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1.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2793B8F4-EDF8-46F0-983D-B2F95D559CC5}"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SES00" sheetId="139" r:id="rId5"/>
    <sheet name="SES04" sheetId="140" r:id="rId6"/>
    <sheet name="MICS06" sheetId="141" r:id="rId7"/>
    <sheet name="MICS13" sheetId="142" r:id="rId8"/>
    <sheet name="MICS16" sheetId="143" r:id="rId9"/>
    <sheet name="MICS19" sheetId="145" r:id="rId10"/>
    <sheet name="data_summary" sheetId="146" r:id="rId1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<sst xmlns="http://schemas.openxmlformats.org/spreadsheetml/2006/main" count="27569" uniqueCount="727">
  <si>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</si>
  <si>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</si>
  <si>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</si>
  <si>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</si>
  <si>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</si>
  <si>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</si>
  <si>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</si>
  <si>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</si>
  <si>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</si>
  <si>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</si>
  <si>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</si>
  <si>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</si>
  <si>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</si>
  <si>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</si>
  <si>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</si>
  <si>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</si>
  <si>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</si>
  <si>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</si>
  <si>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</si>
  <si>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</si>
  <si>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</si>
  <si>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</si>
  <si>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</si>
  <si>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</si>
  <si>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</si>
  <si>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</si>
  <si>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</si>
  <si>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</si>
  <si>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</si>
  <si>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</si>
  <si>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</si>
  <si>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</si>
  <si>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</si>
  <si>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</si>
  <si>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</si>
  <si>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</si>
  <si>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</si>
  <si>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</si>
  <si>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</si>
  <si>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</si>
  <si>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</si>
  <si>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</si>
  <si>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</si>
  <si>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</si>
  <si>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</si>
  <si>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</si>
  <si>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</si>
  <si>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</si>
  <si>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</si>
  <si>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</si>
  <si>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</si>
  <si>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</si>
  <si>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</si>
  <si>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</si>
  <si>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</si>
  <si>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</si>
  <si>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</si>
  <si>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</si>
  <si>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</si>
  <si>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</si>
  <si>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</si>
  <si>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</si>
  <si>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</si>
  <si>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</si>
  <si>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</si>
  <si>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</si>
  <si>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</si>
  <si>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</si>
  <si>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</si>
  <si>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</si>
  <si>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</si>
  <si>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</si>
  <si>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</si>
  <si>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</si>
  <si>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</si>
  <si>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</si>
  <si>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</si>
  <si>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</si>
  <si>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</si>
  <si>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</si>
  <si>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</si>
  <si>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</si>
  <si>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</si>
  <si>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</si>
  <si>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</si>
  <si>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</si>
  <si>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</si>
  <si>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</si>
  <si>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</si>
  <si>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</si>
  <si>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</si>
  <si>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</si>
  <si>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</si>
  <si>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</si>
  <si>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</si>
  <si>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</si>
  <si>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</si>
  <si>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</si>
  <si>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</si>
  <si>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</si>
  <si>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</si>
  <si>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</si>
  <si>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</si>
  <si>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</si>
  <si>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</si>
  <si>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</si>
  <si>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</si>
  <si>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</si>
  <si>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</si>
  <si>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</si>
  <si>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</si>
  <si>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</si>
  <si>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</si>
  <si>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</si>
  <si>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</si>
  <si>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</si>
  <si>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</si>
  <si>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</si>
  <si>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</si>
  <si>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</si>
  <si>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</si>
  <si>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</si>
  <si>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</si>
  <si>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</si>
  <si>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</si>
  <si>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</si>
  <si>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</si>
  <si>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</si>
  <si>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</si>
  <si>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</si>
  <si>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</si>
  <si>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</si>
  <si>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</si>
  <si>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</si>
  <si>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</si>
  <si>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</si>
  <si>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</si>
  <si>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</si>
  <si>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</si>
  <si>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</si>
  <si>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</si>
  <si>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</si>
  <si>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</si>
  <si>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</si>
  <si>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</si>
  <si>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</si>
  <si>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</si>
  <si>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</si>
  <si>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</si>
  <si>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</si>
  <si>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</si>
  <si>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</si>
  <si>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</si>
  <si>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</si>
  <si>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</si>
  <si>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</si>
  <si>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</si>
  <si>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region</t>
  </si>
  <si>
    <t>Bangkok Vicinity</t>
  </si>
  <si>
    <t>Central</t>
  </si>
  <si>
    <t>East</t>
  </si>
  <si>
    <t>North</t>
  </si>
  <si>
    <t>Northeast</t>
  </si>
  <si>
    <t>South</t>
  </si>
  <si>
    <t>West</t>
  </si>
  <si>
    <t>Improved Water source on premises</t>
  </si>
  <si>
    <t>Drinking water</t>
  </si>
  <si>
    <t>Bottle - water</t>
  </si>
  <si>
    <t>Inside piped water supply, private</t>
  </si>
  <si>
    <t>Inside piped water supply, shared</t>
  </si>
  <si>
    <t>Inside piped underground water, private</t>
  </si>
  <si>
    <t>Inside piped underground water, shared</t>
  </si>
  <si>
    <t>Water supply piped</t>
  </si>
  <si>
    <t>Well or public tap</t>
  </si>
  <si>
    <t>River, stream, etc.</t>
  </si>
  <si>
    <t>Rain water</t>
  </si>
  <si>
    <t>Shared among Improved Sanitation</t>
  </si>
  <si>
    <t>sanitation</t>
  </si>
  <si>
    <t>0</t>
  </si>
  <si>
    <t>Flush latrine-Private</t>
  </si>
  <si>
    <t>Flush latrine-Shared</t>
  </si>
  <si>
    <t>Moulded latrine-Private</t>
  </si>
  <si>
    <t>Moulded latrine-Shared</t>
  </si>
  <si>
    <t>Flush and moulded-Private</t>
  </si>
  <si>
    <t>Flush and moulded-Shared</t>
  </si>
  <si>
    <t>Others</t>
  </si>
  <si>
    <t>Total</t>
  </si>
  <si>
    <t>SES00</t>
  </si>
  <si>
    <t>Thailand</t>
  </si>
  <si>
    <t>Count</t>
  </si>
  <si>
    <t>W_text_t</t>
  </si>
  <si>
    <t>Time to improved source based on:</t>
  </si>
  <si>
    <t>W_text_i</t>
  </si>
  <si>
    <t>Ratio of Improved wells based on:</t>
  </si>
  <si>
    <t>S_text_s</t>
  </si>
  <si>
    <t>Ratio of Shared improved based on:</t>
  </si>
  <si>
    <t>S_text_i</t>
  </si>
  <si>
    <t>Ratio of Improved latrines based on:</t>
  </si>
  <si>
    <t>Urban/Rural</t>
  </si>
  <si>
    <t>Urban</t>
  </si>
  <si>
    <t>Rural</t>
  </si>
  <si>
    <t>Missing</t>
  </si>
  <si>
    <t>2000</t>
  </si>
  <si>
    <t>Component Matrix</t>
  </si>
  <si>
    <t>Component</t>
  </si>
  <si>
    <t>1</t>
  </si>
  <si>
    <t>telephone</t>
  </si>
  <si>
    <t>washing machine</t>
  </si>
  <si>
    <t>Gas</t>
  </si>
  <si>
    <t>living room sofa</t>
  </si>
  <si>
    <t>refrigerator</t>
  </si>
  <si>
    <t>video</t>
  </si>
  <si>
    <t>gas stove</t>
  </si>
  <si>
    <t>electric iron</t>
  </si>
  <si>
    <t>bed (wood &amp; metal)</t>
  </si>
  <si>
    <t>air conditioner</t>
  </si>
  <si>
    <t>water boiler</t>
  </si>
  <si>
    <t>Shingle (asphalt)</t>
  </si>
  <si>
    <t>automobile</t>
  </si>
  <si>
    <t>cooking pot, electric</t>
  </si>
  <si>
    <t>Sharecropping</t>
  </si>
  <si>
    <t>t.v.</t>
  </si>
  <si>
    <t>Wood</t>
  </si>
  <si>
    <t>Owned</t>
  </si>
  <si>
    <t>electric fan</t>
  </si>
  <si>
    <t>radio</t>
  </si>
  <si>
    <t>home computer</t>
  </si>
  <si>
    <t>pick up / mini-tru</t>
  </si>
  <si>
    <t>Concrete</t>
  </si>
  <si>
    <t>Bio gaz</t>
  </si>
  <si>
    <t>no. of compact flo</t>
  </si>
  <si>
    <t>motorcycle</t>
  </si>
  <si>
    <t>coal</t>
  </si>
  <si>
    <t>bicycle</t>
  </si>
  <si>
    <t>electricity</t>
  </si>
  <si>
    <t>no. of fluorescences</t>
  </si>
  <si>
    <t>electric stove</t>
  </si>
  <si>
    <t>no. of light bulbs</t>
  </si>
  <si>
    <t>Room or rooms</t>
  </si>
  <si>
    <t>Detached house</t>
  </si>
  <si>
    <t>Flat or apartment</t>
  </si>
  <si>
    <t>Number of members per sleeping room</t>
  </si>
  <si>
    <t>Twin house</t>
  </si>
  <si>
    <t>Row house</t>
  </si>
  <si>
    <t>Wood &amp; Concrete</t>
  </si>
  <si>
    <t>Local material</t>
  </si>
  <si>
    <t>sewing machine</t>
  </si>
  <si>
    <t>other mini-truck</t>
  </si>
  <si>
    <t>Permission to work land</t>
  </si>
  <si>
    <t>Improvised quarters</t>
  </si>
  <si>
    <t>Rented</t>
  </si>
  <si>
    <t>Squatted</t>
  </si>
  <si>
    <t>Reused material</t>
  </si>
  <si>
    <t>Electricity</t>
  </si>
  <si>
    <t>Leasehold</t>
  </si>
  <si>
    <t>Kerosene</t>
  </si>
  <si>
    <t>motor boat</t>
  </si>
  <si>
    <t>Communalities</t>
  </si>
  <si>
    <t>Extraction</t>
  </si>
  <si>
    <t>Total Variance Explained</t>
  </si>
  <si>
    <t>Extraction Sums of Squared Loadings</t>
  </si>
  <si>
    <t>% of Variance</t>
  </si>
  <si>
    <t>Cumulative %</t>
  </si>
  <si>
    <t>Component Score Coefficient Matrix</t>
  </si>
  <si>
    <t>Component Score Covariance Matrix</t>
  </si>
  <si>
    <t>None valid</t>
  </si>
  <si>
    <t>SES04</t>
  </si>
  <si>
    <t>2004</t>
  </si>
  <si>
    <t>WASHING MACHINE</t>
  </si>
  <si>
    <t>TELEPHONE</t>
  </si>
  <si>
    <t>COOK STOVE, GAS</t>
  </si>
  <si>
    <t>AIR CONDITIONER</t>
  </si>
  <si>
    <t>REFRIGERATOR</t>
  </si>
  <si>
    <t>HOME COMPUTER</t>
  </si>
  <si>
    <t>ELECTRIC IRON</t>
  </si>
  <si>
    <t>WATER BOILER</t>
  </si>
  <si>
    <t>MOBILE PHONE</t>
  </si>
  <si>
    <t>VIDEO</t>
  </si>
  <si>
    <t>ELETRIC POT</t>
  </si>
  <si>
    <t>MICROWAVE OVENS</t>
  </si>
  <si>
    <t>BED (WOOD/METAL)</t>
  </si>
  <si>
    <t>COOKING POT, ELEC.</t>
  </si>
  <si>
    <t>T.V.</t>
  </si>
  <si>
    <t>ELETRIC FAN</t>
  </si>
  <si>
    <t>AUTOMOBILE</t>
  </si>
  <si>
    <t>NUMBER OF COMPUTER WITH ACCESS TO THE INTERNET</t>
  </si>
  <si>
    <t>PICK UP (MINI-TRUCK), VAN</t>
  </si>
  <si>
    <t>RADIO</t>
  </si>
  <si>
    <t>MOTORCYCLE</t>
  </si>
  <si>
    <t>NUMBER OF COMPACT FLUORECENT LAMP</t>
  </si>
  <si>
    <t>ELECTRIVITY IN DWEELING</t>
  </si>
  <si>
    <t>NUMBER OF FLUORECENCES</t>
  </si>
  <si>
    <t>FACSIMILE</t>
  </si>
  <si>
    <t>NUMBER OF LIGHT BULBS</t>
  </si>
  <si>
    <t>COOK STOVE, ELEC.</t>
  </si>
  <si>
    <t>BICYCLE</t>
  </si>
  <si>
    <t>OTHER MINI-TRUCK</t>
  </si>
  <si>
    <t>MOTOR BOAT</t>
  </si>
  <si>
    <t>Central (include BKK.)</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</si>
  <si>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</si>
  <si>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</si>
  <si>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</si>
  <si>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</si>
  <si>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</si>
  <si>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</si>
  <si>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</si>
  <si>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</si>
  <si>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</si>
  <si>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</si>
  <si>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</si>
  <si>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Bottled water</t>
  </si>
  <si>
    <t>Kind of toilet facility</t>
  </si>
  <si>
    <t>Flush to piped sewer system</t>
  </si>
  <si>
    <t>Flush to septic tank</t>
  </si>
  <si>
    <t>Flush to pit (latrine)</t>
  </si>
  <si>
    <t>Flush to somewhere else</t>
  </si>
  <si>
    <t>Flush to unknown place/not sure/DK where</t>
  </si>
  <si>
    <t>Pit latrine with slab</t>
  </si>
  <si>
    <t>Pit latrine without slab/open pit</t>
  </si>
  <si>
    <t>No facilities or bush or field</t>
  </si>
  <si>
    <t/>
  </si>
  <si>
    <t>2006</t>
  </si>
  <si>
    <t>Household fuel type: LPG</t>
  </si>
  <si>
    <t>Household cooks on closed owen</t>
  </si>
  <si>
    <t>Has corrugated iron roof</t>
  </si>
  <si>
    <t>Has cement wall</t>
  </si>
  <si>
    <t>Has tiles roof</t>
  </si>
  <si>
    <t>Has wood floor</t>
  </si>
  <si>
    <t>Has wood planks wall</t>
  </si>
  <si>
    <t>Car or truck</t>
  </si>
  <si>
    <t>Mobile phone</t>
  </si>
  <si>
    <t>Non-mobile phone</t>
  </si>
  <si>
    <t>Household fuel type: charcoal</t>
  </si>
  <si>
    <t>Household fuel type: wood</t>
  </si>
  <si>
    <t>Computer</t>
  </si>
  <si>
    <t>Refrigerator</t>
  </si>
  <si>
    <t>Has ceramic tile floor</t>
  </si>
  <si>
    <t>Watch</t>
  </si>
  <si>
    <t>Radio</t>
  </si>
  <si>
    <t>Television</t>
  </si>
  <si>
    <t>Household cooks in owm house</t>
  </si>
  <si>
    <t>Household cooks outside house</t>
  </si>
  <si>
    <t>Has cement floor</t>
  </si>
  <si>
    <t>Persons per sleeping rooms</t>
  </si>
  <si>
    <t>Motorcycle or scooter</t>
  </si>
  <si>
    <t>Household cooks on open owen</t>
  </si>
  <si>
    <t>Household cooks in other house</t>
  </si>
  <si>
    <t>Has cement/concrete roof</t>
  </si>
  <si>
    <t>Has parquet/polished wood floor</t>
  </si>
  <si>
    <t>Has earth/sand floor</t>
  </si>
  <si>
    <t>Has plywoodwall</t>
  </si>
  <si>
    <t>Household cooks at open sky</t>
  </si>
  <si>
    <t>Has reused wood wall</t>
  </si>
  <si>
    <t>Has stone with lime wall</t>
  </si>
  <si>
    <t>Has jute roof</t>
  </si>
  <si>
    <t>Bicycle</t>
  </si>
  <si>
    <t>Has cement blocks wall</t>
  </si>
  <si>
    <t>Household fuel type: electricity</t>
  </si>
  <si>
    <t>Has bricks wall</t>
  </si>
  <si>
    <t>Boat with motor</t>
  </si>
  <si>
    <t>Household fuel type: agricultural crop</t>
  </si>
  <si>
    <t>Has vinyl/asphalt strip floor</t>
  </si>
  <si>
    <t>Has cardboard wall</t>
  </si>
  <si>
    <t>Household fuel type: kerosene</t>
  </si>
  <si>
    <t>Animal-drawn cart</t>
  </si>
  <si>
    <t>Household fuel type: coal/lignite</t>
  </si>
  <si>
    <t>Has calamine roof</t>
  </si>
  <si>
    <t>Has carpet floor</t>
  </si>
  <si>
    <t>Does the fire stove have a chimney or a hood</t>
  </si>
  <si>
    <t>Household fuel type: grass, straw</t>
  </si>
  <si>
    <t>Household fuel type: biogas</t>
  </si>
  <si>
    <t>Household fuel type: animal dung</t>
  </si>
  <si>
    <t>Bangkok</t>
  </si>
  <si>
    <t>Northeastern</t>
  </si>
  <si>
    <t>Northern</t>
  </si>
  <si>
    <t>Southern</t>
  </si>
  <si>
    <t>Piped into compound, yard or plot</t>
  </si>
  <si>
    <t>Piped to neighbour</t>
  </si>
  <si>
    <t>Public tap / standpipe</t>
  </si>
  <si>
    <t>Tube well, Borehole</t>
  </si>
  <si>
    <t>Cart with small tank / drum</t>
  </si>
  <si>
    <t>Surface water (river, stream, dam, lake, pond, canal, irrigation channel)</t>
  </si>
  <si>
    <t>Flush to unknown place / Not sure / DK where</t>
  </si>
  <si>
    <t>Ventilated Improved Pit latrine (VIP)</t>
  </si>
  <si>
    <t>Pit latrine without slab / Open pit</t>
  </si>
  <si>
    <t>Bucket</t>
  </si>
  <si>
    <t>Hanging toilet, Hanging latrine</t>
  </si>
  <si>
    <t>No facility, Bush, Field</t>
  </si>
  <si>
    <t>MICS13</t>
  </si>
  <si>
    <t>2013</t>
  </si>
  <si>
    <t>Household has: aircondition</t>
  </si>
  <si>
    <t>Household has: computer</t>
  </si>
  <si>
    <t>Household member owns: car/truck</t>
  </si>
  <si>
    <t>Household has: microwafe</t>
  </si>
  <si>
    <t>Has ceramic tile roof</t>
  </si>
  <si>
    <t>Household has: non-mobile telephone</t>
  </si>
  <si>
    <t>Household has: washing machine</t>
  </si>
  <si>
    <t>Has metal roof</t>
  </si>
  <si>
    <t>Household has: television LCD,LED</t>
  </si>
  <si>
    <t>Household owns credit card account</t>
  </si>
  <si>
    <t>Household member owns: watch</t>
  </si>
  <si>
    <t>Household has: video</t>
  </si>
  <si>
    <t>Has wood plank/shingle wall</t>
  </si>
  <si>
    <t>Household owns bank account</t>
  </si>
  <si>
    <t>Household has: refrigerator</t>
  </si>
  <si>
    <t>Household member owns: mobile phone</t>
  </si>
  <si>
    <t>Household has: fan</t>
  </si>
  <si>
    <t>Household member owns: plough</t>
  </si>
  <si>
    <t>Household member owns: motorcycle/scooter</t>
  </si>
  <si>
    <t>Has bamboo with mud wall</t>
  </si>
  <si>
    <t>Household has: radio</t>
  </si>
  <si>
    <t>Has palm/bamboo floor</t>
  </si>
  <si>
    <t>Household has: electricity</t>
  </si>
  <si>
    <t>Household member owns: bicycle</t>
  </si>
  <si>
    <t>Has cement/wood wall</t>
  </si>
  <si>
    <t>Has cement block wall</t>
  </si>
  <si>
    <t>Has cement/wood floor</t>
  </si>
  <si>
    <t>Has thatch/palm leaf roof</t>
  </si>
  <si>
    <t>Household owns dwelling</t>
  </si>
  <si>
    <t>Household fuel type: no food cooked</t>
  </si>
  <si>
    <t>Has sod roof</t>
  </si>
  <si>
    <t>Household rents dwelling</t>
  </si>
  <si>
    <t>Has stone with lime/cement wall</t>
  </si>
  <si>
    <t>Household has: television normal</t>
  </si>
  <si>
    <t>Has plywood wall</t>
  </si>
  <si>
    <t>Has cement roof</t>
  </si>
  <si>
    <t>Household member owns: animal drawn cart</t>
  </si>
  <si>
    <t>Household member owns: tractor</t>
  </si>
  <si>
    <t>Has wood plank roof</t>
  </si>
  <si>
    <t>Household member owns: boat with motor</t>
  </si>
  <si>
    <t>Has brick wall</t>
  </si>
  <si>
    <t>Place where household members most often wash their hands</t>
  </si>
  <si>
    <t>Observed</t>
  </si>
  <si>
    <t>Not in dwelling/plot/yard</t>
  </si>
  <si>
    <t>No permission to see</t>
  </si>
  <si>
    <t>Other reason</t>
  </si>
  <si>
    <t>MICS16</t>
  </si>
  <si>
    <t>2016</t>
  </si>
  <si>
    <t>LPG fuel</t>
  </si>
  <si>
    <t>Metal/tin roof</t>
  </si>
  <si>
    <t>Bed</t>
  </si>
  <si>
    <t>Fan</t>
  </si>
  <si>
    <t>Cupboard</t>
  </si>
  <si>
    <t>Car/truck</t>
  </si>
  <si>
    <t>Sofa</t>
  </si>
  <si>
    <t>Ceramic tiles roof</t>
  </si>
  <si>
    <t>Wood fuel</t>
  </si>
  <si>
    <t>Refrigetaror</t>
  </si>
  <si>
    <t>Internet connection</t>
  </si>
  <si>
    <t>chicken0</t>
  </si>
  <si>
    <t>Ceramic tiles floor</t>
  </si>
  <si>
    <t>Stove that works with solar energy</t>
  </si>
  <si>
    <t>Charcoal fuel</t>
  </si>
  <si>
    <t>Electrical Generator</t>
  </si>
  <si>
    <t>Air conditioner</t>
  </si>
  <si>
    <t>Non-mobile telephone</t>
  </si>
  <si>
    <t>Cement walls</t>
  </si>
  <si>
    <t>Tractor</t>
  </si>
  <si>
    <t>Wood planks floor</t>
  </si>
  <si>
    <t>Tricycle</t>
  </si>
  <si>
    <t>Tablet</t>
  </si>
  <si>
    <t>Canoe</t>
  </si>
  <si>
    <t>DVD</t>
  </si>
  <si>
    <t>cooks at open sky</t>
  </si>
  <si>
    <t>Wood planks/shingles walls</t>
  </si>
  <si>
    <t>chicken10</t>
  </si>
  <si>
    <t>cooks on open owen</t>
  </si>
  <si>
    <t>cooks on closed owen</t>
  </si>
  <si>
    <t>Bamboo with mud wall</t>
  </si>
  <si>
    <t>cattle0</t>
  </si>
  <si>
    <t>Palm/bamboo floor</t>
  </si>
  <si>
    <t>Charcoal stove</t>
  </si>
  <si>
    <t>cattle1</t>
  </si>
  <si>
    <t>pig1</t>
  </si>
  <si>
    <t>Thatch/palm leaf roof</t>
  </si>
  <si>
    <t>chicken1</t>
  </si>
  <si>
    <t>Other (not owned or rented) house</t>
  </si>
  <si>
    <t>pig0</t>
  </si>
  <si>
    <t>does not cook</t>
  </si>
  <si>
    <t>Own house</t>
  </si>
  <si>
    <t>Metal/jenco walls</t>
  </si>
  <si>
    <t>Cement floor</t>
  </si>
  <si>
    <t>chicken30</t>
  </si>
  <si>
    <t>Foam matress</t>
  </si>
  <si>
    <t>Earth/sand floor</t>
  </si>
  <si>
    <t>Big land</t>
  </si>
  <si>
    <t>Rent house</t>
  </si>
  <si>
    <t>Plywood walls</t>
  </si>
  <si>
    <t>Small land</t>
  </si>
  <si>
    <t>Water cooler</t>
  </si>
  <si>
    <t>cattle5</t>
  </si>
  <si>
    <t>Stone with lime/cement walls</t>
  </si>
  <si>
    <t>Plastic floor</t>
  </si>
  <si>
    <t>Medium land</t>
  </si>
  <si>
    <t>Parquet/polished wood floor</t>
  </si>
  <si>
    <t>pig5</t>
  </si>
  <si>
    <t>Cement roof</t>
  </si>
  <si>
    <t>Cane/palm/trunks walls</t>
  </si>
  <si>
    <t>No food cooked</t>
  </si>
  <si>
    <t>Wood planks roof</t>
  </si>
  <si>
    <t>Vinyl/asphalt strip floor</t>
  </si>
  <si>
    <t>Reused wood walls</t>
  </si>
  <si>
    <t>sheep10</t>
  </si>
  <si>
    <t>Soil block walls</t>
  </si>
  <si>
    <t>sheep0</t>
  </si>
  <si>
    <t>Cement blocks walls</t>
  </si>
  <si>
    <t>cattle10</t>
  </si>
  <si>
    <t>goat0</t>
  </si>
  <si>
    <t>Brick walls</t>
  </si>
  <si>
    <t>pig10</t>
  </si>
  <si>
    <t>Smart board/Fiber cement board walls</t>
  </si>
  <si>
    <t>goat10</t>
  </si>
  <si>
    <t>Electricity fuel</t>
  </si>
  <si>
    <t>horse1</t>
  </si>
  <si>
    <t>Carpet floor</t>
  </si>
  <si>
    <t>horse0</t>
  </si>
  <si>
    <t>goat1</t>
  </si>
  <si>
    <t>horse10</t>
  </si>
  <si>
    <t>horse5</t>
  </si>
  <si>
    <t>sheep1</t>
  </si>
  <si>
    <t>sheep30</t>
  </si>
  <si>
    <t>goat30</t>
  </si>
  <si>
    <t>PIPED WATER: PIPED/HOSED INTO DWELLING</t>
  </si>
  <si>
    <t>PIPED WATER: PIPED/HOSED INTO COMPOUND</t>
  </si>
  <si>
    <t>PIPED WATER: PIPED/HOSED TO NEIGHBOUR’S HOUSE</t>
  </si>
  <si>
    <t>PIPED WATER: PUBLIC TAP</t>
  </si>
  <si>
    <t>TUBE-WELL</t>
  </si>
  <si>
    <t>DUG WELL: PROTECTED (E.G. ROOF, WELL LID, ETC.)</t>
  </si>
  <si>
    <t>DUG WELL: UNPROTECTED</t>
  </si>
  <si>
    <t>RAINWATER</t>
  </si>
  <si>
    <t>WATER TANK TRUCK</t>
  </si>
  <si>
    <t>SURFACE WATER (RIVER, DAM, LAKE, POND, STREAM, CANAL, IRRIGATION CHANNEL)</t>
  </si>
  <si>
    <t>PACKAGED WATER: BOTTLED WATER / GALLON SIZED</t>
  </si>
  <si>
    <t>PACKAGED WATER: GLASS / CUP WATER</t>
  </si>
  <si>
    <t>COIN-OPERATED WATER DISPENSER</t>
  </si>
  <si>
    <t>FLUSH / POUR FLUSH: FLUSH TO PIPED SEWER SYSTEM</t>
  </si>
  <si>
    <t>FLUSH / POUR FLUSH: FLUSH TO SEWAGE TANK (SEPTIC TANK)</t>
  </si>
  <si>
    <t>FLUSH / POUR FLUSH: FLUSH TO PIT LATRINE</t>
  </si>
  <si>
    <t>FLUSH / POUR FLUSH: FLUSH TO ELSEWHERE</t>
  </si>
  <si>
    <t>FLUSH / POUR FLUSH: FLUSH TO DK WHERE</t>
  </si>
  <si>
    <t>PIT LATRINE: VENTILATED IMPROVED PIT LATRINE</t>
  </si>
  <si>
    <t>PIT LATRINE: PIT LATRINE WITH SLAB</t>
  </si>
  <si>
    <t>NO TOILET FACILITY OR BUSH OR FIELD</t>
  </si>
  <si>
    <t>OTHER</t>
  </si>
  <si>
    <t>NO RESPONSE</t>
  </si>
  <si>
    <t>OBSERVED: FIXED HANDWASHING FACILITY  (SINK / TAP) IN DWELLING</t>
  </si>
  <si>
    <t>OBSERVED:  FIXED HANDWASHING FACILITY (SINK / TAP) IN YARD /PLOT</t>
  </si>
  <si>
    <t>OBSERVED: MOBILE HANDWASHING FACILITY (ENAMEL BOWL, BUCKET)</t>
  </si>
  <si>
    <t>NOT OBSERVED: NOT IN DWELLING / COMPOUND, YARD, PLOT / YARD / PLOT</t>
  </si>
  <si>
    <t>NOT OBSERVED: NO PERMISSION TO SEE</t>
  </si>
  <si>
    <t>OTHER REASON</t>
  </si>
  <si>
    <t>Living room set</t>
  </si>
  <si>
    <t>Liquefied petroleum gas (lpg)/ cooking gas stove</t>
  </si>
  <si>
    <t>Table</t>
  </si>
  <si>
    <t>Microwave oven</t>
  </si>
  <si>
    <t>Car/truck/van</t>
  </si>
  <si>
    <t>LCD/LED/Plasma</t>
  </si>
  <si>
    <t>Showcase</t>
  </si>
  <si>
    <t>Top load washer</t>
  </si>
  <si>
    <t>Computer/tablet</t>
  </si>
  <si>
    <t>Wristwatch</t>
  </si>
  <si>
    <t>In main house - in a separate room</t>
  </si>
  <si>
    <t>ZINC roof</t>
  </si>
  <si>
    <t>Wardrobe</t>
  </si>
  <si>
    <t>Internet at home</t>
  </si>
  <si>
    <t>Charcoal</t>
  </si>
  <si>
    <t>DVD/VCD player</t>
  </si>
  <si>
    <t>Electrical fan</t>
  </si>
  <si>
    <t>Pantry cabinet</t>
  </si>
  <si>
    <t>Fixed telephone line</t>
  </si>
  <si>
    <t>Yes, interconnected grid</t>
  </si>
  <si>
    <t>Mobile telephone</t>
  </si>
  <si>
    <t>Air purifier</t>
  </si>
  <si>
    <t>Motorcycle/scooter</t>
  </si>
  <si>
    <t>Outdoors - on veranda or covered porch</t>
  </si>
  <si>
    <t>No electricity</t>
  </si>
  <si>
    <t>In main house - no separate room</t>
  </si>
  <si>
    <t>Yes, off-grid (generator/isolated system)</t>
  </si>
  <si>
    <t>TIN walls</t>
  </si>
  <si>
    <t>Three stone stove / open fire</t>
  </si>
  <si>
    <t>Front load washer</t>
  </si>
  <si>
    <t>2-wheel tractor (walking tractor)</t>
  </si>
  <si>
    <t>Cloths dryer</t>
  </si>
  <si>
    <t>Rechargeable flashlight, torch or lantern</t>
  </si>
  <si>
    <t>Outdoors - open air</t>
  </si>
  <si>
    <t>Sod roof</t>
  </si>
  <si>
    <t>Blu-ray Player</t>
  </si>
  <si>
    <t>Candle</t>
  </si>
  <si>
    <t>In a separate building</t>
  </si>
  <si>
    <t>Battery powered flashlight, torch or lantern</t>
  </si>
  <si>
    <t>Large Motorcycle (Big bike)</t>
  </si>
  <si>
    <t>othercattle0</t>
  </si>
  <si>
    <t>othercattle1</t>
  </si>
  <si>
    <t>GYPSUM BOARD walls</t>
  </si>
  <si>
    <t>Electric stove</t>
  </si>
  <si>
    <t>Kerosene or paraffin lamp</t>
  </si>
  <si>
    <t>One or more live-in servants</t>
  </si>
  <si>
    <t>cow1</t>
  </si>
  <si>
    <t>4-wheel tractor</t>
  </si>
  <si>
    <t>cow0</t>
  </si>
  <si>
    <t>Gasoline lamp</t>
  </si>
  <si>
    <t>STEEL roof</t>
  </si>
  <si>
    <t>Solar lantern</t>
  </si>
  <si>
    <t>Garbage/plastic</t>
  </si>
  <si>
    <t>Crop residue/grass/straw/shrubs</t>
  </si>
  <si>
    <t>Coal/lignite</t>
  </si>
  <si>
    <t>SMART BOARD / FIBER CEMENT BOARD walls</t>
  </si>
  <si>
    <t>turkey1</t>
  </si>
  <si>
    <t>ALUMINIUM / OTHER METAL roof</t>
  </si>
  <si>
    <t>No lighting</t>
  </si>
  <si>
    <t>turkey0</t>
  </si>
  <si>
    <t>One or more parent abroad</t>
  </si>
  <si>
    <t>Processed biomass (pellets) or woodchips</t>
  </si>
  <si>
    <t>Biogas stove</t>
  </si>
  <si>
    <t>cow5</t>
  </si>
  <si>
    <t>Gasoline/diesel</t>
  </si>
  <si>
    <t>othercattle10</t>
  </si>
  <si>
    <t>Biogas lamp</t>
  </si>
  <si>
    <t>Solar cooker</t>
  </si>
  <si>
    <t>cow10</t>
  </si>
  <si>
    <t>turkey30</t>
  </si>
  <si>
    <t>turkey10</t>
  </si>
  <si>
    <t>othercattle30</t>
  </si>
  <si>
    <t>MICS19</t>
  </si>
  <si>
    <t>Area</t>
  </si>
  <si>
    <t>National</t>
  </si>
  <si>
    <t>2019</t>
  </si>
  <si>
    <t>Input</t>
  </si>
  <si>
    <t>iso3</t>
  </si>
  <si>
    <t>THA</t>
  </si>
  <si>
    <t>year</t>
  </si>
  <si>
    <t>data_source</t>
  </si>
  <si>
    <t>THA_2000_SES</t>
  </si>
  <si>
    <t>THA_2004_SES</t>
  </si>
  <si>
    <t>THA_2006_MICS</t>
  </si>
  <si>
    <t>THA_2013_MICS</t>
  </si>
  <si>
    <t>THA_2016_MICS</t>
  </si>
  <si>
    <t>THA_2019_MICS</t>
  </si>
  <si>
    <t>row</t>
  </si>
  <si>
    <t>var1</t>
  </si>
  <si>
    <t>var2</t>
  </si>
  <si>
    <t>varname</t>
  </si>
  <si>
    <t>w_imp</t>
  </si>
  <si>
    <t>w_bas</t>
  </si>
  <si>
    <t>w_lim</t>
  </si>
  <si>
    <t>w_unimp</t>
  </si>
  <si>
    <t>w_sur</t>
  </si>
  <si>
    <t>s_imp</t>
  </si>
  <si>
    <t>s_bas</t>
  </si>
  <si>
    <t>s_lim</t>
  </si>
  <si>
    <t>s_unimp</t>
  </si>
  <si>
    <t>s_od</t>
  </si>
  <si>
    <t>s_shared</t>
  </si>
  <si>
    <t>w_pip</t>
  </si>
  <si>
    <t>w_pop</t>
  </si>
  <si>
    <t>w_premises</t>
  </si>
  <si>
    <t>w_30min</t>
  </si>
  <si>
    <t>s_sew</t>
  </si>
  <si>
    <t>s_sep</t>
  </si>
  <si>
    <t>s_lat</t>
  </si>
  <si>
    <t>h_bas</t>
  </si>
  <si>
    <t>h_lim</t>
  </si>
  <si>
    <t>h_nfac</t>
  </si>
  <si>
    <t>w_available</t>
  </si>
  <si>
    <t>s_sep_nemp</t>
  </si>
  <si>
    <t>s_sep_ebo</t>
  </si>
  <si>
    <t>s_sep_edl</t>
  </si>
  <si>
    <t>s_sep_ero</t>
  </si>
  <si>
    <t>s_lat_nemp</t>
  </si>
  <si>
    <t>s_lat_ebo</t>
  </si>
  <si>
    <t>s_lat_edl</t>
  </si>
  <si>
    <t>s_lat_ero</t>
  </si>
  <si>
    <t>wsh_bas</t>
  </si>
  <si>
    <t>ws_bas</t>
  </si>
  <si>
    <t>wh_bas</t>
  </si>
  <si>
    <t>sh_bas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</si>
  <si>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</si>
  <si>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</si>
  <si>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</si>
  <si>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</si>
  <si>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</si>
  <si>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</si>
  <si>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</si>
  <si>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</si>
  <si>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</si>
  <si>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</si>
  <si>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</si>
  <si>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</si>
  <si>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</si>
  <si>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</si>
  <si>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</si>
  <si>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</si>
  <si>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</si>
  <si>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</si>
  <si>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</si>
  <si>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</si>
  <si>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</si>
  <si>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</si>
  <si>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region_1</t>
  </si>
  <si>
    <t>region_2</t>
  </si>
  <si>
    <t>region_3</t>
  </si>
  <si>
    <t>region_4</t>
  </si>
  <si>
    <t>region_5</t>
  </si>
  <si>
    <t>region_6</t>
  </si>
  <si>
    <t>region_7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</si>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</sst>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847407452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26">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49998474074526"/>
        <bgColor indexed="64"/>
      </patternFill>
    </fill>
    <fill>
      <patternFill patternType="solid">
        <fgColor rgb="FF009999"/>
        <bgColor indexed="64"/>
      </patternFill>
    </fill>
    <fill>
      <patternFill patternType="solid">
        <fgColor theme="0" tint="-0.049989318521683"/>
        <bgColor indexed="64"/>
      </patternFill>
    </fill>
  </fills>
  <borders count="15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theme="0" tint="-0.14993743705557"/>
      </left>
      <right style="thin">
        <color theme="0" tint="-0.14993743705557"/>
      </right>
      <top style="thin">
        <color theme="0" tint="-0.14993743705557"/>
      </top>
      <bottom style="thin">
        <color indexed="64"/>
      </bottom>
      <diagonal/>
    </border>
    <border>
      <left style="thin">
        <color indexed="64"/>
      </left>
      <right style="thin">
        <color theme="0" tint="-0.14996795556505"/>
      </right>
      <top style="thin">
        <color theme="0" tint="-0.14993743705557"/>
      </top>
      <bottom style="thin">
        <color indexed="64"/>
      </bottom>
      <diagonal/>
    </border>
    <border>
      <left/>
      <right style="thin">
        <color theme="0" tint="-0.14996795556505"/>
      </right>
      <top style="thin">
        <color theme="0" tint="-0.14993743705557"/>
      </top>
      <bottom style="thin">
        <color indexed="64"/>
      </bottom>
      <diagonal/>
    </border>
    <border>
      <left style="thin">
        <color indexed="64"/>
      </left>
      <right/>
      <top style="thin">
        <color rgb="FFAEAEAE"/>
      </top>
      <bottom style="thin">
        <color indexed="64"/>
      </bottom>
      <diagonal/>
    </border>
    <border>
      <left/>
      <right style="thin">
        <color theme="0" tint="-0.14993743705557"/>
      </right>
      <top style="thin">
        <color theme="0" tint="-0.14993743705557"/>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
      <left/>
      <right/>
      <top style="thin">
        <color indexed="64"/>
      </top>
      <bottom style="thin">
        <color theme="0" tint="-0.24994659260842"/>
      </bottom>
      <diagonal/>
    </border>
    <border>
      <left/>
      <right/>
      <top style="thin">
        <color theme="0" tint="-0.24994659260842"/>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24994659260842"/>
      </top>
      <bottom/>
      <diagonal/>
    </border>
    <border>
      <left style="thin">
        <color indexed="64"/>
      </left>
      <right/>
      <top/>
      <bottom style="thin">
        <color rgb="FF152935"/>
      </bottom>
      <diagonal/>
    </border>
    <border>
      <left style="thin">
        <color indexed="64"/>
      </left>
      <right/>
      <top style="thin">
        <color rgb="FF152935"/>
      </top>
      <bottom style="thin">
        <color rgb="FFAEAEAE"/>
      </bottom>
      <diagonal/>
    </border>
    <border>
      <left style="thin">
        <color indexed="64"/>
      </left>
      <right/>
      <top style="thin">
        <color rgb="FFAEAEAE"/>
      </top>
      <bottom style="thin">
        <color rgb="FFAEAEAE"/>
      </bottom>
      <diagonal/>
    </border>
    <border>
      <left style="thin">
        <color indexed="64"/>
      </left>
      <right/>
      <top/>
      <bottom style="thin">
        <color rgb="FFAEAEAE"/>
      </bottom>
      <diagonal/>
    </border>
    <border>
      <left style="thin">
        <color theme="0" tint="-0.14993743705557"/>
      </left>
      <right/>
      <top style="thin">
        <color theme="0" tint="-0.14993743705557"/>
      </top>
      <bottom style="thin">
        <color indexed="64"/>
      </bottom>
      <diagonal/>
    </border>
    <border>
      <left/>
      <right/>
      <top style="thin">
        <color theme="0" tint="-0.14993743705557"/>
      </top>
      <bottom style="thin">
        <color indexed="64"/>
      </bottom>
      <diagonal/>
    </border>
  </borders>
  <cellStyleXfs count="1155">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216">
    <xf numFmtId="0" fontId="0" fillId="0" borderId="0" xfId="0"/>
    <xf numFmtId="168" fontId="13" fillId="0" borderId="10" xfId="0" applyNumberFormat="true" applyFont="true" applyFill="true" applyBorder="true" applyAlignment="true">
      <alignment horizontal="center" vertical="center"/>
    </xf>
    <xf numFmtId="167" fontId="74" fillId="18" borderId="155" xfId="0" applyNumberFormat="true" applyFont="true" applyFill="true" applyBorder="true" applyAlignment="true">
      <alignment horizontal="center" vertical="center"/>
    </xf>
    <xf numFmtId="167" fontId="40" fillId="18" borderId="121" xfId="0" applyNumberFormat="true" applyFont="true" applyFill="true" applyBorder="true" applyAlignment="true">
      <alignment horizontal="center" vertical="center"/>
    </xf>
    <xf numFmtId="167" fontId="40" fillId="18" borderId="154" xfId="0" applyNumberFormat="true" applyFont="true" applyFill="true" applyBorder="true" applyAlignment="true">
      <alignment horizontal="center" vertical="center"/>
    </xf>
    <xf numFmtId="167" fontId="40" fillId="18" borderId="153" xfId="0" applyNumberFormat="true" applyFont="true" applyFill="true" applyBorder="true" applyAlignment="true">
      <alignment horizontal="center" vertical="center"/>
    </xf>
    <xf numFmtId="167" fontId="74" fillId="18" borderId="121" xfId="0" applyNumberFormat="true" applyFont="true" applyFill="true" applyBorder="true" applyAlignment="true">
      <alignment horizontal="center" vertical="center"/>
    </xf>
    <xf numFmtId="167" fontId="74" fillId="18" borderId="154" xfId="0" applyNumberFormat="true" applyFont="true" applyFill="true" applyBorder="true" applyAlignment="true">
      <alignment horizontal="center" vertical="center"/>
    </xf>
    <xf numFmtId="167" fontId="74" fillId="18" borderId="153" xfId="0" applyNumberFormat="true" applyFont="true" applyFill="true" applyBorder="true" applyAlignment="true">
      <alignment horizontal="center" vertical="center"/>
    </xf>
    <xf numFmtId="0" fontId="41" fillId="3" borderId="152" xfId="0" applyFont="true" applyFill="true" applyBorder="true" applyAlignment="true">
      <alignment horizontal="center" vertical="center" wrapText="true"/>
    </xf>
    <xf numFmtId="167" fontId="45" fillId="0" borderId="10" xfId="0" applyNumberFormat="true" applyFont="true" applyFill="true" applyBorder="true" applyAlignment="true">
      <alignment horizontal="center" vertical="center" wrapText="true"/>
    </xf>
    <xf numFmtId="167" fontId="40" fillId="0" borderId="10" xfId="0" applyNumberFormat="true" applyFont="true" applyFill="true" applyBorder="true" applyAlignment="true">
      <alignment horizontal="center" vertical="center" wrapText="true"/>
    </xf>
    <xf numFmtId="169" fontId="45" fillId="0" borderId="10" xfId="0" applyNumberFormat="true" applyFont="true" applyFill="true" applyBorder="true" applyAlignment="true">
      <alignment horizontal="right" vertical="top" wrapText="true"/>
    </xf>
    <xf numFmtId="169" fontId="45" fillId="0" borderId="10" xfId="0" applyNumberFormat="true" applyFont="true" applyFill="true" applyBorder="true" applyAlignment="true">
      <alignment horizontal="center" vertical="center"/>
    </xf>
    <xf numFmtId="167" fontId="45" fillId="25" borderId="68" xfId="0" applyNumberFormat="true" applyFont="true" applyFill="true" applyBorder="true" applyAlignment="true">
      <alignment horizontal="center" vertical="center" wrapText="true"/>
    </xf>
    <xf numFmtId="167" fontId="40" fillId="25" borderId="68" xfId="0" applyNumberFormat="true" applyFont="true" applyFill="true" applyBorder="true" applyAlignment="true">
      <alignment horizontal="center" vertical="center" wrapText="true"/>
    </xf>
    <xf numFmtId="0" fontId="41" fillId="25" borderId="68" xfId="0" applyFont="true" applyFill="true" applyBorder="true" applyAlignment="true">
      <alignment horizontal="center" vertical="center" wrapText="true"/>
    </xf>
    <xf numFmtId="169" fontId="45" fillId="25" borderId="148" xfId="0" applyNumberFormat="true" applyFont="true" applyFill="true" applyBorder="true" applyAlignment="true">
      <alignment horizontal="center" vertical="center"/>
    </xf>
    <xf numFmtId="169" fontId="45" fillId="25" borderId="68" xfId="0" applyNumberFormat="true" applyFont="true" applyFill="true" applyBorder="true" applyAlignment="true">
      <alignment horizontal="center" vertical="center"/>
    </xf>
    <xf numFmtId="0" fontId="45" fillId="25" borderId="68" xfId="0" applyFont="true" applyFill="true" applyBorder="true" applyAlignment="true">
      <alignment horizontal="center" vertical="center" wrapText="true"/>
    </xf>
    <xf numFmtId="167" fontId="40" fillId="25" borderId="68" xfId="0" applyNumberFormat="true" applyFont="true" applyFill="true" applyBorder="true" applyAlignment="true">
      <alignment horizontal="center" vertical="center"/>
    </xf>
    <xf numFmtId="168" fontId="40" fillId="25" borderId="68" xfId="0" applyNumberFormat="true" applyFont="true" applyFill="true" applyBorder="true" applyAlignment="true">
      <alignment horizontal="center" vertical="center"/>
    </xf>
    <xf numFmtId="168" fontId="74" fillId="25" borderId="151" xfId="0" applyNumberFormat="true" applyFont="true" applyFill="true" applyBorder="true" applyAlignment="true">
      <alignment horizontal="center" vertical="center"/>
    </xf>
    <xf numFmtId="169" fontId="45" fillId="17" borderId="10" xfId="0" applyNumberFormat="true" applyFont="true"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8" fontId="74" fillId="25" borderId="147" xfId="0" applyNumberFormat="true" applyFont="true" applyFill="true" applyBorder="true" applyAlignment="true">
      <alignment horizontal="center" vertical="center"/>
    </xf>
    <xf numFmtId="0" fontId="74" fillId="3" borderId="10" xfId="0"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3" fillId="0" borderId="10" xfId="0" applyFont="true" applyFill="true" applyBorder="true"/>
    <xf numFmtId="168" fontId="74" fillId="0" borderId="10" xfId="0" applyNumberFormat="true" applyFont="true" applyFill="true" applyBorder="true" applyAlignment="true">
      <alignment horizontal="center" vertical="center"/>
    </xf>
    <xf numFmtId="0" fontId="3" fillId="25" borderId="148" xfId="0" applyFont="true" applyFill="true" applyBorder="true" applyAlignment="true">
      <alignment horizontal="center" vertical="center" wrapText="true"/>
    </xf>
    <xf numFmtId="0" fontId="3" fillId="25" borderId="68" xfId="0" applyFont="true" applyFill="true" applyBorder="true" applyAlignment="true">
      <alignment horizontal="center" vertical="center" wrapText="true"/>
    </xf>
    <xf numFmtId="168" fontId="74" fillId="25" borderId="148" xfId="0" applyNumberFormat="true" applyFont="true" applyFill="true" applyBorder="true" applyAlignment="true">
      <alignment horizontal="center" vertical="center"/>
    </xf>
    <xf numFmtId="168" fontId="74" fillId="25" borderId="68" xfId="0" applyNumberFormat="true" applyFont="true" applyFill="true" applyBorder="true" applyAlignment="true">
      <alignment horizontal="center" vertical="center"/>
    </xf>
    <xf numFmtId="0" fontId="3" fillId="25" borderId="148" xfId="0" applyFont="true" applyFill="true" applyBorder="true" applyAlignment="true">
      <alignment horizontal="center" vertical="center"/>
    </xf>
    <xf numFmtId="0" fontId="3" fillId="25" borderId="68" xfId="0"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9" fontId="71" fillId="17" borderId="116" xfId="0" applyNumberFormat="true" applyFont="true" applyFill="true" applyBorder="true" applyAlignment="true">
      <alignment horizontal="center" vertical="center"/>
    </xf>
    <xf numFmtId="168" fontId="71" fillId="25" borderId="104" xfId="0" applyNumberFormat="true" applyFont="true" applyFill="true" applyBorder="true" applyAlignment="true">
      <alignment horizontal="center" vertical="center"/>
    </xf>
    <xf numFmtId="168" fontId="71" fillId="25" borderId="103"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5" xfId="0" applyNumberFormat="true" applyFont="true" applyFill="true" applyBorder="true" applyAlignment="true">
      <alignment horizontal="center" vertical="center"/>
    </xf>
    <xf numFmtId="168" fontId="74" fillId="25" borderId="144"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167" fontId="74" fillId="25" borderId="103" xfId="0" applyNumberFormat="true" applyFont="true" applyFill="true" applyBorder="true" applyAlignment="true">
      <alignment horizontal="center" vertical="center"/>
    </xf>
    <xf numFmtId="167" fontId="74" fillId="25" borderId="102" xfId="0" applyNumberFormat="true" applyFont="true" applyFill="true" applyBorder="true" applyAlignment="true">
      <alignment horizontal="center" vertical="center"/>
    </xf>
    <xf numFmtId="167" fontId="74" fillId="25" borderId="137" xfId="0" applyNumberFormat="true" applyFont="true" applyFill="true" applyBorder="true" applyAlignment="true">
      <alignment horizontal="center" vertical="center"/>
    </xf>
    <xf numFmtId="167" fontId="74" fillId="25" borderId="136" xfId="0" applyNumberFormat="true" applyFont="true" applyFill="true" applyBorder="true" applyAlignment="true">
      <alignment horizontal="center" vertical="center"/>
    </xf>
    <xf numFmtId="167" fontId="74" fillId="25" borderId="133" xfId="0" applyNumberFormat="true" applyFont="true" applyFill="true" applyBorder="true" applyAlignment="true">
      <alignment horizontal="center" vertical="center"/>
    </xf>
    <xf numFmtId="167" fontId="74" fillId="25" borderId="131" xfId="0" applyNumberFormat="true" applyFont="true" applyFill="true" applyBorder="true" applyAlignment="true">
      <alignment horizontal="center" vertical="center"/>
    </xf>
    <xf numFmtId="167" fontId="74" fillId="25" borderId="132" xfId="0" applyNumberFormat="true" applyFont="true" applyFill="true" applyBorder="true" applyAlignment="true">
      <alignment horizontal="center" vertical="center"/>
    </xf>
    <xf numFmtId="167" fontId="74" fillId="25" borderId="130" xfId="0" applyNumberFormat="true" applyFont="true" applyFill="true" applyBorder="true" applyAlignment="true">
      <alignment horizontal="center" vertical="center"/>
    </xf>
    <xf numFmtId="167" fontId="74" fillId="25" borderId="96" xfId="0" applyNumberFormat="true" applyFont="true" applyFill="true" applyBorder="true" applyAlignment="true">
      <alignment horizontal="center" vertical="center"/>
    </xf>
    <xf numFmtId="167" fontId="74" fillId="25" borderId="98" xfId="0" applyNumberFormat="true" applyFont="true" applyFill="true" applyBorder="true" applyAlignment="true">
      <alignment horizontal="center" vertical="center"/>
    </xf>
    <xf numFmtId="0" fontId="3" fillId="3" borderId="141" xfId="0" applyFont="true" applyFill="true" applyBorder="true" applyAlignment="true">
      <alignment vertical="center"/>
    </xf>
    <xf numFmtId="168" fontId="40" fillId="25" borderId="10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02" xfId="0" applyFont="true" applyFill="true" applyBorder="true" applyAlignment="true">
      <alignment vertical="center"/>
    </xf>
    <xf numFmtId="0" fontId="41" fillId="0" borderId="101" xfId="0" applyFont="true" applyFill="true" applyBorder="true" applyAlignment="true">
      <alignment horizontal="left" vertical="center" wrapText="true"/>
    </xf>
    <xf numFmtId="0" fontId="3" fillId="3" borderId="98" xfId="0" applyFont="true" applyFill="true" applyBorder="true" applyAlignment="true">
      <alignment vertical="center" wrapText="true"/>
    </xf>
    <xf numFmtId="0" fontId="3" fillId="3" borderId="140" xfId="0" applyFont="true" applyFill="true" applyBorder="true" applyAlignment="true">
      <alignment vertical="center" wrapText="true"/>
    </xf>
    <xf numFmtId="0" fontId="3" fillId="3" borderId="96"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0" borderId="96" xfId="0" applyFont="true" applyFill="true" applyBorder="true" applyAlignment="true">
      <alignment horizontal="center" vertical="center" wrapText="true"/>
    </xf>
    <xf numFmtId="0" fontId="3" fillId="0" borderId="101" xfId="0" applyFont="true" applyFill="true" applyBorder="true" applyAlignment="true">
      <alignment vertical="center" wrapText="true"/>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169" fontId="71" fillId="17" borderId="113" xfId="0" applyNumberFormat="true" applyFont="true" applyFill="true" applyBorder="true" applyAlignment="true">
      <alignment horizontal="center" vertical="center"/>
    </xf>
    <xf numFmtId="169" fontId="71" fillId="17" borderId="115"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71" fillId="25" borderId="134" xfId="0" applyNumberFormat="true" applyFont="true" applyFill="true" applyBorder="true" applyAlignment="true">
      <alignment horizontal="center" vertical="center"/>
    </xf>
    <xf numFmtId="168" fontId="71" fillId="25" borderId="138" xfId="0" applyNumberFormat="true"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71" fillId="25" borderId="132" xfId="0" applyNumberFormat="true" applyFont="true" applyFill="true" applyBorder="true" applyAlignment="true">
      <alignment horizontal="center" vertical="center"/>
    </xf>
    <xf numFmtId="168" fontId="71" fillId="25" borderId="137"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0" borderId="102" xfId="0" applyFont="true" applyFill="true" applyBorder="true" applyAlignment="true">
      <alignment vertical="center"/>
    </xf>
    <xf numFmtId="0" fontId="3" fillId="17" borderId="104" xfId="0" applyFont="true" applyFill="true" applyBorder="true" applyAlignment="true">
      <alignment vertical="center"/>
    </xf>
    <xf numFmtId="0" fontId="45" fillId="17" borderId="103" xfId="0" applyFont="true" applyFill="true" applyBorder="true" applyAlignment="true">
      <alignment horizontal="lef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3" fillId="17" borderId="96"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0" fontId="41" fillId="15" borderId="10" xfId="0" applyFont="true" applyFill="true" applyBorder="true" applyAlignment="true">
      <alignment horizontal="center" vertical="center" wrapText="true"/>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169" fontId="45" fillId="0" borderId="10" xfId="0" applyNumberFormat="true" applyFont="true" applyFill="true" applyBorder="true" applyAlignment="true">
      <alignment horizontal="right" vertical="center"/>
    </xf>
    <xf numFmtId="0" fontId="45" fillId="0" borderId="10" xfId="0" applyFont="true" applyFill="true" applyBorder="true" applyAlignment="true">
      <alignment horizontal="center" vertical="center" wrapText="true"/>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168" fontId="40" fillId="0" borderId="10" xfId="0" applyNumberFormat="true" applyFont="true" applyFill="true" applyBorder="true" applyAlignment="true">
      <alignment horizontal="right" vertical="center"/>
    </xf>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15" borderId="10" xfId="0" applyFont="true" applyFill="true" applyBorder="true" applyAlignment="true">
      <alignment vertical="center"/>
    </xf>
    <xf numFmtId="0" fontId="3" fillId="15" borderId="10" xfId="0" applyFont="true" applyFill="true" applyBorder="true" applyAlignment="true">
      <alignment vertical="center" wrapText="true"/>
    </xf>
    <xf numFmtId="0" fontId="41" fillId="15" borderId="10" xfId="0" applyFont="true" applyFill="true" applyBorder="true" applyAlignment="true">
      <alignment horizontal="left"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55" fillId="17" borderId="3" xfId="0" applyFont="true" applyFill="true" applyBorder="true" applyAlignment="true"/>
    <xf numFmtId="0" fontId="41" fillId="3" borderId="91" xfId="0" applyFont="true" applyFill="true" applyBorder="true" applyAlignment="true">
      <alignment horizontal="center" vertical="center" wrapText="true"/>
    </xf>
    <xf numFmtId="0" fontId="41" fillId="16" borderId="52"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3" fillId="3" borderId="10" xfId="0" applyFont="true" applyFill="true" applyBorder="true" applyAlignment="true">
      <alignment wrapText="true"/>
    </xf>
    <xf numFmtId="0" fontId="3" fillId="15" borderId="10" xfId="0" applyFont="true" applyFill="true" applyBorder="true" applyAlignment="true">
      <alignment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16" borderId="53" xfId="0" applyFont="true" applyFill="true" applyBorder="true" applyAlignment="true">
      <alignment horizontal="left" vertical="center" wrapText="true"/>
    </xf>
    <xf numFmtId="0" fontId="41" fillId="3" borderId="91" xfId="0" applyFont="true" applyFill="true" applyBorder="true" applyAlignment="true">
      <alignment horizontal="center" vertical="center"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23" fillId="0" borderId="0" xfId="0" applyFont="true" applyAlignment="true">
      <alignment horizontal="right" vertical="top" wrapText="true"/>
    </xf>
    <xf numFmtId="168" fontId="74" fillId="18" borderId="72"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71"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55" xfId="0" applyNumberFormat="true" applyFont="true" applyFill="true" applyBorder="true" applyAlignment="true">
      <alignment horizontal="center" vertical="center"/>
    </xf>
    <xf numFmtId="0" fontId="74" fillId="18" borderId="50" xfId="0"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86"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8" fontId="74" fillId="18" borderId="95" xfId="0" applyNumberFormat="true" applyFont="true" applyFill="true" applyBorder="true" applyAlignment="true">
      <alignment horizontal="center" vertical="center"/>
    </xf>
    <xf numFmtId="0" fontId="74" fillId="18" borderId="72" xfId="0"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0" fontId="74" fillId="18" borderId="87" xfId="0" applyFont="true" applyFill="true" applyBorder="true" applyAlignment="true">
      <alignment horizontal="center" vertical="center"/>
    </xf>
    <xf numFmtId="168" fontId="74" fillId="18" borderId="56" xfId="0" applyNumberFormat="true" applyFont="true" applyFill="true" applyBorder="true" applyAlignment="true">
      <alignment horizontal="center" vertical="center"/>
    </xf>
    <xf numFmtId="168" fontId="74" fillId="18" borderId="121" xfId="0" applyNumberFormat="true" applyFont="true" applyFill="true" applyBorder="true" applyAlignment="true">
      <alignment horizontal="center" vertical="center"/>
    </xf>
    <xf numFmtId="167" fontId="74" fillId="18" borderId="123"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9" fontId="45" fillId="17" borderId="156" xfId="0" applyNumberFormat="true" applyFont="true" applyFill="true" applyBorder="true" applyAlignment="true">
      <alignment horizontal="center" vertical="center"/>
    </xf>
    <xf numFmtId="169" fontId="45" fillId="17" borderId="157"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0" fontId="74" fillId="0" borderId="10" xfId="0" applyFont="true" applyFill="true" applyBorder="true" applyAlignment="true">
      <alignment horizontal="center" vertical="center"/>
    </xf>
    <xf numFmtId="0" fontId="41" fillId="3" borderId="51" xfId="1142" applyFont="true" applyBorder="true" applyAlignment="true">
      <alignment horizontal="center" wrapText="true"/>
    </xf>
    <xf numFmtId="0" fontId="41" fillId="16" borderId="52" xfId="1143" applyFont="true" applyFill="true" applyBorder="true" applyAlignment="true">
      <alignment horizontal="left" vertical="top" wrapText="true"/>
    </xf>
    <xf numFmtId="0" fontId="41" fillId="16" borderId="52" xfId="1144" applyFont="true" applyFill="true" applyBorder="true" applyAlignment="true">
      <alignment horizontal="left" vertical="top" wrapText="true"/>
    </xf>
    <xf numFmtId="167" fontId="40" fillId="18" borderId="52" xfId="1145" applyNumberFormat="true" applyFont="true" applyFill="true" applyBorder="true" applyAlignment="true">
      <alignment horizontal="right" vertical="top"/>
    </xf>
    <xf numFmtId="0" fontId="41" fillId="16" borderId="53" xfId="1146" applyFont="true" applyFill="true" applyBorder="true" applyAlignment="true">
      <alignment horizontal="left" vertical="top" wrapText="true"/>
    </xf>
    <xf numFmtId="0" fontId="41" fillId="16" borderId="53" xfId="1147" applyFont="true" applyFill="true" applyBorder="true" applyAlignment="true">
      <alignment horizontal="left" vertical="top" wrapText="true"/>
    </xf>
    <xf numFmtId="167" fontId="40" fillId="18" borderId="53" xfId="1148" applyNumberFormat="true" applyFont="true" applyFill="true" applyBorder="true" applyAlignment="true">
      <alignment horizontal="right" vertical="top"/>
    </xf>
    <xf numFmtId="0" fontId="41" fillId="16" borderId="54" xfId="1149" applyFont="true" applyFill="true" applyBorder="true" applyAlignment="true">
      <alignment horizontal="left" vertical="top" wrapText="true"/>
    </xf>
    <xf numFmtId="0" fontId="41" fillId="16" borderId="54" xfId="1150" applyFont="true" applyFill="true" applyBorder="true" applyAlignment="true">
      <alignment horizontal="left" vertical="top" wrapText="true"/>
    </xf>
    <xf numFmtId="167" fontId="40" fillId="18" borderId="54" xfId="1151" applyNumberFormat="true" applyFont="true" applyFill="true" applyBorder="true" applyAlignment="true">
      <alignment horizontal="right" vertical="top"/>
    </xf>
    <xf numFmtId="0" fontId="23" fillId="3" borderId="10" xfId="1065" applyFont="true" applyAlignment="true">
      <alignment horizontal="right" vertical="top" wrapText="true"/>
    </xf>
    <xf numFmtId="0" fontId="23" fillId="3" borderId="10" xfId="1067" applyFont="true" applyAlignment="true">
      <alignment horizontal="right" vertical="top" wrapText="true"/>
    </xf>
    <xf numFmtId="0" fontId="23" fillId="3" borderId="10" xfId="1069" applyFont="true" applyAlignment="true">
      <alignment horizontal="right" vertical="top" wrapText="true"/>
    </xf>
    <xf numFmtId="0" fontId="23" fillId="3" borderId="51" xfId="1071" applyFont="true" applyBorder="true" applyAlignment="true">
      <alignment horizontal="right" vertical="top" wrapText="true"/>
    </xf>
    <xf numFmtId="0" fontId="23" fillId="3" borderId="51" xfId="1073" applyFont="true" applyBorder="true" applyAlignment="true">
      <alignment horizontal="right" vertical="top" wrapText="true"/>
    </xf>
    <xf numFmtId="0" fontId="23" fillId="3" borderId="51" xfId="1075" applyFont="true" applyBorder="true" applyAlignment="true">
      <alignment horizontal="right" vertical="top" wrapText="true"/>
    </xf>
    <xf numFmtId="165" fontId="23" fillId="18" borderId="52" xfId="1077" applyNumberFormat="true" applyFont="true" applyFill="true" applyBorder="true" applyAlignment="true">
      <alignment horizontal="right" vertical="top" wrapText="true"/>
    </xf>
    <xf numFmtId="165" fontId="23" fillId="18" borderId="52" xfId="1079" applyNumberFormat="true" applyFont="true" applyFill="true" applyBorder="true" applyAlignment="true">
      <alignment horizontal="right" vertical="top" wrapText="true"/>
    </xf>
    <xf numFmtId="165" fontId="23" fillId="18" borderId="52" xfId="1081" applyNumberFormat="true" applyFont="true" applyFill="true" applyBorder="true" applyAlignment="true">
      <alignment horizontal="right" vertical="top" wrapText="true"/>
    </xf>
    <xf numFmtId="165" fontId="23" fillId="18" borderId="53" xfId="1083" applyNumberFormat="true" applyFont="true" applyFill="true" applyBorder="true" applyAlignment="true">
      <alignment horizontal="right" vertical="top" wrapText="true"/>
    </xf>
    <xf numFmtId="165" fontId="23" fillId="18" borderId="53" xfId="1085" applyNumberFormat="true" applyFont="true" applyFill="true" applyBorder="true" applyAlignment="true">
      <alignment horizontal="right" vertical="top" wrapText="true"/>
    </xf>
    <xf numFmtId="165" fontId="23" fillId="18" borderId="53" xfId="1087" applyNumberFormat="true" applyFont="true" applyFill="true" applyBorder="true" applyAlignment="true">
      <alignment horizontal="right" vertical="top" wrapText="true"/>
    </xf>
    <xf numFmtId="165" fontId="23" fillId="18" borderId="54" xfId="1089" applyNumberFormat="true" applyFont="true" applyFill="true" applyBorder="true" applyAlignment="true">
      <alignment horizontal="right" vertical="top" wrapText="true"/>
    </xf>
    <xf numFmtId="165" fontId="23" fillId="18" borderId="54" xfId="1091" applyNumberFormat="true" applyFont="true" applyFill="true" applyBorder="true" applyAlignment="true">
      <alignment horizontal="right" vertical="top" wrapText="true"/>
    </xf>
    <xf numFmtId="0" fontId="23" fillId="3" borderId="51" xfId="1093" applyFont="true" applyBorder="true" applyAlignment="true">
      <alignment horizontal="right" vertical="top" wrapText="true"/>
    </xf>
    <xf numFmtId="0" fontId="23" fillId="3" borderId="51" xfId="1095" applyFont="true" applyBorder="true" applyAlignment="true">
      <alignment horizontal="right" vertical="top" wrapText="true"/>
    </xf>
    <xf numFmtId="166" fontId="23" fillId="18" borderId="53" xfId="1096" applyNumberFormat="true" applyFont="true" applyFill="true" applyBorder="true" applyAlignment="true">
      <alignment horizontal="right" vertical="top" wrapText="true"/>
    </xf>
    <xf numFmtId="166" fontId="23" fillId="18" borderId="53" xfId="1097" applyNumberFormat="true" applyFont="true" applyFill="true" applyBorder="true" applyAlignment="true">
      <alignment horizontal="right" vertical="top" wrapText="true"/>
    </xf>
    <xf numFmtId="165" fontId="23" fillId="18" borderId="54" xfId="1099" applyNumberFormat="true" applyFont="true" applyFill="true" applyBorder="true" applyAlignment="true">
      <alignment horizontal="right" vertical="top" wrapText="true"/>
    </xf>
    <xf numFmtId="0" fontId="23" fillId="3" borderId="51" xfId="1101" applyFont="true" applyBorder="true" applyAlignment="true">
      <alignment horizontal="right" vertical="top" wrapText="true"/>
    </xf>
    <xf numFmtId="166" fontId="23" fillId="18" borderId="53" xfId="1102" applyNumberFormat="true" applyFont="true" applyFill="true" applyBorder="true" applyAlignment="true">
      <alignment horizontal="right" vertical="top" wrapText="true"/>
    </xf>
    <xf numFmtId="0" fontId="23" fillId="3" borderId="124" xfId="1107" applyFont="true" applyBorder="true" applyAlignment="true">
      <alignment horizontal="right" vertical="top" wrapText="true"/>
    </xf>
    <xf numFmtId="0" fontId="23" fillId="3" borderId="48" xfId="1108" applyFont="true" applyBorder="true" applyAlignment="true">
      <alignment horizontal="right" vertical="top" wrapText="true"/>
    </xf>
    <xf numFmtId="0" fontId="23" fillId="3" borderId="49" xfId="1109" applyFont="true" applyBorder="true" applyAlignment="true">
      <alignment horizontal="right" vertical="top" wrapText="true"/>
    </xf>
    <xf numFmtId="166" fontId="23" fillId="18" borderId="54" xfId="1110" applyNumberFormat="true" applyFont="true" applyFill="true" applyBorder="true" applyAlignment="true">
      <alignment horizontal="right" vertical="top" wrapText="true"/>
    </xf>
    <xf numFmtId="165" fontId="23" fillId="18" borderId="125" xfId="1112" applyNumberFormat="true" applyFont="true" applyFill="true" applyBorder="true" applyAlignment="true">
      <alignment horizontal="right" vertical="top" wrapText="true"/>
    </xf>
    <xf numFmtId="165" fontId="23" fillId="18" borderId="126" xfId="1113" applyNumberFormat="true" applyFont="true" applyFill="true" applyBorder="true" applyAlignment="true">
      <alignment horizontal="right" vertical="top" wrapText="true"/>
    </xf>
    <xf numFmtId="165" fontId="23" fillId="18" borderId="127" xfId="1114" applyNumberFormat="true" applyFont="true" applyFill="true" applyBorder="true" applyAlignment="true">
      <alignment horizontal="right" vertical="top" wrapText="true"/>
    </xf>
    <xf numFmtId="0" fontId="23" fillId="3" borderId="124" xfId="1119" applyFont="true" applyBorder="true" applyAlignment="true">
      <alignment horizontal="right" vertical="top" wrapText="true"/>
    </xf>
    <xf numFmtId="0" fontId="23" fillId="3" borderId="48" xfId="1120" applyFont="true" applyBorder="true" applyAlignment="true">
      <alignment horizontal="right" vertical="top" wrapText="true"/>
    </xf>
    <xf numFmtId="0" fontId="23" fillId="3" borderId="49" xfId="1121" applyFont="true" applyBorder="true" applyAlignment="true">
      <alignment horizontal="right" vertical="top" wrapText="true"/>
    </xf>
    <xf numFmtId="165" fontId="23" fillId="18" borderId="125" xfId="1123" applyNumberFormat="true" applyFont="true" applyFill="true" applyBorder="true" applyAlignment="true">
      <alignment horizontal="right" vertical="top" wrapText="true"/>
    </xf>
    <xf numFmtId="165" fontId="23" fillId="18" borderId="126" xfId="1124" applyNumberFormat="true" applyFont="true" applyFill="true" applyBorder="true" applyAlignment="true">
      <alignment horizontal="right" vertical="top" wrapText="true"/>
    </xf>
    <xf numFmtId="165" fontId="23" fillId="18" borderId="127" xfId="1125" applyNumberFormat="true" applyFont="true" applyFill="true" applyBorder="true" applyAlignment="true">
      <alignment horizontal="right" vertical="top" wrapText="true"/>
    </xf>
    <xf numFmtId="0" fontId="23" fillId="3" borderId="124" xfId="1130" applyFont="true" applyBorder="true" applyAlignment="true">
      <alignment horizontal="right" vertical="top" wrapText="true"/>
    </xf>
    <xf numFmtId="0" fontId="23" fillId="3" borderId="48" xfId="1131" applyFont="true" applyBorder="true" applyAlignment="true">
      <alignment horizontal="right" vertical="top" wrapText="true"/>
    </xf>
    <xf numFmtId="0" fontId="23" fillId="3" borderId="49" xfId="1132" applyFont="true" applyBorder="true" applyAlignment="true">
      <alignment horizontal="right" vertical="top" wrapText="true"/>
    </xf>
    <xf numFmtId="165" fontId="23" fillId="18" borderId="125" xfId="1134" applyNumberFormat="true" applyFont="true" applyFill="true" applyBorder="true" applyAlignment="true">
      <alignment horizontal="right" vertical="top" wrapText="true"/>
    </xf>
    <xf numFmtId="165" fontId="23" fillId="18" borderId="126" xfId="1135" applyNumberFormat="true" applyFont="true" applyFill="true" applyBorder="true" applyAlignment="true">
      <alignment horizontal="right" vertical="top" wrapText="true"/>
    </xf>
    <xf numFmtId="165" fontId="23" fillId="18" borderId="127" xfId="1136" applyNumberFormat="true" applyFont="true" applyFill="true" applyBorder="true" applyAlignment="true">
      <alignment horizontal="right" vertical="top" wrapText="tru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3" borderId="84" xfId="0" applyFont="true" applyFill="true" applyBorder="true" applyAlignment="true">
      <alignment horizontal="center" vertical="center" wrapText="true"/>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3" borderId="3"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41" fillId="3" borderId="10" xfId="0" applyFont="true" applyFill="true" applyBorder="true" applyAlignment="true">
      <alignment horizontal="center"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1" xfId="0" applyFont="true" applyFill="true" applyBorder="true" applyAlignment="true"/>
    <xf numFmtId="0" fontId="26" fillId="3" borderId="2" xfId="0" applyFont="true" applyFill="true" applyBorder="true" applyAlignment="true"/>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vertical="top" wrapText="true"/>
    </xf>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3" fillId="3" borderId="10" xfId="0" applyFont="true" applyFill="true" applyBorder="true"/>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1" fillId="16" borderId="97" xfId="0" applyFont="true" applyFill="true" applyBorder="true" applyAlignment="true">
      <alignment horizontal="left" vertical="center" wrapText="true"/>
    </xf>
    <xf numFmtId="0" fontId="72" fillId="3" borderId="10" xfId="0" applyFont="true" applyFill="true" applyBorder="true" applyAlignment="true">
      <alignment horizontal="center" vertical="center" wrapText="true"/>
    </xf>
    <xf numFmtId="0" fontId="41" fillId="16" borderId="10" xfId="0" applyFont="true" applyFill="true" applyBorder="true" applyAlignment="true">
      <alignment horizontal="right" vertical="top" wrapText="true"/>
    </xf>
    <xf numFmtId="0" fontId="72" fillId="3" borderId="10" xfId="0" applyFont="true" applyFill="true" applyBorder="true" applyAlignment="true">
      <alignment horizontal="right" vertical="top"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2" xfId="728" applyFont="true" applyFill="true" applyBorder="true" applyAlignment="true">
      <alignment horizontal="left" vertical="center" wrapText="true"/>
    </xf>
    <xf numFmtId="0" fontId="41" fillId="16" borderId="53" xfId="740" applyFont="true" applyFill="true" applyBorder="true" applyAlignment="true">
      <alignment horizontal="left" vertical="center" wrapText="true"/>
    </xf>
    <xf numFmtId="0" fontId="41" fillId="16" borderId="54" xfId="752" applyFont="true" applyFill="true" applyBorder="true" applyAlignment="true">
      <alignment horizontal="left" vertical="center" wrapText="true"/>
    </xf>
    <xf numFmtId="0" fontId="41" fillId="16" borderId="53" xfId="860" applyFont="true" applyFill="true" applyBorder="true" applyAlignment="true">
      <alignment horizontal="left" vertical="center" wrapText="true"/>
    </xf>
    <xf numFmtId="0" fontId="41" fillId="16" borderId="54" xfId="872" applyFont="true" applyFill="true" applyBorder="true" applyAlignment="true">
      <alignment horizontal="left" vertical="center" wrapText="true"/>
    </xf>
    <xf numFmtId="0" fontId="41" fillId="16" borderId="53" xfId="920" applyFont="true" applyFill="true" applyBorder="true" applyAlignment="true">
      <alignment horizontal="left" vertical="center" wrapText="true"/>
    </xf>
    <xf numFmtId="0" fontId="41" fillId="16" borderId="54" xfId="932" applyFont="true" applyFill="true" applyBorder="true" applyAlignment="true">
      <alignment horizontal="left" vertical="center" wrapText="true"/>
    </xf>
    <xf numFmtId="0" fontId="48" fillId="3" borderId="10" xfId="1137" applyFont="true" applyAlignment="true">
      <alignment horizontal="center" vertical="center" wrapText="true"/>
    </xf>
    <xf numFmtId="0" fontId="48" fillId="3" borderId="10" xfId="1138" applyFont="true" applyAlignment="true">
      <alignment horizontal="center" vertical="center" wrapText="true"/>
    </xf>
    <xf numFmtId="0" fontId="48" fillId="3" borderId="10" xfId="1139" applyFont="true" applyAlignment="true">
      <alignment horizontal="center" vertical="center" wrapText="true"/>
    </xf>
    <xf numFmtId="0" fontId="41" fillId="3" borderId="51" xfId="1140" applyFont="true" applyBorder="true" applyAlignment="true">
      <alignment horizontal="left" wrapText="true"/>
    </xf>
    <xf numFmtId="0" fontId="41" fillId="3" borderId="51" xfId="1141" applyFont="true" applyBorder="true" applyAlignment="true">
      <alignment horizontal="left" wrapText="true"/>
    </xf>
    <xf numFmtId="0" fontId="41" fillId="16" borderId="53" xfId="1146" applyFont="true" applyFill="true" applyBorder="true" applyAlignment="true">
      <alignment horizontal="left" vertical="top" wrapText="true"/>
    </xf>
    <xf numFmtId="0" fontId="40" fillId="3" borderId="10" xfId="1152" applyFont="true" applyAlignment="true">
      <alignment horizontal="left" vertical="top" wrapText="true"/>
    </xf>
    <xf numFmtId="0" fontId="40" fillId="3" borderId="10" xfId="1153" applyFont="true" applyAlignment="true">
      <alignment horizontal="left" vertical="top" wrapText="true"/>
    </xf>
    <xf numFmtId="0" fontId="40" fillId="3" borderId="10" xfId="1154" applyFont="true" applyAlignment="true">
      <alignment horizontal="left" vertical="top" wrapText="true"/>
    </xf>
    <xf numFmtId="0" fontId="41" fillId="16" borderId="52" xfId="722" applyFont="true" applyFill="true" applyBorder="true" applyAlignment="true">
      <alignment horizontal="left" vertical="center" wrapText="true"/>
    </xf>
    <xf numFmtId="0" fontId="41" fillId="16" borderId="53" xfId="734" applyFont="true" applyFill="true" applyBorder="true" applyAlignment="true">
      <alignment horizontal="left" vertical="center" wrapText="true"/>
    </xf>
    <xf numFmtId="0" fontId="41" fillId="16" borderId="54" xfId="746" applyFont="true" applyFill="true" applyBorder="true" applyAlignment="true">
      <alignment horizontal="left" vertical="center" wrapText="true"/>
    </xf>
    <xf numFmtId="0" fontId="41" fillId="16" borderId="53" xfId="854" applyFont="true" applyFill="true" applyBorder="true" applyAlignment="true">
      <alignment horizontal="left" vertical="center" wrapText="true"/>
    </xf>
    <xf numFmtId="0" fontId="41" fillId="16" borderId="54" xfId="866" applyFont="true" applyFill="true" applyBorder="true" applyAlignment="true">
      <alignment horizontal="left" vertical="center" wrapText="true"/>
    </xf>
    <xf numFmtId="0" fontId="41" fillId="16" borderId="53" xfId="914" applyFont="true" applyFill="true" applyBorder="true" applyAlignment="true">
      <alignment horizontal="left" vertical="center" wrapText="true"/>
    </xf>
    <xf numFmtId="0" fontId="41" fillId="16" borderId="54" xfId="926" applyFont="true" applyFill="true" applyBorder="true" applyAlignment="true">
      <alignment horizontal="left" vertical="center" wrapText="true"/>
    </xf>
    <xf numFmtId="0" fontId="63" fillId="0" borderId="10" xfId="0" applyFont="true" applyFill="true" applyBorder="true" applyAlignment="true">
      <alignment vertical="top"/>
    </xf>
    <xf numFmtId="0" fontId="0" fillId="0" borderId="10" xfId="0" applyBorder="true" applyAlignment="true"/>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23" fillId="3" borderId="10" xfId="1116" applyFont="true" applyAlignment="true">
      <alignment horizontal="right" vertical="top" wrapText="true"/>
    </xf>
    <xf numFmtId="0" fontId="23" fillId="3" borderId="46" xfId="1117" applyFont="true" applyBorder="true" applyAlignment="true">
      <alignment horizontal="right" vertical="top" wrapText="true"/>
    </xf>
    <xf numFmtId="0" fontId="23" fillId="3" borderId="47" xfId="1118" applyFont="true" applyBorder="true" applyAlignment="true">
      <alignment horizontal="right" vertical="top" wrapText="true"/>
    </xf>
    <xf numFmtId="0" fontId="23" fillId="3" borderId="10" xfId="1127" applyFont="true" applyAlignment="true">
      <alignment horizontal="right" vertical="top" wrapText="true"/>
    </xf>
    <xf numFmtId="0" fontId="23" fillId="3" borderId="46" xfId="1128" applyFont="true" applyBorder="true" applyAlignment="true">
      <alignment horizontal="right" vertical="top" wrapText="true"/>
    </xf>
    <xf numFmtId="0" fontId="23" fillId="3" borderId="47" xfId="1129" applyFont="true" applyBorder="true" applyAlignment="true">
      <alignment horizontal="right" vertical="top" wrapText="true"/>
    </xf>
    <xf numFmtId="0" fontId="23" fillId="0" borderId="0" xfId="0" applyFont="true" applyAlignment="true">
      <alignment horizontal="right" vertical="top" wrapText="true"/>
    </xf>
    <xf numFmtId="0" fontId="23" fillId="3" borderId="10" xfId="1104" applyFont="true" applyAlignment="true">
      <alignment horizontal="right" vertical="top" wrapText="true"/>
    </xf>
    <xf numFmtId="0" fontId="23" fillId="3" borderId="46" xfId="1105" applyFont="true" applyBorder="true" applyAlignment="true">
      <alignment horizontal="right" vertical="top" wrapText="true"/>
    </xf>
    <xf numFmtId="0" fontId="23" fillId="3" borderId="47" xfId="1106" applyFont="true" applyBorder="true" applyAlignment="true">
      <alignment horizontal="right" vertical="top" wrapText="true"/>
    </xf>
    <xf numFmtId="0" fontId="23" fillId="3" borderId="10" xfId="0" applyFont="true" applyFill="true" applyBorder="true" applyAlignment="true">
      <alignment horizontal="right" vertical="top" wrapText="true"/>
    </xf>
  </cellXfs>
  <cellStyles count="1155">
    <cellStyle name="Normal" xfId="0" builtinId="0"/>
    <cellStyle name="style1621445177482" xfId="482" xr:uid="{3984BE23-A241-424F-A082-E65B48E02491}"/>
    <cellStyle name="style1621445177513" xfId="481" xr:uid="{9FE11170-1E42-4BFB-8235-D9EE6E3C48D5}"/>
    <cellStyle name="style1621445177545" xfId="487" xr:uid="{C45EE4A0-059E-4AD7-8791-6C9E44BCDFBB}"/>
    <cellStyle name="style1621445177560" xfId="493" xr:uid="{56EC6142-4317-4AC7-8B3A-2696F25AD847}"/>
    <cellStyle name="style1621445177582" xfId="488" xr:uid="{34DE1B52-5653-4664-BE3E-B4F69C35A184}"/>
    <cellStyle name="style1621445177645" xfId="494" xr:uid="{30C56EF0-8BA1-44BD-9EF8-C9B0958B6E97}"/>
    <cellStyle name="style1621445177661" xfId="499" xr:uid="{BEAB5930-0FCD-4C2D-8045-35456D69AC21}"/>
    <cellStyle name="style1621445177683" xfId="505" xr:uid="{28FB3AD1-7E2B-4E94-A060-572B762BE9A5}"/>
    <cellStyle name="style1621445177714" xfId="513" xr:uid="{AE2DEF54-ACB1-4F16-A09F-046DD7ECA2B9}"/>
    <cellStyle name="style1621445177745" xfId="500" xr:uid="{F80CB55F-53A0-4A83-9125-B7FC5A277145}"/>
    <cellStyle name="style1621445177761" xfId="506" xr:uid="{4F722ED4-8436-43EE-B79A-8EBA43C8114B}"/>
    <cellStyle name="style1621445177783" xfId="514" xr:uid="{0839951C-B2A2-418B-80B7-C56EA850854F}"/>
    <cellStyle name="style1621445177814" xfId="517" xr:uid="{2582A40D-DC0B-419D-A555-C601E4F37B7E}"/>
    <cellStyle name="style1621445177830" xfId="518" xr:uid="{136239FB-5409-4D32-94EE-73B1175EB343}"/>
    <cellStyle name="style1621445177861" xfId="519" xr:uid="{89D36774-EE6C-4F93-ACA2-F21D0BF2BDF0}"/>
    <cellStyle name="style1621445177883" xfId="533" xr:uid="{E2D22B71-6DDB-40F4-A9D5-68B3C8172D54}"/>
    <cellStyle name="style1621445177899" xfId="538" xr:uid="{E65951BC-334A-46B4-B8D4-4DB2E2DD8D36}"/>
    <cellStyle name="style1621445177946" xfId="540" xr:uid="{48E40D9F-7D00-4BDA-94E8-7D661579516C}"/>
    <cellStyle name="style1621445177984" xfId="541" xr:uid="{B04B7FDE-A417-4227-A775-806D4A22AAAB}"/>
    <cellStyle name="style1621445177999" xfId="539" xr:uid="{C62A8FD2-C5D0-4FD0-BAC8-29BF1D886B51}"/>
    <cellStyle name="style1621445178030" xfId="542" xr:uid="{93BED893-8886-494F-BAC2-D73A897128CF}"/>
    <cellStyle name="style1621445178046" xfId="543" xr:uid="{044360D4-86D3-4F2E-AD9C-B682B3B79242}"/>
    <cellStyle name="style1621445178077" xfId="544" xr:uid="{B941B968-A451-4D91-BBF1-5F5F72B5BE31}"/>
    <cellStyle name="style1621445178131" xfId="545" xr:uid="{7A1E429D-5060-4C48-82E0-11F36A56DD7A}"/>
    <cellStyle name="style1621445178146" xfId="546" xr:uid="{16D65E40-C7E7-4555-B1E5-0D15349BE6C3}"/>
    <cellStyle name="style1621445178162" xfId="547" xr:uid="{404D0492-6F2D-475C-A219-F16F3A57352E}"/>
    <cellStyle name="style1621445178184" xfId="548" xr:uid="{CDB0E241-8341-4987-9F95-B6C8FC2B1E40}"/>
    <cellStyle name="style1621445179557" xfId="484" xr:uid="{B4EF78F5-3C4B-4008-BFB6-2C696D15A104}"/>
    <cellStyle name="style1621445179588" xfId="483" xr:uid="{47BC4BC6-32BD-46E6-84B8-D180C675028D}"/>
    <cellStyle name="style1621445179604" xfId="489" xr:uid="{88513B1F-3085-4BF5-9461-B65372C1E123}"/>
    <cellStyle name="style1621445179635" xfId="495" xr:uid="{A0DB4F89-10B2-4740-8C94-E80473E8C823}"/>
    <cellStyle name="style1621445179657" xfId="490" xr:uid="{8DF6A558-C991-4AB3-8341-34AD6C720DF4}"/>
    <cellStyle name="style1621445179689" xfId="496" xr:uid="{D7836020-50A7-43E5-83C2-CF2E353757C7}"/>
    <cellStyle name="style1621445179720" xfId="501" xr:uid="{73FBA88A-E613-420E-8415-0B6482A8290E}"/>
    <cellStyle name="style1621445179735" xfId="507" xr:uid="{A84BC4FA-3978-4C77-8BD7-0230FE713FD5}"/>
    <cellStyle name="style1621445179758" xfId="511" xr:uid="{03EC74CD-51BF-4E9C-9E93-AB27F2CA4682}"/>
    <cellStyle name="style1621445179789" xfId="502" xr:uid="{15E7E238-A840-4D66-ACEC-B6DB079257B1}"/>
    <cellStyle name="style1621445179804" xfId="508" xr:uid="{B0BCAA05-4F39-4CD8-85BD-7EBE7BE80D15}"/>
    <cellStyle name="style1621445179836" xfId="512" xr:uid="{625ED95D-90A9-4D9E-BB25-04F9D84982C7}"/>
    <cellStyle name="style1621445179851" xfId="515" xr:uid="{F03EF201-CF0E-45FB-A82C-A0D9477B2EC5}"/>
    <cellStyle name="style1621445179873" xfId="516" xr:uid="{6C2D0FD9-6898-4085-9B84-137BF85BE7DA}"/>
    <cellStyle name="style1621445179905" xfId="520" xr:uid="{A735F5B2-9A1A-436D-A055-B67065FA2FDB}"/>
    <cellStyle name="style1621445179920" xfId="526" xr:uid="{27D6F495-A4D0-4382-9C6D-B50490970C28}"/>
    <cellStyle name="style1621445179974" xfId="528" xr:uid="{487B1244-11D0-4C2C-9FFC-285DFDB6CB13}"/>
    <cellStyle name="style1621445179989" xfId="529" xr:uid="{10963686-1859-41AE-9D9E-760F529E519E}"/>
    <cellStyle name="style1621445180005" xfId="527" xr:uid="{0B9B7B0D-02D3-4158-80C3-F487517DCD0C}"/>
    <cellStyle name="style1621445180036" xfId="530" xr:uid="{F7261D96-0454-4ED9-A6C4-422059F4FBE5}"/>
    <cellStyle name="style1621445180058" xfId="531" xr:uid="{A66627AD-E4F5-4BCB-B126-164091BD5773}"/>
    <cellStyle name="style1621445180074" xfId="532" xr:uid="{FB84E9F2-2EE3-4ECE-9FD2-F2D9C45B72B0}"/>
    <cellStyle name="style1621445180121" xfId="534" xr:uid="{FBC52F97-2726-4F5F-8DE5-8ACDDFE273A0}"/>
    <cellStyle name="style1621445180137" xfId="535" xr:uid="{0A9BB11E-AD6E-49D5-AB93-963525938FD4}"/>
    <cellStyle name="style1621445180159" xfId="536" xr:uid="{A82652D5-36EC-41D1-BDD1-E90078CB2203}"/>
    <cellStyle name="style1621445180174" xfId="537" xr:uid="{B2FE0870-D120-4A99-A1BF-6D1770BFF2D2}"/>
    <cellStyle name="style1621445181790" xfId="486" xr:uid="{BD067284-1186-4074-853F-8780498FFF74}"/>
    <cellStyle name="style1621445181821" xfId="485" xr:uid="{25CAEBD5-AE01-407D-92B6-12AB7CC1EFBF}"/>
    <cellStyle name="style1621445181837" xfId="491" xr:uid="{26DC87F1-A574-4169-9B85-C06D3F264E0F}"/>
    <cellStyle name="style1621445181859" xfId="497" xr:uid="{F4485B12-64B0-45B6-BF4A-1247DC0C3776}"/>
    <cellStyle name="style1621445181875" xfId="492" xr:uid="{E4D20F40-FD80-4C78-A737-B4B8537B12BE}"/>
    <cellStyle name="style1621445181921" xfId="498" xr:uid="{5980AD05-229E-4091-9095-A1ACAEB7F3E7}"/>
    <cellStyle name="style1621445181944" xfId="503" xr:uid="{C82BC152-7020-49CB-B761-BF3D64DBC12F}"/>
    <cellStyle name="style1621445181959" xfId="509" xr:uid="{4F6BCC55-52BD-49D6-B499-4F4ECBB0ACAD}"/>
    <cellStyle name="style1621445181991" xfId="521" xr:uid="{7405D006-4632-4226-AA4F-106B52653B2F}"/>
    <cellStyle name="style1621445182022" xfId="504" xr:uid="{F3D43A47-6B8D-4BC3-A6A7-7FE51F939FA9}"/>
    <cellStyle name="style1621445182037" xfId="510" xr:uid="{8B8511A6-345B-4F6A-912B-C21946BAAD10}"/>
    <cellStyle name="style1621445182060" xfId="522" xr:uid="{CBBE7CB2-C471-44E5-BF41-6E50D9328B05}"/>
    <cellStyle name="style1621445182075" xfId="523" xr:uid="{4A250355-C78E-484C-A095-3B6D2E60DCE0}"/>
    <cellStyle name="style1621445182106" xfId="524" xr:uid="{EAC69DC5-3248-4C78-BF7B-8C1CEE955CF6}"/>
    <cellStyle name="style1621445182138" xfId="525" xr:uid="{BBEA322B-C91F-4C92-8E02-11302C2949EE}"/>
    <cellStyle name="style1621445182160" xfId="549" xr:uid="{C870B893-75F6-409F-8AC9-177AD16E3A32}"/>
    <cellStyle name="style1621445182207" xfId="551" xr:uid="{DCAF5D6E-CE96-416B-9EA3-11BB235829CD}"/>
    <cellStyle name="style1621445182222" xfId="552" xr:uid="{2E45D074-BEC7-4DEB-9B70-7437732F47A2}"/>
    <cellStyle name="style1621445182244" xfId="550" xr:uid="{C34BC30E-F505-4E9E-8EAF-338229899A21}"/>
    <cellStyle name="style1621445182260" xfId="553" xr:uid="{0E37946F-CF54-403F-B83B-599E6EA7B46E}"/>
    <cellStyle name="style1621445182291" xfId="554" xr:uid="{C9C10A9A-BFF5-45CA-8A41-26F3034201C5}"/>
    <cellStyle name="style1621445182307" xfId="555" xr:uid="{CB76D617-7234-4FE5-AC80-4058D9E13A76}"/>
    <cellStyle name="style1621445182345" xfId="556" xr:uid="{CD32C701-0F30-4B09-973A-BA0F464E2807}"/>
    <cellStyle name="style1621445182360" xfId="557" xr:uid="{6CA6F061-2DEE-4586-AD0A-EE9BE77B0599}"/>
    <cellStyle name="style1621445182392" xfId="558" xr:uid="{6F76B4C3-6553-45C9-8EEB-CF5760016ED5}"/>
    <cellStyle name="style1621445182407" xfId="559" xr:uid="{3F641CB1-B450-4F7C-B693-A5F771F062A3}"/>
    <cellStyle name="style1621500633577" xfId="1" xr:uid="{FBE0A7E2-F43B-431C-AEEA-01B540097F33}"/>
    <cellStyle name="style1621500633609" xfId="2" xr:uid="{D34A0248-22DA-40E4-96B3-7A19E94B41F9}"/>
    <cellStyle name="style1621500633624" xfId="13" xr:uid="{2456ED09-6B48-4EC2-8D14-F9B7B668EEDA}"/>
    <cellStyle name="style1621500633646" xfId="14" xr:uid="{3D50FD97-7F0C-41A7-B477-B96FA073CA3F}"/>
    <cellStyle name="style1621500633693" xfId="4" xr:uid="{1E1B106D-BCC7-432C-AC85-9734708969D9}"/>
    <cellStyle name="style1621500633725" xfId="5" xr:uid="{121E17BA-4816-4C38-B495-48F0450C0B72}"/>
    <cellStyle name="style1621500633747" xfId="3" xr:uid="{C4F8EF92-AD7B-450B-BCBF-7CCE443C2092}"/>
    <cellStyle name="style1621500633762" xfId="6" xr:uid="{6A872D10-9F9A-417D-8FAE-DB891242F6AD}"/>
    <cellStyle name="style1621500633778" xfId="15" xr:uid="{4222124A-4EF7-49A0-99C9-BA640E173DDB}"/>
    <cellStyle name="style1621500633809" xfId="16" xr:uid="{801121C9-C2F1-41AF-97D4-B1B9F3A41C54}"/>
    <cellStyle name="style1621500633825" xfId="17" xr:uid="{F84671D7-E277-4E61-895F-860F85EFA11F}"/>
    <cellStyle name="style1621500633847" xfId="18" xr:uid="{7C93ACBC-CDEB-4CC7-936F-FF1A4F473FCD}"/>
    <cellStyle name="style1621500633878" xfId="25" xr:uid="{167CE51E-458B-488B-9DBF-7B3F08F8BD09}"/>
    <cellStyle name="style1621500633894" xfId="37" xr:uid="{85071BD2-94C1-437B-8FCC-18D101949BB2}"/>
    <cellStyle name="style1621500633925" xfId="26" xr:uid="{49252AA1-490B-492E-A1DB-CFC4F9D86B29}"/>
    <cellStyle name="style1621500633947" xfId="38" xr:uid="{DF3E86C9-13BB-45C9-B797-D397B521A457}"/>
    <cellStyle name="style1621500633979" xfId="49" xr:uid="{147AA1CD-481E-4C9B-9A1A-E42541F33F4B}"/>
    <cellStyle name="style1621500633994" xfId="50" xr:uid="{8D618021-0579-49E7-85E3-712BFE9E196E}"/>
    <cellStyle name="style1621500634025" xfId="27" xr:uid="{408666A8-5266-4069-8079-C69CB192B1A6}"/>
    <cellStyle name="style1621500634048" xfId="28" xr:uid="{83B3E90F-273B-4D8A-9ABC-CB524AE278F2}"/>
    <cellStyle name="style1621500634079" xfId="29" xr:uid="{EBD60027-DE59-4F4B-9DD7-F263BB17FA72}"/>
    <cellStyle name="style1621500634094" xfId="30" xr:uid="{22AC74CE-04C5-43F0-ABE0-E71A4661232D}"/>
    <cellStyle name="style1621500634126" xfId="39" xr:uid="{E36CFCCB-F472-4060-94FB-79AFC06373B7}"/>
    <cellStyle name="style1621500634148" xfId="40" xr:uid="{F18D6F31-F445-42FE-A556-812591BC0801}"/>
    <cellStyle name="style1621500634163" xfId="41" xr:uid="{B95348D3-9373-4BE1-AB5B-3E281C9EF548}"/>
    <cellStyle name="style1621500634195" xfId="42" xr:uid="{5D4EAB6A-78CB-46A5-AB3C-BF69E56CDAF8}"/>
    <cellStyle name="style1621500634226" xfId="51" xr:uid="{4DC7B86C-5A8F-4145-AE7C-6C79454A566B}"/>
    <cellStyle name="style1621500634248" xfId="52" xr:uid="{E80F508C-1D56-4122-9DA3-5EF7F3FA9E8C}"/>
    <cellStyle name="style1621500634279" xfId="53" xr:uid="{DBD1BED0-2CF5-48DE-83D2-5FBDEC2CA58C}"/>
    <cellStyle name="style1621500634295" xfId="54" xr:uid="{A17570FC-0769-4611-AC3F-36FE8428FF4E}"/>
    <cellStyle name="style1621500635342" xfId="61" xr:uid="{CA817A14-E171-4CD0-B58D-71CEF0DD1935}"/>
    <cellStyle name="style1621500635374" xfId="62" xr:uid="{0E80CDF8-C797-4389-9F80-E6D6B762C0E8}"/>
    <cellStyle name="style1621500635389" xfId="73" xr:uid="{044BEF8D-BB96-4321-B134-BC054A22EED0}"/>
    <cellStyle name="style1621500635405" xfId="74" xr:uid="{D6A3F035-33BC-4943-AB09-7ECF3909C3BF}"/>
    <cellStyle name="style1621500635443" xfId="64" xr:uid="{E4FDF434-BF77-451F-AF5A-3F08AC8E8420}"/>
    <cellStyle name="style1621500635474" xfId="65" xr:uid="{A1A1187D-AE3A-4AC0-B5A2-808FC03242DF}"/>
    <cellStyle name="style1621500635490" xfId="63" xr:uid="{D72A8F0A-BDA9-41D7-804A-6C0B242E1760}"/>
    <cellStyle name="style1621500635508" xfId="66" xr:uid="{5C5080AE-6250-421D-8FB7-8AA173D67062}"/>
    <cellStyle name="style1621500635543" xfId="75" xr:uid="{BEC2B57D-D81C-4A16-82F4-C3D1104DB484}"/>
    <cellStyle name="style1621500635559" xfId="76" xr:uid="{94D5A652-E227-4F96-827C-5BB04A30DB24}"/>
    <cellStyle name="style1621500635574" xfId="77" xr:uid="{6C0E59EC-590D-4B16-B4A0-243201FB1685}"/>
    <cellStyle name="style1621500635606" xfId="78" xr:uid="{04BE03C4-579F-40E9-862B-7CA85CF34074}"/>
    <cellStyle name="style1621500635621" xfId="85" xr:uid="{8A3C65B6-7DC0-450A-8F53-460C600A6FE5}"/>
    <cellStyle name="style1621500635643" xfId="97" xr:uid="{4FE6F6E5-F8C7-4353-9AEB-9176A7E16F33}"/>
    <cellStyle name="style1621500635659" xfId="86" xr:uid="{C88FC8E3-EC6D-4F2E-BF4C-8DB3B5EF1D09}"/>
    <cellStyle name="style1621500635690" xfId="98" xr:uid="{E9A30C2C-13CA-48BC-A50C-40B29EA874E2}"/>
    <cellStyle name="style1621500635706" xfId="109" xr:uid="{E91375A9-E34E-4F40-91B9-083A4C53FDAD}"/>
    <cellStyle name="style1621500635737" xfId="110" xr:uid="{289E3E5A-0F46-49A5-B8BE-4FCDDFFAD725}"/>
    <cellStyle name="style1621500635759" xfId="87" xr:uid="{7E80FF27-8195-4905-94D0-C007E9192181}"/>
    <cellStyle name="style1621500635775" xfId="88" xr:uid="{9F85F81B-E365-4864-A4A3-198408EC7E82}"/>
    <cellStyle name="style1621500635791" xfId="89" xr:uid="{DA31E72F-7E55-4312-8FB1-DA9FB4B6B773}"/>
    <cellStyle name="style1621500635822" xfId="90" xr:uid="{1BB37F55-92A3-4858-ABDE-2EAF6AD6454B}"/>
    <cellStyle name="style1621500635844" xfId="99" xr:uid="{D01A66DF-D2BF-4DF9-B4B9-FE7F58F9DF34}"/>
    <cellStyle name="style1621500635860" xfId="100" xr:uid="{A08C16E1-34DA-416C-89A5-090FF481517B}"/>
    <cellStyle name="style1621500635875" xfId="101" xr:uid="{9E9E5F7E-445A-44E5-B7A3-670FC532612B}"/>
    <cellStyle name="style1621500635907" xfId="102" xr:uid="{ACF6DD25-1F74-4986-AEDC-69569C80CA56}"/>
    <cellStyle name="style1621500635944" xfId="111" xr:uid="{DCB268D5-8C54-4FB5-9009-3842A00B728F}"/>
    <cellStyle name="style1621500635960" xfId="112" xr:uid="{9ABA3B3C-0D16-41FF-9754-AB0606C018F9}"/>
    <cellStyle name="style1621500635976" xfId="113" xr:uid="{9BD67C31-4FB8-40CA-B5D3-5F2427152E51}"/>
    <cellStyle name="style1621500636007" xfId="114" xr:uid="{08E841F0-37C0-4519-B26A-7FDA48969882}"/>
    <cellStyle name="style1621500636893" xfId="121" xr:uid="{7695F387-2ACB-4D2F-A566-FE68BC9AA20A}"/>
    <cellStyle name="style1621500636909" xfId="122" xr:uid="{20D4A9F1-514E-45CD-8C76-24FB5C961CFC}"/>
    <cellStyle name="style1621500636940" xfId="133" xr:uid="{5C7DEE00-6F67-4874-B1B3-9C005D2836E1}"/>
    <cellStyle name="style1621500636962" xfId="134" xr:uid="{D5DEA59A-C8F0-4C36-BD40-8CCCF55578F5}"/>
    <cellStyle name="style1621500636994" xfId="124" xr:uid="{B7EEA1FF-64C3-45BD-A46B-AC87E4E7F9E7}"/>
    <cellStyle name="style1621500637025" xfId="125" xr:uid="{003BB618-9901-4AFA-9631-72E6EB0D4512}"/>
    <cellStyle name="style1621500637047" xfId="123" xr:uid="{AA09F5BA-EFB2-4D04-A0A0-68AADBD0450C}"/>
    <cellStyle name="style1621500637063" xfId="126" xr:uid="{3941286A-2402-4AAE-BF03-5EB079C44027}"/>
    <cellStyle name="style1621500637078" xfId="135" xr:uid="{866F4C5B-4836-4AB6-A78D-C6B45CA69465}"/>
    <cellStyle name="style1621500637110" xfId="136" xr:uid="{CCCD4F5F-203F-4A09-AC8E-BE557212EA98}"/>
    <cellStyle name="style1621500637125" xfId="137" xr:uid="{24FD0DCC-DC6A-41A8-9560-07843028E5FA}"/>
    <cellStyle name="style1621500637147" xfId="138" xr:uid="{30ABF317-B148-4150-8651-4FC2CE732491}"/>
    <cellStyle name="style1621500637179" xfId="145" xr:uid="{E401550C-C88D-413A-B2BB-58C9C58B2381}"/>
    <cellStyle name="style1621500637194" xfId="157" xr:uid="{AB519357-CCF2-430F-A8C2-E36431F1B847}"/>
    <cellStyle name="style1621500637210" xfId="169" xr:uid="{5C6E5876-A9B2-462A-B72C-C8E2142CB2A0}"/>
    <cellStyle name="style1621500637241" xfId="146" xr:uid="{3345B38A-B60A-41FA-BC48-7A4B99AEE6D4}"/>
    <cellStyle name="style1621500637263" xfId="158" xr:uid="{81076E75-DA1F-4992-A84C-E12896F33F12}"/>
    <cellStyle name="style1621500637279" xfId="170" xr:uid="{E715698E-6442-41B0-9A8F-CCA098D84AB8}"/>
    <cellStyle name="style1621500637295" xfId="147" xr:uid="{54D0CBEB-6172-447F-BF6C-D40858408AAC}"/>
    <cellStyle name="style1621500637326" xfId="148" xr:uid="{C8C7497B-6BB2-47B4-9CDE-340F53E22A96}"/>
    <cellStyle name="style1621500637348" xfId="149" xr:uid="{B7E599AF-E104-4A01-A2AA-D00B5464BA39}"/>
    <cellStyle name="style1621500637364" xfId="150" xr:uid="{681678CE-076A-438F-9A9F-9944BF8297E3}"/>
    <cellStyle name="style1621500637395" xfId="159" xr:uid="{58DDE5C9-8802-4E1E-BB4B-92F1D17D935C}"/>
    <cellStyle name="style1621500637410" xfId="160" xr:uid="{BDF840C9-647B-423D-8C6F-39AD266F77EB}"/>
    <cellStyle name="style1621500637426" xfId="161" xr:uid="{FB6096A3-0208-468B-BE2F-ABE8C0737BAD}"/>
    <cellStyle name="style1621500637448" xfId="162" xr:uid="{9B17656B-F2AE-45D4-A700-D4203DE66D24}"/>
    <cellStyle name="style1621500637479" xfId="171" xr:uid="{FCF8BDD7-2675-4401-8449-9955353C7166}"/>
    <cellStyle name="style1621500637509" xfId="172" xr:uid="{88448C5C-D5BF-4D10-A408-17045F04DA45}"/>
    <cellStyle name="style1621500637525" xfId="173" xr:uid="{49390EB3-3669-4DD0-BD3C-1C5D0B245946}"/>
    <cellStyle name="style1621500637548" xfId="174" xr:uid="{2F8D7BBE-A30D-4FC0-A82D-CC95C8548F68}"/>
    <cellStyle name="style1621500638397" xfId="7" xr:uid="{6F489091-6CDB-42FF-AEBA-45F2390FCED9}"/>
    <cellStyle name="style1621500638428" xfId="8" xr:uid="{4CEB9B80-41AE-4B34-98D5-D93D3FADE731}"/>
    <cellStyle name="style1621500638450" xfId="19" xr:uid="{B60004BD-15FB-4AC5-A8D8-87214E099265}"/>
    <cellStyle name="style1621500638466" xfId="20" xr:uid="{18785E29-49E8-48DE-895F-D8DCAE3A9E7F}"/>
    <cellStyle name="style1621500638510" xfId="10" xr:uid="{B5692946-AAA3-47A7-80E1-C20D6B4E6B78}"/>
    <cellStyle name="style1621500638525" xfId="11" xr:uid="{7520935D-A456-4091-98C3-142A14A1F36D}"/>
    <cellStyle name="style1621500638551" xfId="9" xr:uid="{8471F4B6-71F4-48DA-AC0B-4090FD732090}"/>
    <cellStyle name="style1621500638582" xfId="12" xr:uid="{51DDAA9D-F9AB-4801-A89D-B3F3D896D31D}"/>
    <cellStyle name="style1621500638597" xfId="21" xr:uid="{404DFED7-AB3A-461B-9887-A239DCE2A184}"/>
    <cellStyle name="style1621500638613" xfId="22" xr:uid="{E0A78854-806D-432A-B1B0-6DE6B9F93DA4}"/>
    <cellStyle name="style1621500638644" xfId="23" xr:uid="{DECC7B03-EFAA-4585-B33B-29FF0A38AF44}"/>
    <cellStyle name="style1621500638667" xfId="24" xr:uid="{51829C08-894C-4391-8C91-80BAACF768C7}"/>
    <cellStyle name="style1621500638682" xfId="31" xr:uid="{DF7A6D13-4A60-4E61-A5DF-6774A0009738}"/>
    <cellStyle name="style1621500638698" xfId="43" xr:uid="{31E09CF1-8F43-4D80-BC52-8364D426D711}"/>
    <cellStyle name="style1621500638729" xfId="32" xr:uid="{AE07A321-FAEF-43A6-A5E4-AFD0A71049A9}"/>
    <cellStyle name="style1621500638751" xfId="44" xr:uid="{67B4B199-E676-48A9-8179-EF00DFCD3E89}"/>
    <cellStyle name="style1621500638767" xfId="55" xr:uid="{0737549C-BA05-4D4B-A14E-A9EF35DC4059}"/>
    <cellStyle name="style1621500638782" xfId="56" xr:uid="{5DBAFD18-9184-4DFF-A95D-7D8E598915AA}"/>
    <cellStyle name="style1621500638814" xfId="33" xr:uid="{04D7E650-37B1-49DB-B3D6-9496F1F8A0A8}"/>
    <cellStyle name="style1621500638829" xfId="34" xr:uid="{817637D7-4FFF-49E7-897F-D0C18E278ABA}"/>
    <cellStyle name="style1621500638851" xfId="35" xr:uid="{8A9BD3CB-0FA8-4C6B-92AC-08D52FBDB05A}"/>
    <cellStyle name="style1621500638867" xfId="36" xr:uid="{408DA0A7-FE42-465D-ADFF-033C20726FA3}"/>
    <cellStyle name="style1621500638898" xfId="45" xr:uid="{EDA2CA50-16B2-47DD-BEDA-4CB0D6C57235}"/>
    <cellStyle name="style1621500638914" xfId="46" xr:uid="{82EBD3B9-7CCE-4B8B-849E-7C7EEDBC5014}"/>
    <cellStyle name="style1621500638930" xfId="47" xr:uid="{6EB5800E-D852-4482-B350-DE53A01A3BAE}"/>
    <cellStyle name="style1621500638952" xfId="48" xr:uid="{8241D78A-0C80-4A50-8579-CBD00DE31B73}"/>
    <cellStyle name="style1621500638983" xfId="57" xr:uid="{A6DD0F87-AA7B-4125-98ED-FAD0014EB86C}"/>
    <cellStyle name="style1621500638999" xfId="58" xr:uid="{F8E1DFBD-3B8A-4CBF-AD02-E4CC497CFF0F}"/>
    <cellStyle name="style1621500639014" xfId="59" xr:uid="{17F94A09-582B-43B6-8BED-D14D7AB7E32E}"/>
    <cellStyle name="style1621500639046" xfId="60" xr:uid="{D3F3ABE4-4938-4B64-B558-45CBBE6CD0D7}"/>
    <cellStyle name="style1621500640021" xfId="67" xr:uid="{C91395A3-40F1-49D5-9E45-E1339139A4C4}"/>
    <cellStyle name="style1621500640037" xfId="68" xr:uid="{FFC7129A-B54F-49BA-8D98-DA4E319CE1FB}"/>
    <cellStyle name="style1621500640053" xfId="79" xr:uid="{DC964A69-327B-4B1F-B209-1B7F7AABED7D}"/>
    <cellStyle name="style1621500640075" xfId="80" xr:uid="{008E4442-7922-4438-840E-F61C24184238}"/>
    <cellStyle name="style1621500640122" xfId="70" xr:uid="{E24D3A4C-E158-4430-B0AE-A7E7AA12E009}"/>
    <cellStyle name="style1621500640137" xfId="71" xr:uid="{01AE3EF2-E08F-4862-9BFD-18553A8FD8DD}"/>
    <cellStyle name="style1621500640168" xfId="69" xr:uid="{AA875F65-AEDC-42A2-9AFB-3447028E44D2}"/>
    <cellStyle name="style1621500640191" xfId="72" xr:uid="{2F8F2A40-71CF-40A7-8722-FA11509D334A}"/>
    <cellStyle name="style1621500640206" xfId="81" xr:uid="{C4A2D135-D2C3-4321-A5ED-04953D9425C3}"/>
    <cellStyle name="style1621500640222" xfId="82" xr:uid="{351A98A8-8773-461D-AA83-91C2ABAC7B4D}"/>
    <cellStyle name="style1621500640253" xfId="83" xr:uid="{7D84540A-DCDE-4EAD-A7E0-48B04B17BA29}"/>
    <cellStyle name="style1621500640275" xfId="84" xr:uid="{04A7155C-12BD-43D0-AA74-EB601F6F408B}"/>
    <cellStyle name="style1621500640307" xfId="91" xr:uid="{361A7A81-ADB7-4AA4-B7E0-FF9DADB81CCE}"/>
    <cellStyle name="style1621500640322" xfId="103" xr:uid="{8D0A5BFB-81AC-42D9-B34F-9A3290511A95}"/>
    <cellStyle name="style1621500640353" xfId="92" xr:uid="{66C8FA04-1D6E-4797-80DE-F9C02149F7B4}"/>
    <cellStyle name="style1621500640369" xfId="104" xr:uid="{21282AB2-1BBD-4C85-B1CF-72CD36C47D87}"/>
    <cellStyle name="style1621500640391" xfId="115" xr:uid="{9B6620BC-9A6D-45FA-9E38-B724FEF4D388}"/>
    <cellStyle name="style1621500640407" xfId="116" xr:uid="{F8896E28-4015-48B5-BF71-866EC2F15CBD}"/>
    <cellStyle name="style1621500640438" xfId="93" xr:uid="{34708565-287E-4954-AE95-ED3E739B9221}"/>
    <cellStyle name="style1621500640454" xfId="94" xr:uid="{140AA434-E883-4409-BD8B-5562C5D41B3B}"/>
    <cellStyle name="style1621500640476" xfId="95" xr:uid="{9F6EBC8E-4906-49C4-A557-CF1B4D4D1466}"/>
    <cellStyle name="style1621500640492" xfId="96" xr:uid="{DB0C5421-7699-402B-BA44-5121DB9B84A9}"/>
    <cellStyle name="style1621500640511" xfId="105" xr:uid="{60EAE3C3-42F5-4750-975E-D013A167789B}"/>
    <cellStyle name="style1621500640542" xfId="106" xr:uid="{664F685B-C137-46D1-B390-2319CAD2BE79}"/>
    <cellStyle name="style1621500640558" xfId="107" xr:uid="{6953D3CB-9904-4C4D-89A0-C75665DCFAEE}"/>
    <cellStyle name="style1621500640576" xfId="108" xr:uid="{29AAAFBC-C7BF-4346-A2ED-8206BABE1E81}"/>
    <cellStyle name="style1621500640623" xfId="117" xr:uid="{FCC3CF4F-5F36-4D4C-BFD4-769D14C190C5}"/>
    <cellStyle name="style1621500640639" xfId="118" xr:uid="{89CFDF47-9EE2-459A-9170-7B270EAFE4DA}"/>
    <cellStyle name="style1621500640670" xfId="119" xr:uid="{32AAEDC0-DAC7-4930-A481-C2F78CADF548}"/>
    <cellStyle name="style1621500640677" xfId="120" xr:uid="{F07ECC42-BEFD-4D5F-A74A-A389F51FE75A}"/>
    <cellStyle name="style1621500641558" xfId="127" xr:uid="{6BC54020-62B1-4B66-BD9E-2EC88C780475}"/>
    <cellStyle name="style1621500641594" xfId="128" xr:uid="{D39C484F-DA0D-4EB8-BCD8-5933DA6199C3}"/>
    <cellStyle name="style1621500641610" xfId="139" xr:uid="{A899C7C3-E2CD-422B-87E7-2C9645BEBE41}"/>
    <cellStyle name="style1621500641625" xfId="140" xr:uid="{50A84086-19DD-45EE-B7F8-4332E0F81365}"/>
    <cellStyle name="style1621500641679" xfId="130" xr:uid="{88787572-09E3-4F23-BADD-749767F1D8CE}"/>
    <cellStyle name="style1621500641694" xfId="131" xr:uid="{CE6322C9-5F42-48E5-A06D-18545781F5E2}"/>
    <cellStyle name="style1621500641710" xfId="129" xr:uid="{30D22560-4782-4BC6-AFBC-3E613AE5EE2E}"/>
    <cellStyle name="style1621500641741" xfId="132" xr:uid="{DCEBE86C-13A7-4F70-A834-A41EC329A442}"/>
    <cellStyle name="style1621500641757" xfId="141" xr:uid="{E47C2A35-0E68-421B-A3D1-68817666B675}"/>
    <cellStyle name="style1621500641779" xfId="142" xr:uid="{BC11BE40-8D03-4565-9CEC-FBBB6204C133}"/>
    <cellStyle name="style1621500641795" xfId="143" xr:uid="{563179BB-EBBA-47FA-983F-5F245DBB12EF}"/>
    <cellStyle name="style1621500641826" xfId="144" xr:uid="{65B21DBB-E690-479E-9BA2-893BB386038D}"/>
    <cellStyle name="style1621500641841" xfId="151" xr:uid="{EE098541-6577-4622-9EB7-3F7F60996D7A}"/>
    <cellStyle name="style1621500641857" xfId="163" xr:uid="{56FA1277-24CE-4B45-BD50-A91DC6F733B8}"/>
    <cellStyle name="style1621500641879" xfId="175" xr:uid="{92804146-CBE5-452C-984D-8291495AC01F}"/>
    <cellStyle name="style1621500641911" xfId="152" xr:uid="{D5F27C74-0D27-436F-945F-FFAB89E6B7B4}"/>
    <cellStyle name="style1621500641926" xfId="164" xr:uid="{994AF0AF-CAA4-49AB-B9E2-9B4158B8A211}"/>
    <cellStyle name="style1621500641942" xfId="176" xr:uid="{D7E4803E-5EB5-4A60-AAEE-CE2DEDB90E00}"/>
    <cellStyle name="style1621500641973" xfId="153" xr:uid="{7A728CF8-A42E-4B6F-B7C8-C8EAE68A0CD2}"/>
    <cellStyle name="style1621500641995" xfId="154" xr:uid="{A865F046-EF86-4DAF-AA9D-411032F53306}"/>
    <cellStyle name="style1621500642011" xfId="155" xr:uid="{F5F65E36-EA7B-4A37-B61C-54AA56F625D6}"/>
    <cellStyle name="style1621500642026" xfId="156" xr:uid="{A9B54A7B-4178-478B-A374-35982DBD8CF9}"/>
    <cellStyle name="style1621500642058" xfId="165" xr:uid="{80950704-CB02-4C8C-83D1-B65E0D375B9B}"/>
    <cellStyle name="style1621500642080" xfId="166" xr:uid="{FA0979AE-EDDA-4AF7-A45B-05C3AF88E60E}"/>
    <cellStyle name="style1621500642095" xfId="167" xr:uid="{FC27EAF2-8E65-458C-9F12-1F6065E034D8}"/>
    <cellStyle name="style1621500642111" xfId="168" xr:uid="{ACBB9BAA-D5A3-4965-A2B8-17113B72901D}"/>
    <cellStyle name="style1621500642142" xfId="177" xr:uid="{61256BF3-A532-4479-BB39-162036F37076}"/>
    <cellStyle name="style1621500642158" xfId="178" xr:uid="{B15AEF2F-53E7-48E9-B519-0175B25D8B82}"/>
    <cellStyle name="style1621500642180" xfId="179" xr:uid="{3D04CE1A-1372-45B6-A489-86935137FFA5}"/>
    <cellStyle name="style1621500642211" xfId="180" xr:uid="{42DCFE89-2CCA-451D-98EA-8A6220BCFCF9}"/>
    <cellStyle name="style1621500643319" xfId="181" xr:uid="{965CC9A4-B8BB-4675-9866-0F3A5D0375B4}"/>
    <cellStyle name="style1621500643335" xfId="182" xr:uid="{3D5A9783-16EE-4C38-84F8-C4DB32AAF2D1}"/>
    <cellStyle name="style1621500643350" xfId="193" xr:uid="{BB76C6C0-7591-4C20-9DFC-F76BBD697E9D}"/>
    <cellStyle name="style1621500643382" xfId="194" xr:uid="{94C8A816-D960-46A2-8226-09ADE3DDA4FF}"/>
    <cellStyle name="style1621500643419" xfId="184" xr:uid="{E4AE068F-EF88-461A-B627-946466DC6065}"/>
    <cellStyle name="style1621500643435" xfId="185" xr:uid="{6F573732-36A7-4976-9651-2D1B043636F6}"/>
    <cellStyle name="style1621500643466" xfId="183" xr:uid="{3206641A-EC2E-470F-8FA0-19FB0F1A963E}"/>
    <cellStyle name="style1621500643482" xfId="186" xr:uid="{8E541A2C-8FF3-4E31-9350-7AE31AAAB8DE}"/>
    <cellStyle name="style1621500643513" xfId="195" xr:uid="{09CE7B2C-252D-4972-98C3-25C057EC9962}"/>
    <cellStyle name="style1621500643528" xfId="196" xr:uid="{8BDF2DF8-3479-4E90-9B52-A6CD6A06DDA7}"/>
    <cellStyle name="style1621500643544" xfId="197" xr:uid="{BEDE2737-3AEB-4CE3-AF60-7CA401F6C351}"/>
    <cellStyle name="style1621500643575" xfId="198" xr:uid="{1806AF60-B3BD-4DAA-AC1B-36C9E3F13FC1}"/>
    <cellStyle name="style1621500643591" xfId="205" xr:uid="{641FB9B4-F1F9-4A31-9277-2F4D71CB2C57}"/>
    <cellStyle name="style1621500643604" xfId="217" xr:uid="{03BB67E8-8167-4EE4-A4EA-B4FEDA2F275A}"/>
    <cellStyle name="style1621500643636" xfId="206" xr:uid="{267B6727-D8B3-47BB-A846-43D4EF5442FC}"/>
    <cellStyle name="style1621500643651" xfId="218" xr:uid="{67417B23-0211-4ED7-8579-1D9A74D86E27}"/>
    <cellStyle name="style1621500643682" xfId="229" xr:uid="{9951CE0D-3A66-42FB-848E-32834C79A3B5}"/>
    <cellStyle name="style1621500643698" xfId="230" xr:uid="{D1919D80-ED5C-4EF7-AB33-9CE25213E88F}"/>
    <cellStyle name="style1621500643720" xfId="207" xr:uid="{57C9032F-4070-430C-A31D-913E149D238F}"/>
    <cellStyle name="style1621500643736" xfId="208" xr:uid="{75B18536-CB71-4AA2-AC71-F91021FDC4D4}"/>
    <cellStyle name="style1621500643752" xfId="209" xr:uid="{8C6C0529-67E2-40DD-8677-5307F0434F96}"/>
    <cellStyle name="style1621500643783" xfId="210" xr:uid="{A553C2A2-09ED-4D45-9259-8C99B7A5D2D9}"/>
    <cellStyle name="style1621500643805" xfId="219" xr:uid="{A5C1699C-9681-4311-8EDF-E6ADD1DE95AD}"/>
    <cellStyle name="style1621500643821" xfId="220" xr:uid="{71737F1B-0919-467D-97D5-1337B97CBD56}"/>
    <cellStyle name="style1621500643852" xfId="221" xr:uid="{43104335-3A3C-4485-9D0D-1AE6B6E78848}"/>
    <cellStyle name="style1621500643867" xfId="222" xr:uid="{647D1E7B-FAE6-485E-B956-9FDE0318E6AF}"/>
    <cellStyle name="style1621500643883" xfId="231" xr:uid="{F6439209-4304-4FF0-B217-0FD49A613FF4}"/>
    <cellStyle name="style1621500643905" xfId="232" xr:uid="{1AC2B5BD-A726-406D-A4FD-1A18CEEE3512}"/>
    <cellStyle name="style1621500643936" xfId="233" xr:uid="{661CC392-1F64-4216-AE28-ABA24D018544}"/>
    <cellStyle name="style1621500643952" xfId="234" xr:uid="{76CE7C3B-8552-4954-98A5-E6E242A53528}"/>
    <cellStyle name="style1621500644939" xfId="241" xr:uid="{73ED4D4C-CF5D-4558-89DC-80014497BD39}"/>
    <cellStyle name="style1621500644970" xfId="242" xr:uid="{8B1E06AA-9F55-481C-8D5E-37D8E4348750}"/>
    <cellStyle name="style1621500644986" xfId="253" xr:uid="{A05DB0A2-2A2A-4B88-9E85-DF1F9304C3D8}"/>
    <cellStyle name="style1621500645008" xfId="254" xr:uid="{AAAA5D55-657E-4143-9BC9-715019F88502}"/>
    <cellStyle name="style1621500645055" xfId="244" xr:uid="{B001FF7F-94C8-4B77-BC41-2D6DEF17A4EF}"/>
    <cellStyle name="style1621500645071" xfId="245" xr:uid="{E86828C9-4306-40E7-ADA3-43B8FBA5E4A7}"/>
    <cellStyle name="style1621500645102" xfId="243" xr:uid="{884E3386-B344-4671-A45F-DBC8F18DEDAE}"/>
    <cellStyle name="style1621500645124" xfId="246" xr:uid="{6EE290F8-BC25-4DFE-A4FD-A8971EA46D2E}"/>
    <cellStyle name="style1621500645140" xfId="255" xr:uid="{FD3B92A9-8E82-4836-9367-43CFE3B0C3ED}"/>
    <cellStyle name="style1621500645155" xfId="256" xr:uid="{CB49C6B3-2C69-46E0-9B37-8C5474B3816D}"/>
    <cellStyle name="style1621500645187" xfId="257" xr:uid="{1DFEC748-1F68-4360-BDB6-638EA0F11271}"/>
    <cellStyle name="style1621500645224" xfId="258" xr:uid="{A7915D75-D75C-4359-9E8E-32475382C1D4}"/>
    <cellStyle name="style1621500645240" xfId="265" xr:uid="{12EF89BB-236F-4868-873E-A40E9F641443}"/>
    <cellStyle name="style1621500645256" xfId="277" xr:uid="{834222AE-9628-4BDF-AD71-90E73DE4712A}"/>
    <cellStyle name="style1621500645287" xfId="266" xr:uid="{B7FA3C78-7DDE-4711-A734-050D25AEDD17}"/>
    <cellStyle name="style1621500645309" xfId="278" xr:uid="{6DEE1451-4350-408D-8D94-963D5624DB4F}"/>
    <cellStyle name="style1621500645325" xfId="289" xr:uid="{6F952208-D7C5-4280-93EC-66FA6D988099}"/>
    <cellStyle name="style1621500645340" xfId="290" xr:uid="{001CB5B5-4E1C-46A6-A2BE-69FE610C6706}"/>
    <cellStyle name="style1621500645371" xfId="267" xr:uid="{212DED9E-817C-489D-84B7-E113A1398E27}"/>
    <cellStyle name="style1621500645387" xfId="268" xr:uid="{4946C9DF-0ACC-4FB2-AB91-561FA2705C57}"/>
    <cellStyle name="style1621500645409" xfId="269" xr:uid="{05EFC95C-712A-425C-9F82-E730FD09F2E9}"/>
    <cellStyle name="style1621500645440" xfId="270" xr:uid="{2F299890-35E8-47FC-A77E-7E0AF2B4ECBD}"/>
    <cellStyle name="style1621500645456" xfId="279" xr:uid="{B30D2B1B-E70E-42D2-86CD-DA46894AA032}"/>
    <cellStyle name="style1621500645472" xfId="280" xr:uid="{03FE69B2-0FBA-4752-BB45-E5E505E02234}"/>
    <cellStyle name="style1621500645503" xfId="281" xr:uid="{942AF997-3A9C-4B15-BFCA-08A82C233543}"/>
    <cellStyle name="style1621500645514" xfId="282" xr:uid="{983FC2F3-2558-4FFE-B229-953435D19777}"/>
    <cellStyle name="style1621500645560" xfId="291" xr:uid="{336C190E-D814-45FE-BC4D-355DC844F6B9}"/>
    <cellStyle name="style1621500645576" xfId="292" xr:uid="{49EF7582-2EA7-4ACA-88FF-C8AED3E1E45F}"/>
    <cellStyle name="style1621500645592" xfId="293" xr:uid="{AC584676-56C3-433B-9443-4D4A200CC43F}"/>
    <cellStyle name="style1621500645625" xfId="294" xr:uid="{D70B7FCD-FB27-4491-A983-E1EAD7AB01F3}"/>
    <cellStyle name="style1621500646390" xfId="187" xr:uid="{C6A69CFF-79A0-449A-84AF-4A4B4C8907F9}"/>
    <cellStyle name="style1621500646412" xfId="188" xr:uid="{83541522-3791-4553-9AAA-040FB599AC72}"/>
    <cellStyle name="style1621500646427" xfId="199" xr:uid="{DA53638E-6FA8-4D2F-9493-755F234C9EE6}"/>
    <cellStyle name="style1621500646459" xfId="200" xr:uid="{871EEB52-C80D-45BC-B7E5-2C92B452BF7D}"/>
    <cellStyle name="style1621500646505" xfId="190" xr:uid="{DDBC9808-B3BD-4559-B6C4-91F3A7ECEE55}"/>
    <cellStyle name="style1621500646514" xfId="191" xr:uid="{4C7E3409-13ED-4F27-B580-D814550A1D00}"/>
    <cellStyle name="style1621500646545" xfId="189" xr:uid="{2969D2B8-8E8B-4733-91B1-3215586C7CB3}"/>
    <cellStyle name="style1621500646561" xfId="192" xr:uid="{AA6C7EAE-569D-442E-99CE-D35C32BC2829}"/>
    <cellStyle name="style1621500646577" xfId="201" xr:uid="{F35DFE12-34F3-454C-9D3C-78337ED6FEAC}"/>
    <cellStyle name="style1621500646612" xfId="202" xr:uid="{A14E6788-2CB5-4DFA-B8C9-F29C572F4F10}"/>
    <cellStyle name="style1621500646628" xfId="203" xr:uid="{E1A91537-886D-4DD4-B54C-D5D054C3D0C3}"/>
    <cellStyle name="style1621500646644" xfId="204" xr:uid="{DABE2A6E-10D4-4D5D-B827-A8638E41B717}"/>
    <cellStyle name="style1621500646675" xfId="211" xr:uid="{9BBF035C-1855-4474-B65A-A20B9BDD1C0F}"/>
    <cellStyle name="style1621500646690" xfId="223" xr:uid="{A2CFC9D9-E908-45B2-951B-2469BF032009}"/>
    <cellStyle name="style1621500646713" xfId="212" xr:uid="{DCAF5894-6FA0-43CD-BF52-EBB629CE83B3}"/>
    <cellStyle name="style1621500646728" xfId="224" xr:uid="{94B9E01A-9CD5-4A1D-A1AD-AFE24D21B98C}"/>
    <cellStyle name="style1621500646760" xfId="235" xr:uid="{6F8521B3-D40F-4876-BB7F-B7244917FCBF}"/>
    <cellStyle name="style1621500646775" xfId="236" xr:uid="{8D0D529D-2F3B-4EBF-ABB9-B81443F28D97}"/>
    <cellStyle name="style1621500646791" xfId="213" xr:uid="{8D1623B5-25CB-420D-8901-305744E6B03B}"/>
    <cellStyle name="style1621500646813" xfId="214" xr:uid="{28B54DA6-ECDA-4274-A76A-9A542428B121}"/>
    <cellStyle name="style1621500646844" xfId="215" xr:uid="{E7AEE67C-93E0-452E-99BF-AE0E72ECC020}"/>
    <cellStyle name="style1621500646860" xfId="216" xr:uid="{02EBC55C-DA0C-476C-90B9-848FDF778E7F}"/>
    <cellStyle name="style1621500646875" xfId="225" xr:uid="{99D17116-BAEA-4ABD-A007-A8D6CB1C8D85}"/>
    <cellStyle name="style1621500646907" xfId="226" xr:uid="{C646A4E8-22C2-4CA0-B984-2C76BA932EE3}"/>
    <cellStyle name="style1621500646929" xfId="227" xr:uid="{13164308-3EF4-4029-A7E6-A5E0545F0EC9}"/>
    <cellStyle name="style1621500646944" xfId="228" xr:uid="{6B6A5AA2-0C31-4665-8214-A0B72076C3D1}"/>
    <cellStyle name="style1621500646976" xfId="237" xr:uid="{2D09295D-CB5E-4DF8-8306-83D96D46DA26}"/>
    <cellStyle name="style1621500646991" xfId="238" xr:uid="{1924000F-B989-489A-969C-6F77E69B02BE}"/>
    <cellStyle name="style1621500647013" xfId="239" xr:uid="{5ED61345-A42B-45E0-B4AF-3453F88FEF41}"/>
    <cellStyle name="style1621500647029" xfId="240" xr:uid="{D62896FC-2BFF-475B-AD92-74A1D60EEF94}"/>
    <cellStyle name="style1621500647978" xfId="247" xr:uid="{E22F9583-F604-41D8-94A8-12612A64DC3C}"/>
    <cellStyle name="style1621500647993" xfId="248" xr:uid="{FC953C64-64B4-4656-8560-9977F29F9E18}"/>
    <cellStyle name="style1621500648015" xfId="259" xr:uid="{B21884C1-9280-491A-BE53-D9419315032E}"/>
    <cellStyle name="style1621500648047" xfId="260" xr:uid="{B0CF7FE7-9AA3-43F8-8B7E-83D987A5F623}"/>
    <cellStyle name="style1621500648078" xfId="250" xr:uid="{5F1D79F6-11CD-4CA4-B051-75E0BCC93FB4}"/>
    <cellStyle name="style1621500648109" xfId="251" xr:uid="{4CF174E5-F4A0-4D57-A757-5C504D4F2D74}"/>
    <cellStyle name="style1621500648131" xfId="249" xr:uid="{405C600E-7377-4B3D-ACD0-A954F3EA5907}"/>
    <cellStyle name="style1621500648147" xfId="252" xr:uid="{4B2BB36A-7149-47A0-9F58-FFA70F0D47BB}"/>
    <cellStyle name="style1621500648162" xfId="261" xr:uid="{D5A15A9F-FA54-443B-8B83-FC4FA97D502D}"/>
    <cellStyle name="style1621500648194" xfId="262" xr:uid="{774AD3C5-4DF4-421A-A98C-AEA292300B50}"/>
    <cellStyle name="style1621500648216" xfId="263" xr:uid="{0C98647F-5127-4D2E-8B35-5E220B17D61A}"/>
    <cellStyle name="style1621500648232" xfId="264" xr:uid="{655ED8E4-1100-40C0-BA0F-C1F383D3B59F}"/>
    <cellStyle name="style1621500648247" xfId="271" xr:uid="{62CE0C2B-FA63-4D88-B6D9-DD6DE81AF705}"/>
    <cellStyle name="style1621500648278" xfId="283" xr:uid="{B57CAFBA-F86E-455A-AB5B-6B0E7CA96F5A}"/>
    <cellStyle name="style1621500648294" xfId="272" xr:uid="{9B9CF50E-FBB9-46B2-B71B-A631259B91E9}"/>
    <cellStyle name="style1621500648316" xfId="284" xr:uid="{518C28A9-0B3F-4F52-9635-C0496D53FEE3}"/>
    <cellStyle name="style1621500648347" xfId="295" xr:uid="{2A31EAF7-9A4B-4954-82B0-8FA3A39B6BBC}"/>
    <cellStyle name="style1621500648363" xfId="296" xr:uid="{289362A9-A766-40FB-8297-6B3FADFF2150}"/>
    <cellStyle name="style1621500648379" xfId="273" xr:uid="{F059FA33-7660-4DA9-A100-490240367CB2}"/>
    <cellStyle name="style1621500648410" xfId="274" xr:uid="{98CF634C-E04A-459D-8E38-40ABF0C64790}"/>
    <cellStyle name="style1621500648432" xfId="275" xr:uid="{F54267BE-FAFC-4E4A-B6DB-DFFC8C0EE5E5}"/>
    <cellStyle name="style1621500648448" xfId="276" xr:uid="{48EC5BAA-4061-493E-8047-27E8E1A098F4}"/>
    <cellStyle name="style1621500648463" xfId="285" xr:uid="{28BA9440-7D3D-4544-9DC0-09768E2A9ED0}"/>
    <cellStyle name="style1621500648495" xfId="286" xr:uid="{A5F6B480-36A4-43C8-AA91-73D8773F4F33}"/>
    <cellStyle name="style1621500648517" xfId="287" xr:uid="{D4669574-879A-4DEB-84D7-AF891DA3154D}"/>
    <cellStyle name="style1621500648532" xfId="288" xr:uid="{8252F52E-2160-4926-8D74-89C6DAF23112}"/>
    <cellStyle name="style1621500648579" xfId="297" xr:uid="{78B9009C-B5D5-4841-B036-59A313ACCC9F}"/>
    <cellStyle name="style1621500648595" xfId="298" xr:uid="{48B6B330-698F-4D3F-AF0C-829054BD0677}"/>
    <cellStyle name="style1621500648617" xfId="299" xr:uid="{2DAF0EAA-3C23-4618-96A4-4C11BDAC1807}"/>
    <cellStyle name="style1621500648633" xfId="300" xr:uid="{BB96B0D2-C6B7-443D-A800-E964F54DDC80}"/>
    <cellStyle name="style1621500650743" xfId="301" xr:uid="{92F70C6F-EA1C-4AB4-89BC-5DBFC0646637}"/>
    <cellStyle name="style1621500650765" xfId="302" xr:uid="{A24FBEB9-FF94-4559-9C89-E31A733135C4}"/>
    <cellStyle name="style1621500650796" xfId="313" xr:uid="{CB3C4FC6-C3BB-4200-96E7-3F4F8F0BF7B4}"/>
    <cellStyle name="style1621500650812" xfId="314" xr:uid="{F82AA43D-031F-4611-94DC-0004CEF09E31}"/>
    <cellStyle name="style1621500650859" xfId="304" xr:uid="{B2CCCC07-0AF9-4F05-A290-545DE3D89787}"/>
    <cellStyle name="style1621500650881" xfId="305" xr:uid="{A58F63E9-54E7-458F-93B2-4F44F620CEBE}"/>
    <cellStyle name="style1621500650897" xfId="303" xr:uid="{9534C735-9585-4C85-A250-6EC7E6103ED7}"/>
    <cellStyle name="style1621500650912" xfId="306" xr:uid="{1B00CFF3-B60D-4A57-A33B-0872B2B0F1F2}"/>
    <cellStyle name="style1621500650944" xfId="315" xr:uid="{EC9F0A67-1E6F-4792-B0D9-D09C16537EB9}"/>
    <cellStyle name="style1621500650966" xfId="316" xr:uid="{682B9492-270A-4B22-AB80-28F413D3F659}"/>
    <cellStyle name="style1621500650981" xfId="317" xr:uid="{0BFF8496-F81A-4EFD-9225-BCE43856729F}"/>
    <cellStyle name="style1621500650997" xfId="318" xr:uid="{73BBB886-8637-42A8-9D99-54F45603425B}"/>
    <cellStyle name="style1621500651028" xfId="325" xr:uid="{C8749D31-408D-44D3-982B-3AC5313C0254}"/>
    <cellStyle name="style1621500651044" xfId="337" xr:uid="{BE129AD6-339D-4E65-AC5A-962AA057CF35}"/>
    <cellStyle name="style1621500651066" xfId="326" xr:uid="{2DFE1A88-9F55-4E71-B152-E752B95EF950}"/>
    <cellStyle name="style1621500651082" xfId="338" xr:uid="{616EAAF4-98C2-4F16-9769-A01F50BAEEB8}"/>
    <cellStyle name="style1621500651113" xfId="349" xr:uid="{3685B660-E232-4E74-932F-A3C73F4DD541}"/>
    <cellStyle name="style1621500651129" xfId="350" xr:uid="{ADC8B3FC-3DEC-48A6-BB7E-01577DE1931B}"/>
    <cellStyle name="style1621500651160" xfId="327" xr:uid="{2ACDCD2A-5100-43F4-A803-D753C655FE2A}"/>
    <cellStyle name="style1621500651182" xfId="328" xr:uid="{E02A41ED-3942-44D4-B7DD-08ECB37D2C93}"/>
    <cellStyle name="style1621500651198" xfId="329" xr:uid="{A8A55C63-DADA-4878-98EF-215EB03F8C0C}"/>
    <cellStyle name="style1621500651213" xfId="330" xr:uid="{BBC4A81C-1212-4E4E-8C4D-65F44232D98A}"/>
    <cellStyle name="style1621500651244" xfId="339" xr:uid="{07D9ABD7-7FF3-4413-BEDB-3ECA08FD525A}"/>
    <cellStyle name="style1621500651267" xfId="340" xr:uid="{4D7C99E9-CA6F-438C-90DF-68E2145E350E}"/>
    <cellStyle name="style1621500651282" xfId="341" xr:uid="{06385350-2C36-4E70-A2AA-A1CDE0B67477}"/>
    <cellStyle name="style1621500651298" xfId="342" xr:uid="{93490F5C-E4C8-48DE-9C44-5A76AC880179}"/>
    <cellStyle name="style1621500651329" xfId="351" xr:uid="{D64A3C66-5816-487F-8671-90AC339BC276}"/>
    <cellStyle name="style1621500651360" xfId="352" xr:uid="{E0FEAE79-6F7C-48BE-81D1-05A01FBB2885}"/>
    <cellStyle name="style1621500651367" xfId="353" xr:uid="{8F94A0F3-95B4-4FC8-BD13-28CBD607753E}"/>
    <cellStyle name="style1621500651398" xfId="354" xr:uid="{30D0DF03-B502-41DE-9A10-320986E0934E}"/>
    <cellStyle name="style1621500652246" xfId="307" xr:uid="{ED82DC1C-E895-45C0-8B2D-33E49BFF9D35}"/>
    <cellStyle name="style1621500652268" xfId="308" xr:uid="{79E88A8B-8E77-4BA5-867C-6F98AADF581D}"/>
    <cellStyle name="style1621500652284" xfId="319" xr:uid="{C6F9D4D9-BA2F-4F65-BCBF-3C2E732129E1}"/>
    <cellStyle name="style1621500652315" xfId="320" xr:uid="{417336E0-5CB9-4817-BB96-BF7967A8BC6C}"/>
    <cellStyle name="style1621500652347" xfId="310" xr:uid="{59EED726-04D6-4236-BD73-25F355681779}"/>
    <cellStyle name="style1621500652369" xfId="311" xr:uid="{6F3563DA-FADC-4A97-97EE-89B63B5F26FE}"/>
    <cellStyle name="style1621500652384" xfId="309" xr:uid="{D39A3F34-59CF-4D98-8AD3-63C6E217C42E}"/>
    <cellStyle name="style1621500652416" xfId="312" xr:uid="{8ED8A139-C605-4BFF-A63C-DF10CF24486E}"/>
    <cellStyle name="style1621500652431" xfId="321" xr:uid="{510B123B-D610-4972-8249-A05118C96B0F}"/>
    <cellStyle name="style1621500652463" xfId="322" xr:uid="{B70B0D62-F666-4BC8-898E-FCE334F66CEB}"/>
    <cellStyle name="style1621500652485" xfId="323" xr:uid="{F62C7E1C-37A1-4387-805A-9D7D3B411219}"/>
    <cellStyle name="style1621500652500" xfId="324" xr:uid="{4EBF5B76-545C-4159-83DF-B33240C7CB63}"/>
    <cellStyle name="style1621500652517" xfId="331" xr:uid="{B9D8E740-7D73-48C8-95CF-1892A2B80700}"/>
    <cellStyle name="style1621500652548" xfId="343" xr:uid="{09AF2DCE-C389-44EF-971C-80415534E1C0}"/>
    <cellStyle name="style1621500652569" xfId="332" xr:uid="{9E44B1D2-CC0C-467E-A98E-6E96DD484499}"/>
    <cellStyle name="style1621500652585" xfId="344" xr:uid="{54D2213B-11DB-4AC9-8DE8-631B785B6AC1}"/>
    <cellStyle name="style1621500652600" xfId="355" xr:uid="{E1FDF62C-09A3-4A1A-AE20-F94DD82E0A43}"/>
    <cellStyle name="style1621500652631" xfId="356" xr:uid="{0B68E633-3FAB-4CC7-9D70-99A29E900288}"/>
    <cellStyle name="style1621500652647" xfId="333" xr:uid="{C112DC8A-D60B-494F-AB4E-348D2D8E1720}"/>
    <cellStyle name="style1621500652669" xfId="334" xr:uid="{3818F854-B817-4FCA-BD9D-8CEB7149B72C}"/>
    <cellStyle name="style1621500652685" xfId="335" xr:uid="{1FBB692B-9E94-44C7-9243-BB91E09E5C66}"/>
    <cellStyle name="style1621500652716" xfId="336" xr:uid="{EFAC65A3-3BAD-4DCB-8F44-44CA00E93787}"/>
    <cellStyle name="style1621500652732" xfId="345" xr:uid="{81F670FE-100F-4F02-9EA8-B51697BEE7BB}"/>
    <cellStyle name="style1621500652747" xfId="346" xr:uid="{C4C7F3EE-DE57-4791-B6C9-9E10DF560D2F}"/>
    <cellStyle name="style1621500652770" xfId="347" xr:uid="{52658133-AE28-4E7F-B8C5-ED5A86BEDECC}"/>
    <cellStyle name="style1621500652801" xfId="348" xr:uid="{B3B5F818-13FA-41FB-A52D-4797F0219FC7}"/>
    <cellStyle name="style1621500652832" xfId="357" xr:uid="{45AD577D-F315-4491-B4D0-8348829BF928}"/>
    <cellStyle name="style1621500652848" xfId="358" xr:uid="{4B916A1F-30B9-4A1D-9922-E82CAB2CC08E}"/>
    <cellStyle name="style1621500652870" xfId="359" xr:uid="{34FE66A2-FE2C-4271-9623-88F072B1896B}"/>
    <cellStyle name="style1621500652885" xfId="360" xr:uid="{4B81CB20-77DC-417B-834C-63784476802B}"/>
    <cellStyle name="style1621500654489" xfId="561" xr:uid="{BA581609-81A9-49A9-A270-1D2F77643A57}"/>
    <cellStyle name="style1621500654511" xfId="562" xr:uid="{4B723A89-0DEE-448C-AE58-14B673940626}"/>
    <cellStyle name="style1621500654534" xfId="560" xr:uid="{6B514BE7-E695-420D-9E5F-3AF8B717D5CF}"/>
    <cellStyle name="style1621500654550" xfId="563" xr:uid="{4CE7EAE3-0563-4173-9CEC-17F7B124582C}"/>
    <cellStyle name="style1621500654581" xfId="564" xr:uid="{3E3922D4-B11B-4457-8001-F9F2D60C842A}"/>
    <cellStyle name="style1621500654596" xfId="565" xr:uid="{952F4382-3C83-4CB3-99D1-D7B68B3523A7}"/>
    <cellStyle name="style1621500654627" xfId="566" xr:uid="{4EA9DDDB-2875-4209-9C51-3AD9C7D72213}"/>
    <cellStyle name="style1621500654643" xfId="567" xr:uid="{9148BB63-909C-4B37-8A0A-3E3BC393874B}"/>
    <cellStyle name="style1621500654659" xfId="569" xr:uid="{8FC5CA5E-75DE-4D0A-81F2-8D6AC70D61CA}"/>
    <cellStyle name="style1621500654690" xfId="570" xr:uid="{210B047B-AA53-42D2-AEDF-80DD72E349E3}"/>
    <cellStyle name="style1621500654712" xfId="572" xr:uid="{94A808C5-AE13-429A-B17F-82C56421C42B}"/>
    <cellStyle name="style1621500654728" xfId="573" xr:uid="{AAEDE710-057A-4FC3-A175-A15A7C5532D4}"/>
    <cellStyle name="style1621500654743" xfId="568" xr:uid="{A421E0E0-5D47-4CCF-9352-BEBDC37383FB}"/>
    <cellStyle name="style1621500654774" xfId="571" xr:uid="{2885E12A-F53B-4669-9728-873D3F8A4686}"/>
    <cellStyle name="style1621500654797" xfId="574" xr:uid="{F2AC5A84-4657-447A-A662-017159B52089}"/>
    <cellStyle name="style1621500654844" xfId="576" xr:uid="{1A5E1F66-34F9-4F8A-A49A-046E862A5661}"/>
    <cellStyle name="style1621500654859" xfId="577" xr:uid="{9DF4C126-F99C-4482-85D2-9C9291DE77A6}"/>
    <cellStyle name="style1621500654890" xfId="575" xr:uid="{FE1D72BF-F236-4A07-A6D6-381FFEEEEE8A}"/>
    <cellStyle name="style1621500656115" xfId="421" xr:uid="{F7EDBEE4-579A-4BD0-AA16-BA1A26E04DCB}"/>
    <cellStyle name="style1621500656147" xfId="422" xr:uid="{73E7FA82-1610-40EB-824D-89042410132F}"/>
    <cellStyle name="style1621500656162" xfId="433" xr:uid="{31FA8AF3-3CAC-491C-A78C-270650B5A1CC}"/>
    <cellStyle name="style1621500656178" xfId="434" xr:uid="{72AE8814-0077-4109-A653-C8BA6C0761B0}"/>
    <cellStyle name="style1621500656231" xfId="424" xr:uid="{80E9103D-21CE-4A62-B73E-F4D7B2E604F4}"/>
    <cellStyle name="style1621500656247" xfId="425" xr:uid="{C7A62564-82D8-443F-A1AD-88321F71BC1F}"/>
    <cellStyle name="style1621500656263" xfId="423" xr:uid="{DB32254D-7106-483C-8699-928CC60A6C8B}"/>
    <cellStyle name="style1621500656294" xfId="426" xr:uid="{61710F3D-D131-46DD-B4DB-47D58DF50D9A}"/>
    <cellStyle name="style1621500656316" xfId="435" xr:uid="{80945382-0DD0-4155-A5BD-9E5436040D90}"/>
    <cellStyle name="style1621500656332" xfId="436" xr:uid="{CDA26832-91D2-45F1-8555-37067279C4D3}"/>
    <cellStyle name="style1621500656363" xfId="437" xr:uid="{FFBF977E-9D3E-488D-B6CC-96D0C291938B}"/>
    <cellStyle name="style1621500656379" xfId="438" xr:uid="{08E56660-81AF-4022-B434-F3B1464D47B5}"/>
    <cellStyle name="style1621500656401" xfId="445" xr:uid="{D359FB74-3CCA-47C8-BAFB-91FB66393F59}"/>
    <cellStyle name="style1621500656432" xfId="457" xr:uid="{6FC1D4D2-8672-4EF4-A05B-67C72F5A85D2}"/>
    <cellStyle name="style1621500656452" xfId="446" xr:uid="{8B5A58DD-EAE3-4894-A1B1-F4B96C765BBA}"/>
    <cellStyle name="style1621500656467" xfId="458" xr:uid="{0F233761-E194-4BE4-BA20-F94699E9C001}"/>
    <cellStyle name="style1621500656483" xfId="469" xr:uid="{72A989C0-7D4E-4E97-8D36-C95323B62A81}"/>
    <cellStyle name="style1621500656516" xfId="470" xr:uid="{F1BAE411-ACDA-43BC-893E-491DA95B0512}"/>
    <cellStyle name="style1621500656535" xfId="447" xr:uid="{72B683BE-3F3A-44F6-AD83-57DEC5C5FDDC}"/>
    <cellStyle name="style1621500656551" xfId="448" xr:uid="{24303FE5-8E99-42B4-B752-1B2089DE7BE1}"/>
    <cellStyle name="style1621500656566" xfId="449" xr:uid="{993E5FA8-CE40-46BA-92CA-AB9D44557794}"/>
    <cellStyle name="style1621500656601" xfId="450" xr:uid="{6C891A9F-80CA-4D90-8EFC-0F127EDD1BAD}"/>
    <cellStyle name="style1621500656617" xfId="459" xr:uid="{A25A6EE8-7C46-4BED-86CA-DD5B38253191}"/>
    <cellStyle name="style1621500656632" xfId="460" xr:uid="{AB5787E1-3AF2-4FCD-8A5D-49AD092B4A8A}"/>
    <cellStyle name="style1621500656664" xfId="461" xr:uid="{19C86475-37E0-4C17-BA43-F877E4F6A689}"/>
    <cellStyle name="style1621500656679" xfId="462" xr:uid="{4970ED89-EB25-4614-ACF6-182190C1AC30}"/>
    <cellStyle name="style1621500656701" xfId="471" xr:uid="{0F28EBEF-8363-42C2-995F-EAC3CD40374B}"/>
    <cellStyle name="style1621500656733" xfId="472" xr:uid="{2343E6D9-C068-42E5-B54D-BE892B6E7183}"/>
    <cellStyle name="style1621500656748" xfId="473" xr:uid="{59630B5A-C79E-40CC-B168-E8A0C64AD853}"/>
    <cellStyle name="style1621500656764" xfId="474" xr:uid="{D69E1F19-421F-4284-9767-36DB12F21983}"/>
    <cellStyle name="style1621500657835" xfId="427" xr:uid="{F0D66C72-B68E-4F2F-B533-93D55AC5D240}"/>
    <cellStyle name="style1621500657867" xfId="428" xr:uid="{4F4FA89C-A72D-4BBC-90FB-C300C55432C2}"/>
    <cellStyle name="style1621500657882" xfId="439" xr:uid="{4DA46373-AA5F-4A80-9CC7-6C7A19DD7905}"/>
    <cellStyle name="style1621500657904" xfId="440" xr:uid="{B0C3ED13-2A3D-49F6-A8A2-26ED2D7D322A}"/>
    <cellStyle name="style1621500657951" xfId="430" xr:uid="{32AA975B-2808-49E4-9BC7-09BA1202B847}"/>
    <cellStyle name="style1621500657967" xfId="431" xr:uid="{53EF67D6-831D-4907-8496-E1BA41BF3E80}"/>
    <cellStyle name="style1621500657983" xfId="429" xr:uid="{BD7DD92E-8395-446E-BA55-4841461C6F01}"/>
    <cellStyle name="style1621500658005" xfId="432" xr:uid="{C055B198-8E5D-4953-96B7-BB9FA3A4B70F}"/>
    <cellStyle name="style1621500658036" xfId="441" xr:uid="{60911FC2-1D3C-49E3-80D6-7AE7ACDBABED}"/>
    <cellStyle name="style1621500658052" xfId="442" xr:uid="{075F37AE-F72D-4C26-B20A-B6A58F496932}"/>
    <cellStyle name="style1621500658083" xfId="443" xr:uid="{DC66B2BE-0821-4870-8600-DD6174E7518A}"/>
    <cellStyle name="style1621500658098" xfId="444" xr:uid="{14D4A4FC-872A-416E-BC24-74F37B049670}"/>
    <cellStyle name="style1621500658121" xfId="451" xr:uid="{245DB60A-BF56-47D0-9338-3E68FAF5D316}"/>
    <cellStyle name="style1621500658136" xfId="463" xr:uid="{6552189D-2AD1-4607-9683-730FC3ABE342}"/>
    <cellStyle name="style1621500658167" xfId="452" xr:uid="{A72D130B-8032-485D-9170-33081B69D883}"/>
    <cellStyle name="style1621500658183" xfId="464" xr:uid="{1166B00E-E466-45F3-8058-64367701880C}"/>
    <cellStyle name="style1621500658205" xfId="475" xr:uid="{754B4FEC-EE3C-4737-BBD3-5E0A04E6FD2C}"/>
    <cellStyle name="style1621500658221" xfId="476" xr:uid="{6671D84C-F6FF-40D5-B8EA-DD54A3DBC7C2}"/>
    <cellStyle name="style1621500658252" xfId="453" xr:uid="{BC47508B-1523-4ED6-9283-65F040946A2F}"/>
    <cellStyle name="style1621500658268" xfId="454" xr:uid="{98D7503C-D96C-4CA0-A0D1-EC03D0346773}"/>
    <cellStyle name="style1621500658283" xfId="455" xr:uid="{458D815A-A7F2-41D0-BBDF-74BFF93AE44A}"/>
    <cellStyle name="style1621500658306" xfId="456" xr:uid="{8BAC7702-8BFB-4D0A-AB4D-B432725E437C}"/>
    <cellStyle name="style1621500658337" xfId="465" xr:uid="{5D16E718-0C50-488F-BDBD-42C976CA5ADB}"/>
    <cellStyle name="style1621500658352" xfId="466" xr:uid="{48B6EBFC-E1D7-47ED-AC25-A14E0C4123FD}"/>
    <cellStyle name="style1621500658368" xfId="467" xr:uid="{4C1529D5-1347-45DC-A0B0-0B32BCFF80D6}"/>
    <cellStyle name="style1621500658399" xfId="468" xr:uid="{D86BF2B6-CF6D-4980-875D-A16ECFA369B2}"/>
    <cellStyle name="style1621500658421" xfId="477" xr:uid="{E0773C97-D525-4048-8FA9-B147A20AA80F}"/>
    <cellStyle name="style1621500658453" xfId="478" xr:uid="{8900CE63-3694-494A-A453-B31A2F910F61}"/>
    <cellStyle name="style1621500658468" xfId="479" xr:uid="{5FCDA0F4-47F0-48A8-8AB9-F57594B154F0}"/>
    <cellStyle name="style1621500658484" xfId="480" xr:uid="{DE8AFF87-D5FA-4980-B8FD-D56C424845CA}"/>
    <cellStyle name="style1621500662456" xfId="361" xr:uid="{8FC424D5-254A-425B-93C4-C5FD0B64BD4A}"/>
    <cellStyle name="style1621500662472" xfId="362" xr:uid="{9D28E678-4B8D-4939-BC21-9B280002D5C1}"/>
    <cellStyle name="style1621500662488" xfId="373" xr:uid="{64AB1BBD-18F7-4D00-8A47-DF8FE1DFFC2F}"/>
    <cellStyle name="style1621500662523" xfId="374" xr:uid="{53CDB4BB-80DD-4186-B278-2A7F002DD9E3}"/>
    <cellStyle name="style1621500662563" xfId="364" xr:uid="{8EFA9E04-0920-446F-8E2D-769000347274}"/>
    <cellStyle name="style1621500662579" xfId="365" xr:uid="{E7D30F11-8385-43A0-B5AD-625359501095}"/>
    <cellStyle name="style1621500662594" xfId="363" xr:uid="{4964E89F-C230-4680-8183-C6ADFCA95835}"/>
    <cellStyle name="style1621500662626" xfId="366" xr:uid="{52457A41-A77C-4E92-8AB1-DDA15A328371}"/>
    <cellStyle name="style1621500662648" xfId="375" xr:uid="{45604D9A-7C8C-4CB1-B29E-EAF28FA52420}"/>
    <cellStyle name="style1621500662663" xfId="376" xr:uid="{F76786C1-42E2-4AF2-AD4C-33C5B7214375}"/>
    <cellStyle name="style1621500662679" xfId="377" xr:uid="{85A9CFF7-B6B5-40A6-8217-CEB86DE27ABE}"/>
    <cellStyle name="style1621500662710" xfId="378" xr:uid="{4D75AD37-2369-4B68-840A-06523778F123}"/>
    <cellStyle name="style1621500662732" xfId="385" xr:uid="{FBEFA0D6-4A32-4872-8301-2C30A89F0560}"/>
    <cellStyle name="style1621500662748" xfId="397" xr:uid="{82586FB6-FD77-478F-B48A-DF5BE3B0795B}"/>
    <cellStyle name="style1621500662764" xfId="386" xr:uid="{6AD970F0-382C-44DB-986F-06EC023B3E08}"/>
    <cellStyle name="style1621500662795" xfId="398" xr:uid="{A731587D-1A1F-4DC5-9560-0BA05BCB315D}"/>
    <cellStyle name="style1621500662811" xfId="409" xr:uid="{01BC0697-E193-4855-A8F8-611EFB9E8006}"/>
    <cellStyle name="style1621500662833" xfId="410" xr:uid="{60483853-D56F-44DD-B4A3-7CD15761833C}"/>
    <cellStyle name="style1621500662848" xfId="387" xr:uid="{B9B31008-0277-4D49-BDC7-B6F2BBB3A588}"/>
    <cellStyle name="style1621500662880" xfId="388" xr:uid="{EA60BCC3-8EDC-463F-B548-69B67231F697}"/>
    <cellStyle name="style1621500662895" xfId="389" xr:uid="{2B1EF968-E174-4DDB-8E0F-458615729787}"/>
    <cellStyle name="style1621500662926" xfId="390" xr:uid="{1CF52BAA-549E-4C1F-9AB3-ADFF75889178}"/>
    <cellStyle name="style1621500662949" xfId="399" xr:uid="{4AC3A9FD-609D-4F7A-8F63-BB309F935C9B}"/>
    <cellStyle name="style1621500662964" xfId="400" xr:uid="{3413EB61-8366-4B50-AD3B-4E26A22FB7D9}"/>
    <cellStyle name="style1621500662980" xfId="401" xr:uid="{67B8E20E-4AB7-4226-942C-E49E28F64017}"/>
    <cellStyle name="style1621500663011" xfId="402" xr:uid="{87B26B49-DE1B-469B-9476-A0229C32E2C7}"/>
    <cellStyle name="style1621500663033" xfId="411" xr:uid="{AD338BD7-6156-4B1B-9366-69F1DFEAC3C6}"/>
    <cellStyle name="style1621500663065" xfId="412" xr:uid="{C487BB30-C96D-4526-BC5A-DCF2FDFF18B3}"/>
    <cellStyle name="style1621500663080" xfId="413" xr:uid="{D6F8B252-D4C0-486F-B1FE-10FEFD7632D1}"/>
    <cellStyle name="style1621500663096" xfId="414" xr:uid="{2EE4B75B-9DEA-499B-AB1D-336FD93B0FB6}"/>
    <cellStyle name="style1621500665054" xfId="367" xr:uid="{9DA32B1A-CEE6-419B-99D8-1F1E5CB23A6A}"/>
    <cellStyle name="style1621500665070" xfId="368" xr:uid="{B5E4899F-B4CF-41AB-A0D3-0CA7FAA9A943}"/>
    <cellStyle name="style1621500665101" xfId="379" xr:uid="{16BB2189-CA18-4341-890E-5D6E24592D5A}"/>
    <cellStyle name="style1621500665123" xfId="380" xr:uid="{79D070ED-43B3-4856-855F-AEC02D056A2E}"/>
    <cellStyle name="style1621500665154" xfId="370" xr:uid="{6761A130-E93C-4A75-92A6-10F68B32BBAA}"/>
    <cellStyle name="style1621500665186" xfId="371" xr:uid="{C67ADFAF-81D0-4A46-9F39-AE2AAF78173B}"/>
    <cellStyle name="style1621500665201" xfId="369" xr:uid="{B1D204E9-571D-4DD2-83AF-4F1C232E0945}"/>
    <cellStyle name="style1621500665217" xfId="372" xr:uid="{C497ECED-37D0-43F2-A983-BFCDDC2FCAA7}"/>
    <cellStyle name="style1621500665239" xfId="381" xr:uid="{AC574664-63CC-47DC-9559-59115A1C5864}"/>
    <cellStyle name="style1621500665270" xfId="382" xr:uid="{3259BAEE-AD10-417F-9082-49C10D8C5410}"/>
    <cellStyle name="style1621500665286" xfId="383" xr:uid="{370244DD-0553-44EF-B612-9C6DD48FB8E5}"/>
    <cellStyle name="style1621500665301" xfId="384" xr:uid="{584A251B-B4FE-4AEB-8431-9424CD77A2AE}"/>
    <cellStyle name="style1621500665333" xfId="391" xr:uid="{14EC7898-F194-403A-B3E9-D30286DEF599}"/>
    <cellStyle name="style1621500665355" xfId="403" xr:uid="{5097E13B-8666-4090-B54F-A6B09F788007}"/>
    <cellStyle name="style1621500665370" xfId="392" xr:uid="{D21C83E7-2AA6-4E18-B9B8-76B583E5CCF2}"/>
    <cellStyle name="style1621500665402" xfId="404" xr:uid="{52AC5DFF-76AF-48E6-910B-7DDEC05C8E21}"/>
    <cellStyle name="style1621500665417" xfId="415" xr:uid="{04B88F2E-489E-4028-8055-07E2791F67D0}"/>
    <cellStyle name="style1621500665440" xfId="416" xr:uid="{B2E09629-93D5-476B-8462-B7F229CB3FEC}"/>
    <cellStyle name="style1621500665455" xfId="393" xr:uid="{C3090999-1F20-4E22-A126-22FDEE560B1C}"/>
    <cellStyle name="style1621500665486" xfId="394" xr:uid="{1106FFD5-9716-4C34-AAAC-B730164FCC76}"/>
    <cellStyle name="style1621500665502" xfId="395" xr:uid="{47C603F0-87B0-4CA0-97A7-F149AFA63B1F}"/>
    <cellStyle name="style1621500665525" xfId="396" xr:uid="{9F455870-B12E-4DE9-8114-83F95BD7EA31}"/>
    <cellStyle name="style1621500665540" xfId="405" xr:uid="{B6BB3D9B-1636-4A58-82CF-A188500046E9}"/>
    <cellStyle name="style1621500665571" xfId="406" xr:uid="{AF63F812-7074-4ED2-9095-B3BD482C07B9}"/>
    <cellStyle name="style1621500665587" xfId="407" xr:uid="{E4CB15DC-C06F-4BDF-A979-C72EE722B734}"/>
    <cellStyle name="style1621500665602" xfId="408" xr:uid="{B8BEEB87-7C98-493C-A65F-01B8211C830B}"/>
    <cellStyle name="style1621500665640" xfId="417" xr:uid="{0906ED02-4D3E-4445-9796-E4C0811E5EB1}"/>
    <cellStyle name="style1621500665656" xfId="418" xr:uid="{8CC672FC-1C86-4D17-A3A7-9090B674774D}"/>
    <cellStyle name="style1621500665671" xfId="419" xr:uid="{742A0322-7563-42CE-8FBA-28D80DC9AE49}"/>
    <cellStyle name="style1621500665703" xfId="420" xr:uid="{884B4F6C-F3AB-45D0-BC37-8324D2BE632D}"/>
    <cellStyle name="style1621856988592" xfId="1059" xr:uid="{53D00953-602D-405F-BC68-D739D000781E}"/>
    <cellStyle name="style1621856988608" xfId="1058" xr:uid="{F26E20AA-155D-4A56-812B-F2AB632D22DD}"/>
    <cellStyle name="style1621856988645" xfId="1064" xr:uid="{0C2B36CA-4138-4B38-A141-221DCFC5848D}"/>
    <cellStyle name="style1621856988661" xfId="1070" xr:uid="{6F9F4D3F-88E9-4A60-97AD-02C39DE3EE8E}"/>
    <cellStyle name="style1621856988692" xfId="1065" xr:uid="{EAACB811-7D26-4C08-B064-8583B0421C70}"/>
    <cellStyle name="style1621856988739" xfId="1071" xr:uid="{AD237E5E-7AE0-46C4-9259-415AA3C33520}"/>
    <cellStyle name="style1621856988761" xfId="1076" xr:uid="{5BE1A83B-3C71-40A5-9C18-38200A83F78B}"/>
    <cellStyle name="style1621856988777" xfId="1082" xr:uid="{016C8ACC-8A54-4075-958F-BDB698A674CD}"/>
    <cellStyle name="style1621856988808" xfId="1090" xr:uid="{F3DC0AC4-17E8-46AE-8044-14D09E291D31}"/>
    <cellStyle name="style1621856988846" xfId="1077" xr:uid="{7C6A86B3-BBAA-4B0E-A1EB-EA2E86D8E944}"/>
    <cellStyle name="style1621856988862" xfId="1083" xr:uid="{21EB86E4-BEC5-4F13-8A8C-4055CE20BBDE}"/>
    <cellStyle name="style1621856988893" xfId="1091" xr:uid="{493A8850-865C-41B5-B5F7-9AD9AD1E1248}"/>
    <cellStyle name="style1621856988909" xfId="1094" xr:uid="{88A90B8D-6A85-4A75-AD80-D842EC88F2F5}"/>
    <cellStyle name="style1621856988924" xfId="1095" xr:uid="{8CFACB3A-3E66-46F6-94BA-132F221861EA}"/>
    <cellStyle name="style1621856988962" xfId="1096" xr:uid="{99BA8523-7886-4B0A-BA61-240EA18AAF26}"/>
    <cellStyle name="style1621856988978" xfId="1110" xr:uid="{259281E2-1AC5-4606-92BE-8180E59A3E56}"/>
    <cellStyle name="style1621856988993" xfId="1115" xr:uid="{E060F577-65DE-44E3-AC54-3070ACCF95A5}"/>
    <cellStyle name="style1621856989046" xfId="1117" xr:uid="{1C157C41-7372-4CFA-8D4A-77FBA4C0EEDF}"/>
    <cellStyle name="style1621856989078" xfId="1118" xr:uid="{88870EB8-8169-4A1B-9D37-094B8FC747AF}"/>
    <cellStyle name="style1621856989097" xfId="1116" xr:uid="{850818B1-5E7A-4C0C-BDA5-BE5B041DF762}"/>
    <cellStyle name="style1621856989113" xfId="1119" xr:uid="{8702D166-6831-47E1-8F27-7156BA0890DB}"/>
    <cellStyle name="style1621856989147" xfId="1120" xr:uid="{8BB6B68F-77E5-41AB-B4B9-C2E276676457}"/>
    <cellStyle name="style1621856989162" xfId="1121" xr:uid="{98E56F11-5FB1-4BFA-B59C-45C9A43CF60C}"/>
    <cellStyle name="style1621856989209" xfId="1122" xr:uid="{F2C8F3E3-5042-4F88-BF7E-2E0493315FAE}"/>
    <cellStyle name="style1621856989225" xfId="1123" xr:uid="{EB908CA6-D0A2-4E86-B7D5-6FFE527E7E1D}"/>
    <cellStyle name="style1621856989247" xfId="1124" xr:uid="{8299B6CC-7809-4838-B662-E74BEBC4B483}"/>
    <cellStyle name="style1621856989278" xfId="1125" xr:uid="{FA4F69D7-1A4C-4BD5-9CB8-909E848500F7}"/>
    <cellStyle name="style1621856990508" xfId="1061" xr:uid="{800AEA19-6151-4AA3-80CC-40C3D0FC4AF1}"/>
    <cellStyle name="style1621856990530" xfId="1060" xr:uid="{2AC19882-E43B-4EF2-97C9-0435DDD2537A}"/>
    <cellStyle name="style1621856990546" xfId="1066" xr:uid="{F4775E4A-CAC5-4DEC-88E9-A45C7156480E}"/>
    <cellStyle name="style1621856990562" xfId="1072" xr:uid="{412C4D8E-3C62-4335-8D88-D144941CC909}"/>
    <cellStyle name="style1621856990593" xfId="1067" xr:uid="{F7F1D6F9-8320-424D-BB11-F6633909FE98}"/>
    <cellStyle name="style1621856990631" xfId="1073" xr:uid="{D607E6FB-840B-40C5-A2B3-CD71F1B53487}"/>
    <cellStyle name="style1621856990646" xfId="1078" xr:uid="{CF0E8E2F-C479-4AC0-9DCB-35810F838EBC}"/>
    <cellStyle name="style1621856990678" xfId="1084" xr:uid="{D367B74C-8F7F-46D2-86C5-6AB7C5774AEE}"/>
    <cellStyle name="style1621856990709" xfId="1088" xr:uid="{9488178A-0588-426D-B5B9-8D276DCF7671}"/>
    <cellStyle name="style1621856990731" xfId="1079" xr:uid="{6C0607FD-7E8B-4570-8E02-1710A65F20AB}"/>
    <cellStyle name="style1621856990747" xfId="1085" xr:uid="{B43F96EC-4C22-4330-8661-880B5C5D673C}"/>
    <cellStyle name="style1621856990762" xfId="1089" xr:uid="{681C280C-BD30-4018-A46D-EF314E1288D9}"/>
    <cellStyle name="style1621856990778" xfId="1092" xr:uid="{0A3A22C3-838A-4162-A267-82058BE9D534}"/>
    <cellStyle name="style1621856990809" xfId="1093" xr:uid="{D9D1CCA2-4B5C-461B-AA76-CC3BE13830CE}"/>
    <cellStyle name="style1621856990831" xfId="1097" xr:uid="{32E9ADFA-3AC3-4818-A291-DA37185D0A08}"/>
    <cellStyle name="style1621856990863" xfId="1103" xr:uid="{9EDACF1A-429F-4BA3-8B07-E9D55E3B0500}"/>
    <cellStyle name="style1621856990894" xfId="1105" xr:uid="{9ADBB69F-FB58-4BB4-B129-42AF29C48B7A}"/>
    <cellStyle name="style1621856990925" xfId="1106" xr:uid="{22505B5D-02B4-4215-AA04-D49903C18A42}"/>
    <cellStyle name="style1621856990947" xfId="1104" xr:uid="{07BA6D3D-AF3C-4419-8814-B22363088264}"/>
    <cellStyle name="style1621856990963" xfId="1107" xr:uid="{2B92C58F-2852-4BA5-A4A8-5D583A2F6589}"/>
    <cellStyle name="style1621856990978" xfId="1108" xr:uid="{3A8C2EC6-F187-450C-9E1E-B8890041C99D}"/>
    <cellStyle name="style1621856991010" xfId="1109" xr:uid="{78A3D944-D43E-4DEA-AEAB-BA7FE05A6BC6}"/>
    <cellStyle name="style1621856991048" xfId="1111" xr:uid="{2C57FD86-7CFE-4707-B5B9-7D5B4EE23263}"/>
    <cellStyle name="style1621856991063" xfId="1112" xr:uid="{29DC92DC-B431-4929-B134-71717387DF74}"/>
    <cellStyle name="style1621856991079" xfId="1113" xr:uid="{4DF2E790-44E4-445D-A09C-16DEF753D073}"/>
    <cellStyle name="style1621856991098" xfId="1114" xr:uid="{198496AF-1A98-406F-B2AC-4AA9211BA003}"/>
    <cellStyle name="style1621856992723" xfId="1063" xr:uid="{895EEA2F-2CEF-4757-90CC-A749F245408E}"/>
    <cellStyle name="style1621856992738" xfId="1062" xr:uid="{FDBAF593-AA07-4FCD-BD63-DC7575697183}"/>
    <cellStyle name="style1621856992770" xfId="1068" xr:uid="{6D2220FB-27B5-4E51-9168-1732C84A3DCB}"/>
    <cellStyle name="style1621856992792" xfId="1074" xr:uid="{662652F1-2F71-4F2D-B238-8D1D622EE1E1}"/>
    <cellStyle name="style1621856992807" xfId="1069" xr:uid="{2EF02DB6-095A-4BEF-8102-14FA17EA3925}"/>
    <cellStyle name="style1621856992854" xfId="1075" xr:uid="{0AED7577-794E-46B0-A0CF-6E2305398043}"/>
    <cellStyle name="style1621856992870" xfId="1080" xr:uid="{453CF6B1-8901-4258-9662-2A369E47A11B}"/>
    <cellStyle name="style1621856992892" xfId="1086" xr:uid="{9A6E47CB-43AD-485E-B9CA-237F0ECABB28}"/>
    <cellStyle name="style1621856992923" xfId="1098" xr:uid="{372B7BF7-54EC-4B56-BF10-C94A0339B93B}"/>
    <cellStyle name="style1621856992939" xfId="1081" xr:uid="{ABD68AEF-1B97-40E6-B2BD-B6D7CE1B127C}"/>
    <cellStyle name="style1621856992970" xfId="1087" xr:uid="{3ABE5788-C993-4892-8627-4C8167D72DAF}"/>
    <cellStyle name="style1621856992992" xfId="1099" xr:uid="{5C599708-0C1F-466A-861B-2A9B9A8F642C}"/>
    <cellStyle name="style1621856993008" xfId="1100" xr:uid="{155523E0-C371-4AF7-879B-4B55D6B0238E}"/>
    <cellStyle name="style1621856993024" xfId="1101" xr:uid="{2A1DF35C-6B20-4D24-9540-6B250DFE6CAF}"/>
    <cellStyle name="style1621856993055" xfId="1102" xr:uid="{DB66BDD2-0F47-4A68-AD53-9B503408395B}"/>
    <cellStyle name="style1621856993093" xfId="1126" xr:uid="{BBC2BB8F-CA87-4208-8A42-8DFAC02B2F74}"/>
    <cellStyle name="style1621856993130" xfId="1128" xr:uid="{852AC16A-A6FD-4B61-A1BF-B7EC31415D84}"/>
    <cellStyle name="style1621856993146" xfId="1129" xr:uid="{845510AF-DE0D-4A19-8CD7-9E79C614F7E1}"/>
    <cellStyle name="style1621856993177" xfId="1127" xr:uid="{6FD67683-3AC9-449A-93B8-F0D1A50DB655}"/>
    <cellStyle name="style1621856993193" xfId="1130" xr:uid="{F62F5482-455E-4183-9609-E9096EDE6305}"/>
    <cellStyle name="style1621856993208" xfId="1131" xr:uid="{7264E821-73EF-4EF8-9859-65457BB5DB06}"/>
    <cellStyle name="style1621856993240" xfId="1132" xr:uid="{474669A4-5EF3-45C3-A414-D29BD293EBDE}"/>
    <cellStyle name="style1621856993277" xfId="1133" xr:uid="{D80C3E28-3913-463A-A26C-547B121C7691}"/>
    <cellStyle name="style1621856993293" xfId="1134" xr:uid="{39C4F2C6-8E6D-481C-B815-472A60F20DDF}"/>
    <cellStyle name="style1621856993324" xfId="1135" xr:uid="{CF6D5723-7B1E-4ECD-9DA6-368140BF6474}"/>
    <cellStyle name="style1621856993340" xfId="1136" xr:uid="{083F560C-03A5-4BFF-A308-E253540A293A}"/>
    <cellStyle name="style1621857002730" xfId="578" xr:uid="{47238407-883E-493B-AC60-9491428E33DD}"/>
    <cellStyle name="style1621857002746" xfId="579" xr:uid="{6463C4BC-D396-48AA-A434-2324A0E87EB2}"/>
    <cellStyle name="style1621857002777" xfId="590" xr:uid="{E3630516-F6D1-4C6F-8EF5-1C150A8B0C3D}"/>
    <cellStyle name="style1621857002799" xfId="591" xr:uid="{82366D18-FF2A-4AFB-96B1-F34ED6B772FA}"/>
    <cellStyle name="style1621857002846" xfId="581" xr:uid="{6883F33B-033E-49DC-84B0-EF4DD3CD9BDE}"/>
    <cellStyle name="style1621857002862" xfId="582" xr:uid="{F872157C-2DDE-49F4-8F31-BE46E36CEAEC}"/>
    <cellStyle name="style1621857002893" xfId="580" xr:uid="{7D3AB8BD-8842-439D-835B-A87D7619F0AA}"/>
    <cellStyle name="style1621857002915" xfId="583" xr:uid="{3FFC6DE0-B9D6-4C1A-A97F-4F340D352B0A}"/>
    <cellStyle name="style1621857002931" xfId="592" xr:uid="{F45BA553-79F4-451F-B771-1BB5D4E150E4}"/>
    <cellStyle name="style1621857002962" xfId="593" xr:uid="{DD2DB984-E00B-4883-9259-EAC062A9C3B1}"/>
    <cellStyle name="style1621857002977" xfId="594" xr:uid="{412E60B1-30A6-4E5A-99BA-C794EBB9D2CF}"/>
    <cellStyle name="style1621857003000" xfId="595" xr:uid="{24B0AF21-C659-4349-B585-9B9D6ECE77D3}"/>
    <cellStyle name="style1621857003031" xfId="602" xr:uid="{FBEA8D8C-E690-4784-B743-A84183124266}"/>
    <cellStyle name="style1621857003046" xfId="614" xr:uid="{712B8899-19A0-465F-BA69-3588195B4580}"/>
    <cellStyle name="style1621857003078" xfId="603" xr:uid="{1362C2A3-C4CC-45B3-8582-AC5C58D2FD3C}"/>
    <cellStyle name="style1621857003100" xfId="615" xr:uid="{0937A252-5999-4C82-8029-F7DA38B03644}"/>
    <cellStyle name="style1621857003121" xfId="626" xr:uid="{421A8074-0111-4B96-A538-124D028AD54A}"/>
    <cellStyle name="style1621857003152" xfId="627" xr:uid="{642DE9D9-589E-45C9-865D-2F24ABC74B1C}"/>
    <cellStyle name="style1621857003168" xfId="604" xr:uid="{22E08D9C-BB59-425E-A77D-470F6349EC5E}"/>
    <cellStyle name="style1621857003200" xfId="605" xr:uid="{3DBD5EF6-0B6D-43CE-9FC4-A12B50FA6EB4}"/>
    <cellStyle name="style1621857003216" xfId="606" xr:uid="{6A2CF6C4-357A-46DB-9491-1226E91B891C}"/>
    <cellStyle name="style1621857003247" xfId="607" xr:uid="{FDB0F008-D082-4EEB-9E95-73638E6559E7}"/>
    <cellStyle name="style1621857003263" xfId="616" xr:uid="{9C817F9D-7893-488D-9C31-D3492D1420AC}"/>
    <cellStyle name="style1621857003300" xfId="617" xr:uid="{0210D801-65DB-4DAD-BDB9-63105910ED80}"/>
    <cellStyle name="style1621857003316" xfId="618" xr:uid="{5F1937CA-4EAF-4963-AB37-1A4FF20BC941}"/>
    <cellStyle name="style1621857003347" xfId="619" xr:uid="{563A9DF1-7CD9-4C3B-837B-916DCE54AFD7}"/>
    <cellStyle name="style1621857003379" xfId="628" xr:uid="{3AFDD6A0-66EC-4814-9422-4AF6DD013D62}"/>
    <cellStyle name="style1621857003401" xfId="629" xr:uid="{61B96ABE-99CA-46D9-B2D6-BAE28A880BC8}"/>
    <cellStyle name="style1621857003432" xfId="630" xr:uid="{56FFAAA5-E09E-489B-8510-6B7943457D09}"/>
    <cellStyle name="style1621857003448" xfId="631" xr:uid="{A4B821B8-5301-4DA2-A662-04F23A92F881}"/>
    <cellStyle name="style1621857004467" xfId="638" xr:uid="{4712BB1A-9957-4838-9B5C-2C2D650121DC}"/>
    <cellStyle name="style1621857004483" xfId="639" xr:uid="{E2DC97E8-9D9C-4890-AAA5-EF6B6358C8D1}"/>
    <cellStyle name="style1621857004505" xfId="650" xr:uid="{B2AC5A59-AC31-4636-87A7-EAE66685C06C}"/>
    <cellStyle name="style1621857004536" xfId="651" xr:uid="{A69D3901-CA19-41E8-9675-7E1459019DDF}"/>
    <cellStyle name="style1621857004583" xfId="641" xr:uid="{77AD9E63-6573-465D-A8C3-F4D96772F220}"/>
    <cellStyle name="style1621857004605" xfId="642" xr:uid="{5990A9DD-0155-4C19-A33F-5F5D6FD968EC}"/>
    <cellStyle name="style1621857004621" xfId="640" xr:uid="{B78612DF-11AC-4AF5-81AF-48A57D3E4490}"/>
    <cellStyle name="style1621857004636" xfId="643" xr:uid="{4EDB2AF7-D5D8-4554-8E20-EB17059C1F04}"/>
    <cellStyle name="style1621857004668" xfId="652" xr:uid="{4270C099-0625-40CC-9207-E1C0DFE39191}"/>
    <cellStyle name="style1621857004683" xfId="653" xr:uid="{E1C00571-17F8-4051-B0FC-4E26C133C524}"/>
    <cellStyle name="style1621857004705" xfId="654" xr:uid="{12FD326E-121C-4BE5-83A3-8FD93B5BBB9A}"/>
    <cellStyle name="style1621857004721" xfId="655" xr:uid="{6F2E7086-7658-4928-84A1-AA042DE237B1}"/>
    <cellStyle name="style1621857004752" xfId="662" xr:uid="{7F51F464-314C-40AB-8125-F99577CFF562}"/>
    <cellStyle name="style1621857004768" xfId="674" xr:uid="{66794BEB-856D-412D-A858-B619A4EF268F}"/>
    <cellStyle name="style1621857004784" xfId="663" xr:uid="{04376D8F-73B6-4881-96BC-B140BD36764A}"/>
    <cellStyle name="style1621857004806" xfId="675" xr:uid="{8A4C1F35-5846-412E-BAC4-C19913689681}"/>
    <cellStyle name="style1621857004837" xfId="686" xr:uid="{778E1FB2-C688-4BC5-962D-9DFCA2E239C3}"/>
    <cellStyle name="style1621857004853" xfId="687" xr:uid="{7FF9A59B-3C57-4E0C-883A-0689BA24C978}"/>
    <cellStyle name="style1621857004884" xfId="664" xr:uid="{1511B70E-4B40-4724-9616-5BA7EC55AE9C}"/>
    <cellStyle name="style1621857004906" xfId="665" xr:uid="{8450E44B-5EF7-43F2-8754-F2A959663568}"/>
    <cellStyle name="style1621857004922" xfId="666" xr:uid="{4264491A-ECCC-4222-8B90-ED4524DC0664}"/>
    <cellStyle name="style1621857004937" xfId="667" xr:uid="{E135B8D0-85E4-4D73-9725-55BF469AA458}"/>
    <cellStyle name="style1621857004968" xfId="676" xr:uid="{FFFF7E64-C471-487F-B8B9-9F4246D18087}"/>
    <cellStyle name="style1621857004984" xfId="677" xr:uid="{3A16639E-5F96-43DD-B676-BCAEE5F6F92D}"/>
    <cellStyle name="style1621857005006" xfId="678" xr:uid="{8DF1345E-AC99-4247-A13A-508B586C5FBD}"/>
    <cellStyle name="style1621857005022" xfId="679" xr:uid="{20F82802-F13C-462E-8836-027DFBE199A5}"/>
    <cellStyle name="style1621857005069" xfId="688" xr:uid="{5CCB05A0-750D-4353-8926-1345EF8A727E}"/>
    <cellStyle name="style1621857005084" xfId="689" xr:uid="{B903684A-BC41-4EE3-98AB-BC8AF4E9D29B}"/>
    <cellStyle name="style1621857005107" xfId="690" xr:uid="{7C9E4167-D53B-41F1-A2B3-390121211EF2}"/>
    <cellStyle name="style1621857005122" xfId="691" xr:uid="{9B8B0D2A-7861-4846-A38C-116B39E8CF70}"/>
    <cellStyle name="style1621857005970" xfId="698" xr:uid="{D9170092-FC48-4B4A-A8E4-F35F21BF0276}"/>
    <cellStyle name="style1621857005986" xfId="699" xr:uid="{E58F4668-C417-438C-87A5-DD0974343ED0}"/>
    <cellStyle name="style1621857006008" xfId="710" xr:uid="{4C84018F-3A5B-45F8-831E-7CD10BC3455D}"/>
    <cellStyle name="style1621857006039" xfId="711" xr:uid="{9D3F5E56-CA3F-4058-A4AD-8E9EE457920B}"/>
    <cellStyle name="style1621857006071" xfId="701" xr:uid="{816C5127-D097-4F1C-A9DD-3D4D5D6398B6}"/>
    <cellStyle name="style1621857006102" xfId="702" xr:uid="{DB6D1210-7D0F-4FDF-8936-0BC9BCC35B2E}"/>
    <cellStyle name="style1621857006124" xfId="700" xr:uid="{AF844638-24AE-4382-99B2-FA09741BB426}"/>
    <cellStyle name="style1621857006140" xfId="703" xr:uid="{300661CF-8ACE-48E8-9C3A-61A134CCC08C}"/>
    <cellStyle name="style1621857006155" xfId="712" xr:uid="{FE5D1028-04A4-4801-9305-D7DA3BFE537D}"/>
    <cellStyle name="style1621857006187" xfId="713" xr:uid="{9961AB10-B8AC-45C0-A108-3D18307E4EAF}"/>
    <cellStyle name="style1621857006209" xfId="714" xr:uid="{441DBB31-631B-48EB-A213-096FE9B72F25}"/>
    <cellStyle name="style1621857006224" xfId="715" xr:uid="{362F9104-06F6-4F2A-ADBE-EFF3CB43AC93}"/>
    <cellStyle name="style1621857006256" xfId="722" xr:uid="{8D40CB18-69FB-4768-B67D-A82F6BFEFC28}"/>
    <cellStyle name="style1621857006271" xfId="734" xr:uid="{F37B853C-AFA8-473D-88F5-061E4425EAF8}"/>
    <cellStyle name="style1621857006287" xfId="746" xr:uid="{20223A22-4699-4103-B521-1B0F330EAD52}"/>
    <cellStyle name="style1621857006309" xfId="723" xr:uid="{392A0E92-BB5A-4BA0-9223-3EECE8B8BCC9}"/>
    <cellStyle name="style1621857006340" xfId="735" xr:uid="{C277A696-A590-4939-91F8-FEE7DB522028}"/>
    <cellStyle name="style1621857006356" xfId="747" xr:uid="{652FFF4D-9EB6-4A91-8647-23063754A72E}"/>
    <cellStyle name="style1621857006372" xfId="724" xr:uid="{F12D7EAE-E217-47CB-9EA3-4192EF6377B5}"/>
    <cellStyle name="style1621857006403" xfId="725" xr:uid="{B2A345A1-9B53-478D-8FA0-7407388244C1}"/>
    <cellStyle name="style1621857006425" xfId="726" xr:uid="{E6320C6C-0FC9-458F-87B9-06618A98C3DF}"/>
    <cellStyle name="style1621857006441" xfId="727" xr:uid="{81B72F11-FB26-4ED3-9A54-5CE8DCEAA330}"/>
    <cellStyle name="style1621857006456" xfId="736" xr:uid="{D64A54C2-BCC0-4A2D-B130-8D0A042AAEE4}"/>
    <cellStyle name="style1621857006487" xfId="737" xr:uid="{8E1FAE40-5632-4C1B-B0F1-5A938326C4D2}"/>
    <cellStyle name="style1621857006510" xfId="738" xr:uid="{9AB0A4A2-5EFF-4F7B-B646-C3C0F35C664D}"/>
    <cellStyle name="style1621857006525" xfId="739" xr:uid="{1D000FF9-99FB-4026-BB12-B3DF687F8AAD}"/>
    <cellStyle name="style1621857006556" xfId="748" xr:uid="{DC21F944-7CBC-4B33-BAAF-7BC05143AA16}"/>
    <cellStyle name="style1621857006588" xfId="749" xr:uid="{372B47C1-D7D6-4705-9D5D-C07697DD0F77}"/>
    <cellStyle name="style1621857006610" xfId="750" xr:uid="{0B838A89-4991-4672-A4D3-107C650F613D}"/>
    <cellStyle name="style1621857006626" xfId="751" xr:uid="{1640BB67-37EB-4BA0-B061-417CC5B09615}"/>
    <cellStyle name="style1621857007603" xfId="584" xr:uid="{E2FA1B64-EC8B-40DA-97B1-B00470B99F3D}"/>
    <cellStyle name="style1621857007634" xfId="585" xr:uid="{2D84CEA1-E27E-4084-BA06-7F0EE8315472}"/>
    <cellStyle name="style1621857007650" xfId="596" xr:uid="{3A8916EF-F931-4988-9067-3DDCD4E69158}"/>
    <cellStyle name="style1621857007681" xfId="597" xr:uid="{D4E2F0D7-3AD3-4862-B09D-06BA0292736A}"/>
    <cellStyle name="style1621857007719" xfId="587" xr:uid="{E14A1C4B-78E6-490C-8FF0-20D9DA560A93}"/>
    <cellStyle name="style1621857007734" xfId="588" xr:uid="{E07E335E-F7FA-44A5-ABAD-B772D8C6125A}"/>
    <cellStyle name="style1621857007766" xfId="586" xr:uid="{954B72EB-4AD2-4216-B5E8-8ECD9E195628}"/>
    <cellStyle name="style1621857007781" xfId="589" xr:uid="{27448976-DA6E-4F9C-81F0-C3323FB2FABF}"/>
    <cellStyle name="style1621857007803" xfId="598" xr:uid="{1F317896-CDFF-4577-A5A9-2FDC1A7524F2}"/>
    <cellStyle name="style1621857007819" xfId="599" xr:uid="{0282FF71-B638-4FB5-A25E-089895426D9F}"/>
    <cellStyle name="style1621857007850" xfId="600" xr:uid="{958E02D4-FE06-473C-A939-31F498A638C0}"/>
    <cellStyle name="style1621857007866" xfId="601" xr:uid="{672C8C3A-E37B-462A-BBDC-0CA8C61BDEE9}"/>
    <cellStyle name="style1621857007881" xfId="608" xr:uid="{AE34477F-32C1-4E5F-BC6E-A2D76F7B7409}"/>
    <cellStyle name="style1621857007904" xfId="620" xr:uid="{0C3E6006-37E7-4ABB-A25C-AC7A04BD5D0A}"/>
    <cellStyle name="style1621857007935" xfId="609" xr:uid="{AC0DE4E0-5449-48C0-9A01-783139D520D1}"/>
    <cellStyle name="style1621857007951" xfId="621" xr:uid="{F6E3AD5B-2F88-4EAC-8259-866B1652ABD1}"/>
    <cellStyle name="style1621857007966" xfId="632" xr:uid="{6BA9870A-5385-4363-B7B9-260E3B621146}"/>
    <cellStyle name="style1621857007997" xfId="633" xr:uid="{F31DFF7B-39FD-4704-8CBB-AF4FB53119AA}"/>
    <cellStyle name="style1621857008020" xfId="610" xr:uid="{A857C45F-EFA1-4D58-B8F2-E3B69D7A6240}"/>
    <cellStyle name="style1621857008035" xfId="611" xr:uid="{28D72CD8-FC04-4D29-BB25-DF15347EFDC2}"/>
    <cellStyle name="style1621857008066" xfId="612" xr:uid="{7C29766D-7B1E-4B8F-9C2B-CFDB55F6E352}"/>
    <cellStyle name="style1621857008082" xfId="613" xr:uid="{DBC26800-5FBA-4424-B9CC-DA0241CED29D}"/>
    <cellStyle name="style1621857008107" xfId="622" xr:uid="{82E80D46-1909-40E0-8DFE-CE093F48EEEB}"/>
    <cellStyle name="style1621857008123" xfId="623" xr:uid="{4C27CB6D-F568-44CF-B677-8A5DB360227B}"/>
    <cellStyle name="style1621857008139" xfId="624" xr:uid="{2A5367EC-04CE-49F7-A5FA-B589BBFB94D8}"/>
    <cellStyle name="style1621857008170" xfId="625" xr:uid="{8079871E-B436-4ADE-8C85-F8D99782F8D5}"/>
    <cellStyle name="style1621857008185" xfId="634" xr:uid="{3A323646-1A17-4A0B-A6CF-5C260EA4CB04}"/>
    <cellStyle name="style1621857008205" xfId="635" xr:uid="{29A1D3DF-AC94-429A-B299-CB87D168AEA3}"/>
    <cellStyle name="style1621857008236" xfId="636" xr:uid="{5001038C-0363-4556-806A-4EAF1AABB4B0}"/>
    <cellStyle name="style1621857008251" xfId="637" xr:uid="{3A285D4E-2A5E-4A85-AC12-69B3DA9566A8}"/>
    <cellStyle name="style1621857009223" xfId="644" xr:uid="{6902856A-8750-4309-A109-A35578565E87}"/>
    <cellStyle name="style1621857009238" xfId="645" xr:uid="{8829E16C-F72A-46C7-B6E4-4F7FD44107EE}"/>
    <cellStyle name="style1621857009254" xfId="656" xr:uid="{A873B4EE-11CF-4C25-8DAF-B668CA75B4F8}"/>
    <cellStyle name="style1621857009285" xfId="657" xr:uid="{78D02D71-BCB7-4EA8-B2C7-DE76DC7111A9}"/>
    <cellStyle name="style1621857009323" xfId="647" xr:uid="{E12C68A4-D140-4964-A87F-841772ED5C53}"/>
    <cellStyle name="style1621857009339" xfId="648" xr:uid="{6A5B2947-3F87-479A-92A5-7B93B0B29B38}"/>
    <cellStyle name="style1621857009370" xfId="646" xr:uid="{0EDF0762-E8FE-4E30-9E6C-15EF606CAEB7}"/>
    <cellStyle name="style1621857009385" xfId="649" xr:uid="{FE92D10E-CE34-473C-98DB-0086AFC9E9B3}"/>
    <cellStyle name="style1621857009408" xfId="658" xr:uid="{EAF8F5C7-CED1-4951-A7E5-A961D0015C7A}"/>
    <cellStyle name="style1621857009423" xfId="659" xr:uid="{78F6AA31-3A31-4E34-9927-3731572D35B2}"/>
    <cellStyle name="style1621857009454" xfId="660" xr:uid="{84E4EBD6-DD3D-4C90-8B61-BA7B962DD76F}"/>
    <cellStyle name="style1621857009470" xfId="661" xr:uid="{403C1367-9A49-41B2-A141-139283ED6B15}"/>
    <cellStyle name="style1621857009486" xfId="668" xr:uid="{E504860C-2269-40CF-9FDB-0A1AAE305085}"/>
    <cellStyle name="style1621857009508" xfId="680" xr:uid="{5B6C0D93-5284-48F4-9D69-9DDEAF1C380D}"/>
    <cellStyle name="style1621857009539" xfId="669" xr:uid="{099144FF-4F8B-4E1F-8E1C-788402E56A11}"/>
    <cellStyle name="style1621857009555" xfId="681" xr:uid="{EFC15D05-D943-4940-B8EE-C66FE16723AA}"/>
    <cellStyle name="style1621857009586" xfId="692" xr:uid="{30464AED-BF71-4DA5-A5F7-B6201BCED524}"/>
    <cellStyle name="style1621857009608" xfId="693" xr:uid="{79D435FF-697B-4617-859A-3E29A1173794}"/>
    <cellStyle name="style1621857009624" xfId="670" xr:uid="{9852E56C-9870-4594-B7D4-6BD3CEE52579}"/>
    <cellStyle name="style1621857009655" xfId="671" xr:uid="{500C5EC6-0734-4839-B408-C8272D7B6AD3}"/>
    <cellStyle name="style1621857009671" xfId="672" xr:uid="{B3A8795D-5B6B-4BAA-AC66-68DD292298F5}"/>
    <cellStyle name="style1621857009686" xfId="673" xr:uid="{8251587B-ABD2-4138-8724-892377293BDE}"/>
    <cellStyle name="style1621857009708" xfId="682" xr:uid="{8FBB677E-06C9-4351-966D-CB2A63D7EBB2}"/>
    <cellStyle name="style1621857009740" xfId="683" xr:uid="{F27C8A04-840B-4B06-BA2E-CECE87793999}"/>
    <cellStyle name="style1621857009755" xfId="684" xr:uid="{6FF4B56E-6E48-4D10-80F8-609ED293FB75}"/>
    <cellStyle name="style1621857009771" xfId="685" xr:uid="{B17D4AB5-BA56-45CE-860A-992C5717A1C6}"/>
    <cellStyle name="style1621857009824" xfId="694" xr:uid="{E235FCF6-F71D-4FFC-9558-596E289192BA}"/>
    <cellStyle name="style1621857009840" xfId="695" xr:uid="{479B1E57-5C84-4A04-9E26-31CD58F9A306}"/>
    <cellStyle name="style1621857009856" xfId="696" xr:uid="{19495ED3-23B0-465D-A4A8-F9685A79C19D}"/>
    <cellStyle name="style1621857009887" xfId="697" xr:uid="{C9355B5E-306F-4883-AD76-6581FE229561}"/>
    <cellStyle name="style1621857010756" xfId="704" xr:uid="{102CA4EE-5659-49B7-BDA2-F5891D606F02}"/>
    <cellStyle name="style1621857010787" xfId="705" xr:uid="{F16BBD5D-5257-4746-9513-8CDE98170878}"/>
    <cellStyle name="style1621857010809" xfId="716" xr:uid="{8364185B-9AE5-4779-A363-8B167A82A450}"/>
    <cellStyle name="style1621857010825" xfId="717" xr:uid="{3D88636C-BA17-4CBC-BAFC-0258B0EE8875}"/>
    <cellStyle name="style1621857010872" xfId="707" xr:uid="{6CFF4399-3D5C-4487-A267-A973E3388C51}"/>
    <cellStyle name="style1621857010887" xfId="708" xr:uid="{1389899F-1AE4-4CDE-9E8F-1899C2F461B7}"/>
    <cellStyle name="style1621857010909" xfId="706" xr:uid="{933B0EF7-F5D5-49FD-ADA3-5EA272C49208}"/>
    <cellStyle name="style1621857010941" xfId="709" xr:uid="{382EAAD0-4995-4379-8D3B-21E1C40C86FE}"/>
    <cellStyle name="style1621857010956" xfId="718" xr:uid="{A7ECE050-2BC7-4519-BDC5-6EA8B2A9284B}"/>
    <cellStyle name="style1621857010982" xfId="719" xr:uid="{018C62DB-330A-4882-8734-46393CAEFDFE}"/>
    <cellStyle name="style1621857011009" xfId="720" xr:uid="{99BE9E5B-ADE5-4499-8F9C-97B795C825F0}"/>
    <cellStyle name="style1621857011025" xfId="721" xr:uid="{3DBDCA73-D49F-4E1F-BCC5-FBAEA5C586FD}"/>
    <cellStyle name="style1621857011040" xfId="728" xr:uid="{1E4D6BF7-A240-4FF7-8D6A-27674826CD69}"/>
    <cellStyle name="style1621857011072" xfId="740" xr:uid="{F89D5176-F4E6-4CAF-AE7A-C314DD68A32F}"/>
    <cellStyle name="style1621857011087" xfId="752" xr:uid="{B8E95E78-6648-4FE3-8C0F-8D0CC7651C68}"/>
    <cellStyle name="style1621857011109" xfId="729" xr:uid="{8EA82F0E-ED09-422B-8A86-17A03765D55B}"/>
    <cellStyle name="style1621857011134" xfId="741" xr:uid="{CCBE499A-1C32-40F9-AA31-391F7D42E81E}"/>
    <cellStyle name="style1621857011165" xfId="753" xr:uid="{F519B606-0DDA-473B-B170-8FB9039D520E}"/>
    <cellStyle name="style1621857011181" xfId="730" xr:uid="{34007B29-8EC7-4B91-8C27-BE58BFC48136}"/>
    <cellStyle name="style1621857011209" xfId="731" xr:uid="{AD8A5F9D-7F05-466A-BE04-1AA26B2E2083}"/>
    <cellStyle name="style1621857011235" xfId="732" xr:uid="{4ADDAFCC-6B6A-4323-8AE4-CC80F2AA7F07}"/>
    <cellStyle name="style1621857011251" xfId="733" xr:uid="{4E7C2C4F-049E-478F-B810-40DBE024AD85}"/>
    <cellStyle name="style1621857011266" xfId="742" xr:uid="{13F6A0BD-008D-41DF-B57E-ECF5A94D0CF9}"/>
    <cellStyle name="style1621857011298" xfId="743" xr:uid="{6FC0883F-3FDA-4B45-8140-E81EA9F95FEB}"/>
    <cellStyle name="style1621857011310" xfId="744" xr:uid="{7F43112B-045C-47D7-B420-AE6B0ADD5D7E}"/>
    <cellStyle name="style1621857011341" xfId="745" xr:uid="{A7ACF554-0BA8-44CB-A02E-029418DA9124}"/>
    <cellStyle name="style1621857011372" xfId="754" xr:uid="{9B6FD25E-2906-4927-B5A9-B2F9908A7F2B}"/>
    <cellStyle name="style1621857011388" xfId="755" xr:uid="{F8FD75E6-0E6B-4084-AFC1-EAE53BE74D57}"/>
    <cellStyle name="style1621857011410" xfId="756" xr:uid="{667358ED-51A8-44AA-9A0E-CCE14745AD57}"/>
    <cellStyle name="style1621857011441" xfId="757" xr:uid="{ED7D6C66-40B5-4B3C-A17F-A2E981AC39E8}"/>
    <cellStyle name="style1621857012512" xfId="758" xr:uid="{ECEF8881-8244-446D-B947-4E1EAC2AFC40}"/>
    <cellStyle name="style1621857012543" xfId="759" xr:uid="{D263AF8D-C5EC-4233-B80A-D7FC91CD5D13}"/>
    <cellStyle name="style1621857012559" xfId="770" xr:uid="{4FD3DF79-8EE2-4E49-BC5B-012C065D82FB}"/>
    <cellStyle name="style1621857012575" xfId="771" xr:uid="{498427F4-B926-4D15-A3F9-EF986C77D5D0}"/>
    <cellStyle name="style1621857012628" xfId="761" xr:uid="{40601F8B-70D8-4242-8BEC-A6890C99DC30}"/>
    <cellStyle name="style1621857012644" xfId="762" xr:uid="{690CACE3-510C-42DB-BF05-6AE1E6D80C2C}"/>
    <cellStyle name="style1621857012659" xfId="760" xr:uid="{877F05D4-C223-4B61-8AC7-AE98F24DE806}"/>
    <cellStyle name="style1621857012691" xfId="763" xr:uid="{83587262-837A-4172-80EA-93A647E8B251}"/>
    <cellStyle name="style1621857012713" xfId="772" xr:uid="{10B388F1-88A6-4FB7-B2F5-41E18A73C7FE}"/>
    <cellStyle name="style1621857012728" xfId="773" xr:uid="{FB3499A4-1E70-41E9-B6F8-2DB22E9A6F60}"/>
    <cellStyle name="style1621857012744" xfId="774" xr:uid="{781A4DE9-E208-454B-862D-FE2EC8F798FA}"/>
    <cellStyle name="style1621857012775" xfId="775" xr:uid="{45F440BE-0E62-4B83-B3CB-83F91813AB04}"/>
    <cellStyle name="style1621857012791" xfId="782" xr:uid="{A76D20B8-8814-4D4D-9400-7E7DDA0E8D6B}"/>
    <cellStyle name="style1621857012813" xfId="794" xr:uid="{5D2248A5-5C90-45E9-8D18-4893AFB4F09B}"/>
    <cellStyle name="style1621857012829" xfId="783" xr:uid="{5A3B6421-DFA5-426A-ABE3-D52EB02B6C89}"/>
    <cellStyle name="style1621857012860" xfId="795" xr:uid="{99922176-4022-4DA4-951B-BBAD554183D5}"/>
    <cellStyle name="style1621857012875" xfId="806" xr:uid="{CEEE9F04-47A9-4258-9D3E-96F5290A99F6}"/>
    <cellStyle name="style1621857012907" xfId="807" xr:uid="{351A9915-313C-4C63-BD8A-65556A9FF18F}"/>
    <cellStyle name="style1621857012929" xfId="784" xr:uid="{8C7F68C5-8543-4D03-9780-7C37BEA9D839}"/>
    <cellStyle name="style1621857012944" xfId="785" xr:uid="{8F7DA9ED-DCBC-4B4B-AE90-2AD3734D929C}"/>
    <cellStyle name="style1621857012976" xfId="786" xr:uid="{418EAD04-CC99-40E0-BD24-A0973065A052}"/>
    <cellStyle name="style1621857012991" xfId="787" xr:uid="{DFE481C6-8178-4698-83D4-D46D64E51242}"/>
    <cellStyle name="style1621857013013" xfId="796" xr:uid="{301EF201-35C2-4BF3-BFCC-CF26ECAEB92C}"/>
    <cellStyle name="style1621857013029" xfId="797" xr:uid="{5F3E208F-4AC7-4A52-B6DA-1AB507F51246}"/>
    <cellStyle name="style1621857013060" xfId="798" xr:uid="{50440BF9-58D8-49D2-AA18-F90131C707E8}"/>
    <cellStyle name="style1621857013076" xfId="799" xr:uid="{7660F830-1B72-4B66-ACB9-570929D20183}"/>
    <cellStyle name="style1621857013110" xfId="808" xr:uid="{5BDACF5C-372B-498D-8BC0-D59DD9A158CF}"/>
    <cellStyle name="style1621857013129" xfId="809" xr:uid="{81C011A4-74F4-4BF8-BD8B-F527B2FC0468}"/>
    <cellStyle name="style1621857013145" xfId="810" xr:uid="{27C24DDF-C5A9-48DA-BED0-91F9B4317C10}"/>
    <cellStyle name="style1621857013161" xfId="811" xr:uid="{E309B661-DC06-4D3C-B703-DCEFFDF060B9}"/>
    <cellStyle name="style1621857014110" xfId="818" xr:uid="{7355E06B-B574-400F-B985-0D9C4928AA56}"/>
    <cellStyle name="style1621857014131" xfId="819" xr:uid="{59233861-0AB2-4EB1-9550-A02939E4A9B4}"/>
    <cellStyle name="style1621857014147" xfId="830" xr:uid="{302518A5-D92D-4476-BF0D-7BBE3DDDC510}"/>
    <cellStyle name="style1621857014163" xfId="831" xr:uid="{C7F3002A-A669-4D08-B698-EF02F2FBF0E0}"/>
    <cellStyle name="style1621857014209" xfId="821" xr:uid="{9E6CF7AD-20BE-4B0B-91B4-A470162FAB0F}"/>
    <cellStyle name="style1621857014232" xfId="822" xr:uid="{320BA510-8953-40B9-9D66-5773CE56D15D}"/>
    <cellStyle name="style1621857014247" xfId="820" xr:uid="{5DA61501-3F83-48CE-9DAD-D9FCFCE51F20}"/>
    <cellStyle name="style1621857014278" xfId="823" xr:uid="{B34C524E-F2AD-4BA2-81D6-C9C8C01E8EC1}"/>
    <cellStyle name="style1621857014294" xfId="832" xr:uid="{CAC8D2AD-F10E-4254-BCB6-F85865DB8E3D}"/>
    <cellStyle name="style1621857014310" xfId="833" xr:uid="{D11FDFCC-4C75-44E0-B81B-6C754516C077}"/>
    <cellStyle name="style1621857014332" xfId="834" xr:uid="{FC6B5ACF-42A1-4E0B-8DF6-E8BF9DF4E45D}"/>
    <cellStyle name="style1621857014363" xfId="835" xr:uid="{D1A1B0D7-A804-4230-8190-DEC8E75E3600}"/>
    <cellStyle name="style1621857014379" xfId="842" xr:uid="{049B78AC-DC3F-454F-82D0-5C04DBBFBD53}"/>
    <cellStyle name="style1621857014410" xfId="854" xr:uid="{D9AB0E1B-E85E-426A-8305-ED7F7E5263B1}"/>
    <cellStyle name="style1621857014432" xfId="843" xr:uid="{2A218A49-DC4C-41A9-BA9F-9FA7ADF459F3}"/>
    <cellStyle name="style1621857014448" xfId="855" xr:uid="{20F51C88-E2AE-4E4C-9CB7-6E2ECDC0C09E}"/>
    <cellStyle name="style1621857014463" xfId="866" xr:uid="{664B351D-234F-4C1C-A835-8EBD84C2CD5D}"/>
    <cellStyle name="style1621857014495" xfId="867" xr:uid="{54AB41FC-1D94-4CD9-9255-6BF525811441}"/>
    <cellStyle name="style1621857014510" xfId="844" xr:uid="{9C459804-11F2-4569-9838-37FFECABFE07}"/>
    <cellStyle name="style1621857014532" xfId="845" xr:uid="{E109AAA1-C3C4-4F8F-BB6A-FA914DBC50C8}"/>
    <cellStyle name="style1621857014548" xfId="846" xr:uid="{0786A548-CB62-4DB1-A228-61DC79959079}"/>
    <cellStyle name="style1621857014579" xfId="847" xr:uid="{98F347B0-AE8F-42A7-9A6A-FD04079C0019}"/>
    <cellStyle name="style1621857014595" xfId="856" xr:uid="{6B486AAF-612D-4884-9334-5E70A2978868}"/>
    <cellStyle name="style1621857014626" xfId="857" xr:uid="{2B044FED-3FC6-41C6-9844-C10E1DB9F672}"/>
    <cellStyle name="style1621857014648" xfId="858" xr:uid="{4FD27794-029B-412D-B3F8-FBE992794B9B}"/>
    <cellStyle name="style1621857014664" xfId="859" xr:uid="{E00E82A5-82A2-4EB4-9AAE-3E6507081EB6}"/>
    <cellStyle name="style1621857014711" xfId="868" xr:uid="{F3DAADBC-DBFD-4E44-8538-A0E3B23F2E4A}"/>
    <cellStyle name="style1621857014733" xfId="869" xr:uid="{65C89F43-227C-4CAF-96FD-AC2988C107E5}"/>
    <cellStyle name="style1621857014749" xfId="870" xr:uid="{463674A2-5A76-44E5-A08B-C83CED70F930}"/>
    <cellStyle name="style1621857014780" xfId="871" xr:uid="{8C438CFA-19B9-4057-9D18-6010E7890A7A}"/>
    <cellStyle name="style1621857015566" xfId="764" xr:uid="{9CC5F416-E1D4-4C3F-8BDD-AAF8931E0C3F}"/>
    <cellStyle name="style1621857015582" xfId="765" xr:uid="{D05039EF-E2F5-4B47-A090-7A634E311481}"/>
    <cellStyle name="style1621857015613" xfId="776" xr:uid="{BD3AED9B-1177-4384-8AFD-20F4DF60A3A2}"/>
    <cellStyle name="style1621857015635" xfId="777" xr:uid="{7156CD9E-A2F5-4DDF-9707-94E4BC42BCF0}"/>
    <cellStyle name="style1621857015666" xfId="767" xr:uid="{D487B342-219B-4673-9A04-44ADEFDC77AC}"/>
    <cellStyle name="style1621857015698" xfId="768" xr:uid="{1176FDD3-88E7-40DB-8387-CA73BF6006AC}"/>
    <cellStyle name="style1621857015713" xfId="766" xr:uid="{D0815A24-1966-4F97-99A4-EE3326826043}"/>
    <cellStyle name="style1621857015735" xfId="769" xr:uid="{15C8B0A2-C37B-4DCD-BE5F-D3A3E28089C3}"/>
    <cellStyle name="style1621857015751" xfId="778" xr:uid="{55AB78B3-90DF-409D-893D-1AC63A22B4DC}"/>
    <cellStyle name="style1621857015782" xfId="779" xr:uid="{B19A00E0-9738-46DF-853F-D36786AA7B83}"/>
    <cellStyle name="style1621857015798" xfId="780" xr:uid="{06CF051B-0B5D-4860-AC4A-685CE17106A5}"/>
    <cellStyle name="style1621857015829" xfId="781" xr:uid="{EC8AE8C7-1B05-4593-B71E-423F4B74BB6B}"/>
    <cellStyle name="style1621857015851" xfId="788" xr:uid="{874FD273-E4EF-47DA-A322-8054191DA767}"/>
    <cellStyle name="style1621857015867" xfId="800" xr:uid="{D8B7324B-0050-4AE4-B8DB-AD4F7232EE00}"/>
    <cellStyle name="style1621857015898" xfId="789" xr:uid="{15D6DED3-2A9F-4127-BD45-092AA48EF21D}"/>
    <cellStyle name="style1621857015914" xfId="801" xr:uid="{9CCB1904-AC75-4A78-9308-250430A4A924}"/>
    <cellStyle name="style1621857015936" xfId="812" xr:uid="{6CFD245A-B833-489F-9265-FC71F24DEB36}"/>
    <cellStyle name="style1621857015967" xfId="813" xr:uid="{D1F709F7-1D3B-4FB2-B05C-784DA9A63D5E}"/>
    <cellStyle name="style1621857015983" xfId="790" xr:uid="{3BF14748-CDEB-45C1-B496-B1508DDC27D2}"/>
    <cellStyle name="style1621857015998" xfId="791" xr:uid="{DEC7196A-C36D-4E23-B46D-3AFB5F36FE63}"/>
    <cellStyle name="style1621857016030" xfId="792" xr:uid="{79CA7645-F503-4081-BCE6-DBFAC54F2048}"/>
    <cellStyle name="style1621857016052" xfId="793" xr:uid="{CE3F9785-28E2-4B69-B2D9-A3D4D1244602}"/>
    <cellStyle name="style1621857016067" xfId="802" xr:uid="{AB357C1B-C7A5-47FA-A83A-F60389E0A75C}"/>
    <cellStyle name="style1621857016099" xfId="803" xr:uid="{5ED052F7-6F1A-408E-94C2-91A3162D7D91}"/>
    <cellStyle name="style1621857016111" xfId="804" xr:uid="{4DD03C7B-AB63-48EA-B605-35DC114E1616}"/>
    <cellStyle name="style1621857016136" xfId="805" xr:uid="{2EBEA087-CA60-443C-93F9-E3295A2AA17B}"/>
    <cellStyle name="style1621857016168" xfId="814" xr:uid="{9FF7A177-69A9-4D89-8AC4-5806351AB37A}"/>
    <cellStyle name="style1621857016183" xfId="815" xr:uid="{B3D67F96-4D0B-4997-B5DD-FACCE6A43ED0}"/>
    <cellStyle name="style1621857016199" xfId="816" xr:uid="{83F768FE-A095-4269-9F63-B030A2B0AB9B}"/>
    <cellStyle name="style1621857016230" xfId="817" xr:uid="{6B32C4F0-BBC3-476B-ACB8-14A134D70DCE}"/>
    <cellStyle name="style1621857017228" xfId="824" xr:uid="{83D0C39C-DD4D-4220-9E9F-872D36EAA656}"/>
    <cellStyle name="style1621857017250" xfId="825" xr:uid="{C5158D57-4479-480C-B405-FB0ECF5443CC}"/>
    <cellStyle name="style1621857017282" xfId="836" xr:uid="{3491DB20-F4F5-4A40-BCDB-6B492E6AE18D}"/>
    <cellStyle name="style1621857017297" xfId="837" xr:uid="{7E1A5F0F-C364-4F20-9B94-961C2309A60A}"/>
    <cellStyle name="style1621857017344" xfId="827" xr:uid="{5A396295-80A6-4FED-9A7C-EBC8F87F5E68}"/>
    <cellStyle name="style1621857017366" xfId="828" xr:uid="{655636EF-E71D-4BDD-84C6-251778F847AE}"/>
    <cellStyle name="style1621857017382" xfId="826" xr:uid="{1E8898E7-5282-461D-B6D9-E17B1641D4B9}"/>
    <cellStyle name="style1621857017413" xfId="829" xr:uid="{E0C695AF-9460-4589-80A9-6A4E65EC64DE}"/>
    <cellStyle name="style1621857017429" xfId="838" xr:uid="{FA2945D0-E3ED-4EA6-A44C-B532A9C9F2F1}"/>
    <cellStyle name="style1621857017451" xfId="839" xr:uid="{B8EE216C-6020-4CC5-8650-D17FBB00716E}"/>
    <cellStyle name="style1621857017467" xfId="840" xr:uid="{65F5C25C-7EDA-4288-81DE-210FAEB75891}"/>
    <cellStyle name="style1621857017498" xfId="841" xr:uid="{A2E1B7B5-D5EB-4015-BFF5-CD57E2A0F56B}"/>
    <cellStyle name="style1621857017520" xfId="848" xr:uid="{97BA2578-8B54-455F-B040-05F368146A6F}"/>
    <cellStyle name="style1621857017535" xfId="860" xr:uid="{28C0D4E6-BF14-4012-A975-72C0E9526BB4}"/>
    <cellStyle name="style1621857017566" xfId="849" xr:uid="{3A13145C-C726-4319-A8E1-3B39035D7C2E}"/>
    <cellStyle name="style1621857017582" xfId="861" xr:uid="{39711220-6725-4405-9801-4927B8BCA0B2}"/>
    <cellStyle name="style1621857017613" xfId="872" xr:uid="{6B122D70-3C56-4691-99A5-037FE3C0A29E}"/>
    <cellStyle name="style1621857017629" xfId="873" xr:uid="{667B1C0F-D4B4-4A4F-9AE6-55500797C419}"/>
    <cellStyle name="style1621857017651" xfId="850" xr:uid="{A3BB0963-AAB5-4AC9-8570-4C1BA793A716}"/>
    <cellStyle name="style1621857017682" xfId="851" xr:uid="{1D503077-E689-4264-9BD4-48A4A91140B3}"/>
    <cellStyle name="style1621857017714" xfId="852" xr:uid="{1A30912A-5273-4ACD-9228-4A9B09FB0EC7}"/>
    <cellStyle name="style1621857017737" xfId="853" xr:uid="{20A0B1D6-D74F-4D7E-9C98-90FD7AB48C8A}"/>
    <cellStyle name="style1621857017751" xfId="862" xr:uid="{993EA935-E805-4F34-BA6C-276AAACC0EBF}"/>
    <cellStyle name="style1621857017768" xfId="863" xr:uid="{8E0F12C5-68C3-43DE-8C97-40C0C14FAA01}"/>
    <cellStyle name="style1621857017800" xfId="864" xr:uid="{B1FFC727-9840-437B-8F59-0384C625049D}"/>
    <cellStyle name="style1621857017815" xfId="865" xr:uid="{FCF1C94D-C2CE-45EE-A1EE-1D10915DC336}"/>
    <cellStyle name="style1621857017851" xfId="874" xr:uid="{617051EB-3A69-4F4E-B663-87E180B281E7}"/>
    <cellStyle name="style1621857017882" xfId="875" xr:uid="{7E042F6C-4E50-4C61-B69B-DE682937FB47}"/>
    <cellStyle name="style1621857017898" xfId="876" xr:uid="{1DBAFB29-FD7B-441D-A591-11CBF7FDE335}"/>
    <cellStyle name="style1621857017914" xfId="877" xr:uid="{D8C99044-15C3-4742-A166-6D96D78D0593}"/>
    <cellStyle name="style1621857020628" xfId="878" xr:uid="{B3AFEE24-958A-47EC-8CE4-284A30C188A9}"/>
    <cellStyle name="style1621857020644" xfId="879" xr:uid="{A202FEE9-CB93-4C1D-8DC2-90D1DFE948A4}"/>
    <cellStyle name="style1621857020675" xfId="890" xr:uid="{10A0AEF2-0EB7-423A-9242-C34F13368967}"/>
    <cellStyle name="style1621857020697" xfId="891" xr:uid="{D6F30C17-3720-49EC-8B4C-55FAF2B8CE17}"/>
    <cellStyle name="style1621857020728" xfId="881" xr:uid="{2DAA3018-0E77-459C-B0AA-4D2AFA9E7C13}"/>
    <cellStyle name="style1621857020759" xfId="882" xr:uid="{B9DD8DE8-FB29-457D-8106-262097EB83FB}"/>
    <cellStyle name="style1621857020782" xfId="880" xr:uid="{3261D3A3-A50B-4535-942F-E38A10CD9F16}"/>
    <cellStyle name="style1621857020797" xfId="883" xr:uid="{06615F92-29C0-40F3-BB31-72FB59E04296}"/>
    <cellStyle name="style1621857020813" xfId="892" xr:uid="{566022DE-E6B3-4B4E-A0A0-0795005A6B2E}"/>
    <cellStyle name="style1621857020844" xfId="893" xr:uid="{900FA539-8151-4FA7-87B6-69E1CAD1149B}"/>
    <cellStyle name="style1621857020860" xfId="894" xr:uid="{1D29814E-D76A-469D-8F63-10507E4F687A}"/>
    <cellStyle name="style1621857020882" xfId="895" xr:uid="{C17E14B2-D82E-4F21-808F-48ECF076B5D0}"/>
    <cellStyle name="style1621857020898" xfId="902" xr:uid="{6D83EDAE-A864-4C54-A811-9D654A99EE74}"/>
    <cellStyle name="style1621857020929" xfId="914" xr:uid="{FE9861F0-2208-437B-81F6-8C6C9CCF7A6F}"/>
    <cellStyle name="style1621857020944" xfId="903" xr:uid="{865324EC-F9A6-4EB0-B5A9-F7BDA5184A90}"/>
    <cellStyle name="style1621857020976" xfId="915" xr:uid="{86E31D02-844C-4363-977F-CA260E375C15}"/>
    <cellStyle name="style1621857020982" xfId="926" xr:uid="{60EA7051-1CCE-46FD-81F8-36EA7583E604}"/>
    <cellStyle name="style1621857021013" xfId="927" xr:uid="{8ADA3E76-74B2-4122-BC1E-5A04C6A9C7D5}"/>
    <cellStyle name="style1621857021029" xfId="904" xr:uid="{FE23CA9B-98B0-4300-90ED-9A6F28DAFC42}"/>
    <cellStyle name="style1621857021060" xfId="905" xr:uid="{6A67CB94-6A2E-4103-A80D-8D9FC7E4EADF}"/>
    <cellStyle name="style1621857021082" xfId="906" xr:uid="{0F97EAC0-F6E6-48F7-BE2F-2F89E5F595BB}"/>
    <cellStyle name="style1621857021098" xfId="907" xr:uid="{66DE1B3F-68B2-4818-B2D2-0149E7975F08}"/>
    <cellStyle name="style1621857021113" xfId="916" xr:uid="{5F199BA1-701C-466E-A962-1696A46E796B}"/>
    <cellStyle name="style1621857021144" xfId="917" xr:uid="{1CB6F729-749C-4D75-998E-BFCB44EF0199}"/>
    <cellStyle name="style1621857021160" xfId="918" xr:uid="{86F01647-315C-441A-AE72-DC95D9E3C877}"/>
    <cellStyle name="style1621857021183" xfId="919" xr:uid="{F327027F-C8CA-4812-A08E-B4AD077261F7}"/>
    <cellStyle name="style1621857021214" xfId="928" xr:uid="{AA6300B1-CEF6-4087-8DA3-BB60AECE6624}"/>
    <cellStyle name="style1621857021230" xfId="929" xr:uid="{007D1498-399D-437B-B190-C40D734ABA24}"/>
    <cellStyle name="style1621857021261" xfId="930" xr:uid="{30E1A761-88A6-4257-A82A-D2AD6E6E519F}"/>
    <cellStyle name="style1621857021276" xfId="931" xr:uid="{D629265B-EEB8-45BF-895F-1F912885DA90}"/>
    <cellStyle name="style1621857022063" xfId="884" xr:uid="{67E05445-3B9E-4835-A768-20330DE1599B}"/>
    <cellStyle name="style1621857022085" xfId="885" xr:uid="{8F31D92B-AD7A-4465-B363-4511F2BACD62}"/>
    <cellStyle name="style1621857022114" xfId="896" xr:uid="{5459FE09-6E4A-4BB8-B427-D973E043D1A9}"/>
    <cellStyle name="style1621857022129" xfId="897" xr:uid="{A68B310A-147C-4C56-A23B-CE3B2506C05F}"/>
    <cellStyle name="style1621857022185" xfId="887" xr:uid="{4981165F-FF51-4F94-B59F-15344967C036}"/>
    <cellStyle name="style1621857022201" xfId="888" xr:uid="{CEE07800-AA00-45F1-A4FC-41ED8477051C}"/>
    <cellStyle name="style1621857022216" xfId="886" xr:uid="{EE090866-E7FD-4FAC-9272-EBB88FF87F20}"/>
    <cellStyle name="style1621857022248" xfId="889" xr:uid="{BFE6A562-C078-4750-AF75-8B26B85715FD}"/>
    <cellStyle name="style1621857022263" xfId="898" xr:uid="{990A13D5-453C-419D-8BE3-1C4C93A9B003}"/>
    <cellStyle name="style1621857022285" xfId="899" xr:uid="{E01A0CE2-CB0B-4C22-896F-2994652A4A8C}"/>
    <cellStyle name="style1621857022301" xfId="900" xr:uid="{4E5914E3-F6B1-41A3-B7F6-A6B63B2FDF48}"/>
    <cellStyle name="style1621857022332" xfId="901" xr:uid="{5AA187BF-FBBB-49F5-B6C5-B8365F654BF2}"/>
    <cellStyle name="style1621857022348" xfId="908" xr:uid="{8692C4EA-ACBA-4D18-9A4E-6ECFB1A9828C}"/>
    <cellStyle name="style1621857022379" xfId="920" xr:uid="{84034712-433F-487C-87A9-1AFBD1D3EDBE}"/>
    <cellStyle name="style1621857022401" xfId="909" xr:uid="{590640D6-6035-436F-A28D-7271FD01B189}"/>
    <cellStyle name="style1621857022417" xfId="921" xr:uid="{44BA7836-B738-43C0-A06F-B55B432661C8}"/>
    <cellStyle name="style1621857022433" xfId="932" xr:uid="{9AD74433-899D-4315-8C32-3FD1BDFA0132}"/>
    <cellStyle name="style1621857022464" xfId="933" xr:uid="{6FF493FE-1128-4930-9DF3-6C3B656892FF}"/>
    <cellStyle name="style1621857022486" xfId="910" xr:uid="{86946BC1-71E2-4627-A6A3-B2FE8654324A}"/>
    <cellStyle name="style1621857022502" xfId="911" xr:uid="{DFC61699-CCBB-4A74-BCAF-E051CB5A7F80}"/>
    <cellStyle name="style1621857022534" xfId="912" xr:uid="{CF14510F-5C2D-4C54-BD4C-86BA354FD13F}"/>
    <cellStyle name="style1621857022543" xfId="913" xr:uid="{D6CC97C1-1470-427B-8570-1A8372BBE5DD}"/>
    <cellStyle name="style1621857022574" xfId="922" xr:uid="{733E1EEE-3556-4332-A216-7FFACA5DC1DA}"/>
    <cellStyle name="style1621857022586" xfId="923" xr:uid="{C79A97E1-B753-43C2-8BAD-F5D4B9022DB9}"/>
    <cellStyle name="style1621857022617" xfId="924" xr:uid="{874FA96E-2F7E-4B50-B371-867E7628516F}"/>
    <cellStyle name="style1621857022633" xfId="925" xr:uid="{C55D2834-7FDC-48B1-957F-DC79A6B64C12}"/>
    <cellStyle name="style1621857022664" xfId="934" xr:uid="{E323315D-500C-4933-B50C-ECCF206A58FE}"/>
    <cellStyle name="style1621857022686" xfId="935" xr:uid="{8AFB6044-19F1-4786-8A8A-BF1BD8F12777}"/>
    <cellStyle name="style1621857022702" xfId="936" xr:uid="{B7CA78F8-F83B-4DD6-9746-52A0ABD731D4}"/>
    <cellStyle name="style1621857022733" xfId="937" xr:uid="{A8D18642-BE3E-44FD-8B75-98A3544B866D}"/>
    <cellStyle name="style1621857024177" xfId="1138" xr:uid="{813BF80F-C246-4CE1-8D76-11F331659623}"/>
    <cellStyle name="style1621857024210" xfId="1139" xr:uid="{7843FB35-0496-4225-8955-01B5FAD5E741}"/>
    <cellStyle name="style1621857024225" xfId="1137" xr:uid="{02A3BDF2-CA5D-4254-BBA8-6715DBB5C491}"/>
    <cellStyle name="style1621857024257" xfId="1140" xr:uid="{8840465C-B2C8-4A4F-A700-0A01BF676D7D}"/>
    <cellStyle name="style1621857024272" xfId="1141" xr:uid="{CAAFE375-2EFB-4137-81FA-68AC1E93B64A}"/>
    <cellStyle name="style1621857024303" xfId="1142" xr:uid="{9F408223-30B1-4B45-B4C1-A40852293CA3}"/>
    <cellStyle name="style1621857024326" xfId="1143" xr:uid="{A6D7C3C7-5E75-4155-A629-7B8E145DB25C}"/>
    <cellStyle name="style1621857024341" xfId="1144" xr:uid="{37CBF324-1DB2-4853-8872-5BB59F9DCE87}"/>
    <cellStyle name="style1621857024357" xfId="1146" xr:uid="{07350D4C-7E12-4E08-9892-78C1DEAFF097}"/>
    <cellStyle name="style1621857024388" xfId="1147" xr:uid="{84E06120-ECC1-41D0-8BF6-05B0E4AC243E}"/>
    <cellStyle name="style1621857024410" xfId="1149" xr:uid="{DB7BAE92-BFD0-4863-9159-ACF1759DA311}"/>
    <cellStyle name="style1621857024426" xfId="1150" xr:uid="{9F798685-7735-4618-B63C-01BA9C3C7CC5}"/>
    <cellStyle name="style1621857024441" xfId="1145" xr:uid="{E39DCF09-0270-492C-AC5C-8D1E4E0876C0}"/>
    <cellStyle name="style1621857024473" xfId="1148" xr:uid="{1CF63C06-7288-4FC2-B037-80D9DFF12681}"/>
    <cellStyle name="style1621857024488" xfId="1151" xr:uid="{90D2343F-15F2-4F47-AFA4-8D3DAC3EB416}"/>
    <cellStyle name="style1621857024542" xfId="1153" xr:uid="{B8851ED8-F8DC-44B7-841B-A427BC37095F}"/>
    <cellStyle name="style1621857024557" xfId="1154" xr:uid="{891D2794-A8A7-410A-B088-1FFA8D572117}"/>
    <cellStyle name="style1621857024589" xfId="1152" xr:uid="{4C829316-E1C0-473A-B67F-2755DA247197}"/>
    <cellStyle name="style1621857025763" xfId="998" xr:uid="{299980B3-206F-47CC-8AA9-64DE7C89EE05}"/>
    <cellStyle name="style1621857025779" xfId="999" xr:uid="{B28843EE-A618-476A-B2A4-B7B6DD8DE9E4}"/>
    <cellStyle name="style1621857025810" xfId="1010" xr:uid="{F4912690-BF18-4304-B4D6-80FF17D39A4B}"/>
    <cellStyle name="style1621857025825" xfId="1011" xr:uid="{B5085391-8B6C-4550-AF4B-0808602194D9}"/>
    <cellStyle name="style1621857025863" xfId="1001" xr:uid="{91D701F8-0B06-4648-9B0F-240866D82F3A}"/>
    <cellStyle name="style1621857025894" xfId="1002" xr:uid="{F41CB4E1-2662-454D-9532-2DBD883336CC}"/>
    <cellStyle name="style1621857025910" xfId="1000" xr:uid="{4BE54E22-22C8-42AC-9714-AB9860DD1E19}"/>
    <cellStyle name="style1621857025941" xfId="1003" xr:uid="{EEB2A777-9411-4BAD-9477-847E588AC2B1}"/>
    <cellStyle name="style1621857025963" xfId="1012" xr:uid="{2B610508-6B41-478E-91B8-F0303EC83F8A}"/>
    <cellStyle name="style1621857025979" xfId="1013" xr:uid="{AEC9E5D1-010C-4383-AC77-8CDF76FA355D}"/>
    <cellStyle name="style1621857025995" xfId="1014" xr:uid="{D12FC699-04EA-4C95-A4AC-BDE9219EB8F3}"/>
    <cellStyle name="style1621857026026" xfId="1015" xr:uid="{253DCE88-DED3-4954-ACE6-698B44BE7389}"/>
    <cellStyle name="style1621857026041" xfId="1022" xr:uid="{C5A97E79-255E-4D4F-861A-BAA8C2180942}"/>
    <cellStyle name="style1621857026064" xfId="1034" xr:uid="{D2628433-4A1F-4931-9E07-7CA3414A4F30}"/>
    <cellStyle name="style1621857026095" xfId="1023" xr:uid="{31B46A91-F0D4-4FD1-B871-B553C561A39D}"/>
    <cellStyle name="style1621857026116" xfId="1035" xr:uid="{DB770A3A-373D-43C3-84BC-F44E866FDC0B}"/>
    <cellStyle name="style1621857026132" xfId="1046" xr:uid="{FB1378F5-78E9-47DA-8C45-82B02913BEC4}"/>
    <cellStyle name="style1621857026147" xfId="1047" xr:uid="{9600AD9E-ADB2-4755-85FC-0083F4CBF94E}"/>
    <cellStyle name="style1621857026180" xfId="1024" xr:uid="{16C7F5F2-95F4-4C34-A8D3-0164DA4E8754}"/>
    <cellStyle name="style1621857026195" xfId="1025" xr:uid="{3AB5A80B-B4C9-4943-A750-BF1401830CC6}"/>
    <cellStyle name="style1621857026211" xfId="1026" xr:uid="{6780B9B5-3DEA-4373-A09C-B9EBE91A9C5E}"/>
    <cellStyle name="style1621857026242" xfId="1027" xr:uid="{6EFE710A-92A6-4DD3-A14A-D1A988BA3210}"/>
    <cellStyle name="style1621857026264" xfId="1036" xr:uid="{E597B0EE-ABCA-4980-9317-F7D764246A51}"/>
    <cellStyle name="style1621857026280" xfId="1037" xr:uid="{0C2980D1-0627-4EA3-AA2F-9D4C154FE6C5}"/>
    <cellStyle name="style1621857026295" xfId="1038" xr:uid="{A51E38FF-72EC-4763-BCDF-9F6916522F0F}"/>
    <cellStyle name="style1621857026327" xfId="1039" xr:uid="{92837A71-E599-4871-A715-FAB213945A76}"/>
    <cellStyle name="style1621857026342" xfId="1048" xr:uid="{626508AD-16D9-4275-A611-F5FEAC42B75B}"/>
    <cellStyle name="style1621857026364" xfId="1049" xr:uid="{88E23533-963B-4863-B811-A6950456AE0B}"/>
    <cellStyle name="style1621857026396" xfId="1050" xr:uid="{9D5D96FF-172B-4610-86AC-32F0CA636E9C}"/>
    <cellStyle name="style1621857026411" xfId="1051" xr:uid="{5330D143-C9CF-43D1-8689-D7340F7DBCEC}"/>
    <cellStyle name="style1621857027429" xfId="1004" xr:uid="{4C1D7641-7A25-45B1-B3E1-34F3DBB7F766}"/>
    <cellStyle name="style1621857027467" xfId="1005" xr:uid="{9F2B5A25-A47D-4D07-B60C-28FB3C2091E2}"/>
    <cellStyle name="style1621857027486" xfId="1016" xr:uid="{C68157EA-5DB6-49F3-968E-6397C8316A47}"/>
    <cellStyle name="style1621857027501" xfId="1017" xr:uid="{804935C4-3C8A-4FB9-926A-9077942B51D4}"/>
    <cellStyle name="style1621857027548" xfId="1007" xr:uid="{901846E8-5E61-404B-8B2D-B13BC7E280E1}"/>
    <cellStyle name="style1621857027566" xfId="1008" xr:uid="{FC928492-18F6-41DE-9367-5815BF7BF5FF}"/>
    <cellStyle name="style1621857027582" xfId="1006" xr:uid="{A0766C07-8531-47B1-9EFD-414E4A5C0E3A}"/>
    <cellStyle name="style1621857027613" xfId="1009" xr:uid="{10F54EC8-CA85-4318-9D61-A8993D0237C4}"/>
    <cellStyle name="style1621857027629" xfId="1018" xr:uid="{D9671166-B430-4988-89B7-D11964065CA3}"/>
    <cellStyle name="style1621857027660" xfId="1019" xr:uid="{E0C27C06-F126-4F1E-89E5-9A2F52133D7E}"/>
    <cellStyle name="style1621857027682" xfId="1020" xr:uid="{83FB31EC-CD4B-4DA6-B71B-A43936EC9DE1}"/>
    <cellStyle name="style1621857027698" xfId="1021" xr:uid="{1BF812FB-9C87-4B58-BBD5-3F35EE5E96E5}"/>
    <cellStyle name="style1621857027714" xfId="1028" xr:uid="{9D7962FA-5C28-4865-902B-E8E849F11ADB}"/>
    <cellStyle name="style1621857027746" xfId="1040" xr:uid="{DFEED51C-1E1E-4B38-8BF2-15F0E8C9B2A7}"/>
    <cellStyle name="style1621857027767" xfId="1029" xr:uid="{D1E76CA7-0218-4149-A824-5C31C449E38B}"/>
    <cellStyle name="style1621857027782" xfId="1041" xr:uid="{CAD2DEBD-019C-4A85-9A4A-367B32F930DD}"/>
    <cellStyle name="style1621857027814" xfId="1052" xr:uid="{7BAB70DF-83E4-4FC2-BF69-67D1ABB95D5C}"/>
    <cellStyle name="style1621857027845" xfId="1053" xr:uid="{6101CBAB-DCE3-4A1E-ADF2-14C2F4D9F331}"/>
    <cellStyle name="style1621857027867" xfId="1030" xr:uid="{97C56F91-8170-4A75-A6AC-8F9B954A4D50}"/>
    <cellStyle name="style1621857027881" xfId="1031" xr:uid="{E5B6A299-7A65-4909-BEC6-2FD14659320F}"/>
    <cellStyle name="style1621857027897" xfId="1032" xr:uid="{C91F43EC-307B-4130-A899-21DD643B161D}"/>
    <cellStyle name="style1621857027928" xfId="1033" xr:uid="{F84BF56F-8462-4D7F-BDDC-75DCF3D5C1EE}"/>
    <cellStyle name="style1621857027944" xfId="1042" xr:uid="{B125CED5-C90F-4DA5-B122-532FAFF76F67}"/>
    <cellStyle name="style1621857027970" xfId="1043" xr:uid="{6A67DED6-AB56-49C2-8427-6BAACA15A086}"/>
    <cellStyle name="style1621857027986" xfId="1044" xr:uid="{526E89F7-7139-49A0-93FE-C2EBBEAE47C1}"/>
    <cellStyle name="style1621857028008" xfId="1045" xr:uid="{42F79121-2DDB-493B-AF0E-549246DF7012}"/>
    <cellStyle name="style1621857028054" xfId="1054" xr:uid="{C2395993-2F65-453A-9C68-CF5B78A52584}"/>
    <cellStyle name="style1621857028067" xfId="1055" xr:uid="{2AB44F3A-C1F5-4BBB-9A27-AEDD56B596B7}"/>
    <cellStyle name="style1621857028099" xfId="1056" xr:uid="{690EA1A7-F225-42A6-8ED8-2085DB413C81}"/>
    <cellStyle name="style1621857028117" xfId="1057" xr:uid="{EBF0E641-FBED-441A-994F-1334105AD167}"/>
    <cellStyle name="style1621857032166" xfId="938" xr:uid="{7980FEA9-6504-4536-BA61-C347512BFE5F}"/>
    <cellStyle name="style1621857032197" xfId="939" xr:uid="{8D8F106E-D1A7-44F9-B2A6-8127B2D7109A}"/>
    <cellStyle name="style1621857032220" xfId="950" xr:uid="{F84EB29E-7123-4C96-A107-E283003C8D22}"/>
    <cellStyle name="style1621857032235" xfId="951" xr:uid="{C7C02961-575A-4243-9EAF-660B58B37D77}"/>
    <cellStyle name="style1621857032282" xfId="941" xr:uid="{38F6C2C9-CFC5-4DC3-A3FF-0B210B1ECA41}"/>
    <cellStyle name="style1621857032298" xfId="942" xr:uid="{717BB81D-AAC8-4C3C-B20D-F2EDF47F2E49}"/>
    <cellStyle name="style1621857032320" xfId="940" xr:uid="{78E8EA3D-6966-45F9-AC31-CAFEF8CAEDA2}"/>
    <cellStyle name="style1621857032335" xfId="943" xr:uid="{1ECAC0D9-FCD3-4243-821B-F58A44135646}"/>
    <cellStyle name="style1621857032351" xfId="952" xr:uid="{82F69085-2766-467B-B96E-08F31995489A}"/>
    <cellStyle name="style1621857032382" xfId="953" xr:uid="{27652654-F18C-4DE2-8959-85F419AFA7DB}"/>
    <cellStyle name="style1621857032398" xfId="954" xr:uid="{1005D11D-A713-4691-B674-7E4298E1F4F0}"/>
    <cellStyle name="style1621857032420" xfId="955" xr:uid="{982B012A-477B-42AD-82E7-80A0F754A5AB}"/>
    <cellStyle name="style1621857032436" xfId="962" xr:uid="{7346A0F7-162E-4DFD-8779-DEDE307E1EDB}"/>
    <cellStyle name="style1621857032467" xfId="974" xr:uid="{D265A989-A72C-4F8E-B269-A977A807CD0C}"/>
    <cellStyle name="style1621857032483" xfId="963" xr:uid="{3044651F-5867-4B95-AC5E-9FC5B0B23354}"/>
    <cellStyle name="style1621857032514" xfId="975" xr:uid="{9E15B2F3-FF9B-4CB2-84A7-1CBDCF7C1B10}"/>
    <cellStyle name="style1621857032536" xfId="986" xr:uid="{E99822B0-B873-4B4A-B5B5-FAF8F3C8E7EC}"/>
    <cellStyle name="style1621857032552" xfId="987" xr:uid="{57FD193C-EC01-4D86-8767-52868AF220DC}"/>
    <cellStyle name="style1621857032567" xfId="964" xr:uid="{16D4555E-3157-4B84-9F00-8E6D37B0BBE9}"/>
    <cellStyle name="style1621857032598" xfId="965" xr:uid="{4C213CE3-3D66-4364-A6B3-37BEB98A5F30}"/>
    <cellStyle name="style1621857032621" xfId="966" xr:uid="{10880FC4-60C7-401A-BFE5-CC78F03C51E7}"/>
    <cellStyle name="style1621857032636" xfId="967" xr:uid="{FCE58702-3D8B-42C0-B619-B7D3A7302CFB}"/>
    <cellStyle name="style1621857032652" xfId="976" xr:uid="{188E16ED-224C-4140-A703-00B24E4FBC47}"/>
    <cellStyle name="style1621857032683" xfId="977" xr:uid="{0C7B3317-3A3A-481A-B67F-35AF8051C01F}"/>
    <cellStyle name="style1621857032699" xfId="978" xr:uid="{F4FA0554-9546-4842-B3E4-5A735310CA72}"/>
    <cellStyle name="style1621857032721" xfId="979" xr:uid="{FCA577BE-F85F-4805-9A0D-730F775472AA}"/>
    <cellStyle name="style1621857032752" xfId="988" xr:uid="{8FEE104D-9BD1-4206-A18B-398DAA84C99E}"/>
    <cellStyle name="style1621857032768" xfId="989" xr:uid="{C0DE3E22-4482-4CEC-ACFE-FB45254CE4D7}"/>
    <cellStyle name="style1621857032799" xfId="990" xr:uid="{51017B3A-8723-4D94-AB3D-077E7F69BF5E}"/>
    <cellStyle name="style1621857032821" xfId="991" xr:uid="{1664853B-338E-4286-9F8E-6F202134C815}"/>
    <cellStyle name="style1621857033739" xfId="944" xr:uid="{CE68657E-9570-4259-8E9B-E375146FCF02}"/>
    <cellStyle name="style1621857033770" xfId="945" xr:uid="{4D7126E1-3A55-402A-BA16-ACA58254CD5F}"/>
    <cellStyle name="style1621857033786" xfId="956" xr:uid="{3909C789-0AA4-460B-9993-8696E9E3EF01}"/>
    <cellStyle name="style1621857033801" xfId="957" xr:uid="{4E581191-979E-406F-AAFB-11DFF59E3036}"/>
    <cellStyle name="style1621857033855" xfId="947" xr:uid="{36C0A0ED-233B-4369-B813-C68BE5FA9840}"/>
    <cellStyle name="style1621857033870" xfId="948" xr:uid="{91954CBF-7A46-4C9F-82E5-85D9C1B07049}"/>
    <cellStyle name="style1621857033886" xfId="946" xr:uid="{3C371703-2583-4B2C-BF8E-03D874048145}"/>
    <cellStyle name="style1621857033917" xfId="949" xr:uid="{0AA78B65-D266-478A-A165-013D7EBC2F8B}"/>
    <cellStyle name="style1621857033939" xfId="958" xr:uid="{D3CEE877-76F2-4920-AAB7-1E70A4305EE5}"/>
    <cellStyle name="style1621857033955" xfId="959" xr:uid="{698077DF-9E62-432B-AAA9-88371A231A0F}"/>
    <cellStyle name="style1621857033971" xfId="960" xr:uid="{5F8D8ECD-911B-4C6B-8715-AD2E05725AC4}"/>
    <cellStyle name="style1621857034002" xfId="961" xr:uid="{948437B8-EF9F-40E7-A471-1639297037B6}"/>
    <cellStyle name="style1621857034024" xfId="968" xr:uid="{AEF6DBD2-F94D-4A8A-B595-0756AF312BA9}"/>
    <cellStyle name="style1621857034040" xfId="980" xr:uid="{A14266EE-6902-4490-9A88-A87ADCC92D37}"/>
    <cellStyle name="style1621857034055" xfId="969" xr:uid="{EA37367B-20B2-4D4E-8FB4-38EE27DCB06B}"/>
    <cellStyle name="style1621857034089" xfId="981" xr:uid="{8B168130-5B68-4B6F-87C3-9B174947005E}"/>
    <cellStyle name="style1621857034104" xfId="992" xr:uid="{95E417D6-5434-441E-8DD6-969BC4C7A512}"/>
    <cellStyle name="style1621857034124" xfId="993" xr:uid="{81BA7C6B-C308-4F43-9F48-1DAF2C7F8629}"/>
    <cellStyle name="style1621857034155" xfId="970" xr:uid="{F61108B5-7E1F-4FFF-9C30-416640765F50}"/>
    <cellStyle name="style1621857034171" xfId="971" xr:uid="{C0F6F6DB-FA86-4724-85C3-5519E752DBCB}"/>
    <cellStyle name="style1621857034187" xfId="972" xr:uid="{EBEC1A4E-1696-42BA-9941-0E9C1FDB824E}"/>
    <cellStyle name="style1621857034218" xfId="973" xr:uid="{F6A37EEB-C70C-45AB-B463-05D319BC2EAD}"/>
    <cellStyle name="style1621857034240" xfId="982" xr:uid="{BEE45BC1-AB45-451A-AD5D-175A323F9F76}"/>
    <cellStyle name="style1621857034256" xfId="983" xr:uid="{9559E6F2-C17A-49A8-AF2D-8E932790F3FB}"/>
    <cellStyle name="style1621857034271" xfId="984" xr:uid="{87772359-1B4D-4041-8B6A-8791E6E8E20B}"/>
    <cellStyle name="style1621857034302" xfId="985" xr:uid="{BC6530DC-681C-4D17-8D6E-04687F2C3221}"/>
    <cellStyle name="style1621857034325" xfId="994" xr:uid="{D082819C-B3AA-4884-BB28-777C20C948AC}"/>
    <cellStyle name="style1621857034340" xfId="995" xr:uid="{33261E59-D5D4-4F16-99CB-4CB989F4A3BE}"/>
    <cellStyle name="style1621857034371" xfId="996" xr:uid="{05DC068B-1032-4A1E-A775-2A1D217AB300}"/>
    <cellStyle name="style1621857034387" xfId="997" xr:uid="{F52D89FE-6C6A-440E-8890-5142F21FFA9D}"/>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worksheets/sheet11.xml" Type="http://schemas.openxmlformats.org/officeDocument/2006/relationships/worksheet" Id="rId16"/></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Water!$AB$105:$AB$116</c:f>
              <c:numCache>
                <c:formatCode>0.0</c:formatCode>
                <c:ptCount val="12"/>
                <c:pt idx="0">
                  <c:v>0</c:v>
                </c:pt>
                <c:pt idx="1">
                  <c:v>3.1453588447509527E-2</c:v>
                </c:pt>
                <c:pt idx="2">
                  <c:v>3.7361489507003062E-2</c:v>
                </c:pt>
                <c:pt idx="3">
                  <c:v>1.5011963557503885E-2</c:v>
                </c:pt>
                <c:pt idx="4">
                  <c:v>0</c:v>
                </c:pt>
                <c:pt idx="5">
                  <c:v>0.15533979497814057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Water!$W$105:$W$116</c:f>
              <c:numCache>
                <c:formatCode>0.0</c:formatCode>
                <c:ptCount val="12"/>
                <c:pt idx="0">
                  <c:v>0</c:v>
                </c:pt>
                <c:pt idx="1">
                  <c:v>0.27397982146643407</c:v>
                </c:pt>
                <c:pt idx="2">
                  <c:v>0.27925326344868961</c:v>
                </c:pt>
                <c:pt idx="3">
                  <c:v>0.20643364335703124</c:v>
                </c:pt>
                <c:pt idx="4">
                  <c:v>0</c:v>
                </c:pt>
                <c:pt idx="5">
                  <c:v>1.7539097538411476E-3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Water!$R$105:$R$116</c:f>
              <c:numCache>
                <c:formatCode>0.0</c:formatCode>
                <c:ptCount val="12"/>
                <c:pt idx="0">
                  <c:v>2.6250494186115747E-2</c:v>
                </c:pt>
                <c:pt idx="1">
                  <c:v>0.19619163121721303</c:v>
                </c:pt>
                <c:pt idx="2">
                  <c:v>0.47903577860578239</c:v>
                </c:pt>
                <c:pt idx="3">
                  <c:v>0.36996175033483431</c:v>
                </c:pt>
                <c:pt idx="4">
                  <c:v>0.1</c:v>
                </c:pt>
                <c:pt idx="5">
                  <c:v>6.4689140953027415E-3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Water!$M$105:$M$116</c:f>
              <c:numCache>
                <c:formatCode>0.0</c:formatCode>
                <c:ptCount val="12"/>
                <c:pt idx="0">
                  <c:v>0.19323750075775176</c:v>
                </c:pt>
                <c:pt idx="1">
                  <c:v>0.19649097413084252</c:v>
                </c:pt>
                <c:pt idx="2">
                  <c:v>0.62698433546804033</c:v>
                </c:pt>
                <c:pt idx="3">
                  <c:v>0.6741904984020165</c:v>
                </c:pt>
                <c:pt idx="4">
                  <c:v>0.1</c:v>
                </c:pt>
                <c:pt idx="5">
                  <c:v>0.11439122943531148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Water!$H$105:$H$116</c:f>
              <c:numCache>
                <c:formatCode>0.0</c:formatCode>
                <c:ptCount val="12"/>
                <c:pt idx="0">
                  <c:v>0.51524272945625516</c:v>
                </c:pt>
                <c:pt idx="1">
                  <c:v>0.80282048618259338</c:v>
                </c:pt>
                <c:pt idx="2">
                  <c:v>2.5284256153679845</c:v>
                </c:pt>
                <c:pt idx="3">
                  <c:v>2.5041511787877049</c:v>
                </c:pt>
                <c:pt idx="4">
                  <c:v>1.1000000000000001</c:v>
                </c:pt>
                <c:pt idx="5">
                  <c:v>0.12581161477551334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Water!$X$105:$X$116</c:f>
              <c:numCache>
                <c:formatCode>0.0</c:formatCode>
                <c:ptCount val="12"/>
                <c:pt idx="0">
                  <c:v>99.572470351047755</c:v>
                </c:pt>
                <c:pt idx="1">
                  <c:v>98.572227173469216</c:v>
                </c:pt>
                <c:pt idx="2">
                  <c:v>99.100599488019256</c:v>
                </c:pt>
                <c:pt idx="3">
                  <c:v>99.858387900963422</c:v>
                </c:pt>
                <c:pt idx="4">
                  <c:v>99.6</c:v>
                </c:pt>
                <c:pt idx="5">
                  <c:v>99.793484552656551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Water!$S$105:$S$116</c:f>
              <c:numCache>
                <c:formatCode>0.0</c:formatCode>
                <c:ptCount val="12"/>
                <c:pt idx="0">
                  <c:v>99.235491333309056</c:v>
                </c:pt>
                <c:pt idx="1">
                  <c:v>95.110986622829458</c:v>
                </c:pt>
                <c:pt idx="2">
                  <c:v>96.166412475034619</c:v>
                </c:pt>
                <c:pt idx="3">
                  <c:v>99.179965207089111</c:v>
                </c:pt>
                <c:pt idx="4">
                  <c:v>99.6</c:v>
                </c:pt>
                <c:pt idx="5">
                  <c:v>99.880369621003311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Water!$N$105:$N$116</c:f>
              <c:numCache>
                <c:formatCode>0.0</c:formatCode>
                <c:ptCount val="12"/>
                <c:pt idx="0">
                  <c:v>98.084941320740413</c:v>
                </c:pt>
                <c:pt idx="1">
                  <c:v>94.362807102407359</c:v>
                </c:pt>
                <c:pt idx="2">
                  <c:v>95.979471559433733</c:v>
                </c:pt>
                <c:pt idx="3">
                  <c:v>98.296331711070962</c:v>
                </c:pt>
                <c:pt idx="4">
                  <c:v>99.2</c:v>
                </c:pt>
                <c:pt idx="5">
                  <c:v>99.719642250748109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Water!$I$105:$I$116</c:f>
              <c:numCache>
                <c:formatCode>0.0</c:formatCode>
                <c:ptCount val="12"/>
                <c:pt idx="0">
                  <c:v>97.254975983754832</c:v>
                </c:pt>
                <c:pt idx="1">
                  <c:v>94.824101093081353</c:v>
                </c:pt>
                <c:pt idx="2">
                  <c:v>96.171284016531217</c:v>
                </c:pt>
                <c:pt idx="3">
                  <c:v>98.058549992765947</c:v>
                </c:pt>
                <c:pt idx="4">
                  <c:v>99</c:v>
                </c:pt>
                <c:pt idx="5">
                  <c:v>99.188229096442953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2004</c:v>
                </c:pt>
                <c:pt idx="2">
                  <c:v>2006</c:v>
                </c:pt>
                <c:pt idx="3">
                  <c:v>2013</c:v>
                </c:pt>
                <c:pt idx="4">
                  <c:v>2016</c:v>
                </c:pt>
                <c:pt idx="5">
                  <c:v>2019</c:v>
                </c:pt>
              </c:numCache>
            </c:numRef>
          </c:xVal>
          <c:yVal>
            <c:numRef>
              <c:f>Water!$D$105:$D$116</c:f>
              <c:numCache>
                <c:formatCode>0.0</c:formatCode>
                <c:ptCount val="12"/>
                <c:pt idx="0">
                  <c:v>92.385336807444219</c:v>
                </c:pt>
                <c:pt idx="1">
                  <c:v>90.478600296146297</c:v>
                </c:pt>
                <c:pt idx="2">
                  <c:v>93.15430541700934</c:v>
                </c:pt>
                <c:pt idx="3">
                  <c:v>96.616964433370924</c:v>
                </c:pt>
                <c:pt idx="4">
                  <c:v>98</c:v>
                </c:pt>
                <c:pt idx="5">
                  <c:v>99.026786514470061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90.581747570698738</c:v>
                </c:pt>
                <c:pt idx="1">
                  <c:v>98.621288236456337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0.19187445515495063</c:v>
                </c:pt>
                <c:pt idx="1">
                  <c:v>0.20890418273593298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7.8830212396759265</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1.3433567344703938</c:v>
                </c:pt>
                <c:pt idx="1">
                  <c:v>1.1698075808077315</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95.565867382069243</c:v>
                </c:pt>
                <c:pt idx="1">
                  <c:v>99.132573523037323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0.12417469895571566</c:v>
                </c:pt>
                <c:pt idx="1">
                  <c:v>0.12880914296225135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3.9459785934747629</c:v>
                </c:pt>
                <c:pt idx="1">
                  <c:v>0.47070056533038951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0.363979325500285</c:v>
                </c:pt>
                <c:pt idx="1">
                  <c:v>0.26791676867002856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95.755309682994252</c:v>
                </c:pt>
                <c:pt idx="1">
                  <c:v>99.491725017627644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4.5104562495136669E-2</c:v>
                </c:pt>
                <c:pt idx="1">
                  <c:v>4.6864562849442758E-2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3.9616130574737127</c:v>
                </c:pt>
                <c:pt idx="1">
                  <c:v>0.30961965827296467</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0.23797269703689672</c:v>
                </c:pt>
                <c:pt idx="1">
                  <c:v>0.15179076124995561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96.680656268422439</c:v>
                </c:pt>
                <c:pt idx="1">
                  <c:v>99.764102593393488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2.4176208119140893E-2</c:v>
                </c:pt>
                <c:pt idx="1">
                  <c:v>2.4947262463970037E-2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3.1030141191522347</c:v>
                </c:pt>
                <c:pt idx="1">
                  <c:v>0.15379666666777325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0.1921534043061861</c:v>
                </c:pt>
                <c:pt idx="1">
                  <c:v>5.7153477474765069E-2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99.025635959955707</c:v>
                </c:pt>
                <c:pt idx="1">
                  <c:v>99.789060426731751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2.1490381516266775E-2</c:v>
                </c:pt>
                <c:pt idx="1">
                  <c:v>2.1656058645131711E-2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0.95287365852801997</c:v>
                </c:pt>
                <c:pt idx="1">
                  <c:v>0.10528281522806537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8.400069939504462E-2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Water!$AB$205:$AB$216</c:f>
              <c:numCache>
                <c:formatCode>0.0</c:formatCode>
                <c:ptCount val="12"/>
                <c:pt idx="0">
                  <c:v>0</c:v>
                </c:pt>
                <c:pt idx="1">
                  <c:v>0</c:v>
                </c:pt>
                <c:pt idx="2">
                  <c:v>0</c:v>
                </c:pt>
                <c:pt idx="3">
                  <c:v>1.2889805552995608E-2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Water!$W$205:$W$216</c:f>
              <c:numCache>
                <c:formatCode>0.0</c:formatCode>
                <c:ptCount val="12"/>
                <c:pt idx="0">
                  <c:v>0</c:v>
                </c:pt>
                <c:pt idx="1">
                  <c:v>0</c:v>
                </c:pt>
                <c:pt idx="2">
                  <c:v>2.2911206767423236E-2</c:v>
                </c:pt>
                <c:pt idx="3">
                  <c:v>0.21334408101644137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Water!$R$205:$R$216</c:f>
              <c:numCache>
                <c:formatCode>0.0</c:formatCode>
                <c:ptCount val="12"/>
                <c:pt idx="0">
                  <c:v>4.6099686014223259E-3</c:v>
                </c:pt>
                <c:pt idx="1">
                  <c:v>7.3751423535639363E-2</c:v>
                </c:pt>
                <c:pt idx="2">
                  <c:v>0.12306694854271295</c:v>
                </c:pt>
                <c:pt idx="3">
                  <c:v>0.16044382595442364</c:v>
                </c:pt>
                <c:pt idx="4">
                  <c:v>0</c:v>
                </c:pt>
                <c:pt idx="5">
                  <c:v>1.4428572623102263E-2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Water!$M$205:$M$216</c:f>
              <c:numCache>
                <c:formatCode>0.0</c:formatCode>
                <c:ptCount val="12"/>
                <c:pt idx="0">
                  <c:v>4.063839548939293E-3</c:v>
                </c:pt>
                <c:pt idx="1">
                  <c:v>3.9221809011998499E-3</c:v>
                </c:pt>
                <c:pt idx="2">
                  <c:v>2.9151798341501844E-2</c:v>
                </c:pt>
                <c:pt idx="3">
                  <c:v>0.89697493150261642</c:v>
                </c:pt>
                <c:pt idx="4">
                  <c:v>0.1</c:v>
                </c:pt>
                <c:pt idx="5">
                  <c:v>1.9681285636486131E-2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Water!$H$205:$H$216</c:f>
              <c:numCache>
                <c:formatCode>0.0</c:formatCode>
                <c:ptCount val="12"/>
                <c:pt idx="0">
                  <c:v>2.2033611654924501E-4</c:v>
                </c:pt>
                <c:pt idx="1">
                  <c:v>0.14502085016163416</c:v>
                </c:pt>
                <c:pt idx="2">
                  <c:v>0.20651773247952432</c:v>
                </c:pt>
                <c:pt idx="3">
                  <c:v>1.7486782496870741</c:v>
                </c:pt>
                <c:pt idx="4">
                  <c:v>0.7</c:v>
                </c:pt>
                <c:pt idx="5">
                  <c:v>6.5411938916095605E-2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Water!$X$205:$X$216</c:f>
              <c:numCache>
                <c:formatCode>0.0</c:formatCode>
                <c:ptCount val="12"/>
                <c:pt idx="0">
                  <c:v>99.79404582955064</c:v>
                </c:pt>
                <c:pt idx="1">
                  <c:v>99.668662040519138</c:v>
                </c:pt>
                <c:pt idx="2">
                  <c:v>99.649917707078941</c:v>
                </c:pt>
                <c:pt idx="3">
                  <c:v>99.987113103124713</c:v>
                </c:pt>
                <c:pt idx="4">
                  <c:v>100</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Water!$S$205:$S$216</c:f>
              <c:numCache>
                <c:formatCode>0.0</c:formatCode>
                <c:ptCount val="12"/>
                <c:pt idx="0">
                  <c:v>99.714642242183658</c:v>
                </c:pt>
                <c:pt idx="1">
                  <c:v>99.149683778780116</c:v>
                </c:pt>
                <c:pt idx="2">
                  <c:v>99.570188060255049</c:v>
                </c:pt>
                <c:pt idx="3">
                  <c:v>99.624253558533056</c:v>
                </c:pt>
                <c:pt idx="4">
                  <c:v>100</c:v>
                </c:pt>
                <c:pt idx="5">
                  <c:v>99.928591782907517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Water!$N$205:$N$216</c:f>
              <c:numCache>
                <c:formatCode>0.0</c:formatCode>
                <c:ptCount val="12"/>
                <c:pt idx="0">
                  <c:v>99.873989462358608</c:v>
                </c:pt>
                <c:pt idx="1">
                  <c:v>98.551659390388906</c:v>
                </c:pt>
                <c:pt idx="2">
                  <c:v>99.313529795467716</c:v>
                </c:pt>
                <c:pt idx="3">
                  <c:v>99.733927231731627</c:v>
                </c:pt>
                <c:pt idx="4">
                  <c:v>99.7</c:v>
                </c:pt>
                <c:pt idx="5">
                  <c:v>99.887011909143055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Water!$I$205:$I$216</c:f>
              <c:numCache>
                <c:formatCode>0.0</c:formatCode>
                <c:ptCount val="12"/>
                <c:pt idx="0">
                  <c:v>99.931515086580291</c:v>
                </c:pt>
                <c:pt idx="1">
                  <c:v>98.536765838587712</c:v>
                </c:pt>
                <c:pt idx="2">
                  <c:v>98.77713299263371</c:v>
                </c:pt>
                <c:pt idx="3">
                  <c:v>98.444791910403453</c:v>
                </c:pt>
                <c:pt idx="4">
                  <c:v>99.8</c:v>
                </c:pt>
                <c:pt idx="5">
                  <c:v>99.875899327516464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2004</c:v>
                </c:pt>
                <c:pt idx="2">
                  <c:v>2006</c:v>
                </c:pt>
                <c:pt idx="3">
                  <c:v>2013</c:v>
                </c:pt>
                <c:pt idx="4">
                  <c:v>2016</c:v>
                </c:pt>
                <c:pt idx="5">
                  <c:v>2019</c:v>
                </c:pt>
              </c:numCache>
            </c:numRef>
          </c:xVal>
          <c:yVal>
            <c:numRef>
              <c:f>Water!$D$205:$D$216</c:f>
              <c:numCache>
                <c:formatCode>0.0</c:formatCode>
                <c:ptCount val="12"/>
                <c:pt idx="0">
                  <c:v>99.78582522267466</c:v>
                </c:pt>
                <c:pt idx="1">
                  <c:v>98.060343525726807</c:v>
                </c:pt>
                <c:pt idx="2">
                  <c:v>97.592841730629701</c:v>
                </c:pt>
                <c:pt idx="3">
                  <c:v>97.294062179491817</c:v>
                </c:pt>
                <c:pt idx="4">
                  <c:v>99</c:v>
                </c:pt>
                <c:pt idx="5">
                  <c:v>99.64739626172009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98.439204524740276</c:v>
                </c:pt>
                <c:pt idx="1">
                  <c:v>98.673112834030889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1.1138486788314288E-2</c:v>
                </c:pt>
                <c:pt idx="1">
                  <c:v>1.1164953729258085E-2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1.3958822367415848</c:v>
                </c:pt>
                <c:pt idx="1">
                  <c:v>0.49187828913696308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0.15377475172982713</c:v>
                </c:pt>
                <c:pt idx="1">
                  <c:v>0.8238439231028849</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98.993598668598139</c:v>
                </c:pt>
                <c:pt idx="1">
                  <c:v>99.413796255040452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3.0926574874540994E-2</c:v>
                </c:pt>
                <c:pt idx="1">
                  <c:v>3.1057848737639095E-2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0.92666661037728204</c:v>
                </c:pt>
                <c:pt idx="1">
                  <c:v>0.24394286764754725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4.8808146150037146E-2</c:v>
                </c:pt>
                <c:pt idx="1">
                  <c:v>0.31120302857435433</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99.22765450917251</c:v>
                </c:pt>
                <c:pt idx="1">
                  <c:v>99.811858210570733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0.7011150465100684</c:v>
                </c:pt>
                <c:pt idx="1">
                  <c:v>0.13452580257640534</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7.1230444317422537E-2</c:v>
                </c:pt>
                <c:pt idx="1">
                  <c:v>5.3615986852858732E-2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99.394328496038099</c:v>
                </c:pt>
                <c:pt idx="1">
                  <c:v>99.915911167340951</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1.8087241128257953E-2</c:v>
                </c:pt>
                <c:pt idx="1">
                  <c:v>1.8182155915519194E-2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0.570067800020297</c:v>
                </c:pt>
                <c:pt idx="1">
                  <c:v>3.1638308599184484E-3</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1.751646281335173E-2</c:v>
                </c:pt>
                <c:pt idx="1">
                  <c:v>6.2742845883610343E-2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99.670323649900894</c:v>
                </c:pt>
                <c:pt idx="1">
                  <c:v>99.994696485495368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1.5494143113689671E-3</c:v>
                </c:pt>
                <c:pt idx="1">
                  <c:v>1.5544568144459589E-3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0.32747624848818191</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6.5068729955025661E-4</c:v>
                </c:pt>
                <c:pt idx="1">
                  <c:v>3.7490576901842831E-3</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Water!$AB$305:$AB$316</c:f>
              <c:numCache>
                <c:formatCode>0.0</c:formatCode>
                <c:ptCount val="12"/>
                <c:pt idx="0">
                  <c:v>4.1214075512359456E-2</c:v>
                </c:pt>
                <c:pt idx="1">
                  <c:v>0.20884469261058386</c:v>
                </c:pt>
                <c:pt idx="2">
                  <c:v>0.25428921954466033</c:v>
                </c:pt>
                <c:pt idx="3">
                  <c:v>0.13996744751038126</c:v>
                </c:pt>
                <c:pt idx="4">
                  <c:v>0</c:v>
                </c:pt>
                <c:pt idx="5">
                  <c:v>0.2855128223689597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Water!$W$305:$W$316</c:f>
              <c:numCache>
                <c:formatCode>0.0</c:formatCode>
                <c:ptCount val="12"/>
                <c:pt idx="0">
                  <c:v>0.14936489126689537</c:v>
                </c:pt>
                <c:pt idx="1">
                  <c:v>0.34067484896767541</c:v>
                </c:pt>
                <c:pt idx="2">
                  <c:v>0.4053119492447822</c:v>
                </c:pt>
                <c:pt idx="3">
                  <c:v>0.34685073523421289</c:v>
                </c:pt>
                <c:pt idx="4">
                  <c:v>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Water!$R$305:$R$316</c:f>
              <c:numCache>
                <c:formatCode>0.0</c:formatCode>
                <c:ptCount val="12"/>
                <c:pt idx="0">
                  <c:v>0.59802817600186853</c:v>
                </c:pt>
                <c:pt idx="1">
                  <c:v>0.17041211374562917</c:v>
                </c:pt>
                <c:pt idx="2">
                  <c:v>0.71331927567302567</c:v>
                </c:pt>
                <c:pt idx="3">
                  <c:v>0.32477719071352057</c:v>
                </c:pt>
                <c:pt idx="4">
                  <c:v>0.1</c:v>
                </c:pt>
                <c:pt idx="5">
                  <c:v>0.19083260347246947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Water!$M$305:$M$316</c:f>
              <c:numCache>
                <c:formatCode>0.0</c:formatCode>
                <c:ptCount val="12"/>
                <c:pt idx="0">
                  <c:v>0.37824866426480808</c:v>
                </c:pt>
                <c:pt idx="1">
                  <c:v>0.27340983189630846</c:v>
                </c:pt>
                <c:pt idx="2">
                  <c:v>1.3355603071927216</c:v>
                </c:pt>
                <c:pt idx="3">
                  <c:v>0.46048221093190961</c:v>
                </c:pt>
                <c:pt idx="4">
                  <c:v>0.5</c:v>
                </c:pt>
                <c:pt idx="5">
                  <c:v>2.5897295898308505E-2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Water!$H$305:$H$316</c:f>
              <c:numCache>
                <c:formatCode>0.0</c:formatCode>
                <c:ptCount val="12"/>
                <c:pt idx="0">
                  <c:v>1.1771898149367759</c:v>
                </c:pt>
                <c:pt idx="1">
                  <c:v>0.99743423247065455</c:v>
                </c:pt>
                <c:pt idx="2">
                  <c:v>2.7607330530700818</c:v>
                </c:pt>
                <c:pt idx="3">
                  <c:v>3.0443199115388753</c:v>
                </c:pt>
                <c:pt idx="4">
                  <c:v>0.9</c:v>
                </c:pt>
                <c:pt idx="5">
                  <c:v>0.14807470584612714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Water!$X$305:$X$316</c:f>
              <c:numCache>
                <c:formatCode>0.0</c:formatCode>
                <c:ptCount val="12"/>
                <c:pt idx="0">
                  <c:v>95.456455182236539</c:v>
                </c:pt>
                <c:pt idx="1">
                  <c:v>95.82241826932821</c:v>
                </c:pt>
                <c:pt idx="2">
                  <c:v>96.60482824706709</c:v>
                </c:pt>
                <c:pt idx="3">
                  <c:v>99.333946617860477</c:v>
                </c:pt>
                <c:pt idx="4">
                  <c:v>99.1</c:v>
                </c:pt>
                <c:pt idx="5">
                  <c:v>99.646833236372998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Water!$S$305:$S$316</c:f>
              <c:numCache>
                <c:formatCode>0.0</c:formatCode>
                <c:ptCount val="12"/>
                <c:pt idx="0">
                  <c:v>94.278394318280135</c:v>
                </c:pt>
                <c:pt idx="1">
                  <c:v>93.794062690462596</c:v>
                </c:pt>
                <c:pt idx="2">
                  <c:v>95.105841723987282</c:v>
                </c:pt>
                <c:pt idx="3">
                  <c:v>98.187518119782993</c:v>
                </c:pt>
                <c:pt idx="4">
                  <c:v>98.8</c:v>
                </c:pt>
                <c:pt idx="5">
                  <c:v>99.7515825208488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Water!$N$305:$N$316</c:f>
              <c:numCache>
                <c:formatCode>0.0</c:formatCode>
                <c:ptCount val="12"/>
                <c:pt idx="0">
                  <c:v>91.976277593507348</c:v>
                </c:pt>
                <c:pt idx="1">
                  <c:v>92.977725757780107</c:v>
                </c:pt>
                <c:pt idx="2">
                  <c:v>94.921459662703271</c:v>
                </c:pt>
                <c:pt idx="3">
                  <c:v>97.979517339723955</c:v>
                </c:pt>
                <c:pt idx="4">
                  <c:v>98.6</c:v>
                </c:pt>
                <c:pt idx="5">
                  <c:v>99.105075971977712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Water!$I$305:$I$316</c:f>
              <c:numCache>
                <c:formatCode>0.0</c:formatCode>
                <c:ptCount val="12"/>
                <c:pt idx="0">
                  <c:v>93.959096813826335</c:v>
                </c:pt>
                <c:pt idx="1">
                  <c:v>94.348677245953283</c:v>
                </c:pt>
                <c:pt idx="2">
                  <c:v>95.753267234131471</c:v>
                </c:pt>
                <c:pt idx="3">
                  <c:v>98.142204975857339</c:v>
                </c:pt>
                <c:pt idx="4">
                  <c:v>98.5</c:v>
                </c:pt>
                <c:pt idx="5">
                  <c:v>98.850280720933299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2004</c:v>
                </c:pt>
                <c:pt idx="2">
                  <c:v>2006</c:v>
                </c:pt>
                <c:pt idx="3">
                  <c:v>2013</c:v>
                </c:pt>
                <c:pt idx="4">
                  <c:v>2016</c:v>
                </c:pt>
                <c:pt idx="5">
                  <c:v>2019</c:v>
                </c:pt>
              </c:numCache>
            </c:numRef>
          </c:xVal>
          <c:yVal>
            <c:numRef>
              <c:f>Water!$D$305:$D$316</c:f>
              <c:numCache>
                <c:formatCode>0.0</c:formatCode>
                <c:ptCount val="12"/>
                <c:pt idx="0">
                  <c:v>83.70049696347354</c:v>
                </c:pt>
                <c:pt idx="1">
                  <c:v>88.286836789728625</c:v>
                </c:pt>
                <c:pt idx="2">
                  <c:v>92.093074509985442</c:v>
                </c:pt>
                <c:pt idx="3">
                  <c:v>96.108743085813757</c:v>
                </c:pt>
                <c:pt idx="4">
                  <c:v>97.8</c:v>
                </c:pt>
                <c:pt idx="5">
                  <c:v>98.812811580426882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85.068866831402886</c:v>
                </c:pt>
                <c:pt idx="1">
                  <c:v>98.60038418448103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0.23942536921884638</c:v>
                </c:pt>
                <c:pt idx="1">
                  <c:v>0.27750967266646209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12.841154580613576</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1.8505532187646878</c:v>
                </c:pt>
                <c:pt idx="1">
                  <c:v>1.1221061428525194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93.660715097030121</c:v>
                </c:pt>
                <c:pt idx="1">
                  <c:v>99.38908688887193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0.15815124515994733</c:v>
                </c:pt>
                <c:pt idx="1">
                  <c:v>0.16782391454625686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5.5056968135138789</c:v>
                </c:pt>
                <c:pt idx="1">
                  <c:v>0.13972916455894335</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0.67543684429605833</c:v>
                </c:pt>
                <c:pt idx="1">
                  <c:v>0.30336003202286577</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91.939169326552488</c:v>
                </c:pt>
                <c:pt idx="1">
                  <c:v>99.779201625691698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8.2872180198238346E-2</c:v>
                </c:pt>
                <c:pt idx="1">
                  <c:v>8.9939032925029624E-2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7.4239649390410989</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0.55399355420818353</c:v>
                </c:pt>
                <c:pt idx="1">
                  <c:v>0.1308593413832782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93.403778750826589</c:v>
                </c:pt>
                <c:pt idx="1">
                  <c:v>99.822548422028262</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2.6324981415251435E-2</c:v>
                </c:pt>
                <c:pt idx="1">
                  <c:v>2.8134051610943796E-2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6.2445627015047336</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0.3253335662534198</c:v>
                </c:pt>
                <c:pt idx="1">
                  <c:v>0.14931752636078896</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95.215954840830747</c:v>
                </c:pt>
                <c:pt idx="1">
                  <c:v>99.774366816571344</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4.5792933500841161E-2</c:v>
                </c:pt>
                <c:pt idx="1">
                  <c:v>4.7985245249680696E-2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4.6047901601253187</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0.13346206554310136</c:v>
                </c:pt>
                <c:pt idx="1">
                  <c:v>0.17764793817897404</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85.068866831402886</c:v>
                </c:pt>
                <c:pt idx="1">
                  <c:v>98.60038418448103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0.23942536921884638</c:v>
                </c:pt>
                <c:pt idx="1">
                  <c:v>0.27750967266646209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12.841154580613576</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1.8505532187646878</c:v>
                </c:pt>
                <c:pt idx="1">
                  <c:v>1.1221061428525194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93.660715097030121</c:v>
                </c:pt>
                <c:pt idx="1">
                  <c:v>99.38908688887193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0.15815124515994733</c:v>
                </c:pt>
                <c:pt idx="1">
                  <c:v>0.16782391454625686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5.5056968135138789</c:v>
                </c:pt>
                <c:pt idx="1">
                  <c:v>0.13972916455894335</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0.67543684429605833</c:v>
                </c:pt>
                <c:pt idx="1">
                  <c:v>0.30336003202286577</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91.939169326552488</c:v>
                </c:pt>
                <c:pt idx="1">
                  <c:v>99.779201625691698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8.2872180198238346E-2</c:v>
                </c:pt>
                <c:pt idx="1">
                  <c:v>8.9939032925029624E-2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7.4239649390410989</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0.55399355420818353</c:v>
                </c:pt>
                <c:pt idx="1">
                  <c:v>0.1308593413832782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93.403778750826589</c:v>
                </c:pt>
                <c:pt idx="1">
                  <c:v>99.822548422028262</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2.6324981415251435E-2</c:v>
                </c:pt>
                <c:pt idx="1">
                  <c:v>2.8134051610943796E-2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6.2445627015047336</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0.3253335662534198</c:v>
                </c:pt>
                <c:pt idx="1">
                  <c:v>0.14931752636078896</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95.215954840830747</c:v>
                </c:pt>
                <c:pt idx="1">
                  <c:v>99.774366816571344</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4.5792933500841161E-2</c:v>
                </c:pt>
                <c:pt idx="1">
                  <c:v>4.7985245249680696E-2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4.6047901601253187</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0.13346206554310136</c:v>
                </c:pt>
                <c:pt idx="1">
                  <c:v>0.17764793817897404</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90.581747570698738</c:v>
                </c:pt>
                <c:pt idx="1">
                  <c:v>98.621288236456337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0.19187445515495063</c:v>
                </c:pt>
                <c:pt idx="1">
                  <c:v>0.20890418273593298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7.8830212396759265</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1.3433567344703938</c:v>
                </c:pt>
                <c:pt idx="1">
                  <c:v>1.1698075808077315</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95.565867382069243</c:v>
                </c:pt>
                <c:pt idx="1">
                  <c:v>99.132573523037323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0.12417469895571566</c:v>
                </c:pt>
                <c:pt idx="1">
                  <c:v>0.12880914296225135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3.9459785934747629</c:v>
                </c:pt>
                <c:pt idx="1">
                  <c:v>0.47070056533038951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0.363979325500285</c:v>
                </c:pt>
                <c:pt idx="1">
                  <c:v>0.26791676867002856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95.755309682994252</c:v>
                </c:pt>
                <c:pt idx="1">
                  <c:v>99.491725017627644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4.5104562495136669E-2</c:v>
                </c:pt>
                <c:pt idx="1">
                  <c:v>4.6864562849442758E-2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3.9616130574737127</c:v>
                </c:pt>
                <c:pt idx="1">
                  <c:v>0.30961965827296467</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0.23797269703689672</c:v>
                </c:pt>
                <c:pt idx="1">
                  <c:v>0.15179076124995561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96.680656268422439</c:v>
                </c:pt>
                <c:pt idx="1">
                  <c:v>99.764102593393488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2.4176208119140893E-2</c:v>
                </c:pt>
                <c:pt idx="1">
                  <c:v>2.4947262463970037E-2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3.1030141191522347</c:v>
                </c:pt>
                <c:pt idx="1">
                  <c:v>0.15379666666777325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0.1921534043061861</c:v>
                </c:pt>
                <c:pt idx="1">
                  <c:v>5.7153477474765069E-2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99.025635959955707</c:v>
                </c:pt>
                <c:pt idx="1">
                  <c:v>99.789060426731751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2.1490381516266775E-2</c:v>
                </c:pt>
                <c:pt idx="1">
                  <c:v>2.1656058645131711E-2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0.95287365852801997</c:v>
                </c:pt>
                <c:pt idx="1">
                  <c:v>0.10528281522806537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8.400069939504462E-2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98.439204524740276</c:v>
                </c:pt>
                <c:pt idx="1">
                  <c:v>98.673112834030889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1.1138486788314288E-2</c:v>
                </c:pt>
                <c:pt idx="1">
                  <c:v>1.1164953729258085E-2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1.3958822367415848</c:v>
                </c:pt>
                <c:pt idx="1">
                  <c:v>0.49187828913696308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0.15377475172982713</c:v>
                </c:pt>
                <c:pt idx="1">
                  <c:v>0.8238439231028849</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98.993598668598139</c:v>
                </c:pt>
                <c:pt idx="1">
                  <c:v>99.413796255040452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3.0926574874540994E-2</c:v>
                </c:pt>
                <c:pt idx="1">
                  <c:v>3.1057848737639095E-2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0.92666661037728204</c:v>
                </c:pt>
                <c:pt idx="1">
                  <c:v>0.24394286764754725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4.8808146150037146E-2</c:v>
                </c:pt>
                <c:pt idx="1">
                  <c:v>0.31120302857435433</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99.22765450917251</c:v>
                </c:pt>
                <c:pt idx="1">
                  <c:v>99.811858210570733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0.7011150465100684</c:v>
                </c:pt>
                <c:pt idx="1">
                  <c:v>0.13452580257640534</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7.1230444317422537E-2</c:v>
                </c:pt>
                <c:pt idx="1">
                  <c:v>5.3615986852858732E-2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99.394328496038099</c:v>
                </c:pt>
                <c:pt idx="1">
                  <c:v>99.915911167340951</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1.8087241128257953E-2</c:v>
                </c:pt>
                <c:pt idx="1">
                  <c:v>1.8182155915519194E-2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0.570067800020297</c:v>
                </c:pt>
                <c:pt idx="1">
                  <c:v>3.1638308599184484E-3</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1.751646281335173E-2</c:v>
                </c:pt>
                <c:pt idx="1">
                  <c:v>6.2742845883610343E-2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99.670323649900894</c:v>
                </c:pt>
                <c:pt idx="1">
                  <c:v>99.994696485495368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1.5494143113689671E-3</c:v>
                </c:pt>
                <c:pt idx="1">
                  <c:v>1.5544568144459589E-3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0.32747624848818191</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6.5068729955025661E-4</c:v>
                </c:pt>
                <c:pt idx="1">
                  <c:v>3.7490576901842831E-3</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Sanitation!$W$105:$W$116</c:f>
              <c:numCache>
                <c:formatCode>0.0</c:formatCode>
                <c:ptCount val="12"/>
                <c:pt idx="0">
                  <c:v>0</c:v>
                </c:pt>
                <c:pt idx="1">
                  <c:v>9.5885177797458351E-2</c:v>
                </c:pt>
                <c:pt idx="2">
                  <c:v>0.17804705114557132</c:v>
                </c:pt>
                <c:pt idx="3">
                  <c:v>0</c:v>
                </c:pt>
                <c:pt idx="4">
                  <c:v>2.8269962711714629E-3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Sanitation!$R$105:$R$116</c:f>
              <c:numCache>
                <c:formatCode>0.0</c:formatCode>
                <c:ptCount val="12"/>
                <c:pt idx="0">
                  <c:v>5.6630864938813658E-3</c:v>
                </c:pt>
                <c:pt idx="1">
                  <c:v>0.12046939667418634</c:v>
                </c:pt>
                <c:pt idx="2">
                  <c:v>0.74446280846714863</c:v>
                </c:pt>
                <c:pt idx="3">
                  <c:v>5.4162950111845659E-2</c:v>
                </c:pt>
                <c:pt idx="4">
                  <c:v>3.4349101246807386E-3</c:v>
                </c:pt>
                <c:pt idx="5">
                  <c:v>4.5365254723801806E-3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Sanitation!$M$105:$M$116</c:f>
              <c:numCache>
                <c:formatCode>0.0</c:formatCode>
                <c:ptCount val="12"/>
                <c:pt idx="0">
                  <c:v>0.16225649849406798</c:v>
                </c:pt>
                <c:pt idx="1">
                  <c:v>0.44378532397324061</c:v>
                </c:pt>
                <c:pt idx="2">
                  <c:v>0.56780784051419475</c:v>
                </c:pt>
                <c:pt idx="3">
                  <c:v>0.1865010833845227</c:v>
                </c:pt>
                <c:pt idx="4">
                  <c:v>0.23343094098519454</c:v>
                </c:pt>
                <c:pt idx="5">
                  <c:v>8.6177417087044308E-2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Sanitation!$H$105:$H$116</c:f>
              <c:numCache>
                <c:formatCode>0.0</c:formatCode>
                <c:ptCount val="12"/>
                <c:pt idx="0">
                  <c:v>1.5391896426342695</c:v>
                </c:pt>
                <c:pt idx="1">
                  <c:v>3.6213067768880141</c:v>
                </c:pt>
                <c:pt idx="2">
                  <c:v>1.8838310183328579</c:v>
                </c:pt>
                <c:pt idx="3">
                  <c:v>0.62156279501611933</c:v>
                </c:pt>
                <c:pt idx="4">
                  <c:v>0.88119324788938203</c:v>
                </c:pt>
                <c:pt idx="5">
                  <c:v>0.47963857483072297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Sanitation!$X$105:$X$116</c:f>
              <c:numCache>
                <c:formatCode>0.0</c:formatCode>
                <c:ptCount val="12"/>
                <c:pt idx="0">
                  <c:v>100.00000000000001</c:v>
                </c:pt>
                <c:pt idx="1">
                  <c:v>99.999999999999915</c:v>
                </c:pt>
                <c:pt idx="2">
                  <c:v>99.95763177822981</c:v>
                </c:pt>
                <c:pt idx="3">
                  <c:v>99.995600942940811</c:v>
                </c:pt>
                <c:pt idx="4">
                  <c:v>99.982832075239486</c:v>
                </c:pt>
                <c:pt idx="5">
                  <c:v>99.973811156436128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Sanitation!$S$105:$S$116</c:f>
              <c:numCache>
                <c:formatCode>0.0</c:formatCode>
                <c:ptCount val="12"/>
                <c:pt idx="0">
                  <c:v>99.995685275913999</c:v>
                </c:pt>
                <c:pt idx="1">
                  <c:v>99.801737463882759</c:v>
                </c:pt>
                <c:pt idx="2">
                  <c:v>99.771531381185483</c:v>
                </c:pt>
                <c:pt idx="3">
                  <c:v>99.965968491407793</c:v>
                </c:pt>
                <c:pt idx="4">
                  <c:v>99.492764616296839</c:v>
                </c:pt>
                <c:pt idx="5">
                  <c:v>99.628368782026911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Sanitation!$N$105:$N$116</c:f>
              <c:numCache>
                <c:formatCode>0.0</c:formatCode>
                <c:ptCount val="12"/>
                <c:pt idx="0">
                  <c:v>99.980715817635613</c:v>
                </c:pt>
                <c:pt idx="1">
                  <c:v>99.781690547395911</c:v>
                </c:pt>
                <c:pt idx="2">
                  <c:v>99.147324705502001</c:v>
                </c:pt>
                <c:pt idx="3">
                  <c:v>99.701875109550969</c:v>
                </c:pt>
                <c:pt idx="4">
                  <c:v>99.843265978297666</c:v>
                </c:pt>
                <c:pt idx="5">
                  <c:v>99.795526103320242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Sanitation!$I$105:$I$116</c:f>
              <c:numCache>
                <c:formatCode>0.0</c:formatCode>
                <c:ptCount val="12"/>
                <c:pt idx="0">
                  <c:v>99.803318666822506</c:v>
                </c:pt>
                <c:pt idx="1">
                  <c:v>99.222555638795754</c:v>
                </c:pt>
                <c:pt idx="2">
                  <c:v>99.332283851568576</c:v>
                </c:pt>
                <c:pt idx="3">
                  <c:v>99.49900819364575</c:v>
                </c:pt>
                <c:pt idx="4">
                  <c:v>99.599057299750598</c:v>
                </c:pt>
                <c:pt idx="5">
                  <c:v>99.488949663103782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2004</c:v>
                </c:pt>
                <c:pt idx="2">
                  <c:v>2006</c:v>
                </c:pt>
                <c:pt idx="3">
                  <c:v>2013</c:v>
                </c:pt>
                <c:pt idx="4">
                  <c:v>2016</c:v>
                </c:pt>
                <c:pt idx="5">
                  <c:v>2019</c:v>
                </c:pt>
              </c:numCache>
            </c:numRef>
          </c:xVal>
          <c:yVal>
            <c:numRef>
              <c:f>Sanitation!$D$105:$D$116</c:f>
              <c:numCache>
                <c:formatCode>0.0</c:formatCode>
                <c:ptCount val="12"/>
                <c:pt idx="0">
                  <c:v>98.135830915107945</c:v>
                </c:pt>
                <c:pt idx="1">
                  <c:v>95.813570141163552</c:v>
                </c:pt>
                <c:pt idx="2">
                  <c:v>97.847742873996381</c:v>
                </c:pt>
                <c:pt idx="3">
                  <c:v>98.147250053830973</c:v>
                </c:pt>
                <c:pt idx="4">
                  <c:v>98.985025909058535</c:v>
                </c:pt>
                <c:pt idx="5">
                  <c:v>99.233167068280906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91.764888380926806</c:v>
                </c:pt>
                <c:pt idx="1">
                  <c:v>93.803282675968362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5.2209315633906055</c:v>
                </c:pt>
                <c:pt idx="1">
                  <c:v>5.336905301291754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0.45786435554991556</c:v>
                </c:pt>
                <c:pt idx="1">
                  <c:v>0.47976257957431301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2.5563157001326715</c:v>
                </c:pt>
                <c:pt idx="1">
                  <c:v>0.38004944316557498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96.447006719245678</c:v>
                </c:pt>
                <c:pt idx="1">
                  <c:v>96.431347190985548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3.0516637539546765</c:v>
                </c:pt>
                <c:pt idx="1">
                  <c:v>3.0511682734164918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0.10767738610107358</c:v>
                </c:pt>
                <c:pt idx="1">
                  <c:v>0.35898885688322935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0.39365214069857402</c:v>
                </c:pt>
                <c:pt idx="1">
                  <c:v>0.15849567871472559</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96.739839889644031</c:v>
                </c:pt>
                <c:pt idx="1">
                  <c:v>96.785690514141066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2.9457238798725007</c:v>
                </c:pt>
                <c:pt idx="1">
                  <c:v>2.947120029376594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4.6659908254625293E-2</c:v>
                </c:pt>
                <c:pt idx="1">
                  <c:v>0.2318021880565766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0.26777632222884407</c:v>
                </c:pt>
                <c:pt idx="1">
                  <c:v>3.5387268425761675E-2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98.19157359004474</c:v>
                </c:pt>
                <c:pt idx="1">
                  <c:v>97.881653748117429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1.7212562122733743</c:v>
                </c:pt>
                <c:pt idx="1">
                  <c:v>1.7158234502376895</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c:v>
                </c:pt>
                <c:pt idx="1">
                  <c:v>0.400298680910538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8.7170197681877268E-2</c:v>
                </c:pt>
                <c:pt idx="1">
                  <c:v>2.2241207343469682E-3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99.030152705432243</c:v>
                </c:pt>
                <c:pt idx="1">
                  <c:v>99.014977599473497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0.96223252201299259</c:v>
                </c:pt>
                <c:pt idx="1">
                  <c:v>0.96208507216989347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7.6147725547599521E-3</c:v>
                </c:pt>
                <c:pt idx="1">
                  <c:v>2.293732835660478E-2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Sanitation!$R$205:$R$216</c:f>
              <c:numCache>
                <c:formatCode>0.0</c:formatCode>
                <c:ptCount val="12"/>
                <c:pt idx="0">
                  <c:v>0</c:v>
                </c:pt>
                <c:pt idx="1">
                  <c:v>5.1608129162889815E-2</c:v>
                </c:pt>
                <c:pt idx="2">
                  <c:v>0</c:v>
                </c:pt>
                <c:pt idx="3">
                  <c:v>1.5356064042688598E-2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Sanitation!$M$205:$M$216</c:f>
              <c:numCache>
                <c:formatCode>0.0</c:formatCode>
                <c:ptCount val="12"/>
                <c:pt idx="0">
                  <c:v>3.041259723264952E-3</c:v>
                </c:pt>
                <c:pt idx="1">
                  <c:v>8.0600686495803445E-2</c:v>
                </c:pt>
                <c:pt idx="2">
                  <c:v>4.2133894948655104E-2</c:v>
                </c:pt>
                <c:pt idx="3">
                  <c:v>0</c:v>
                </c:pt>
                <c:pt idx="4">
                  <c:v>1.6077532696843939E-2</c:v>
                </c:pt>
                <c:pt idx="5">
                  <c:v>4.1386232708677893E-3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Sanitation!$H$205:$H$216</c:f>
              <c:numCache>
                <c:formatCode>0.0</c:formatCode>
                <c:ptCount val="12"/>
                <c:pt idx="0">
                  <c:v>7.6052415432253002E-3</c:v>
                </c:pt>
                <c:pt idx="1">
                  <c:v>0.47907074369413444</c:v>
                </c:pt>
                <c:pt idx="2">
                  <c:v>0.38748514049201838</c:v>
                </c:pt>
                <c:pt idx="3">
                  <c:v>6.9494264283607304E-2</c:v>
                </c:pt>
                <c:pt idx="4">
                  <c:v>0.35485384849830642</c:v>
                </c:pt>
                <c:pt idx="5">
                  <c:v>9.5672015546794262E-2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Sanitation!$X$205:$X$216</c:f>
              <c:numCache>
                <c:formatCode>0.0</c:formatCode>
                <c:ptCount val="12"/>
                <c:pt idx="0">
                  <c:v>99.999999999999886</c:v>
                </c:pt>
                <c:pt idx="1">
                  <c:v>99.999999999999943</c:v>
                </c:pt>
                <c:pt idx="2">
                  <c:v>100</c:v>
                </c:pt>
                <c:pt idx="3">
                  <c:v>100</c:v>
                </c:pt>
                <c:pt idx="4">
                  <c:v>99.962966655312329</c:v>
                </c:pt>
                <c:pt idx="5">
                  <c:v>99.995792856477607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Sanitation!$S$205:$S$216</c:f>
              <c:numCache>
                <c:formatCode>0.0</c:formatCode>
                <c:ptCount val="12"/>
                <c:pt idx="0">
                  <c:v>99.993700477510771</c:v>
                </c:pt>
                <c:pt idx="1">
                  <c:v>100.00000000000004</c:v>
                </c:pt>
                <c:pt idx="2">
                  <c:v>99.988910803230652</c:v>
                </c:pt>
                <c:pt idx="3">
                  <c:v>99.972324294782794</c:v>
                </c:pt>
                <c:pt idx="4">
                  <c:v>99.454032318887855</c:v>
                </c:pt>
                <c:pt idx="5">
                  <c:v>99.756261790214268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Sanitation!$N$205:$N$216</c:f>
              <c:numCache>
                <c:formatCode>0.0</c:formatCode>
                <c:ptCount val="12"/>
                <c:pt idx="0">
                  <c:v>100.00000000000004</c:v>
                </c:pt>
                <c:pt idx="1">
                  <c:v>99.948391870837241</c:v>
                </c:pt>
                <c:pt idx="2">
                  <c:v>99.917915168277233</c:v>
                </c:pt>
                <c:pt idx="3">
                  <c:v>99.856266982579172</c:v>
                </c:pt>
                <c:pt idx="4">
                  <c:v>99.656534129538329</c:v>
                </c:pt>
                <c:pt idx="5">
                  <c:v>99.496676485600801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Sanitation!$I$205:$I$216</c:f>
              <c:numCache>
                <c:formatCode>0.0</c:formatCode>
                <c:ptCount val="12"/>
                <c:pt idx="0">
                  <c:v>99.962833997664262</c:v>
                </c:pt>
                <c:pt idx="1">
                  <c:v>99.881286659365699</c:v>
                </c:pt>
                <c:pt idx="2">
                  <c:v>99.888573006636079</c:v>
                </c:pt>
                <c:pt idx="3">
                  <c:v>99.875596159676022</c:v>
                </c:pt>
                <c:pt idx="4">
                  <c:v>99.488785452602457</c:v>
                </c:pt>
                <c:pt idx="5">
                  <c:v>99.914548911174265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2004</c:v>
                </c:pt>
                <c:pt idx="2">
                  <c:v>2006</c:v>
                </c:pt>
                <c:pt idx="3">
                  <c:v>2013</c:v>
                </c:pt>
                <c:pt idx="4">
                  <c:v>2016</c:v>
                </c:pt>
                <c:pt idx="5">
                  <c:v>2019</c:v>
                </c:pt>
              </c:numCache>
            </c:numRef>
          </c:xVal>
          <c:yVal>
            <c:numRef>
              <c:f>Sanitation!$D$205:$D$216</c:f>
              <c:numCache>
                <c:formatCode>0.0</c:formatCode>
                <c:ptCount val="12"/>
                <c:pt idx="0">
                  <c:v>99.987558555804796</c:v>
                </c:pt>
                <c:pt idx="1">
                  <c:v>99.420589407100763</c:v>
                </c:pt>
                <c:pt idx="2">
                  <c:v>99.091681498302577</c:v>
                </c:pt>
                <c:pt idx="3">
                  <c:v>99.330749334547249</c:v>
                </c:pt>
                <c:pt idx="4">
                  <c:v>99.375007881873458</c:v>
                </c:pt>
                <c:pt idx="5">
                  <c:v>99.540867256603377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92.236219353369293</c:v>
                </c:pt>
                <c:pt idx="1">
                  <c:v>91.986401179329405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7.3518927040981579</c:v>
                </c:pt>
                <c:pt idx="1">
                  <c:v>7.3319803917337651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0.15034885499433415</c:v>
                </c:pt>
                <c:pt idx="1">
                  <c:v>0.48044253835419681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0.26153908753820954</c:v>
                </c:pt>
                <c:pt idx="1">
                  <c:v>0.2011758905826353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95.282335098461971</c:v>
                </c:pt>
                <c:pt idx="1">
                  <c:v>95.075427841588791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4.6578294766573283</c:v>
                </c:pt>
                <c:pt idx="1">
                  <c:v>4.6477149184970745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1.8069423857170364E-2</c:v>
                </c:pt>
                <c:pt idx="1">
                  <c:v>0.27116158682363789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4.1766001023538557E-2</c:v>
                </c:pt>
                <c:pt idx="1">
                  <c:v>5.695653090504571E-3</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97.798273767489547</c:v>
                </c:pt>
                <c:pt idx="1">
                  <c:v>97.38780449898546</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2.1821600882509404</c:v>
                </c:pt>
                <c:pt idx="1">
                  <c:v>2.1730013411618798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c:v>
                </c:pt>
                <c:pt idx="1">
                  <c:v>0.43702268543042067</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1.9566144259519261E-2</c:v>
                </c:pt>
                <c:pt idx="1">
                  <c:v>2.1714744222400828E-3</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98.861380545663394</c:v>
                </c:pt>
                <c:pt idx="1">
                  <c:v>98.513013413643591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1.1386194543366059</c:v>
                </c:pt>
                <c:pt idx="1">
                  <c:v>1.1346071940224178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0.35237939233398663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98.902499066159436</c:v>
                </c:pt>
                <c:pt idx="1">
                  <c:v>98.885610955787925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1.0975009338405641</c:v>
                </c:pt>
                <c:pt idx="1">
                  <c:v>1.097313529911659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1.7075514300415762E-2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Sanitation!$AB$305:$AB$316</c:f>
              <c:numCache>
                <c:formatCode>0.0</c:formatCode>
                <c:ptCount val="12"/>
                <c:pt idx="0">
                  <c:v>0</c:v>
                </c:pt>
                <c:pt idx="1">
                  <c:v>5.0700562313468076E-2</c:v>
                </c:pt>
                <c:pt idx="2">
                  <c:v>9.7049539094789736E-2</c:v>
                </c:pt>
                <c:pt idx="3">
                  <c:v>0</c:v>
                </c:pt>
                <c:pt idx="4">
                  <c:v>5.2760488392194693E-3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Sanitation!$W$305:$W$316</c:f>
              <c:numCache>
                <c:formatCode>0.0</c:formatCode>
                <c:ptCount val="12"/>
                <c:pt idx="0">
                  <c:v>0.11157545457259549</c:v>
                </c:pt>
                <c:pt idx="1">
                  <c:v>7.6323584840654171E-2</c:v>
                </c:pt>
                <c:pt idx="2">
                  <c:v>0.62705215137888382</c:v>
                </c:pt>
                <c:pt idx="3">
                  <c:v>2.9049524087954678E-2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Sanitation!$R$305:$R$316</c:f>
              <c:numCache>
                <c:formatCode>0.0</c:formatCode>
                <c:ptCount val="12"/>
                <c:pt idx="0">
                  <c:v>0.42020549608586877</c:v>
                </c:pt>
                <c:pt idx="1">
                  <c:v>0.26000629732844682</c:v>
                </c:pt>
                <c:pt idx="2">
                  <c:v>1.003765012846594</c:v>
                </c:pt>
                <c:pt idx="3">
                  <c:v>0.10401161337592481</c:v>
                </c:pt>
                <c:pt idx="4">
                  <c:v>0.26823391382512907</c:v>
                </c:pt>
                <c:pt idx="5">
                  <c:v>7.4347537881830378E-2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Sanitation!$M$305:$M$316</c:f>
              <c:numCache>
                <c:formatCode>0.0</c:formatCode>
                <c:ptCount val="12"/>
                <c:pt idx="0">
                  <c:v>0.64343743191990754</c:v>
                </c:pt>
                <c:pt idx="1">
                  <c:v>0.60816518933825547</c:v>
                </c:pt>
                <c:pt idx="2">
                  <c:v>0.54188141406611023</c:v>
                </c:pt>
                <c:pt idx="3">
                  <c:v>0.43965832956716921</c:v>
                </c:pt>
                <c:pt idx="4">
                  <c:v>0.20238120532492496</c:v>
                </c:pt>
                <c:pt idx="5">
                  <c:v>0.20749026632025649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Sanitation!$H$305:$H$316</c:f>
              <c:numCache>
                <c:formatCode>0.0</c:formatCode>
                <c:ptCount val="12"/>
                <c:pt idx="0">
                  <c:v>4.2917430185748087</c:v>
                </c:pt>
                <c:pt idx="1">
                  <c:v>4.6927219267543414</c:v>
                </c:pt>
                <c:pt idx="2">
                  <c:v>2.3563859557100506</c:v>
                </c:pt>
                <c:pt idx="3">
                  <c:v>0.86042320243581893</c:v>
                </c:pt>
                <c:pt idx="4">
                  <c:v>1.2938598012556566</c:v>
                </c:pt>
                <c:pt idx="5">
                  <c:v>0.68195714051132006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Sanitation!$X$305:$X$316</c:f>
              <c:numCache>
                <c:formatCode>0.0</c:formatCode>
                <c:ptCount val="12"/>
                <c:pt idx="0">
                  <c:v>100.0000000000002</c:v>
                </c:pt>
                <c:pt idx="1">
                  <c:v>99.820669602108907</c:v>
                </c:pt>
                <c:pt idx="2">
                  <c:v>99.824265684993279</c:v>
                </c:pt>
                <c:pt idx="3">
                  <c:v>100</c:v>
                </c:pt>
                <c:pt idx="4">
                  <c:v>99.823500012263651</c:v>
                </c:pt>
                <c:pt idx="5">
                  <c:v>99.999397646137851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Sanitation!$S$305:$S$316</c:f>
              <c:numCache>
                <c:formatCode>0.0</c:formatCode>
                <c:ptCount val="12"/>
                <c:pt idx="0">
                  <c:v>99.888424545427341</c:v>
                </c:pt>
                <c:pt idx="1">
                  <c:v>99.820581639627093</c:v>
                </c:pt>
                <c:pt idx="2">
                  <c:v>99.305941286477221</c:v>
                </c:pt>
                <c:pt idx="3">
                  <c:v>99.955936141729424</c:v>
                </c:pt>
                <c:pt idx="4">
                  <c:v>99.97619763013077</c:v>
                </c:pt>
                <c:pt idx="5">
                  <c:v>99.75590812394681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Sanitation!$N$305:$N$316</c:f>
              <c:numCache>
                <c:formatCode>0.0</c:formatCode>
                <c:ptCount val="12"/>
                <c:pt idx="0">
                  <c:v>99.489869103274202</c:v>
                </c:pt>
                <c:pt idx="1">
                  <c:v>99.625127255143539</c:v>
                </c:pt>
                <c:pt idx="2">
                  <c:v>98.973058255820774</c:v>
                </c:pt>
                <c:pt idx="3">
                  <c:v>99.560728364423085</c:v>
                </c:pt>
                <c:pt idx="4">
                  <c:v>99.705367573236387</c:v>
                </c:pt>
                <c:pt idx="5">
                  <c:v>99.489054287604858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Sanitation!$I$305:$I$316</c:f>
              <c:numCache>
                <c:formatCode>0.0</c:formatCode>
                <c:ptCount val="12"/>
                <c:pt idx="0">
                  <c:v>99.084996586383454</c:v>
                </c:pt>
                <c:pt idx="1">
                  <c:v>99.007310448003693</c:v>
                </c:pt>
                <c:pt idx="2">
                  <c:v>99.377639179643566</c:v>
                </c:pt>
                <c:pt idx="3">
                  <c:v>99.066671036105063</c:v>
                </c:pt>
                <c:pt idx="4">
                  <c:v>99.792866252275047</c:v>
                </c:pt>
                <c:pt idx="5">
                  <c:v>99.439188827230637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2004</c:v>
                </c:pt>
                <c:pt idx="2">
                  <c:v>2006</c:v>
                </c:pt>
                <c:pt idx="3">
                  <c:v>2013</c:v>
                </c:pt>
                <c:pt idx="4">
                  <c:v>2016</c:v>
                </c:pt>
                <c:pt idx="5">
                  <c:v>2019</c:v>
                </c:pt>
              </c:numCache>
            </c:numRef>
          </c:xVal>
          <c:yVal>
            <c:numRef>
              <c:f>Sanitation!$D$305:$D$316</c:f>
              <c:numCache>
                <c:formatCode>0.0</c:formatCode>
                <c:ptCount val="12"/>
                <c:pt idx="0">
                  <c:v>94.956534023991878</c:v>
                </c:pt>
                <c:pt idx="1">
                  <c:v>94.571327344473332</c:v>
                </c:pt>
                <c:pt idx="2">
                  <c:v>97.372081633864028</c:v>
                </c:pt>
                <c:pt idx="3">
                  <c:v>97.458104074324467</c:v>
                </c:pt>
                <c:pt idx="4">
                  <c:v>98.575365962290206</c:v>
                </c:pt>
                <c:pt idx="5">
                  <c:v>98.948392599779069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89.897658766040834</c:v>
                </c:pt>
                <c:pt idx="1">
                  <c:v>94.125620328797226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4.9271261154164332</c:v>
                </c:pt>
                <c:pt idx="1">
                  <c:v>5.1588529492047135</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0.74571347354670081</c:v>
                </c:pt>
                <c:pt idx="1">
                  <c:v>0.56185915449651702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4.4295016449960372</c:v>
                </c:pt>
                <c:pt idx="1">
                  <c:v>0.15366756750154309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96.562669997913829</c:v>
                </c:pt>
                <c:pt idx="1">
                  <c:v>97.061498452101588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2.4848041744684299</c:v>
                </c:pt>
                <c:pt idx="1">
                  <c:v>2.4976403048833835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0.26910628045661156</c:v>
                </c:pt>
                <c:pt idx="1">
                  <c:v>0.26002909117462991</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0.68341954716112951</c:v>
                </c:pt>
                <c:pt idx="1">
                  <c:v>0.18083215184039858</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97.129957970212132</c:v>
                </c:pt>
                <c:pt idx="1">
                  <c:v>97.321808465833854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2.2490346617623516</c:v>
                </c:pt>
                <c:pt idx="1">
                  <c:v>2.2534769411944278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4.0172601514484541E-2</c:v>
                </c:pt>
                <c:pt idx="1">
                  <c:v>0.31092766360633561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0.58083476651102472</c:v>
                </c:pt>
                <c:pt idx="1">
                  <c:v>0.11378692936538926</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98.169827726259925</c:v>
                </c:pt>
                <c:pt idx="1">
                  <c:v>98.316395396090172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1.5420500246580595</c:v>
                </c:pt>
                <c:pt idx="1">
                  <c:v>1.5443523071832572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1.8021264980873752E-2</c:v>
                </c:pt>
                <c:pt idx="1">
                  <c:v>0.13694620563465776</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0.27010098410114836</c:v>
                </c:pt>
                <c:pt idx="1">
                  <c:v>2.3060910919063815E-3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98.904207912024333</c:v>
                </c:pt>
                <c:pt idx="1">
                  <c:v>98.942558523574846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0.98837621348092997</c:v>
                </c:pt>
                <c:pt idx="1">
                  <c:v>0.98875946140363391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6.0658680670883314E-2</c:v>
                </c:pt>
                <c:pt idx="1">
                  <c:v>6.5896204885817156E-2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4.6757193823846244E-2</c:v>
                </c:pt>
                <c:pt idx="1">
                  <c:v>2.7858101357098874E-3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89.897658766040834</c:v>
                </c:pt>
                <c:pt idx="1">
                  <c:v>94.125620328797226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4.9271261154164332</c:v>
                </c:pt>
                <c:pt idx="1">
                  <c:v>5.1588529492047135</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0.74571347354670081</c:v>
                </c:pt>
                <c:pt idx="1">
                  <c:v>0.56185915449651702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4.4295016449960372</c:v>
                </c:pt>
                <c:pt idx="1">
                  <c:v>0.15366756750154309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96.562669997913829</c:v>
                </c:pt>
                <c:pt idx="1">
                  <c:v>97.061498452101588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2.4848041744684299</c:v>
                </c:pt>
                <c:pt idx="1">
                  <c:v>2.4976403048833835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0.26910628045661156</c:v>
                </c:pt>
                <c:pt idx="1">
                  <c:v>0.26002909117462991</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0.68341954716112951</c:v>
                </c:pt>
                <c:pt idx="1">
                  <c:v>0.18083215184039858</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97.129957970212132</c:v>
                </c:pt>
                <c:pt idx="1">
                  <c:v>97.321808465833854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2.2490346617623516</c:v>
                </c:pt>
                <c:pt idx="1">
                  <c:v>2.2534769411944278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4.0172601514484541E-2</c:v>
                </c:pt>
                <c:pt idx="1">
                  <c:v>0.31092766360633561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0.58083476651102472</c:v>
                </c:pt>
                <c:pt idx="1">
                  <c:v>0.11378692936538926</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98.169827726259925</c:v>
                </c:pt>
                <c:pt idx="1">
                  <c:v>98.316395396090172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1.5420500246580595</c:v>
                </c:pt>
                <c:pt idx="1">
                  <c:v>1.5443523071832572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1.8021264980873752E-2</c:v>
                </c:pt>
                <c:pt idx="1">
                  <c:v>0.13694620563465776</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0.27010098410114836</c:v>
                </c:pt>
                <c:pt idx="1">
                  <c:v>2.3060910919063815E-3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98.904207912024333</c:v>
                </c:pt>
                <c:pt idx="1">
                  <c:v>98.942558523574846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0.98837621348092997</c:v>
                </c:pt>
                <c:pt idx="1">
                  <c:v>0.98875946140363391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6.0658680670883314E-2</c:v>
                </c:pt>
                <c:pt idx="1">
                  <c:v>6.5896204885817156E-2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4.6757193823846244E-2</c:v>
                </c:pt>
                <c:pt idx="1">
                  <c:v>2.7858101357098874E-3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91.764888380926806</c:v>
                </c:pt>
                <c:pt idx="1">
                  <c:v>93.803282675968362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5.2209315633906055</c:v>
                </c:pt>
                <c:pt idx="1">
                  <c:v>5.336905301291754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0.45786435554991556</c:v>
                </c:pt>
                <c:pt idx="1">
                  <c:v>0.47976257957431301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2.5563157001326715</c:v>
                </c:pt>
                <c:pt idx="1">
                  <c:v>0.38004944316557498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96.447006719245678</c:v>
                </c:pt>
                <c:pt idx="1">
                  <c:v>96.431347190985548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3.0516637539546765</c:v>
                </c:pt>
                <c:pt idx="1">
                  <c:v>3.0511682734164918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0.10767738610107358</c:v>
                </c:pt>
                <c:pt idx="1">
                  <c:v>0.35898885688322935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0.39365214069857402</c:v>
                </c:pt>
                <c:pt idx="1">
                  <c:v>0.15849567871472559</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96.739839889644031</c:v>
                </c:pt>
                <c:pt idx="1">
                  <c:v>96.785690514141066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2.9457238798725007</c:v>
                </c:pt>
                <c:pt idx="1">
                  <c:v>2.947120029376594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4.6659908254625293E-2</c:v>
                </c:pt>
                <c:pt idx="1">
                  <c:v>0.2318021880565766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0.26777632222884407</c:v>
                </c:pt>
                <c:pt idx="1">
                  <c:v>3.5387268425761675E-2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98.19157359004474</c:v>
                </c:pt>
                <c:pt idx="1">
                  <c:v>97.881653748117429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1.7212562122733743</c:v>
                </c:pt>
                <c:pt idx="1">
                  <c:v>1.7158234502376895</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c:v>
                </c:pt>
                <c:pt idx="1">
                  <c:v>0.400298680910538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8.7170197681877268E-2</c:v>
                </c:pt>
                <c:pt idx="1">
                  <c:v>2.2241207343469682E-3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99.030152705432243</c:v>
                </c:pt>
                <c:pt idx="1">
                  <c:v>99.014977599473497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0.96223252201299259</c:v>
                </c:pt>
                <c:pt idx="1">
                  <c:v>0.96208507216989347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7.6147725547599521E-3</c:v>
                </c:pt>
                <c:pt idx="1">
                  <c:v>2.293732835660478E-2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92.236219353369293</c:v>
                </c:pt>
                <c:pt idx="1">
                  <c:v>91.986401179329405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7.3518927040981579</c:v>
                </c:pt>
                <c:pt idx="1">
                  <c:v>7.3319803917337651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0.15034885499433415</c:v>
                </c:pt>
                <c:pt idx="1">
                  <c:v>0.48044253835419681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0.26153908753820954</c:v>
                </c:pt>
                <c:pt idx="1">
                  <c:v>0.2011758905826353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95.282335098461971</c:v>
                </c:pt>
                <c:pt idx="1">
                  <c:v>95.075427841588791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4.6578294766573283</c:v>
                </c:pt>
                <c:pt idx="1">
                  <c:v>4.6477149184970745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1.8069423857170364E-2</c:v>
                </c:pt>
                <c:pt idx="1">
                  <c:v>0.27116158682363789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4.1766001023538557E-2</c:v>
                </c:pt>
                <c:pt idx="1">
                  <c:v>5.695653090504571E-3</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97.798273767489547</c:v>
                </c:pt>
                <c:pt idx="1">
                  <c:v>97.38780449898546</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2.1821600882509404</c:v>
                </c:pt>
                <c:pt idx="1">
                  <c:v>2.1730013411618798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c:v>
                </c:pt>
                <c:pt idx="1">
                  <c:v>0.43702268543042067</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1.9566144259519261E-2</c:v>
                </c:pt>
                <c:pt idx="1">
                  <c:v>2.1714744222400828E-3</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98.861380545663394</c:v>
                </c:pt>
                <c:pt idx="1">
                  <c:v>98.513013413643591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1.1386194543366059</c:v>
                </c:pt>
                <c:pt idx="1">
                  <c:v>1.1346071940224178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0.35237939233398663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98.902499066159436</c:v>
                </c:pt>
                <c:pt idx="1">
                  <c:v>98.885610955787925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1.0975009338405641</c:v>
                </c:pt>
                <c:pt idx="1">
                  <c:v>1.097313529911659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1.7075514300415762E-2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75.774509862633678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13.068704105494975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11.156786031871929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83.050808669011928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10.21072036387511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6.7384709671131571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86.6977577184296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8.6517904320489922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4.6504518495212341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89.804297329610307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7.0504967674422128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3.1452059029474317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91.366672406800717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6.5031129320486549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2.1302146611506685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78.653560440209475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11.364898095701822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9.98154146408881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84.472342042981907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9.3810969014078225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6.1465610556107881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88.59129199364564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7.1901771909762218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4.2185308153782612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91.23156128957423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6.090755525303222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2.6776831851227536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94.876124060018512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4.199847287770984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0.92402865221066321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81.941827838147987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9.004565586423114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9.0536065754289012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88.735962388527824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6.4074942603568026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4.8565433511154197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90.687528325938288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6.1715265956238978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3.1409450784378121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93.89824416856672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4.3288595406802726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1.7728962907530437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96.320550040101892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3.2020724059041807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0.47737755399392678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SES00!$M$15:$Q$15</c:f>
              <c:strCache>
                <c:ptCount val="5"/>
                <c:pt idx="0">
                  <c:v>Poorest</c:v>
                </c:pt>
                <c:pt idx="1">
                  <c:v>Poor</c:v>
                </c:pt>
                <c:pt idx="2">
                  <c:v>Middle</c:v>
                </c:pt>
                <c:pt idx="3">
                  <c:v>Rich</c:v>
                </c:pt>
                <c:pt idx="4">
                  <c:v>Richest</c:v>
                </c:pt>
              </c:strCache>
            </c:strRef>
          </c:cat>
          <c:val>
            <c:numRef>
              <c:f>SES00!$M$18:$Q$18</c:f>
              <c:numCache>
                <c:formatCode>###0.0</c:formatCode>
                <c:ptCount val="5"/>
                <c:pt idx="0">
                  <c:v>82.928246166357582</c:v>
                </c:pt>
                <c:pt idx="1">
                  <c:v>93.325546282486016</c:v>
                </c:pt>
                <c:pt idx="2">
                  <c:v>91.92088255970603</c:v>
                </c:pt>
                <c:pt idx="3">
                  <c:v>94.172138331006423</c:v>
                </c:pt>
                <c:pt idx="4">
                  <c:v>95.368365515013323</c:v>
                </c:pt>
              </c:numCache>
            </c:numRef>
          </c:val>
          <c:extLst>
            <c:ext xmlns:c16="http://schemas.microsoft.com/office/drawing/2014/chart" uri="{C3380CC4-5D6E-409C-BE32-E72D297353CC}">
              <c16:uniqueId val="{00000000-03BF-42E0-BD02-407A80CF0D94}"/>
            </c:ext>
          </c:extLst>
        </c:ser>
        <c:ser>
          <c:idx val="1"/>
          <c:order val="1"/>
          <c:tx>
            <c:strRef>
              <c:f>SES00!$B$19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SES00!$M$15:$Q$15</c:f>
              <c:strCache>
                <c:ptCount val="5"/>
                <c:pt idx="0">
                  <c:v>Poorest</c:v>
                </c:pt>
                <c:pt idx="1">
                  <c:v>Poor</c:v>
                </c:pt>
                <c:pt idx="2">
                  <c:v>Middle</c:v>
                </c:pt>
                <c:pt idx="3">
                  <c:v>Rich</c:v>
                </c:pt>
                <c:pt idx="4">
                  <c:v>Richest</c:v>
                </c:pt>
              </c:strCache>
            </c:strRef>
          </c:cat>
          <c:val>
            <c:numRef>
              <c:f>SES00!$M$19:$Q$19</c:f>
              <c:numCache>
                <c:formatCode>###0.0</c:formatCode>
                <c:ptCount val="5"/>
                <c:pt idx="0">
                  <c:v>0.77225079711594868</c:v>
                </c:pt>
                <c:pt idx="1">
                  <c:v>0.63355053134035966</c:v>
                </c:pt>
                <c:pt idx="2">
                  <c:v>5.5395033801352696E-2</c:v>
                </c:pt>
                <c:pt idx="3">
                  <c:v>0.10625598727372257</c:v>
                </c:pt>
                <c:pt idx="4">
                  <c:v>8.8089667223220924E-2</c:v>
                </c:pt>
              </c:numCache>
            </c:numRef>
          </c:val>
          <c:extLst>
            <c:ext xmlns:c16="http://schemas.microsoft.com/office/drawing/2014/chart" uri="{C3380CC4-5D6E-409C-BE32-E72D297353CC}">
              <c16:uniqueId val="{00000001-03BF-42E0-BD02-407A80CF0D94}"/>
            </c:ext>
          </c:extLst>
        </c:ser>
        <c:ser>
          <c:idx val="2"/>
          <c:order val="2"/>
          <c:tx>
            <c:strRef>
              <c:f>SES00!$B$20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SES00!$M$15:$Q$15</c:f>
              <c:strCache>
                <c:ptCount val="5"/>
                <c:pt idx="0">
                  <c:v>Poorest</c:v>
                </c:pt>
                <c:pt idx="1">
                  <c:v>Poor</c:v>
                </c:pt>
                <c:pt idx="2">
                  <c:v>Middle</c:v>
                </c:pt>
                <c:pt idx="3">
                  <c:v>Rich</c:v>
                </c:pt>
                <c:pt idx="4">
                  <c:v>Richest</c:v>
                </c:pt>
              </c:strCache>
            </c:strRef>
          </c:cat>
          <c:val>
            <c:numRef>
              <c:f>SES00!$M$20:$Q$20</c:f>
              <c:numCache>
                <c:formatCode>###0.0</c:formatCode>
                <c:ptCount val="5"/>
                <c:pt idx="0">
                  <c:v>15.122313221589692</c:v>
                </c:pt>
                <c:pt idx="1">
                  <c:v>5.66265452190882</c:v>
                </c:pt>
                <c:pt idx="2">
                  <c:v>7.4256942304907483</c:v>
                </c:pt>
                <c:pt idx="3">
                  <c:v>5.5722407904529518</c:v>
                </c:pt>
                <c:pt idx="4">
                  <c:v>4.5023307422511039</c:v>
                </c:pt>
              </c:numCache>
            </c:numRef>
          </c:val>
          <c:extLst>
            <c:ext xmlns:c16="http://schemas.microsoft.com/office/drawing/2014/chart" uri="{C3380CC4-5D6E-409C-BE32-E72D297353CC}">
              <c16:uniqueId val="{00000002-03BF-42E0-BD02-407A80CF0D94}"/>
            </c:ext>
          </c:extLst>
        </c:ser>
        <c:ser>
          <c:idx val="3"/>
          <c:order val="3"/>
          <c:tx>
            <c:strRef>
              <c:f>SES00!$B$21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SES00!$M$15:$Q$15</c:f>
              <c:strCache>
                <c:ptCount val="5"/>
                <c:pt idx="0">
                  <c:v>Poorest</c:v>
                </c:pt>
                <c:pt idx="1">
                  <c:v>Poor</c:v>
                </c:pt>
                <c:pt idx="2">
                  <c:v>Middle</c:v>
                </c:pt>
                <c:pt idx="3">
                  <c:v>Rich</c:v>
                </c:pt>
                <c:pt idx="4">
                  <c:v>Richest</c:v>
                </c:pt>
              </c:strCache>
            </c:strRef>
          </c:cat>
          <c:val>
            <c:numRef>
              <c:f>SES00!$M$21:$Q$21</c:f>
              <c:numCache>
                <c:formatCode>###0.0</c:formatCode>
                <c:ptCount val="5"/>
                <c:pt idx="0">
                  <c:v>1.1771898149367759</c:v>
                </c:pt>
                <c:pt idx="1">
                  <c:v>0.37824866426480808</c:v>
                </c:pt>
                <c:pt idx="2">
                  <c:v>0.59802817600186853</c:v>
                </c:pt>
                <c:pt idx="3">
                  <c:v>0.14936489126689537</c:v>
                </c:pt>
                <c:pt idx="4">
                  <c:v>4.1214075512359456E-2</c:v>
                </c:pt>
              </c:numCache>
            </c:numRef>
          </c:val>
          <c:extLst>
            <c:ext xmlns:c16="http://schemas.microsoft.com/office/drawing/2014/chart" uri="{C3380CC4-5D6E-409C-BE32-E72D297353CC}">
              <c16:uniqueId val="{00000003-03BF-42E0-BD02-407A80CF0D94}"/>
            </c:ext>
          </c:extLst>
        </c:ser>
        <c:dLbls>
          <c:showLegendKey val="0"/>
          <c:showVal val="0"/>
          <c:showCatName val="0"/>
          <c:showSerName val="0"/>
          <c:showPercent val="0"/>
          <c:showBubbleSize val="0"/>
        </c:dLbls>
        <c:gapWidth val="50"/>
        <c:overlap val="100"/>
        <c:axId val="210118912"/>
        <c:axId val="210194432"/>
      </c:barChart>
      <c:catAx>
        <c:axId val="21011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94432"/>
        <c:crosses val="autoZero"/>
        <c:auto val="1"/>
        <c:lblAlgn val="ctr"/>
        <c:lblOffset val="100"/>
        <c:tickLblSkip val="1"/>
        <c:tickMarkSkip val="1"/>
        <c:noMultiLvlLbl val="0"/>
      </c:catAx>
      <c:valAx>
        <c:axId val="21019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SES00!$B$18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SES00!$R$15:$X$15</c:f>
              <c:strCache>
                <c:ptCount val="7"/>
                <c:pt idx="0">
                  <c:v>Bangkok Vicinity</c:v>
                </c:pt>
                <c:pt idx="1">
                  <c:v>Central</c:v>
                </c:pt>
                <c:pt idx="2">
                  <c:v>East</c:v>
                </c:pt>
                <c:pt idx="3">
                  <c:v>North</c:v>
                </c:pt>
                <c:pt idx="4">
                  <c:v>Northeast</c:v>
                </c:pt>
                <c:pt idx="5">
                  <c:v>South</c:v>
                </c:pt>
                <c:pt idx="6">
                  <c:v>West</c:v>
                </c:pt>
              </c:strCache>
            </c:strRef>
          </c:cat>
          <c:val>
            <c:numRef>
              <c:f>SES00!$R$18:$X$18</c:f>
              <c:numCache>
                <c:formatCode>###0.0</c:formatCode>
                <c:ptCount val="7"/>
                <c:pt idx="0">
                  <c:v>99.544800336936547</c:v>
                </c:pt>
                <c:pt idx="1">
                  <c:v>97.063513708417503</c:v>
                </c:pt>
                <c:pt idx="2">
                  <c:v>92.572360305746642</c:v>
                </c:pt>
                <c:pt idx="3">
                  <c:v>88.538788249657301</c:v>
                </c:pt>
                <c:pt idx="4">
                  <c:v>95.666531909601034</c:v>
                </c:pt>
                <c:pt idx="5">
                  <c:v>86.179377361295536</c:v>
                </c:pt>
                <c:pt idx="6">
                  <c:v>95.7749458237422</c:v>
                </c:pt>
              </c:numCache>
            </c:numRef>
          </c:val>
          <c:extLst>
            <c:ext xmlns:c16="http://schemas.microsoft.com/office/drawing/2014/chart" uri="{C3380CC4-5D6E-409C-BE32-E72D297353CC}">
              <c16:uniqueId val="{00000000-AF72-4C0D-A2B2-5EFC171934E2}"/>
            </c:ext>
          </c:extLst>
        </c:ser>
        <c:ser>
          <c:idx val="1"/>
          <c:order val="1"/>
          <c:tx>
            <c:strRef>
              <c:f>SES00!$B$19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SES00!$R$15:$X$15</c:f>
              <c:strCache>
                <c:ptCount val="7"/>
                <c:pt idx="0">
                  <c:v>Bangkok Vicinity</c:v>
                </c:pt>
                <c:pt idx="1">
                  <c:v>Central</c:v>
                </c:pt>
                <c:pt idx="2">
                  <c:v>East</c:v>
                </c:pt>
                <c:pt idx="3">
                  <c:v>North</c:v>
                </c:pt>
                <c:pt idx="4">
                  <c:v>Northeast</c:v>
                </c:pt>
                <c:pt idx="5">
                  <c:v>South</c:v>
                </c:pt>
                <c:pt idx="6">
                  <c:v>West</c:v>
                </c:pt>
              </c:strCache>
            </c:strRef>
          </c:cat>
          <c:val>
            <c:numRef>
              <c:f>SES00!$R$19:$X$19</c:f>
              <c:numCache>
                <c:formatCode>###0.0</c:formatCode>
                <c:ptCount val="7"/>
                <c:pt idx="0">
                  <c:v>0.26704248307588763</c:v>
                </c:pt>
                <c:pt idx="1">
                  <c:v>0.26038609378925537</c:v>
                </c:pt>
                <c:pt idx="2">
                  <c:v>0.24833796317405007</c:v>
                </c:pt>
                <c:pt idx="3">
                  <c:v>0.23751735683521816</c:v>
                </c:pt>
                <c:pt idx="4">
                  <c:v>0.25663849987068743</c:v>
                </c:pt>
                <c:pt idx="5">
                  <c:v>0.2311879158187935</c:v>
                </c:pt>
                <c:pt idx="6">
                  <c:v>0.25692933495935344</c:v>
                </c:pt>
              </c:numCache>
            </c:numRef>
          </c:val>
          <c:extLst>
            <c:ext xmlns:c16="http://schemas.microsoft.com/office/drawing/2014/chart" uri="{C3380CC4-5D6E-409C-BE32-E72D297353CC}">
              <c16:uniqueId val="{00000001-AF72-4C0D-A2B2-5EFC171934E2}"/>
            </c:ext>
          </c:extLst>
        </c:ser>
        <c:ser>
          <c:idx val="2"/>
          <c:order val="2"/>
          <c:tx>
            <c:strRef>
              <c:f>SES00!$B$20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SES00!$R$15:$X$15</c:f>
              <c:strCache>
                <c:ptCount val="7"/>
                <c:pt idx="0">
                  <c:v>Bangkok Vicinity</c:v>
                </c:pt>
                <c:pt idx="1">
                  <c:v>Central</c:v>
                </c:pt>
                <c:pt idx="2">
                  <c:v>East</c:v>
                </c:pt>
                <c:pt idx="3">
                  <c:v>North</c:v>
                </c:pt>
                <c:pt idx="4">
                  <c:v>Northeast</c:v>
                </c:pt>
                <c:pt idx="5">
                  <c:v>South</c:v>
                </c:pt>
                <c:pt idx="6">
                  <c:v>West</c:v>
                </c:pt>
              </c:strCache>
            </c:strRef>
          </c:cat>
          <c:val>
            <c:numRef>
              <c:f>SES00!$R$20:$X$20</c:f>
              <c:numCache>
                <c:formatCode>###0.0</c:formatCode>
                <c:ptCount val="7"/>
                <c:pt idx="0">
                  <c:v>0.18815717998757009</c:v>
                </c:pt>
                <c:pt idx="1">
                  <c:v>1.5624448560504476</c:v>
                </c:pt>
                <c:pt idx="2">
                  <c:v>7.0561997487144907</c:v>
                </c:pt>
                <c:pt idx="3">
                  <c:v>10.552983510668668</c:v>
                </c:pt>
                <c:pt idx="4">
                  <c:v>4.0083658509190911</c:v>
                </c:pt>
                <c:pt idx="5">
                  <c:v>13.133385935551246</c:v>
                </c:pt>
                <c:pt idx="6">
                  <c:v>1.2654988699382841</c:v>
                </c:pt>
              </c:numCache>
            </c:numRef>
          </c:val>
          <c:extLst>
            <c:ext xmlns:c16="http://schemas.microsoft.com/office/drawing/2014/chart" uri="{C3380CC4-5D6E-409C-BE32-E72D297353CC}">
              <c16:uniqueId val="{00000002-AF72-4C0D-A2B2-5EFC171934E2}"/>
            </c:ext>
          </c:extLst>
        </c:ser>
        <c:ser>
          <c:idx val="3"/>
          <c:order val="3"/>
          <c:tx>
            <c:strRef>
              <c:f>SES00!$B$21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SES00!$R$15:$X$15</c:f>
              <c:strCache>
                <c:ptCount val="7"/>
                <c:pt idx="0">
                  <c:v>Bangkok Vicinity</c:v>
                </c:pt>
                <c:pt idx="1">
                  <c:v>Central</c:v>
                </c:pt>
                <c:pt idx="2">
                  <c:v>East</c:v>
                </c:pt>
                <c:pt idx="3">
                  <c:v>North</c:v>
                </c:pt>
                <c:pt idx="4">
                  <c:v>Northeast</c:v>
                </c:pt>
                <c:pt idx="5">
                  <c:v>South</c:v>
                </c:pt>
                <c:pt idx="6">
                  <c:v>West</c:v>
                </c:pt>
              </c:strCache>
            </c:strRef>
          </c:cat>
          <c:val>
            <c:numRef>
              <c:f>SES00!$R$21:$X$21</c:f>
              <c:numCache>
                <c:formatCode>###0.0</c:formatCode>
                <c:ptCount val="7"/>
                <c:pt idx="0">
                  <c:v>0</c:v>
                </c:pt>
                <c:pt idx="1">
                  <c:v>1.1136553417427966</c:v>
                </c:pt>
                <c:pt idx="2">
                  <c:v>0.1231019823648179</c:v>
                </c:pt>
                <c:pt idx="3">
                  <c:v>0.6707108828388173</c:v>
                </c:pt>
                <c:pt idx="4">
                  <c:v>6.8463739609185142E-2</c:v>
                </c:pt>
                <c:pt idx="5">
                  <c:v>0.45604878733441795</c:v>
                </c:pt>
                <c:pt idx="6">
                  <c:v>2.702625971360161</c:v>
                </c:pt>
              </c:numCache>
            </c:numRef>
          </c:val>
          <c:extLst>
            <c:ext xmlns:c16="http://schemas.microsoft.com/office/drawing/2014/chart" uri="{C3380CC4-5D6E-409C-BE32-E72D297353CC}">
              <c16:uniqueId val="{00000003-AF72-4C0D-A2B2-5EFC171934E2}"/>
            </c:ext>
          </c:extLst>
        </c:ser>
        <c:dLbls>
          <c:showLegendKey val="0"/>
          <c:showVal val="0"/>
          <c:showCatName val="0"/>
          <c:showSerName val="0"/>
          <c:showPercent val="0"/>
          <c:showBubbleSize val="0"/>
        </c:dLbls>
        <c:gapWidth val="50"/>
        <c:overlap val="100"/>
        <c:axId val="210272256"/>
        <c:axId val="210273792"/>
      </c:barChart>
      <c:catAx>
        <c:axId val="21027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3792"/>
        <c:crosses val="autoZero"/>
        <c:auto val="1"/>
        <c:lblAlgn val="ctr"/>
        <c:lblOffset val="100"/>
        <c:tickLblSkip val="1"/>
        <c:tickMarkSkip val="1"/>
        <c:noMultiLvlLbl val="0"/>
      </c:catAx>
      <c:valAx>
        <c:axId val="21027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SES00!$C$15:$G$15</c:f>
              <c:strCache>
                <c:ptCount val="5"/>
                <c:pt idx="0">
                  <c:v>Poorest</c:v>
                </c:pt>
                <c:pt idx="1">
                  <c:v>Poor</c:v>
                </c:pt>
                <c:pt idx="2">
                  <c:v>Middle</c:v>
                </c:pt>
                <c:pt idx="3">
                  <c:v>Rich</c:v>
                </c:pt>
                <c:pt idx="4">
                  <c:v>Richest</c:v>
                </c:pt>
              </c:strCache>
            </c:strRef>
          </c:cat>
          <c:val>
            <c:numRef>
              <c:f>SES00!$C$18:$G$18</c:f>
              <c:numCache>
                <c:formatCode>###0.0</c:formatCode>
                <c:ptCount val="5"/>
                <c:pt idx="0">
                  <c:v>91.789543984862846</c:v>
                </c:pt>
                <c:pt idx="1">
                  <c:v>96.751473398381947</c:v>
                </c:pt>
                <c:pt idx="2">
                  <c:v>97.998305625914597</c:v>
                </c:pt>
                <c:pt idx="3">
                  <c:v>99.235491333309056</c:v>
                </c:pt>
                <c:pt idx="4">
                  <c:v>99.486052886739557</c:v>
                </c:pt>
              </c:numCache>
            </c:numRef>
          </c:val>
          <c:extLst>
            <c:ext xmlns:c16="http://schemas.microsoft.com/office/drawing/2014/chart" uri="{C3380CC4-5D6E-409C-BE32-E72D297353CC}">
              <c16:uniqueId val="{00000000-C4FE-4FE9-816C-2D74CB0BA025}"/>
            </c:ext>
          </c:extLst>
        </c:ser>
        <c:ser>
          <c:idx val="1"/>
          <c:order val="1"/>
          <c:tx>
            <c:strRef>
              <c:f>SES00!$B$19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SES00!$C$15:$G$15</c:f>
              <c:strCache>
                <c:ptCount val="5"/>
                <c:pt idx="0">
                  <c:v>Poorest</c:v>
                </c:pt>
                <c:pt idx="1">
                  <c:v>Poor</c:v>
                </c:pt>
                <c:pt idx="2">
                  <c:v>Middle</c:v>
                </c:pt>
                <c:pt idx="3">
                  <c:v>Rich</c:v>
                </c:pt>
                <c:pt idx="4">
                  <c:v>Richest</c:v>
                </c:pt>
              </c:strCache>
            </c:strRef>
          </c:cat>
          <c:val>
            <c:numRef>
              <c:f>SES00!$C$19:$G$19</c:f>
              <c:numCache>
                <c:formatCode>###0.0</c:formatCode>
                <c:ptCount val="5"/>
                <c:pt idx="0">
                  <c:v>0.59579282258139532</c:v>
                </c:pt>
                <c:pt idx="1">
                  <c:v>0.50350258537291215</c:v>
                </c:pt>
                <c:pt idx="2">
                  <c:v>8.6635694825831569E-2</c:v>
                </c:pt>
                <c:pt idx="3">
                  <c:v>0</c:v>
                </c:pt>
                <c:pt idx="4">
                  <c:v>8.641746430823545E-2</c:v>
                </c:pt>
              </c:numCache>
            </c:numRef>
          </c:val>
          <c:extLst>
            <c:ext xmlns:c16="http://schemas.microsoft.com/office/drawing/2014/chart" uri="{C3380CC4-5D6E-409C-BE32-E72D297353CC}">
              <c16:uniqueId val="{00000001-C4FE-4FE9-816C-2D74CB0BA025}"/>
            </c:ext>
          </c:extLst>
        </c:ser>
        <c:ser>
          <c:idx val="2"/>
          <c:order val="2"/>
          <c:tx>
            <c:strRef>
              <c:f>SES00!$B$20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SES00!$C$15:$G$15</c:f>
              <c:strCache>
                <c:ptCount val="5"/>
                <c:pt idx="0">
                  <c:v>Poorest</c:v>
                </c:pt>
                <c:pt idx="1">
                  <c:v>Poor</c:v>
                </c:pt>
                <c:pt idx="2">
                  <c:v>Middle</c:v>
                </c:pt>
                <c:pt idx="3">
                  <c:v>Rich</c:v>
                </c:pt>
                <c:pt idx="4">
                  <c:v>Richest</c:v>
                </c:pt>
              </c:strCache>
            </c:strRef>
          </c:cat>
          <c:val>
            <c:numRef>
              <c:f>SES00!$C$20:$G$20</c:f>
              <c:numCache>
                <c:formatCode>###0.0</c:formatCode>
                <c:ptCount val="5"/>
                <c:pt idx="0">
                  <c:v>7.0994204630994915</c:v>
                </c:pt>
                <c:pt idx="1">
                  <c:v>2.5517865154873931</c:v>
                </c:pt>
                <c:pt idx="2">
                  <c:v>1.8888081850734579</c:v>
                </c:pt>
                <c:pt idx="3">
                  <c:v>0.76450866669094353</c:v>
                </c:pt>
                <c:pt idx="4">
                  <c:v>0.42752964895220202</c:v>
                </c:pt>
              </c:numCache>
            </c:numRef>
          </c:val>
          <c:extLst>
            <c:ext xmlns:c16="http://schemas.microsoft.com/office/drawing/2014/chart" uri="{C3380CC4-5D6E-409C-BE32-E72D297353CC}">
              <c16:uniqueId val="{00000002-C4FE-4FE9-816C-2D74CB0BA025}"/>
            </c:ext>
          </c:extLst>
        </c:ser>
        <c:ser>
          <c:idx val="3"/>
          <c:order val="3"/>
          <c:tx>
            <c:strRef>
              <c:f>SES00!$B$21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SES00!$C$15:$G$15</c:f>
              <c:strCache>
                <c:ptCount val="5"/>
                <c:pt idx="0">
                  <c:v>Poorest</c:v>
                </c:pt>
                <c:pt idx="1">
                  <c:v>Poor</c:v>
                </c:pt>
                <c:pt idx="2">
                  <c:v>Middle</c:v>
                </c:pt>
                <c:pt idx="3">
                  <c:v>Rich</c:v>
                </c:pt>
                <c:pt idx="4">
                  <c:v>Richest</c:v>
                </c:pt>
              </c:strCache>
            </c:strRef>
          </c:cat>
          <c:val>
            <c:numRef>
              <c:f>SES00!$C$21:$G$21</c:f>
              <c:numCache>
                <c:formatCode>###0.0</c:formatCode>
                <c:ptCount val="5"/>
                <c:pt idx="0">
                  <c:v>0.51524272945625516</c:v>
                </c:pt>
                <c:pt idx="1">
                  <c:v>0.19323750075775176</c:v>
                </c:pt>
                <c:pt idx="2">
                  <c:v>2.6250494186115747E-2</c:v>
                </c:pt>
                <c:pt idx="3">
                  <c:v>0</c:v>
                </c:pt>
                <c:pt idx="4">
                  <c:v>0</c:v>
                </c:pt>
              </c:numCache>
            </c:numRef>
          </c:val>
          <c:extLst>
            <c:ext xmlns:c16="http://schemas.microsoft.com/office/drawing/2014/chart" uri="{C3380CC4-5D6E-409C-BE32-E72D297353CC}">
              <c16:uniqueId val="{00000003-C4FE-4FE9-816C-2D74CB0BA025}"/>
            </c:ext>
          </c:extLst>
        </c:ser>
        <c:dLbls>
          <c:showLegendKey val="0"/>
          <c:showVal val="0"/>
          <c:showCatName val="0"/>
          <c:showSerName val="0"/>
          <c:showPercent val="0"/>
          <c:showBubbleSize val="0"/>
        </c:dLbls>
        <c:gapWidth val="50"/>
        <c:overlap val="100"/>
        <c:axId val="210450304"/>
        <c:axId val="210451840"/>
      </c:barChart>
      <c:catAx>
        <c:axId val="2104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1840"/>
        <c:crosses val="autoZero"/>
        <c:auto val="1"/>
        <c:lblAlgn val="ctr"/>
        <c:lblOffset val="100"/>
        <c:tickLblSkip val="1"/>
        <c:tickMarkSkip val="1"/>
        <c:noMultiLvlLbl val="0"/>
      </c:catAx>
      <c:valAx>
        <c:axId val="21045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0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SES00!$B$124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SES00!$R$121:$X$121</c:f>
              <c:strCache>
                <c:ptCount val="7"/>
                <c:pt idx="0">
                  <c:v>Bangkok Vicinity</c:v>
                </c:pt>
                <c:pt idx="1">
                  <c:v>Central</c:v>
                </c:pt>
                <c:pt idx="2">
                  <c:v>East</c:v>
                </c:pt>
                <c:pt idx="3">
                  <c:v>North</c:v>
                </c:pt>
                <c:pt idx="4">
                  <c:v>Northeast</c:v>
                </c:pt>
                <c:pt idx="5">
                  <c:v>South</c:v>
                </c:pt>
                <c:pt idx="6">
                  <c:v>West</c:v>
                </c:pt>
              </c:strCache>
            </c:strRef>
          </c:cat>
          <c:val>
            <c:numRef>
              <c:f>SES00!$R$124:$X$124</c:f>
              <c:numCache>
                <c:formatCode>###0.0</c:formatCode>
                <c:ptCount val="7"/>
                <c:pt idx="0">
                  <c:v>95.930336097259698</c:v>
                </c:pt>
                <c:pt idx="1">
                  <c:v>95.665814436662004</c:v>
                </c:pt>
                <c:pt idx="2">
                  <c:v>95.083453275222325</c:v>
                </c:pt>
                <c:pt idx="3">
                  <c:v>94.795082292612847</c:v>
                </c:pt>
                <c:pt idx="4">
                  <c:v>94.910719962895001</c:v>
                </c:pt>
                <c:pt idx="5">
                  <c:v>93.280579152035699</c:v>
                </c:pt>
                <c:pt idx="6">
                  <c:v>95.445894432876401</c:v>
                </c:pt>
              </c:numCache>
            </c:numRef>
          </c:val>
          <c:extLst>
            <c:ext xmlns:c16="http://schemas.microsoft.com/office/drawing/2014/chart" uri="{C3380CC4-5D6E-409C-BE32-E72D297353CC}">
              <c16:uniqueId val="{00000000-F7F6-424E-8B2F-3EDAA4B49E94}"/>
            </c:ext>
          </c:extLst>
        </c:ser>
        <c:ser>
          <c:idx val="1"/>
          <c:order val="1"/>
          <c:tx>
            <c:strRef>
              <c:f>SES00!$B$125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SES00!$R$121:$X$121</c:f>
              <c:strCache>
                <c:ptCount val="7"/>
                <c:pt idx="0">
                  <c:v>Bangkok Vicinity</c:v>
                </c:pt>
                <c:pt idx="1">
                  <c:v>Central</c:v>
                </c:pt>
                <c:pt idx="2">
                  <c:v>East</c:v>
                </c:pt>
                <c:pt idx="3">
                  <c:v>North</c:v>
                </c:pt>
                <c:pt idx="4">
                  <c:v>Northeast</c:v>
                </c:pt>
                <c:pt idx="5">
                  <c:v>South</c:v>
                </c:pt>
                <c:pt idx="6">
                  <c:v>West</c:v>
                </c:pt>
              </c:strCache>
            </c:strRef>
          </c:cat>
          <c:val>
            <c:numRef>
              <c:f>SES00!$R$125:$X$125</c:f>
              <c:numCache>
                <c:formatCode>###0.0</c:formatCode>
                <c:ptCount val="7"/>
                <c:pt idx="0">
                  <c:v>4.060957937351553</c:v>
                </c:pt>
                <c:pt idx="1">
                  <c:v>4.049760110043656</c:v>
                </c:pt>
                <c:pt idx="2">
                  <c:v>4.0251073851896955</c:v>
                </c:pt>
                <c:pt idx="3">
                  <c:v>4.0128999596935246</c:v>
                </c:pt>
                <c:pt idx="4">
                  <c:v>4.0177951756814378</c:v>
                </c:pt>
                <c:pt idx="5">
                  <c:v>3.9487874609774245</c:v>
                </c:pt>
                <c:pt idx="6">
                  <c:v>4.0404503763213624</c:v>
                </c:pt>
              </c:numCache>
            </c:numRef>
          </c:val>
          <c:extLst>
            <c:ext xmlns:c16="http://schemas.microsoft.com/office/drawing/2014/chart" uri="{C3380CC4-5D6E-409C-BE32-E72D297353CC}">
              <c16:uniqueId val="{00000001-F7F6-424E-8B2F-3EDAA4B49E94}"/>
            </c:ext>
          </c:extLst>
        </c:ser>
        <c:ser>
          <c:idx val="2"/>
          <c:order val="2"/>
          <c:tx>
            <c:strRef>
              <c:f>SES00!$B$126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SES00!$R$121:$X$121</c:f>
              <c:strCache>
                <c:ptCount val="7"/>
                <c:pt idx="0">
                  <c:v>Bangkok Vicinity</c:v>
                </c:pt>
                <c:pt idx="1">
                  <c:v>Central</c:v>
                </c:pt>
                <c:pt idx="2">
                  <c:v>East</c:v>
                </c:pt>
                <c:pt idx="3">
                  <c:v>North</c:v>
                </c:pt>
                <c:pt idx="4">
                  <c:v>Northeast</c:v>
                </c:pt>
                <c:pt idx="5">
                  <c:v>South</c:v>
                </c:pt>
                <c:pt idx="6">
                  <c:v>West</c:v>
                </c:pt>
              </c:strCache>
            </c:strRef>
          </c:cat>
          <c:val>
            <c:numRef>
              <c:f>SES00!$R$126:$X$126</c:f>
              <c:numCache>
                <c:formatCode>###0.0</c:formatCode>
                <c:ptCount val="7"/>
                <c:pt idx="0">
                  <c:v>-1.5631940186722204E-13</c:v>
                </c:pt>
                <c:pt idx="1">
                  <c:v>6.8552274124030532E-2</c:v>
                </c:pt>
                <c:pt idx="2">
                  <c:v>0.15827141885409901</c:v>
                </c:pt>
                <c:pt idx="3">
                  <c:v>0.65279421952062933</c:v>
                </c:pt>
                <c:pt idx="4">
                  <c:v>7.4152157928608631E-4</c:v>
                </c:pt>
                <c:pt idx="5">
                  <c:v>0.47095483306037522</c:v>
                </c:pt>
                <c:pt idx="6">
                  <c:v>0.17390002343847755</c:v>
                </c:pt>
              </c:numCache>
            </c:numRef>
          </c:val>
          <c:extLst>
            <c:ext xmlns:c16="http://schemas.microsoft.com/office/drawing/2014/chart" uri="{C3380CC4-5D6E-409C-BE32-E72D297353CC}">
              <c16:uniqueId val="{00000002-F7F6-424E-8B2F-3EDAA4B49E94}"/>
            </c:ext>
          </c:extLst>
        </c:ser>
        <c:ser>
          <c:idx val="3"/>
          <c:order val="3"/>
          <c:tx>
            <c:strRef>
              <c:f>SES00!$B$127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SES00!$R$121:$X$121</c:f>
              <c:strCache>
                <c:ptCount val="7"/>
                <c:pt idx="0">
                  <c:v>Bangkok Vicinity</c:v>
                </c:pt>
                <c:pt idx="1">
                  <c:v>Central</c:v>
                </c:pt>
                <c:pt idx="2">
                  <c:v>East</c:v>
                </c:pt>
                <c:pt idx="3">
                  <c:v>North</c:v>
                </c:pt>
                <c:pt idx="4">
                  <c:v>Northeast</c:v>
                </c:pt>
                <c:pt idx="5">
                  <c:v>South</c:v>
                </c:pt>
                <c:pt idx="6">
                  <c:v>West</c:v>
                </c:pt>
              </c:strCache>
            </c:strRef>
          </c:cat>
          <c:val>
            <c:numRef>
              <c:f>SES00!$R$127:$X$127</c:f>
              <c:numCache>
                <c:formatCode>###0.0</c:formatCode>
                <c:ptCount val="7"/>
                <c:pt idx="0">
                  <c:v>8.7059653888989508E-3</c:v>
                </c:pt>
                <c:pt idx="1">
                  <c:v>0.21587317917031315</c:v>
                </c:pt>
                <c:pt idx="2">
                  <c:v>0.73316792073387449</c:v>
                </c:pt>
                <c:pt idx="3">
                  <c:v>0.53922352817299979</c:v>
                </c:pt>
                <c:pt idx="4">
                  <c:v>1.0707433398442698</c:v>
                </c:pt>
                <c:pt idx="5">
                  <c:v>2.299678553926499</c:v>
                </c:pt>
                <c:pt idx="6">
                  <c:v>0.3397551673637581</c:v>
                </c:pt>
              </c:numCache>
            </c:numRef>
          </c:val>
          <c:extLst>
            <c:ext xmlns:c16="http://schemas.microsoft.com/office/drawing/2014/chart" uri="{C3380CC4-5D6E-409C-BE32-E72D297353CC}">
              <c16:uniqueId val="{00000003-F7F6-424E-8B2F-3EDAA4B49E94}"/>
            </c:ext>
          </c:extLst>
        </c:ser>
        <c:dLbls>
          <c:showLegendKey val="0"/>
          <c:showVal val="0"/>
          <c:showCatName val="0"/>
          <c:showSerName val="0"/>
          <c:showPercent val="0"/>
          <c:showBubbleSize val="0"/>
        </c:dLbls>
        <c:gapWidth val="50"/>
        <c:overlap val="100"/>
        <c:axId val="211043456"/>
        <c:axId val="211044992"/>
      </c:barChart>
      <c:catAx>
        <c:axId val="21104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4992"/>
        <c:crosses val="autoZero"/>
        <c:auto val="1"/>
        <c:lblAlgn val="ctr"/>
        <c:lblOffset val="100"/>
        <c:tickLblSkip val="1"/>
        <c:tickMarkSkip val="1"/>
        <c:noMultiLvlLbl val="0"/>
      </c:catAx>
      <c:valAx>
        <c:axId val="21104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SES00!$M$221:$Q$221</c:f>
              <c:strCache>
                <c:ptCount val="5"/>
                <c:pt idx="0">
                  <c:v>Poorest</c:v>
                </c:pt>
                <c:pt idx="1">
                  <c:v>Poor</c:v>
                </c:pt>
                <c:pt idx="2">
                  <c:v>Middle</c:v>
                </c:pt>
                <c:pt idx="3">
                  <c:v>Rich</c:v>
                </c:pt>
                <c:pt idx="4">
                  <c:v>Richest</c:v>
                </c:pt>
              </c:strCache>
            </c:strRef>
          </c:cat>
          <c:val>
            <c:numRef>
              <c:f>SES00!$M$222:$Q$222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77E-4E4C-BF7B-76C9103CDFB1}"/>
            </c:ext>
          </c:extLst>
        </c:ser>
        <c:ser>
          <c:idx val="1"/>
          <c:order val="1"/>
          <c:tx>
            <c:strRef>
              <c:f>SES00!$B$223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SES00!$M$221:$Q$221</c:f>
              <c:strCache>
                <c:ptCount val="5"/>
                <c:pt idx="0">
                  <c:v>Poorest</c:v>
                </c:pt>
                <c:pt idx="1">
                  <c:v>Poor</c:v>
                </c:pt>
                <c:pt idx="2">
                  <c:v>Middle</c:v>
                </c:pt>
                <c:pt idx="3">
                  <c:v>Rich</c:v>
                </c:pt>
                <c:pt idx="4">
                  <c:v>Richest</c:v>
                </c:pt>
              </c:strCache>
            </c:strRef>
          </c:cat>
          <c:val>
            <c:numRef>
              <c:f>SES00!$M$223:$Q$223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77E-4E4C-BF7B-76C9103CDFB1}"/>
            </c:ext>
          </c:extLst>
        </c:ser>
        <c:ser>
          <c:idx val="2"/>
          <c:order val="2"/>
          <c:tx>
            <c:strRef>
              <c:f>SES00!$B$224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SES00!$M$221:$Q$221</c:f>
              <c:strCache>
                <c:ptCount val="5"/>
                <c:pt idx="0">
                  <c:v>Poorest</c:v>
                </c:pt>
                <c:pt idx="1">
                  <c:v>Poor</c:v>
                </c:pt>
                <c:pt idx="2">
                  <c:v>Middle</c:v>
                </c:pt>
                <c:pt idx="3">
                  <c:v>Rich</c:v>
                </c:pt>
                <c:pt idx="4">
                  <c:v>Richest</c:v>
                </c:pt>
              </c:strCache>
            </c:strRef>
          </c:cat>
          <c:val>
            <c:numRef>
              <c:f>SES00!$M$224:$Q$224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77E-4E4C-BF7B-76C9103CDFB1}"/>
            </c:ext>
          </c:extLst>
        </c:ser>
        <c:dLbls>
          <c:showLegendKey val="0"/>
          <c:showVal val="0"/>
          <c:showCatName val="0"/>
          <c:showSerName val="0"/>
          <c:showPercent val="0"/>
          <c:showBubbleSize val="0"/>
        </c:dLbls>
        <c:gapWidth val="50"/>
        <c:overlap val="100"/>
        <c:axId val="211151872"/>
        <c:axId val="211178240"/>
      </c:barChart>
      <c:catAx>
        <c:axId val="2111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78240"/>
        <c:crosses val="autoZero"/>
        <c:auto val="1"/>
        <c:lblAlgn val="ctr"/>
        <c:lblOffset val="100"/>
        <c:tickLblSkip val="1"/>
        <c:tickMarkSkip val="1"/>
        <c:noMultiLvlLbl val="0"/>
      </c:catAx>
      <c:valAx>
        <c:axId val="21117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SES00!$B$222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SES00!$R$221:$X$221</c:f>
              <c:strCache>
                <c:ptCount val="7"/>
                <c:pt idx="0">
                  <c:v>Bangkok Vicinity</c:v>
                </c:pt>
                <c:pt idx="1">
                  <c:v>Central</c:v>
                </c:pt>
                <c:pt idx="2">
                  <c:v>East</c:v>
                </c:pt>
                <c:pt idx="3">
                  <c:v>North</c:v>
                </c:pt>
                <c:pt idx="4">
                  <c:v>Northeast</c:v>
                </c:pt>
                <c:pt idx="5">
                  <c:v>South</c:v>
                </c:pt>
                <c:pt idx="6">
                  <c:v>West</c:v>
                </c:pt>
              </c:strCache>
            </c:strRef>
          </c:cat>
          <c:val>
            <c:numRef>
              <c:f>SES00!$R$222:$X$222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69D-4849-9DED-8CACEA43BAF4}"/>
            </c:ext>
          </c:extLst>
        </c:ser>
        <c:ser>
          <c:idx val="1"/>
          <c:order val="1"/>
          <c:tx>
            <c:strRef>
              <c:f>SES00!$B$223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SES00!$R$221:$X$221</c:f>
              <c:strCache>
                <c:ptCount val="7"/>
                <c:pt idx="0">
                  <c:v>Bangkok Vicinity</c:v>
                </c:pt>
                <c:pt idx="1">
                  <c:v>Central</c:v>
                </c:pt>
                <c:pt idx="2">
                  <c:v>East</c:v>
                </c:pt>
                <c:pt idx="3">
                  <c:v>North</c:v>
                </c:pt>
                <c:pt idx="4">
                  <c:v>Northeast</c:v>
                </c:pt>
                <c:pt idx="5">
                  <c:v>South</c:v>
                </c:pt>
                <c:pt idx="6">
                  <c:v>West</c:v>
                </c:pt>
              </c:strCache>
            </c:strRef>
          </c:cat>
          <c:val>
            <c:numRef>
              <c:f>SES00!$R$223:$X$223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669D-4849-9DED-8CACEA43BAF4}"/>
            </c:ext>
          </c:extLst>
        </c:ser>
        <c:ser>
          <c:idx val="2"/>
          <c:order val="2"/>
          <c:tx>
            <c:strRef>
              <c:f>SES00!$B$224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SES00!$R$221:$X$221</c:f>
              <c:strCache>
                <c:ptCount val="7"/>
                <c:pt idx="0">
                  <c:v>Bangkok Vicinity</c:v>
                </c:pt>
                <c:pt idx="1">
                  <c:v>Central</c:v>
                </c:pt>
                <c:pt idx="2">
                  <c:v>East</c:v>
                </c:pt>
                <c:pt idx="3">
                  <c:v>North</c:v>
                </c:pt>
                <c:pt idx="4">
                  <c:v>Northeast</c:v>
                </c:pt>
                <c:pt idx="5">
                  <c:v>South</c:v>
                </c:pt>
                <c:pt idx="6">
                  <c:v>West</c:v>
                </c:pt>
              </c:strCache>
            </c:strRef>
          </c:cat>
          <c:val>
            <c:numRef>
              <c:f>SES00!$R$224:$X$224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669D-4849-9DED-8CACEA43BAF4}"/>
            </c:ext>
          </c:extLst>
        </c:ser>
        <c:dLbls>
          <c:showLegendKey val="0"/>
          <c:showVal val="0"/>
          <c:showCatName val="0"/>
          <c:showSerName val="0"/>
          <c:showPercent val="0"/>
          <c:showBubbleSize val="0"/>
        </c:dLbls>
        <c:gapWidth val="50"/>
        <c:overlap val="100"/>
        <c:axId val="211205504"/>
        <c:axId val="211887232"/>
      </c:barChart>
      <c:catAx>
        <c:axId val="211205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87232"/>
        <c:crosses val="autoZero"/>
        <c:auto val="1"/>
        <c:lblAlgn val="ctr"/>
        <c:lblOffset val="100"/>
        <c:tickLblSkip val="1"/>
        <c:tickMarkSkip val="1"/>
        <c:noMultiLvlLbl val="0"/>
      </c:catAx>
      <c:valAx>
        <c:axId val="21188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5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SES00!$C$221:$G$221</c:f>
              <c:strCache>
                <c:ptCount val="5"/>
                <c:pt idx="0">
                  <c:v>Poorest</c:v>
                </c:pt>
                <c:pt idx="1">
                  <c:v>Poor</c:v>
                </c:pt>
                <c:pt idx="2">
                  <c:v>Middle</c:v>
                </c:pt>
                <c:pt idx="3">
                  <c:v>Rich</c:v>
                </c:pt>
                <c:pt idx="4">
                  <c:v>Richest</c:v>
                </c:pt>
              </c:strCache>
            </c:strRef>
          </c:cat>
          <c:val>
            <c:numRef>
              <c:f>SES00!$C$222:$G$222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9A4-4A2C-BEAE-AE10DC985506}"/>
            </c:ext>
          </c:extLst>
        </c:ser>
        <c:ser>
          <c:idx val="1"/>
          <c:order val="1"/>
          <c:tx>
            <c:strRef>
              <c:f>SES00!$B$223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SES00!$C$221:$G$221</c:f>
              <c:strCache>
                <c:ptCount val="5"/>
                <c:pt idx="0">
                  <c:v>Poorest</c:v>
                </c:pt>
                <c:pt idx="1">
                  <c:v>Poor</c:v>
                </c:pt>
                <c:pt idx="2">
                  <c:v>Middle</c:v>
                </c:pt>
                <c:pt idx="3">
                  <c:v>Rich</c:v>
                </c:pt>
                <c:pt idx="4">
                  <c:v>Richest</c:v>
                </c:pt>
              </c:strCache>
            </c:strRef>
          </c:cat>
          <c:val>
            <c:numRef>
              <c:f>SES00!$C$223:$G$223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9A4-4A2C-BEAE-AE10DC985506}"/>
            </c:ext>
          </c:extLst>
        </c:ser>
        <c:ser>
          <c:idx val="2"/>
          <c:order val="2"/>
          <c:tx>
            <c:strRef>
              <c:f>SES00!$B$224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SES00!$C$221:$G$221</c:f>
              <c:strCache>
                <c:ptCount val="5"/>
                <c:pt idx="0">
                  <c:v>Poorest</c:v>
                </c:pt>
                <c:pt idx="1">
                  <c:v>Poor</c:v>
                </c:pt>
                <c:pt idx="2">
                  <c:v>Middle</c:v>
                </c:pt>
                <c:pt idx="3">
                  <c:v>Rich</c:v>
                </c:pt>
                <c:pt idx="4">
                  <c:v>Richest</c:v>
                </c:pt>
              </c:strCache>
            </c:strRef>
          </c:cat>
          <c:val>
            <c:numRef>
              <c:f>SES00!$C$224:$G$224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9A4-4A2C-BEAE-AE10DC985506}"/>
            </c:ext>
          </c:extLst>
        </c:ser>
        <c:dLbls>
          <c:showLegendKey val="0"/>
          <c:showVal val="0"/>
          <c:showCatName val="0"/>
          <c:showSerName val="0"/>
          <c:showPercent val="0"/>
          <c:showBubbleSize val="0"/>
        </c:dLbls>
        <c:gapWidth val="50"/>
        <c:overlap val="100"/>
        <c:axId val="211922944"/>
        <c:axId val="211924480"/>
      </c:barChart>
      <c:catAx>
        <c:axId val="21192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4480"/>
        <c:crosses val="autoZero"/>
        <c:auto val="1"/>
        <c:lblAlgn val="ctr"/>
        <c:lblOffset val="100"/>
        <c:tickLblSkip val="1"/>
        <c:tickMarkSkip val="1"/>
        <c:noMultiLvlLbl val="0"/>
      </c:catAx>
      <c:valAx>
        <c:axId val="21192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SES00!$H$15:$L$15</c:f>
              <c:strCache>
                <c:ptCount val="5"/>
                <c:pt idx="0">
                  <c:v>Poorest</c:v>
                </c:pt>
                <c:pt idx="1">
                  <c:v>Poor</c:v>
                </c:pt>
                <c:pt idx="2">
                  <c:v>Middle</c:v>
                </c:pt>
                <c:pt idx="3">
                  <c:v>Rich</c:v>
                </c:pt>
                <c:pt idx="4">
                  <c:v>Richest</c:v>
                </c:pt>
              </c:strCache>
            </c:strRef>
          </c:cat>
          <c:val>
            <c:numRef>
              <c:f>SES00!$H$18:$L$18</c:f>
              <c:numCache>
                <c:formatCode>###0.0</c:formatCode>
                <c:ptCount val="5"/>
                <c:pt idx="0">
                  <c:v>99.742123135924885</c:v>
                </c:pt>
                <c:pt idx="1">
                  <c:v>99.909638012841782</c:v>
                </c:pt>
                <c:pt idx="2">
                  <c:v>99.873989462358608</c:v>
                </c:pt>
                <c:pt idx="3">
                  <c:v>99.642073327531321</c:v>
                </c:pt>
                <c:pt idx="4">
                  <c:v>99.787840575528847</c:v>
                </c:pt>
              </c:numCache>
            </c:numRef>
          </c:val>
          <c:extLst>
            <c:ext xmlns:c16="http://schemas.microsoft.com/office/drawing/2014/chart" uri="{C3380CC4-5D6E-409C-BE32-E72D297353CC}">
              <c16:uniqueId val="{00000000-69BF-40F9-B466-B82D5805E912}"/>
            </c:ext>
          </c:extLst>
        </c:ser>
        <c:ser>
          <c:idx val="1"/>
          <c:order val="1"/>
          <c:tx>
            <c:strRef>
              <c:f>SES00!$B$19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SES00!$H$15:$L$15</c:f>
              <c:strCache>
                <c:ptCount val="5"/>
                <c:pt idx="0">
                  <c:v>Poorest</c:v>
                </c:pt>
                <c:pt idx="1">
                  <c:v>Poor</c:v>
                </c:pt>
                <c:pt idx="2">
                  <c:v>Middle</c:v>
                </c:pt>
                <c:pt idx="3">
                  <c:v>Rich</c:v>
                </c:pt>
                <c:pt idx="4">
                  <c:v>Richest</c:v>
                </c:pt>
              </c:strCache>
            </c:strRef>
          </c:cat>
          <c:val>
            <c:numRef>
              <c:f>SES00!$H$19:$L$19</c:f>
              <c:numCache>
                <c:formatCode>###0.0</c:formatCode>
                <c:ptCount val="5"/>
                <c:pt idx="0">
                  <c:v>4.3702086749774514E-2</c:v>
                </c:pt>
                <c:pt idx="1">
                  <c:v>2.1877073738508886E-2</c:v>
                </c:pt>
                <c:pt idx="2">
                  <c:v>0</c:v>
                </c:pt>
                <c:pt idx="3">
                  <c:v>7.2568914652336614E-2</c:v>
                </c:pt>
                <c:pt idx="4">
                  <c:v>6.2052540217874853E-3</c:v>
                </c:pt>
              </c:numCache>
            </c:numRef>
          </c:val>
          <c:extLst>
            <c:ext xmlns:c16="http://schemas.microsoft.com/office/drawing/2014/chart" uri="{C3380CC4-5D6E-409C-BE32-E72D297353CC}">
              <c16:uniqueId val="{00000001-69BF-40F9-B466-B82D5805E912}"/>
            </c:ext>
          </c:extLst>
        </c:ser>
        <c:ser>
          <c:idx val="2"/>
          <c:order val="2"/>
          <c:tx>
            <c:strRef>
              <c:f>SES00!$B$20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SES00!$H$15:$L$15</c:f>
              <c:strCache>
                <c:ptCount val="5"/>
                <c:pt idx="0">
                  <c:v>Poorest</c:v>
                </c:pt>
                <c:pt idx="1">
                  <c:v>Poor</c:v>
                </c:pt>
                <c:pt idx="2">
                  <c:v>Middle</c:v>
                </c:pt>
                <c:pt idx="3">
                  <c:v>Rich</c:v>
                </c:pt>
                <c:pt idx="4">
                  <c:v>Richest</c:v>
                </c:pt>
              </c:strCache>
            </c:strRef>
          </c:cat>
          <c:val>
            <c:numRef>
              <c:f>SES00!$H$20:$L$20</c:f>
              <c:numCache>
                <c:formatCode>###0.0</c:formatCode>
                <c:ptCount val="5"/>
                <c:pt idx="0">
                  <c:v>0.21395444120878437</c:v>
                </c:pt>
                <c:pt idx="1">
                  <c:v>6.4421073870775558E-2</c:v>
                </c:pt>
                <c:pt idx="2">
                  <c:v>0.1214005690399631</c:v>
                </c:pt>
                <c:pt idx="3">
                  <c:v>0.28535775781634243</c:v>
                </c:pt>
                <c:pt idx="4">
                  <c:v>0.20595417044935971</c:v>
                </c:pt>
              </c:numCache>
            </c:numRef>
          </c:val>
          <c:extLst>
            <c:ext xmlns:c16="http://schemas.microsoft.com/office/drawing/2014/chart" uri="{C3380CC4-5D6E-409C-BE32-E72D297353CC}">
              <c16:uniqueId val="{00000002-69BF-40F9-B466-B82D5805E912}"/>
            </c:ext>
          </c:extLst>
        </c:ser>
        <c:ser>
          <c:idx val="3"/>
          <c:order val="3"/>
          <c:tx>
            <c:strRef>
              <c:f>SES00!$B$21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SES00!$H$15:$L$15</c:f>
              <c:strCache>
                <c:ptCount val="5"/>
                <c:pt idx="0">
                  <c:v>Poorest</c:v>
                </c:pt>
                <c:pt idx="1">
                  <c:v>Poor</c:v>
                </c:pt>
                <c:pt idx="2">
                  <c:v>Middle</c:v>
                </c:pt>
                <c:pt idx="3">
                  <c:v>Rich</c:v>
                </c:pt>
                <c:pt idx="4">
                  <c:v>Richest</c:v>
                </c:pt>
              </c:strCache>
            </c:strRef>
          </c:cat>
          <c:val>
            <c:numRef>
              <c:f>SES00!$H$21:$L$21</c:f>
              <c:numCache>
                <c:formatCode>###0.0</c:formatCode>
                <c:ptCount val="5"/>
                <c:pt idx="0">
                  <c:v>2.2033611654924501E-4</c:v>
                </c:pt>
                <c:pt idx="1">
                  <c:v>4.063839548939293E-3</c:v>
                </c:pt>
                <c:pt idx="2">
                  <c:v>4.6099686014223259E-3</c:v>
                </c:pt>
                <c:pt idx="3">
                  <c:v>0</c:v>
                </c:pt>
                <c:pt idx="4">
                  <c:v>0</c:v>
                </c:pt>
              </c:numCache>
            </c:numRef>
          </c:val>
          <c:extLst>
            <c:ext xmlns:c16="http://schemas.microsoft.com/office/drawing/2014/chart" uri="{C3380CC4-5D6E-409C-BE32-E72D297353CC}">
              <c16:uniqueId val="{00000003-69BF-40F9-B466-B82D5805E912}"/>
            </c:ext>
          </c:extLst>
        </c:ser>
        <c:dLbls>
          <c:showLegendKey val="0"/>
          <c:showVal val="0"/>
          <c:showCatName val="0"/>
          <c:showSerName val="0"/>
          <c:showPercent val="0"/>
          <c:showBubbleSize val="0"/>
        </c:dLbls>
        <c:gapWidth val="50"/>
        <c:overlap val="100"/>
        <c:axId val="212092416"/>
        <c:axId val="212093952"/>
      </c:barChart>
      <c:catAx>
        <c:axId val="2120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3952"/>
        <c:crosses val="autoZero"/>
        <c:auto val="1"/>
        <c:lblAlgn val="ctr"/>
        <c:lblOffset val="100"/>
        <c:tickLblSkip val="1"/>
        <c:tickMarkSkip val="1"/>
        <c:noMultiLvlLbl val="0"/>
      </c:catAx>
      <c:valAx>
        <c:axId val="2120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SES00!$H$121:$L$121</c:f>
              <c:strCache>
                <c:ptCount val="5"/>
                <c:pt idx="0">
                  <c:v>Poorest</c:v>
                </c:pt>
                <c:pt idx="1">
                  <c:v>Poor</c:v>
                </c:pt>
                <c:pt idx="2">
                  <c:v>Middle</c:v>
                </c:pt>
                <c:pt idx="3">
                  <c:v>Rich</c:v>
                </c:pt>
                <c:pt idx="4">
                  <c:v>Richest</c:v>
                </c:pt>
              </c:strCache>
            </c:strRef>
          </c:cat>
          <c:val>
            <c:numRef>
              <c:f>SES00!$H$124:$L$124</c:f>
              <c:numCache>
                <c:formatCode>###0.0</c:formatCode>
                <c:ptCount val="5"/>
                <c:pt idx="0">
                  <c:v>88.628211221909936</c:v>
                </c:pt>
                <c:pt idx="1">
                  <c:v>93.034071410819891</c:v>
                </c:pt>
                <c:pt idx="2">
                  <c:v>97.469844105832593</c:v>
                </c:pt>
                <c:pt idx="3">
                  <c:v>98.875163787018167</c:v>
                </c:pt>
                <c:pt idx="4">
                  <c:v>98.130324026088189</c:v>
                </c:pt>
              </c:numCache>
            </c:numRef>
          </c:val>
          <c:extLst>
            <c:ext xmlns:c16="http://schemas.microsoft.com/office/drawing/2014/chart" uri="{C3380CC4-5D6E-409C-BE32-E72D297353CC}">
              <c16:uniqueId val="{00000000-7ADA-4FDF-87CC-D04D69F875D0}"/>
            </c:ext>
          </c:extLst>
        </c:ser>
        <c:ser>
          <c:idx val="1"/>
          <c:order val="1"/>
          <c:tx>
            <c:strRef>
              <c:f>SES00!$B$125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SES00!$H$121:$L$121</c:f>
              <c:strCache>
                <c:ptCount val="5"/>
                <c:pt idx="0">
                  <c:v>Poorest</c:v>
                </c:pt>
                <c:pt idx="1">
                  <c:v>Poor</c:v>
                </c:pt>
                <c:pt idx="2">
                  <c:v>Middle</c:v>
                </c:pt>
                <c:pt idx="3">
                  <c:v>Rich</c:v>
                </c:pt>
                <c:pt idx="4">
                  <c:v>Richest</c:v>
                </c:pt>
              </c:strCache>
            </c:strRef>
          </c:cat>
          <c:val>
            <c:numRef>
              <c:f>SES00!$H$125:$L$125</c:f>
              <c:numCache>
                <c:formatCode>###0.0</c:formatCode>
                <c:ptCount val="5"/>
                <c:pt idx="0">
                  <c:v>11.359347333895084</c:v>
                </c:pt>
                <c:pt idx="1">
                  <c:v>6.9287625868444058</c:v>
                </c:pt>
                <c:pt idx="2">
                  <c:v>2.5301558941674087</c:v>
                </c:pt>
                <c:pt idx="3">
                  <c:v>1.1185366904926271</c:v>
                </c:pt>
                <c:pt idx="4">
                  <c:v>1.8696759739117637</c:v>
                </c:pt>
              </c:numCache>
            </c:numRef>
          </c:val>
          <c:extLst>
            <c:ext xmlns:c16="http://schemas.microsoft.com/office/drawing/2014/chart" uri="{C3380CC4-5D6E-409C-BE32-E72D297353CC}">
              <c16:uniqueId val="{00000001-7ADA-4FDF-87CC-D04D69F875D0}"/>
            </c:ext>
          </c:extLst>
        </c:ser>
        <c:ser>
          <c:idx val="2"/>
          <c:order val="2"/>
          <c:tx>
            <c:strRef>
              <c:f>SES00!$B$126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SES00!$H$121:$L$121</c:f>
              <c:strCache>
                <c:ptCount val="5"/>
                <c:pt idx="0">
                  <c:v>Poorest</c:v>
                </c:pt>
                <c:pt idx="1">
                  <c:v>Poor</c:v>
                </c:pt>
                <c:pt idx="2">
                  <c:v>Middle</c:v>
                </c:pt>
                <c:pt idx="3">
                  <c:v>Rich</c:v>
                </c:pt>
                <c:pt idx="4">
                  <c:v>Richest</c:v>
                </c:pt>
              </c:strCache>
            </c:strRef>
          </c:cat>
          <c:val>
            <c:numRef>
              <c:f>SES00!$H$126:$L$126</c:f>
              <c:numCache>
                <c:formatCode>###0.0</c:formatCode>
                <c:ptCount val="5"/>
                <c:pt idx="0">
                  <c:v>4.836202651745225E-3</c:v>
                </c:pt>
                <c:pt idx="1">
                  <c:v>3.4124742612448244E-2</c:v>
                </c:pt>
                <c:pt idx="2">
                  <c:v>0</c:v>
                </c:pt>
                <c:pt idx="3">
                  <c:v>6.2995224892006263E-3</c:v>
                </c:pt>
                <c:pt idx="4">
                  <c:v>0</c:v>
                </c:pt>
              </c:numCache>
            </c:numRef>
          </c:val>
          <c:extLst>
            <c:ext xmlns:c16="http://schemas.microsoft.com/office/drawing/2014/chart" uri="{C3380CC4-5D6E-409C-BE32-E72D297353CC}">
              <c16:uniqueId val="{00000002-7ADA-4FDF-87CC-D04D69F875D0}"/>
            </c:ext>
          </c:extLst>
        </c:ser>
        <c:ser>
          <c:idx val="3"/>
          <c:order val="3"/>
          <c:tx>
            <c:strRef>
              <c:f>SES00!$B$127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SES00!$H$121:$L$121</c:f>
              <c:strCache>
                <c:ptCount val="5"/>
                <c:pt idx="0">
                  <c:v>Poorest</c:v>
                </c:pt>
                <c:pt idx="1">
                  <c:v>Poor</c:v>
                </c:pt>
                <c:pt idx="2">
                  <c:v>Middle</c:v>
                </c:pt>
                <c:pt idx="3">
                  <c:v>Rich</c:v>
                </c:pt>
                <c:pt idx="4">
                  <c:v>Richest</c:v>
                </c:pt>
              </c:strCache>
            </c:strRef>
          </c:cat>
          <c:val>
            <c:numRef>
              <c:f>SES00!$H$127:$L$127</c:f>
              <c:numCache>
                <c:formatCode>###0.0</c:formatCode>
                <c:ptCount val="5"/>
                <c:pt idx="0">
                  <c:v>7.6052415432253002E-3</c:v>
                </c:pt>
                <c:pt idx="1">
                  <c:v>3.041259723264952E-3</c:v>
                </c:pt>
                <c:pt idx="2">
                  <c:v>0</c:v>
                </c:pt>
                <c:pt idx="3">
                  <c:v>0</c:v>
                </c:pt>
                <c:pt idx="4">
                  <c:v>0</c:v>
                </c:pt>
              </c:numCache>
            </c:numRef>
          </c:val>
          <c:extLst>
            <c:ext xmlns:c16="http://schemas.microsoft.com/office/drawing/2014/chart" uri="{C3380CC4-5D6E-409C-BE32-E72D297353CC}">
              <c16:uniqueId val="{00000003-7ADA-4FDF-87CC-D04D69F875D0}"/>
            </c:ext>
          </c:extLst>
        </c:ser>
        <c:dLbls>
          <c:showLegendKey val="0"/>
          <c:showVal val="0"/>
          <c:showCatName val="0"/>
          <c:showSerName val="0"/>
          <c:showPercent val="0"/>
          <c:showBubbleSize val="0"/>
        </c:dLbls>
        <c:gapWidth val="50"/>
        <c:overlap val="100"/>
        <c:axId val="212179968"/>
        <c:axId val="212210432"/>
      </c:barChart>
      <c:catAx>
        <c:axId val="2121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0432"/>
        <c:crosses val="autoZero"/>
        <c:auto val="1"/>
        <c:lblAlgn val="ctr"/>
        <c:lblOffset val="100"/>
        <c:tickLblSkip val="1"/>
        <c:tickMarkSkip val="1"/>
        <c:noMultiLvlLbl val="0"/>
      </c:catAx>
      <c:valAx>
        <c:axId val="21221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SES00!$H$221:$L$221</c:f>
              <c:strCache>
                <c:ptCount val="5"/>
                <c:pt idx="0">
                  <c:v>Poorest</c:v>
                </c:pt>
                <c:pt idx="1">
                  <c:v>Poor</c:v>
                </c:pt>
                <c:pt idx="2">
                  <c:v>Middle</c:v>
                </c:pt>
                <c:pt idx="3">
                  <c:v>Rich</c:v>
                </c:pt>
                <c:pt idx="4">
                  <c:v>Richest</c:v>
                </c:pt>
              </c:strCache>
            </c:strRef>
          </c:cat>
          <c:val>
            <c:numRef>
              <c:f>SES00!$H$222:$L$222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EC7-4ADD-A654-421943F5A42B}"/>
            </c:ext>
          </c:extLst>
        </c:ser>
        <c:ser>
          <c:idx val="1"/>
          <c:order val="1"/>
          <c:tx>
            <c:strRef>
              <c:f>SES00!$B$223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SES00!$H$221:$L$221</c:f>
              <c:strCache>
                <c:ptCount val="5"/>
                <c:pt idx="0">
                  <c:v>Poorest</c:v>
                </c:pt>
                <c:pt idx="1">
                  <c:v>Poor</c:v>
                </c:pt>
                <c:pt idx="2">
                  <c:v>Middle</c:v>
                </c:pt>
                <c:pt idx="3">
                  <c:v>Rich</c:v>
                </c:pt>
                <c:pt idx="4">
                  <c:v>Richest</c:v>
                </c:pt>
              </c:strCache>
            </c:strRef>
          </c:cat>
          <c:val>
            <c:numRef>
              <c:f>SES00!$H$223:$L$223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EC7-4ADD-A654-421943F5A42B}"/>
            </c:ext>
          </c:extLst>
        </c:ser>
        <c:ser>
          <c:idx val="2"/>
          <c:order val="2"/>
          <c:tx>
            <c:strRef>
              <c:f>SES00!$B$224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SES00!$H$221:$L$221</c:f>
              <c:strCache>
                <c:ptCount val="5"/>
                <c:pt idx="0">
                  <c:v>Poorest</c:v>
                </c:pt>
                <c:pt idx="1">
                  <c:v>Poor</c:v>
                </c:pt>
                <c:pt idx="2">
                  <c:v>Middle</c:v>
                </c:pt>
                <c:pt idx="3">
                  <c:v>Rich</c:v>
                </c:pt>
                <c:pt idx="4">
                  <c:v>Richest</c:v>
                </c:pt>
              </c:strCache>
            </c:strRef>
          </c:cat>
          <c:val>
            <c:numRef>
              <c:f>SES00!$H$224:$L$224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EC7-4ADD-A654-421943F5A42B}"/>
            </c:ext>
          </c:extLst>
        </c:ser>
        <c:dLbls>
          <c:showLegendKey val="0"/>
          <c:showVal val="0"/>
          <c:showCatName val="0"/>
          <c:showSerName val="0"/>
          <c:showPercent val="0"/>
          <c:showBubbleSize val="0"/>
        </c:dLbls>
        <c:gapWidth val="50"/>
        <c:overlap val="100"/>
        <c:axId val="212229504"/>
        <c:axId val="212251776"/>
      </c:barChart>
      <c:catAx>
        <c:axId val="2122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1776"/>
        <c:crosses val="autoZero"/>
        <c:auto val="1"/>
        <c:lblAlgn val="ctr"/>
        <c:lblOffset val="100"/>
        <c:tickLblSkip val="1"/>
        <c:tickMarkSkip val="1"/>
        <c:noMultiLvlLbl val="0"/>
      </c:catAx>
      <c:valAx>
        <c:axId val="21225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SES00!$C$121:$G$121</c:f>
              <c:strCache>
                <c:ptCount val="5"/>
                <c:pt idx="0">
                  <c:v>Poorest</c:v>
                </c:pt>
                <c:pt idx="1">
                  <c:v>Poor</c:v>
                </c:pt>
                <c:pt idx="2">
                  <c:v>Middle</c:v>
                </c:pt>
                <c:pt idx="3">
                  <c:v>Rich</c:v>
                </c:pt>
                <c:pt idx="4">
                  <c:v>Richest</c:v>
                </c:pt>
              </c:strCache>
            </c:strRef>
          </c:cat>
          <c:val>
            <c:numRef>
              <c:f>SES00!$C$124:$G$124</c:f>
              <c:numCache>
                <c:formatCode>###0.0</c:formatCode>
                <c:ptCount val="5"/>
                <c:pt idx="0">
                  <c:v>91.81915652683081</c:v>
                </c:pt>
                <c:pt idx="1">
                  <c:v>95.014665952140462</c:v>
                </c:pt>
                <c:pt idx="2">
                  <c:v>94.682561455438687</c:v>
                </c:pt>
                <c:pt idx="3">
                  <c:v>97.366172140230461</c:v>
                </c:pt>
                <c:pt idx="4">
                  <c:v>98.856999656336427</c:v>
                </c:pt>
              </c:numCache>
            </c:numRef>
          </c:val>
          <c:extLst>
            <c:ext xmlns:c16="http://schemas.microsoft.com/office/drawing/2014/chart" uri="{C3380CC4-5D6E-409C-BE32-E72D297353CC}">
              <c16:uniqueId val="{00000000-7AED-43BF-B0F4-9058E3E8BA26}"/>
            </c:ext>
          </c:extLst>
        </c:ser>
        <c:ser>
          <c:idx val="1"/>
          <c:order val="1"/>
          <c:tx>
            <c:strRef>
              <c:f>SES00!$B$125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SES00!$C$121:$G$121</c:f>
              <c:strCache>
                <c:ptCount val="5"/>
                <c:pt idx="0">
                  <c:v>Poorest</c:v>
                </c:pt>
                <c:pt idx="1">
                  <c:v>Poor</c:v>
                </c:pt>
                <c:pt idx="2">
                  <c:v>Middle</c:v>
                </c:pt>
                <c:pt idx="3">
                  <c:v>Rich</c:v>
                </c:pt>
                <c:pt idx="4">
                  <c:v>Richest</c:v>
                </c:pt>
              </c:strCache>
            </c:strRef>
          </c:cat>
          <c:val>
            <c:numRef>
              <c:f>SES00!$C$125:$G$125</c:f>
              <c:numCache>
                <c:formatCode>###0.0</c:formatCode>
                <c:ptCount val="5"/>
                <c:pt idx="0">
                  <c:v>6.3166743882770993</c:v>
                </c:pt>
                <c:pt idx="1">
                  <c:v>4.7886527146822706</c:v>
                </c:pt>
                <c:pt idx="2">
                  <c:v>5.298154362196879</c:v>
                </c:pt>
                <c:pt idx="3">
                  <c:v>2.6295131356834487</c:v>
                </c:pt>
                <c:pt idx="4">
                  <c:v>1.1430003436637692</c:v>
                </c:pt>
              </c:numCache>
            </c:numRef>
          </c:val>
          <c:extLst>
            <c:ext xmlns:c16="http://schemas.microsoft.com/office/drawing/2014/chart" uri="{C3380CC4-5D6E-409C-BE32-E72D297353CC}">
              <c16:uniqueId val="{00000001-7AED-43BF-B0F4-9058E3E8BA26}"/>
            </c:ext>
          </c:extLst>
        </c:ser>
        <c:ser>
          <c:idx val="2"/>
          <c:order val="2"/>
          <c:tx>
            <c:strRef>
              <c:f>SES00!$B$126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SES00!$C$121:$G$121</c:f>
              <c:strCache>
                <c:ptCount val="5"/>
                <c:pt idx="0">
                  <c:v>Poorest</c:v>
                </c:pt>
                <c:pt idx="1">
                  <c:v>Poor</c:v>
                </c:pt>
                <c:pt idx="2">
                  <c:v>Middle</c:v>
                </c:pt>
                <c:pt idx="3">
                  <c:v>Rich</c:v>
                </c:pt>
                <c:pt idx="4">
                  <c:v>Richest</c:v>
                </c:pt>
              </c:strCache>
            </c:strRef>
          </c:cat>
          <c:val>
            <c:numRef>
              <c:f>SES00!$C$126:$G$126</c:f>
              <c:numCache>
                <c:formatCode>###0.0</c:formatCode>
                <c:ptCount val="5"/>
                <c:pt idx="0">
                  <c:v>0.3249794422578276</c:v>
                </c:pt>
                <c:pt idx="1">
                  <c:v>3.4424834683193239E-2</c:v>
                </c:pt>
                <c:pt idx="2">
                  <c:v>1.3621095870547606E-2</c:v>
                </c:pt>
                <c:pt idx="3">
                  <c:v>4.3147240860861302E-3</c:v>
                </c:pt>
                <c:pt idx="4">
                  <c:v>-1.9895196601282805E-13</c:v>
                </c:pt>
              </c:numCache>
            </c:numRef>
          </c:val>
          <c:extLst>
            <c:ext xmlns:c16="http://schemas.microsoft.com/office/drawing/2014/chart" uri="{C3380CC4-5D6E-409C-BE32-E72D297353CC}">
              <c16:uniqueId val="{00000002-7AED-43BF-B0F4-9058E3E8BA26}"/>
            </c:ext>
          </c:extLst>
        </c:ser>
        <c:ser>
          <c:idx val="3"/>
          <c:order val="3"/>
          <c:tx>
            <c:strRef>
              <c:f>SES00!$B$127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SES00!$C$121:$G$121</c:f>
              <c:strCache>
                <c:ptCount val="5"/>
                <c:pt idx="0">
                  <c:v>Poorest</c:v>
                </c:pt>
                <c:pt idx="1">
                  <c:v>Poor</c:v>
                </c:pt>
                <c:pt idx="2">
                  <c:v>Middle</c:v>
                </c:pt>
                <c:pt idx="3">
                  <c:v>Rich</c:v>
                </c:pt>
                <c:pt idx="4">
                  <c:v>Richest</c:v>
                </c:pt>
              </c:strCache>
            </c:strRef>
          </c:cat>
          <c:val>
            <c:numRef>
              <c:f>SES00!$C$127:$G$127</c:f>
              <c:numCache>
                <c:formatCode>###0.0</c:formatCode>
                <c:ptCount val="5"/>
                <c:pt idx="0">
                  <c:v>1.5391896426342695</c:v>
                </c:pt>
                <c:pt idx="1">
                  <c:v>0.16225649849406798</c:v>
                </c:pt>
                <c:pt idx="2">
                  <c:v>5.6630864938813658E-3</c:v>
                </c:pt>
                <c:pt idx="3">
                  <c:v>0</c:v>
                </c:pt>
                <c:pt idx="4">
                  <c:v>0</c:v>
                </c:pt>
              </c:numCache>
            </c:numRef>
          </c:val>
          <c:extLst>
            <c:ext xmlns:c16="http://schemas.microsoft.com/office/drawing/2014/chart" uri="{C3380CC4-5D6E-409C-BE32-E72D297353CC}">
              <c16:uniqueId val="{00000003-7AED-43BF-B0F4-9058E3E8BA26}"/>
            </c:ext>
          </c:extLst>
        </c:ser>
        <c:dLbls>
          <c:showLegendKey val="0"/>
          <c:showVal val="0"/>
          <c:showCatName val="0"/>
          <c:showSerName val="0"/>
          <c:showPercent val="0"/>
          <c:showBubbleSize val="0"/>
        </c:dLbls>
        <c:gapWidth val="50"/>
        <c:overlap val="100"/>
        <c:axId val="211073664"/>
        <c:axId val="211128704"/>
      </c:barChart>
      <c:catAx>
        <c:axId val="21107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28704"/>
        <c:crosses val="autoZero"/>
        <c:auto val="1"/>
        <c:lblAlgn val="ctr"/>
        <c:lblOffset val="100"/>
        <c:tickLblSkip val="1"/>
        <c:tickMarkSkip val="1"/>
        <c:noMultiLvlLbl val="0"/>
      </c:catAx>
      <c:valAx>
        <c:axId val="211128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SES00!$M$121:$Q$121</c:f>
              <c:strCache>
                <c:ptCount val="5"/>
                <c:pt idx="0">
                  <c:v>Poorest</c:v>
                </c:pt>
                <c:pt idx="1">
                  <c:v>Poor</c:v>
                </c:pt>
                <c:pt idx="2">
                  <c:v>Middle</c:v>
                </c:pt>
                <c:pt idx="3">
                  <c:v>Rich</c:v>
                </c:pt>
                <c:pt idx="4">
                  <c:v>Richest</c:v>
                </c:pt>
              </c:strCache>
            </c:strRef>
          </c:cat>
          <c:val>
            <c:numRef>
              <c:f>SES00!$M$124:$Q$124</c:f>
              <c:numCache>
                <c:formatCode>###0.0</c:formatCode>
                <c:ptCount val="5"/>
                <c:pt idx="0">
                  <c:v>88.447076011188216</c:v>
                </c:pt>
                <c:pt idx="1">
                  <c:v>95.671858003173838</c:v>
                </c:pt>
                <c:pt idx="2">
                  <c:v>95.113990575664886</c:v>
                </c:pt>
                <c:pt idx="3">
                  <c:v>96.775788799870952</c:v>
                </c:pt>
                <c:pt idx="4">
                  <c:v>98.996070479233993</c:v>
                </c:pt>
              </c:numCache>
            </c:numRef>
          </c:val>
          <c:extLst>
            <c:ext xmlns:c16="http://schemas.microsoft.com/office/drawing/2014/chart" uri="{C3380CC4-5D6E-409C-BE32-E72D297353CC}">
              <c16:uniqueId val="{00000000-15E4-4534-807A-77CF2658CA1D}"/>
            </c:ext>
          </c:extLst>
        </c:ser>
        <c:ser>
          <c:idx val="1"/>
          <c:order val="1"/>
          <c:tx>
            <c:strRef>
              <c:f>SES00!$B$125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SES00!$M$121:$Q$121</c:f>
              <c:strCache>
                <c:ptCount val="5"/>
                <c:pt idx="0">
                  <c:v>Poorest</c:v>
                </c:pt>
                <c:pt idx="1">
                  <c:v>Poor</c:v>
                </c:pt>
                <c:pt idx="2">
                  <c:v>Middle</c:v>
                </c:pt>
                <c:pt idx="3">
                  <c:v>Rich</c:v>
                </c:pt>
                <c:pt idx="4">
                  <c:v>Richest</c:v>
                </c:pt>
              </c:strCache>
            </c:strRef>
          </c:cat>
          <c:val>
            <c:numRef>
              <c:f>SES00!$M$125:$Q$125</c:f>
              <c:numCache>
                <c:formatCode>###0.0</c:formatCode>
                <c:ptCount val="5"/>
                <c:pt idx="0">
                  <c:v>6.5094580128037514</c:v>
                </c:pt>
                <c:pt idx="1">
                  <c:v>3.4131385832097072</c:v>
                </c:pt>
                <c:pt idx="2">
                  <c:v>4.3758785276092942</c:v>
                </c:pt>
                <c:pt idx="3">
                  <c:v>3.112635745556406</c:v>
                </c:pt>
                <c:pt idx="4">
                  <c:v>1.0039295207662136</c:v>
                </c:pt>
              </c:numCache>
            </c:numRef>
          </c:val>
          <c:extLst>
            <c:ext xmlns:c16="http://schemas.microsoft.com/office/drawing/2014/chart" uri="{C3380CC4-5D6E-409C-BE32-E72D297353CC}">
              <c16:uniqueId val="{00000001-15E4-4534-807A-77CF2658CA1D}"/>
            </c:ext>
          </c:extLst>
        </c:ser>
        <c:ser>
          <c:idx val="2"/>
          <c:order val="2"/>
          <c:tx>
            <c:strRef>
              <c:f>SES00!$B$126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SES00!$M$121:$Q$121</c:f>
              <c:strCache>
                <c:ptCount val="5"/>
                <c:pt idx="0">
                  <c:v>Poorest</c:v>
                </c:pt>
                <c:pt idx="1">
                  <c:v>Poor</c:v>
                </c:pt>
                <c:pt idx="2">
                  <c:v>Middle</c:v>
                </c:pt>
                <c:pt idx="3">
                  <c:v>Rich</c:v>
                </c:pt>
                <c:pt idx="4">
                  <c:v>Richest</c:v>
                </c:pt>
              </c:strCache>
            </c:strRef>
          </c:cat>
          <c:val>
            <c:numRef>
              <c:f>SES00!$M$126:$Q$126</c:f>
              <c:numCache>
                <c:formatCode>###0.0</c:formatCode>
                <c:ptCount val="5"/>
                <c:pt idx="0">
                  <c:v>0.75172295743323048</c:v>
                </c:pt>
                <c:pt idx="1">
                  <c:v>0.2715659816965541</c:v>
                </c:pt>
                <c:pt idx="2">
                  <c:v>8.992540063995591E-2</c:v>
                </c:pt>
                <c:pt idx="3">
                  <c:v>0</c:v>
                </c:pt>
                <c:pt idx="4">
                  <c:v>-1.9895196601282805E-13</c:v>
                </c:pt>
              </c:numCache>
            </c:numRef>
          </c:val>
          <c:extLst>
            <c:ext xmlns:c16="http://schemas.microsoft.com/office/drawing/2014/chart" uri="{C3380CC4-5D6E-409C-BE32-E72D297353CC}">
              <c16:uniqueId val="{00000002-15E4-4534-807A-77CF2658CA1D}"/>
            </c:ext>
          </c:extLst>
        </c:ser>
        <c:ser>
          <c:idx val="3"/>
          <c:order val="3"/>
          <c:tx>
            <c:strRef>
              <c:f>SES00!$B$127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SES00!$M$121:$Q$121</c:f>
              <c:strCache>
                <c:ptCount val="5"/>
                <c:pt idx="0">
                  <c:v>Poorest</c:v>
                </c:pt>
                <c:pt idx="1">
                  <c:v>Poor</c:v>
                </c:pt>
                <c:pt idx="2">
                  <c:v>Middle</c:v>
                </c:pt>
                <c:pt idx="3">
                  <c:v>Rich</c:v>
                </c:pt>
                <c:pt idx="4">
                  <c:v>Richest</c:v>
                </c:pt>
              </c:strCache>
            </c:strRef>
          </c:cat>
          <c:val>
            <c:numRef>
              <c:f>SES00!$M$127:$Q$127</c:f>
              <c:numCache>
                <c:formatCode>###0.0</c:formatCode>
                <c:ptCount val="5"/>
                <c:pt idx="0">
                  <c:v>4.2917430185748087</c:v>
                </c:pt>
                <c:pt idx="1">
                  <c:v>0.64343743191990754</c:v>
                </c:pt>
                <c:pt idx="2">
                  <c:v>0.42020549608586877</c:v>
                </c:pt>
                <c:pt idx="3">
                  <c:v>0.11157545457259549</c:v>
                </c:pt>
                <c:pt idx="4">
                  <c:v>0</c:v>
                </c:pt>
              </c:numCache>
            </c:numRef>
          </c:val>
          <c:extLst>
            <c:ext xmlns:c16="http://schemas.microsoft.com/office/drawing/2014/chart" uri="{C3380CC4-5D6E-409C-BE32-E72D297353CC}">
              <c16:uniqueId val="{00000003-15E4-4534-807A-77CF2658CA1D}"/>
            </c:ext>
          </c:extLst>
        </c:ser>
        <c:dLbls>
          <c:showLegendKey val="0"/>
          <c:showVal val="0"/>
          <c:showCatName val="0"/>
          <c:showSerName val="0"/>
          <c:showPercent val="0"/>
          <c:showBubbleSize val="0"/>
        </c:dLbls>
        <c:gapWidth val="50"/>
        <c:overlap val="100"/>
        <c:axId val="210517376"/>
        <c:axId val="210523264"/>
      </c:barChart>
      <c:catAx>
        <c:axId val="21051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3264"/>
        <c:crosses val="autoZero"/>
        <c:auto val="1"/>
        <c:lblAlgn val="ctr"/>
        <c:lblOffset val="100"/>
        <c:tickLblSkip val="1"/>
        <c:tickMarkSkip val="1"/>
        <c:noMultiLvlLbl val="0"/>
      </c:catAx>
      <c:valAx>
        <c:axId val="21052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'SES04'!$M$15:$Q$15</c:f>
              <c:strCache>
                <c:ptCount val="5"/>
                <c:pt idx="0">
                  <c:v>Poorest</c:v>
                </c:pt>
                <c:pt idx="1">
                  <c:v>Poor</c:v>
                </c:pt>
                <c:pt idx="2">
                  <c:v>Middle</c:v>
                </c:pt>
                <c:pt idx="3">
                  <c:v>Rich</c:v>
                </c:pt>
                <c:pt idx="4">
                  <c:v>Richest</c:v>
                </c:pt>
              </c:strCache>
            </c:strRef>
          </c:cat>
          <c:val>
            <c:numRef>
              <c:f>'SES04'!$M$18:$Q$18</c:f>
              <c:numCache>
                <c:formatCode>###0.0</c:formatCode>
                <c:ptCount val="5"/>
                <c:pt idx="0">
                  <c:v>87.472270776871284</c:v>
                </c:pt>
                <c:pt idx="1">
                  <c:v>93.712499838683513</c:v>
                </c:pt>
                <c:pt idx="2">
                  <c:v>92.921727576554659</c:v>
                </c:pt>
                <c:pt idx="3">
                  <c:v>93.688352566699322</c:v>
                </c:pt>
                <c:pt idx="4">
                  <c:v>95.733990881973895</c:v>
                </c:pt>
              </c:numCache>
            </c:numRef>
          </c:val>
          <c:extLst>
            <c:ext xmlns:c16="http://schemas.microsoft.com/office/drawing/2014/chart" uri="{C3380CC4-5D6E-409C-BE32-E72D297353CC}">
              <c16:uniqueId val="{00000000-3441-4DA5-BB77-1AEE2FF81F10}"/>
            </c:ext>
          </c:extLst>
        </c:ser>
        <c:ser>
          <c:idx val="1"/>
          <c:order val="1"/>
          <c:tx>
            <c:strRef>
              <c:f>'SES04'!$B$19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'SES04'!$M$15:$Q$15</c:f>
              <c:strCache>
                <c:ptCount val="5"/>
                <c:pt idx="0">
                  <c:v>Poorest</c:v>
                </c:pt>
                <c:pt idx="1">
                  <c:v>Poor</c:v>
                </c:pt>
                <c:pt idx="2">
                  <c:v>Middle</c:v>
                </c:pt>
                <c:pt idx="3">
                  <c:v>Rich</c:v>
                </c:pt>
                <c:pt idx="4">
                  <c:v>Richest</c:v>
                </c:pt>
              </c:strCache>
            </c:strRef>
          </c:cat>
          <c:val>
            <c:numRef>
              <c:f>'SES04'!$M$19:$Q$19</c:f>
              <c:numCache>
                <c:formatCode>###0.0</c:formatCode>
                <c:ptCount val="5"/>
                <c:pt idx="0">
                  <c:v>0.81456601285732877</c:v>
                </c:pt>
                <c:pt idx="1">
                  <c:v>0.63617740726981742</c:v>
                </c:pt>
                <c:pt idx="2">
                  <c:v>5.5998181225467507E-2</c:v>
                </c:pt>
                <c:pt idx="3">
                  <c:v>0.10571012376327812</c:v>
                </c:pt>
                <c:pt idx="4">
                  <c:v>8.8427387354314643E-2</c:v>
                </c:pt>
              </c:numCache>
            </c:numRef>
          </c:val>
          <c:extLst>
            <c:ext xmlns:c16="http://schemas.microsoft.com/office/drawing/2014/chart" uri="{C3380CC4-5D6E-409C-BE32-E72D297353CC}">
              <c16:uniqueId val="{00000001-3441-4DA5-BB77-1AEE2FF81F10}"/>
            </c:ext>
          </c:extLst>
        </c:ser>
        <c:ser>
          <c:idx val="2"/>
          <c:order val="2"/>
          <c:tx>
            <c:strRef>
              <c:f>'SES04'!$B$20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'SES04'!$M$15:$Q$15</c:f>
              <c:strCache>
                <c:ptCount val="5"/>
                <c:pt idx="0">
                  <c:v>Poorest</c:v>
                </c:pt>
                <c:pt idx="1">
                  <c:v>Poor</c:v>
                </c:pt>
                <c:pt idx="2">
                  <c:v>Middle</c:v>
                </c:pt>
                <c:pt idx="3">
                  <c:v>Rich</c:v>
                </c:pt>
                <c:pt idx="4">
                  <c:v>Richest</c:v>
                </c:pt>
              </c:strCache>
            </c:strRef>
          </c:cat>
          <c:val>
            <c:numRef>
              <c:f>'SES04'!$M$20:$Q$20</c:f>
              <c:numCache>
                <c:formatCode>###0.0</c:formatCode>
                <c:ptCount val="5"/>
                <c:pt idx="0">
                  <c:v>10.715728977800737</c:v>
                </c:pt>
                <c:pt idx="1">
                  <c:v>5.3779129221503723</c:v>
                </c:pt>
                <c:pt idx="2">
                  <c:v>6.8518621284742522</c:v>
                </c:pt>
                <c:pt idx="3">
                  <c:v>5.8652624605697241</c:v>
                </c:pt>
                <c:pt idx="4">
                  <c:v>3.9687370380612066</c:v>
                </c:pt>
              </c:numCache>
            </c:numRef>
          </c:val>
          <c:extLst>
            <c:ext xmlns:c16="http://schemas.microsoft.com/office/drawing/2014/chart" uri="{C3380CC4-5D6E-409C-BE32-E72D297353CC}">
              <c16:uniqueId val="{00000002-3441-4DA5-BB77-1AEE2FF81F10}"/>
            </c:ext>
          </c:extLst>
        </c:ser>
        <c:ser>
          <c:idx val="3"/>
          <c:order val="3"/>
          <c:tx>
            <c:strRef>
              <c:f>'SES04'!$B$21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'SES04'!$M$15:$Q$15</c:f>
              <c:strCache>
                <c:ptCount val="5"/>
                <c:pt idx="0">
                  <c:v>Poorest</c:v>
                </c:pt>
                <c:pt idx="1">
                  <c:v>Poor</c:v>
                </c:pt>
                <c:pt idx="2">
                  <c:v>Middle</c:v>
                </c:pt>
                <c:pt idx="3">
                  <c:v>Rich</c:v>
                </c:pt>
                <c:pt idx="4">
                  <c:v>Richest</c:v>
                </c:pt>
              </c:strCache>
            </c:strRef>
          </c:cat>
          <c:val>
            <c:numRef>
              <c:f>'SES04'!$M$21:$Q$21</c:f>
              <c:numCache>
                <c:formatCode>###0.0</c:formatCode>
                <c:ptCount val="5"/>
                <c:pt idx="0">
                  <c:v>0.99743423247065455</c:v>
                </c:pt>
                <c:pt idx="1">
                  <c:v>0.27340983189630846</c:v>
                </c:pt>
                <c:pt idx="2">
                  <c:v>0.17041211374562917</c:v>
                </c:pt>
                <c:pt idx="3">
                  <c:v>0.34067484896767541</c:v>
                </c:pt>
                <c:pt idx="4">
                  <c:v>0.20884469261058386</c:v>
                </c:pt>
              </c:numCache>
            </c:numRef>
          </c:val>
          <c:extLst>
            <c:ext xmlns:c16="http://schemas.microsoft.com/office/drawing/2014/chart" uri="{C3380CC4-5D6E-409C-BE32-E72D297353CC}">
              <c16:uniqueId val="{00000003-3441-4DA5-BB77-1AEE2FF81F10}"/>
            </c:ext>
          </c:extLst>
        </c:ser>
        <c:dLbls>
          <c:showLegendKey val="0"/>
          <c:showVal val="0"/>
          <c:showCatName val="0"/>
          <c:showSerName val="0"/>
          <c:showPercent val="0"/>
          <c:showBubbleSize val="0"/>
        </c:dLbls>
        <c:gapWidth val="50"/>
        <c:overlap val="100"/>
        <c:axId val="210118912"/>
        <c:axId val="210194432"/>
      </c:barChart>
      <c:catAx>
        <c:axId val="21011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94432"/>
        <c:crosses val="autoZero"/>
        <c:auto val="1"/>
        <c:lblAlgn val="ctr"/>
        <c:lblOffset val="100"/>
        <c:tickLblSkip val="1"/>
        <c:tickMarkSkip val="1"/>
        <c:noMultiLvlLbl val="0"/>
      </c:catAx>
      <c:valAx>
        <c:axId val="21019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'SES04'!$C$15:$G$15</c:f>
              <c:strCache>
                <c:ptCount val="5"/>
                <c:pt idx="0">
                  <c:v>Poorest</c:v>
                </c:pt>
                <c:pt idx="1">
                  <c:v>Poor</c:v>
                </c:pt>
                <c:pt idx="2">
                  <c:v>Middle</c:v>
                </c:pt>
                <c:pt idx="3">
                  <c:v>Rich</c:v>
                </c:pt>
                <c:pt idx="4">
                  <c:v>Richest</c:v>
                </c:pt>
              </c:strCache>
            </c:strRef>
          </c:cat>
          <c:val>
            <c:numRef>
              <c:f>'SES04'!$C$18:$G$18</c:f>
              <c:numCache>
                <c:formatCode>###0.0</c:formatCode>
                <c:ptCount val="5"/>
                <c:pt idx="0">
                  <c:v>89.895104012899424</c:v>
                </c:pt>
                <c:pt idx="1">
                  <c:v>94.333183486315392</c:v>
                </c:pt>
                <c:pt idx="2">
                  <c:v>94.279459064992537</c:v>
                </c:pt>
                <c:pt idx="3">
                  <c:v>95.110986622829458</c:v>
                </c:pt>
                <c:pt idx="4">
                  <c:v>98.486677805320468</c:v>
                </c:pt>
              </c:numCache>
            </c:numRef>
          </c:val>
          <c:extLst>
            <c:ext xmlns:c16="http://schemas.microsoft.com/office/drawing/2014/chart" uri="{C3380CC4-5D6E-409C-BE32-E72D297353CC}">
              <c16:uniqueId val="{00000000-D9FC-47BA-8FFD-C956CE763D00}"/>
            </c:ext>
          </c:extLst>
        </c:ser>
        <c:ser>
          <c:idx val="1"/>
          <c:order val="1"/>
          <c:tx>
            <c:strRef>
              <c:f>'SES04'!$B$19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'SES04'!$C$15:$G$15</c:f>
              <c:strCache>
                <c:ptCount val="5"/>
                <c:pt idx="0">
                  <c:v>Poorest</c:v>
                </c:pt>
                <c:pt idx="1">
                  <c:v>Poor</c:v>
                </c:pt>
                <c:pt idx="2">
                  <c:v>Middle</c:v>
                </c:pt>
                <c:pt idx="3">
                  <c:v>Rich</c:v>
                </c:pt>
                <c:pt idx="4">
                  <c:v>Richest</c:v>
                </c:pt>
              </c:strCache>
            </c:strRef>
          </c:cat>
          <c:val>
            <c:numRef>
              <c:f>'SES04'!$C$19:$G$19</c:f>
              <c:numCache>
                <c:formatCode>###0.0</c:formatCode>
                <c:ptCount val="5"/>
                <c:pt idx="0">
                  <c:v>0.58349628324687985</c:v>
                </c:pt>
                <c:pt idx="1">
                  <c:v>0.49091760676599094</c:v>
                </c:pt>
                <c:pt idx="2">
                  <c:v>8.3348037414835083E-2</c:v>
                </c:pt>
                <c:pt idx="3">
                  <c:v>0</c:v>
                </c:pt>
                <c:pt idx="4">
                  <c:v>8.5549368148792923E-2</c:v>
                </c:pt>
              </c:numCache>
            </c:numRef>
          </c:val>
          <c:extLst>
            <c:ext xmlns:c16="http://schemas.microsoft.com/office/drawing/2014/chart" uri="{C3380CC4-5D6E-409C-BE32-E72D297353CC}">
              <c16:uniqueId val="{00000001-D9FC-47BA-8FFD-C956CE763D00}"/>
            </c:ext>
          </c:extLst>
        </c:ser>
        <c:ser>
          <c:idx val="2"/>
          <c:order val="2"/>
          <c:tx>
            <c:strRef>
              <c:f>'SES04'!$B$20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'SES04'!$C$15:$G$15</c:f>
              <c:strCache>
                <c:ptCount val="5"/>
                <c:pt idx="0">
                  <c:v>Poorest</c:v>
                </c:pt>
                <c:pt idx="1">
                  <c:v>Poor</c:v>
                </c:pt>
                <c:pt idx="2">
                  <c:v>Middle</c:v>
                </c:pt>
                <c:pt idx="3">
                  <c:v>Rich</c:v>
                </c:pt>
                <c:pt idx="4">
                  <c:v>Richest</c:v>
                </c:pt>
              </c:strCache>
            </c:strRef>
          </c:cat>
          <c:val>
            <c:numRef>
              <c:f>'SES04'!$C$20:$G$20</c:f>
              <c:numCache>
                <c:formatCode>###0.0</c:formatCode>
                <c:ptCount val="5"/>
                <c:pt idx="0">
                  <c:v>8.7185792176711061</c:v>
                </c:pt>
                <c:pt idx="1">
                  <c:v>4.9794079327877796</c:v>
                </c:pt>
                <c:pt idx="2">
                  <c:v>5.4410012663754088</c:v>
                </c:pt>
                <c:pt idx="3">
                  <c:v>4.6150335557041018</c:v>
                </c:pt>
                <c:pt idx="4">
                  <c:v>1.3963192380832368</c:v>
                </c:pt>
              </c:numCache>
            </c:numRef>
          </c:val>
          <c:extLst>
            <c:ext xmlns:c16="http://schemas.microsoft.com/office/drawing/2014/chart" uri="{C3380CC4-5D6E-409C-BE32-E72D297353CC}">
              <c16:uniqueId val="{00000002-D9FC-47BA-8FFD-C956CE763D00}"/>
            </c:ext>
          </c:extLst>
        </c:ser>
        <c:ser>
          <c:idx val="3"/>
          <c:order val="3"/>
          <c:tx>
            <c:strRef>
              <c:f>'SES04'!$B$21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'SES04'!$C$15:$G$15</c:f>
              <c:strCache>
                <c:ptCount val="5"/>
                <c:pt idx="0">
                  <c:v>Poorest</c:v>
                </c:pt>
                <c:pt idx="1">
                  <c:v>Poor</c:v>
                </c:pt>
                <c:pt idx="2">
                  <c:v>Middle</c:v>
                </c:pt>
                <c:pt idx="3">
                  <c:v>Rich</c:v>
                </c:pt>
                <c:pt idx="4">
                  <c:v>Richest</c:v>
                </c:pt>
              </c:strCache>
            </c:strRef>
          </c:cat>
          <c:val>
            <c:numRef>
              <c:f>'SES04'!$C$21:$G$21</c:f>
              <c:numCache>
                <c:formatCode>###0.0</c:formatCode>
                <c:ptCount val="5"/>
                <c:pt idx="0">
                  <c:v>0.80282048618259338</c:v>
                </c:pt>
                <c:pt idx="1">
                  <c:v>0.19649097413084252</c:v>
                </c:pt>
                <c:pt idx="2">
                  <c:v>0.19619163121721303</c:v>
                </c:pt>
                <c:pt idx="3">
                  <c:v>0.27397982146643407</c:v>
                </c:pt>
                <c:pt idx="4">
                  <c:v>3.1453588447509527E-2</c:v>
                </c:pt>
              </c:numCache>
            </c:numRef>
          </c:val>
          <c:extLst>
            <c:ext xmlns:c16="http://schemas.microsoft.com/office/drawing/2014/chart" uri="{C3380CC4-5D6E-409C-BE32-E72D297353CC}">
              <c16:uniqueId val="{00000003-D9FC-47BA-8FFD-C956CE763D00}"/>
            </c:ext>
          </c:extLst>
        </c:ser>
        <c:dLbls>
          <c:showLegendKey val="0"/>
          <c:showVal val="0"/>
          <c:showCatName val="0"/>
          <c:showSerName val="0"/>
          <c:showPercent val="0"/>
          <c:showBubbleSize val="0"/>
        </c:dLbls>
        <c:gapWidth val="50"/>
        <c:overlap val="100"/>
        <c:axId val="210450304"/>
        <c:axId val="210451840"/>
      </c:barChart>
      <c:catAx>
        <c:axId val="2104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1840"/>
        <c:crosses val="autoZero"/>
        <c:auto val="1"/>
        <c:lblAlgn val="ctr"/>
        <c:lblOffset val="100"/>
        <c:tickLblSkip val="1"/>
        <c:tickMarkSkip val="1"/>
        <c:noMultiLvlLbl val="0"/>
      </c:catAx>
      <c:valAx>
        <c:axId val="21045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0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'SES04'!$M$221:$Q$221</c:f>
              <c:strCache>
                <c:ptCount val="5"/>
                <c:pt idx="0">
                  <c:v>Poorest</c:v>
                </c:pt>
                <c:pt idx="1">
                  <c:v>Poor</c:v>
                </c:pt>
                <c:pt idx="2">
                  <c:v>Middle</c:v>
                </c:pt>
                <c:pt idx="3">
                  <c:v>Rich</c:v>
                </c:pt>
                <c:pt idx="4">
                  <c:v>Richest</c:v>
                </c:pt>
              </c:strCache>
            </c:strRef>
          </c:cat>
          <c:val>
            <c:numRef>
              <c:f>'SES04'!$M$222:$Q$222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BD0-4221-89B6-8A8F04E5960C}"/>
            </c:ext>
          </c:extLst>
        </c:ser>
        <c:ser>
          <c:idx val="1"/>
          <c:order val="1"/>
          <c:tx>
            <c:strRef>
              <c:f>'SES04'!$B$223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'SES04'!$M$221:$Q$221</c:f>
              <c:strCache>
                <c:ptCount val="5"/>
                <c:pt idx="0">
                  <c:v>Poorest</c:v>
                </c:pt>
                <c:pt idx="1">
                  <c:v>Poor</c:v>
                </c:pt>
                <c:pt idx="2">
                  <c:v>Middle</c:v>
                </c:pt>
                <c:pt idx="3">
                  <c:v>Rich</c:v>
                </c:pt>
                <c:pt idx="4">
                  <c:v>Richest</c:v>
                </c:pt>
              </c:strCache>
            </c:strRef>
          </c:cat>
          <c:val>
            <c:numRef>
              <c:f>'SES04'!$M$223:$Q$223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BD0-4221-89B6-8A8F04E5960C}"/>
            </c:ext>
          </c:extLst>
        </c:ser>
        <c:ser>
          <c:idx val="2"/>
          <c:order val="2"/>
          <c:tx>
            <c:strRef>
              <c:f>'SES04'!$B$224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'SES04'!$M$221:$Q$221</c:f>
              <c:strCache>
                <c:ptCount val="5"/>
                <c:pt idx="0">
                  <c:v>Poorest</c:v>
                </c:pt>
                <c:pt idx="1">
                  <c:v>Poor</c:v>
                </c:pt>
                <c:pt idx="2">
                  <c:v>Middle</c:v>
                </c:pt>
                <c:pt idx="3">
                  <c:v>Rich</c:v>
                </c:pt>
                <c:pt idx="4">
                  <c:v>Richest</c:v>
                </c:pt>
              </c:strCache>
            </c:strRef>
          </c:cat>
          <c:val>
            <c:numRef>
              <c:f>'SES04'!$M$224:$Q$224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BD0-4221-89B6-8A8F04E5960C}"/>
            </c:ext>
          </c:extLst>
        </c:ser>
        <c:dLbls>
          <c:showLegendKey val="0"/>
          <c:showVal val="0"/>
          <c:showCatName val="0"/>
          <c:showSerName val="0"/>
          <c:showPercent val="0"/>
          <c:showBubbleSize val="0"/>
        </c:dLbls>
        <c:gapWidth val="50"/>
        <c:overlap val="100"/>
        <c:axId val="211151872"/>
        <c:axId val="211178240"/>
      </c:barChart>
      <c:catAx>
        <c:axId val="2111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78240"/>
        <c:crosses val="autoZero"/>
        <c:auto val="1"/>
        <c:lblAlgn val="ctr"/>
        <c:lblOffset val="100"/>
        <c:tickLblSkip val="1"/>
        <c:tickMarkSkip val="1"/>
        <c:noMultiLvlLbl val="0"/>
      </c:catAx>
      <c:valAx>
        <c:axId val="21117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'SES04'!$C$221:$G$221</c:f>
              <c:strCache>
                <c:ptCount val="5"/>
                <c:pt idx="0">
                  <c:v>Poorest</c:v>
                </c:pt>
                <c:pt idx="1">
                  <c:v>Poor</c:v>
                </c:pt>
                <c:pt idx="2">
                  <c:v>Middle</c:v>
                </c:pt>
                <c:pt idx="3">
                  <c:v>Rich</c:v>
                </c:pt>
                <c:pt idx="4">
                  <c:v>Richest</c:v>
                </c:pt>
              </c:strCache>
            </c:strRef>
          </c:cat>
          <c:val>
            <c:numRef>
              <c:f>'SES04'!$C$222:$G$222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035-45D2-9694-86EEC7266654}"/>
            </c:ext>
          </c:extLst>
        </c:ser>
        <c:ser>
          <c:idx val="1"/>
          <c:order val="1"/>
          <c:tx>
            <c:strRef>
              <c:f>'SES04'!$B$223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'SES04'!$C$221:$G$221</c:f>
              <c:strCache>
                <c:ptCount val="5"/>
                <c:pt idx="0">
                  <c:v>Poorest</c:v>
                </c:pt>
                <c:pt idx="1">
                  <c:v>Poor</c:v>
                </c:pt>
                <c:pt idx="2">
                  <c:v>Middle</c:v>
                </c:pt>
                <c:pt idx="3">
                  <c:v>Rich</c:v>
                </c:pt>
                <c:pt idx="4">
                  <c:v>Richest</c:v>
                </c:pt>
              </c:strCache>
            </c:strRef>
          </c:cat>
          <c:val>
            <c:numRef>
              <c:f>'SES04'!$C$223:$G$223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035-45D2-9694-86EEC7266654}"/>
            </c:ext>
          </c:extLst>
        </c:ser>
        <c:ser>
          <c:idx val="2"/>
          <c:order val="2"/>
          <c:tx>
            <c:strRef>
              <c:f>'SES04'!$B$224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'SES04'!$C$221:$G$221</c:f>
              <c:strCache>
                <c:ptCount val="5"/>
                <c:pt idx="0">
                  <c:v>Poorest</c:v>
                </c:pt>
                <c:pt idx="1">
                  <c:v>Poor</c:v>
                </c:pt>
                <c:pt idx="2">
                  <c:v>Middle</c:v>
                </c:pt>
                <c:pt idx="3">
                  <c:v>Rich</c:v>
                </c:pt>
                <c:pt idx="4">
                  <c:v>Richest</c:v>
                </c:pt>
              </c:strCache>
            </c:strRef>
          </c:cat>
          <c:val>
            <c:numRef>
              <c:f>'SES04'!$C$224:$G$224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035-45D2-9694-86EEC7266654}"/>
            </c:ext>
          </c:extLst>
        </c:ser>
        <c:dLbls>
          <c:showLegendKey val="0"/>
          <c:showVal val="0"/>
          <c:showCatName val="0"/>
          <c:showSerName val="0"/>
          <c:showPercent val="0"/>
          <c:showBubbleSize val="0"/>
        </c:dLbls>
        <c:gapWidth val="50"/>
        <c:overlap val="100"/>
        <c:axId val="211922944"/>
        <c:axId val="211924480"/>
      </c:barChart>
      <c:catAx>
        <c:axId val="21192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4480"/>
        <c:crosses val="autoZero"/>
        <c:auto val="1"/>
        <c:lblAlgn val="ctr"/>
        <c:lblOffset val="100"/>
        <c:tickLblSkip val="1"/>
        <c:tickMarkSkip val="1"/>
        <c:noMultiLvlLbl val="0"/>
      </c:catAx>
      <c:valAx>
        <c:axId val="21192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'SES04'!$H$15:$L$15</c:f>
              <c:strCache>
                <c:ptCount val="5"/>
                <c:pt idx="0">
                  <c:v>Poorest</c:v>
                </c:pt>
                <c:pt idx="1">
                  <c:v>Poor</c:v>
                </c:pt>
                <c:pt idx="2">
                  <c:v>Middle</c:v>
                </c:pt>
                <c:pt idx="3">
                  <c:v>Rich</c:v>
                </c:pt>
                <c:pt idx="4">
                  <c:v>Richest</c:v>
                </c:pt>
              </c:strCache>
            </c:strRef>
          </c:cat>
          <c:val>
            <c:numRef>
              <c:f>'SES04'!$H$18:$L$18</c:f>
              <c:numCache>
                <c:formatCode>###0.0</c:formatCode>
                <c:ptCount val="5"/>
                <c:pt idx="0">
                  <c:v>98.017397128982466</c:v>
                </c:pt>
                <c:pt idx="1">
                  <c:v>98.515194104282102</c:v>
                </c:pt>
                <c:pt idx="2">
                  <c:v>98.551659390388906</c:v>
                </c:pt>
                <c:pt idx="3">
                  <c:v>99.077526021622731</c:v>
                </c:pt>
                <c:pt idx="4">
                  <c:v>99.662464582937048</c:v>
                </c:pt>
              </c:numCache>
            </c:numRef>
          </c:val>
          <c:extLst>
            <c:ext xmlns:c16="http://schemas.microsoft.com/office/drawing/2014/chart" uri="{C3380CC4-5D6E-409C-BE32-E72D297353CC}">
              <c16:uniqueId val="{00000000-46A3-4C1B-9565-BC950F601045}"/>
            </c:ext>
          </c:extLst>
        </c:ser>
        <c:ser>
          <c:idx val="1"/>
          <c:order val="1"/>
          <c:tx>
            <c:strRef>
              <c:f>'SES04'!$B$19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'SES04'!$H$15:$L$15</c:f>
              <c:strCache>
                <c:ptCount val="5"/>
                <c:pt idx="0">
                  <c:v>Poorest</c:v>
                </c:pt>
                <c:pt idx="1">
                  <c:v>Poor</c:v>
                </c:pt>
                <c:pt idx="2">
                  <c:v>Middle</c:v>
                </c:pt>
                <c:pt idx="3">
                  <c:v>Rich</c:v>
                </c:pt>
                <c:pt idx="4">
                  <c:v>Richest</c:v>
                </c:pt>
              </c:strCache>
            </c:strRef>
          </c:cat>
          <c:val>
            <c:numRef>
              <c:f>'SES04'!$H$19:$L$19</c:f>
              <c:numCache>
                <c:formatCode>###0.0</c:formatCode>
                <c:ptCount val="5"/>
                <c:pt idx="0">
                  <c:v>4.2946396744336458E-2</c:v>
                </c:pt>
                <c:pt idx="1">
                  <c:v>2.1571734305611993E-2</c:v>
                </c:pt>
                <c:pt idx="2">
                  <c:v>0</c:v>
                </c:pt>
                <c:pt idx="3">
                  <c:v>7.2157757157399513E-2</c:v>
                </c:pt>
                <c:pt idx="4">
                  <c:v>6.1974575820832201E-3</c:v>
                </c:pt>
              </c:numCache>
            </c:numRef>
          </c:val>
          <c:extLst>
            <c:ext xmlns:c16="http://schemas.microsoft.com/office/drawing/2014/chart" uri="{C3380CC4-5D6E-409C-BE32-E72D297353CC}">
              <c16:uniqueId val="{00000001-46A3-4C1B-9565-BC950F601045}"/>
            </c:ext>
          </c:extLst>
        </c:ser>
        <c:ser>
          <c:idx val="2"/>
          <c:order val="2"/>
          <c:tx>
            <c:strRef>
              <c:f>'SES04'!$B$20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'SES04'!$H$15:$L$15</c:f>
              <c:strCache>
                <c:ptCount val="5"/>
                <c:pt idx="0">
                  <c:v>Poorest</c:v>
                </c:pt>
                <c:pt idx="1">
                  <c:v>Poor</c:v>
                </c:pt>
                <c:pt idx="2">
                  <c:v>Middle</c:v>
                </c:pt>
                <c:pt idx="3">
                  <c:v>Rich</c:v>
                </c:pt>
                <c:pt idx="4">
                  <c:v>Richest</c:v>
                </c:pt>
              </c:strCache>
            </c:strRef>
          </c:cat>
          <c:val>
            <c:numRef>
              <c:f>'SES04'!$H$20:$L$20</c:f>
              <c:numCache>
                <c:formatCode>###0.0</c:formatCode>
                <c:ptCount val="5"/>
                <c:pt idx="0">
                  <c:v>1.7946356241115637</c:v>
                </c:pt>
                <c:pt idx="1">
                  <c:v>1.4593119805110888</c:v>
                </c:pt>
                <c:pt idx="2">
                  <c:v>1.374589186075454</c:v>
                </c:pt>
                <c:pt idx="3">
                  <c:v>0.85031622121987027</c:v>
                </c:pt>
                <c:pt idx="4">
                  <c:v>0.33133795948086231</c:v>
                </c:pt>
              </c:numCache>
            </c:numRef>
          </c:val>
          <c:extLst>
            <c:ext xmlns:c16="http://schemas.microsoft.com/office/drawing/2014/chart" uri="{C3380CC4-5D6E-409C-BE32-E72D297353CC}">
              <c16:uniqueId val="{00000002-46A3-4C1B-9565-BC950F601045}"/>
            </c:ext>
          </c:extLst>
        </c:ser>
        <c:ser>
          <c:idx val="3"/>
          <c:order val="3"/>
          <c:tx>
            <c:strRef>
              <c:f>'SES04'!$B$21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'SES04'!$H$15:$L$15</c:f>
              <c:strCache>
                <c:ptCount val="5"/>
                <c:pt idx="0">
                  <c:v>Poorest</c:v>
                </c:pt>
                <c:pt idx="1">
                  <c:v>Poor</c:v>
                </c:pt>
                <c:pt idx="2">
                  <c:v>Middle</c:v>
                </c:pt>
                <c:pt idx="3">
                  <c:v>Rich</c:v>
                </c:pt>
                <c:pt idx="4">
                  <c:v>Richest</c:v>
                </c:pt>
              </c:strCache>
            </c:strRef>
          </c:cat>
          <c:val>
            <c:numRef>
              <c:f>'SES04'!$H$21:$L$21</c:f>
              <c:numCache>
                <c:formatCode>###0.0</c:formatCode>
                <c:ptCount val="5"/>
                <c:pt idx="0">
                  <c:v>0.14502085016163416</c:v>
                </c:pt>
                <c:pt idx="1">
                  <c:v>3.9221809011998499E-3</c:v>
                </c:pt>
                <c:pt idx="2">
                  <c:v>7.3751423535639363E-2</c:v>
                </c:pt>
                <c:pt idx="3">
                  <c:v>0</c:v>
                </c:pt>
                <c:pt idx="4">
                  <c:v>0</c:v>
                </c:pt>
              </c:numCache>
            </c:numRef>
          </c:val>
          <c:extLst>
            <c:ext xmlns:c16="http://schemas.microsoft.com/office/drawing/2014/chart" uri="{C3380CC4-5D6E-409C-BE32-E72D297353CC}">
              <c16:uniqueId val="{00000003-46A3-4C1B-9565-BC950F601045}"/>
            </c:ext>
          </c:extLst>
        </c:ser>
        <c:dLbls>
          <c:showLegendKey val="0"/>
          <c:showVal val="0"/>
          <c:showCatName val="0"/>
          <c:showSerName val="0"/>
          <c:showPercent val="0"/>
          <c:showBubbleSize val="0"/>
        </c:dLbls>
        <c:gapWidth val="50"/>
        <c:overlap val="100"/>
        <c:axId val="212092416"/>
        <c:axId val="212093952"/>
      </c:barChart>
      <c:catAx>
        <c:axId val="2120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3952"/>
        <c:crosses val="autoZero"/>
        <c:auto val="1"/>
        <c:lblAlgn val="ctr"/>
        <c:lblOffset val="100"/>
        <c:tickLblSkip val="1"/>
        <c:tickMarkSkip val="1"/>
        <c:noMultiLvlLbl val="0"/>
      </c:catAx>
      <c:valAx>
        <c:axId val="2120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'SES04'!$H$121:$L$121</c:f>
              <c:strCache>
                <c:ptCount val="5"/>
                <c:pt idx="0">
                  <c:v>Poorest</c:v>
                </c:pt>
                <c:pt idx="1">
                  <c:v>Poor</c:v>
                </c:pt>
                <c:pt idx="2">
                  <c:v>Middle</c:v>
                </c:pt>
                <c:pt idx="3">
                  <c:v>Rich</c:v>
                </c:pt>
                <c:pt idx="4">
                  <c:v>Richest</c:v>
                </c:pt>
              </c:strCache>
            </c:strRef>
          </c:cat>
          <c:val>
            <c:numRef>
              <c:f>'SES04'!$H$124:$L$124</c:f>
              <c:numCache>
                <c:formatCode>###0.0</c:formatCode>
                <c:ptCount val="5"/>
                <c:pt idx="0">
                  <c:v>88.125654081867324</c:v>
                </c:pt>
                <c:pt idx="1">
                  <c:v>92.958176394730131</c:v>
                </c:pt>
                <c:pt idx="2">
                  <c:v>97.419541742791679</c:v>
                </c:pt>
                <c:pt idx="3">
                  <c:v>98.881392842598004</c:v>
                </c:pt>
                <c:pt idx="4">
                  <c:v>98.130324026088232</c:v>
                </c:pt>
              </c:numCache>
            </c:numRef>
          </c:val>
          <c:extLst>
            <c:ext xmlns:c16="http://schemas.microsoft.com/office/drawing/2014/chart" uri="{C3380CC4-5D6E-409C-BE32-E72D297353CC}">
              <c16:uniqueId val="{00000000-9ABB-4041-A640-1A1D467B460D}"/>
            </c:ext>
          </c:extLst>
        </c:ser>
        <c:ser>
          <c:idx val="1"/>
          <c:order val="1"/>
          <c:tx>
            <c:strRef>
              <c:f>'SES04'!$B$125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'SES04'!$H$121:$L$121</c:f>
              <c:strCache>
                <c:ptCount val="5"/>
                <c:pt idx="0">
                  <c:v>Poorest</c:v>
                </c:pt>
                <c:pt idx="1">
                  <c:v>Poor</c:v>
                </c:pt>
                <c:pt idx="2">
                  <c:v>Middle</c:v>
                </c:pt>
                <c:pt idx="3">
                  <c:v>Rich</c:v>
                </c:pt>
                <c:pt idx="4">
                  <c:v>Richest</c:v>
                </c:pt>
              </c:strCache>
            </c:strRef>
          </c:cat>
          <c:val>
            <c:numRef>
              <c:f>'SES04'!$H$125:$L$125</c:f>
              <c:numCache>
                <c:formatCode>###0.0</c:formatCode>
                <c:ptCount val="5"/>
                <c:pt idx="0">
                  <c:v>11.294935325233652</c:v>
                </c:pt>
                <c:pt idx="1">
                  <c:v>6.9231102646356035</c:v>
                </c:pt>
                <c:pt idx="2">
                  <c:v>2.5288501280455264</c:v>
                </c:pt>
                <c:pt idx="3">
                  <c:v>1.1186071574020742</c:v>
                </c:pt>
                <c:pt idx="4">
                  <c:v>1.8696759739117648</c:v>
                </c:pt>
              </c:numCache>
            </c:numRef>
          </c:val>
          <c:extLst>
            <c:ext xmlns:c16="http://schemas.microsoft.com/office/drawing/2014/chart" uri="{C3380CC4-5D6E-409C-BE32-E72D297353CC}">
              <c16:uniqueId val="{00000001-9ABB-4041-A640-1A1D467B460D}"/>
            </c:ext>
          </c:extLst>
        </c:ser>
        <c:ser>
          <c:idx val="2"/>
          <c:order val="2"/>
          <c:tx>
            <c:strRef>
              <c:f>'SES04'!$B$126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'SES04'!$H$121:$L$121</c:f>
              <c:strCache>
                <c:ptCount val="5"/>
                <c:pt idx="0">
                  <c:v>Poorest</c:v>
                </c:pt>
                <c:pt idx="1">
                  <c:v>Poor</c:v>
                </c:pt>
                <c:pt idx="2">
                  <c:v>Middle</c:v>
                </c:pt>
                <c:pt idx="3">
                  <c:v>Rich</c:v>
                </c:pt>
                <c:pt idx="4">
                  <c:v>Richest</c:v>
                </c:pt>
              </c:strCache>
            </c:strRef>
          </c:cat>
          <c:val>
            <c:numRef>
              <c:f>'SES04'!$H$126:$L$126</c:f>
              <c:numCache>
                <c:formatCode>###0.0</c:formatCode>
                <c:ptCount val="5"/>
                <c:pt idx="0">
                  <c:v>0.10033984920488592</c:v>
                </c:pt>
                <c:pt idx="1">
                  <c:v>3.8112654138458879E-2</c:v>
                </c:pt>
                <c:pt idx="2">
                  <c:v>0</c:v>
                </c:pt>
                <c:pt idx="3">
                  <c:v>0</c:v>
                </c:pt>
                <c:pt idx="4">
                  <c:v>0</c:v>
                </c:pt>
              </c:numCache>
            </c:numRef>
          </c:val>
          <c:extLst>
            <c:ext xmlns:c16="http://schemas.microsoft.com/office/drawing/2014/chart" uri="{C3380CC4-5D6E-409C-BE32-E72D297353CC}">
              <c16:uniqueId val="{00000002-9ABB-4041-A640-1A1D467B460D}"/>
            </c:ext>
          </c:extLst>
        </c:ser>
        <c:ser>
          <c:idx val="3"/>
          <c:order val="3"/>
          <c:tx>
            <c:strRef>
              <c:f>'SES04'!$B$127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'SES04'!$H$121:$L$121</c:f>
              <c:strCache>
                <c:ptCount val="5"/>
                <c:pt idx="0">
                  <c:v>Poorest</c:v>
                </c:pt>
                <c:pt idx="1">
                  <c:v>Poor</c:v>
                </c:pt>
                <c:pt idx="2">
                  <c:v>Middle</c:v>
                </c:pt>
                <c:pt idx="3">
                  <c:v>Rich</c:v>
                </c:pt>
                <c:pt idx="4">
                  <c:v>Richest</c:v>
                </c:pt>
              </c:strCache>
            </c:strRef>
          </c:cat>
          <c:val>
            <c:numRef>
              <c:f>'SES04'!$H$127:$L$127</c:f>
              <c:numCache>
                <c:formatCode>###0.0</c:formatCode>
                <c:ptCount val="5"/>
                <c:pt idx="0">
                  <c:v>0.47907074369413444</c:v>
                </c:pt>
                <c:pt idx="1">
                  <c:v>8.0600686495803445E-2</c:v>
                </c:pt>
                <c:pt idx="2">
                  <c:v>5.1608129162889815E-2</c:v>
                </c:pt>
                <c:pt idx="3">
                  <c:v>0</c:v>
                </c:pt>
                <c:pt idx="4">
                  <c:v>0</c:v>
                </c:pt>
              </c:numCache>
            </c:numRef>
          </c:val>
          <c:extLst>
            <c:ext xmlns:c16="http://schemas.microsoft.com/office/drawing/2014/chart" uri="{C3380CC4-5D6E-409C-BE32-E72D297353CC}">
              <c16:uniqueId val="{00000003-9ABB-4041-A640-1A1D467B460D}"/>
            </c:ext>
          </c:extLst>
        </c:ser>
        <c:dLbls>
          <c:showLegendKey val="0"/>
          <c:showVal val="0"/>
          <c:showCatName val="0"/>
          <c:showSerName val="0"/>
          <c:showPercent val="0"/>
          <c:showBubbleSize val="0"/>
        </c:dLbls>
        <c:gapWidth val="50"/>
        <c:overlap val="100"/>
        <c:axId val="212179968"/>
        <c:axId val="212210432"/>
      </c:barChart>
      <c:catAx>
        <c:axId val="2121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0432"/>
        <c:crosses val="autoZero"/>
        <c:auto val="1"/>
        <c:lblAlgn val="ctr"/>
        <c:lblOffset val="100"/>
        <c:tickLblSkip val="1"/>
        <c:tickMarkSkip val="1"/>
        <c:noMultiLvlLbl val="0"/>
      </c:catAx>
      <c:valAx>
        <c:axId val="21221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'SES04'!$H$221:$L$221</c:f>
              <c:strCache>
                <c:ptCount val="5"/>
                <c:pt idx="0">
                  <c:v>Poorest</c:v>
                </c:pt>
                <c:pt idx="1">
                  <c:v>Poor</c:v>
                </c:pt>
                <c:pt idx="2">
                  <c:v>Middle</c:v>
                </c:pt>
                <c:pt idx="3">
                  <c:v>Rich</c:v>
                </c:pt>
                <c:pt idx="4">
                  <c:v>Richest</c:v>
                </c:pt>
              </c:strCache>
            </c:strRef>
          </c:cat>
          <c:val>
            <c:numRef>
              <c:f>'SES04'!$H$222:$L$222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A80-4B13-801F-15E9522B03E9}"/>
            </c:ext>
          </c:extLst>
        </c:ser>
        <c:ser>
          <c:idx val="1"/>
          <c:order val="1"/>
          <c:tx>
            <c:strRef>
              <c:f>'SES04'!$B$223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'SES04'!$H$221:$L$221</c:f>
              <c:strCache>
                <c:ptCount val="5"/>
                <c:pt idx="0">
                  <c:v>Poorest</c:v>
                </c:pt>
                <c:pt idx="1">
                  <c:v>Poor</c:v>
                </c:pt>
                <c:pt idx="2">
                  <c:v>Middle</c:v>
                </c:pt>
                <c:pt idx="3">
                  <c:v>Rich</c:v>
                </c:pt>
                <c:pt idx="4">
                  <c:v>Richest</c:v>
                </c:pt>
              </c:strCache>
            </c:strRef>
          </c:cat>
          <c:val>
            <c:numRef>
              <c:f>'SES04'!$H$223:$L$223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A80-4B13-801F-15E9522B03E9}"/>
            </c:ext>
          </c:extLst>
        </c:ser>
        <c:ser>
          <c:idx val="2"/>
          <c:order val="2"/>
          <c:tx>
            <c:strRef>
              <c:f>'SES04'!$B$224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'SES04'!$H$221:$L$221</c:f>
              <c:strCache>
                <c:ptCount val="5"/>
                <c:pt idx="0">
                  <c:v>Poorest</c:v>
                </c:pt>
                <c:pt idx="1">
                  <c:v>Poor</c:v>
                </c:pt>
                <c:pt idx="2">
                  <c:v>Middle</c:v>
                </c:pt>
                <c:pt idx="3">
                  <c:v>Rich</c:v>
                </c:pt>
                <c:pt idx="4">
                  <c:v>Richest</c:v>
                </c:pt>
              </c:strCache>
            </c:strRef>
          </c:cat>
          <c:val>
            <c:numRef>
              <c:f>'SES04'!$H$224:$L$224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A80-4B13-801F-15E9522B03E9}"/>
            </c:ext>
          </c:extLst>
        </c:ser>
        <c:dLbls>
          <c:showLegendKey val="0"/>
          <c:showVal val="0"/>
          <c:showCatName val="0"/>
          <c:showSerName val="0"/>
          <c:showPercent val="0"/>
          <c:showBubbleSize val="0"/>
        </c:dLbls>
        <c:gapWidth val="50"/>
        <c:overlap val="100"/>
        <c:axId val="212229504"/>
        <c:axId val="212251776"/>
      </c:barChart>
      <c:catAx>
        <c:axId val="2122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1776"/>
        <c:crosses val="autoZero"/>
        <c:auto val="1"/>
        <c:lblAlgn val="ctr"/>
        <c:lblOffset val="100"/>
        <c:tickLblSkip val="1"/>
        <c:tickMarkSkip val="1"/>
        <c:noMultiLvlLbl val="0"/>
      </c:catAx>
      <c:valAx>
        <c:axId val="21225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'SES04'!$C$121:$G$121</c:f>
              <c:strCache>
                <c:ptCount val="5"/>
                <c:pt idx="0">
                  <c:v>Poorest</c:v>
                </c:pt>
                <c:pt idx="1">
                  <c:v>Poor</c:v>
                </c:pt>
                <c:pt idx="2">
                  <c:v>Middle</c:v>
                </c:pt>
                <c:pt idx="3">
                  <c:v>Rich</c:v>
                </c:pt>
                <c:pt idx="4">
                  <c:v>Richest</c:v>
                </c:pt>
              </c:strCache>
            </c:strRef>
          </c:cat>
          <c:val>
            <c:numRef>
              <c:f>'SES04'!$C$124:$G$124</c:f>
              <c:numCache>
                <c:formatCode>###0.0</c:formatCode>
                <c:ptCount val="5"/>
                <c:pt idx="0">
                  <c:v>89.646371892405369</c:v>
                </c:pt>
                <c:pt idx="1">
                  <c:v>94.461768454918669</c:v>
                </c:pt>
                <c:pt idx="2">
                  <c:v>94.4940828850809</c:v>
                </c:pt>
                <c:pt idx="3">
                  <c:v>97.177324431448341</c:v>
                </c:pt>
                <c:pt idx="4">
                  <c:v>98.856999656336313</c:v>
                </c:pt>
              </c:numCache>
            </c:numRef>
          </c:val>
          <c:extLst>
            <c:ext xmlns:c16="http://schemas.microsoft.com/office/drawing/2014/chart" uri="{C3380CC4-5D6E-409C-BE32-E72D297353CC}">
              <c16:uniqueId val="{00000000-4594-4F53-B1FA-50DF04EA7E29}"/>
            </c:ext>
          </c:extLst>
        </c:ser>
        <c:ser>
          <c:idx val="1"/>
          <c:order val="1"/>
          <c:tx>
            <c:strRef>
              <c:f>'SES04'!$B$125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'SES04'!$C$121:$G$121</c:f>
              <c:strCache>
                <c:ptCount val="5"/>
                <c:pt idx="0">
                  <c:v>Poorest</c:v>
                </c:pt>
                <c:pt idx="1">
                  <c:v>Poor</c:v>
                </c:pt>
                <c:pt idx="2">
                  <c:v>Middle</c:v>
                </c:pt>
                <c:pt idx="3">
                  <c:v>Rich</c:v>
                </c:pt>
                <c:pt idx="4">
                  <c:v>Richest</c:v>
                </c:pt>
              </c:strCache>
            </c:strRef>
          </c:cat>
          <c:val>
            <c:numRef>
              <c:f>'SES04'!$C$125:$G$125</c:f>
              <c:numCache>
                <c:formatCode>###0.0</c:formatCode>
                <c:ptCount val="5"/>
                <c:pt idx="0">
                  <c:v>6.1671982487581465</c:v>
                </c:pt>
                <c:pt idx="1">
                  <c:v>4.760787183877313</c:v>
                </c:pt>
                <c:pt idx="2">
                  <c:v>5.2876076623149615</c:v>
                </c:pt>
                <c:pt idx="3">
                  <c:v>2.6244130324343331</c:v>
                </c:pt>
                <c:pt idx="4">
                  <c:v>1.1430003436637681</c:v>
                </c:pt>
              </c:numCache>
            </c:numRef>
          </c:val>
          <c:extLst>
            <c:ext xmlns:c16="http://schemas.microsoft.com/office/drawing/2014/chart" uri="{C3380CC4-5D6E-409C-BE32-E72D297353CC}">
              <c16:uniqueId val="{00000001-4594-4F53-B1FA-50DF04EA7E29}"/>
            </c:ext>
          </c:extLst>
        </c:ser>
        <c:ser>
          <c:idx val="2"/>
          <c:order val="2"/>
          <c:tx>
            <c:strRef>
              <c:f>'SES04'!$B$126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'SES04'!$C$121:$G$121</c:f>
              <c:strCache>
                <c:ptCount val="5"/>
                <c:pt idx="0">
                  <c:v>Poorest</c:v>
                </c:pt>
                <c:pt idx="1">
                  <c:v>Poor</c:v>
                </c:pt>
                <c:pt idx="2">
                  <c:v>Middle</c:v>
                </c:pt>
                <c:pt idx="3">
                  <c:v>Rich</c:v>
                </c:pt>
                <c:pt idx="4">
                  <c:v>Richest</c:v>
                </c:pt>
              </c:strCache>
            </c:strRef>
          </c:cat>
          <c:val>
            <c:numRef>
              <c:f>'SES04'!$C$126:$G$126</c:f>
              <c:numCache>
                <c:formatCode>###0.0</c:formatCode>
                <c:ptCount val="5"/>
                <c:pt idx="0">
                  <c:v>0.56512308194847094</c:v>
                </c:pt>
                <c:pt idx="1">
                  <c:v>0.33365903723077395</c:v>
                </c:pt>
                <c:pt idx="2">
                  <c:v>9.7840055929950154E-2</c:v>
                </c:pt>
                <c:pt idx="3">
                  <c:v>0.10237735831987038</c:v>
                </c:pt>
                <c:pt idx="4">
                  <c:v>0</c:v>
                </c:pt>
              </c:numCache>
            </c:numRef>
          </c:val>
          <c:extLst>
            <c:ext xmlns:c16="http://schemas.microsoft.com/office/drawing/2014/chart" uri="{C3380CC4-5D6E-409C-BE32-E72D297353CC}">
              <c16:uniqueId val="{00000002-4594-4F53-B1FA-50DF04EA7E29}"/>
            </c:ext>
          </c:extLst>
        </c:ser>
        <c:ser>
          <c:idx val="3"/>
          <c:order val="3"/>
          <c:tx>
            <c:strRef>
              <c:f>'SES04'!$B$127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'SES04'!$C$121:$G$121</c:f>
              <c:strCache>
                <c:ptCount val="5"/>
                <c:pt idx="0">
                  <c:v>Poorest</c:v>
                </c:pt>
                <c:pt idx="1">
                  <c:v>Poor</c:v>
                </c:pt>
                <c:pt idx="2">
                  <c:v>Middle</c:v>
                </c:pt>
                <c:pt idx="3">
                  <c:v>Rich</c:v>
                </c:pt>
                <c:pt idx="4">
                  <c:v>Richest</c:v>
                </c:pt>
              </c:strCache>
            </c:strRef>
          </c:cat>
          <c:val>
            <c:numRef>
              <c:f>'SES04'!$C$127:$G$127</c:f>
              <c:numCache>
                <c:formatCode>###0.0</c:formatCode>
                <c:ptCount val="5"/>
                <c:pt idx="0">
                  <c:v>3.6213067768880141</c:v>
                </c:pt>
                <c:pt idx="1">
                  <c:v>0.44378532397324061</c:v>
                </c:pt>
                <c:pt idx="2">
                  <c:v>0.12046939667418634</c:v>
                </c:pt>
                <c:pt idx="3">
                  <c:v>9.5885177797458351E-2</c:v>
                </c:pt>
                <c:pt idx="4">
                  <c:v>0</c:v>
                </c:pt>
              </c:numCache>
            </c:numRef>
          </c:val>
          <c:extLst>
            <c:ext xmlns:c16="http://schemas.microsoft.com/office/drawing/2014/chart" uri="{C3380CC4-5D6E-409C-BE32-E72D297353CC}">
              <c16:uniqueId val="{00000003-4594-4F53-B1FA-50DF04EA7E29}"/>
            </c:ext>
          </c:extLst>
        </c:ser>
        <c:dLbls>
          <c:showLegendKey val="0"/>
          <c:showVal val="0"/>
          <c:showCatName val="0"/>
          <c:showSerName val="0"/>
          <c:showPercent val="0"/>
          <c:showBubbleSize val="0"/>
        </c:dLbls>
        <c:gapWidth val="50"/>
        <c:overlap val="100"/>
        <c:axId val="211073664"/>
        <c:axId val="211128704"/>
      </c:barChart>
      <c:catAx>
        <c:axId val="21107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28704"/>
        <c:crosses val="autoZero"/>
        <c:auto val="1"/>
        <c:lblAlgn val="ctr"/>
        <c:lblOffset val="100"/>
        <c:tickLblSkip val="1"/>
        <c:tickMarkSkip val="1"/>
        <c:noMultiLvlLbl val="0"/>
      </c:catAx>
      <c:valAx>
        <c:axId val="211128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'SES04'!$B$124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'SES04'!$M$121:$Q$121</c:f>
              <c:strCache>
                <c:ptCount val="5"/>
                <c:pt idx="0">
                  <c:v>Poorest</c:v>
                </c:pt>
                <c:pt idx="1">
                  <c:v>Poor</c:v>
                </c:pt>
                <c:pt idx="2">
                  <c:v>Middle</c:v>
                </c:pt>
                <c:pt idx="3">
                  <c:v>Rich</c:v>
                </c:pt>
                <c:pt idx="4">
                  <c:v>Richest</c:v>
                </c:pt>
              </c:strCache>
            </c:strRef>
          </c:cat>
          <c:val>
            <c:numRef>
              <c:f>'SES04'!$M$124:$Q$124</c:f>
              <c:numCache>
                <c:formatCode>###0.0</c:formatCode>
                <c:ptCount val="5"/>
                <c:pt idx="0">
                  <c:v>88.08827601060284</c:v>
                </c:pt>
                <c:pt idx="1">
                  <c:v>95.596847886042681</c:v>
                </c:pt>
                <c:pt idx="2">
                  <c:v>95.243299647011924</c:v>
                </c:pt>
                <c:pt idx="3">
                  <c:v>96.710059955380984</c:v>
                </c:pt>
                <c:pt idx="4">
                  <c:v>98.818540432146833</c:v>
                </c:pt>
              </c:numCache>
            </c:numRef>
          </c:val>
          <c:extLst>
            <c:ext xmlns:c16="http://schemas.microsoft.com/office/drawing/2014/chart" uri="{C3380CC4-5D6E-409C-BE32-E72D297353CC}">
              <c16:uniqueId val="{00000000-278D-4EEB-B613-B98622656EE9}"/>
            </c:ext>
          </c:extLst>
        </c:ser>
        <c:ser>
          <c:idx val="1"/>
          <c:order val="1"/>
          <c:tx>
            <c:strRef>
              <c:f>'SES04'!$B$125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'SES04'!$M$121:$Q$121</c:f>
              <c:strCache>
                <c:ptCount val="5"/>
                <c:pt idx="0">
                  <c:v>Poorest</c:v>
                </c:pt>
                <c:pt idx="1">
                  <c:v>Poor</c:v>
                </c:pt>
                <c:pt idx="2">
                  <c:v>Middle</c:v>
                </c:pt>
                <c:pt idx="3">
                  <c:v>Rich</c:v>
                </c:pt>
                <c:pt idx="4">
                  <c:v>Richest</c:v>
                </c:pt>
              </c:strCache>
            </c:strRef>
          </c:cat>
          <c:val>
            <c:numRef>
              <c:f>'SES04'!$M$125:$Q$125</c:f>
              <c:numCache>
                <c:formatCode>###0.0</c:formatCode>
                <c:ptCount val="5"/>
                <c:pt idx="0">
                  <c:v>6.4830513338705877</c:v>
                </c:pt>
                <c:pt idx="1">
                  <c:v>3.4104625619610882</c:v>
                </c:pt>
                <c:pt idx="2">
                  <c:v>4.3818276081316005</c:v>
                </c:pt>
                <c:pt idx="3">
                  <c:v>3.1105216842461267</c:v>
                </c:pt>
                <c:pt idx="4">
                  <c:v>1.0021291699620754</c:v>
                </c:pt>
              </c:numCache>
            </c:numRef>
          </c:val>
          <c:extLst>
            <c:ext xmlns:c16="http://schemas.microsoft.com/office/drawing/2014/chart" uri="{C3380CC4-5D6E-409C-BE32-E72D297353CC}">
              <c16:uniqueId val="{00000001-278D-4EEB-B613-B98622656EE9}"/>
            </c:ext>
          </c:extLst>
        </c:ser>
        <c:ser>
          <c:idx val="2"/>
          <c:order val="2"/>
          <c:tx>
            <c:strRef>
              <c:f>'SES04'!$B$126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'SES04'!$M$121:$Q$121</c:f>
              <c:strCache>
                <c:ptCount val="5"/>
                <c:pt idx="0">
                  <c:v>Poorest</c:v>
                </c:pt>
                <c:pt idx="1">
                  <c:v>Poor</c:v>
                </c:pt>
                <c:pt idx="2">
                  <c:v>Middle</c:v>
                </c:pt>
                <c:pt idx="3">
                  <c:v>Rich</c:v>
                </c:pt>
                <c:pt idx="4">
                  <c:v>Richest</c:v>
                </c:pt>
              </c:strCache>
            </c:strRef>
          </c:cat>
          <c:val>
            <c:numRef>
              <c:f>'SES04'!$M$126:$Q$126</c:f>
              <c:numCache>
                <c:formatCode>###0.0</c:formatCode>
                <c:ptCount val="5"/>
                <c:pt idx="0">
                  <c:v>0.73595072877222378</c:v>
                </c:pt>
                <c:pt idx="1">
                  <c:v>0.3845243626579844</c:v>
                </c:pt>
                <c:pt idx="2">
                  <c:v>0.11486644752802988</c:v>
                </c:pt>
                <c:pt idx="3">
                  <c:v>0.10309477553224156</c:v>
                </c:pt>
                <c:pt idx="4">
                  <c:v>0.12862983557762675</c:v>
                </c:pt>
              </c:numCache>
            </c:numRef>
          </c:val>
          <c:extLst>
            <c:ext xmlns:c16="http://schemas.microsoft.com/office/drawing/2014/chart" uri="{C3380CC4-5D6E-409C-BE32-E72D297353CC}">
              <c16:uniqueId val="{00000002-278D-4EEB-B613-B98622656EE9}"/>
            </c:ext>
          </c:extLst>
        </c:ser>
        <c:ser>
          <c:idx val="3"/>
          <c:order val="3"/>
          <c:tx>
            <c:strRef>
              <c:f>'SES04'!$B$127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'SES04'!$M$121:$Q$121</c:f>
              <c:strCache>
                <c:ptCount val="5"/>
                <c:pt idx="0">
                  <c:v>Poorest</c:v>
                </c:pt>
                <c:pt idx="1">
                  <c:v>Poor</c:v>
                </c:pt>
                <c:pt idx="2">
                  <c:v>Middle</c:v>
                </c:pt>
                <c:pt idx="3">
                  <c:v>Rich</c:v>
                </c:pt>
                <c:pt idx="4">
                  <c:v>Richest</c:v>
                </c:pt>
              </c:strCache>
            </c:strRef>
          </c:cat>
          <c:val>
            <c:numRef>
              <c:f>'SES04'!$M$127:$Q$127</c:f>
              <c:numCache>
                <c:formatCode>###0.0</c:formatCode>
                <c:ptCount val="5"/>
                <c:pt idx="0">
                  <c:v>4.6927219267543414</c:v>
                </c:pt>
                <c:pt idx="1">
                  <c:v>0.60816518933825547</c:v>
                </c:pt>
                <c:pt idx="2">
                  <c:v>0.26000629732844682</c:v>
                </c:pt>
                <c:pt idx="3">
                  <c:v>7.6323584840654171E-2</c:v>
                </c:pt>
                <c:pt idx="4">
                  <c:v>5.0700562313468076E-2</c:v>
                </c:pt>
              </c:numCache>
            </c:numRef>
          </c:val>
          <c:extLst>
            <c:ext xmlns:c16="http://schemas.microsoft.com/office/drawing/2014/chart" uri="{C3380CC4-5D6E-409C-BE32-E72D297353CC}">
              <c16:uniqueId val="{00000003-278D-4EEB-B613-B98622656EE9}"/>
            </c:ext>
          </c:extLst>
        </c:ser>
        <c:dLbls>
          <c:showLegendKey val="0"/>
          <c:showVal val="0"/>
          <c:showCatName val="0"/>
          <c:showSerName val="0"/>
          <c:showPercent val="0"/>
          <c:showBubbleSize val="0"/>
        </c:dLbls>
        <c:gapWidth val="50"/>
        <c:overlap val="100"/>
        <c:axId val="210517376"/>
        <c:axId val="210523264"/>
      </c:barChart>
      <c:catAx>
        <c:axId val="21051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3264"/>
        <c:crosses val="autoZero"/>
        <c:auto val="1"/>
        <c:lblAlgn val="ctr"/>
        <c:lblOffset val="100"/>
        <c:tickLblSkip val="1"/>
        <c:tickMarkSkip val="1"/>
        <c:noMultiLvlLbl val="0"/>
      </c:catAx>
      <c:valAx>
        <c:axId val="21052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91.243390783134544</c:v>
                </c:pt>
                <c:pt idx="1">
                  <c:v>95.10761891064918</c:v>
                </c:pt>
                <c:pt idx="2">
                  <c:v>94.864290818691927</c:v>
                </c:pt>
                <c:pt idx="3">
                  <c:v>94.998653166301793</c:v>
                </c:pt>
                <c:pt idx="4">
                  <c:v>96.51567883170074</c:v>
                </c:pt>
              </c:numCache>
            </c:numRef>
          </c:val>
          <c:extLst>
            <c:ext xmlns:c16="http://schemas.microsoft.com/office/drawing/2014/chart" uri="{C3380CC4-5D6E-409C-BE32-E72D297353CC}">
              <c16:uniqueId val="{00000000-1F7E-4F24-AF9A-30FBCFACD4E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0.84968372685087712</c:v>
                </c:pt>
                <c:pt idx="1">
                  <c:v>0.64564832348231438</c:v>
                </c:pt>
                <c:pt idx="2">
                  <c:v>5.7168844011364531E-2</c:v>
                </c:pt>
                <c:pt idx="3">
                  <c:v>0.10718855768549342</c:v>
                </c:pt>
                <c:pt idx="4">
                  <c:v>8.914941536634971E-2</c:v>
                </c:pt>
              </c:numCache>
            </c:numRef>
          </c:val>
          <c:extLst>
            <c:ext xmlns:c16="http://schemas.microsoft.com/office/drawing/2014/chart" uri="{C3380CC4-5D6E-409C-BE32-E72D297353CC}">
              <c16:uniqueId val="{00000001-1F7E-4F24-AF9A-30FBCFACD4E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5.1461924369444114</c:v>
                </c:pt>
                <c:pt idx="1">
                  <c:v>2.9111724586759213</c:v>
                </c:pt>
                <c:pt idx="2">
                  <c:v>4.3652210616237097</c:v>
                </c:pt>
                <c:pt idx="3">
                  <c:v>4.488846326767864</c:v>
                </c:pt>
                <c:pt idx="4">
                  <c:v>3.1408825333883366</c:v>
                </c:pt>
              </c:numCache>
            </c:numRef>
          </c:val>
          <c:extLst>
            <c:ext xmlns:c16="http://schemas.microsoft.com/office/drawing/2014/chart" uri="{C3380CC4-5D6E-409C-BE32-E72D297353CC}">
              <c16:uniqueId val="{00000002-1F7E-4F24-AF9A-30FBCFACD4E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2.7607330530700818</c:v>
                </c:pt>
                <c:pt idx="1">
                  <c:v>1.3355603071927216</c:v>
                </c:pt>
                <c:pt idx="2">
                  <c:v>0.71331927567302567</c:v>
                </c:pt>
                <c:pt idx="3">
                  <c:v>0.4053119492447822</c:v>
                </c:pt>
                <c:pt idx="4">
                  <c:v>0.25428921954466033</c:v>
                </c:pt>
              </c:numCache>
            </c:numRef>
          </c:val>
          <c:extLst>
            <c:ext xmlns:c16="http://schemas.microsoft.com/office/drawing/2014/chart" uri="{C3380CC4-5D6E-409C-BE32-E72D297353CC}">
              <c16:uniqueId val="{00000003-1F7E-4F24-AF9A-30FBCFACD4E9}"/>
            </c:ext>
          </c:extLst>
        </c:ser>
        <c:dLbls>
          <c:showLegendKey val="0"/>
          <c:showVal val="0"/>
          <c:showCatName val="0"/>
          <c:showSerName val="0"/>
          <c:showPercent val="0"/>
          <c:showBubbleSize val="0"/>
        </c:dLbls>
        <c:gapWidth val="50"/>
        <c:overlap val="100"/>
        <c:axId val="210118912"/>
        <c:axId val="210194432"/>
      </c:barChart>
      <c:catAx>
        <c:axId val="21011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94432"/>
        <c:crosses val="autoZero"/>
        <c:auto val="1"/>
        <c:lblAlgn val="ctr"/>
        <c:lblOffset val="100"/>
        <c:tickLblSkip val="1"/>
        <c:tickMarkSkip val="1"/>
        <c:noMultiLvlLbl val="0"/>
      </c:catAx>
      <c:valAx>
        <c:axId val="21019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 (include BKK.)</c:v>
                </c:pt>
                <c:pt idx="1">
                  <c:v>North</c:v>
                </c:pt>
                <c:pt idx="2">
                  <c:v>Northeast</c:v>
                </c:pt>
                <c:pt idx="3">
                  <c:v>South</c:v>
                </c:pt>
              </c:strCache>
            </c:strRef>
          </c:cat>
          <c:val>
            <c:numRef>
              <c:f>MICS06!$R$18:$U$18</c:f>
              <c:numCache>
                <c:formatCode>###0.0</c:formatCode>
                <c:ptCount val="4"/>
                <c:pt idx="0">
                  <c:v>99.09513089914077</c:v>
                </c:pt>
                <c:pt idx="1">
                  <c:v>95.902516517451303</c:v>
                </c:pt>
                <c:pt idx="2">
                  <c:v>96.058139331235196</c:v>
                </c:pt>
                <c:pt idx="3">
                  <c:v>87.281154957025919</c:v>
                </c:pt>
              </c:numCache>
            </c:numRef>
          </c:val>
          <c:extLst>
            <c:ext xmlns:c16="http://schemas.microsoft.com/office/drawing/2014/chart" uri="{C3380CC4-5D6E-409C-BE32-E72D297353CC}">
              <c16:uniqueId val="{00000000-78EB-4B46-9DB6-907E6151E0E3}"/>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 (include BKK.)</c:v>
                </c:pt>
                <c:pt idx="1">
                  <c:v>North</c:v>
                </c:pt>
                <c:pt idx="2">
                  <c:v>Northeast</c:v>
                </c:pt>
                <c:pt idx="3">
                  <c:v>South</c:v>
                </c:pt>
              </c:strCache>
            </c:strRef>
          </c:cat>
          <c:val>
            <c:numRef>
              <c:f>MICS06!$R$19:$U$19</c:f>
              <c:numCache>
                <c:formatCode>###0.0</c:formatCode>
                <c:ptCount val="4"/>
                <c:pt idx="0">
                  <c:v>2.9378773164612602E-2</c:v>
                </c:pt>
                <c:pt idx="1">
                  <c:v>3.125866189563753E-2</c:v>
                </c:pt>
                <c:pt idx="2">
                  <c:v>0.69297892979471376</c:v>
                </c:pt>
                <c:pt idx="3">
                  <c:v>3.4793343991645916E-2</c:v>
                </c:pt>
              </c:numCache>
            </c:numRef>
          </c:val>
          <c:extLst>
            <c:ext xmlns:c16="http://schemas.microsoft.com/office/drawing/2014/chart" uri="{C3380CC4-5D6E-409C-BE32-E72D297353CC}">
              <c16:uniqueId val="{00000001-78EB-4B46-9DB6-907E6151E0E3}"/>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 (include BKK.)</c:v>
                </c:pt>
                <c:pt idx="1">
                  <c:v>North</c:v>
                </c:pt>
                <c:pt idx="2">
                  <c:v>Northeast</c:v>
                </c:pt>
                <c:pt idx="3">
                  <c:v>South</c:v>
                </c:pt>
              </c:strCache>
            </c:strRef>
          </c:cat>
          <c:val>
            <c:numRef>
              <c:f>MICS06!$R$20:$U$20</c:f>
              <c:numCache>
                <c:formatCode>###0.0</c:formatCode>
                <c:ptCount val="4"/>
                <c:pt idx="0">
                  <c:v>0.73849191890338595</c:v>
                </c:pt>
                <c:pt idx="1">
                  <c:v>1.5839521340261458</c:v>
                </c:pt>
                <c:pt idx="2">
                  <c:v>2.8173794074231671</c:v>
                </c:pt>
                <c:pt idx="3">
                  <c:v>11.615178123023687</c:v>
                </c:pt>
              </c:numCache>
            </c:numRef>
          </c:val>
          <c:extLst>
            <c:ext xmlns:c16="http://schemas.microsoft.com/office/drawing/2014/chart" uri="{C3380CC4-5D6E-409C-BE32-E72D297353CC}">
              <c16:uniqueId val="{00000002-78EB-4B46-9DB6-907E6151E0E3}"/>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MICS06!$R$15:$U$15</c:f>
              <c:strCache>
                <c:ptCount val="4"/>
                <c:pt idx="0">
                  <c:v>Central (include BKK.)</c:v>
                </c:pt>
                <c:pt idx="1">
                  <c:v>North</c:v>
                </c:pt>
                <c:pt idx="2">
                  <c:v>Northeast</c:v>
                </c:pt>
                <c:pt idx="3">
                  <c:v>South</c:v>
                </c:pt>
              </c:strCache>
            </c:strRef>
          </c:cat>
          <c:val>
            <c:numRef>
              <c:f>MICS06!$R$21:$U$21</c:f>
              <c:numCache>
                <c:formatCode>###0.0</c:formatCode>
                <c:ptCount val="4"/>
                <c:pt idx="0">
                  <c:v>0.13699840879115724</c:v>
                </c:pt>
                <c:pt idx="1">
                  <c:v>2.4822726866268221</c:v>
                </c:pt>
                <c:pt idx="2">
                  <c:v>0.43150233154683992</c:v>
                </c:pt>
                <c:pt idx="3">
                  <c:v>1.0688735759586994</c:v>
                </c:pt>
              </c:numCache>
            </c:numRef>
          </c:val>
          <c:extLst>
            <c:ext xmlns:c16="http://schemas.microsoft.com/office/drawing/2014/chart" uri="{C3380CC4-5D6E-409C-BE32-E72D297353CC}">
              <c16:uniqueId val="{00000003-78EB-4B46-9DB6-907E6151E0E3}"/>
            </c:ext>
          </c:extLst>
        </c:ser>
        <c:dLbls>
          <c:showLegendKey val="0"/>
          <c:showVal val="0"/>
          <c:showCatName val="0"/>
          <c:showSerName val="0"/>
          <c:showPercent val="0"/>
          <c:showBubbleSize val="0"/>
        </c:dLbls>
        <c:gapWidth val="50"/>
        <c:overlap val="100"/>
        <c:axId val="210272256"/>
        <c:axId val="210273792"/>
      </c:barChart>
      <c:catAx>
        <c:axId val="21027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3792"/>
        <c:crosses val="autoZero"/>
        <c:auto val="1"/>
        <c:lblAlgn val="ctr"/>
        <c:lblOffset val="100"/>
        <c:tickLblSkip val="1"/>
        <c:tickMarkSkip val="1"/>
        <c:noMultiLvlLbl val="0"/>
      </c:catAx>
      <c:valAx>
        <c:axId val="21027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92.553553517650172</c:v>
                </c:pt>
                <c:pt idx="1">
                  <c:v>95.673391855732774</c:v>
                </c:pt>
                <c:pt idx="2">
                  <c:v>95.89469556736401</c:v>
                </c:pt>
                <c:pt idx="3">
                  <c:v>96.166412475034619</c:v>
                </c:pt>
                <c:pt idx="4">
                  <c:v>99.014591553406575</c:v>
                </c:pt>
              </c:numCache>
            </c:numRef>
          </c:val>
          <c:extLst>
            <c:ext xmlns:c16="http://schemas.microsoft.com/office/drawing/2014/chart" uri="{C3380CC4-5D6E-409C-BE32-E72D297353CC}">
              <c16:uniqueId val="{00000000-2297-4322-8EE9-5EE4F22AFA01}"/>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0.6007518993591765</c:v>
                </c:pt>
                <c:pt idx="1">
                  <c:v>0.49789216079848114</c:v>
                </c:pt>
                <c:pt idx="2">
                  <c:v>8.4775992069736711E-2</c:v>
                </c:pt>
                <c:pt idx="3">
                  <c:v>0</c:v>
                </c:pt>
                <c:pt idx="4">
                  <c:v>8.6007934612727266E-2</c:v>
                </c:pt>
              </c:numCache>
            </c:numRef>
          </c:val>
          <c:extLst>
            <c:ext xmlns:c16="http://schemas.microsoft.com/office/drawing/2014/chart" uri="{C3380CC4-5D6E-409C-BE32-E72D297353CC}">
              <c16:uniqueId val="{00000001-2297-4322-8EE9-5EE4F22AFA01}"/>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4.3172689676227085</c:v>
                </c:pt>
                <c:pt idx="1">
                  <c:v>3.2017316480009259</c:v>
                </c:pt>
                <c:pt idx="2">
                  <c:v>3.5414926619603597</c:v>
                </c:pt>
                <c:pt idx="3">
                  <c:v>3.5543342615166056</c:v>
                </c:pt>
                <c:pt idx="4">
                  <c:v>0.8620390224736133</c:v>
                </c:pt>
              </c:numCache>
            </c:numRef>
          </c:val>
          <c:extLst>
            <c:ext xmlns:c16="http://schemas.microsoft.com/office/drawing/2014/chart" uri="{C3380CC4-5D6E-409C-BE32-E72D297353CC}">
              <c16:uniqueId val="{00000002-2297-4322-8EE9-5EE4F22AFA01}"/>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2.5284256153679845</c:v>
                </c:pt>
                <c:pt idx="1">
                  <c:v>0.62698433546804033</c:v>
                </c:pt>
                <c:pt idx="2">
                  <c:v>0.47903577860578239</c:v>
                </c:pt>
                <c:pt idx="3">
                  <c:v>0.27925326344868961</c:v>
                </c:pt>
                <c:pt idx="4">
                  <c:v>3.7361489507003062E-2</c:v>
                </c:pt>
              </c:numCache>
            </c:numRef>
          </c:val>
          <c:extLst>
            <c:ext xmlns:c16="http://schemas.microsoft.com/office/drawing/2014/chart" uri="{C3380CC4-5D6E-409C-BE32-E72D297353CC}">
              <c16:uniqueId val="{00000003-2297-4322-8EE9-5EE4F22AFA01}"/>
            </c:ext>
          </c:extLst>
        </c:ser>
        <c:dLbls>
          <c:showLegendKey val="0"/>
          <c:showVal val="0"/>
          <c:showCatName val="0"/>
          <c:showSerName val="0"/>
          <c:showPercent val="0"/>
          <c:showBubbleSize val="0"/>
        </c:dLbls>
        <c:gapWidth val="50"/>
        <c:overlap val="100"/>
        <c:axId val="210450304"/>
        <c:axId val="210451840"/>
      </c:barChart>
      <c:catAx>
        <c:axId val="2104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1840"/>
        <c:crosses val="autoZero"/>
        <c:auto val="1"/>
        <c:lblAlgn val="ctr"/>
        <c:lblOffset val="100"/>
        <c:tickLblSkip val="1"/>
        <c:tickMarkSkip val="1"/>
        <c:noMultiLvlLbl val="0"/>
      </c:catAx>
      <c:valAx>
        <c:axId val="21045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0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 (include BKK.)</c:v>
                </c:pt>
                <c:pt idx="1">
                  <c:v>North</c:v>
                </c:pt>
                <c:pt idx="2">
                  <c:v>Northeast</c:v>
                </c:pt>
                <c:pt idx="3">
                  <c:v>South</c:v>
                </c:pt>
              </c:strCache>
            </c:strRef>
          </c:cat>
          <c:val>
            <c:numRef>
              <c:f>MICS06!$R$124:$U$124</c:f>
              <c:numCache>
                <c:formatCode>###0.0</c:formatCode>
                <c:ptCount val="4"/>
                <c:pt idx="0">
                  <c:v>94.946085565484125</c:v>
                </c:pt>
                <c:pt idx="1">
                  <c:v>95.859526516708328</c:v>
                </c:pt>
                <c:pt idx="2">
                  <c:v>97.039930025038018</c:v>
                </c:pt>
                <c:pt idx="3">
                  <c:v>90.443729272451094</c:v>
                </c:pt>
              </c:numCache>
            </c:numRef>
          </c:val>
          <c:extLst>
            <c:ext xmlns:c16="http://schemas.microsoft.com/office/drawing/2014/chart" uri="{C3380CC4-5D6E-409C-BE32-E72D297353CC}">
              <c16:uniqueId val="{00000000-FD2C-4FB4-873E-469A8A585BE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 (include BKK.)</c:v>
                </c:pt>
                <c:pt idx="1">
                  <c:v>North</c:v>
                </c:pt>
                <c:pt idx="2">
                  <c:v>Northeast</c:v>
                </c:pt>
                <c:pt idx="3">
                  <c:v>South</c:v>
                </c:pt>
              </c:strCache>
            </c:strRef>
          </c:cat>
          <c:val>
            <c:numRef>
              <c:f>MICS06!$R$125:$U$125</c:f>
              <c:numCache>
                <c:formatCode>###0.0</c:formatCode>
                <c:ptCount val="4"/>
                <c:pt idx="0">
                  <c:v>4.8588698645439692</c:v>
                </c:pt>
                <c:pt idx="1">
                  <c:v>3.8064337775476522</c:v>
                </c:pt>
                <c:pt idx="2">
                  <c:v>2.388212524381681</c:v>
                </c:pt>
                <c:pt idx="3">
                  <c:v>6.1666079560798197</c:v>
                </c:pt>
              </c:numCache>
            </c:numRef>
          </c:val>
          <c:extLst>
            <c:ext xmlns:c16="http://schemas.microsoft.com/office/drawing/2014/chart" uri="{C3380CC4-5D6E-409C-BE32-E72D297353CC}">
              <c16:uniqueId val="{00000001-FD2C-4FB4-873E-469A8A585BE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 (include BKK.)</c:v>
                </c:pt>
                <c:pt idx="1">
                  <c:v>North</c:v>
                </c:pt>
                <c:pt idx="2">
                  <c:v>Northeast</c:v>
                </c:pt>
                <c:pt idx="3">
                  <c:v>South</c:v>
                </c:pt>
              </c:strCache>
            </c:strRef>
          </c:cat>
          <c:val>
            <c:numRef>
              <c:f>MICS06!$R$126:$U$126</c:f>
              <c:numCache>
                <c:formatCode>###0.0</c:formatCode>
                <c:ptCount val="4"/>
                <c:pt idx="0">
                  <c:v>8.8098066799392818E-2</c:v>
                </c:pt>
                <c:pt idx="1">
                  <c:v>4.6643088260857744E-2</c:v>
                </c:pt>
                <c:pt idx="2">
                  <c:v>1.68309632984627E-2</c:v>
                </c:pt>
                <c:pt idx="3">
                  <c:v>0.50249936939552653</c:v>
                </c:pt>
              </c:numCache>
            </c:numRef>
          </c:val>
          <c:extLst>
            <c:ext xmlns:c16="http://schemas.microsoft.com/office/drawing/2014/chart" uri="{C3380CC4-5D6E-409C-BE32-E72D297353CC}">
              <c16:uniqueId val="{00000002-FD2C-4FB4-873E-469A8A585BE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MICS06!$R$121:$U$121</c:f>
              <c:strCache>
                <c:ptCount val="4"/>
                <c:pt idx="0">
                  <c:v>Central (include BKK.)</c:v>
                </c:pt>
                <c:pt idx="1">
                  <c:v>North</c:v>
                </c:pt>
                <c:pt idx="2">
                  <c:v>Northeast</c:v>
                </c:pt>
                <c:pt idx="3">
                  <c:v>South</c:v>
                </c:pt>
              </c:strCache>
            </c:strRef>
          </c:cat>
          <c:val>
            <c:numRef>
              <c:f>MICS06!$R$127:$U$127</c:f>
              <c:numCache>
                <c:formatCode>###0.0</c:formatCode>
                <c:ptCount val="4"/>
                <c:pt idx="0">
                  <c:v>0.10694650317270474</c:v>
                </c:pt>
                <c:pt idx="1">
                  <c:v>0.28739661748309719</c:v>
                </c:pt>
                <c:pt idx="2">
                  <c:v>0.55502648728168924</c:v>
                </c:pt>
                <c:pt idx="3">
                  <c:v>2.8871634020737047</c:v>
                </c:pt>
              </c:numCache>
            </c:numRef>
          </c:val>
          <c:extLst>
            <c:ext xmlns:c16="http://schemas.microsoft.com/office/drawing/2014/chart" uri="{C3380CC4-5D6E-409C-BE32-E72D297353CC}">
              <c16:uniqueId val="{00000003-FD2C-4FB4-873E-469A8A585BEF}"/>
            </c:ext>
          </c:extLst>
        </c:ser>
        <c:dLbls>
          <c:showLegendKey val="0"/>
          <c:showVal val="0"/>
          <c:showCatName val="0"/>
          <c:showSerName val="0"/>
          <c:showPercent val="0"/>
          <c:showBubbleSize val="0"/>
        </c:dLbls>
        <c:gapWidth val="50"/>
        <c:overlap val="100"/>
        <c:axId val="211043456"/>
        <c:axId val="211044992"/>
      </c:barChart>
      <c:catAx>
        <c:axId val="21104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4992"/>
        <c:crosses val="autoZero"/>
        <c:auto val="1"/>
        <c:lblAlgn val="ctr"/>
        <c:lblOffset val="100"/>
        <c:tickLblSkip val="1"/>
        <c:tickMarkSkip val="1"/>
        <c:noMultiLvlLbl val="0"/>
      </c:catAx>
      <c:valAx>
        <c:axId val="21104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F99-47FA-9E95-E45AEFF5788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F99-47FA-9E95-E45AEFF5788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F99-47FA-9E95-E45AEFF57889}"/>
            </c:ext>
          </c:extLst>
        </c:ser>
        <c:dLbls>
          <c:showLegendKey val="0"/>
          <c:showVal val="0"/>
          <c:showCatName val="0"/>
          <c:showSerName val="0"/>
          <c:showPercent val="0"/>
          <c:showBubbleSize val="0"/>
        </c:dLbls>
        <c:gapWidth val="50"/>
        <c:overlap val="100"/>
        <c:axId val="211151872"/>
        <c:axId val="211178240"/>
      </c:barChart>
      <c:catAx>
        <c:axId val="2111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78240"/>
        <c:crosses val="autoZero"/>
        <c:auto val="1"/>
        <c:lblAlgn val="ctr"/>
        <c:lblOffset val="100"/>
        <c:tickLblSkip val="1"/>
        <c:tickMarkSkip val="1"/>
        <c:noMultiLvlLbl val="0"/>
      </c:catAx>
      <c:valAx>
        <c:axId val="21117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MICS06!$R$221:$U$221</c:f>
              <c:strCache>
                <c:ptCount val="4"/>
                <c:pt idx="0">
                  <c:v>Central (include BKK.)</c:v>
                </c:pt>
                <c:pt idx="1">
                  <c:v>North</c:v>
                </c:pt>
                <c:pt idx="2">
                  <c:v>Northeast</c:v>
                </c:pt>
                <c:pt idx="3">
                  <c:v>South</c:v>
                </c:pt>
              </c:strCache>
            </c:strRef>
          </c:cat>
          <c:val>
            <c:numRef>
              <c:f>MICS06!$R$222:$U$222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28E1-4CBE-9CFE-B4C3E5E2CFD8}"/>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MICS06!$R$221:$U$221</c:f>
              <c:strCache>
                <c:ptCount val="4"/>
                <c:pt idx="0">
                  <c:v>Central (include BKK.)</c:v>
                </c:pt>
                <c:pt idx="1">
                  <c:v>North</c:v>
                </c:pt>
                <c:pt idx="2">
                  <c:v>Northeast</c:v>
                </c:pt>
                <c:pt idx="3">
                  <c:v>South</c:v>
                </c:pt>
              </c:strCache>
            </c:strRef>
          </c:cat>
          <c:val>
            <c:numRef>
              <c:f>MICS06!$R$223:$U$223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28E1-4CBE-9CFE-B4C3E5E2CFD8}"/>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MICS06!$R$221:$U$221</c:f>
              <c:strCache>
                <c:ptCount val="4"/>
                <c:pt idx="0">
                  <c:v>Central (include BKK.)</c:v>
                </c:pt>
                <c:pt idx="1">
                  <c:v>North</c:v>
                </c:pt>
                <c:pt idx="2">
                  <c:v>Northeast</c:v>
                </c:pt>
                <c:pt idx="3">
                  <c:v>South</c:v>
                </c:pt>
              </c:strCache>
            </c:strRef>
          </c:cat>
          <c:val>
            <c:numRef>
              <c:f>MICS06!$R$224:$U$224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28E1-4CBE-9CFE-B4C3E5E2CFD8}"/>
            </c:ext>
          </c:extLst>
        </c:ser>
        <c:dLbls>
          <c:showLegendKey val="0"/>
          <c:showVal val="0"/>
          <c:showCatName val="0"/>
          <c:showSerName val="0"/>
          <c:showPercent val="0"/>
          <c:showBubbleSize val="0"/>
        </c:dLbls>
        <c:gapWidth val="50"/>
        <c:overlap val="100"/>
        <c:axId val="211205504"/>
        <c:axId val="211887232"/>
      </c:barChart>
      <c:catAx>
        <c:axId val="211205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87232"/>
        <c:crosses val="autoZero"/>
        <c:auto val="1"/>
        <c:lblAlgn val="ctr"/>
        <c:lblOffset val="100"/>
        <c:tickLblSkip val="1"/>
        <c:tickMarkSkip val="1"/>
        <c:noMultiLvlLbl val="0"/>
      </c:catAx>
      <c:valAx>
        <c:axId val="21188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5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668-4CAB-A185-D4F53ED2BF7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668-4CAB-A185-D4F53ED2BF7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668-4CAB-A185-D4F53ED2BF79}"/>
            </c:ext>
          </c:extLst>
        </c:ser>
        <c:dLbls>
          <c:showLegendKey val="0"/>
          <c:showVal val="0"/>
          <c:showCatName val="0"/>
          <c:showSerName val="0"/>
          <c:showPercent val="0"/>
          <c:showBubbleSize val="0"/>
        </c:dLbls>
        <c:gapWidth val="50"/>
        <c:overlap val="100"/>
        <c:axId val="211922944"/>
        <c:axId val="211924480"/>
      </c:barChart>
      <c:catAx>
        <c:axId val="21192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4480"/>
        <c:crosses val="autoZero"/>
        <c:auto val="1"/>
        <c:lblAlgn val="ctr"/>
        <c:lblOffset val="100"/>
        <c:tickLblSkip val="1"/>
        <c:tickMarkSkip val="1"/>
        <c:noMultiLvlLbl val="0"/>
      </c:catAx>
      <c:valAx>
        <c:axId val="21192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97.550100080440899</c:v>
                </c:pt>
                <c:pt idx="1">
                  <c:v>98.755508636990896</c:v>
                </c:pt>
                <c:pt idx="2">
                  <c:v>99.313529795467716</c:v>
                </c:pt>
                <c:pt idx="3">
                  <c:v>99.497724274427966</c:v>
                </c:pt>
                <c:pt idx="4">
                  <c:v>99.643721415030825</c:v>
                </c:pt>
              </c:numCache>
            </c:numRef>
          </c:val>
          <c:extLst>
            <c:ext xmlns:c16="http://schemas.microsoft.com/office/drawing/2014/chart" uri="{C3380CC4-5D6E-409C-BE32-E72D297353CC}">
              <c16:uniqueId val="{00000000-7912-4053-9AE5-1029207C621C}"/>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4.2741650188806983E-2</c:v>
                </c:pt>
                <c:pt idx="1">
                  <c:v>2.1624355642823022E-2</c:v>
                </c:pt>
                <c:pt idx="2">
                  <c:v>0</c:v>
                </c:pt>
                <c:pt idx="3">
                  <c:v>7.2463785827082572E-2</c:v>
                </c:pt>
                <c:pt idx="4">
                  <c:v>6.1962920481127455E-3</c:v>
                </c:pt>
              </c:numCache>
            </c:numRef>
          </c:val>
          <c:extLst>
            <c:ext xmlns:c16="http://schemas.microsoft.com/office/drawing/2014/chart" uri="{C3380CC4-5D6E-409C-BE32-E72D297353CC}">
              <c16:uniqueId val="{00000001-7912-4053-9AE5-1029207C621C}"/>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2.2006405368907918</c:v>
                </c:pt>
                <c:pt idx="1">
                  <c:v>1.1937152090246936</c:v>
                </c:pt>
                <c:pt idx="2">
                  <c:v>0.56340325598955709</c:v>
                </c:pt>
                <c:pt idx="3">
                  <c:v>0.40690073297753454</c:v>
                </c:pt>
                <c:pt idx="4">
                  <c:v>0.35008229292105603</c:v>
                </c:pt>
              </c:numCache>
            </c:numRef>
          </c:val>
          <c:extLst>
            <c:ext xmlns:c16="http://schemas.microsoft.com/office/drawing/2014/chart" uri="{C3380CC4-5D6E-409C-BE32-E72D297353CC}">
              <c16:uniqueId val="{00000002-7912-4053-9AE5-1029207C621C}"/>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0.20651773247952432</c:v>
                </c:pt>
                <c:pt idx="1">
                  <c:v>2.9151798341501844E-2</c:v>
                </c:pt>
                <c:pt idx="2">
                  <c:v>0.12306694854271295</c:v>
                </c:pt>
                <c:pt idx="3">
                  <c:v>2.2911206767423236E-2</c:v>
                </c:pt>
                <c:pt idx="4">
                  <c:v>0</c:v>
                </c:pt>
              </c:numCache>
            </c:numRef>
          </c:val>
          <c:extLst>
            <c:ext xmlns:c16="http://schemas.microsoft.com/office/drawing/2014/chart" uri="{C3380CC4-5D6E-409C-BE32-E72D297353CC}">
              <c16:uniqueId val="{00000003-7912-4053-9AE5-1029207C621C}"/>
            </c:ext>
          </c:extLst>
        </c:ser>
        <c:dLbls>
          <c:showLegendKey val="0"/>
          <c:showVal val="0"/>
          <c:showCatName val="0"/>
          <c:showSerName val="0"/>
          <c:showPercent val="0"/>
          <c:showBubbleSize val="0"/>
        </c:dLbls>
        <c:gapWidth val="50"/>
        <c:overlap val="100"/>
        <c:axId val="212092416"/>
        <c:axId val="212093952"/>
      </c:barChart>
      <c:catAx>
        <c:axId val="2120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3952"/>
        <c:crosses val="autoZero"/>
        <c:auto val="1"/>
        <c:lblAlgn val="ctr"/>
        <c:lblOffset val="100"/>
        <c:tickLblSkip val="1"/>
        <c:tickMarkSkip val="1"/>
        <c:noMultiLvlLbl val="0"/>
      </c:catAx>
      <c:valAx>
        <c:axId val="2120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87.834112613763054</c:v>
                </c:pt>
                <c:pt idx="1">
                  <c:v>92.964957700593203</c:v>
                </c:pt>
                <c:pt idx="2">
                  <c:v>97.389836148317841</c:v>
                </c:pt>
                <c:pt idx="3">
                  <c:v>98.870427690377355</c:v>
                </c:pt>
                <c:pt idx="4">
                  <c:v>98.130324026088289</c:v>
                </c:pt>
              </c:numCache>
            </c:numRef>
          </c:val>
          <c:extLst>
            <c:ext xmlns:c16="http://schemas.microsoft.com/office/drawing/2014/chart" uri="{C3380CC4-5D6E-409C-BE32-E72D297353CC}">
              <c16:uniqueId val="{00000000-38DA-47B1-9BAC-4B4EE9D4E2D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11.257568884539751</c:v>
                </c:pt>
                <c:pt idx="1">
                  <c:v>6.9236153060429224</c:v>
                </c:pt>
                <c:pt idx="2">
                  <c:v>2.5280790199593559</c:v>
                </c:pt>
                <c:pt idx="3">
                  <c:v>1.1184831128533135</c:v>
                </c:pt>
                <c:pt idx="4">
                  <c:v>1.8696759739117657</c:v>
                </c:pt>
              </c:numCache>
            </c:numRef>
          </c:val>
          <c:extLst>
            <c:ext xmlns:c16="http://schemas.microsoft.com/office/drawing/2014/chart" uri="{C3380CC4-5D6E-409C-BE32-E72D297353CC}">
              <c16:uniqueId val="{00000001-38DA-47B1-9BAC-4B4EE9D4E2D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0.52083336120544144</c:v>
                </c:pt>
                <c:pt idx="1">
                  <c:v>6.9293098415254412E-2</c:v>
                </c:pt>
                <c:pt idx="2">
                  <c:v>8.2084831722765067E-2</c:v>
                </c:pt>
                <c:pt idx="3">
                  <c:v>1.1089196769352945E-2</c:v>
                </c:pt>
                <c:pt idx="4">
                  <c:v>0</c:v>
                </c:pt>
              </c:numCache>
            </c:numRef>
          </c:val>
          <c:extLst>
            <c:ext xmlns:c16="http://schemas.microsoft.com/office/drawing/2014/chart" uri="{C3380CC4-5D6E-409C-BE32-E72D297353CC}">
              <c16:uniqueId val="{00000002-38DA-47B1-9BAC-4B4EE9D4E2D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0.38748514049201838</c:v>
                </c:pt>
                <c:pt idx="1">
                  <c:v>4.2133894948655104E-2</c:v>
                </c:pt>
                <c:pt idx="2">
                  <c:v>0</c:v>
                </c:pt>
                <c:pt idx="3">
                  <c:v>0</c:v>
                </c:pt>
                <c:pt idx="4">
                  <c:v>0</c:v>
                </c:pt>
              </c:numCache>
            </c:numRef>
          </c:val>
          <c:extLst>
            <c:ext xmlns:c16="http://schemas.microsoft.com/office/drawing/2014/chart" uri="{C3380CC4-5D6E-409C-BE32-E72D297353CC}">
              <c16:uniqueId val="{00000003-38DA-47B1-9BAC-4B4EE9D4E2D9}"/>
            </c:ext>
          </c:extLst>
        </c:ser>
        <c:dLbls>
          <c:showLegendKey val="0"/>
          <c:showVal val="0"/>
          <c:showCatName val="0"/>
          <c:showSerName val="0"/>
          <c:showPercent val="0"/>
          <c:showBubbleSize val="0"/>
        </c:dLbls>
        <c:gapWidth val="50"/>
        <c:overlap val="100"/>
        <c:axId val="212179968"/>
        <c:axId val="212210432"/>
      </c:barChart>
      <c:catAx>
        <c:axId val="2121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0432"/>
        <c:crosses val="autoZero"/>
        <c:auto val="1"/>
        <c:lblAlgn val="ctr"/>
        <c:lblOffset val="100"/>
        <c:tickLblSkip val="1"/>
        <c:tickMarkSkip val="1"/>
        <c:noMultiLvlLbl val="0"/>
      </c:catAx>
      <c:valAx>
        <c:axId val="21221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9A9-4942-A151-6671F669B58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9A9-4942-A151-6671F669B58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9A9-4942-A151-6671F669B584}"/>
            </c:ext>
          </c:extLst>
        </c:ser>
        <c:dLbls>
          <c:showLegendKey val="0"/>
          <c:showVal val="0"/>
          <c:showCatName val="0"/>
          <c:showSerName val="0"/>
          <c:showPercent val="0"/>
          <c:showBubbleSize val="0"/>
        </c:dLbls>
        <c:gapWidth val="50"/>
        <c:overlap val="100"/>
        <c:axId val="212229504"/>
        <c:axId val="212251776"/>
      </c:barChart>
      <c:catAx>
        <c:axId val="2122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1776"/>
        <c:crosses val="autoZero"/>
        <c:auto val="1"/>
        <c:lblAlgn val="ctr"/>
        <c:lblOffset val="100"/>
        <c:tickLblSkip val="1"/>
        <c:tickMarkSkip val="1"/>
        <c:noMultiLvlLbl val="0"/>
      </c:catAx>
      <c:valAx>
        <c:axId val="21225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91.549611746971422</c:v>
                </c:pt>
                <c:pt idx="1">
                  <c:v>94.566231809658802</c:v>
                </c:pt>
                <c:pt idx="2">
                  <c:v>93.893333207313972</c:v>
                </c:pt>
                <c:pt idx="3">
                  <c:v>97.147912655935514</c:v>
                </c:pt>
                <c:pt idx="4">
                  <c:v>98.81511570348664</c:v>
                </c:pt>
              </c:numCache>
            </c:numRef>
          </c:val>
          <c:extLst>
            <c:ext xmlns:c16="http://schemas.microsoft.com/office/drawing/2014/chart" uri="{C3380CC4-5D6E-409C-BE32-E72D297353CC}">
              <c16:uniqueId val="{00000000-D4FB-43F5-B8F2-5F17F3E822E8}"/>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6.2981311270249227</c:v>
                </c:pt>
                <c:pt idx="1">
                  <c:v>4.7660520419099992</c:v>
                </c:pt>
                <c:pt idx="2">
                  <c:v>5.2539914981879781</c:v>
                </c:pt>
                <c:pt idx="3">
                  <c:v>2.6236187252498695</c:v>
                </c:pt>
                <c:pt idx="4">
                  <c:v>1.1425160747433314</c:v>
                </c:pt>
              </c:numCache>
            </c:numRef>
          </c:val>
          <c:extLst>
            <c:ext xmlns:c16="http://schemas.microsoft.com/office/drawing/2014/chart" uri="{C3380CC4-5D6E-409C-BE32-E72D297353CC}">
              <c16:uniqueId val="{00000001-D4FB-43F5-B8F2-5F17F3E822E8}"/>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0.26842610767082226</c:v>
                </c:pt>
                <c:pt idx="1">
                  <c:v>9.9908307917238787E-2</c:v>
                </c:pt>
                <c:pt idx="2">
                  <c:v>0.10821248603079493</c:v>
                </c:pt>
                <c:pt idx="3">
                  <c:v>5.0421567668943172E-2</c:v>
                </c:pt>
                <c:pt idx="4">
                  <c:v>4.2368221770181583E-2</c:v>
                </c:pt>
              </c:numCache>
            </c:numRef>
          </c:val>
          <c:extLst>
            <c:ext xmlns:c16="http://schemas.microsoft.com/office/drawing/2014/chart" uri="{C3380CC4-5D6E-409C-BE32-E72D297353CC}">
              <c16:uniqueId val="{00000002-D4FB-43F5-B8F2-5F17F3E822E8}"/>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1.8838310183328579</c:v>
                </c:pt>
                <c:pt idx="1">
                  <c:v>0.56780784051419475</c:v>
                </c:pt>
                <c:pt idx="2">
                  <c:v>0.74446280846714863</c:v>
                </c:pt>
                <c:pt idx="3">
                  <c:v>0.17804705114557132</c:v>
                </c:pt>
                <c:pt idx="4">
                  <c:v>0</c:v>
                </c:pt>
              </c:numCache>
            </c:numRef>
          </c:val>
          <c:extLst>
            <c:ext xmlns:c16="http://schemas.microsoft.com/office/drawing/2014/chart" uri="{C3380CC4-5D6E-409C-BE32-E72D297353CC}">
              <c16:uniqueId val="{00000003-D4FB-43F5-B8F2-5F17F3E822E8}"/>
            </c:ext>
          </c:extLst>
        </c:ser>
        <c:dLbls>
          <c:showLegendKey val="0"/>
          <c:showVal val="0"/>
          <c:showCatName val="0"/>
          <c:showSerName val="0"/>
          <c:showPercent val="0"/>
          <c:showBubbleSize val="0"/>
        </c:dLbls>
        <c:gapWidth val="50"/>
        <c:overlap val="100"/>
        <c:axId val="211073664"/>
        <c:axId val="211128704"/>
      </c:barChart>
      <c:catAx>
        <c:axId val="21107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28704"/>
        <c:crosses val="autoZero"/>
        <c:auto val="1"/>
        <c:lblAlgn val="ctr"/>
        <c:lblOffset val="100"/>
        <c:tickLblSkip val="1"/>
        <c:tickMarkSkip val="1"/>
        <c:noMultiLvlLbl val="0"/>
      </c:catAx>
      <c:valAx>
        <c:axId val="211128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90.69703306001044</c:v>
                </c:pt>
                <c:pt idx="1">
                  <c:v>95.954420061937725</c:v>
                </c:pt>
                <c:pt idx="2">
                  <c:v>94.619910700827973</c:v>
                </c:pt>
                <c:pt idx="3">
                  <c:v>96.211456374926328</c:v>
                </c:pt>
                <c:pt idx="4">
                  <c:v>98.822100412893548</c:v>
                </c:pt>
              </c:numCache>
            </c:numRef>
          </c:val>
          <c:extLst>
            <c:ext xmlns:c16="http://schemas.microsoft.com/office/drawing/2014/chart" uri="{C3380CC4-5D6E-409C-BE32-E72D297353CC}">
              <c16:uniqueId val="{00000000-0EC8-4AD9-86B8-861707B75941}"/>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6.6750485738536991</c:v>
                </c:pt>
                <c:pt idx="1">
                  <c:v>3.4232191177059246</c:v>
                </c:pt>
                <c:pt idx="2">
                  <c:v>4.3531475549927805</c:v>
                </c:pt>
                <c:pt idx="3">
                  <c:v>3.0944849115508921</c:v>
                </c:pt>
                <c:pt idx="4">
                  <c:v>1.0021652720997427</c:v>
                </c:pt>
              </c:numCache>
            </c:numRef>
          </c:val>
          <c:extLst>
            <c:ext xmlns:c16="http://schemas.microsoft.com/office/drawing/2014/chart" uri="{C3380CC4-5D6E-409C-BE32-E72D297353CC}">
              <c16:uniqueId val="{00000001-0EC8-4AD9-86B8-861707B75941}"/>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0.27153241042578657</c:v>
                </c:pt>
                <c:pt idx="1">
                  <c:v>8.0479406290324587E-2</c:v>
                </c:pt>
                <c:pt idx="2">
                  <c:v>2.3176731332668815E-2</c:v>
                </c:pt>
                <c:pt idx="3">
                  <c:v>6.7006562143870463E-2</c:v>
                </c:pt>
                <c:pt idx="4">
                  <c:v>7.8684775911929059E-2</c:v>
                </c:pt>
              </c:numCache>
            </c:numRef>
          </c:val>
          <c:extLst>
            <c:ext xmlns:c16="http://schemas.microsoft.com/office/drawing/2014/chart" uri="{C3380CC4-5D6E-409C-BE32-E72D297353CC}">
              <c16:uniqueId val="{00000002-0EC8-4AD9-86B8-861707B75941}"/>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2.3563859557100506</c:v>
                </c:pt>
                <c:pt idx="1">
                  <c:v>0.54188141406611023</c:v>
                </c:pt>
                <c:pt idx="2">
                  <c:v>1.003765012846594</c:v>
                </c:pt>
                <c:pt idx="3">
                  <c:v>0.62705215137888382</c:v>
                </c:pt>
                <c:pt idx="4">
                  <c:v>9.7049539094789736E-2</c:v>
                </c:pt>
              </c:numCache>
            </c:numRef>
          </c:val>
          <c:extLst>
            <c:ext xmlns:c16="http://schemas.microsoft.com/office/drawing/2014/chart" uri="{C3380CC4-5D6E-409C-BE32-E72D297353CC}">
              <c16:uniqueId val="{00000003-0EC8-4AD9-86B8-861707B75941}"/>
            </c:ext>
          </c:extLst>
        </c:ser>
        <c:dLbls>
          <c:showLegendKey val="0"/>
          <c:showVal val="0"/>
          <c:showCatName val="0"/>
          <c:showSerName val="0"/>
          <c:showPercent val="0"/>
          <c:showBubbleSize val="0"/>
        </c:dLbls>
        <c:gapWidth val="50"/>
        <c:overlap val="100"/>
        <c:axId val="210517376"/>
        <c:axId val="210523264"/>
      </c:barChart>
      <c:catAx>
        <c:axId val="21051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3264"/>
        <c:crosses val="autoZero"/>
        <c:auto val="1"/>
        <c:lblAlgn val="ctr"/>
        <c:lblOffset val="100"/>
        <c:tickLblSkip val="1"/>
        <c:tickMarkSkip val="1"/>
        <c:noMultiLvlLbl val="0"/>
      </c:catAx>
      <c:valAx>
        <c:axId val="21052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MICS13!$M$18:$Q$18</c:f>
              <c:numCache>
                <c:formatCode>###0.0</c:formatCode>
                <c:ptCount val="5"/>
                <c:pt idx="0">
                  <c:v>96.012634342727949</c:v>
                </c:pt>
                <c:pt idx="1">
                  <c:v>98.142204975857354</c:v>
                </c:pt>
                <c:pt idx="2">
                  <c:v>97.783558305044494</c:v>
                </c:pt>
                <c:pt idx="3">
                  <c:v>98.187518119782993</c:v>
                </c:pt>
                <c:pt idx="4">
                  <c:v>99.23461267124263</c:v>
                </c:pt>
              </c:numCache>
            </c:numRef>
          </c:val>
          <c:extLst>
            <c:ext xmlns:c16="http://schemas.microsoft.com/office/drawing/2014/chart" uri="{C3380CC4-5D6E-409C-BE32-E72D297353CC}">
              <c16:uniqueId val="{00000000-1A02-47FC-8F45-5BF44B07A011}"/>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MICS13!$M$19:$Q$19</c:f>
              <c:numCache>
                <c:formatCode>###0.0</c:formatCode>
                <c:ptCount val="5"/>
                <c:pt idx="0">
                  <c:v>9.6108743085813769E-2</c:v>
                </c:pt>
                <c:pt idx="1">
                  <c:v>0</c:v>
                </c:pt>
                <c:pt idx="2">
                  <c:v>0.19595903467944795</c:v>
                </c:pt>
                <c:pt idx="3">
                  <c:v>0</c:v>
                </c:pt>
                <c:pt idx="4">
                  <c:v>9.9333946617860477E-2</c:v>
                </c:pt>
              </c:numCache>
            </c:numRef>
          </c:val>
          <c:extLst>
            <c:ext xmlns:c16="http://schemas.microsoft.com/office/drawing/2014/chart" uri="{C3380CC4-5D6E-409C-BE32-E72D297353CC}">
              <c16:uniqueId val="{00000001-1A02-47FC-8F45-5BF44B07A011}"/>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MICS13!$M$20:$Q$20</c:f>
              <c:numCache>
                <c:formatCode>###0.0</c:formatCode>
                <c:ptCount val="5"/>
                <c:pt idx="0">
                  <c:v>0.84693700264736149</c:v>
                </c:pt>
                <c:pt idx="1">
                  <c:v>1.3973128132107369</c:v>
                </c:pt>
                <c:pt idx="2">
                  <c:v>1.6957054695625375</c:v>
                </c:pt>
                <c:pt idx="3">
                  <c:v>1.4656311449827939</c:v>
                </c:pt>
                <c:pt idx="4">
                  <c:v>0.52608593462912856</c:v>
                </c:pt>
              </c:numCache>
            </c:numRef>
          </c:val>
          <c:extLst>
            <c:ext xmlns:c16="http://schemas.microsoft.com/office/drawing/2014/chart" uri="{C3380CC4-5D6E-409C-BE32-E72D297353CC}">
              <c16:uniqueId val="{00000002-1A02-47FC-8F45-5BF44B07A011}"/>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MICS13!$M$21:$Q$21</c:f>
              <c:numCache>
                <c:formatCode>###0.0</c:formatCode>
                <c:ptCount val="5"/>
                <c:pt idx="0">
                  <c:v>3.0443199115388753</c:v>
                </c:pt>
                <c:pt idx="1">
                  <c:v>0.46048221093190961</c:v>
                </c:pt>
                <c:pt idx="2">
                  <c:v>0.32477719071352057</c:v>
                </c:pt>
                <c:pt idx="3">
                  <c:v>0.34685073523421289</c:v>
                </c:pt>
                <c:pt idx="4">
                  <c:v>0.13996744751038126</c:v>
                </c:pt>
              </c:numCache>
            </c:numRef>
          </c:val>
          <c:extLst>
            <c:ext xmlns:c16="http://schemas.microsoft.com/office/drawing/2014/chart" uri="{C3380CC4-5D6E-409C-BE32-E72D297353CC}">
              <c16:uniqueId val="{00000003-1A02-47FC-8F45-5BF44B07A011}"/>
            </c:ext>
          </c:extLst>
        </c:ser>
        <c:dLbls>
          <c:showLegendKey val="0"/>
          <c:showVal val="0"/>
          <c:showCatName val="0"/>
          <c:showSerName val="0"/>
          <c:showPercent val="0"/>
          <c:showBubbleSize val="0"/>
        </c:dLbls>
        <c:gapWidth val="50"/>
        <c:overlap val="100"/>
        <c:axId val="209071488"/>
        <c:axId val="209106048"/>
      </c:barChart>
      <c:catAx>
        <c:axId val="20907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06048"/>
        <c:crosses val="autoZero"/>
        <c:auto val="1"/>
        <c:lblAlgn val="ctr"/>
        <c:lblOffset val="100"/>
        <c:tickLblSkip val="1"/>
        <c:tickMarkSkip val="1"/>
        <c:noMultiLvlLbl val="0"/>
      </c:catAx>
      <c:valAx>
        <c:axId val="20910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71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MICS13!$R$15:$V$15</c:f>
              <c:strCache>
                <c:ptCount val="5"/>
                <c:pt idx="0">
                  <c:v>Bangkok</c:v>
                </c:pt>
                <c:pt idx="1">
                  <c:v>Central</c:v>
                </c:pt>
                <c:pt idx="2">
                  <c:v>Northeastern</c:v>
                </c:pt>
                <c:pt idx="3">
                  <c:v>Northern</c:v>
                </c:pt>
                <c:pt idx="4">
                  <c:v>Southern</c:v>
                </c:pt>
              </c:strCache>
            </c:strRef>
          </c:cat>
          <c:val>
            <c:numRef>
              <c:f>MICS13!$R$18:$V$18</c:f>
              <c:numCache>
                <c:formatCode>###0.0</c:formatCode>
                <c:ptCount val="5"/>
                <c:pt idx="0">
                  <c:v>100</c:v>
                </c:pt>
                <c:pt idx="1">
                  <c:v>99.57264697447026</c:v>
                </c:pt>
                <c:pt idx="2">
                  <c:v>99.342832890278444</c:v>
                </c:pt>
                <c:pt idx="3">
                  <c:v>96.338120034836379</c:v>
                </c:pt>
                <c:pt idx="4">
                  <c:v>94.483282186719919</c:v>
                </c:pt>
              </c:numCache>
            </c:numRef>
          </c:val>
          <c:extLst>
            <c:ext xmlns:c16="http://schemas.microsoft.com/office/drawing/2014/chart" uri="{C3380CC4-5D6E-409C-BE32-E72D297353CC}">
              <c16:uniqueId val="{00000000-A83E-4260-B936-7FC483974ED2}"/>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MICS13!$R$15:$V$15</c:f>
              <c:strCache>
                <c:ptCount val="5"/>
                <c:pt idx="0">
                  <c:v>Bangkok</c:v>
                </c:pt>
                <c:pt idx="1">
                  <c:v>Central</c:v>
                </c:pt>
                <c:pt idx="2">
                  <c:v>Northeastern</c:v>
                </c:pt>
                <c:pt idx="3">
                  <c:v>Northern</c:v>
                </c:pt>
                <c:pt idx="4">
                  <c:v>Southern</c:v>
                </c:pt>
              </c:strCache>
            </c:strRef>
          </c:cat>
          <c:val>
            <c:numRef>
              <c:f>MICS13!$R$19:$V$19</c:f>
              <c:numCache>
                <c:formatCode>###0.0</c:formatCode>
                <c:ptCount val="5"/>
                <c:pt idx="0">
                  <c:v>0</c:v>
                </c:pt>
                <c:pt idx="1">
                  <c:v>9.9672319293764036E-2</c:v>
                </c:pt>
                <c:pt idx="2">
                  <c:v>0</c:v>
                </c:pt>
                <c:pt idx="3">
                  <c:v>9.6434554589425792E-2</c:v>
                </c:pt>
                <c:pt idx="4">
                  <c:v>0</c:v>
                </c:pt>
              </c:numCache>
            </c:numRef>
          </c:val>
          <c:extLst>
            <c:ext xmlns:c16="http://schemas.microsoft.com/office/drawing/2014/chart" uri="{C3380CC4-5D6E-409C-BE32-E72D297353CC}">
              <c16:uniqueId val="{00000001-A83E-4260-B936-7FC483974ED2}"/>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MICS13!$R$15:$V$15</c:f>
              <c:strCache>
                <c:ptCount val="5"/>
                <c:pt idx="0">
                  <c:v>Bangkok</c:v>
                </c:pt>
                <c:pt idx="1">
                  <c:v>Central</c:v>
                </c:pt>
                <c:pt idx="2">
                  <c:v>Northeastern</c:v>
                </c:pt>
                <c:pt idx="3">
                  <c:v>Northern</c:v>
                </c:pt>
                <c:pt idx="4">
                  <c:v>Southern</c:v>
                </c:pt>
              </c:strCache>
            </c:strRef>
          </c:cat>
          <c:val>
            <c:numRef>
              <c:f>MICS13!$R$20:$V$20</c:f>
              <c:numCache>
                <c:formatCode>###0.0</c:formatCode>
                <c:ptCount val="5"/>
                <c:pt idx="0">
                  <c:v>0</c:v>
                </c:pt>
                <c:pt idx="1">
                  <c:v>0.22815676519814518</c:v>
                </c:pt>
                <c:pt idx="2">
                  <c:v>0.29920627227354529</c:v>
                </c:pt>
                <c:pt idx="3">
                  <c:v>0.22252217727895029</c:v>
                </c:pt>
                <c:pt idx="4">
                  <c:v>4.9929766056885043</c:v>
                </c:pt>
              </c:numCache>
            </c:numRef>
          </c:val>
          <c:extLst>
            <c:ext xmlns:c16="http://schemas.microsoft.com/office/drawing/2014/chart" uri="{C3380CC4-5D6E-409C-BE32-E72D297353CC}">
              <c16:uniqueId val="{00000002-A83E-4260-B936-7FC483974ED2}"/>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MICS13!$R$15:$V$15</c:f>
              <c:strCache>
                <c:ptCount val="5"/>
                <c:pt idx="0">
                  <c:v>Bangkok</c:v>
                </c:pt>
                <c:pt idx="1">
                  <c:v>Central</c:v>
                </c:pt>
                <c:pt idx="2">
                  <c:v>Northeastern</c:v>
                </c:pt>
                <c:pt idx="3">
                  <c:v>Northern</c:v>
                </c:pt>
                <c:pt idx="4">
                  <c:v>Southern</c:v>
                </c:pt>
              </c:strCache>
            </c:strRef>
          </c:cat>
          <c:val>
            <c:numRef>
              <c:f>MICS13!$R$21:$V$21</c:f>
              <c:numCache>
                <c:formatCode>###0.0</c:formatCode>
                <c:ptCount val="5"/>
                <c:pt idx="0">
                  <c:v>0</c:v>
                </c:pt>
                <c:pt idx="1">
                  <c:v>9.9523941037830993E-2</c:v>
                </c:pt>
                <c:pt idx="2">
                  <c:v>0.35796083744801038</c:v>
                </c:pt>
                <c:pt idx="3">
                  <c:v>3.3429232332952448</c:v>
                </c:pt>
                <c:pt idx="4">
                  <c:v>0.52374120759157705</c:v>
                </c:pt>
              </c:numCache>
            </c:numRef>
          </c:val>
          <c:extLst>
            <c:ext xmlns:c16="http://schemas.microsoft.com/office/drawing/2014/chart" uri="{C3380CC4-5D6E-409C-BE32-E72D297353CC}">
              <c16:uniqueId val="{00000003-A83E-4260-B936-7FC483974ED2}"/>
            </c:ext>
          </c:extLst>
        </c:ser>
        <c:dLbls>
          <c:showLegendKey val="0"/>
          <c:showVal val="0"/>
          <c:showCatName val="0"/>
          <c:showSerName val="0"/>
          <c:showPercent val="0"/>
          <c:showBubbleSize val="0"/>
        </c:dLbls>
        <c:gapWidth val="50"/>
        <c:overlap val="100"/>
        <c:axId val="209130624"/>
        <c:axId val="209132160"/>
      </c:barChart>
      <c:catAx>
        <c:axId val="20913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32160"/>
        <c:crosses val="autoZero"/>
        <c:auto val="1"/>
        <c:lblAlgn val="ctr"/>
        <c:lblOffset val="100"/>
        <c:tickLblSkip val="1"/>
        <c:tickMarkSkip val="1"/>
        <c:noMultiLvlLbl val="0"/>
      </c:catAx>
      <c:valAx>
        <c:axId val="209132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3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MICS13!$C$18:$G$18</c:f>
              <c:numCache>
                <c:formatCode>###0.0</c:formatCode>
                <c:ptCount val="5"/>
                <c:pt idx="0">
                  <c:v>96.520347468937558</c:v>
                </c:pt>
                <c:pt idx="1">
                  <c:v>98.058549992765947</c:v>
                </c:pt>
                <c:pt idx="2">
                  <c:v>98.198035379359894</c:v>
                </c:pt>
                <c:pt idx="3">
                  <c:v>99.080785241882026</c:v>
                </c:pt>
                <c:pt idx="4">
                  <c:v>99.858387900963422</c:v>
                </c:pt>
              </c:numCache>
            </c:numRef>
          </c:val>
          <c:extLst>
            <c:ext xmlns:c16="http://schemas.microsoft.com/office/drawing/2014/chart" uri="{C3380CC4-5D6E-409C-BE32-E72D297353CC}">
              <c16:uniqueId val="{00000000-2D19-4E08-BF90-490300309E47}"/>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MICS13!$C$19:$G$19</c:f>
              <c:numCache>
                <c:formatCode>###0.0</c:formatCode>
                <c:ptCount val="5"/>
                <c:pt idx="0">
                  <c:v>9.6616964433370922E-2</c:v>
                </c:pt>
                <c:pt idx="1">
                  <c:v>0</c:v>
                </c:pt>
                <c:pt idx="2">
                  <c:v>9.8296331711070981E-2</c:v>
                </c:pt>
                <c:pt idx="3">
                  <c:v>9.9179965207089105E-2</c:v>
                </c:pt>
                <c:pt idx="4">
                  <c:v>0</c:v>
                </c:pt>
              </c:numCache>
            </c:numRef>
          </c:val>
          <c:extLst>
            <c:ext xmlns:c16="http://schemas.microsoft.com/office/drawing/2014/chart" uri="{C3380CC4-5D6E-409C-BE32-E72D297353CC}">
              <c16:uniqueId val="{00000001-2D19-4E08-BF90-490300309E47}"/>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MICS13!$C$20:$G$20</c:f>
              <c:numCache>
                <c:formatCode>###0.0</c:formatCode>
                <c:ptCount val="5"/>
                <c:pt idx="0">
                  <c:v>0.87888438784136591</c:v>
                </c:pt>
                <c:pt idx="1">
                  <c:v>1.2672595088320366</c:v>
                </c:pt>
                <c:pt idx="2">
                  <c:v>1.3337065385942011</c:v>
                </c:pt>
                <c:pt idx="3">
                  <c:v>0.61360114955385359</c:v>
                </c:pt>
                <c:pt idx="4">
                  <c:v>0.12660013547907445</c:v>
                </c:pt>
              </c:numCache>
            </c:numRef>
          </c:val>
          <c:extLst>
            <c:ext xmlns:c16="http://schemas.microsoft.com/office/drawing/2014/chart" uri="{C3380CC4-5D6E-409C-BE32-E72D297353CC}">
              <c16:uniqueId val="{00000002-2D19-4E08-BF90-490300309E47}"/>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MICS13!$C$21:$G$21</c:f>
              <c:numCache>
                <c:formatCode>###0.0</c:formatCode>
                <c:ptCount val="5"/>
                <c:pt idx="0">
                  <c:v>2.5041511787877049</c:v>
                </c:pt>
                <c:pt idx="1">
                  <c:v>0.6741904984020165</c:v>
                </c:pt>
                <c:pt idx="2">
                  <c:v>0.36996175033483431</c:v>
                </c:pt>
                <c:pt idx="3">
                  <c:v>0.20643364335703124</c:v>
                </c:pt>
                <c:pt idx="4">
                  <c:v>1.5011963557503885E-2</c:v>
                </c:pt>
              </c:numCache>
            </c:numRef>
          </c:val>
          <c:extLst>
            <c:ext xmlns:c16="http://schemas.microsoft.com/office/drawing/2014/chart" uri="{C3380CC4-5D6E-409C-BE32-E72D297353CC}">
              <c16:uniqueId val="{00000003-2D19-4E08-BF90-490300309E47}"/>
            </c:ext>
          </c:extLst>
        </c:ser>
        <c:dLbls>
          <c:showLegendKey val="0"/>
          <c:showVal val="0"/>
          <c:showCatName val="0"/>
          <c:showSerName val="0"/>
          <c:showPercent val="0"/>
          <c:showBubbleSize val="0"/>
        </c:dLbls>
        <c:gapWidth val="50"/>
        <c:overlap val="100"/>
        <c:axId val="209160832"/>
        <c:axId val="209191296"/>
      </c:barChart>
      <c:catAx>
        <c:axId val="209160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91296"/>
        <c:crosses val="autoZero"/>
        <c:auto val="1"/>
        <c:lblAlgn val="ctr"/>
        <c:lblOffset val="100"/>
        <c:tickLblSkip val="1"/>
        <c:tickMarkSkip val="1"/>
        <c:noMultiLvlLbl val="0"/>
      </c:catAx>
      <c:valAx>
        <c:axId val="209191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60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MICS13!$R$121:$V$121</c:f>
              <c:strCache>
                <c:ptCount val="5"/>
                <c:pt idx="0">
                  <c:v>Bangkok</c:v>
                </c:pt>
                <c:pt idx="1">
                  <c:v>Central</c:v>
                </c:pt>
                <c:pt idx="2">
                  <c:v>Northeastern</c:v>
                </c:pt>
                <c:pt idx="3">
                  <c:v>Northern</c:v>
                </c:pt>
                <c:pt idx="4">
                  <c:v>Southern</c:v>
                </c:pt>
              </c:strCache>
            </c:strRef>
          </c:cat>
          <c:val>
            <c:numRef>
              <c:f>MICS13!$R$124:$V$124</c:f>
              <c:numCache>
                <c:formatCode>###0.0</c:formatCode>
                <c:ptCount val="5"/>
                <c:pt idx="0">
                  <c:v>94.940369999850049</c:v>
                </c:pt>
                <c:pt idx="1">
                  <c:v>98.53958524965114</c:v>
                </c:pt>
                <c:pt idx="2">
                  <c:v>96.916994329232409</c:v>
                </c:pt>
                <c:pt idx="3">
                  <c:v>97.510417881516673</c:v>
                </c:pt>
                <c:pt idx="4">
                  <c:v>97.015923041759891</c:v>
                </c:pt>
              </c:numCache>
            </c:numRef>
          </c:val>
          <c:extLst>
            <c:ext xmlns:c16="http://schemas.microsoft.com/office/drawing/2014/chart" uri="{C3380CC4-5D6E-409C-BE32-E72D297353CC}">
              <c16:uniqueId val="{00000000-7BD1-4C9B-9434-3F4B556DC3FD}"/>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MICS13!$R$121:$V$121</c:f>
              <c:strCache>
                <c:ptCount val="5"/>
                <c:pt idx="0">
                  <c:v>Bangkok</c:v>
                </c:pt>
                <c:pt idx="1">
                  <c:v>Central</c:v>
                </c:pt>
                <c:pt idx="2">
                  <c:v>Northeastern</c:v>
                </c:pt>
                <c:pt idx="3">
                  <c:v>Northern</c:v>
                </c:pt>
                <c:pt idx="4">
                  <c:v>Southern</c:v>
                </c:pt>
              </c:strCache>
            </c:strRef>
          </c:cat>
          <c:val>
            <c:numRef>
              <c:f>MICS13!$R$125:$V$125</c:f>
              <c:numCache>
                <c:formatCode>###0.0</c:formatCode>
                <c:ptCount val="5"/>
                <c:pt idx="0">
                  <c:v>5.050516385436306</c:v>
                </c:pt>
                <c:pt idx="1">
                  <c:v>1.3126622631479052</c:v>
                </c:pt>
                <c:pt idx="2">
                  <c:v>2.2476792348979275</c:v>
                </c:pt>
                <c:pt idx="3">
                  <c:v>2.0308640049102973</c:v>
                </c:pt>
                <c:pt idx="4">
                  <c:v>1.9442246269789112</c:v>
                </c:pt>
              </c:numCache>
            </c:numRef>
          </c:val>
          <c:extLst>
            <c:ext xmlns:c16="http://schemas.microsoft.com/office/drawing/2014/chart" uri="{C3380CC4-5D6E-409C-BE32-E72D297353CC}">
              <c16:uniqueId val="{00000001-7BD1-4C9B-9434-3F4B556DC3FD}"/>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MICS13!$R$121:$V$121</c:f>
              <c:strCache>
                <c:ptCount val="5"/>
                <c:pt idx="0">
                  <c:v>Bangkok</c:v>
                </c:pt>
                <c:pt idx="1">
                  <c:v>Central</c:v>
                </c:pt>
                <c:pt idx="2">
                  <c:v>Northeastern</c:v>
                </c:pt>
                <c:pt idx="3">
                  <c:v>Northern</c:v>
                </c:pt>
                <c:pt idx="4">
                  <c:v>Southern</c:v>
                </c:pt>
              </c:strCache>
            </c:strRef>
          </c:cat>
          <c:val>
            <c:numRef>
              <c:f>MICS13!$R$126:$V$126</c:f>
              <c:numCache>
                <c:formatCode>###0.0</c:formatCode>
                <c:ptCount val="5"/>
                <c:pt idx="0">
                  <c:v>-5.8338750497100023E-14</c:v>
                </c:pt>
                <c:pt idx="1">
                  <c:v>0.12612464479572041</c:v>
                </c:pt>
                <c:pt idx="2">
                  <c:v>0.68607520948650902</c:v>
                </c:pt>
                <c:pt idx="3">
                  <c:v>0.2407201608407262</c:v>
                </c:pt>
                <c:pt idx="4">
                  <c:v>0.43044029067770539</c:v>
                </c:pt>
              </c:numCache>
            </c:numRef>
          </c:val>
          <c:extLst>
            <c:ext xmlns:c16="http://schemas.microsoft.com/office/drawing/2014/chart" uri="{C3380CC4-5D6E-409C-BE32-E72D297353CC}">
              <c16:uniqueId val="{00000002-7BD1-4C9B-9434-3F4B556DC3FD}"/>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MICS13!$R$121:$V$121</c:f>
              <c:strCache>
                <c:ptCount val="5"/>
                <c:pt idx="0">
                  <c:v>Bangkok</c:v>
                </c:pt>
                <c:pt idx="1">
                  <c:v>Central</c:v>
                </c:pt>
                <c:pt idx="2">
                  <c:v>Northeastern</c:v>
                </c:pt>
                <c:pt idx="3">
                  <c:v>Northern</c:v>
                </c:pt>
                <c:pt idx="4">
                  <c:v>Southern</c:v>
                </c:pt>
              </c:strCache>
            </c:strRef>
          </c:cat>
          <c:val>
            <c:numRef>
              <c:f>MICS13!$R$127:$V$127</c:f>
              <c:numCache>
                <c:formatCode>###0.0</c:formatCode>
                <c:ptCount val="5"/>
                <c:pt idx="0">
                  <c:v>9.1136147137038069E-3</c:v>
                </c:pt>
                <c:pt idx="1">
                  <c:v>2.1627842405234837E-2</c:v>
                </c:pt>
                <c:pt idx="2">
                  <c:v>0.14925122638315427</c:v>
                </c:pt>
                <c:pt idx="3">
                  <c:v>0.21799795273230319</c:v>
                </c:pt>
                <c:pt idx="4">
                  <c:v>0.60941204058349285</c:v>
                </c:pt>
              </c:numCache>
            </c:numRef>
          </c:val>
          <c:extLst>
            <c:ext xmlns:c16="http://schemas.microsoft.com/office/drawing/2014/chart" uri="{C3380CC4-5D6E-409C-BE32-E72D297353CC}">
              <c16:uniqueId val="{00000003-7BD1-4C9B-9434-3F4B556DC3FD}"/>
            </c:ext>
          </c:extLst>
        </c:ser>
        <c:dLbls>
          <c:showLegendKey val="0"/>
          <c:showVal val="0"/>
          <c:showCatName val="0"/>
          <c:showSerName val="0"/>
          <c:showPercent val="0"/>
          <c:showBubbleSize val="0"/>
        </c:dLbls>
        <c:gapWidth val="50"/>
        <c:overlap val="100"/>
        <c:axId val="209303424"/>
        <c:axId val="209304960"/>
      </c:barChart>
      <c:catAx>
        <c:axId val="20930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04960"/>
        <c:crosses val="autoZero"/>
        <c:auto val="1"/>
        <c:lblAlgn val="ctr"/>
        <c:lblOffset val="100"/>
        <c:tickLblSkip val="1"/>
        <c:tickMarkSkip val="1"/>
        <c:noMultiLvlLbl val="0"/>
      </c:catAx>
      <c:valAx>
        <c:axId val="20930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0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E60D-40C3-BFA3-881A4306D26F}"/>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60D-40C3-BFA3-881A4306D26F}"/>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E60D-40C3-BFA3-881A4306D26F}"/>
            </c:ext>
          </c:extLst>
        </c:ser>
        <c:dLbls>
          <c:showLegendKey val="0"/>
          <c:showVal val="0"/>
          <c:showCatName val="0"/>
          <c:showSerName val="0"/>
          <c:showPercent val="0"/>
          <c:showBubbleSize val="0"/>
        </c:dLbls>
        <c:gapWidth val="50"/>
        <c:overlap val="100"/>
        <c:axId val="209428480"/>
        <c:axId val="209430016"/>
      </c:barChart>
      <c:catAx>
        <c:axId val="20942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30016"/>
        <c:crosses val="autoZero"/>
        <c:auto val="1"/>
        <c:lblAlgn val="ctr"/>
        <c:lblOffset val="100"/>
        <c:tickLblSkip val="1"/>
        <c:tickMarkSkip val="1"/>
        <c:noMultiLvlLbl val="0"/>
      </c:catAx>
      <c:valAx>
        <c:axId val="209430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28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MICS13!$R$221:$V$221</c:f>
              <c:strCache>
                <c:ptCount val="5"/>
                <c:pt idx="0">
                  <c:v>Bangkok</c:v>
                </c:pt>
                <c:pt idx="1">
                  <c:v>Central</c:v>
                </c:pt>
                <c:pt idx="2">
                  <c:v>Northeastern</c:v>
                </c:pt>
                <c:pt idx="3">
                  <c:v>Northern</c:v>
                </c:pt>
                <c:pt idx="4">
                  <c:v>Southern</c:v>
                </c:pt>
              </c:strCache>
            </c:strRef>
          </c:cat>
          <c:val>
            <c:numRef>
              <c:f>MICS13!$R$222:$V$222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B606-411D-A6F7-F524187E1DCC}"/>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MICS13!$R$221:$V$221</c:f>
              <c:strCache>
                <c:ptCount val="5"/>
                <c:pt idx="0">
                  <c:v>Bangkok</c:v>
                </c:pt>
                <c:pt idx="1">
                  <c:v>Central</c:v>
                </c:pt>
                <c:pt idx="2">
                  <c:v>Northeastern</c:v>
                </c:pt>
                <c:pt idx="3">
                  <c:v>Northern</c:v>
                </c:pt>
                <c:pt idx="4">
                  <c:v>Southern</c:v>
                </c:pt>
              </c:strCache>
            </c:strRef>
          </c:cat>
          <c:val>
            <c:numRef>
              <c:f>MICS13!$R$223:$V$223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B606-411D-A6F7-F524187E1DCC}"/>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MICS13!$R$221:$V$221</c:f>
              <c:strCache>
                <c:ptCount val="5"/>
                <c:pt idx="0">
                  <c:v>Bangkok</c:v>
                </c:pt>
                <c:pt idx="1">
                  <c:v>Central</c:v>
                </c:pt>
                <c:pt idx="2">
                  <c:v>Northeastern</c:v>
                </c:pt>
                <c:pt idx="3">
                  <c:v>Northern</c:v>
                </c:pt>
                <c:pt idx="4">
                  <c:v>Southern</c:v>
                </c:pt>
              </c:strCache>
            </c:strRef>
          </c:cat>
          <c:val>
            <c:numRef>
              <c:f>MICS13!$R$224:$V$224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B606-411D-A6F7-F524187E1DCC}"/>
            </c:ext>
          </c:extLst>
        </c:ser>
        <c:dLbls>
          <c:showLegendKey val="0"/>
          <c:showVal val="0"/>
          <c:showCatName val="0"/>
          <c:showSerName val="0"/>
          <c:showPercent val="0"/>
          <c:showBubbleSize val="0"/>
        </c:dLbls>
        <c:gapWidth val="50"/>
        <c:overlap val="100"/>
        <c:axId val="209531264"/>
        <c:axId val="209532800"/>
      </c:barChart>
      <c:catAx>
        <c:axId val="209531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32800"/>
        <c:crosses val="autoZero"/>
        <c:auto val="1"/>
        <c:lblAlgn val="ctr"/>
        <c:lblOffset val="100"/>
        <c:tickLblSkip val="1"/>
        <c:tickMarkSkip val="1"/>
        <c:noMultiLvlLbl val="0"/>
      </c:catAx>
      <c:valAx>
        <c:axId val="209532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31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421-478F-9097-90E30BB37B0A}"/>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421-478F-9097-90E30BB37B0A}"/>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8421-478F-9097-90E30BB37B0A}"/>
            </c:ext>
          </c:extLst>
        </c:ser>
        <c:dLbls>
          <c:showLegendKey val="0"/>
          <c:showVal val="0"/>
          <c:showCatName val="0"/>
          <c:showSerName val="0"/>
          <c:showPercent val="0"/>
          <c:showBubbleSize val="0"/>
        </c:dLbls>
        <c:gapWidth val="50"/>
        <c:overlap val="100"/>
        <c:axId val="209568512"/>
        <c:axId val="209570048"/>
      </c:barChart>
      <c:catAx>
        <c:axId val="209568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70048"/>
        <c:crosses val="autoZero"/>
        <c:auto val="1"/>
        <c:lblAlgn val="ctr"/>
        <c:lblOffset val="100"/>
        <c:tickLblSkip val="1"/>
        <c:tickMarkSkip val="1"/>
        <c:noMultiLvlLbl val="0"/>
      </c:catAx>
      <c:valAx>
        <c:axId val="209570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68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MICS13!$H$18:$L$18</c:f>
              <c:numCache>
                <c:formatCode>###0.0</c:formatCode>
                <c:ptCount val="5"/>
                <c:pt idx="0">
                  <c:v>97.294062179491817</c:v>
                </c:pt>
                <c:pt idx="1">
                  <c:v>98.346347118493043</c:v>
                </c:pt>
                <c:pt idx="2">
                  <c:v>99.733927231731627</c:v>
                </c:pt>
                <c:pt idx="3">
                  <c:v>99.624253558533056</c:v>
                </c:pt>
                <c:pt idx="4">
                  <c:v>99.987113103124727</c:v>
                </c:pt>
              </c:numCache>
            </c:numRef>
          </c:val>
          <c:extLst>
            <c:ext xmlns:c16="http://schemas.microsoft.com/office/drawing/2014/chart" uri="{C3380CC4-5D6E-409C-BE32-E72D297353CC}">
              <c16:uniqueId val="{00000000-0D4E-4824-B3A7-507B98C0C33C}"/>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MICS13!$H$19:$L$19</c:f>
              <c:numCache>
                <c:formatCode>###0.0</c:formatCode>
                <c:ptCount val="5"/>
                <c:pt idx="0">
                  <c:v>0</c:v>
                </c:pt>
                <c:pt idx="1">
                  <c:v>9.8444791910403465E-2</c:v>
                </c:pt>
                <c:pt idx="2">
                  <c:v>0</c:v>
                </c:pt>
                <c:pt idx="3">
                  <c:v>0</c:v>
                </c:pt>
                <c:pt idx="4">
                  <c:v>0</c:v>
                </c:pt>
              </c:numCache>
            </c:numRef>
          </c:val>
          <c:extLst>
            <c:ext xmlns:c16="http://schemas.microsoft.com/office/drawing/2014/chart" uri="{C3380CC4-5D6E-409C-BE32-E72D297353CC}">
              <c16:uniqueId val="{00000001-0D4E-4824-B3A7-507B98C0C33C}"/>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MICS13!$H$20:$L$20</c:f>
              <c:numCache>
                <c:formatCode>###0.0</c:formatCode>
                <c:ptCount val="5"/>
                <c:pt idx="0">
                  <c:v>0.95725957082110869</c:v>
                </c:pt>
                <c:pt idx="1">
                  <c:v>0.65823315809393745</c:v>
                </c:pt>
                <c:pt idx="2">
                  <c:v>0.10562894231394915</c:v>
                </c:pt>
                <c:pt idx="3">
                  <c:v>0.16240236045050288</c:v>
                </c:pt>
                <c:pt idx="4">
                  <c:v>-2.908677722939651E-6</c:v>
                </c:pt>
              </c:numCache>
            </c:numRef>
          </c:val>
          <c:extLst>
            <c:ext xmlns:c16="http://schemas.microsoft.com/office/drawing/2014/chart" uri="{C3380CC4-5D6E-409C-BE32-E72D297353CC}">
              <c16:uniqueId val="{00000002-0D4E-4824-B3A7-507B98C0C33C}"/>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MICS13!$H$21:$L$21</c:f>
              <c:numCache>
                <c:formatCode>###0.0</c:formatCode>
                <c:ptCount val="5"/>
                <c:pt idx="0">
                  <c:v>1.7486782496870741</c:v>
                </c:pt>
                <c:pt idx="1">
                  <c:v>0.89697493150261642</c:v>
                </c:pt>
                <c:pt idx="2">
                  <c:v>0.16044382595442364</c:v>
                </c:pt>
                <c:pt idx="3">
                  <c:v>0.21334408101644137</c:v>
                </c:pt>
                <c:pt idx="4">
                  <c:v>1.2889805552995608E-2</c:v>
                </c:pt>
              </c:numCache>
            </c:numRef>
          </c:val>
          <c:extLst>
            <c:ext xmlns:c16="http://schemas.microsoft.com/office/drawing/2014/chart" uri="{C3380CC4-5D6E-409C-BE32-E72D297353CC}">
              <c16:uniqueId val="{00000003-0D4E-4824-B3A7-507B98C0C33C}"/>
            </c:ext>
          </c:extLst>
        </c:ser>
        <c:dLbls>
          <c:showLegendKey val="0"/>
          <c:showVal val="0"/>
          <c:showCatName val="0"/>
          <c:showSerName val="0"/>
          <c:showPercent val="0"/>
          <c:showBubbleSize val="0"/>
        </c:dLbls>
        <c:gapWidth val="50"/>
        <c:overlap val="100"/>
        <c:axId val="209664256"/>
        <c:axId val="209682432"/>
      </c:barChart>
      <c:catAx>
        <c:axId val="20966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82432"/>
        <c:crosses val="autoZero"/>
        <c:auto val="1"/>
        <c:lblAlgn val="ctr"/>
        <c:lblOffset val="100"/>
        <c:tickLblSkip val="1"/>
        <c:tickMarkSkip val="1"/>
        <c:noMultiLvlLbl val="0"/>
      </c:catAx>
      <c:valAx>
        <c:axId val="209682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6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MICS13!$H$124:$L$124</c:f>
              <c:numCache>
                <c:formatCode>###0.0</c:formatCode>
                <c:ptCount val="5"/>
                <c:pt idx="0">
                  <c:v>94.397761352390731</c:v>
                </c:pt>
                <c:pt idx="1">
                  <c:v>95.797713398103113</c:v>
                </c:pt>
                <c:pt idx="2">
                  <c:v>97.415112785771839</c:v>
                </c:pt>
                <c:pt idx="3">
                  <c:v>98.936565749560032</c:v>
                </c:pt>
                <c:pt idx="4">
                  <c:v>99.343467305734251</c:v>
                </c:pt>
              </c:numCache>
            </c:numRef>
          </c:val>
          <c:extLst>
            <c:ext xmlns:c16="http://schemas.microsoft.com/office/drawing/2014/chart" uri="{C3380CC4-5D6E-409C-BE32-E72D297353CC}">
              <c16:uniqueId val="{00000000-83EC-4DE9-929D-9810BB911CBE}"/>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MICS13!$H$125:$L$125</c:f>
              <c:numCache>
                <c:formatCode>###0.0</c:formatCode>
                <c:ptCount val="5"/>
                <c:pt idx="0">
                  <c:v>4.932987982156404</c:v>
                </c:pt>
                <c:pt idx="1">
                  <c:v>4.0778827615729085</c:v>
                </c:pt>
                <c:pt idx="2">
                  <c:v>2.4411541968073802</c:v>
                </c:pt>
                <c:pt idx="3">
                  <c:v>1.0357585452227338</c:v>
                </c:pt>
                <c:pt idx="4">
                  <c:v>0.65653269426575833</c:v>
                </c:pt>
              </c:numCache>
            </c:numRef>
          </c:val>
          <c:extLst>
            <c:ext xmlns:c16="http://schemas.microsoft.com/office/drawing/2014/chart" uri="{C3380CC4-5D6E-409C-BE32-E72D297353CC}">
              <c16:uniqueId val="{00000001-83EC-4DE9-929D-9810BB911CBE}"/>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MICS13!$H$126:$L$126</c:f>
              <c:numCache>
                <c:formatCode>###0.0</c:formatCode>
                <c:ptCount val="5"/>
                <c:pt idx="0">
                  <c:v>0.59975640116925788</c:v>
                </c:pt>
                <c:pt idx="1">
                  <c:v>0.12440384032397844</c:v>
                </c:pt>
                <c:pt idx="2">
                  <c:v>0.12837695337809188</c:v>
                </c:pt>
                <c:pt idx="3">
                  <c:v>2.7675705217234503E-2</c:v>
                </c:pt>
                <c:pt idx="4">
                  <c:v>-9.1038288019262836E-15</c:v>
                </c:pt>
              </c:numCache>
            </c:numRef>
          </c:val>
          <c:extLst>
            <c:ext xmlns:c16="http://schemas.microsoft.com/office/drawing/2014/chart" uri="{C3380CC4-5D6E-409C-BE32-E72D297353CC}">
              <c16:uniqueId val="{00000002-83EC-4DE9-929D-9810BB911CBE}"/>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MICS13!$H$127:$L$127</c:f>
              <c:numCache>
                <c:formatCode>###0.0</c:formatCode>
                <c:ptCount val="5"/>
                <c:pt idx="0">
                  <c:v>6.9494264283607304E-2</c:v>
                </c:pt>
                <c:pt idx="1">
                  <c:v>0</c:v>
                </c:pt>
                <c:pt idx="2">
                  <c:v>1.5356064042688598E-2</c:v>
                </c:pt>
                <c:pt idx="3">
                  <c:v>0</c:v>
                </c:pt>
                <c:pt idx="4">
                  <c:v>0</c:v>
                </c:pt>
              </c:numCache>
            </c:numRef>
          </c:val>
          <c:extLst>
            <c:ext xmlns:c16="http://schemas.microsoft.com/office/drawing/2014/chart" uri="{C3380CC4-5D6E-409C-BE32-E72D297353CC}">
              <c16:uniqueId val="{00000003-83EC-4DE9-929D-9810BB911CBE}"/>
            </c:ext>
          </c:extLst>
        </c:ser>
        <c:dLbls>
          <c:showLegendKey val="0"/>
          <c:showVal val="0"/>
          <c:showCatName val="0"/>
          <c:showSerName val="0"/>
          <c:showPercent val="0"/>
          <c:showBubbleSize val="0"/>
        </c:dLbls>
        <c:gapWidth val="50"/>
        <c:overlap val="100"/>
        <c:axId val="209866752"/>
        <c:axId val="209868288"/>
      </c:barChart>
      <c:catAx>
        <c:axId val="20986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68288"/>
        <c:crosses val="autoZero"/>
        <c:auto val="1"/>
        <c:lblAlgn val="ctr"/>
        <c:lblOffset val="100"/>
        <c:tickLblSkip val="1"/>
        <c:tickMarkSkip val="1"/>
        <c:noMultiLvlLbl val="0"/>
      </c:catAx>
      <c:valAx>
        <c:axId val="20986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6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F77-403C-A87A-66D5A4E6EB55}"/>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F77-403C-A87A-66D5A4E6EB55}"/>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F77-403C-A87A-66D5A4E6EB55}"/>
            </c:ext>
          </c:extLst>
        </c:ser>
        <c:dLbls>
          <c:showLegendKey val="0"/>
          <c:showVal val="0"/>
          <c:showCatName val="0"/>
          <c:showSerName val="0"/>
          <c:showPercent val="0"/>
          <c:showBubbleSize val="0"/>
        </c:dLbls>
        <c:gapWidth val="50"/>
        <c:overlap val="100"/>
        <c:axId val="209985920"/>
        <c:axId val="209987456"/>
      </c:barChart>
      <c:catAx>
        <c:axId val="209985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987456"/>
        <c:crosses val="autoZero"/>
        <c:auto val="1"/>
        <c:lblAlgn val="ctr"/>
        <c:lblOffset val="100"/>
        <c:tickLblSkip val="1"/>
        <c:tickMarkSkip val="1"/>
        <c:noMultiLvlLbl val="0"/>
      </c:catAx>
      <c:valAx>
        <c:axId val="20998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985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MICS13!$C$124:$G$124</c:f>
              <c:numCache>
                <c:formatCode>###0.0</c:formatCode>
                <c:ptCount val="5"/>
                <c:pt idx="0">
                  <c:v>94.232428599656529</c:v>
                </c:pt>
                <c:pt idx="1">
                  <c:v>97.076543195325684</c:v>
                </c:pt>
                <c:pt idx="2">
                  <c:v>97.013373642590992</c:v>
                </c:pt>
                <c:pt idx="3">
                  <c:v>98.601927336009723</c:v>
                </c:pt>
                <c:pt idx="4">
                  <c:v>99.105459999518573</c:v>
                </c:pt>
              </c:numCache>
            </c:numRef>
          </c:val>
          <c:extLst>
            <c:ext xmlns:c16="http://schemas.microsoft.com/office/drawing/2014/chart" uri="{C3380CC4-5D6E-409C-BE32-E72D297353CC}">
              <c16:uniqueId val="{00000000-37E2-451B-9BDE-75CBC297B975}"/>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MICS13!$C$125:$G$125</c:f>
              <c:numCache>
                <c:formatCode>###0.0</c:formatCode>
                <c:ptCount val="5"/>
                <c:pt idx="0">
                  <c:v>3.9148214541745174</c:v>
                </c:pt>
                <c:pt idx="1">
                  <c:v>2.4224649983200832</c:v>
                </c:pt>
                <c:pt idx="2">
                  <c:v>2.6885014669599627</c:v>
                </c:pt>
                <c:pt idx="3">
                  <c:v>1.3640411553980931</c:v>
                </c:pt>
                <c:pt idx="4">
                  <c:v>0.89014094342227457</c:v>
                </c:pt>
              </c:numCache>
            </c:numRef>
          </c:val>
          <c:extLst>
            <c:ext xmlns:c16="http://schemas.microsoft.com/office/drawing/2014/chart" uri="{C3380CC4-5D6E-409C-BE32-E72D297353CC}">
              <c16:uniqueId val="{00000001-37E2-451B-9BDE-75CBC297B975}"/>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MICS13!$C$126:$G$126</c:f>
              <c:numCache>
                <c:formatCode>###0.0</c:formatCode>
                <c:ptCount val="5"/>
                <c:pt idx="0">
                  <c:v>1.2311871511528338</c:v>
                </c:pt>
                <c:pt idx="1">
                  <c:v>0.31449072296971042</c:v>
                </c:pt>
                <c:pt idx="2">
                  <c:v>0.24396194033720001</c:v>
                </c:pt>
                <c:pt idx="3">
                  <c:v>3.4031508592183846E-2</c:v>
                </c:pt>
                <c:pt idx="4">
                  <c:v>4.3990570591528888E-3</c:v>
                </c:pt>
              </c:numCache>
            </c:numRef>
          </c:val>
          <c:extLst>
            <c:ext xmlns:c16="http://schemas.microsoft.com/office/drawing/2014/chart" uri="{C3380CC4-5D6E-409C-BE32-E72D297353CC}">
              <c16:uniqueId val="{00000002-37E2-451B-9BDE-75CBC297B975}"/>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MICS13!$C$127:$G$127</c:f>
              <c:numCache>
                <c:formatCode>###0.0</c:formatCode>
                <c:ptCount val="5"/>
                <c:pt idx="0">
                  <c:v>0.62156279501611933</c:v>
                </c:pt>
                <c:pt idx="1">
                  <c:v>0.1865010833845227</c:v>
                </c:pt>
                <c:pt idx="2">
                  <c:v>5.4162950111845659E-2</c:v>
                </c:pt>
                <c:pt idx="3">
                  <c:v>0</c:v>
                </c:pt>
                <c:pt idx="4">
                  <c:v>0</c:v>
                </c:pt>
              </c:numCache>
            </c:numRef>
          </c:val>
          <c:extLst>
            <c:ext xmlns:c16="http://schemas.microsoft.com/office/drawing/2014/chart" uri="{C3380CC4-5D6E-409C-BE32-E72D297353CC}">
              <c16:uniqueId val="{00000003-37E2-451B-9BDE-75CBC297B975}"/>
            </c:ext>
          </c:extLst>
        </c:ser>
        <c:dLbls>
          <c:showLegendKey val="0"/>
          <c:showVal val="0"/>
          <c:showCatName val="0"/>
          <c:showSerName val="0"/>
          <c:showPercent val="0"/>
          <c:showBubbleSize val="0"/>
        </c:dLbls>
        <c:gapWidth val="50"/>
        <c:overlap val="100"/>
        <c:axId val="209374592"/>
        <c:axId val="209384576"/>
      </c:barChart>
      <c:catAx>
        <c:axId val="209374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4576"/>
        <c:crosses val="autoZero"/>
        <c:auto val="1"/>
        <c:lblAlgn val="ctr"/>
        <c:lblOffset val="100"/>
        <c:tickLblSkip val="1"/>
        <c:tickMarkSkip val="1"/>
        <c:noMultiLvlLbl val="0"/>
      </c:catAx>
      <c:valAx>
        <c:axId val="209384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74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MICS13!$M$124:$Q$124</c:f>
              <c:numCache>
                <c:formatCode>###0.0</c:formatCode>
                <c:ptCount val="5"/>
                <c:pt idx="0">
                  <c:v>93.563166392505494</c:v>
                </c:pt>
                <c:pt idx="1">
                  <c:v>97.182104700652502</c:v>
                </c:pt>
                <c:pt idx="2">
                  <c:v>97.487303047787023</c:v>
                </c:pt>
                <c:pt idx="3">
                  <c:v>98.784142910339327</c:v>
                </c:pt>
                <c:pt idx="4">
                  <c:v>99.10608499577998</c:v>
                </c:pt>
              </c:numCache>
            </c:numRef>
          </c:val>
          <c:extLst>
            <c:ext xmlns:c16="http://schemas.microsoft.com/office/drawing/2014/chart" uri="{C3380CC4-5D6E-409C-BE32-E72D297353CC}">
              <c16:uniqueId val="{00000000-62BF-4CC0-A45A-F88D12631F60}"/>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MICS13!$M$125:$Q$125</c:f>
              <c:numCache>
                <c:formatCode>###0.0</c:formatCode>
                <c:ptCount val="5"/>
                <c:pt idx="0">
                  <c:v>3.8949376818189871</c:v>
                </c:pt>
                <c:pt idx="1">
                  <c:v>1.8845663354526407</c:v>
                </c:pt>
                <c:pt idx="2">
                  <c:v>2.0734253166360666</c:v>
                </c:pt>
                <c:pt idx="3">
                  <c:v>1.171793231390087</c:v>
                </c:pt>
                <c:pt idx="4">
                  <c:v>0.89391500421996695</c:v>
                </c:pt>
              </c:numCache>
            </c:numRef>
          </c:val>
          <c:extLst>
            <c:ext xmlns:c16="http://schemas.microsoft.com/office/drawing/2014/chart" uri="{C3380CC4-5D6E-409C-BE32-E72D297353CC}">
              <c16:uniqueId val="{00000001-62BF-4CC0-A45A-F88D12631F60}"/>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MICS13!$M$126:$Q$126</c:f>
              <c:numCache>
                <c:formatCode>###0.0</c:formatCode>
                <c:ptCount val="5"/>
                <c:pt idx="0">
                  <c:v>1.6814727232397002</c:v>
                </c:pt>
                <c:pt idx="1">
                  <c:v>0.49367063432768798</c:v>
                </c:pt>
                <c:pt idx="2">
                  <c:v>0.33526002220098561</c:v>
                </c:pt>
                <c:pt idx="3">
                  <c:v>1.5014334182631664E-2</c:v>
                </c:pt>
                <c:pt idx="4">
                  <c:v>5.2735593669694936E-14</c:v>
                </c:pt>
              </c:numCache>
            </c:numRef>
          </c:val>
          <c:extLst>
            <c:ext xmlns:c16="http://schemas.microsoft.com/office/drawing/2014/chart" uri="{C3380CC4-5D6E-409C-BE32-E72D297353CC}">
              <c16:uniqueId val="{00000002-62BF-4CC0-A45A-F88D12631F60}"/>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MICS13!$M$127:$Q$127</c:f>
              <c:numCache>
                <c:formatCode>###0.0</c:formatCode>
                <c:ptCount val="5"/>
                <c:pt idx="0">
                  <c:v>0.86042320243581893</c:v>
                </c:pt>
                <c:pt idx="1">
                  <c:v>0.43965832956716921</c:v>
                </c:pt>
                <c:pt idx="2">
                  <c:v>0.10401161337592481</c:v>
                </c:pt>
                <c:pt idx="3">
                  <c:v>2.9049524087954678E-2</c:v>
                </c:pt>
                <c:pt idx="4">
                  <c:v>0</c:v>
                </c:pt>
              </c:numCache>
            </c:numRef>
          </c:val>
          <c:extLst>
            <c:ext xmlns:c16="http://schemas.microsoft.com/office/drawing/2014/chart" uri="{C3380CC4-5D6E-409C-BE32-E72D297353CC}">
              <c16:uniqueId val="{00000003-62BF-4CC0-A45A-F88D12631F60}"/>
            </c:ext>
          </c:extLst>
        </c:ser>
        <c:dLbls>
          <c:showLegendKey val="0"/>
          <c:showVal val="0"/>
          <c:showCatName val="0"/>
          <c:showSerName val="0"/>
          <c:showPercent val="0"/>
          <c:showBubbleSize val="0"/>
        </c:dLbls>
        <c:gapWidth val="50"/>
        <c:overlap val="100"/>
        <c:axId val="209252736"/>
        <c:axId val="209254272"/>
      </c:barChart>
      <c:catAx>
        <c:axId val="20925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54272"/>
        <c:crosses val="autoZero"/>
        <c:auto val="1"/>
        <c:lblAlgn val="ctr"/>
        <c:lblOffset val="100"/>
        <c:tickLblSkip val="1"/>
        <c:tickMarkSkip val="1"/>
        <c:noMultiLvlLbl val="0"/>
      </c:catAx>
      <c:valAx>
        <c:axId val="209254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5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MICS16!$M$18:$Q$18</c:f>
              <c:numCache>
                <c:formatCode>###0.0</c:formatCode>
                <c:ptCount val="5"/>
                <c:pt idx="0">
                  <c:v>97.7</c:v>
                </c:pt>
                <c:pt idx="1">
                  <c:v>98.5</c:v>
                </c:pt>
                <c:pt idx="2">
                  <c:v>98.5</c:v>
                </c:pt>
                <c:pt idx="3">
                  <c:v>98.8</c:v>
                </c:pt>
                <c:pt idx="4">
                  <c:v>99.1</c:v>
                </c:pt>
              </c:numCache>
            </c:numRef>
          </c:val>
          <c:extLst>
            <c:ext xmlns:c16="http://schemas.microsoft.com/office/drawing/2014/chart" uri="{C3380CC4-5D6E-409C-BE32-E72D297353CC}">
              <c16:uniqueId val="{00000000-B8AC-453A-9F6C-3260E8BE8BB6}"/>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MICS16!$M$19:$Q$19</c:f>
              <c:numCache>
                <c:formatCode>###0.0</c:formatCode>
                <c:ptCount val="5"/>
                <c:pt idx="0">
                  <c:v>0.1</c:v>
                </c:pt>
                <c:pt idx="1">
                  <c:v>0</c:v>
                </c:pt>
                <c:pt idx="2">
                  <c:v>0.1</c:v>
                </c:pt>
                <c:pt idx="3">
                  <c:v>0</c:v>
                </c:pt>
                <c:pt idx="4">
                  <c:v>0</c:v>
                </c:pt>
              </c:numCache>
            </c:numRef>
          </c:val>
          <c:extLst>
            <c:ext xmlns:c16="http://schemas.microsoft.com/office/drawing/2014/chart" uri="{C3380CC4-5D6E-409C-BE32-E72D297353CC}">
              <c16:uniqueId val="{00000001-B8AC-453A-9F6C-3260E8BE8BB6}"/>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MICS16!$M$20:$Q$20</c:f>
              <c:numCache>
                <c:formatCode>###0.0</c:formatCode>
                <c:ptCount val="5"/>
                <c:pt idx="0">
                  <c:v>1.3</c:v>
                </c:pt>
                <c:pt idx="1">
                  <c:v>0.9</c:v>
                </c:pt>
                <c:pt idx="2">
                  <c:v>1.3</c:v>
                </c:pt>
                <c:pt idx="3">
                  <c:v>1.1000000000000001</c:v>
                </c:pt>
                <c:pt idx="4">
                  <c:v>0.9</c:v>
                </c:pt>
              </c:numCache>
            </c:numRef>
          </c:val>
          <c:extLst>
            <c:ext xmlns:c16="http://schemas.microsoft.com/office/drawing/2014/chart" uri="{C3380CC4-5D6E-409C-BE32-E72D297353CC}">
              <c16:uniqueId val="{00000002-B8AC-453A-9F6C-3260E8BE8BB6}"/>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MICS16!$M$21:$Q$21</c:f>
              <c:numCache>
                <c:formatCode>###0.0</c:formatCode>
                <c:ptCount val="5"/>
                <c:pt idx="0">
                  <c:v>0.9</c:v>
                </c:pt>
                <c:pt idx="1">
                  <c:v>0.5</c:v>
                </c:pt>
                <c:pt idx="2">
                  <c:v>0.1</c:v>
                </c:pt>
                <c:pt idx="3">
                  <c:v>0.2</c:v>
                </c:pt>
                <c:pt idx="4">
                  <c:v>0</c:v>
                </c:pt>
              </c:numCache>
            </c:numRef>
          </c:val>
          <c:extLst>
            <c:ext xmlns:c16="http://schemas.microsoft.com/office/drawing/2014/chart" uri="{C3380CC4-5D6E-409C-BE32-E72D297353CC}">
              <c16:uniqueId val="{00000003-B8AC-453A-9F6C-3260E8BE8BB6}"/>
            </c:ext>
          </c:extLst>
        </c:ser>
        <c:dLbls>
          <c:showLegendKey val="0"/>
          <c:showVal val="0"/>
          <c:showCatName val="0"/>
          <c:showSerName val="0"/>
          <c:showPercent val="0"/>
          <c:showBubbleSize val="0"/>
        </c:dLbls>
        <c:gapWidth val="50"/>
        <c:overlap val="100"/>
        <c:axId val="210118912"/>
        <c:axId val="210194432"/>
      </c:barChart>
      <c:catAx>
        <c:axId val="21011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94432"/>
        <c:crosses val="autoZero"/>
        <c:auto val="1"/>
        <c:lblAlgn val="ctr"/>
        <c:lblOffset val="100"/>
        <c:tickLblSkip val="1"/>
        <c:tickMarkSkip val="1"/>
        <c:noMultiLvlLbl val="0"/>
      </c:catAx>
      <c:valAx>
        <c:axId val="21019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11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MICS16!$R$15:$V$15</c:f>
              <c:strCache>
                <c:ptCount val="5"/>
                <c:pt idx="0">
                  <c:v>Bangkok</c:v>
                </c:pt>
                <c:pt idx="1">
                  <c:v>Central</c:v>
                </c:pt>
                <c:pt idx="2">
                  <c:v>North</c:v>
                </c:pt>
                <c:pt idx="3">
                  <c:v>Northeast</c:v>
                </c:pt>
                <c:pt idx="4">
                  <c:v>South</c:v>
                </c:pt>
              </c:strCache>
            </c:strRef>
          </c:cat>
          <c:val>
            <c:numRef>
              <c:f>MICS16!$R$18:$V$18</c:f>
              <c:numCache>
                <c:formatCode>###0.0</c:formatCode>
                <c:ptCount val="5"/>
                <c:pt idx="0">
                  <c:v>100</c:v>
                </c:pt>
                <c:pt idx="1">
                  <c:v>99.3</c:v>
                </c:pt>
                <c:pt idx="2">
                  <c:v>99.6</c:v>
                </c:pt>
                <c:pt idx="3">
                  <c:v>98.7</c:v>
                </c:pt>
                <c:pt idx="4">
                  <c:v>97.5</c:v>
                </c:pt>
              </c:numCache>
            </c:numRef>
          </c:val>
          <c:extLst>
            <c:ext xmlns:c16="http://schemas.microsoft.com/office/drawing/2014/chart" uri="{C3380CC4-5D6E-409C-BE32-E72D297353CC}">
              <c16:uniqueId val="{00000000-5150-4E7D-9B68-DCFBB765892C}"/>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MICS16!$R$15:$V$15</c:f>
              <c:strCache>
                <c:ptCount val="5"/>
                <c:pt idx="0">
                  <c:v>Bangkok</c:v>
                </c:pt>
                <c:pt idx="1">
                  <c:v>Central</c:v>
                </c:pt>
                <c:pt idx="2">
                  <c:v>North</c:v>
                </c:pt>
                <c:pt idx="3">
                  <c:v>Northeast</c:v>
                </c:pt>
                <c:pt idx="4">
                  <c:v>South</c:v>
                </c:pt>
              </c:strCache>
            </c:strRef>
          </c:cat>
          <c:val>
            <c:numRef>
              <c:f>MICS16!$R$19:$V$19</c:f>
              <c:numCache>
                <c:formatCode>###0.0</c:formatCode>
                <c:ptCount val="5"/>
                <c:pt idx="0">
                  <c:v>0</c:v>
                </c:pt>
                <c:pt idx="1">
                  <c:v>0</c:v>
                </c:pt>
                <c:pt idx="2">
                  <c:v>0.1</c:v>
                </c:pt>
                <c:pt idx="3">
                  <c:v>0</c:v>
                </c:pt>
                <c:pt idx="4">
                  <c:v>0</c:v>
                </c:pt>
              </c:numCache>
            </c:numRef>
          </c:val>
          <c:extLst>
            <c:ext xmlns:c16="http://schemas.microsoft.com/office/drawing/2014/chart" uri="{C3380CC4-5D6E-409C-BE32-E72D297353CC}">
              <c16:uniqueId val="{00000001-5150-4E7D-9B68-DCFBB765892C}"/>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MICS16!$R$15:$V$15</c:f>
              <c:strCache>
                <c:ptCount val="5"/>
                <c:pt idx="0">
                  <c:v>Bangkok</c:v>
                </c:pt>
                <c:pt idx="1">
                  <c:v>Central</c:v>
                </c:pt>
                <c:pt idx="2">
                  <c:v>North</c:v>
                </c:pt>
                <c:pt idx="3">
                  <c:v>Northeast</c:v>
                </c:pt>
                <c:pt idx="4">
                  <c:v>South</c:v>
                </c:pt>
              </c:strCache>
            </c:strRef>
          </c:cat>
          <c:val>
            <c:numRef>
              <c:f>MICS16!$R$20:$V$20</c:f>
              <c:numCache>
                <c:formatCode>###0.0</c:formatCode>
                <c:ptCount val="5"/>
                <c:pt idx="0">
                  <c:v>0</c:v>
                </c:pt>
                <c:pt idx="1">
                  <c:v>0.5</c:v>
                </c:pt>
                <c:pt idx="2">
                  <c:v>0.2</c:v>
                </c:pt>
                <c:pt idx="3">
                  <c:v>0.6</c:v>
                </c:pt>
                <c:pt idx="4">
                  <c:v>2.4</c:v>
                </c:pt>
              </c:numCache>
            </c:numRef>
          </c:val>
          <c:extLst>
            <c:ext xmlns:c16="http://schemas.microsoft.com/office/drawing/2014/chart" uri="{C3380CC4-5D6E-409C-BE32-E72D297353CC}">
              <c16:uniqueId val="{00000002-5150-4E7D-9B68-DCFBB765892C}"/>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MICS16!$R$15:$V$15</c:f>
              <c:strCache>
                <c:ptCount val="5"/>
                <c:pt idx="0">
                  <c:v>Bangkok</c:v>
                </c:pt>
                <c:pt idx="1">
                  <c:v>Central</c:v>
                </c:pt>
                <c:pt idx="2">
                  <c:v>North</c:v>
                </c:pt>
                <c:pt idx="3">
                  <c:v>Northeast</c:v>
                </c:pt>
                <c:pt idx="4">
                  <c:v>South</c:v>
                </c:pt>
              </c:strCache>
            </c:strRef>
          </c:cat>
          <c:val>
            <c:numRef>
              <c:f>MICS16!$R$21:$V$21</c:f>
              <c:numCache>
                <c:formatCode>###0.0</c:formatCode>
                <c:ptCount val="5"/>
                <c:pt idx="0">
                  <c:v>0</c:v>
                </c:pt>
                <c:pt idx="1">
                  <c:v>0.2</c:v>
                </c:pt>
                <c:pt idx="2">
                  <c:v>0.2</c:v>
                </c:pt>
                <c:pt idx="3">
                  <c:v>0.7</c:v>
                </c:pt>
                <c:pt idx="4">
                  <c:v>0.1</c:v>
                </c:pt>
              </c:numCache>
            </c:numRef>
          </c:val>
          <c:extLst>
            <c:ext xmlns:c16="http://schemas.microsoft.com/office/drawing/2014/chart" uri="{C3380CC4-5D6E-409C-BE32-E72D297353CC}">
              <c16:uniqueId val="{00000003-5150-4E7D-9B68-DCFBB765892C}"/>
            </c:ext>
          </c:extLst>
        </c:ser>
        <c:dLbls>
          <c:showLegendKey val="0"/>
          <c:showVal val="0"/>
          <c:showCatName val="0"/>
          <c:showSerName val="0"/>
          <c:showPercent val="0"/>
          <c:showBubbleSize val="0"/>
        </c:dLbls>
        <c:gapWidth val="50"/>
        <c:overlap val="100"/>
        <c:axId val="210272256"/>
        <c:axId val="210273792"/>
      </c:barChart>
      <c:catAx>
        <c:axId val="21027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3792"/>
        <c:crosses val="autoZero"/>
        <c:auto val="1"/>
        <c:lblAlgn val="ctr"/>
        <c:lblOffset val="100"/>
        <c:tickLblSkip val="1"/>
        <c:tickMarkSkip val="1"/>
        <c:noMultiLvlLbl val="0"/>
      </c:catAx>
      <c:valAx>
        <c:axId val="21027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MICS16!$C$18:$G$18</c:f>
              <c:numCache>
                <c:formatCode>###0.0</c:formatCode>
                <c:ptCount val="5"/>
                <c:pt idx="0">
                  <c:v>97.9</c:v>
                </c:pt>
                <c:pt idx="1">
                  <c:v>99</c:v>
                </c:pt>
                <c:pt idx="2">
                  <c:v>99.1</c:v>
                </c:pt>
                <c:pt idx="3">
                  <c:v>99.6</c:v>
                </c:pt>
                <c:pt idx="4">
                  <c:v>99.6</c:v>
                </c:pt>
              </c:numCache>
            </c:numRef>
          </c:val>
          <c:extLst>
            <c:ext xmlns:c16="http://schemas.microsoft.com/office/drawing/2014/chart" uri="{C3380CC4-5D6E-409C-BE32-E72D297353CC}">
              <c16:uniqueId val="{00000000-12BA-4CAB-9753-47029D55E66A}"/>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MICS16!$C$19:$G$19</c:f>
              <c:numCache>
                <c:formatCode>###0.0</c:formatCode>
                <c:ptCount val="5"/>
                <c:pt idx="0">
                  <c:v>0.1</c:v>
                </c:pt>
                <c:pt idx="1">
                  <c:v>0</c:v>
                </c:pt>
                <c:pt idx="2">
                  <c:v>0</c:v>
                </c:pt>
                <c:pt idx="3">
                  <c:v>0</c:v>
                </c:pt>
                <c:pt idx="4">
                  <c:v>0</c:v>
                </c:pt>
              </c:numCache>
            </c:numRef>
          </c:val>
          <c:extLst>
            <c:ext xmlns:c16="http://schemas.microsoft.com/office/drawing/2014/chart" uri="{C3380CC4-5D6E-409C-BE32-E72D297353CC}">
              <c16:uniqueId val="{00000001-12BA-4CAB-9753-47029D55E66A}"/>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MICS16!$C$20:$G$20</c:f>
              <c:numCache>
                <c:formatCode>###0.0</c:formatCode>
                <c:ptCount val="5"/>
                <c:pt idx="0">
                  <c:v>0.9</c:v>
                </c:pt>
                <c:pt idx="1">
                  <c:v>0.9</c:v>
                </c:pt>
                <c:pt idx="2">
                  <c:v>0.7</c:v>
                </c:pt>
                <c:pt idx="3">
                  <c:v>0.4</c:v>
                </c:pt>
                <c:pt idx="4">
                  <c:v>0.4</c:v>
                </c:pt>
              </c:numCache>
            </c:numRef>
          </c:val>
          <c:extLst>
            <c:ext xmlns:c16="http://schemas.microsoft.com/office/drawing/2014/chart" uri="{C3380CC4-5D6E-409C-BE32-E72D297353CC}">
              <c16:uniqueId val="{00000002-12BA-4CAB-9753-47029D55E66A}"/>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MICS16!$C$21:$G$21</c:f>
              <c:numCache>
                <c:formatCode>###0.0</c:formatCode>
                <c:ptCount val="5"/>
                <c:pt idx="0">
                  <c:v>1.1000000000000001</c:v>
                </c:pt>
                <c:pt idx="1">
                  <c:v>0.1</c:v>
                </c:pt>
                <c:pt idx="2">
                  <c:v>0.1</c:v>
                </c:pt>
                <c:pt idx="3">
                  <c:v>0</c:v>
                </c:pt>
                <c:pt idx="4">
                  <c:v>0</c:v>
                </c:pt>
              </c:numCache>
            </c:numRef>
          </c:val>
          <c:extLst>
            <c:ext xmlns:c16="http://schemas.microsoft.com/office/drawing/2014/chart" uri="{C3380CC4-5D6E-409C-BE32-E72D297353CC}">
              <c16:uniqueId val="{00000003-12BA-4CAB-9753-47029D55E66A}"/>
            </c:ext>
          </c:extLst>
        </c:ser>
        <c:dLbls>
          <c:showLegendKey val="0"/>
          <c:showVal val="0"/>
          <c:showCatName val="0"/>
          <c:showSerName val="0"/>
          <c:showPercent val="0"/>
          <c:showBubbleSize val="0"/>
        </c:dLbls>
        <c:gapWidth val="50"/>
        <c:overlap val="100"/>
        <c:axId val="210450304"/>
        <c:axId val="210451840"/>
      </c:barChart>
      <c:catAx>
        <c:axId val="2104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1840"/>
        <c:crosses val="autoZero"/>
        <c:auto val="1"/>
        <c:lblAlgn val="ctr"/>
        <c:lblOffset val="100"/>
        <c:tickLblSkip val="1"/>
        <c:tickMarkSkip val="1"/>
        <c:noMultiLvlLbl val="0"/>
      </c:catAx>
      <c:valAx>
        <c:axId val="21045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50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MICS16!$R$121:$V$121</c:f>
              <c:strCache>
                <c:ptCount val="5"/>
                <c:pt idx="0">
                  <c:v>Bangkok</c:v>
                </c:pt>
                <c:pt idx="1">
                  <c:v>Central</c:v>
                </c:pt>
                <c:pt idx="2">
                  <c:v>North</c:v>
                </c:pt>
                <c:pt idx="3">
                  <c:v>Northeast</c:v>
                </c:pt>
                <c:pt idx="4">
                  <c:v>South</c:v>
                </c:pt>
              </c:strCache>
            </c:strRef>
          </c:cat>
          <c:val>
            <c:numRef>
              <c:f>MICS16!$R$124:$V$124</c:f>
              <c:numCache>
                <c:formatCode>###0.0</c:formatCode>
                <c:ptCount val="5"/>
                <c:pt idx="0">
                  <c:v>94.650307390741588</c:v>
                </c:pt>
                <c:pt idx="1">
                  <c:v>97.093819834858209</c:v>
                </c:pt>
                <c:pt idx="2">
                  <c:v>97.541563026467642</c:v>
                </c:pt>
                <c:pt idx="3">
                  <c:v>98.679198731922412</c:v>
                </c:pt>
                <c:pt idx="4">
                  <c:v>96.999572235006653</c:v>
                </c:pt>
              </c:numCache>
            </c:numRef>
          </c:val>
          <c:extLst>
            <c:ext xmlns:c16="http://schemas.microsoft.com/office/drawing/2014/chart" uri="{C3380CC4-5D6E-409C-BE32-E72D297353CC}">
              <c16:uniqueId val="{00000000-7878-4E34-95CD-FDECC5CF8644}"/>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MICS16!$R$121:$V$121</c:f>
              <c:strCache>
                <c:ptCount val="5"/>
                <c:pt idx="0">
                  <c:v>Bangkok</c:v>
                </c:pt>
                <c:pt idx="1">
                  <c:v>Central</c:v>
                </c:pt>
                <c:pt idx="2">
                  <c:v>North</c:v>
                </c:pt>
                <c:pt idx="3">
                  <c:v>Northeast</c:v>
                </c:pt>
                <c:pt idx="4">
                  <c:v>South</c:v>
                </c:pt>
              </c:strCache>
            </c:strRef>
          </c:cat>
          <c:val>
            <c:numRef>
              <c:f>MICS16!$R$125:$V$125</c:f>
              <c:numCache>
                <c:formatCode>###0.0</c:formatCode>
                <c:ptCount val="5"/>
                <c:pt idx="0">
                  <c:v>5.3496926092585291</c:v>
                </c:pt>
                <c:pt idx="1">
                  <c:v>2.0878087650279094</c:v>
                </c:pt>
                <c:pt idx="2">
                  <c:v>2.155650647430126</c:v>
                </c:pt>
                <c:pt idx="3">
                  <c:v>1.1196544940613189</c:v>
                </c:pt>
                <c:pt idx="4">
                  <c:v>2.4774005558667005</c:v>
                </c:pt>
              </c:numCache>
            </c:numRef>
          </c:val>
          <c:extLst>
            <c:ext xmlns:c16="http://schemas.microsoft.com/office/drawing/2014/chart" uri="{C3380CC4-5D6E-409C-BE32-E72D297353CC}">
              <c16:uniqueId val="{00000001-7878-4E34-95CD-FDECC5CF8644}"/>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MICS16!$R$121:$V$121</c:f>
              <c:strCache>
                <c:ptCount val="5"/>
                <c:pt idx="0">
                  <c:v>Bangkok</c:v>
                </c:pt>
                <c:pt idx="1">
                  <c:v>Central</c:v>
                </c:pt>
                <c:pt idx="2">
                  <c:v>North</c:v>
                </c:pt>
                <c:pt idx="3">
                  <c:v>Northeast</c:v>
                </c:pt>
                <c:pt idx="4">
                  <c:v>South</c:v>
                </c:pt>
              </c:strCache>
            </c:strRef>
          </c:cat>
          <c:val>
            <c:numRef>
              <c:f>MICS16!$R$126:$V$126</c:f>
              <c:numCache>
                <c:formatCode>###0.0</c:formatCode>
                <c:ptCount val="5"/>
                <c:pt idx="0">
                  <c:v>0</c:v>
                </c:pt>
                <c:pt idx="1">
                  <c:v>0.52868447850199496</c:v>
                </c:pt>
                <c:pt idx="2">
                  <c:v>0.15158209364431949</c:v>
                </c:pt>
                <c:pt idx="3">
                  <c:v>0</c:v>
                </c:pt>
                <c:pt idx="4">
                  <c:v>8.1455212439285954E-2</c:v>
                </c:pt>
              </c:numCache>
            </c:numRef>
          </c:val>
          <c:extLst>
            <c:ext xmlns:c16="http://schemas.microsoft.com/office/drawing/2014/chart" uri="{C3380CC4-5D6E-409C-BE32-E72D297353CC}">
              <c16:uniqueId val="{00000002-7878-4E34-95CD-FDECC5CF8644}"/>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MICS16!$R$121:$V$121</c:f>
              <c:strCache>
                <c:ptCount val="5"/>
                <c:pt idx="0">
                  <c:v>Bangkok</c:v>
                </c:pt>
                <c:pt idx="1">
                  <c:v>Central</c:v>
                </c:pt>
                <c:pt idx="2">
                  <c:v>North</c:v>
                </c:pt>
                <c:pt idx="3">
                  <c:v>Northeast</c:v>
                </c:pt>
                <c:pt idx="4">
                  <c:v>South</c:v>
                </c:pt>
              </c:strCache>
            </c:strRef>
          </c:cat>
          <c:val>
            <c:numRef>
              <c:f>MICS16!$R$127:$V$127</c:f>
              <c:numCache>
                <c:formatCode>###0.0</c:formatCode>
                <c:ptCount val="5"/>
                <c:pt idx="0">
                  <c:v>0</c:v>
                </c:pt>
                <c:pt idx="1">
                  <c:v>0.28968692161192738</c:v>
                </c:pt>
                <c:pt idx="2">
                  <c:v>0.15120423245790143</c:v>
                </c:pt>
                <c:pt idx="3">
                  <c:v>0.20114677401620765</c:v>
                </c:pt>
                <c:pt idx="4">
                  <c:v>0.44157199668737651</c:v>
                </c:pt>
              </c:numCache>
            </c:numRef>
          </c:val>
          <c:extLst>
            <c:ext xmlns:c16="http://schemas.microsoft.com/office/drawing/2014/chart" uri="{C3380CC4-5D6E-409C-BE32-E72D297353CC}">
              <c16:uniqueId val="{00000003-7878-4E34-95CD-FDECC5CF8644}"/>
            </c:ext>
          </c:extLst>
        </c:ser>
        <c:dLbls>
          <c:showLegendKey val="0"/>
          <c:showVal val="0"/>
          <c:showCatName val="0"/>
          <c:showSerName val="0"/>
          <c:showPercent val="0"/>
          <c:showBubbleSize val="0"/>
        </c:dLbls>
        <c:gapWidth val="50"/>
        <c:overlap val="100"/>
        <c:axId val="211043456"/>
        <c:axId val="211044992"/>
      </c:barChart>
      <c:catAx>
        <c:axId val="21104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4992"/>
        <c:crosses val="autoZero"/>
        <c:auto val="1"/>
        <c:lblAlgn val="ctr"/>
        <c:lblOffset val="100"/>
        <c:tickLblSkip val="1"/>
        <c:tickMarkSkip val="1"/>
        <c:noMultiLvlLbl val="0"/>
      </c:catAx>
      <c:valAx>
        <c:axId val="21104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4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MICS16!$M$222:$Q$222</c:f>
              <c:numCache>
                <c:formatCode>###0.0</c:formatCode>
                <c:ptCount val="5"/>
                <c:pt idx="0">
                  <c:v>70.9841168457409</c:v>
                </c:pt>
                <c:pt idx="1">
                  <c:v>78.520333615382384</c:v>
                </c:pt>
                <c:pt idx="2">
                  <c:v>80.585639316552943</c:v>
                </c:pt>
                <c:pt idx="3">
                  <c:v>85.12109757521452</c:v>
                </c:pt>
                <c:pt idx="4">
                  <c:v>90.547212266871924</c:v>
                </c:pt>
              </c:numCache>
            </c:numRef>
          </c:val>
          <c:extLst>
            <c:ext xmlns:c16="http://schemas.microsoft.com/office/drawing/2014/chart" uri="{C3380CC4-5D6E-409C-BE32-E72D297353CC}">
              <c16:uniqueId val="{00000000-932D-47F9-93F2-3E486BFBFE75}"/>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MICS16!$M$223:$Q$223</c:f>
              <c:numCache>
                <c:formatCode>###0.0</c:formatCode>
                <c:ptCount val="5"/>
                <c:pt idx="0">
                  <c:v>20.990375707582761</c:v>
                </c:pt>
                <c:pt idx="1">
                  <c:v>14.712950998760082</c:v>
                </c:pt>
                <c:pt idx="2">
                  <c:v>12.042358036416838</c:v>
                </c:pt>
                <c:pt idx="3">
                  <c:v>9.4817535262537476</c:v>
                </c:pt>
                <c:pt idx="4">
                  <c:v>4.4999992561953892</c:v>
                </c:pt>
              </c:numCache>
            </c:numRef>
          </c:val>
          <c:extLst>
            <c:ext xmlns:c16="http://schemas.microsoft.com/office/drawing/2014/chart" uri="{C3380CC4-5D6E-409C-BE32-E72D297353CC}">
              <c16:uniqueId val="{00000001-932D-47F9-93F2-3E486BFBFE75}"/>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MICS16!$M$224:$Q$224</c:f>
              <c:numCache>
                <c:formatCode>###0.0</c:formatCode>
                <c:ptCount val="5"/>
                <c:pt idx="0">
                  <c:v>8.0255074466764214</c:v>
                </c:pt>
                <c:pt idx="1">
                  <c:v>6.7667153858577276</c:v>
                </c:pt>
                <c:pt idx="2">
                  <c:v>7.3720026470304623</c:v>
                </c:pt>
                <c:pt idx="3">
                  <c:v>5.397148898531948</c:v>
                </c:pt>
                <c:pt idx="4">
                  <c:v>4.9527884769329162</c:v>
                </c:pt>
              </c:numCache>
            </c:numRef>
          </c:val>
          <c:extLst>
            <c:ext xmlns:c16="http://schemas.microsoft.com/office/drawing/2014/chart" uri="{C3380CC4-5D6E-409C-BE32-E72D297353CC}">
              <c16:uniqueId val="{00000002-932D-47F9-93F2-3E486BFBFE75}"/>
            </c:ext>
          </c:extLst>
        </c:ser>
        <c:dLbls>
          <c:showLegendKey val="0"/>
          <c:showVal val="0"/>
          <c:showCatName val="0"/>
          <c:showSerName val="0"/>
          <c:showPercent val="0"/>
          <c:showBubbleSize val="0"/>
        </c:dLbls>
        <c:gapWidth val="50"/>
        <c:overlap val="100"/>
        <c:axId val="211151872"/>
        <c:axId val="211178240"/>
      </c:barChart>
      <c:catAx>
        <c:axId val="2111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78240"/>
        <c:crosses val="autoZero"/>
        <c:auto val="1"/>
        <c:lblAlgn val="ctr"/>
        <c:lblOffset val="100"/>
        <c:tickLblSkip val="1"/>
        <c:tickMarkSkip val="1"/>
        <c:noMultiLvlLbl val="0"/>
      </c:catAx>
      <c:valAx>
        <c:axId val="21117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MICS16!$R$221:$V$221</c:f>
              <c:strCache>
                <c:ptCount val="5"/>
                <c:pt idx="0">
                  <c:v>Bangkok</c:v>
                </c:pt>
                <c:pt idx="1">
                  <c:v>Central</c:v>
                </c:pt>
                <c:pt idx="2">
                  <c:v>North</c:v>
                </c:pt>
                <c:pt idx="3">
                  <c:v>Northeast</c:v>
                </c:pt>
                <c:pt idx="4">
                  <c:v>South</c:v>
                </c:pt>
              </c:strCache>
            </c:strRef>
          </c:cat>
          <c:val>
            <c:numRef>
              <c:f>MICS16!$R$222:$V$222</c:f>
              <c:numCache>
                <c:formatCode>###0.0</c:formatCode>
                <c:ptCount val="5"/>
                <c:pt idx="0">
                  <c:v>79.380707254417004</c:v>
                </c:pt>
                <c:pt idx="1">
                  <c:v>86.358626506411767</c:v>
                </c:pt>
                <c:pt idx="2">
                  <c:v>85.984737332929853</c:v>
                </c:pt>
                <c:pt idx="3">
                  <c:v>79.610813360377875</c:v>
                </c:pt>
                <c:pt idx="4">
                  <c:v>73.950733733810992</c:v>
                </c:pt>
              </c:numCache>
            </c:numRef>
          </c:val>
          <c:extLst>
            <c:ext xmlns:c16="http://schemas.microsoft.com/office/drawing/2014/chart" uri="{C3380CC4-5D6E-409C-BE32-E72D297353CC}">
              <c16:uniqueId val="{00000000-0C33-440A-9606-ED3FC0140E2E}"/>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MICS16!$R$221:$V$221</c:f>
              <c:strCache>
                <c:ptCount val="5"/>
                <c:pt idx="0">
                  <c:v>Bangkok</c:v>
                </c:pt>
                <c:pt idx="1">
                  <c:v>Central</c:v>
                </c:pt>
                <c:pt idx="2">
                  <c:v>North</c:v>
                </c:pt>
                <c:pt idx="3">
                  <c:v>Northeast</c:v>
                </c:pt>
                <c:pt idx="4">
                  <c:v>South</c:v>
                </c:pt>
              </c:strCache>
            </c:strRef>
          </c:cat>
          <c:val>
            <c:numRef>
              <c:f>MICS16!$R$223:$V$223</c:f>
              <c:numCache>
                <c:formatCode>###0.0</c:formatCode>
                <c:ptCount val="5"/>
                <c:pt idx="0">
                  <c:v>4.2934987534040028</c:v>
                </c:pt>
                <c:pt idx="1">
                  <c:v>7.5582933543695496</c:v>
                </c:pt>
                <c:pt idx="2">
                  <c:v>10.248764341610114</c:v>
                </c:pt>
                <c:pt idx="3">
                  <c:v>13.72301154138961</c:v>
                </c:pt>
                <c:pt idx="4">
                  <c:v>14.290644980597902</c:v>
                </c:pt>
              </c:numCache>
            </c:numRef>
          </c:val>
          <c:extLst>
            <c:ext xmlns:c16="http://schemas.microsoft.com/office/drawing/2014/chart" uri="{C3380CC4-5D6E-409C-BE32-E72D297353CC}">
              <c16:uniqueId val="{00000001-0C33-440A-9606-ED3FC0140E2E}"/>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MICS16!$R$221:$V$221</c:f>
              <c:strCache>
                <c:ptCount val="5"/>
                <c:pt idx="0">
                  <c:v>Bangkok</c:v>
                </c:pt>
                <c:pt idx="1">
                  <c:v>Central</c:v>
                </c:pt>
                <c:pt idx="2">
                  <c:v>North</c:v>
                </c:pt>
                <c:pt idx="3">
                  <c:v>Northeast</c:v>
                </c:pt>
                <c:pt idx="4">
                  <c:v>South</c:v>
                </c:pt>
              </c:strCache>
            </c:strRef>
          </c:cat>
          <c:val>
            <c:numRef>
              <c:f>MICS16!$R$224:$V$224</c:f>
              <c:numCache>
                <c:formatCode>###0.0</c:formatCode>
                <c:ptCount val="5"/>
                <c:pt idx="0">
                  <c:v>16.325793992178927</c:v>
                </c:pt>
                <c:pt idx="1">
                  <c:v>6.0830801392183327</c:v>
                </c:pt>
                <c:pt idx="2">
                  <c:v>3.7664983254601685</c:v>
                </c:pt>
                <c:pt idx="3">
                  <c:v>6.6661750982326478</c:v>
                </c:pt>
                <c:pt idx="4">
                  <c:v>11.758621285591234</c:v>
                </c:pt>
              </c:numCache>
            </c:numRef>
          </c:val>
          <c:extLst>
            <c:ext xmlns:c16="http://schemas.microsoft.com/office/drawing/2014/chart" uri="{C3380CC4-5D6E-409C-BE32-E72D297353CC}">
              <c16:uniqueId val="{00000002-0C33-440A-9606-ED3FC0140E2E}"/>
            </c:ext>
          </c:extLst>
        </c:ser>
        <c:dLbls>
          <c:showLegendKey val="0"/>
          <c:showVal val="0"/>
          <c:showCatName val="0"/>
          <c:showSerName val="0"/>
          <c:showPercent val="0"/>
          <c:showBubbleSize val="0"/>
        </c:dLbls>
        <c:gapWidth val="50"/>
        <c:overlap val="100"/>
        <c:axId val="211205504"/>
        <c:axId val="211887232"/>
      </c:barChart>
      <c:catAx>
        <c:axId val="211205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87232"/>
        <c:crosses val="autoZero"/>
        <c:auto val="1"/>
        <c:lblAlgn val="ctr"/>
        <c:lblOffset val="100"/>
        <c:tickLblSkip val="1"/>
        <c:tickMarkSkip val="1"/>
        <c:noMultiLvlLbl val="0"/>
      </c:catAx>
      <c:valAx>
        <c:axId val="21188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5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MICS16!$C$222:$G$222</c:f>
              <c:numCache>
                <c:formatCode>###0.0</c:formatCode>
                <c:ptCount val="5"/>
                <c:pt idx="0">
                  <c:v>72.315660695868345</c:v>
                </c:pt>
                <c:pt idx="1">
                  <c:v>79.587890164315567</c:v>
                </c:pt>
                <c:pt idx="2">
                  <c:v>83.704697566676288</c:v>
                </c:pt>
                <c:pt idx="3">
                  <c:v>86.995931053805791</c:v>
                </c:pt>
                <c:pt idx="4">
                  <c:v>89.277915748153319</c:v>
                </c:pt>
              </c:numCache>
            </c:numRef>
          </c:val>
          <c:extLst>
            <c:ext xmlns:c16="http://schemas.microsoft.com/office/drawing/2014/chart" uri="{C3380CC4-5D6E-409C-BE32-E72D297353CC}">
              <c16:uniqueId val="{00000000-DB4F-4A2A-87B4-91623BADF173}"/>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MICS16!$C$223:$G$223</c:f>
              <c:numCache>
                <c:formatCode>###0.0</c:formatCode>
                <c:ptCount val="5"/>
                <c:pt idx="0">
                  <c:v>19.5155447004237</c:v>
                </c:pt>
                <c:pt idx="1">
                  <c:v>12.796894402903728</c:v>
                </c:pt>
                <c:pt idx="2">
                  <c:v>9.109640359176705</c:v>
                </c:pt>
                <c:pt idx="3">
                  <c:v>5.7275107261353266</c:v>
                </c:pt>
                <c:pt idx="4">
                  <c:v>3.1173600088970872</c:v>
                </c:pt>
              </c:numCache>
            </c:numRef>
          </c:val>
          <c:extLst>
            <c:ext xmlns:c16="http://schemas.microsoft.com/office/drawing/2014/chart" uri="{C3380CC4-5D6E-409C-BE32-E72D297353CC}">
              <c16:uniqueId val="{00000001-DB4F-4A2A-87B4-91623BADF173}"/>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MICS16!$C$224:$G$224</c:f>
              <c:numCache>
                <c:formatCode>###0.0</c:formatCode>
                <c:ptCount val="5"/>
                <c:pt idx="0">
                  <c:v>8.1687946037084647</c:v>
                </c:pt>
                <c:pt idx="1">
                  <c:v>7.6152154327805448</c:v>
                </c:pt>
                <c:pt idx="2">
                  <c:v>7.185662074147098</c:v>
                </c:pt>
                <c:pt idx="3">
                  <c:v>7.2765582200588428</c:v>
                </c:pt>
                <c:pt idx="4">
                  <c:v>7.6047242429495023</c:v>
                </c:pt>
              </c:numCache>
            </c:numRef>
          </c:val>
          <c:extLst>
            <c:ext xmlns:c16="http://schemas.microsoft.com/office/drawing/2014/chart" uri="{C3380CC4-5D6E-409C-BE32-E72D297353CC}">
              <c16:uniqueId val="{00000002-DB4F-4A2A-87B4-91623BADF173}"/>
            </c:ext>
          </c:extLst>
        </c:ser>
        <c:dLbls>
          <c:showLegendKey val="0"/>
          <c:showVal val="0"/>
          <c:showCatName val="0"/>
          <c:showSerName val="0"/>
          <c:showPercent val="0"/>
          <c:showBubbleSize val="0"/>
        </c:dLbls>
        <c:gapWidth val="50"/>
        <c:overlap val="100"/>
        <c:axId val="211922944"/>
        <c:axId val="211924480"/>
      </c:barChart>
      <c:catAx>
        <c:axId val="21192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4480"/>
        <c:crosses val="autoZero"/>
        <c:auto val="1"/>
        <c:lblAlgn val="ctr"/>
        <c:lblOffset val="100"/>
        <c:tickLblSkip val="1"/>
        <c:tickMarkSkip val="1"/>
        <c:noMultiLvlLbl val="0"/>
      </c:catAx>
      <c:valAx>
        <c:axId val="21192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MICS16!$H$18:$L$18</c:f>
              <c:numCache>
                <c:formatCode>###0.0</c:formatCode>
                <c:ptCount val="5"/>
                <c:pt idx="0">
                  <c:v>99</c:v>
                </c:pt>
                <c:pt idx="1">
                  <c:v>99.8</c:v>
                </c:pt>
                <c:pt idx="2">
                  <c:v>99.7</c:v>
                </c:pt>
                <c:pt idx="3">
                  <c:v>100</c:v>
                </c:pt>
                <c:pt idx="4">
                  <c:v>100</c:v>
                </c:pt>
              </c:numCache>
            </c:numRef>
          </c:val>
          <c:extLst>
            <c:ext xmlns:c16="http://schemas.microsoft.com/office/drawing/2014/chart" uri="{C3380CC4-5D6E-409C-BE32-E72D297353CC}">
              <c16:uniqueId val="{00000000-87C2-48A3-8908-89B68F095547}"/>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7C2-48A3-8908-89B68F095547}"/>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MICS16!$H$20:$L$20</c:f>
              <c:numCache>
                <c:formatCode>###0.0</c:formatCode>
                <c:ptCount val="5"/>
                <c:pt idx="0">
                  <c:v>0.2</c:v>
                </c:pt>
                <c:pt idx="1">
                  <c:v>0.2</c:v>
                </c:pt>
                <c:pt idx="2">
                  <c:v>0.3</c:v>
                </c:pt>
                <c:pt idx="3">
                  <c:v>0</c:v>
                </c:pt>
                <c:pt idx="4">
                  <c:v>0</c:v>
                </c:pt>
              </c:numCache>
            </c:numRef>
          </c:val>
          <c:extLst>
            <c:ext xmlns:c16="http://schemas.microsoft.com/office/drawing/2014/chart" uri="{C3380CC4-5D6E-409C-BE32-E72D297353CC}">
              <c16:uniqueId val="{00000002-87C2-48A3-8908-89B68F095547}"/>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MICS16!$H$21:$L$21</c:f>
              <c:numCache>
                <c:formatCode>###0.0</c:formatCode>
                <c:ptCount val="5"/>
                <c:pt idx="0">
                  <c:v>0.7</c:v>
                </c:pt>
                <c:pt idx="1">
                  <c:v>0.1</c:v>
                </c:pt>
                <c:pt idx="2">
                  <c:v>0</c:v>
                </c:pt>
                <c:pt idx="3">
                  <c:v>0</c:v>
                </c:pt>
                <c:pt idx="4">
                  <c:v>0</c:v>
                </c:pt>
              </c:numCache>
            </c:numRef>
          </c:val>
          <c:extLst>
            <c:ext xmlns:c16="http://schemas.microsoft.com/office/drawing/2014/chart" uri="{C3380CC4-5D6E-409C-BE32-E72D297353CC}">
              <c16:uniqueId val="{00000003-87C2-48A3-8908-89B68F095547}"/>
            </c:ext>
          </c:extLst>
        </c:ser>
        <c:dLbls>
          <c:showLegendKey val="0"/>
          <c:showVal val="0"/>
          <c:showCatName val="0"/>
          <c:showSerName val="0"/>
          <c:showPercent val="0"/>
          <c:showBubbleSize val="0"/>
        </c:dLbls>
        <c:gapWidth val="50"/>
        <c:overlap val="100"/>
        <c:axId val="212092416"/>
        <c:axId val="212093952"/>
      </c:barChart>
      <c:catAx>
        <c:axId val="2120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3952"/>
        <c:crosses val="autoZero"/>
        <c:auto val="1"/>
        <c:lblAlgn val="ctr"/>
        <c:lblOffset val="100"/>
        <c:tickLblSkip val="1"/>
        <c:tickMarkSkip val="1"/>
        <c:noMultiLvlLbl val="0"/>
      </c:catAx>
      <c:valAx>
        <c:axId val="2120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MICS16!$H$124:$L$124</c:f>
              <c:numCache>
                <c:formatCode>###0.0</c:formatCode>
                <c:ptCount val="5"/>
                <c:pt idx="0">
                  <c:v>93.947368078483393</c:v>
                </c:pt>
                <c:pt idx="1">
                  <c:v>94.631885017472555</c:v>
                </c:pt>
                <c:pt idx="2">
                  <c:v>97.090870694007535</c:v>
                </c:pt>
                <c:pt idx="3">
                  <c:v>98.476462851858642</c:v>
                </c:pt>
                <c:pt idx="4">
                  <c:v>99.812515665059507</c:v>
                </c:pt>
              </c:numCache>
            </c:numRef>
          </c:val>
          <c:extLst>
            <c:ext xmlns:c16="http://schemas.microsoft.com/office/drawing/2014/chart" uri="{C3380CC4-5D6E-409C-BE32-E72D297353CC}">
              <c16:uniqueId val="{00000000-23A5-418C-8113-90A0F1D24BCF}"/>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MICS16!$H$125:$L$125</c:f>
              <c:numCache>
                <c:formatCode>###0.0</c:formatCode>
                <c:ptCount val="5"/>
                <c:pt idx="0">
                  <c:v>5.4276044163580703</c:v>
                </c:pt>
                <c:pt idx="1">
                  <c:v>4.856715953677389</c:v>
                </c:pt>
                <c:pt idx="2">
                  <c:v>2.5656492100444139</c:v>
                </c:pt>
                <c:pt idx="3">
                  <c:v>0.97756946702923608</c:v>
                </c:pt>
                <c:pt idx="4">
                  <c:v>0.15045099025280587</c:v>
                </c:pt>
              </c:numCache>
            </c:numRef>
          </c:val>
          <c:extLst>
            <c:ext xmlns:c16="http://schemas.microsoft.com/office/drawing/2014/chart" uri="{C3380CC4-5D6E-409C-BE32-E72D297353CC}">
              <c16:uniqueId val="{00000001-23A5-418C-8113-90A0F1D24BCF}"/>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MICS16!$H$126:$L$126</c:f>
              <c:numCache>
                <c:formatCode>###0.0</c:formatCode>
                <c:ptCount val="5"/>
                <c:pt idx="0">
                  <c:v>0.27017365666019899</c:v>
                </c:pt>
                <c:pt idx="1">
                  <c:v>0.49532149615382065</c:v>
                </c:pt>
                <c:pt idx="2">
                  <c:v>0.34348009594799345</c:v>
                </c:pt>
                <c:pt idx="3">
                  <c:v>0.54596768111207661</c:v>
                </c:pt>
                <c:pt idx="4">
                  <c:v>3.7033344687674274E-2</c:v>
                </c:pt>
              </c:numCache>
            </c:numRef>
          </c:val>
          <c:extLst>
            <c:ext xmlns:c16="http://schemas.microsoft.com/office/drawing/2014/chart" uri="{C3380CC4-5D6E-409C-BE32-E72D297353CC}">
              <c16:uniqueId val="{00000002-23A5-418C-8113-90A0F1D24BCF}"/>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MICS16!$H$127:$L$127</c:f>
              <c:numCache>
                <c:formatCode>###0.0</c:formatCode>
                <c:ptCount val="5"/>
                <c:pt idx="0">
                  <c:v>0.35485384849830642</c:v>
                </c:pt>
                <c:pt idx="1">
                  <c:v>1.6077532696843939E-2</c:v>
                </c:pt>
                <c:pt idx="2">
                  <c:v>0</c:v>
                </c:pt>
                <c:pt idx="3">
                  <c:v>0</c:v>
                </c:pt>
                <c:pt idx="4">
                  <c:v>0</c:v>
                </c:pt>
              </c:numCache>
            </c:numRef>
          </c:val>
          <c:extLst>
            <c:ext xmlns:c16="http://schemas.microsoft.com/office/drawing/2014/chart" uri="{C3380CC4-5D6E-409C-BE32-E72D297353CC}">
              <c16:uniqueId val="{00000003-23A5-418C-8113-90A0F1D24BCF}"/>
            </c:ext>
          </c:extLst>
        </c:ser>
        <c:dLbls>
          <c:showLegendKey val="0"/>
          <c:showVal val="0"/>
          <c:showCatName val="0"/>
          <c:showSerName val="0"/>
          <c:showPercent val="0"/>
          <c:showBubbleSize val="0"/>
        </c:dLbls>
        <c:gapWidth val="50"/>
        <c:overlap val="100"/>
        <c:axId val="212179968"/>
        <c:axId val="212210432"/>
      </c:barChart>
      <c:catAx>
        <c:axId val="2121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0432"/>
        <c:crosses val="autoZero"/>
        <c:auto val="1"/>
        <c:lblAlgn val="ctr"/>
        <c:lblOffset val="100"/>
        <c:tickLblSkip val="1"/>
        <c:tickMarkSkip val="1"/>
        <c:noMultiLvlLbl val="0"/>
      </c:catAx>
      <c:valAx>
        <c:axId val="21221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MICS16!$H$222:$L$222</c:f>
              <c:numCache>
                <c:formatCode>###0.0</c:formatCode>
                <c:ptCount val="5"/>
                <c:pt idx="0">
                  <c:v>75.113137739648977</c:v>
                </c:pt>
                <c:pt idx="1">
                  <c:v>82.301064442482968</c:v>
                </c:pt>
                <c:pt idx="2">
                  <c:v>85.369805592201189</c:v>
                </c:pt>
                <c:pt idx="3">
                  <c:v>88.325243739462991</c:v>
                </c:pt>
                <c:pt idx="4">
                  <c:v>86.98661363316684</c:v>
                </c:pt>
              </c:numCache>
            </c:numRef>
          </c:val>
          <c:extLst>
            <c:ext xmlns:c16="http://schemas.microsoft.com/office/drawing/2014/chart" uri="{C3380CC4-5D6E-409C-BE32-E72D297353CC}">
              <c16:uniqueId val="{00000000-774A-4F88-A201-FDA1657BDBA7}"/>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MICS16!$H$223:$L$223</c:f>
              <c:numCache>
                <c:formatCode>###0.0</c:formatCode>
                <c:ptCount val="5"/>
                <c:pt idx="0">
                  <c:v>15.659482774628636</c:v>
                </c:pt>
                <c:pt idx="1">
                  <c:v>8.6321921820973788</c:v>
                </c:pt>
                <c:pt idx="2">
                  <c:v>6.8186474933334074</c:v>
                </c:pt>
                <c:pt idx="3">
                  <c:v>3.9037280640308452</c:v>
                </c:pt>
                <c:pt idx="4">
                  <c:v>1.6492910411158166</c:v>
                </c:pt>
              </c:numCache>
            </c:numRef>
          </c:val>
          <c:extLst>
            <c:ext xmlns:c16="http://schemas.microsoft.com/office/drawing/2014/chart" uri="{C3380CC4-5D6E-409C-BE32-E72D297353CC}">
              <c16:uniqueId val="{00000001-774A-4F88-A201-FDA1657BDBA7}"/>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MICS16!$H$224:$L$224</c:f>
              <c:numCache>
                <c:formatCode>###0.0</c:formatCode>
                <c:ptCount val="5"/>
                <c:pt idx="0">
                  <c:v>9.2273794857222029</c:v>
                </c:pt>
                <c:pt idx="1">
                  <c:v>9.0667433754195468</c:v>
                </c:pt>
                <c:pt idx="2">
                  <c:v>7.8115469144652812</c:v>
                </c:pt>
                <c:pt idx="3">
                  <c:v>7.7710281965061894</c:v>
                </c:pt>
                <c:pt idx="4">
                  <c:v>11.364095325717379</c:v>
                </c:pt>
              </c:numCache>
            </c:numRef>
          </c:val>
          <c:extLst>
            <c:ext xmlns:c16="http://schemas.microsoft.com/office/drawing/2014/chart" uri="{C3380CC4-5D6E-409C-BE32-E72D297353CC}">
              <c16:uniqueId val="{00000002-774A-4F88-A201-FDA1657BDBA7}"/>
            </c:ext>
          </c:extLst>
        </c:ser>
        <c:dLbls>
          <c:showLegendKey val="0"/>
          <c:showVal val="0"/>
          <c:showCatName val="0"/>
          <c:showSerName val="0"/>
          <c:showPercent val="0"/>
          <c:showBubbleSize val="0"/>
        </c:dLbls>
        <c:gapWidth val="50"/>
        <c:overlap val="100"/>
        <c:axId val="212229504"/>
        <c:axId val="212251776"/>
      </c:barChart>
      <c:catAx>
        <c:axId val="21222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1776"/>
        <c:crosses val="autoZero"/>
        <c:auto val="1"/>
        <c:lblAlgn val="ctr"/>
        <c:lblOffset val="100"/>
        <c:tickLblSkip val="1"/>
        <c:tickMarkSkip val="1"/>
        <c:noMultiLvlLbl val="0"/>
      </c:catAx>
      <c:valAx>
        <c:axId val="21225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MICS16!$C$124:$G$124</c:f>
              <c:numCache>
                <c:formatCode>###0.0</c:formatCode>
                <c:ptCount val="5"/>
                <c:pt idx="0">
                  <c:v>94.38158680844937</c:v>
                </c:pt>
                <c:pt idx="1">
                  <c:v>96.623664849120857</c:v>
                </c:pt>
                <c:pt idx="2">
                  <c:v>97.541560056145713</c:v>
                </c:pt>
                <c:pt idx="3">
                  <c:v>97.978957214857658</c:v>
                </c:pt>
                <c:pt idx="4">
                  <c:v>99.679573423831826</c:v>
                </c:pt>
              </c:numCache>
            </c:numRef>
          </c:val>
          <c:extLst>
            <c:ext xmlns:c16="http://schemas.microsoft.com/office/drawing/2014/chart" uri="{C3380CC4-5D6E-409C-BE32-E72D297353CC}">
              <c16:uniqueId val="{00000000-7AB3-4417-A3BC-9C2E18B9A3DA}"/>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MICS16!$C$125:$G$125</c:f>
              <c:numCache>
                <c:formatCode>###0.0</c:formatCode>
                <c:ptCount val="5"/>
                <c:pt idx="0">
                  <c:v>4.6034391006091235</c:v>
                </c:pt>
                <c:pt idx="1">
                  <c:v>2.9752825296251162</c:v>
                </c:pt>
                <c:pt idx="2">
                  <c:v>2.3016644566245072</c:v>
                </c:pt>
                <c:pt idx="3">
                  <c:v>1.5137976594768259</c:v>
                </c:pt>
                <c:pt idx="4">
                  <c:v>0.3032563904163697</c:v>
                </c:pt>
              </c:numCache>
            </c:numRef>
          </c:val>
          <c:extLst>
            <c:ext xmlns:c16="http://schemas.microsoft.com/office/drawing/2014/chart" uri="{C3380CC4-5D6E-409C-BE32-E72D297353CC}">
              <c16:uniqueId val="{00000001-7AB3-4417-A3BC-9C2E18B9A3DA}"/>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MICS16!$C$126:$G$126</c:f>
              <c:numCache>
                <c:formatCode>###0.0</c:formatCode>
                <c:ptCount val="5"/>
                <c:pt idx="0">
                  <c:v>0.13378084305202176</c:v>
                </c:pt>
                <c:pt idx="1">
                  <c:v>0.16762168026867322</c:v>
                </c:pt>
                <c:pt idx="2">
                  <c:v>0.15334057710517601</c:v>
                </c:pt>
                <c:pt idx="3">
                  <c:v>0.50441812939433139</c:v>
                </c:pt>
                <c:pt idx="4">
                  <c:v>1.7170185751792865E-2</c:v>
                </c:pt>
              </c:numCache>
            </c:numRef>
          </c:val>
          <c:extLst>
            <c:ext xmlns:c16="http://schemas.microsoft.com/office/drawing/2014/chart" uri="{C3380CC4-5D6E-409C-BE32-E72D297353CC}">
              <c16:uniqueId val="{00000002-7AB3-4417-A3BC-9C2E18B9A3DA}"/>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MICS16!$C$127:$G$127</c:f>
              <c:numCache>
                <c:formatCode>###0.0</c:formatCode>
                <c:ptCount val="5"/>
                <c:pt idx="0">
                  <c:v>0.88119324788938203</c:v>
                </c:pt>
                <c:pt idx="1">
                  <c:v>0.23343094098519454</c:v>
                </c:pt>
                <c:pt idx="2">
                  <c:v>3.4349101246807386E-3</c:v>
                </c:pt>
                <c:pt idx="3">
                  <c:v>2.8269962711714629E-3</c:v>
                </c:pt>
                <c:pt idx="4">
                  <c:v>0</c:v>
                </c:pt>
              </c:numCache>
            </c:numRef>
          </c:val>
          <c:extLst>
            <c:ext xmlns:c16="http://schemas.microsoft.com/office/drawing/2014/chart" uri="{C3380CC4-5D6E-409C-BE32-E72D297353CC}">
              <c16:uniqueId val="{00000003-7AB3-4417-A3BC-9C2E18B9A3DA}"/>
            </c:ext>
          </c:extLst>
        </c:ser>
        <c:dLbls>
          <c:showLegendKey val="0"/>
          <c:showVal val="0"/>
          <c:showCatName val="0"/>
          <c:showSerName val="0"/>
          <c:showPercent val="0"/>
          <c:showBubbleSize val="0"/>
        </c:dLbls>
        <c:gapWidth val="50"/>
        <c:overlap val="100"/>
        <c:axId val="211073664"/>
        <c:axId val="211128704"/>
      </c:barChart>
      <c:catAx>
        <c:axId val="211073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28704"/>
        <c:crosses val="autoZero"/>
        <c:auto val="1"/>
        <c:lblAlgn val="ctr"/>
        <c:lblOffset val="100"/>
        <c:tickLblSkip val="1"/>
        <c:tickMarkSkip val="1"/>
        <c:noMultiLvlLbl val="0"/>
      </c:catAx>
      <c:valAx>
        <c:axId val="211128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73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MICS16!$M$124:$Q$124</c:f>
              <c:numCache>
                <c:formatCode>###0.0</c:formatCode>
                <c:ptCount val="5"/>
                <c:pt idx="0">
                  <c:v>93.781063722085108</c:v>
                </c:pt>
                <c:pt idx="1">
                  <c:v>97.427845207798541</c:v>
                </c:pt>
                <c:pt idx="2">
                  <c:v>98.391907619049263</c:v>
                </c:pt>
                <c:pt idx="3">
                  <c:v>99.324016630053592</c:v>
                </c:pt>
                <c:pt idx="4">
                  <c:v>99.22496814896104</c:v>
                </c:pt>
              </c:numCache>
            </c:numRef>
          </c:val>
          <c:extLst>
            <c:ext xmlns:c16="http://schemas.microsoft.com/office/drawing/2014/chart" uri="{C3380CC4-5D6E-409C-BE32-E72D297353CC}">
              <c16:uniqueId val="{00000000-223C-4B10-8510-B2BC9E768197}"/>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MICS16!$M$125:$Q$125</c:f>
              <c:numCache>
                <c:formatCode>###0.0</c:formatCode>
                <c:ptCount val="5"/>
                <c:pt idx="0">
                  <c:v>4.7943022402052931</c:v>
                </c:pt>
                <c:pt idx="1">
                  <c:v>2.3649527366884819</c:v>
                </c:pt>
                <c:pt idx="2">
                  <c:v>1.3134208732724622</c:v>
                </c:pt>
                <c:pt idx="3">
                  <c:v>0.65217668759566672</c:v>
                </c:pt>
                <c:pt idx="4">
                  <c:v>0.59848851509052681</c:v>
                </c:pt>
              </c:numCache>
            </c:numRef>
          </c:val>
          <c:extLst>
            <c:ext xmlns:c16="http://schemas.microsoft.com/office/drawing/2014/chart" uri="{C3380CC4-5D6E-409C-BE32-E72D297353CC}">
              <c16:uniqueId val="{00000001-223C-4B10-8510-B2BC9E768197}"/>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MICS16!$M$126:$Q$126</c:f>
              <c:numCache>
                <c:formatCode>###0.0</c:formatCode>
                <c:ptCount val="5"/>
                <c:pt idx="0">
                  <c:v>0.13077423645406616</c:v>
                </c:pt>
                <c:pt idx="1">
                  <c:v>4.8208501879436145E-3</c:v>
                </c:pt>
                <c:pt idx="2">
                  <c:v>2.6437593853172139E-2</c:v>
                </c:pt>
                <c:pt idx="3">
                  <c:v>2.3806682350772532E-2</c:v>
                </c:pt>
                <c:pt idx="4">
                  <c:v>0.17126728710922934</c:v>
                </c:pt>
              </c:numCache>
            </c:numRef>
          </c:val>
          <c:extLst>
            <c:ext xmlns:c16="http://schemas.microsoft.com/office/drawing/2014/chart" uri="{C3380CC4-5D6E-409C-BE32-E72D297353CC}">
              <c16:uniqueId val="{00000002-223C-4B10-8510-B2BC9E768197}"/>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MICS16!$M$127:$Q$127</c:f>
              <c:numCache>
                <c:formatCode>###0.0</c:formatCode>
                <c:ptCount val="5"/>
                <c:pt idx="0">
                  <c:v>1.2938598012556566</c:v>
                </c:pt>
                <c:pt idx="1">
                  <c:v>0.20238120532492496</c:v>
                </c:pt>
                <c:pt idx="2">
                  <c:v>0.26823391382512907</c:v>
                </c:pt>
                <c:pt idx="3">
                  <c:v>0</c:v>
                </c:pt>
                <c:pt idx="4">
                  <c:v>5.2760488392194693E-3</c:v>
                </c:pt>
              </c:numCache>
            </c:numRef>
          </c:val>
          <c:extLst>
            <c:ext xmlns:c16="http://schemas.microsoft.com/office/drawing/2014/chart" uri="{C3380CC4-5D6E-409C-BE32-E72D297353CC}">
              <c16:uniqueId val="{00000003-223C-4B10-8510-B2BC9E768197}"/>
            </c:ext>
          </c:extLst>
        </c:ser>
        <c:dLbls>
          <c:showLegendKey val="0"/>
          <c:showVal val="0"/>
          <c:showCatName val="0"/>
          <c:showSerName val="0"/>
          <c:showPercent val="0"/>
          <c:showBubbleSize val="0"/>
        </c:dLbls>
        <c:gapWidth val="50"/>
        <c:overlap val="100"/>
        <c:axId val="210517376"/>
        <c:axId val="210523264"/>
      </c:barChart>
      <c:catAx>
        <c:axId val="210517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23264"/>
        <c:crosses val="autoZero"/>
        <c:auto val="1"/>
        <c:lblAlgn val="ctr"/>
        <c:lblOffset val="100"/>
        <c:tickLblSkip val="1"/>
        <c:tickMarkSkip val="1"/>
        <c:noMultiLvlLbl val="0"/>
      </c:catAx>
      <c:valAx>
        <c:axId val="21052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17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98.776920979765194</c:v>
                </c:pt>
                <c:pt idx="1">
                  <c:v>98.795027007932873</c:v>
                </c:pt>
                <c:pt idx="2">
                  <c:v>99.059179814098613</c:v>
                </c:pt>
                <c:pt idx="3">
                  <c:v>99.741753363004264</c:v>
                </c:pt>
                <c:pt idx="4">
                  <c:v>99.635837390549298</c:v>
                </c:pt>
              </c:numCache>
            </c:numRef>
          </c:val>
          <c:extLst>
            <c:ext xmlns:c16="http://schemas.microsoft.com/office/drawing/2014/chart" uri="{C3380CC4-5D6E-409C-BE32-E72D297353CC}">
              <c16:uniqueId val="{00000000-718C-4168-8906-8DEC7A890FF0}"/>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18C-4168-8906-8DEC7A890FF0}"/>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1.075004314388746</c:v>
                </c:pt>
                <c:pt idx="1">
                  <c:v>1.1790756961687867</c:v>
                </c:pt>
                <c:pt idx="2">
                  <c:v>0.74998758242895502</c:v>
                </c:pt>
                <c:pt idx="3">
                  <c:v>0.25824663699573447</c:v>
                </c:pt>
                <c:pt idx="4">
                  <c:v>7.8649787081759112E-2</c:v>
                </c:pt>
              </c:numCache>
            </c:numRef>
          </c:val>
          <c:extLst>
            <c:ext xmlns:c16="http://schemas.microsoft.com/office/drawing/2014/chart" uri="{C3380CC4-5D6E-409C-BE32-E72D297353CC}">
              <c16:uniqueId val="{00000002-718C-4168-8906-8DEC7A890FF0}"/>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0.14807470584612714</c:v>
                </c:pt>
                <c:pt idx="1">
                  <c:v>2.5897295898308505E-2</c:v>
                </c:pt>
                <c:pt idx="2">
                  <c:v>0.19083260347246947</c:v>
                </c:pt>
                <c:pt idx="3">
                  <c:v>0</c:v>
                </c:pt>
                <c:pt idx="4">
                  <c:v>0.2855128223689597</c:v>
                </c:pt>
              </c:numCache>
            </c:numRef>
          </c:val>
          <c:extLst>
            <c:ext xmlns:c16="http://schemas.microsoft.com/office/drawing/2014/chart" uri="{C3380CC4-5D6E-409C-BE32-E72D297353CC}">
              <c16:uniqueId val="{00000003-718C-4168-8906-8DEC7A890FF0}"/>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Bangkok</c:v>
                </c:pt>
                <c:pt idx="1">
                  <c:v>Central</c:v>
                </c:pt>
                <c:pt idx="2">
                  <c:v>North</c:v>
                </c:pt>
                <c:pt idx="3">
                  <c:v>Northeast</c:v>
                </c:pt>
                <c:pt idx="4">
                  <c:v>South</c:v>
                </c:pt>
              </c:strCache>
            </c:strRef>
          </c:cat>
          <c:val>
            <c:numRef>
              <c:f>MICS19!$R$18:$V$18</c:f>
              <c:numCache>
                <c:formatCode>###0.0</c:formatCode>
                <c:ptCount val="5"/>
                <c:pt idx="0">
                  <c:v>99.959501784880288</c:v>
                </c:pt>
                <c:pt idx="1">
                  <c:v>99.771372867786155</c:v>
                </c:pt>
                <c:pt idx="2">
                  <c:v>99.757837109627232</c:v>
                </c:pt>
                <c:pt idx="3">
                  <c:v>99.935778526030276</c:v>
                </c:pt>
                <c:pt idx="4">
                  <c:v>97.353601139486145</c:v>
                </c:pt>
              </c:numCache>
            </c:numRef>
          </c:val>
          <c:extLst>
            <c:ext xmlns:c16="http://schemas.microsoft.com/office/drawing/2014/chart" uri="{C3380CC4-5D6E-409C-BE32-E72D297353CC}">
              <c16:uniqueId val="{00000000-E9C6-4AD8-A13A-C1A146CC45B5}"/>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Bangkok</c:v>
                </c:pt>
                <c:pt idx="1">
                  <c:v>Central</c:v>
                </c:pt>
                <c:pt idx="2">
                  <c:v>North</c:v>
                </c:pt>
                <c:pt idx="3">
                  <c:v>Northeast</c:v>
                </c:pt>
                <c:pt idx="4">
                  <c:v>South</c:v>
                </c:pt>
              </c:strCache>
            </c:strRef>
          </c:cat>
          <c:val>
            <c:numRef>
              <c:f>MICS19!$R$19:$V$19</c:f>
              <c:numCache>
                <c:formatCode>###0.0</c:formatCode>
                <c:ptCount val="5"/>
                <c:pt idx="0">
                  <c:v>0</c:v>
                </c:pt>
                <c:pt idx="1">
                  <c:v>1.4015562239518885E-3</c:v>
                </c:pt>
                <c:pt idx="2">
                  <c:v>0</c:v>
                </c:pt>
                <c:pt idx="3">
                  <c:v>0</c:v>
                </c:pt>
                <c:pt idx="4">
                  <c:v>0</c:v>
                </c:pt>
              </c:numCache>
            </c:numRef>
          </c:val>
          <c:extLst>
            <c:ext xmlns:c16="http://schemas.microsoft.com/office/drawing/2014/chart" uri="{C3380CC4-5D6E-409C-BE32-E72D297353CC}">
              <c16:uniqueId val="{00000001-E9C6-4AD8-A13A-C1A146CC45B5}"/>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Bangkok</c:v>
                </c:pt>
                <c:pt idx="1">
                  <c:v>Central</c:v>
                </c:pt>
                <c:pt idx="2">
                  <c:v>North</c:v>
                </c:pt>
                <c:pt idx="3">
                  <c:v>Northeast</c:v>
                </c:pt>
                <c:pt idx="4">
                  <c:v>South</c:v>
                </c:pt>
              </c:strCache>
            </c:strRef>
          </c:cat>
          <c:val>
            <c:numRef>
              <c:f>MICS19!$R$20:$V$20</c:f>
              <c:numCache>
                <c:formatCode>###0.0</c:formatCode>
                <c:ptCount val="5"/>
                <c:pt idx="0">
                  <c:v>4.0498215119730001E-2</c:v>
                </c:pt>
                <c:pt idx="1">
                  <c:v>7.3093952094072628E-2</c:v>
                </c:pt>
                <c:pt idx="2">
                  <c:v>0.16126680437093724</c:v>
                </c:pt>
                <c:pt idx="3">
                  <c:v>6.42214739697166E-2</c:v>
                </c:pt>
                <c:pt idx="4">
                  <c:v>2.475258898049514</c:v>
                </c:pt>
              </c:numCache>
            </c:numRef>
          </c:val>
          <c:extLst>
            <c:ext xmlns:c16="http://schemas.microsoft.com/office/drawing/2014/chart" uri="{C3380CC4-5D6E-409C-BE32-E72D297353CC}">
              <c16:uniqueId val="{00000002-E9C6-4AD8-A13A-C1A146CC45B5}"/>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Bangkok</c:v>
                </c:pt>
                <c:pt idx="1">
                  <c:v>Central</c:v>
                </c:pt>
                <c:pt idx="2">
                  <c:v>North</c:v>
                </c:pt>
                <c:pt idx="3">
                  <c:v>Northeast</c:v>
                </c:pt>
                <c:pt idx="4">
                  <c:v>South</c:v>
                </c:pt>
              </c:strCache>
            </c:strRef>
          </c:cat>
          <c:val>
            <c:numRef>
              <c:f>MICS19!$R$21:$V$21</c:f>
              <c:numCache>
                <c:formatCode>###0.0</c:formatCode>
                <c:ptCount val="5"/>
                <c:pt idx="0">
                  <c:v>0</c:v>
                </c:pt>
                <c:pt idx="1">
                  <c:v>0.15413162389583474</c:v>
                </c:pt>
                <c:pt idx="2">
                  <c:v>8.0896086001799025E-2</c:v>
                </c:pt>
                <c:pt idx="3">
                  <c:v>0</c:v>
                </c:pt>
                <c:pt idx="4">
                  <c:v>0.17113996246435398</c:v>
                </c:pt>
              </c:numCache>
            </c:numRef>
          </c:val>
          <c:extLst>
            <c:ext xmlns:c16="http://schemas.microsoft.com/office/drawing/2014/chart" uri="{C3380CC4-5D6E-409C-BE32-E72D297353CC}">
              <c16:uniqueId val="{00000003-E9C6-4AD8-A13A-C1A146CC45B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98.952296367470439</c:v>
                </c:pt>
                <c:pt idx="1">
                  <c:v>99.118875290221979</c:v>
                </c:pt>
                <c:pt idx="2">
                  <c:v>99.701904523208512</c:v>
                </c:pt>
                <c:pt idx="3">
                  <c:v>99.875527152321624</c:v>
                </c:pt>
                <c:pt idx="4">
                  <c:v>99.787452986806016</c:v>
                </c:pt>
              </c:numCache>
            </c:numRef>
          </c:val>
          <c:extLst>
            <c:ext xmlns:c16="http://schemas.microsoft.com/office/drawing/2014/chart" uri="{C3380CC4-5D6E-409C-BE32-E72D297353CC}">
              <c16:uniqueId val="{00000000-7FAC-4B2B-8523-D4133FED17CB}"/>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6.0141041855793118E-4</c:v>
                </c:pt>
                <c:pt idx="1">
                  <c:v>1.3446240751106479E-3</c:v>
                </c:pt>
                <c:pt idx="2">
                  <c:v>0</c:v>
                </c:pt>
                <c:pt idx="3">
                  <c:v>0</c:v>
                </c:pt>
                <c:pt idx="4">
                  <c:v>0</c:v>
                </c:pt>
              </c:numCache>
            </c:numRef>
          </c:val>
          <c:extLst>
            <c:ext xmlns:c16="http://schemas.microsoft.com/office/drawing/2014/chart" uri="{C3380CC4-5D6E-409C-BE32-E72D297353CC}">
              <c16:uniqueId val="{00000001-7FAC-4B2B-8523-D4133FED17CB}"/>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0.92129060733541457</c:v>
                </c:pt>
                <c:pt idx="1">
                  <c:v>0.76538885626759456</c:v>
                </c:pt>
                <c:pt idx="2">
                  <c:v>0.29162656269621412</c:v>
                </c:pt>
                <c:pt idx="3">
                  <c:v>0.12271893792458902</c:v>
                </c:pt>
                <c:pt idx="4">
                  <c:v>5.7207218215867071E-2</c:v>
                </c:pt>
              </c:numCache>
            </c:numRef>
          </c:val>
          <c:extLst>
            <c:ext xmlns:c16="http://schemas.microsoft.com/office/drawing/2014/chart" uri="{C3380CC4-5D6E-409C-BE32-E72D297353CC}">
              <c16:uniqueId val="{00000002-7FAC-4B2B-8523-D4133FED17CB}"/>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0.12581161477551334</c:v>
                </c:pt>
                <c:pt idx="1">
                  <c:v>0.11439122943531148</c:v>
                </c:pt>
                <c:pt idx="2">
                  <c:v>6.4689140953027415E-3</c:v>
                </c:pt>
                <c:pt idx="3">
                  <c:v>1.7539097538411476E-3</c:v>
                </c:pt>
                <c:pt idx="4">
                  <c:v>0.15533979497814057</c:v>
                </c:pt>
              </c:numCache>
            </c:numRef>
          </c:val>
          <c:extLst>
            <c:ext xmlns:c16="http://schemas.microsoft.com/office/drawing/2014/chart" uri="{C3380CC4-5D6E-409C-BE32-E72D297353CC}">
              <c16:uniqueId val="{00000003-7FAC-4B2B-8523-D4133FED17C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Bangkok</c:v>
                </c:pt>
                <c:pt idx="1">
                  <c:v>Central</c:v>
                </c:pt>
                <c:pt idx="2">
                  <c:v>North</c:v>
                </c:pt>
                <c:pt idx="3">
                  <c:v>Northeast</c:v>
                </c:pt>
                <c:pt idx="4">
                  <c:v>South</c:v>
                </c:pt>
              </c:strCache>
            </c:strRef>
          </c:cat>
          <c:val>
            <c:numRef>
              <c:f>MICS19!$R$124:$V$124</c:f>
              <c:numCache>
                <c:formatCode>###0.0</c:formatCode>
                <c:ptCount val="5"/>
                <c:pt idx="0">
                  <c:v>95.696883687862581</c:v>
                </c:pt>
                <c:pt idx="1">
                  <c:v>97.971029550064799</c:v>
                </c:pt>
                <c:pt idx="2">
                  <c:v>98.79554714382779</c:v>
                </c:pt>
                <c:pt idx="3">
                  <c:v>95.8012622987209</c:v>
                </c:pt>
                <c:pt idx="4">
                  <c:v>96.809483493771282</c:v>
                </c:pt>
              </c:numCache>
            </c:numRef>
          </c:val>
          <c:extLst>
            <c:ext xmlns:c16="http://schemas.microsoft.com/office/drawing/2014/chart" uri="{C3380CC4-5D6E-409C-BE32-E72D297353CC}">
              <c16:uniqueId val="{00000000-0C76-49CA-A9CE-33492BDDFC53}"/>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Bangkok</c:v>
                </c:pt>
                <c:pt idx="1">
                  <c:v>Central</c:v>
                </c:pt>
                <c:pt idx="2">
                  <c:v>North</c:v>
                </c:pt>
                <c:pt idx="3">
                  <c:v>Northeast</c:v>
                </c:pt>
                <c:pt idx="4">
                  <c:v>South</c:v>
                </c:pt>
              </c:strCache>
            </c:strRef>
          </c:cat>
          <c:val>
            <c:numRef>
              <c:f>MICS19!$R$125:$V$125</c:f>
              <c:numCache>
                <c:formatCode>###0.0</c:formatCode>
                <c:ptCount val="5"/>
                <c:pt idx="0">
                  <c:v>4.1770660274205138</c:v>
                </c:pt>
                <c:pt idx="1">
                  <c:v>1.3912657929127357</c:v>
                </c:pt>
                <c:pt idx="2">
                  <c:v>1.0364351719682123</c:v>
                </c:pt>
                <c:pt idx="3">
                  <c:v>4.1445504183223285</c:v>
                </c:pt>
                <c:pt idx="4">
                  <c:v>2.1862600981979017</c:v>
                </c:pt>
              </c:numCache>
            </c:numRef>
          </c:val>
          <c:extLst>
            <c:ext xmlns:c16="http://schemas.microsoft.com/office/drawing/2014/chart" uri="{C3380CC4-5D6E-409C-BE32-E72D297353CC}">
              <c16:uniqueId val="{00000001-0C76-49CA-A9CE-33492BDDFC53}"/>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Bangkok</c:v>
                </c:pt>
                <c:pt idx="1">
                  <c:v>Central</c:v>
                </c:pt>
                <c:pt idx="2">
                  <c:v>North</c:v>
                </c:pt>
                <c:pt idx="3">
                  <c:v>Northeast</c:v>
                </c:pt>
                <c:pt idx="4">
                  <c:v>South</c:v>
                </c:pt>
              </c:strCache>
            </c:strRef>
          </c:cat>
          <c:val>
            <c:numRef>
              <c:f>MICS19!$R$126:$V$126</c:f>
              <c:numCache>
                <c:formatCode>###0.0</c:formatCode>
                <c:ptCount val="5"/>
                <c:pt idx="0">
                  <c:v>0.126050284716864</c:v>
                </c:pt>
                <c:pt idx="1">
                  <c:v>0.61479033310996711</c:v>
                </c:pt>
                <c:pt idx="2">
                  <c:v>0.11973725644543508</c:v>
                </c:pt>
                <c:pt idx="3">
                  <c:v>4.2389800768220756E-2</c:v>
                </c:pt>
                <c:pt idx="4">
                  <c:v>0.30324793628235353</c:v>
                </c:pt>
              </c:numCache>
            </c:numRef>
          </c:val>
          <c:extLst>
            <c:ext xmlns:c16="http://schemas.microsoft.com/office/drawing/2014/chart" uri="{C3380CC4-5D6E-409C-BE32-E72D297353CC}">
              <c16:uniqueId val="{00000002-0C76-49CA-A9CE-33492BDDFC53}"/>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Bangkok</c:v>
                </c:pt>
                <c:pt idx="1">
                  <c:v>Central</c:v>
                </c:pt>
                <c:pt idx="2">
                  <c:v>North</c:v>
                </c:pt>
                <c:pt idx="3">
                  <c:v>Northeast</c:v>
                </c:pt>
                <c:pt idx="4">
                  <c:v>South</c:v>
                </c:pt>
              </c:strCache>
            </c:strRef>
          </c:cat>
          <c:val>
            <c:numRef>
              <c:f>MICS19!$R$127:$V$127</c:f>
              <c:numCache>
                <c:formatCode>###0.0</c:formatCode>
                <c:ptCount val="5"/>
                <c:pt idx="0">
                  <c:v>0</c:v>
                </c:pt>
                <c:pt idx="1">
                  <c:v>2.2914323912551403E-2</c:v>
                </c:pt>
                <c:pt idx="2">
                  <c:v>4.8280427758662044E-2</c:v>
                </c:pt>
                <c:pt idx="3">
                  <c:v>1.1797482188576017E-2</c:v>
                </c:pt>
                <c:pt idx="4">
                  <c:v>0.7010084717484768</c:v>
                </c:pt>
              </c:numCache>
            </c:numRef>
          </c:val>
          <c:extLst>
            <c:ext xmlns:c16="http://schemas.microsoft.com/office/drawing/2014/chart" uri="{C3380CC4-5D6E-409C-BE32-E72D297353CC}">
              <c16:uniqueId val="{00000003-0C76-49CA-A9CE-33492BDDFC5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75.774509862633678</c:v>
                </c:pt>
                <c:pt idx="1">
                  <c:v>83.050808669011928</c:v>
                </c:pt>
                <c:pt idx="2">
                  <c:v>86.6977577184296</c:v>
                </c:pt>
                <c:pt idx="3">
                  <c:v>89.804297329610307</c:v>
                </c:pt>
                <c:pt idx="4">
                  <c:v>91.366672406800717</c:v>
                </c:pt>
              </c:numCache>
            </c:numRef>
          </c:val>
          <c:extLst>
            <c:ext xmlns:c16="http://schemas.microsoft.com/office/drawing/2014/chart" uri="{C3380CC4-5D6E-409C-BE32-E72D297353CC}">
              <c16:uniqueId val="{00000000-D3A7-49C8-BFAE-CFC1544C5722}"/>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13.068704105494975</c:v>
                </c:pt>
                <c:pt idx="1">
                  <c:v>10.21072036387511</c:v>
                </c:pt>
                <c:pt idx="2">
                  <c:v>8.6517904320489922</c:v>
                </c:pt>
                <c:pt idx="3">
                  <c:v>7.0504967674422128</c:v>
                </c:pt>
                <c:pt idx="4">
                  <c:v>6.5031129320486549</c:v>
                </c:pt>
              </c:numCache>
            </c:numRef>
          </c:val>
          <c:extLst>
            <c:ext xmlns:c16="http://schemas.microsoft.com/office/drawing/2014/chart" uri="{C3380CC4-5D6E-409C-BE32-E72D297353CC}">
              <c16:uniqueId val="{00000001-D3A7-49C8-BFAE-CFC1544C5722}"/>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11.156786031871929</c:v>
                </c:pt>
                <c:pt idx="1">
                  <c:v>6.7384709671131571</c:v>
                </c:pt>
                <c:pt idx="2">
                  <c:v>4.6504518495212341</c:v>
                </c:pt>
                <c:pt idx="3">
                  <c:v>3.1452059029474317</c:v>
                </c:pt>
                <c:pt idx="4">
                  <c:v>2.1302146611506685</c:v>
                </c:pt>
              </c:numCache>
            </c:numRef>
          </c:val>
          <c:extLst>
            <c:ext xmlns:c16="http://schemas.microsoft.com/office/drawing/2014/chart" uri="{C3380CC4-5D6E-409C-BE32-E72D297353CC}">
              <c16:uniqueId val="{00000002-D3A7-49C8-BFAE-CFC1544C572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Bangkok</c:v>
                </c:pt>
                <c:pt idx="1">
                  <c:v>Central</c:v>
                </c:pt>
                <c:pt idx="2">
                  <c:v>North</c:v>
                </c:pt>
                <c:pt idx="3">
                  <c:v>Northeast</c:v>
                </c:pt>
                <c:pt idx="4">
                  <c:v>South</c:v>
                </c:pt>
              </c:strCache>
            </c:strRef>
          </c:cat>
          <c:val>
            <c:numRef>
              <c:f>MICS19!$R$222:$V$222</c:f>
              <c:numCache>
                <c:formatCode>###0.0</c:formatCode>
                <c:ptCount val="5"/>
                <c:pt idx="0">
                  <c:v>89.59410060533321</c:v>
                </c:pt>
                <c:pt idx="1">
                  <c:v>89.140254983958073</c:v>
                </c:pt>
                <c:pt idx="2">
                  <c:v>88.191766567793167</c:v>
                </c:pt>
                <c:pt idx="3">
                  <c:v>85.999034653324998</c:v>
                </c:pt>
                <c:pt idx="4">
                  <c:v>84.42201474234318</c:v>
                </c:pt>
              </c:numCache>
            </c:numRef>
          </c:val>
          <c:extLst>
            <c:ext xmlns:c16="http://schemas.microsoft.com/office/drawing/2014/chart" uri="{C3380CC4-5D6E-409C-BE32-E72D297353CC}">
              <c16:uniqueId val="{00000000-81DE-4F27-9561-F1669D8368E8}"/>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Bangkok</c:v>
                </c:pt>
                <c:pt idx="1">
                  <c:v>Central</c:v>
                </c:pt>
                <c:pt idx="2">
                  <c:v>North</c:v>
                </c:pt>
                <c:pt idx="3">
                  <c:v>Northeast</c:v>
                </c:pt>
                <c:pt idx="4">
                  <c:v>South</c:v>
                </c:pt>
              </c:strCache>
            </c:strRef>
          </c:cat>
          <c:val>
            <c:numRef>
              <c:f>MICS19!$R$223:$V$223</c:f>
              <c:numCache>
                <c:formatCode>###0.0</c:formatCode>
                <c:ptCount val="5"/>
                <c:pt idx="0">
                  <c:v>5.3278680072306077</c:v>
                </c:pt>
                <c:pt idx="1">
                  <c:v>6.3369948496828004</c:v>
                </c:pt>
                <c:pt idx="2">
                  <c:v>7.7997375848991908</c:v>
                </c:pt>
                <c:pt idx="3">
                  <c:v>7.9171343270103085</c:v>
                </c:pt>
                <c:pt idx="4">
                  <c:v>11.725449127488227</c:v>
                </c:pt>
              </c:numCache>
            </c:numRef>
          </c:val>
          <c:extLst>
            <c:ext xmlns:c16="http://schemas.microsoft.com/office/drawing/2014/chart" uri="{C3380CC4-5D6E-409C-BE32-E72D297353CC}">
              <c16:uniqueId val="{00000001-81DE-4F27-9561-F1669D8368E8}"/>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Bangkok</c:v>
                </c:pt>
                <c:pt idx="1">
                  <c:v>Central</c:v>
                </c:pt>
                <c:pt idx="2">
                  <c:v>North</c:v>
                </c:pt>
                <c:pt idx="3">
                  <c:v>Northeast</c:v>
                </c:pt>
                <c:pt idx="4">
                  <c:v>South</c:v>
                </c:pt>
              </c:strCache>
            </c:strRef>
          </c:cat>
          <c:val>
            <c:numRef>
              <c:f>MICS19!$R$224:$V$224</c:f>
              <c:numCache>
                <c:formatCode>###0.0</c:formatCode>
                <c:ptCount val="5"/>
                <c:pt idx="0">
                  <c:v>5.0780313874362975</c:v>
                </c:pt>
                <c:pt idx="1">
                  <c:v>4.5227501663593062</c:v>
                </c:pt>
                <c:pt idx="2">
                  <c:v>4.0084958473077688</c:v>
                </c:pt>
                <c:pt idx="3">
                  <c:v>6.0838310196649052</c:v>
                </c:pt>
                <c:pt idx="4">
                  <c:v>3.8525361301683416</c:v>
                </c:pt>
              </c:numCache>
            </c:numRef>
          </c:val>
          <c:extLst>
            <c:ext xmlns:c16="http://schemas.microsoft.com/office/drawing/2014/chart" uri="{C3380CC4-5D6E-409C-BE32-E72D297353CC}">
              <c16:uniqueId val="{00000002-81DE-4F27-9561-F1669D8368E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78.653560440209475</c:v>
                </c:pt>
                <c:pt idx="1">
                  <c:v>84.472342042981907</c:v>
                </c:pt>
                <c:pt idx="2">
                  <c:v>88.59129199364564</c:v>
                </c:pt>
                <c:pt idx="3">
                  <c:v>91.23156128957423</c:v>
                </c:pt>
                <c:pt idx="4">
                  <c:v>94.876124060018512</c:v>
                </c:pt>
              </c:numCache>
            </c:numRef>
          </c:val>
          <c:extLst>
            <c:ext xmlns:c16="http://schemas.microsoft.com/office/drawing/2014/chart" uri="{C3380CC4-5D6E-409C-BE32-E72D297353CC}">
              <c16:uniqueId val="{00000000-865A-4DF6-8DD1-8C8720B7BC66}"/>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11.364898095701822</c:v>
                </c:pt>
                <c:pt idx="1">
                  <c:v>9.3810969014078225</c:v>
                </c:pt>
                <c:pt idx="2">
                  <c:v>7.1901771909762218</c:v>
                </c:pt>
                <c:pt idx="3">
                  <c:v>6.090755525303222</c:v>
                </c:pt>
                <c:pt idx="4">
                  <c:v>4.199847287770984</c:v>
                </c:pt>
              </c:numCache>
            </c:numRef>
          </c:val>
          <c:extLst>
            <c:ext xmlns:c16="http://schemas.microsoft.com/office/drawing/2014/chart" uri="{C3380CC4-5D6E-409C-BE32-E72D297353CC}">
              <c16:uniqueId val="{00000001-865A-4DF6-8DD1-8C8720B7BC66}"/>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9.98154146408881</c:v>
                </c:pt>
                <c:pt idx="1">
                  <c:v>6.1465610556107881</c:v>
                </c:pt>
                <c:pt idx="2">
                  <c:v>4.2185308153782612</c:v>
                </c:pt>
                <c:pt idx="3">
                  <c:v>2.6776831851227536</c:v>
                </c:pt>
                <c:pt idx="4">
                  <c:v>0.92402865221066321</c:v>
                </c:pt>
              </c:numCache>
            </c:numRef>
          </c:val>
          <c:extLst>
            <c:ext xmlns:c16="http://schemas.microsoft.com/office/drawing/2014/chart" uri="{C3380CC4-5D6E-409C-BE32-E72D297353CC}">
              <c16:uniqueId val="{00000002-865A-4DF6-8DD1-8C8720B7BC6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99.581980750177181</c:v>
                </c:pt>
                <c:pt idx="1">
                  <c:v>99.859189662728738</c:v>
                </c:pt>
                <c:pt idx="2">
                  <c:v>99.879307119204029</c:v>
                </c:pt>
                <c:pt idx="3">
                  <c:v>99.926261490893282</c:v>
                </c:pt>
                <c:pt idx="4">
                  <c:v>100</c:v>
                </c:pt>
              </c:numCache>
            </c:numRef>
          </c:val>
          <c:extLst>
            <c:ext xmlns:c16="http://schemas.microsoft.com/office/drawing/2014/chart" uri="{C3380CC4-5D6E-409C-BE32-E72D297353CC}">
              <c16:uniqueId val="{00000000-F285-4114-A566-7A34F7CA3FCA}"/>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1.4532825740563948E-3</c:v>
                </c:pt>
                <c:pt idx="1">
                  <c:v>3.0286652599401682E-3</c:v>
                </c:pt>
                <c:pt idx="2">
                  <c:v>0</c:v>
                </c:pt>
                <c:pt idx="3">
                  <c:v>0</c:v>
                </c:pt>
                <c:pt idx="4">
                  <c:v>0</c:v>
                </c:pt>
              </c:numCache>
            </c:numRef>
          </c:val>
          <c:extLst>
            <c:ext xmlns:c16="http://schemas.microsoft.com/office/drawing/2014/chart" uri="{C3380CC4-5D6E-409C-BE32-E72D297353CC}">
              <c16:uniqueId val="{00000001-F285-4114-A566-7A34F7CA3FCA}"/>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0.35115402833267317</c:v>
                </c:pt>
                <c:pt idx="1">
                  <c:v>0.11810038637485663</c:v>
                </c:pt>
                <c:pt idx="2">
                  <c:v>0.10626430817285001</c:v>
                </c:pt>
                <c:pt idx="3">
                  <c:v>7.3738509106687958E-2</c:v>
                </c:pt>
                <c:pt idx="4">
                  <c:v>0</c:v>
                </c:pt>
              </c:numCache>
            </c:numRef>
          </c:val>
          <c:extLst>
            <c:ext xmlns:c16="http://schemas.microsoft.com/office/drawing/2014/chart" uri="{C3380CC4-5D6E-409C-BE32-E72D297353CC}">
              <c16:uniqueId val="{00000002-F285-4114-A566-7A34F7CA3FCA}"/>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6.5411938916095605E-2</c:v>
                </c:pt>
                <c:pt idx="1">
                  <c:v>1.9681285636486131E-2</c:v>
                </c:pt>
                <c:pt idx="2">
                  <c:v>1.4428572623102263E-2</c:v>
                </c:pt>
                <c:pt idx="3">
                  <c:v>0</c:v>
                </c:pt>
                <c:pt idx="4">
                  <c:v>0</c:v>
                </c:pt>
              </c:numCache>
            </c:numRef>
          </c:val>
          <c:extLst>
            <c:ext xmlns:c16="http://schemas.microsoft.com/office/drawing/2014/chart" uri="{C3380CC4-5D6E-409C-BE32-E72D297353CC}">
              <c16:uniqueId val="{00000003-F285-4114-A566-7A34F7CA3FC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91.832508702617829</c:v>
                </c:pt>
                <c:pt idx="1">
                  <c:v>97.170042878147456</c:v>
                </c:pt>
                <c:pt idx="2">
                  <c:v>98.319092187293407</c:v>
                </c:pt>
                <c:pt idx="3">
                  <c:v>98.341501959188491</c:v>
                </c:pt>
                <c:pt idx="4">
                  <c:v>98.282569389866097</c:v>
                </c:pt>
              </c:numCache>
            </c:numRef>
          </c:val>
          <c:extLst>
            <c:ext xmlns:c16="http://schemas.microsoft.com/office/drawing/2014/chart" uri="{C3380CC4-5D6E-409C-BE32-E72D297353CC}">
              <c16:uniqueId val="{00000000-5E52-4739-BBD8-E35947C1774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7.7046444421208813</c:v>
                </c:pt>
                <c:pt idx="1">
                  <c:v>2.7441339500399047</c:v>
                </c:pt>
                <c:pt idx="2">
                  <c:v>1.1750583344934755</c:v>
                </c:pt>
                <c:pt idx="3">
                  <c:v>1.4134168729861796</c:v>
                </c:pt>
                <c:pt idx="4">
                  <c:v>1.7132161331132509</c:v>
                </c:pt>
              </c:numCache>
            </c:numRef>
          </c:val>
          <c:extLst>
            <c:ext xmlns:c16="http://schemas.microsoft.com/office/drawing/2014/chart" uri="{C3380CC4-5D6E-409C-BE32-E72D297353CC}">
              <c16:uniqueId val="{00000001-5E52-4739-BBD8-E35947C1774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0.36717483971474119</c:v>
                </c:pt>
                <c:pt idx="1">
                  <c:v>8.1684548541803556E-2</c:v>
                </c:pt>
                <c:pt idx="2">
                  <c:v>0.50584947821313797</c:v>
                </c:pt>
                <c:pt idx="3">
                  <c:v>0.24508116782533113</c:v>
                </c:pt>
                <c:pt idx="4">
                  <c:v>4.2144770206647749E-3</c:v>
                </c:pt>
              </c:numCache>
            </c:numRef>
          </c:val>
          <c:extLst>
            <c:ext xmlns:c16="http://schemas.microsoft.com/office/drawing/2014/chart" uri="{C3380CC4-5D6E-409C-BE32-E72D297353CC}">
              <c16:uniqueId val="{00000002-5E52-4739-BBD8-E35947C1774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9.5672015546794262E-2</c:v>
                </c:pt>
                <c:pt idx="1">
                  <c:v>4.1386232708677893E-3</c:v>
                </c:pt>
                <c:pt idx="2">
                  <c:v>0</c:v>
                </c:pt>
                <c:pt idx="3">
                  <c:v>0</c:v>
                </c:pt>
                <c:pt idx="4">
                  <c:v>0</c:v>
                </c:pt>
              </c:numCache>
            </c:numRef>
          </c:val>
          <c:extLst>
            <c:ext xmlns:c16="http://schemas.microsoft.com/office/drawing/2014/chart" uri="{C3380CC4-5D6E-409C-BE32-E72D297353CC}">
              <c16:uniqueId val="{00000003-5E52-4739-BBD8-E35947C1774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81.941827838147987</c:v>
                </c:pt>
                <c:pt idx="1">
                  <c:v>88.735962388527824</c:v>
                </c:pt>
                <c:pt idx="2">
                  <c:v>90.687528325938288</c:v>
                </c:pt>
                <c:pt idx="3">
                  <c:v>93.89824416856672</c:v>
                </c:pt>
                <c:pt idx="4">
                  <c:v>96.320550040101892</c:v>
                </c:pt>
              </c:numCache>
            </c:numRef>
          </c:val>
          <c:extLst>
            <c:ext xmlns:c16="http://schemas.microsoft.com/office/drawing/2014/chart" uri="{C3380CC4-5D6E-409C-BE32-E72D297353CC}">
              <c16:uniqueId val="{00000000-DF9F-4D01-87E9-95CD22F3B429}"/>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9.004565586423114</c:v>
                </c:pt>
                <c:pt idx="1">
                  <c:v>6.4074942603568026</c:v>
                </c:pt>
                <c:pt idx="2">
                  <c:v>6.1715265956238978</c:v>
                </c:pt>
                <c:pt idx="3">
                  <c:v>4.3288595406802726</c:v>
                </c:pt>
                <c:pt idx="4">
                  <c:v>3.2020724059041807</c:v>
                </c:pt>
              </c:numCache>
            </c:numRef>
          </c:val>
          <c:extLst>
            <c:ext xmlns:c16="http://schemas.microsoft.com/office/drawing/2014/chart" uri="{C3380CC4-5D6E-409C-BE32-E72D297353CC}">
              <c16:uniqueId val="{00000001-DF9F-4D01-87E9-95CD22F3B429}"/>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9.0536065754289012</c:v>
                </c:pt>
                <c:pt idx="1">
                  <c:v>4.8565433511154197</c:v>
                </c:pt>
                <c:pt idx="2">
                  <c:v>3.1409450784378121</c:v>
                </c:pt>
                <c:pt idx="3">
                  <c:v>1.7728962907530437</c:v>
                </c:pt>
                <c:pt idx="4">
                  <c:v>0.47737755399392678</c:v>
                </c:pt>
              </c:numCache>
            </c:numRef>
          </c:val>
          <c:extLst>
            <c:ext xmlns:c16="http://schemas.microsoft.com/office/drawing/2014/chart" uri="{C3380CC4-5D6E-409C-BE32-E72D297353CC}">
              <c16:uniqueId val="{00000002-DF9F-4D01-87E9-95CD22F3B42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92.82153543303852</c:v>
                </c:pt>
                <c:pt idx="1">
                  <c:v>97.447923295337901</c:v>
                </c:pt>
                <c:pt idx="2">
                  <c:v>98.27877708241968</c:v>
                </c:pt>
                <c:pt idx="3">
                  <c:v>98.25631712740217</c:v>
                </c:pt>
                <c:pt idx="4">
                  <c:v>98.461381690471157</c:v>
                </c:pt>
              </c:numCache>
            </c:numRef>
          </c:val>
          <c:extLst>
            <c:ext xmlns:c16="http://schemas.microsoft.com/office/drawing/2014/chart" uri="{C3380CC4-5D6E-409C-BE32-E72D297353CC}">
              <c16:uniqueId val="{00000000-7414-4A51-A059-66C7F4E2AC5C}"/>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6.4069165676370607</c:v>
                </c:pt>
                <c:pt idx="1">
                  <c:v>2.037606687820408</c:v>
                </c:pt>
                <c:pt idx="2">
                  <c:v>1.5159484624053512</c:v>
                </c:pt>
                <c:pt idx="3">
                  <c:v>1.3702480246878515</c:v>
                </c:pt>
                <c:pt idx="4">
                  <c:v>1.5123367112359687</c:v>
                </c:pt>
              </c:numCache>
            </c:numRef>
          </c:val>
          <c:extLst>
            <c:ext xmlns:c16="http://schemas.microsoft.com/office/drawing/2014/chart" uri="{C3380CC4-5D6E-409C-BE32-E72D297353CC}">
              <c16:uniqueId val="{00000001-7414-4A51-A059-66C7F4E2AC5C}"/>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0.29190942449365009</c:v>
                </c:pt>
                <c:pt idx="1">
                  <c:v>0.42829259975441158</c:v>
                </c:pt>
                <c:pt idx="2">
                  <c:v>0.2007379297025986</c:v>
                </c:pt>
                <c:pt idx="3">
                  <c:v>0.3734348479099715</c:v>
                </c:pt>
                <c:pt idx="4">
                  <c:v>2.6281598292903715E-2</c:v>
                </c:pt>
              </c:numCache>
            </c:numRef>
          </c:val>
          <c:extLst>
            <c:ext xmlns:c16="http://schemas.microsoft.com/office/drawing/2014/chart" uri="{C3380CC4-5D6E-409C-BE32-E72D297353CC}">
              <c16:uniqueId val="{00000002-7414-4A51-A059-66C7F4E2AC5C}"/>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0.47963857483072297</c:v>
                </c:pt>
                <c:pt idx="1">
                  <c:v>8.6177417087044308E-2</c:v>
                </c:pt>
                <c:pt idx="2">
                  <c:v>4.5365254723801806E-3</c:v>
                </c:pt>
                <c:pt idx="3">
                  <c:v>0</c:v>
                </c:pt>
                <c:pt idx="4">
                  <c:v>0</c:v>
                </c:pt>
              </c:numCache>
            </c:numRef>
          </c:val>
          <c:extLst>
            <c:ext xmlns:c16="http://schemas.microsoft.com/office/drawing/2014/chart" uri="{C3380CC4-5D6E-409C-BE32-E72D297353CC}">
              <c16:uniqueId val="{00000003-7414-4A51-A059-66C7F4E2AC5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93.925541060986745</c:v>
                </c:pt>
                <c:pt idx="1">
                  <c:v>97.131291832482162</c:v>
                </c:pt>
                <c:pt idx="2">
                  <c:v>98.23918619347377</c:v>
                </c:pt>
                <c:pt idx="3">
                  <c:v>98.512828412081106</c:v>
                </c:pt>
                <c:pt idx="4">
                  <c:v>98.539038806055473</c:v>
                </c:pt>
              </c:numCache>
            </c:numRef>
          </c:val>
          <c:extLst>
            <c:ext xmlns:c16="http://schemas.microsoft.com/office/drawing/2014/chart" uri="{C3380CC4-5D6E-409C-BE32-E72D297353CC}">
              <c16:uniqueId val="{00000000-EE90-44ED-A0BF-789543E1486C}"/>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5.0151184094448062</c:v>
                </c:pt>
                <c:pt idx="1">
                  <c:v>2.3048899845449533</c:v>
                </c:pt>
                <c:pt idx="2">
                  <c:v>1.2477277464266154</c:v>
                </c:pt>
                <c:pt idx="3">
                  <c:v>1.2422187415596024</c:v>
                </c:pt>
                <c:pt idx="4">
                  <c:v>1.4603557705657677</c:v>
                </c:pt>
              </c:numCache>
            </c:numRef>
          </c:val>
          <c:extLst>
            <c:ext xmlns:c16="http://schemas.microsoft.com/office/drawing/2014/chart" uri="{C3380CC4-5D6E-409C-BE32-E72D297353CC}">
              <c16:uniqueId val="{00000001-EE90-44ED-A0BF-789543E1486C}"/>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0.37738338905722046</c:v>
                </c:pt>
                <c:pt idx="1">
                  <c:v>0.35632791665259539</c:v>
                </c:pt>
                <c:pt idx="2">
                  <c:v>0.43873852221782644</c:v>
                </c:pt>
                <c:pt idx="3">
                  <c:v>0.24495284635927508</c:v>
                </c:pt>
                <c:pt idx="4">
                  <c:v>6.0542337873657098E-4</c:v>
                </c:pt>
              </c:numCache>
            </c:numRef>
          </c:val>
          <c:extLst>
            <c:ext xmlns:c16="http://schemas.microsoft.com/office/drawing/2014/chart" uri="{C3380CC4-5D6E-409C-BE32-E72D297353CC}">
              <c16:uniqueId val="{00000002-EE90-44ED-A0BF-789543E1486C}"/>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0.68195714051132006</c:v>
                </c:pt>
                <c:pt idx="1">
                  <c:v>0.20749026632025649</c:v>
                </c:pt>
                <c:pt idx="2">
                  <c:v>7.4347537881830378E-2</c:v>
                </c:pt>
                <c:pt idx="3">
                  <c:v>0</c:v>
                </c:pt>
                <c:pt idx="4">
                  <c:v>0</c:v>
                </c:pt>
              </c:numCache>
            </c:numRef>
          </c:val>
          <c:extLst>
            <c:ext xmlns:c16="http://schemas.microsoft.com/office/drawing/2014/chart" uri="{C3380CC4-5D6E-409C-BE32-E72D297353CC}">
              <c16:uniqueId val="{00000003-EE90-44ED-A0BF-789543E1486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04.xml" Type="http://schemas.openxmlformats.org/officeDocument/2006/relationships/chart" Id="rId5"/><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drawing10.xml.rels><?xml version="1.0" encoding="UTF-8"?><Relationships xmlns="http://schemas.openxmlformats.org/package/2006/relationships"><Relationship Target="../charts/chart152.xml" Type="http://schemas.openxmlformats.org/officeDocument/2006/relationships/chart" Id="rId8"/><Relationship Target="../charts/chart147.xml" Type="http://schemas.openxmlformats.org/officeDocument/2006/relationships/chart" Id="rId3"/><Relationship Target="../charts/chart151.xml" Type="http://schemas.openxmlformats.org/officeDocument/2006/relationships/chart" Id="rId7"/><Relationship Target="../charts/chart156.xml" Type="http://schemas.openxmlformats.org/officeDocument/2006/relationships/chart" Id="rId12"/><Relationship Target="../charts/chart146.xml" Type="http://schemas.openxmlformats.org/officeDocument/2006/relationships/chart" Id="rId2"/><Relationship Target="../charts/chart145.xml" Type="http://schemas.openxmlformats.org/officeDocument/2006/relationships/chart" Id="rId1"/><Relationship Target="../charts/chart150.xml" Type="http://schemas.openxmlformats.org/officeDocument/2006/relationships/chart" Id="rId6"/><Relationship Target="../charts/chart155.xml" Type="http://schemas.openxmlformats.org/officeDocument/2006/relationships/chart" Id="rId11"/><Relationship Target="../charts/chart149.xml" Type="http://schemas.openxmlformats.org/officeDocument/2006/relationships/chart" Id="rId5"/><Relationship Target="../charts/chart154.xml" Type="http://schemas.openxmlformats.org/officeDocument/2006/relationships/chart" Id="rId10"/><Relationship Target="../charts/chart148.xml" Type="http://schemas.openxmlformats.org/officeDocument/2006/relationships/chart" Id="rId4"/><Relationship Target="../charts/chart153.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10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10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10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10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400</xdr:row>
          <xdr:rowOff>38100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75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22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75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75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22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22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22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400</xdr:row>
          <xdr:rowOff>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561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926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561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561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5615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7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7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7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700-000015000000}"/>
            </a:ext>
          </a:extLst>
        </xdr:cNvPr>
        <xdr:cNvSpPr/>
      </xdr:nvSpPr>
      <xdr:spPr>
        <a:xfrm>
          <a:off x="942975" y="43091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700-000016000000}"/>
            </a:ext>
          </a:extLst>
        </xdr:cNvPr>
        <xdr:cNvSpPr/>
      </xdr:nvSpPr>
      <xdr:spPr>
        <a:xfrm>
          <a:off x="2205038" y="430911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1F000000}"/>
            </a:ext>
          </a:extLst>
        </xdr:cNvPr>
        <xdr:cNvSpPr/>
      </xdr:nvSpPr>
      <xdr:spPr>
        <a:xfrm>
          <a:off x="2357438" y="807291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700-000023000000}"/>
            </a:ext>
          </a:extLst>
        </xdr:cNvPr>
        <xdr:cNvSpPr/>
      </xdr:nvSpPr>
      <xdr:spPr>
        <a:xfrm>
          <a:off x="9429750"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7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700-000025000000}"/>
            </a:ext>
          </a:extLst>
        </xdr:cNvPr>
        <xdr:cNvSpPr/>
      </xdr:nvSpPr>
      <xdr:spPr>
        <a:xfrm>
          <a:off x="4533900" y="430911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7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700-000027000000}"/>
            </a:ext>
          </a:extLst>
        </xdr:cNvPr>
        <xdr:cNvSpPr/>
      </xdr:nvSpPr>
      <xdr:spPr>
        <a:xfrm>
          <a:off x="16054388"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07291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1121" name="B_Com2"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1122" name="B_Com1"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22</xdr:col>
      <xdr:colOff>19052</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1123" name="B_San1"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1124" name="B_Hyg1" hidden="1">
              <a:extLst>
                <a:ext uri="{63B3BB69-23CF-44E3-9099-C40C66FF867C}">
                  <a14:compatExt spid="_x0000_s261124"/>
                </a:ext>
                <a:ext uri="{FF2B5EF4-FFF2-40B4-BE49-F238E27FC236}">
                  <a16:creationId xmlns:a16="http://schemas.microsoft.com/office/drawing/2014/main" id="{00000000-0008-0000-0900-00000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1125" name="B_Hyg2" hidden="1">
              <a:extLst>
                <a:ext uri="{63B3BB69-23CF-44E3-9099-C40C66FF867C}">
                  <a14:compatExt spid="_x0000_s261125"/>
                </a:ext>
                <a:ext uri="{FF2B5EF4-FFF2-40B4-BE49-F238E27FC236}">
                  <a16:creationId xmlns:a16="http://schemas.microsoft.com/office/drawing/2014/main" id="{00000000-0008-0000-0900-00000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1126" name="B_Wat2" hidden="1">
              <a:extLst>
                <a:ext uri="{63B3BB69-23CF-44E3-9099-C40C66FF867C}">
                  <a14:compatExt spid="_x0000_s261126"/>
                </a:ext>
                <a:ext uri="{FF2B5EF4-FFF2-40B4-BE49-F238E27FC236}">
                  <a16:creationId xmlns:a16="http://schemas.microsoft.com/office/drawing/2014/main" id="{00000000-0008-0000-0900-00000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1127" name="B_Wat3" hidden="1">
              <a:extLst>
                <a:ext uri="{63B3BB69-23CF-44E3-9099-C40C66FF867C}">
                  <a14:compatExt spid="_x0000_s261127"/>
                </a:ext>
                <a:ext uri="{FF2B5EF4-FFF2-40B4-BE49-F238E27FC236}">
                  <a16:creationId xmlns:a16="http://schemas.microsoft.com/office/drawing/2014/main" id="{00000000-0008-0000-0900-00000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1128" name="B_San3" hidden="1">
              <a:extLst>
                <a:ext uri="{63B3BB69-23CF-44E3-9099-C40C66FF867C}">
                  <a14:compatExt spid="_x0000_s261128"/>
                </a:ext>
                <a:ext uri="{FF2B5EF4-FFF2-40B4-BE49-F238E27FC236}">
                  <a16:creationId xmlns:a16="http://schemas.microsoft.com/office/drawing/2014/main" id="{00000000-0008-0000-0900-00000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1129" name="B_Sub1" hidden="1">
              <a:extLst>
                <a:ext uri="{63B3BB69-23CF-44E3-9099-C40C66FF867C}">
                  <a14:compatExt spid="_x0000_s261129"/>
                </a:ext>
                <a:ext uri="{FF2B5EF4-FFF2-40B4-BE49-F238E27FC236}">
                  <a16:creationId xmlns:a16="http://schemas.microsoft.com/office/drawing/2014/main" id="{00000000-0008-0000-0900-00000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1130" name="B_WQ1"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1131" name="B_Matrix"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1132" name="B_Com3"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1133" name="B_Sub2"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1134" name="B_Sub3"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1135" name="B_WQ2"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1136" name="B_WQ3"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1137" name="Button 17" descr="   Go to MHH  " hidden="1">
              <a:extLst>
                <a:ext uri="{63B3BB69-23CF-44E3-9099-C40C66FF867C}">
                  <a14:compatExt spid="_x0000_s261137"/>
                </a:ext>
                <a:ext uri="{FF2B5EF4-FFF2-40B4-BE49-F238E27FC236}">
                  <a16:creationId xmlns:a16="http://schemas.microsoft.com/office/drawing/2014/main" id="{00000000-0008-0000-0900-00001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1138" name="Button 18" hidden="1">
              <a:extLst>
                <a:ext uri="{63B3BB69-23CF-44E3-9099-C40C66FF867C}">
                  <a14:compatExt spid="_x0000_s261138"/>
                </a:ext>
                <a:ext uri="{FF2B5EF4-FFF2-40B4-BE49-F238E27FC236}">
                  <a16:creationId xmlns:a16="http://schemas.microsoft.com/office/drawing/2014/main" id="{00000000-0008-0000-0900-00001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1139" name="Button 19" hidden="1">
              <a:extLst>
                <a:ext uri="{63B3BB69-23CF-44E3-9099-C40C66FF867C}">
                  <a14:compatExt spid="_x0000_s261139"/>
                </a:ext>
                <a:ext uri="{FF2B5EF4-FFF2-40B4-BE49-F238E27FC236}">
                  <a16:creationId xmlns:a16="http://schemas.microsoft.com/office/drawing/2014/main" id="{00000000-0008-0000-0900-00001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1140" name="Button 20" hidden="1">
              <a:extLst>
                <a:ext uri="{63B3BB69-23CF-44E3-9099-C40C66FF867C}">
                  <a14:compatExt spid="_x0000_s261140"/>
                </a:ext>
                <a:ext uri="{FF2B5EF4-FFF2-40B4-BE49-F238E27FC236}">
                  <a16:creationId xmlns:a16="http://schemas.microsoft.com/office/drawing/2014/main" id="{00000000-0008-0000-0900-00001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1141" name="Button 21" hidden="1">
              <a:extLst>
                <a:ext uri="{63B3BB69-23CF-44E3-9099-C40C66FF867C}">
                  <a14:compatExt spid="_x0000_s261141"/>
                </a:ext>
                <a:ext uri="{FF2B5EF4-FFF2-40B4-BE49-F238E27FC236}">
                  <a16:creationId xmlns:a16="http://schemas.microsoft.com/office/drawing/2014/main" id="{00000000-0008-0000-0900-00001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1142" name="Button 22" descr="   Go to MHH  " hidden="1">
              <a:extLst>
                <a:ext uri="{63B3BB69-23CF-44E3-9099-C40C66FF867C}">
                  <a14:compatExt spid="_x0000_s261142"/>
                </a:ext>
                <a:ext uri="{FF2B5EF4-FFF2-40B4-BE49-F238E27FC236}">
                  <a16:creationId xmlns:a16="http://schemas.microsoft.com/office/drawing/2014/main" id="{00000000-0008-0000-0900-00001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1143" name="Button 23" descr="   Go to MHH  " hidden="1">
              <a:extLst>
                <a:ext uri="{63B3BB69-23CF-44E3-9099-C40C66FF867C}">
                  <a14:compatExt spid="_x0000_s261143"/>
                </a:ext>
                <a:ext uri="{FF2B5EF4-FFF2-40B4-BE49-F238E27FC236}">
                  <a16:creationId xmlns:a16="http://schemas.microsoft.com/office/drawing/2014/main" id="{00000000-0008-0000-0900-00001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1144" name="Button 24" hidden="1">
              <a:extLst>
                <a:ext uri="{63B3BB69-23CF-44E3-9099-C40C66FF867C}">
                  <a14:compatExt spid="_x0000_s261144"/>
                </a:ext>
                <a:ext uri="{FF2B5EF4-FFF2-40B4-BE49-F238E27FC236}">
                  <a16:creationId xmlns:a16="http://schemas.microsoft.com/office/drawing/2014/main" id="{00000000-0008-0000-0900-00001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1145" name="Button 25" hidden="1">
              <a:extLst>
                <a:ext uri="{63B3BB69-23CF-44E3-9099-C40C66FF867C}">
                  <a14:compatExt spid="_x0000_s261145"/>
                </a:ext>
                <a:ext uri="{FF2B5EF4-FFF2-40B4-BE49-F238E27FC236}">
                  <a16:creationId xmlns:a16="http://schemas.microsoft.com/office/drawing/2014/main" id="{00000000-0008-0000-0900-00001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1146" name="Button 26" hidden="1">
              <a:extLst>
                <a:ext uri="{63B3BB69-23CF-44E3-9099-C40C66FF867C}">
                  <a14:compatExt spid="_x0000_s261146"/>
                </a:ext>
                <a:ext uri="{FF2B5EF4-FFF2-40B4-BE49-F238E27FC236}">
                  <a16:creationId xmlns:a16="http://schemas.microsoft.com/office/drawing/2014/main" id="{00000000-0008-0000-0900-00001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1147" name="Button 27" hidden="1">
              <a:extLst>
                <a:ext uri="{63B3BB69-23CF-44E3-9099-C40C66FF867C}">
                  <a14:compatExt spid="_x0000_s261147"/>
                </a:ext>
                <a:ext uri="{FF2B5EF4-FFF2-40B4-BE49-F238E27FC236}">
                  <a16:creationId xmlns:a16="http://schemas.microsoft.com/office/drawing/2014/main" id="{00000000-0008-0000-0900-00001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1148" name="Button 28" hidden="1">
              <a:extLst>
                <a:ext uri="{63B3BB69-23CF-44E3-9099-C40C66FF867C}">
                  <a14:compatExt spid="_x0000_s261148"/>
                </a:ext>
                <a:ext uri="{FF2B5EF4-FFF2-40B4-BE49-F238E27FC236}">
                  <a16:creationId xmlns:a16="http://schemas.microsoft.com/office/drawing/2014/main" id="{00000000-0008-0000-0900-00001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1149" name="Button 29" hidden="1">
              <a:extLst>
                <a:ext uri="{63B3BB69-23CF-44E3-9099-C40C66FF867C}">
                  <a14:compatExt spid="_x0000_s261149"/>
                </a:ext>
                <a:ext uri="{FF2B5EF4-FFF2-40B4-BE49-F238E27FC236}">
                  <a16:creationId xmlns:a16="http://schemas.microsoft.com/office/drawing/2014/main" id="{00000000-0008-0000-0900-00001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1150" name="Button 30" hidden="1">
              <a:extLst>
                <a:ext uri="{63B3BB69-23CF-44E3-9099-C40C66FF867C}">
                  <a14:compatExt spid="_x0000_s261150"/>
                </a:ext>
                <a:ext uri="{FF2B5EF4-FFF2-40B4-BE49-F238E27FC236}">
                  <a16:creationId xmlns:a16="http://schemas.microsoft.com/office/drawing/2014/main" id="{00000000-0008-0000-0900-00001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1151" name="Button 31" hidden="1">
              <a:extLst>
                <a:ext uri="{63B3BB69-23CF-44E3-9099-C40C66FF867C}">
                  <a14:compatExt spid="_x0000_s261151"/>
                </a:ext>
                <a:ext uri="{FF2B5EF4-FFF2-40B4-BE49-F238E27FC236}">
                  <a16:creationId xmlns:a16="http://schemas.microsoft.com/office/drawing/2014/main" id="{00000000-0008-0000-0900-00001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1152" name="Button 32" hidden="1">
              <a:extLst>
                <a:ext uri="{63B3BB69-23CF-44E3-9099-C40C66FF867C}">
                  <a14:compatExt spid="_x0000_s261152"/>
                </a:ext>
                <a:ext uri="{FF2B5EF4-FFF2-40B4-BE49-F238E27FC236}">
                  <a16:creationId xmlns:a16="http://schemas.microsoft.com/office/drawing/2014/main" id="{00000000-0008-0000-0900-00002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1153" name="Button 33" hidden="1">
              <a:extLst>
                <a:ext uri="{63B3BB69-23CF-44E3-9099-C40C66FF867C}">
                  <a14:compatExt spid="_x0000_s261153"/>
                </a:ext>
                <a:ext uri="{FF2B5EF4-FFF2-40B4-BE49-F238E27FC236}">
                  <a16:creationId xmlns:a16="http://schemas.microsoft.com/office/drawing/2014/main" id="{00000000-0008-0000-0900-00002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1154" name="Button 34" hidden="1">
              <a:extLst>
                <a:ext uri="{63B3BB69-23CF-44E3-9099-C40C66FF867C}">
                  <a14:compatExt spid="_x0000_s261154"/>
                </a:ext>
                <a:ext uri="{FF2B5EF4-FFF2-40B4-BE49-F238E27FC236}">
                  <a16:creationId xmlns:a16="http://schemas.microsoft.com/office/drawing/2014/main" id="{00000000-0008-0000-0900-00002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1155" name="Button 35" hidden="1">
              <a:extLst>
                <a:ext uri="{63B3BB69-23CF-44E3-9099-C40C66FF867C}">
                  <a14:compatExt spid="_x0000_s261155"/>
                </a:ext>
                <a:ext uri="{FF2B5EF4-FFF2-40B4-BE49-F238E27FC236}">
                  <a16:creationId xmlns:a16="http://schemas.microsoft.com/office/drawing/2014/main" id="{00000000-0008-0000-0900-00002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1156" name="Button 36" hidden="1">
              <a:extLst>
                <a:ext uri="{63B3BB69-23CF-44E3-9099-C40C66FF867C}">
                  <a14:compatExt spid="_x0000_s261156"/>
                </a:ext>
                <a:ext uri="{FF2B5EF4-FFF2-40B4-BE49-F238E27FC236}">
                  <a16:creationId xmlns:a16="http://schemas.microsoft.com/office/drawing/2014/main" id="{00000000-0008-0000-0900-00002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1157" name="Button 37" hidden="1">
              <a:extLst>
                <a:ext uri="{63B3BB69-23CF-44E3-9099-C40C66FF867C}">
                  <a14:compatExt spid="_x0000_s261157"/>
                </a:ext>
                <a:ext uri="{FF2B5EF4-FFF2-40B4-BE49-F238E27FC236}">
                  <a16:creationId xmlns:a16="http://schemas.microsoft.com/office/drawing/2014/main" id="{00000000-0008-0000-0900-00002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1158" name="Button 38" hidden="1">
              <a:extLst>
                <a:ext uri="{63B3BB69-23CF-44E3-9099-C40C66FF867C}">
                  <a14:compatExt spid="_x0000_s261158"/>
                </a:ext>
                <a:ext uri="{FF2B5EF4-FFF2-40B4-BE49-F238E27FC236}">
                  <a16:creationId xmlns:a16="http://schemas.microsoft.com/office/drawing/2014/main" id="{00000000-0008-0000-0900-00002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1159" name="Button 39" hidden="1">
              <a:extLst>
                <a:ext uri="{63B3BB69-23CF-44E3-9099-C40C66FF867C}">
                  <a14:compatExt spid="_x0000_s261159"/>
                </a:ext>
                <a:ext uri="{FF2B5EF4-FFF2-40B4-BE49-F238E27FC236}">
                  <a16:creationId xmlns:a16="http://schemas.microsoft.com/office/drawing/2014/main" id="{00000000-0008-0000-0900-00002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1160" name="Button 40" descr="   Go to MHH  " hidden="1">
              <a:extLst>
                <a:ext uri="{63B3BB69-23CF-44E3-9099-C40C66FF867C}">
                  <a14:compatExt spid="_x0000_s261160"/>
                </a:ext>
                <a:ext uri="{FF2B5EF4-FFF2-40B4-BE49-F238E27FC236}">
                  <a16:creationId xmlns:a16="http://schemas.microsoft.com/office/drawing/2014/main" id="{00000000-0008-0000-0900-00002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900-00002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1162" name="Button 42" hidden="1">
              <a:extLst>
                <a:ext uri="{63B3BB69-23CF-44E3-9099-C40C66FF867C}">
                  <a14:compatExt spid="_x0000_s261162"/>
                </a:ext>
                <a:ext uri="{FF2B5EF4-FFF2-40B4-BE49-F238E27FC236}">
                  <a16:creationId xmlns:a16="http://schemas.microsoft.com/office/drawing/2014/main" id="{00000000-0008-0000-0900-00002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1163" name="Button 43" descr="   Go to MHH  " hidden="1">
              <a:extLst>
                <a:ext uri="{63B3BB69-23CF-44E3-9099-C40C66FF867C}">
                  <a14:compatExt spid="_x0000_s261163"/>
                </a:ext>
                <a:ext uri="{FF2B5EF4-FFF2-40B4-BE49-F238E27FC236}">
                  <a16:creationId xmlns:a16="http://schemas.microsoft.com/office/drawing/2014/main" id="{00000000-0008-0000-0900-00002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1164" name="Button 44" hidden="1">
              <a:extLst>
                <a:ext uri="{63B3BB69-23CF-44E3-9099-C40C66FF867C}">
                  <a14:compatExt spid="_x0000_s261164"/>
                </a:ext>
                <a:ext uri="{FF2B5EF4-FFF2-40B4-BE49-F238E27FC236}">
                  <a16:creationId xmlns:a16="http://schemas.microsoft.com/office/drawing/2014/main" id="{00000000-0008-0000-0900-00002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1165" name="Button 45" hidden="1">
              <a:extLst>
                <a:ext uri="{63B3BB69-23CF-44E3-9099-C40C66FF867C}">
                  <a14:compatExt spid="_x0000_s261165"/>
                </a:ext>
                <a:ext uri="{FF2B5EF4-FFF2-40B4-BE49-F238E27FC236}">
                  <a16:creationId xmlns:a16="http://schemas.microsoft.com/office/drawing/2014/main" id="{00000000-0008-0000-0900-00002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1166" name="Button 46" hidden="1">
              <a:extLst>
                <a:ext uri="{63B3BB69-23CF-44E3-9099-C40C66FF867C}">
                  <a14:compatExt spid="_x0000_s261166"/>
                </a:ext>
                <a:ext uri="{FF2B5EF4-FFF2-40B4-BE49-F238E27FC236}">
                  <a16:creationId xmlns:a16="http://schemas.microsoft.com/office/drawing/2014/main" id="{00000000-0008-0000-0900-00002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1167" name="Button 47" hidden="1">
              <a:extLst>
                <a:ext uri="{63B3BB69-23CF-44E3-9099-C40C66FF867C}">
                  <a14:compatExt spid="_x0000_s261167"/>
                </a:ext>
                <a:ext uri="{FF2B5EF4-FFF2-40B4-BE49-F238E27FC236}">
                  <a16:creationId xmlns:a16="http://schemas.microsoft.com/office/drawing/2014/main" id="{00000000-0008-0000-0900-00002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1168" name="Button 48" hidden="1">
              <a:extLst>
                <a:ext uri="{63B3BB69-23CF-44E3-9099-C40C66FF867C}">
                  <a14:compatExt spid="_x0000_s261168"/>
                </a:ext>
                <a:ext uri="{FF2B5EF4-FFF2-40B4-BE49-F238E27FC236}">
                  <a16:creationId xmlns:a16="http://schemas.microsoft.com/office/drawing/2014/main" id="{00000000-0008-0000-0900-00003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1169" name="Button 49" hidden="1">
              <a:extLst>
                <a:ext uri="{63B3BB69-23CF-44E3-9099-C40C66FF867C}">
                  <a14:compatExt spid="_x0000_s261169"/>
                </a:ext>
                <a:ext uri="{FF2B5EF4-FFF2-40B4-BE49-F238E27FC236}">
                  <a16:creationId xmlns:a16="http://schemas.microsoft.com/office/drawing/2014/main" id="{00000000-0008-0000-0900-00003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1170" name="Button 50" descr="   Go to MHH  " hidden="1">
              <a:extLst>
                <a:ext uri="{63B3BB69-23CF-44E3-9099-C40C66FF867C}">
                  <a14:compatExt spid="_x0000_s261170"/>
                </a:ext>
                <a:ext uri="{FF2B5EF4-FFF2-40B4-BE49-F238E27FC236}">
                  <a16:creationId xmlns:a16="http://schemas.microsoft.com/office/drawing/2014/main" id="{00000000-0008-0000-0900-00003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1171" name="Button 51" hidden="1">
              <a:extLst>
                <a:ext uri="{63B3BB69-23CF-44E3-9099-C40C66FF867C}">
                  <a14:compatExt spid="_x0000_s261171"/>
                </a:ext>
                <a:ext uri="{FF2B5EF4-FFF2-40B4-BE49-F238E27FC236}">
                  <a16:creationId xmlns:a16="http://schemas.microsoft.com/office/drawing/2014/main" id="{00000000-0008-0000-0900-00003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1172" name="Button 52" hidden="1">
              <a:extLst>
                <a:ext uri="{63B3BB69-23CF-44E3-9099-C40C66FF867C}">
                  <a14:compatExt spid="_x0000_s261172"/>
                </a:ext>
                <a:ext uri="{FF2B5EF4-FFF2-40B4-BE49-F238E27FC236}">
                  <a16:creationId xmlns:a16="http://schemas.microsoft.com/office/drawing/2014/main" id="{00000000-0008-0000-0900-00003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1173" name="Button 53" hidden="1">
              <a:extLst>
                <a:ext uri="{63B3BB69-23CF-44E3-9099-C40C66FF867C}">
                  <a14:compatExt spid="_x0000_s261173"/>
                </a:ext>
                <a:ext uri="{FF2B5EF4-FFF2-40B4-BE49-F238E27FC236}">
                  <a16:creationId xmlns:a16="http://schemas.microsoft.com/office/drawing/2014/main" id="{00000000-0008-0000-0900-00003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1174" name="Button 54" hidden="1">
              <a:extLst>
                <a:ext uri="{63B3BB69-23CF-44E3-9099-C40C66FF867C}">
                  <a14:compatExt spid="_x0000_s261174"/>
                </a:ext>
                <a:ext uri="{FF2B5EF4-FFF2-40B4-BE49-F238E27FC236}">
                  <a16:creationId xmlns:a16="http://schemas.microsoft.com/office/drawing/2014/main" id="{00000000-0008-0000-0900-00003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1175" name="Button 55" descr="   Go to MHH  " hidden="1">
              <a:extLst>
                <a:ext uri="{63B3BB69-23CF-44E3-9099-C40C66FF867C}">
                  <a14:compatExt spid="_x0000_s261175"/>
                </a:ext>
                <a:ext uri="{FF2B5EF4-FFF2-40B4-BE49-F238E27FC236}">
                  <a16:creationId xmlns:a16="http://schemas.microsoft.com/office/drawing/2014/main" id="{00000000-0008-0000-0900-00003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1176" name="Button 56" hidden="1">
              <a:extLst>
                <a:ext uri="{63B3BB69-23CF-44E3-9099-C40C66FF867C}">
                  <a14:compatExt spid="_x0000_s261176"/>
                </a:ext>
                <a:ext uri="{FF2B5EF4-FFF2-40B4-BE49-F238E27FC236}">
                  <a16:creationId xmlns:a16="http://schemas.microsoft.com/office/drawing/2014/main" id="{00000000-0008-0000-0900-00003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1177" name="Button 57" hidden="1">
              <a:extLst>
                <a:ext uri="{63B3BB69-23CF-44E3-9099-C40C66FF867C}">
                  <a14:compatExt spid="_x0000_s261177"/>
                </a:ext>
                <a:ext uri="{FF2B5EF4-FFF2-40B4-BE49-F238E27FC236}">
                  <a16:creationId xmlns:a16="http://schemas.microsoft.com/office/drawing/2014/main" id="{00000000-0008-0000-0900-00003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1178" name="Button 58" descr="   Go to MHH  " hidden="1">
              <a:extLst>
                <a:ext uri="{63B3BB69-23CF-44E3-9099-C40C66FF867C}">
                  <a14:compatExt spid="_x0000_s261178"/>
                </a:ext>
                <a:ext uri="{FF2B5EF4-FFF2-40B4-BE49-F238E27FC236}">
                  <a16:creationId xmlns:a16="http://schemas.microsoft.com/office/drawing/2014/main" id="{00000000-0008-0000-0900-00003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1179" name="Button 59" hidden="1">
              <a:extLst>
                <a:ext uri="{63B3BB69-23CF-44E3-9099-C40C66FF867C}">
                  <a14:compatExt spid="_x0000_s261179"/>
                </a:ext>
                <a:ext uri="{FF2B5EF4-FFF2-40B4-BE49-F238E27FC236}">
                  <a16:creationId xmlns:a16="http://schemas.microsoft.com/office/drawing/2014/main" id="{00000000-0008-0000-0900-00003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1180" name="Button 60" hidden="1">
              <a:extLst>
                <a:ext uri="{63B3BB69-23CF-44E3-9099-C40C66FF867C}">
                  <a14:compatExt spid="_x0000_s261180"/>
                </a:ext>
                <a:ext uri="{FF2B5EF4-FFF2-40B4-BE49-F238E27FC236}">
                  <a16:creationId xmlns:a16="http://schemas.microsoft.com/office/drawing/2014/main" id="{00000000-0008-0000-0900-00003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1181" name="Button 61" hidden="1">
              <a:extLst>
                <a:ext uri="{63B3BB69-23CF-44E3-9099-C40C66FF867C}">
                  <a14:compatExt spid="_x0000_s261181"/>
                </a:ext>
                <a:ext uri="{FF2B5EF4-FFF2-40B4-BE49-F238E27FC236}">
                  <a16:creationId xmlns:a16="http://schemas.microsoft.com/office/drawing/2014/main" id="{00000000-0008-0000-0900-00003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1182" name="Button 62" hidden="1">
              <a:extLst>
                <a:ext uri="{63B3BB69-23CF-44E3-9099-C40C66FF867C}">
                  <a14:compatExt spid="_x0000_s261182"/>
                </a:ext>
                <a:ext uri="{FF2B5EF4-FFF2-40B4-BE49-F238E27FC236}">
                  <a16:creationId xmlns:a16="http://schemas.microsoft.com/office/drawing/2014/main" id="{00000000-0008-0000-0900-00003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1183" name="Button 63" hidden="1">
              <a:extLst>
                <a:ext uri="{63B3BB69-23CF-44E3-9099-C40C66FF867C}">
                  <a14:compatExt spid="_x0000_s261183"/>
                </a:ext>
                <a:ext uri="{FF2B5EF4-FFF2-40B4-BE49-F238E27FC236}">
                  <a16:creationId xmlns:a16="http://schemas.microsoft.com/office/drawing/2014/main" id="{00000000-0008-0000-0900-00003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1184" name="Button 64" hidden="1">
              <a:extLst>
                <a:ext uri="{63B3BB69-23CF-44E3-9099-C40C66FF867C}">
                  <a14:compatExt spid="_x0000_s261184"/>
                </a:ext>
                <a:ext uri="{FF2B5EF4-FFF2-40B4-BE49-F238E27FC236}">
                  <a16:creationId xmlns:a16="http://schemas.microsoft.com/office/drawing/2014/main" id="{00000000-0008-0000-0900-00004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1185" name="Button 65" descr="   Go to MHH  " hidden="1">
              <a:extLst>
                <a:ext uri="{63B3BB69-23CF-44E3-9099-C40C66FF867C}">
                  <a14:compatExt spid="_x0000_s261185"/>
                </a:ext>
                <a:ext uri="{FF2B5EF4-FFF2-40B4-BE49-F238E27FC236}">
                  <a16:creationId xmlns:a16="http://schemas.microsoft.com/office/drawing/2014/main" id="{00000000-0008-0000-0900-00004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1186" name="Button 66" hidden="1">
              <a:extLst>
                <a:ext uri="{63B3BB69-23CF-44E3-9099-C40C66FF867C}">
                  <a14:compatExt spid="_x0000_s261186"/>
                </a:ext>
                <a:ext uri="{FF2B5EF4-FFF2-40B4-BE49-F238E27FC236}">
                  <a16:creationId xmlns:a16="http://schemas.microsoft.com/office/drawing/2014/main" id="{00000000-0008-0000-0900-00004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1187" name="Button 67" hidden="1">
              <a:extLst>
                <a:ext uri="{63B3BB69-23CF-44E3-9099-C40C66FF867C}">
                  <a14:compatExt spid="_x0000_s261187"/>
                </a:ext>
                <a:ext uri="{FF2B5EF4-FFF2-40B4-BE49-F238E27FC236}">
                  <a16:creationId xmlns:a16="http://schemas.microsoft.com/office/drawing/2014/main" id="{00000000-0008-0000-0900-00004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1188" name="Button 68" hidden="1">
              <a:extLst>
                <a:ext uri="{63B3BB69-23CF-44E3-9099-C40C66FF867C}">
                  <a14:compatExt spid="_x0000_s261188"/>
                </a:ext>
                <a:ext uri="{FF2B5EF4-FFF2-40B4-BE49-F238E27FC236}">
                  <a16:creationId xmlns:a16="http://schemas.microsoft.com/office/drawing/2014/main" id="{00000000-0008-0000-0900-00004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1189" name="Button 69" hidden="1">
              <a:extLst>
                <a:ext uri="{63B3BB69-23CF-44E3-9099-C40C66FF867C}">
                  <a14:compatExt spid="_x0000_s261189"/>
                </a:ext>
                <a:ext uri="{FF2B5EF4-FFF2-40B4-BE49-F238E27FC236}">
                  <a16:creationId xmlns:a16="http://schemas.microsoft.com/office/drawing/2014/main" id="{00000000-0008-0000-0900-00004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1190" name="Button 70" hidden="1">
              <a:extLst>
                <a:ext uri="{63B3BB69-23CF-44E3-9099-C40C66FF867C}">
                  <a14:compatExt spid="_x0000_s261190"/>
                </a:ext>
                <a:ext uri="{FF2B5EF4-FFF2-40B4-BE49-F238E27FC236}">
                  <a16:creationId xmlns:a16="http://schemas.microsoft.com/office/drawing/2014/main" id="{00000000-0008-0000-0900-00004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1191" name="Button 71" hidden="1">
              <a:extLst>
                <a:ext uri="{63B3BB69-23CF-44E3-9099-C40C66FF867C}">
                  <a14:compatExt spid="_x0000_s261191"/>
                </a:ext>
                <a:ext uri="{FF2B5EF4-FFF2-40B4-BE49-F238E27FC236}">
                  <a16:creationId xmlns:a16="http://schemas.microsoft.com/office/drawing/2014/main" id="{00000000-0008-0000-0900-00004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1192" name="Button 72" hidden="1">
              <a:extLst>
                <a:ext uri="{63B3BB69-23CF-44E3-9099-C40C66FF867C}">
                  <a14:compatExt spid="_x0000_s261192"/>
                </a:ext>
                <a:ext uri="{FF2B5EF4-FFF2-40B4-BE49-F238E27FC236}">
                  <a16:creationId xmlns:a16="http://schemas.microsoft.com/office/drawing/2014/main" id="{00000000-0008-0000-0900-00004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1193" name="Button 73" hidden="1">
              <a:extLst>
                <a:ext uri="{63B3BB69-23CF-44E3-9099-C40C66FF867C}">
                  <a14:compatExt spid="_x0000_s261193"/>
                </a:ext>
                <a:ext uri="{FF2B5EF4-FFF2-40B4-BE49-F238E27FC236}">
                  <a16:creationId xmlns:a16="http://schemas.microsoft.com/office/drawing/2014/main" id="{00000000-0008-0000-0900-00004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1194" name="Button 74" hidden="1">
              <a:extLst>
                <a:ext uri="{63B3BB69-23CF-44E3-9099-C40C66FF867C}">
                  <a14:compatExt spid="_x0000_s261194"/>
                </a:ext>
                <a:ext uri="{FF2B5EF4-FFF2-40B4-BE49-F238E27FC236}">
                  <a16:creationId xmlns:a16="http://schemas.microsoft.com/office/drawing/2014/main" id="{00000000-0008-0000-0900-00004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345.xml" Type="http://schemas.openxmlformats.org/officeDocument/2006/relationships/ctrlProp" Id="rId55"/><Relationship Target="../ctrlProps/ctrlProp353.xml" Type="http://schemas.openxmlformats.org/officeDocument/2006/relationships/ctrlProp" Id="rId63"/><Relationship Target="../ctrlProps/ctrlProp358.xml" Type="http://schemas.openxmlformats.org/officeDocument/2006/relationships/ctrlProp" Id="rId68"/><Relationship Target="../ctrlProps/ctrlProp366.xml" Type="http://schemas.openxmlformats.org/officeDocument/2006/relationships/ctrlProp" Id="rId76"/><Relationship Target="../ctrlProps/ctrlProp297.xml" Type="http://schemas.openxmlformats.org/officeDocument/2006/relationships/ctrlProp" Id="rId7"/><Relationship Target="../ctrlProps/ctrlProp361.xml" Type="http://schemas.openxmlformats.org/officeDocument/2006/relationships/ctrlProp" Id="rId71"/><Relationship Target="../drawings/drawing10.xml" Type="http://schemas.openxmlformats.org/officeDocument/2006/relationships/drawing" Id="rId2"/><Relationship Target="../ctrlProps/ctrlProp306.xml" Type="http://schemas.openxmlformats.org/officeDocument/2006/relationships/ctrlProp" Id="rId16"/><Relationship Target="../ctrlProps/ctrlProp319.xml" Type="http://schemas.openxmlformats.org/officeDocument/2006/relationships/ctrlProp" Id="rId29"/><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348.xml" Type="http://schemas.openxmlformats.org/officeDocument/2006/relationships/ctrlProp" Id="rId58"/><Relationship Target="../ctrlProps/ctrlProp356.xml" Type="http://schemas.openxmlformats.org/officeDocument/2006/relationships/ctrlProp" Id="rId66"/><Relationship Target="../ctrlProps/ctrlProp364.xml" Type="http://schemas.openxmlformats.org/officeDocument/2006/relationships/ctrlProp" Id="rId74"/><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47.xml" Type="http://schemas.openxmlformats.org/officeDocument/2006/relationships/ctrlProp" Id="rId57"/><Relationship Target="../ctrlProps/ctrlProp351.xml" Type="http://schemas.openxmlformats.org/officeDocument/2006/relationships/ctrlProp" Id="rId61"/><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350.xml" Type="http://schemas.openxmlformats.org/officeDocument/2006/relationships/ctrlProp" Id="rId60"/><Relationship Target="../ctrlProps/ctrlProp355.xml" Type="http://schemas.openxmlformats.org/officeDocument/2006/relationships/ctrlProp" Id="rId65"/><Relationship Target="../ctrlProps/ctrlProp363.xml" Type="http://schemas.openxmlformats.org/officeDocument/2006/relationships/ctrlProp" Id="rId73"/><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346.xml" Type="http://schemas.openxmlformats.org/officeDocument/2006/relationships/ctrlProp" Id="rId56"/><Relationship Target="../ctrlProps/ctrlProp354.xml" Type="http://schemas.openxmlformats.org/officeDocument/2006/relationships/ctrlProp" Id="rId64"/><Relationship Target="../ctrlProps/ctrlProp359.xml" Type="http://schemas.openxmlformats.org/officeDocument/2006/relationships/ctrlProp" Id="rId69"/><Relationship Target="../ctrlProps/ctrlProp367.xml" Type="http://schemas.openxmlformats.org/officeDocument/2006/relationships/ctrlProp" Id="rId77"/><Relationship Target="../ctrlProps/ctrlProp298.xml" Type="http://schemas.openxmlformats.org/officeDocument/2006/relationships/ctrlProp" Id="rId8"/><Relationship Target="../ctrlProps/ctrlProp341.xml" Type="http://schemas.openxmlformats.org/officeDocument/2006/relationships/ctrlProp" Id="rId51"/><Relationship Target="../ctrlProps/ctrlProp362.xml" Type="http://schemas.openxmlformats.org/officeDocument/2006/relationships/ctrlProp" Id="rId72"/><Relationship Target="../drawings/vmlDrawing9.vml" Type="http://schemas.openxmlformats.org/officeDocument/2006/relationships/vmlDrawing" Id="rId3"/><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ctrlProps/ctrlProp349.xml" Type="http://schemas.openxmlformats.org/officeDocument/2006/relationships/ctrlProp" Id="rId59"/><Relationship Target="../ctrlProps/ctrlProp357.xml" Type="http://schemas.openxmlformats.org/officeDocument/2006/relationships/ctrlProp" Id="rId67"/><Relationship Target="../ctrlProps/ctrlProp310.xml" Type="http://schemas.openxmlformats.org/officeDocument/2006/relationships/ctrlProp" Id="rId20"/><Relationship Target="../ctrlProps/ctrlProp331.xml" Type="http://schemas.openxmlformats.org/officeDocument/2006/relationships/ctrlProp" Id="rId41"/><Relationship Target="../ctrlProps/ctrlProp344.xml" Type="http://schemas.openxmlformats.org/officeDocument/2006/relationships/ctrlProp" Id="rId54"/><Relationship Target="../ctrlProps/ctrlProp352.xml" Type="http://schemas.openxmlformats.org/officeDocument/2006/relationships/ctrlProp" Id="rId62"/><Relationship Target="../ctrlProps/ctrlProp360.xml" Type="http://schemas.openxmlformats.org/officeDocument/2006/relationships/ctrlProp" Id="rId70"/><Relationship Target="../ctrlProps/ctrlProp365.xml" Type="http://schemas.openxmlformats.org/officeDocument/2006/relationships/ctrlProp" Id="rId75"/><Relationship Target="../printerSettings/printerSettings9.bin" Type="http://schemas.openxmlformats.org/officeDocument/2006/relationships/printerSettings" Id="rId1"/><Relationship Target="../ctrlProps/ctrlProp29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35" customWidth="true"/>
    <col min="2" max="2" width="2.7109375" style="235" customWidth="true"/>
    <col min="3" max="3" width="66.28515625" style="235" customWidth="true"/>
    <col min="4" max="4" width="8.85546875" style="235" customWidth="true"/>
    <col min="5" max="16384" width="8.85546875" style="235"/>
  </cols>
  <sheetData>
    <row r="1" ht="44.1" customHeight="true" x14ac:dyDescent="0.25">
      <c r="A1" s="232"/>
      <c r="B1" s="233"/>
      <c r="C1" s="233"/>
      <c r="D1" s="233"/>
      <c r="E1" s="234"/>
      <c r="F1" s="234"/>
      <c r="G1" s="234"/>
      <c r="H1" s="234"/>
      <c r="I1" s="234"/>
      <c r="J1" s="234"/>
      <c r="K1" s="234"/>
      <c r="L1" s="234"/>
      <c r="M1" s="234"/>
      <c r="N1" s="234"/>
      <c r="O1" s="234"/>
      <c r="P1" s="234"/>
      <c r="Q1" s="234"/>
      <c r="R1" s="234"/>
    </row>
    <row r="2" s="338" customFormat="true" ht="22.5" customHeight="true" x14ac:dyDescent="0.35">
      <c r="A2" s="1040"/>
      <c r="B2" s="1041"/>
    </row>
    <row r="3" s="338" customFormat="true" ht="22.5" customHeight="true" x14ac:dyDescent="0.35">
      <c r="A3" s="351"/>
      <c r="B3" s="352"/>
    </row>
    <row r="4" s="338" customFormat="true" ht="22.5" customHeight="true" x14ac:dyDescent="0.35">
      <c r="A4" s="347"/>
      <c r="B4" s="348"/>
      <c r="C4" s="546" t="s">
        <v>27</v>
      </c>
    </row>
    <row r="5" s="338" customFormat="true" ht="22.5" customHeight="true" x14ac:dyDescent="0.35">
      <c r="A5" s="1040"/>
      <c r="B5" s="1041"/>
      <c r="C5" s="546"/>
    </row>
    <row r="6" s="338" customFormat="true" ht="29.25" customHeight="true" x14ac:dyDescent="0.2">
      <c r="A6" s="1042"/>
      <c r="B6" s="1044"/>
      <c r="C6" s="546" t="s">
        <v>28</v>
      </c>
    </row>
    <row r="7" s="338" customFormat="true" ht="25.9" customHeight="true" x14ac:dyDescent="0.4">
      <c r="A7" s="1036"/>
      <c r="B7" s="1037"/>
      <c r="C7" s="548" t="str">
        <f ca="true">+Water!B5</f>
        <v>Thailand</v>
      </c>
    </row>
    <row r="8" s="338" customFormat="true" ht="15" customHeight="true" x14ac:dyDescent="0.2">
      <c r="A8" s="1038"/>
      <c r="B8" s="1039"/>
      <c r="C8" s="546"/>
    </row>
    <row r="9" s="338" customFormat="true" ht="15" customHeight="true" x14ac:dyDescent="0.2">
      <c r="A9" s="352"/>
      <c r="B9" s="355"/>
      <c r="C9" s="547" t="s">
        <v>156</v>
      </c>
    </row>
    <row r="10" ht="8.25" customHeight="true" x14ac:dyDescent="0.2">
      <c r="A10" s="233"/>
      <c r="B10" s="233"/>
      <c r="C10" s="236"/>
      <c r="D10" s="234"/>
      <c r="E10" s="234"/>
      <c r="F10" s="234"/>
      <c r="G10" s="234"/>
      <c r="H10" s="234"/>
      <c r="I10" s="234"/>
      <c r="J10" s="234"/>
      <c r="K10" s="234"/>
      <c r="L10" s="234"/>
      <c r="M10" s="234"/>
      <c r="N10" s="234"/>
      <c r="O10" s="234"/>
      <c r="P10" s="234"/>
      <c r="Q10" s="234"/>
      <c r="R10" s="234"/>
    </row>
    <row r="11" ht="15.95" customHeight="true" x14ac:dyDescent="0.2">
      <c r="A11" s="233"/>
      <c r="C11" s="237" t="s">
        <v>29</v>
      </c>
      <c r="D11" s="234"/>
      <c r="E11" s="233"/>
      <c r="F11" s="234"/>
      <c r="G11" s="234"/>
      <c r="H11" s="234"/>
      <c r="I11" s="234"/>
      <c r="J11" s="234"/>
      <c r="K11" s="234"/>
      <c r="L11" s="234"/>
      <c r="M11" s="234"/>
      <c r="N11" s="234"/>
      <c r="O11" s="234"/>
      <c r="P11" s="234"/>
      <c r="Q11" s="234"/>
      <c r="R11" s="234"/>
    </row>
    <row r="12" ht="9" customHeight="true" x14ac:dyDescent="0.2">
      <c r="A12" s="233"/>
      <c r="B12" s="234"/>
      <c r="C12" s="238"/>
      <c r="D12" s="234"/>
      <c r="E12" s="233"/>
      <c r="F12" s="234"/>
      <c r="G12" s="234"/>
      <c r="H12" s="234"/>
      <c r="I12" s="234"/>
      <c r="J12" s="234"/>
      <c r="K12" s="234"/>
      <c r="L12" s="234"/>
      <c r="M12" s="234"/>
      <c r="N12" s="234"/>
      <c r="O12" s="234"/>
      <c r="P12" s="234"/>
      <c r="Q12" s="234"/>
      <c r="R12" s="234"/>
    </row>
    <row r="13" ht="33" customHeight="true" x14ac:dyDescent="0.25">
      <c r="A13" s="233"/>
      <c r="B13" s="234"/>
      <c r="C13" s="239" t="s">
        <v>30</v>
      </c>
      <c r="D13" s="234"/>
      <c r="E13" s="233"/>
      <c r="F13" s="234"/>
      <c r="G13" s="234"/>
      <c r="H13" s="234"/>
      <c r="I13" s="234"/>
      <c r="J13" s="234"/>
      <c r="K13" s="234"/>
      <c r="L13" s="234"/>
      <c r="M13" s="234"/>
      <c r="N13" s="234"/>
      <c r="O13" s="234"/>
      <c r="P13" s="234"/>
      <c r="Q13" s="234"/>
      <c r="R13" s="234"/>
    </row>
    <row r="14" ht="33" customHeight="true" x14ac:dyDescent="0.2">
      <c r="A14" s="233"/>
      <c r="B14" s="234"/>
      <c r="C14" s="240" t="s">
        <v>31</v>
      </c>
      <c r="D14" s="234"/>
      <c r="E14" s="233"/>
      <c r="F14" s="234"/>
      <c r="G14" s="234"/>
      <c r="H14" s="234"/>
      <c r="I14" s="234"/>
      <c r="J14" s="234"/>
      <c r="K14" s="234"/>
      <c r="L14" s="234"/>
      <c r="M14" s="234"/>
      <c r="N14" s="234"/>
      <c r="O14" s="234"/>
      <c r="P14" s="234"/>
      <c r="Q14" s="234"/>
      <c r="R14" s="234"/>
    </row>
    <row r="15" ht="21.95" customHeight="true" x14ac:dyDescent="0.2">
      <c r="A15" s="233"/>
      <c r="B15" s="241"/>
      <c r="C15" s="242" t="s">
        <v>13</v>
      </c>
      <c r="D15" s="234"/>
      <c r="E15" s="233"/>
      <c r="F15" s="234"/>
      <c r="G15" s="234"/>
      <c r="H15" s="234"/>
      <c r="I15" s="234"/>
      <c r="J15" s="234"/>
      <c r="K15" s="234"/>
      <c r="L15" s="234"/>
      <c r="M15" s="234"/>
      <c r="N15" s="234"/>
      <c r="O15" s="234"/>
      <c r="P15" s="234"/>
      <c r="Q15" s="234"/>
      <c r="R15" s="234"/>
    </row>
    <row r="16" ht="15" x14ac:dyDescent="0.2">
      <c r="A16" s="233"/>
      <c r="B16" s="241"/>
      <c r="C16" s="242" t="s">
        <v>18</v>
      </c>
      <c r="D16" s="234"/>
      <c r="E16" s="233"/>
      <c r="F16" s="234"/>
      <c r="G16" s="234"/>
      <c r="H16" s="234"/>
      <c r="I16" s="234"/>
      <c r="J16" s="234"/>
      <c r="K16" s="234"/>
      <c r="L16" s="234"/>
      <c r="M16" s="234"/>
      <c r="N16" s="234"/>
      <c r="O16" s="234"/>
      <c r="P16" s="234"/>
      <c r="Q16" s="234"/>
      <c r="R16" s="234"/>
    </row>
    <row r="17" ht="15" x14ac:dyDescent="0.2">
      <c r="A17" s="233"/>
      <c r="B17" s="241"/>
      <c r="C17" s="242" t="s">
        <v>32</v>
      </c>
      <c r="D17" s="234"/>
      <c r="E17" s="233"/>
      <c r="F17" s="234"/>
      <c r="G17" s="234"/>
      <c r="H17" s="234"/>
      <c r="I17" s="234"/>
      <c r="J17" s="234"/>
      <c r="K17" s="234"/>
      <c r="L17" s="234"/>
      <c r="M17" s="234"/>
      <c r="N17" s="234"/>
      <c r="O17" s="234"/>
      <c r="P17" s="234"/>
      <c r="Q17" s="234"/>
      <c r="R17" s="234"/>
    </row>
    <row r="18" ht="21" customHeight="true" x14ac:dyDescent="0.2">
      <c r="A18" s="233"/>
      <c r="B18" s="233"/>
      <c r="C18" s="243"/>
      <c r="D18" s="234"/>
      <c r="E18" s="241"/>
      <c r="F18" s="234"/>
      <c r="G18" s="234"/>
      <c r="H18" s="234"/>
      <c r="I18" s="234"/>
      <c r="J18" s="234"/>
      <c r="K18" s="234"/>
      <c r="L18" s="234"/>
      <c r="M18" s="234"/>
      <c r="N18" s="234"/>
      <c r="O18" s="234"/>
      <c r="P18" s="234"/>
      <c r="Q18" s="234"/>
      <c r="R18" s="234"/>
    </row>
    <row r="19" ht="15.75" x14ac:dyDescent="0.25">
      <c r="A19" s="233"/>
      <c r="B19" s="233"/>
      <c r="C19" s="244" t="s">
        <v>33</v>
      </c>
      <c r="D19" s="234"/>
      <c r="E19" s="245"/>
      <c r="F19" s="234"/>
      <c r="G19" s="234"/>
      <c r="H19" s="234"/>
      <c r="I19" s="234"/>
      <c r="J19" s="234"/>
      <c r="K19" s="234"/>
      <c r="L19" s="234"/>
      <c r="M19" s="234"/>
      <c r="N19" s="234"/>
      <c r="O19" s="234"/>
      <c r="P19" s="234"/>
      <c r="Q19" s="234"/>
      <c r="R19" s="234"/>
    </row>
    <row r="20" ht="15.75" x14ac:dyDescent="0.25">
      <c r="A20" s="233"/>
      <c r="B20" s="233"/>
      <c r="C20" s="246" t="s">
        <v>34</v>
      </c>
      <c r="D20" s="234"/>
      <c r="E20" s="245"/>
      <c r="F20" s="234"/>
      <c r="G20" s="234"/>
      <c r="H20" s="234"/>
      <c r="I20" s="234"/>
      <c r="J20" s="234"/>
      <c r="K20" s="234"/>
      <c r="L20" s="234"/>
      <c r="M20" s="234"/>
      <c r="N20" s="234"/>
      <c r="O20" s="234"/>
      <c r="P20" s="234"/>
      <c r="Q20" s="234"/>
      <c r="R20" s="234"/>
    </row>
    <row r="21" ht="15" x14ac:dyDescent="0.2">
      <c r="A21" s="247"/>
      <c r="B21" s="247"/>
      <c r="C21" s="248" t="str">
        <f ca="true">IF(INDIRECT(CONCATENATE("Water","!B105"))=0,"",INDIRECT(CONCATENATE("Water","!B105")))</f>
        <v>SES00</v>
      </c>
      <c r="D21" s="234"/>
      <c r="E21" s="249"/>
      <c r="F21" s="234"/>
      <c r="G21" s="234"/>
      <c r="H21" s="234"/>
      <c r="I21" s="234"/>
      <c r="J21" s="234"/>
      <c r="K21" s="234"/>
      <c r="L21" s="234"/>
      <c r="M21" s="234"/>
      <c r="N21" s="234"/>
      <c r="O21" s="234"/>
      <c r="P21" s="234"/>
      <c r="Q21" s="234"/>
      <c r="R21" s="234"/>
    </row>
    <row r="22" ht="15" x14ac:dyDescent="0.2">
      <c r="A22" s="247"/>
      <c r="B22" s="247"/>
      <c r="C22" s="248" t="str">
        <f ca="true">IF(INDIRECT(CONCATENATE("Water","!B106"))=0,"",INDIRECT(CONCATENATE("Water","!B106")))</f>
        <v>SES04</v>
      </c>
      <c r="D22" s="234"/>
      <c r="E22" s="250"/>
      <c r="F22" s="234"/>
      <c r="G22" s="234"/>
      <c r="H22" s="234"/>
      <c r="I22" s="234"/>
      <c r="J22" s="234"/>
      <c r="K22" s="234"/>
      <c r="L22" s="234"/>
      <c r="M22" s="234"/>
      <c r="N22" s="234"/>
      <c r="O22" s="234"/>
      <c r="P22" s="234"/>
      <c r="Q22" s="234"/>
      <c r="R22" s="234"/>
    </row>
    <row r="23" ht="15" x14ac:dyDescent="0.2">
      <c r="A23" s="247"/>
      <c r="B23" s="247"/>
      <c r="C23" s="248" t="str">
        <f ca="true">IF(INDIRECT(CONCATENATE("Water","!B107"))=0,"",INDIRECT(CONCATENATE("Water","!B107")))</f>
        <v>MICS06</v>
      </c>
      <c r="D23" s="234"/>
      <c r="E23" s="251"/>
      <c r="F23" s="234"/>
      <c r="G23" s="234"/>
      <c r="H23" s="234"/>
      <c r="I23" s="234"/>
      <c r="J23" s="234"/>
      <c r="K23" s="234"/>
      <c r="L23" s="234"/>
      <c r="M23" s="234"/>
      <c r="N23" s="234"/>
      <c r="O23" s="234"/>
      <c r="P23" s="234"/>
      <c r="Q23" s="234"/>
      <c r="R23" s="234"/>
    </row>
    <row r="24" x14ac:dyDescent="0.2">
      <c r="A24" s="247"/>
      <c r="B24" s="247"/>
      <c r="C24" s="248" t="str">
        <f ca="true">IF(INDIRECT(CONCATENATE("Water","!B108"))=0,"",INDIRECT(CONCATENATE("Water","!B108")))</f>
        <v>MICS13</v>
      </c>
      <c r="D24" s="234"/>
      <c r="E24" s="234"/>
      <c r="F24" s="234"/>
      <c r="G24" s="234"/>
      <c r="H24" s="234"/>
      <c r="I24" s="234"/>
      <c r="J24" s="234"/>
      <c r="K24" s="234"/>
      <c r="L24" s="234"/>
      <c r="M24" s="234"/>
      <c r="N24" s="234"/>
      <c r="O24" s="234"/>
      <c r="P24" s="234"/>
      <c r="Q24" s="234"/>
      <c r="R24" s="234"/>
    </row>
    <row r="25" x14ac:dyDescent="0.2">
      <c r="A25" s="247"/>
      <c r="B25" s="247"/>
      <c r="C25" s="248" t="str">
        <f ca="true">IF(INDIRECT(CONCATENATE("Water","!B109"))=0,"",INDIRECT(CONCATENATE("Water","!B109")))</f>
        <v>MICS16</v>
      </c>
      <c r="D25" s="234"/>
      <c r="E25" s="234"/>
      <c r="F25" s="234"/>
      <c r="G25" s="234"/>
      <c r="H25" s="234"/>
      <c r="I25" s="234"/>
      <c r="J25" s="234"/>
      <c r="K25" s="234"/>
      <c r="L25" s="234"/>
      <c r="M25" s="234"/>
      <c r="N25" s="234"/>
      <c r="O25" s="234"/>
      <c r="P25" s="234"/>
      <c r="Q25" s="234"/>
      <c r="R25" s="234"/>
    </row>
    <row r="26" x14ac:dyDescent="0.2">
      <c r="A26" s="247"/>
      <c r="B26" s="247"/>
      <c r="C26" s="248" t="str">
        <f ca="true">IF(INDIRECT(CONCATENATE("Water","!B110"))=0,"",INDIRECT(CONCATENATE("Water","!B110")))</f>
        <v>MICS19</v>
      </c>
      <c r="D26" s="234"/>
      <c r="E26" s="234"/>
      <c r="F26" s="234"/>
      <c r="G26" s="234"/>
      <c r="H26" s="234"/>
      <c r="I26" s="234"/>
      <c r="J26" s="234"/>
      <c r="K26" s="234"/>
      <c r="L26" s="234"/>
      <c r="M26" s="234"/>
      <c r="N26" s="234"/>
      <c r="O26" s="234"/>
      <c r="P26" s="234"/>
      <c r="Q26" s="234"/>
      <c r="R26" s="234"/>
    </row>
    <row r="27" x14ac:dyDescent="0.2">
      <c r="A27" s="247"/>
      <c r="B27" s="247"/>
      <c r="C27" s="248" t="str">
        <f ca="true">IF(INDIRECT(CONCATENATE("Water","!B111"))=0,"",INDIRECT(CONCATENATE("Water","!B111")))</f>
        <v/>
      </c>
      <c r="D27" s="234"/>
      <c r="E27" s="234"/>
      <c r="F27" s="234"/>
      <c r="G27" s="234"/>
      <c r="H27" s="234"/>
      <c r="I27" s="234"/>
      <c r="J27" s="234"/>
      <c r="K27" s="234"/>
      <c r="L27" s="234"/>
      <c r="M27" s="234"/>
      <c r="N27" s="234"/>
      <c r="O27" s="234"/>
      <c r="P27" s="234"/>
      <c r="Q27" s="234"/>
      <c r="R27" s="234"/>
    </row>
    <row r="28" x14ac:dyDescent="0.2">
      <c r="A28" s="247"/>
      <c r="B28" s="247"/>
      <c r="C28" s="248" t="str">
        <f ca="true">IF(INDIRECT(CONCATENATE("Water","!B112"))=0,"",INDIRECT(CONCATENATE("Water","!B112")))</f>
        <v/>
      </c>
      <c r="D28" s="234"/>
      <c r="E28" s="234"/>
      <c r="F28" s="234"/>
      <c r="G28" s="234"/>
      <c r="H28" s="234"/>
      <c r="I28" s="234"/>
      <c r="J28" s="234"/>
      <c r="K28" s="234"/>
      <c r="L28" s="234"/>
      <c r="M28" s="234"/>
      <c r="N28" s="234"/>
      <c r="O28" s="234"/>
      <c r="P28" s="234"/>
      <c r="Q28" s="234"/>
      <c r="R28" s="234"/>
    </row>
    <row r="29" x14ac:dyDescent="0.2">
      <c r="A29" s="247"/>
      <c r="B29" s="247"/>
      <c r="C29" s="248" t="str">
        <f ca="true">IF(INDIRECT(CONCATENATE("Water","!B113"))=0,"",INDIRECT(CONCATENATE("Water","!B113")))</f>
        <v/>
      </c>
      <c r="D29" s="234"/>
      <c r="E29" s="234"/>
      <c r="F29" s="234"/>
      <c r="G29" s="234"/>
      <c r="H29" s="234"/>
      <c r="I29" s="234"/>
      <c r="J29" s="234"/>
      <c r="K29" s="234"/>
      <c r="L29" s="234"/>
      <c r="M29" s="234"/>
      <c r="N29" s="234"/>
      <c r="O29" s="234"/>
      <c r="P29" s="234"/>
      <c r="Q29" s="234"/>
      <c r="R29" s="234"/>
    </row>
    <row r="30" x14ac:dyDescent="0.2">
      <c r="A30" s="247"/>
      <c r="B30" s="247"/>
      <c r="C30" s="248" t="str">
        <f ca="true">IF(INDIRECT(CONCATENATE("Water","!B114"))=0,"",INDIRECT(CONCATENATE("Water","!B114")))</f>
        <v/>
      </c>
      <c r="D30" s="234"/>
      <c r="E30" s="234"/>
      <c r="F30" s="234"/>
      <c r="G30" s="234"/>
      <c r="H30" s="234"/>
      <c r="I30" s="234"/>
      <c r="J30" s="234"/>
      <c r="K30" s="234"/>
      <c r="L30" s="234"/>
      <c r="M30" s="234"/>
      <c r="N30" s="234"/>
      <c r="O30" s="234"/>
      <c r="P30" s="234"/>
      <c r="Q30" s="234"/>
      <c r="R30" s="234"/>
    </row>
    <row r="31" x14ac:dyDescent="0.2">
      <c r="A31" s="247"/>
      <c r="B31" s="247"/>
      <c r="C31" s="248" t="str">
        <f ca="true">IF(INDIRECT(CONCATENATE("Water","!B115"))=0,"",INDIRECT(CONCATENATE("Water","!B115")))</f>
        <v/>
      </c>
      <c r="D31" s="234"/>
      <c r="E31" s="234"/>
      <c r="F31" s="234"/>
      <c r="G31" s="234"/>
      <c r="H31" s="234"/>
      <c r="I31" s="234"/>
      <c r="J31" s="234"/>
      <c r="K31" s="234"/>
      <c r="L31" s="234"/>
      <c r="M31" s="234"/>
      <c r="N31" s="234"/>
      <c r="O31" s="234"/>
      <c r="P31" s="234"/>
      <c r="Q31" s="234"/>
      <c r="R31" s="234"/>
    </row>
    <row r="32" x14ac:dyDescent="0.2">
      <c r="A32" s="247"/>
      <c r="B32" s="247"/>
      <c r="C32" s="248" t="str">
        <f ca="true">IF(INDIRECT(CONCATENATE("Water","!B116"))=0,"",INDIRECT(CONCATENATE("Water","!B116")))</f>
        <v/>
      </c>
      <c r="D32" s="234"/>
      <c r="E32" s="234"/>
      <c r="F32" s="234"/>
      <c r="G32" s="234"/>
      <c r="H32" s="234"/>
      <c r="I32" s="234"/>
      <c r="J32" s="234"/>
      <c r="K32" s="234"/>
      <c r="L32" s="234"/>
      <c r="M32" s="234"/>
      <c r="N32" s="234"/>
      <c r="O32" s="234"/>
      <c r="P32" s="234"/>
      <c r="Q32" s="234"/>
      <c r="R32" s="234"/>
    </row>
    <row r="33" ht="3" customHeight="true" x14ac:dyDescent="0.2">
      <c r="A33" s="233"/>
      <c r="B33" s="233"/>
      <c r="C33" s="248"/>
      <c r="D33" s="234"/>
      <c r="E33" s="234"/>
      <c r="F33" s="234"/>
      <c r="G33" s="234"/>
      <c r="H33" s="234"/>
      <c r="I33" s="234"/>
      <c r="J33" s="234"/>
      <c r="K33" s="234"/>
      <c r="L33" s="234"/>
      <c r="M33" s="234"/>
      <c r="N33" s="234"/>
      <c r="O33" s="234"/>
      <c r="P33" s="234"/>
      <c r="Q33" s="234"/>
      <c r="R33" s="234"/>
    </row>
    <row r="34" ht="15.95" customHeight="true" x14ac:dyDescent="0.2">
      <c r="A34" s="252"/>
      <c r="B34" s="252"/>
      <c r="C34" s="253"/>
      <c r="D34" s="233"/>
      <c r="E34" s="234"/>
      <c r="F34" s="234"/>
      <c r="G34" s="234"/>
      <c r="H34" s="234"/>
      <c r="I34" s="234"/>
      <c r="J34" s="234"/>
      <c r="K34" s="234"/>
      <c r="L34" s="234"/>
      <c r="M34" s="234"/>
      <c r="N34" s="234"/>
      <c r="O34" s="234"/>
      <c r="P34" s="234"/>
      <c r="Q34" s="234"/>
      <c r="R34" s="234"/>
    </row>
    <row r="35" ht="23.25" x14ac:dyDescent="0.2">
      <c r="A35" s="252"/>
      <c r="B35" s="252"/>
      <c r="C35" s="252"/>
      <c r="D35" s="233"/>
      <c r="E35" s="234"/>
      <c r="F35" s="234"/>
      <c r="G35" s="234"/>
      <c r="H35" s="234"/>
      <c r="I35" s="234"/>
      <c r="J35" s="234"/>
      <c r="K35" s="234"/>
      <c r="L35" s="234"/>
      <c r="M35" s="234"/>
      <c r="N35" s="234"/>
      <c r="O35" s="234"/>
      <c r="P35" s="234"/>
      <c r="Q35" s="234"/>
      <c r="R35" s="234"/>
    </row>
    <row r="36" ht="15" x14ac:dyDescent="0.2">
      <c r="A36" s="254"/>
      <c r="B36" s="255"/>
      <c r="C36" s="256"/>
      <c r="D36" s="233"/>
      <c r="E36" s="234"/>
      <c r="F36" s="234"/>
      <c r="G36" s="234"/>
      <c r="H36" s="234"/>
      <c r="I36" s="234"/>
      <c r="J36" s="234"/>
      <c r="K36" s="234"/>
      <c r="L36" s="234"/>
      <c r="M36" s="234"/>
      <c r="N36" s="234"/>
      <c r="O36" s="234"/>
      <c r="P36" s="234"/>
      <c r="Q36" s="234"/>
      <c r="R36" s="234"/>
    </row>
    <row r="37" ht="15" x14ac:dyDescent="0.2">
      <c r="A37" s="254"/>
      <c r="B37" s="255"/>
      <c r="C37" s="257"/>
      <c r="D37" s="233"/>
      <c r="E37" s="234"/>
      <c r="F37" s="234"/>
      <c r="G37" s="234"/>
      <c r="H37" s="234"/>
      <c r="I37" s="234"/>
      <c r="J37" s="234"/>
      <c r="K37" s="234"/>
      <c r="L37" s="234"/>
      <c r="M37" s="234"/>
      <c r="N37" s="234"/>
      <c r="O37" s="234"/>
      <c r="P37" s="234"/>
      <c r="Q37" s="234"/>
      <c r="R37" s="234"/>
    </row>
    <row r="38" ht="15" x14ac:dyDescent="0.2">
      <c r="A38" s="254"/>
      <c r="B38" s="255"/>
      <c r="C38" s="258"/>
      <c r="D38" s="233"/>
      <c r="E38" s="234"/>
      <c r="F38" s="234"/>
      <c r="G38" s="234"/>
      <c r="H38" s="234"/>
      <c r="I38" s="234"/>
      <c r="J38" s="234"/>
      <c r="K38" s="234"/>
      <c r="L38" s="234"/>
      <c r="M38" s="234"/>
      <c r="N38" s="234"/>
      <c r="O38" s="234"/>
      <c r="P38" s="234"/>
      <c r="Q38" s="234"/>
      <c r="R38" s="234"/>
    </row>
    <row r="39" ht="15" x14ac:dyDescent="0.2">
      <c r="A39" s="254"/>
      <c r="B39" s="255"/>
      <c r="C39" s="258"/>
      <c r="D39" s="233"/>
      <c r="E39" s="234"/>
      <c r="F39" s="234"/>
      <c r="G39" s="234"/>
      <c r="H39" s="234"/>
      <c r="I39" s="234"/>
      <c r="J39" s="234"/>
      <c r="K39" s="234"/>
      <c r="L39" s="234"/>
      <c r="M39" s="234"/>
      <c r="N39" s="234"/>
      <c r="O39" s="234"/>
      <c r="P39" s="234"/>
      <c r="Q39" s="234"/>
      <c r="R39" s="234"/>
    </row>
    <row r="40" ht="15" x14ac:dyDescent="0.2">
      <c r="A40" s="254"/>
      <c r="B40" s="255"/>
      <c r="C40" s="258"/>
      <c r="D40" s="233"/>
      <c r="E40" s="234"/>
      <c r="F40" s="234"/>
      <c r="G40" s="234"/>
      <c r="H40" s="234"/>
      <c r="I40" s="234"/>
      <c r="J40" s="234"/>
      <c r="K40" s="234"/>
      <c r="L40" s="234"/>
      <c r="M40" s="234"/>
      <c r="N40" s="234"/>
      <c r="O40" s="234"/>
      <c r="P40" s="234"/>
      <c r="Q40" s="234"/>
      <c r="R40" s="234"/>
    </row>
    <row r="41" ht="15" x14ac:dyDescent="0.2">
      <c r="A41" s="254"/>
      <c r="B41" s="255"/>
      <c r="C41" s="258"/>
      <c r="D41" s="233"/>
      <c r="E41" s="234"/>
      <c r="F41" s="234"/>
      <c r="G41" s="234"/>
      <c r="H41" s="234"/>
      <c r="I41" s="234"/>
      <c r="J41" s="234"/>
      <c r="K41" s="234"/>
      <c r="L41" s="234"/>
      <c r="M41" s="234"/>
      <c r="N41" s="234"/>
      <c r="O41" s="234"/>
      <c r="P41" s="234"/>
      <c r="Q41" s="234"/>
      <c r="R41" s="234"/>
    </row>
    <row r="42" ht="15" x14ac:dyDescent="0.2">
      <c r="A42" s="254"/>
      <c r="B42" s="255"/>
      <c r="C42" s="258"/>
      <c r="D42" s="233"/>
      <c r="E42" s="234"/>
      <c r="F42" s="234"/>
      <c r="G42" s="234"/>
      <c r="H42" s="234"/>
      <c r="I42" s="234"/>
      <c r="J42" s="234"/>
      <c r="K42" s="234"/>
      <c r="L42" s="234"/>
      <c r="M42" s="234"/>
      <c r="N42" s="234"/>
      <c r="O42" s="234"/>
      <c r="P42" s="234"/>
      <c r="Q42" s="234"/>
      <c r="R42" s="234"/>
    </row>
    <row r="43" ht="15" x14ac:dyDescent="0.2">
      <c r="A43" s="254"/>
      <c r="B43" s="255"/>
      <c r="D43" s="233"/>
      <c r="E43" s="234"/>
      <c r="F43" s="234"/>
      <c r="G43" s="234"/>
      <c r="H43" s="234"/>
      <c r="I43" s="234"/>
      <c r="J43" s="234"/>
      <c r="K43" s="234"/>
      <c r="L43" s="234"/>
      <c r="M43" s="234"/>
      <c r="N43" s="234"/>
      <c r="O43" s="234"/>
      <c r="P43" s="234"/>
      <c r="Q43" s="234"/>
      <c r="R43" s="234"/>
    </row>
    <row r="44" ht="15" x14ac:dyDescent="0.2">
      <c r="A44" s="233"/>
      <c r="B44" s="233"/>
      <c r="C44" s="233"/>
      <c r="D44" s="233"/>
      <c r="E44" s="234"/>
      <c r="F44" s="234"/>
      <c r="G44" s="234"/>
      <c r="H44" s="234"/>
      <c r="I44" s="234"/>
      <c r="J44" s="234"/>
      <c r="K44" s="234"/>
      <c r="L44" s="234"/>
      <c r="M44" s="234"/>
      <c r="N44" s="234"/>
      <c r="O44" s="234"/>
      <c r="P44" s="234"/>
      <c r="Q44" s="234"/>
      <c r="R44" s="234"/>
    </row>
    <row r="45" ht="15" x14ac:dyDescent="0.2">
      <c r="A45" s="233"/>
      <c r="B45" s="233"/>
      <c r="C45" s="233"/>
      <c r="D45" s="233"/>
      <c r="E45" s="234"/>
      <c r="F45" s="234"/>
      <c r="G45" s="234"/>
      <c r="H45" s="234"/>
      <c r="I45" s="234"/>
      <c r="J45" s="234"/>
      <c r="K45" s="234"/>
      <c r="L45" s="234"/>
      <c r="M45" s="234"/>
      <c r="N45" s="234"/>
      <c r="O45" s="234"/>
      <c r="P45" s="234"/>
      <c r="Q45" s="234"/>
      <c r="R45" s="234"/>
    </row>
    <row r="46" ht="15" x14ac:dyDescent="0.2">
      <c r="A46" s="233"/>
      <c r="B46" s="233"/>
      <c r="C46" s="233"/>
      <c r="D46" s="233"/>
    </row>
    <row r="47" ht="15" x14ac:dyDescent="0.2">
      <c r="A47" s="233"/>
      <c r="B47" s="233"/>
      <c r="C47" s="233"/>
      <c r="D47" s="233"/>
    </row>
    <row r="48" ht="15" x14ac:dyDescent="0.2">
      <c r="A48" s="233"/>
      <c r="B48" s="233"/>
      <c r="C48" s="233"/>
      <c r="D48" s="233"/>
    </row>
    <row r="49" ht="15" x14ac:dyDescent="0.2">
      <c r="A49" s="233"/>
      <c r="B49" s="233"/>
      <c r="C49" s="233"/>
      <c r="D49" s="233"/>
    </row>
    <row r="55" x14ac:dyDescent="0.2">
      <c r="L55" s="259" t="str">
        <f>+IF(ISNUMBER(M48), "", "Insufficient data to estimate safely managed sanitation services at national level")</f>
        <v>Insufficient data to estimate safely managed sanitation services at national level</v>
      </c>
    </row>
    <row r="107" s="349" customFormat="true" x14ac:dyDescent="0.2"/>
    <row r="108" s="350" customFormat="true" ht="22.5" customHeight="true" x14ac:dyDescent="0.35">
      <c r="A108" s="1040"/>
      <c r="B108" s="1041"/>
      <c r="C108" s="356"/>
      <c r="D108" s="356"/>
      <c r="E108" s="356"/>
      <c r="F108" s="356"/>
      <c r="G108" s="356"/>
      <c r="H108" s="356"/>
      <c r="I108" s="356"/>
      <c r="J108" s="356"/>
      <c r="K108" s="356"/>
      <c r="L108" s="356"/>
      <c r="M108" s="356"/>
      <c r="N108" s="356"/>
      <c r="O108" s="356"/>
      <c r="P108" s="356"/>
      <c r="Q108" s="356"/>
      <c r="R108" s="356"/>
      <c r="S108" s="356"/>
      <c r="T108" s="356"/>
      <c r="U108" s="356"/>
    </row>
    <row r="109" s="350" customFormat="true" ht="22.5" customHeight="true" x14ac:dyDescent="0.35">
      <c r="A109" s="351"/>
      <c r="B109" s="352"/>
      <c r="C109" s="356"/>
      <c r="D109" s="356"/>
      <c r="E109" s="356"/>
      <c r="F109" s="356"/>
      <c r="G109" s="356"/>
      <c r="H109" s="356"/>
      <c r="I109" s="356"/>
      <c r="J109" s="356"/>
      <c r="K109" s="356"/>
      <c r="L109" s="356"/>
      <c r="M109" s="356"/>
      <c r="N109" s="356"/>
      <c r="O109" s="356"/>
      <c r="P109" s="356"/>
      <c r="Q109" s="356"/>
      <c r="R109" s="356"/>
      <c r="S109" s="356"/>
      <c r="T109" s="356"/>
      <c r="U109" s="356"/>
    </row>
    <row r="110" s="350" customFormat="true" ht="23.85" customHeight="true" x14ac:dyDescent="0.35">
      <c r="A110" s="347"/>
      <c r="B110" s="353"/>
      <c r="C110" s="356"/>
      <c r="D110" s="356"/>
      <c r="E110" s="356"/>
      <c r="F110" s="356"/>
      <c r="G110" s="356"/>
      <c r="H110" s="356"/>
      <c r="I110" s="356"/>
      <c r="J110" s="356"/>
      <c r="K110" s="356"/>
      <c r="L110" s="356"/>
      <c r="M110" s="356"/>
      <c r="N110" s="356"/>
      <c r="O110" s="356"/>
      <c r="P110" s="356"/>
      <c r="Q110" s="356"/>
      <c r="R110" s="356"/>
      <c r="S110" s="356"/>
      <c r="T110" s="356"/>
      <c r="U110" s="356"/>
    </row>
    <row r="111" s="350" customFormat="true" ht="23.85" customHeight="true" x14ac:dyDescent="0.35">
      <c r="A111" s="346"/>
      <c r="B111" s="352"/>
      <c r="C111" s="356"/>
      <c r="D111" s="356"/>
      <c r="E111" s="356"/>
      <c r="F111" s="356"/>
      <c r="G111" s="356"/>
      <c r="H111" s="356"/>
      <c r="I111" s="356"/>
      <c r="J111" s="356"/>
      <c r="K111" s="356"/>
      <c r="L111" s="356"/>
      <c r="M111" s="356"/>
      <c r="N111" s="356"/>
      <c r="O111" s="356"/>
      <c r="P111" s="356"/>
      <c r="Q111" s="356"/>
      <c r="R111" s="356"/>
      <c r="S111" s="356"/>
      <c r="T111" s="356"/>
      <c r="U111" s="356"/>
    </row>
    <row r="112" s="350" customFormat="true" ht="15" customHeight="true" x14ac:dyDescent="0.2">
      <c r="A112" s="354"/>
      <c r="B112" s="352"/>
      <c r="C112" s="356"/>
      <c r="D112" s="356"/>
      <c r="E112" s="356"/>
      <c r="F112" s="356"/>
      <c r="G112" s="356"/>
      <c r="H112" s="356"/>
      <c r="I112" s="356"/>
      <c r="J112" s="356"/>
      <c r="K112" s="356"/>
      <c r="L112" s="356"/>
      <c r="M112" s="356"/>
      <c r="N112" s="356"/>
      <c r="O112" s="356"/>
      <c r="P112" s="356"/>
      <c r="Q112" s="356"/>
      <c r="R112" s="356"/>
      <c r="S112" s="356"/>
      <c r="T112" s="356"/>
      <c r="U112" s="356"/>
    </row>
    <row r="113" s="350" customFormat="true" ht="15" customHeight="true" x14ac:dyDescent="0.2">
      <c r="A113" s="1036"/>
      <c r="B113" s="1037"/>
      <c r="C113" s="356"/>
      <c r="D113" s="356"/>
      <c r="E113" s="356"/>
      <c r="F113" s="356"/>
      <c r="G113" s="356"/>
      <c r="H113" s="356"/>
      <c r="I113" s="356"/>
      <c r="J113" s="356"/>
      <c r="K113" s="356"/>
      <c r="L113" s="356"/>
      <c r="M113" s="356"/>
      <c r="N113" s="356"/>
      <c r="O113" s="356"/>
      <c r="P113" s="356"/>
      <c r="Q113" s="356"/>
      <c r="R113" s="356"/>
      <c r="S113" s="356"/>
      <c r="T113" s="356"/>
      <c r="U113" s="356"/>
    </row>
    <row r="114" s="350" customFormat="true" ht="15" customHeight="true" x14ac:dyDescent="0.2">
      <c r="A114" s="1038"/>
      <c r="B114" s="1039"/>
      <c r="C114" s="356"/>
      <c r="D114" s="356"/>
      <c r="E114" s="356"/>
      <c r="F114" s="356"/>
      <c r="G114" s="356"/>
      <c r="H114" s="356"/>
      <c r="I114" s="356"/>
      <c r="J114" s="356"/>
      <c r="K114" s="356"/>
      <c r="L114" s="356"/>
      <c r="M114" s="356"/>
      <c r="N114" s="356"/>
      <c r="O114" s="356"/>
      <c r="P114" s="356"/>
      <c r="Q114" s="356"/>
      <c r="R114" s="356"/>
      <c r="S114" s="356"/>
      <c r="T114" s="356"/>
      <c r="U114" s="356"/>
    </row>
    <row r="115" s="350" customFormat="true" ht="15" customHeight="true" x14ac:dyDescent="0.2">
      <c r="A115" s="352"/>
      <c r="B115" s="355"/>
      <c r="C115" s="356"/>
      <c r="D115" s="356"/>
      <c r="E115" s="356"/>
      <c r="F115" s="356"/>
      <c r="G115" s="356"/>
      <c r="H115" s="356"/>
      <c r="I115" s="356"/>
      <c r="J115" s="356"/>
      <c r="K115" s="356"/>
      <c r="L115" s="356"/>
      <c r="M115" s="356"/>
      <c r="N115" s="356"/>
      <c r="O115" s="356"/>
      <c r="P115" s="356"/>
      <c r="Q115" s="356"/>
      <c r="R115" s="356"/>
      <c r="S115" s="356"/>
      <c r="T115" s="356"/>
      <c r="U115" s="356"/>
    </row>
    <row r="116" s="349" customFormat="true" x14ac:dyDescent="0.2"/>
    <row r="117" s="349" customFormat="true" x14ac:dyDescent="0.2"/>
    <row r="207" s="349" customFormat="true" x14ac:dyDescent="0.2"/>
    <row r="208" s="350" customFormat="true" ht="22.5" customHeight="true" x14ac:dyDescent="0.35">
      <c r="A208" s="1040"/>
      <c r="B208" s="1041"/>
    </row>
    <row r="209" s="350" customFormat="true" ht="22.5" customHeight="true" x14ac:dyDescent="0.35">
      <c r="A209" s="351"/>
      <c r="B209" s="352"/>
    </row>
    <row r="210" s="350" customFormat="true" ht="22.5" customHeight="true" x14ac:dyDescent="0.35">
      <c r="A210" s="347"/>
      <c r="B210" s="353"/>
    </row>
    <row r="211" s="350" customFormat="true" ht="22.5" customHeight="true" x14ac:dyDescent="0.35">
      <c r="A211" s="346"/>
      <c r="B211" s="352"/>
    </row>
    <row r="212" s="350" customFormat="true" ht="15" customHeight="true" x14ac:dyDescent="0.2">
      <c r="A212" s="354"/>
      <c r="B212" s="352"/>
    </row>
    <row r="213" s="350" customFormat="true" ht="15" customHeight="true" x14ac:dyDescent="0.2">
      <c r="A213" s="1036"/>
      <c r="B213" s="1037"/>
    </row>
    <row r="214" s="350" customFormat="true" ht="15" customHeight="true" x14ac:dyDescent="0.2">
      <c r="A214" s="1042"/>
      <c r="B214" s="1043"/>
    </row>
    <row r="215" s="350" customFormat="true" ht="15" customHeight="true" x14ac:dyDescent="0.2">
      <c r="A215" s="352"/>
      <c r="B215" s="355"/>
    </row>
    <row r="216" s="349" customFormat="true" x14ac:dyDescent="0.2"/>
    <row r="217" s="349"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263" customWidth="true"/>
    <col min="6" max="7" width="9" style="266" customWidth="true"/>
    <col min="8" max="38" width="9" style="263" customWidth="true"/>
    <col min="39" max="261" width="9.140625" style="263"/>
    <col min="262" max="262" width="5" style="263" customWidth="true"/>
    <col min="263" max="263" width="13.85546875" style="263" customWidth="true"/>
    <col min="264" max="265" width="6.28515625" style="263" customWidth="true"/>
    <col min="266" max="267" width="7" style="263" customWidth="true"/>
    <col min="268" max="274" width="6.28515625" style="263" customWidth="true"/>
    <col min="275" max="517" width="9.140625" style="263"/>
    <col min="518" max="518" width="5" style="263" customWidth="true"/>
    <col min="519" max="519" width="13.85546875" style="263" customWidth="true"/>
    <col min="520" max="521" width="6.28515625" style="263" customWidth="true"/>
    <col min="522" max="523" width="7" style="263" customWidth="true"/>
    <col min="524" max="530" width="6.28515625" style="263" customWidth="true"/>
    <col min="531" max="773" width="9.140625" style="263"/>
    <col min="774" max="774" width="5" style="263" customWidth="true"/>
    <col min="775" max="775" width="13.85546875" style="263" customWidth="true"/>
    <col min="776" max="777" width="6.28515625" style="263" customWidth="true"/>
    <col min="778" max="779" width="7" style="263" customWidth="true"/>
    <col min="780" max="786" width="6.28515625" style="263" customWidth="true"/>
    <col min="787" max="1029" width="9.140625" style="263"/>
    <col min="1030" max="1030" width="5" style="263" customWidth="true"/>
    <col min="1031" max="1031" width="13.85546875" style="263" customWidth="true"/>
    <col min="1032" max="1033" width="6.28515625" style="263" customWidth="true"/>
    <col min="1034" max="1035" width="7" style="263" customWidth="true"/>
    <col min="1036" max="1042" width="6.28515625" style="263" customWidth="true"/>
    <col min="1043" max="1285" width="9.140625" style="263"/>
    <col min="1286" max="1286" width="5" style="263" customWidth="true"/>
    <col min="1287" max="1287" width="13.85546875" style="263" customWidth="true"/>
    <col min="1288" max="1289" width="6.28515625" style="263" customWidth="true"/>
    <col min="1290" max="1291" width="7" style="263" customWidth="true"/>
    <col min="1292" max="1298" width="6.28515625" style="263" customWidth="true"/>
    <col min="1299" max="1541" width="9.140625" style="263"/>
    <col min="1542" max="1542" width="5" style="263" customWidth="true"/>
    <col min="1543" max="1543" width="13.85546875" style="263" customWidth="true"/>
    <col min="1544" max="1545" width="6.28515625" style="263" customWidth="true"/>
    <col min="1546" max="1547" width="7" style="263" customWidth="true"/>
    <col min="1548" max="1554" width="6.28515625" style="263" customWidth="true"/>
    <col min="1555" max="1797" width="9.140625" style="263"/>
    <col min="1798" max="1798" width="5" style="263" customWidth="true"/>
    <col min="1799" max="1799" width="13.85546875" style="263" customWidth="true"/>
    <col min="1800" max="1801" width="6.28515625" style="263" customWidth="true"/>
    <col min="1802" max="1803" width="7" style="263" customWidth="true"/>
    <col min="1804" max="1810" width="6.28515625" style="263" customWidth="true"/>
    <col min="1811" max="2053" width="9.140625" style="263"/>
    <col min="2054" max="2054" width="5" style="263" customWidth="true"/>
    <col min="2055" max="2055" width="13.85546875" style="263" customWidth="true"/>
    <col min="2056" max="2057" width="6.28515625" style="263" customWidth="true"/>
    <col min="2058" max="2059" width="7" style="263" customWidth="true"/>
    <col min="2060" max="2066" width="6.28515625" style="263" customWidth="true"/>
    <col min="2067" max="2309" width="9.140625" style="263"/>
    <col min="2310" max="2310" width="5" style="263" customWidth="true"/>
    <col min="2311" max="2311" width="13.85546875" style="263" customWidth="true"/>
    <col min="2312" max="2313" width="6.28515625" style="263" customWidth="true"/>
    <col min="2314" max="2315" width="7" style="263" customWidth="true"/>
    <col min="2316" max="2322" width="6.28515625" style="263" customWidth="true"/>
    <col min="2323" max="2565" width="9.140625" style="263"/>
    <col min="2566" max="2566" width="5" style="263" customWidth="true"/>
    <col min="2567" max="2567" width="13.85546875" style="263" customWidth="true"/>
    <col min="2568" max="2569" width="6.28515625" style="263" customWidth="true"/>
    <col min="2570" max="2571" width="7" style="263" customWidth="true"/>
    <col min="2572" max="2578" width="6.28515625" style="263" customWidth="true"/>
    <col min="2579" max="2821" width="9.140625" style="263"/>
    <col min="2822" max="2822" width="5" style="263" customWidth="true"/>
    <col min="2823" max="2823" width="13.85546875" style="263" customWidth="true"/>
    <col min="2824" max="2825" width="6.28515625" style="263" customWidth="true"/>
    <col min="2826" max="2827" width="7" style="263" customWidth="true"/>
    <col min="2828" max="2834" width="6.28515625" style="263" customWidth="true"/>
    <col min="2835" max="3077" width="9.140625" style="263"/>
    <col min="3078" max="3078" width="5" style="263" customWidth="true"/>
    <col min="3079" max="3079" width="13.85546875" style="263" customWidth="true"/>
    <col min="3080" max="3081" width="6.28515625" style="263" customWidth="true"/>
    <col min="3082" max="3083" width="7" style="263" customWidth="true"/>
    <col min="3084" max="3090" width="6.28515625" style="263" customWidth="true"/>
    <col min="3091" max="3333" width="9.140625" style="263"/>
    <col min="3334" max="3334" width="5" style="263" customWidth="true"/>
    <col min="3335" max="3335" width="13.85546875" style="263" customWidth="true"/>
    <col min="3336" max="3337" width="6.28515625" style="263" customWidth="true"/>
    <col min="3338" max="3339" width="7" style="263" customWidth="true"/>
    <col min="3340" max="3346" width="6.28515625" style="263" customWidth="true"/>
    <col min="3347" max="3589" width="9.140625" style="263"/>
    <col min="3590" max="3590" width="5" style="263" customWidth="true"/>
    <col min="3591" max="3591" width="13.85546875" style="263" customWidth="true"/>
    <col min="3592" max="3593" width="6.28515625" style="263" customWidth="true"/>
    <col min="3594" max="3595" width="7" style="263" customWidth="true"/>
    <col min="3596" max="3602" width="6.28515625" style="263" customWidth="true"/>
    <col min="3603" max="3845" width="9.140625" style="263"/>
    <col min="3846" max="3846" width="5" style="263" customWidth="true"/>
    <col min="3847" max="3847" width="13.85546875" style="263" customWidth="true"/>
    <col min="3848" max="3849" width="6.28515625" style="263" customWidth="true"/>
    <col min="3850" max="3851" width="7" style="263" customWidth="true"/>
    <col min="3852" max="3858" width="6.28515625" style="263" customWidth="true"/>
    <col min="3859" max="4101" width="9.140625" style="263"/>
    <col min="4102" max="4102" width="5" style="263" customWidth="true"/>
    <col min="4103" max="4103" width="13.85546875" style="263" customWidth="true"/>
    <col min="4104" max="4105" width="6.28515625" style="263" customWidth="true"/>
    <col min="4106" max="4107" width="7" style="263" customWidth="true"/>
    <col min="4108" max="4114" width="6.28515625" style="263" customWidth="true"/>
    <col min="4115" max="4357" width="9.140625" style="263"/>
    <col min="4358" max="4358" width="5" style="263" customWidth="true"/>
    <col min="4359" max="4359" width="13.85546875" style="263" customWidth="true"/>
    <col min="4360" max="4361" width="6.28515625" style="263" customWidth="true"/>
    <col min="4362" max="4363" width="7" style="263" customWidth="true"/>
    <col min="4364" max="4370" width="6.28515625" style="263" customWidth="true"/>
    <col min="4371" max="4613" width="9.140625" style="263"/>
    <col min="4614" max="4614" width="5" style="263" customWidth="true"/>
    <col min="4615" max="4615" width="13.85546875" style="263" customWidth="true"/>
    <col min="4616" max="4617" width="6.28515625" style="263" customWidth="true"/>
    <col min="4618" max="4619" width="7" style="263" customWidth="true"/>
    <col min="4620" max="4626" width="6.28515625" style="263" customWidth="true"/>
    <col min="4627" max="4869" width="9.140625" style="263"/>
    <col min="4870" max="4870" width="5" style="263" customWidth="true"/>
    <col min="4871" max="4871" width="13.85546875" style="263" customWidth="true"/>
    <col min="4872" max="4873" width="6.28515625" style="263" customWidth="true"/>
    <col min="4874" max="4875" width="7" style="263" customWidth="true"/>
    <col min="4876" max="4882" width="6.28515625" style="263" customWidth="true"/>
    <col min="4883" max="5125" width="9.140625" style="263"/>
    <col min="5126" max="5126" width="5" style="263" customWidth="true"/>
    <col min="5127" max="5127" width="13.85546875" style="263" customWidth="true"/>
    <col min="5128" max="5129" width="6.28515625" style="263" customWidth="true"/>
    <col min="5130" max="5131" width="7" style="263" customWidth="true"/>
    <col min="5132" max="5138" width="6.28515625" style="263" customWidth="true"/>
    <col min="5139" max="5381" width="9.140625" style="263"/>
    <col min="5382" max="5382" width="5" style="263" customWidth="true"/>
    <col min="5383" max="5383" width="13.85546875" style="263" customWidth="true"/>
    <col min="5384" max="5385" width="6.28515625" style="263" customWidth="true"/>
    <col min="5386" max="5387" width="7" style="263" customWidth="true"/>
    <col min="5388" max="5394" width="6.28515625" style="263" customWidth="true"/>
    <col min="5395" max="5637" width="9.140625" style="263"/>
    <col min="5638" max="5638" width="5" style="263" customWidth="true"/>
    <col min="5639" max="5639" width="13.85546875" style="263" customWidth="true"/>
    <col min="5640" max="5641" width="6.28515625" style="263" customWidth="true"/>
    <col min="5642" max="5643" width="7" style="263" customWidth="true"/>
    <col min="5644" max="5650" width="6.28515625" style="263" customWidth="true"/>
    <col min="5651" max="5893" width="9.140625" style="263"/>
    <col min="5894" max="5894" width="5" style="263" customWidth="true"/>
    <col min="5895" max="5895" width="13.85546875" style="263" customWidth="true"/>
    <col min="5896" max="5897" width="6.28515625" style="263" customWidth="true"/>
    <col min="5898" max="5899" width="7" style="263" customWidth="true"/>
    <col min="5900" max="5906" width="6.28515625" style="263" customWidth="true"/>
    <col min="5907" max="6149" width="9.140625" style="263"/>
    <col min="6150" max="6150" width="5" style="263" customWidth="true"/>
    <col min="6151" max="6151" width="13.85546875" style="263" customWidth="true"/>
    <col min="6152" max="6153" width="6.28515625" style="263" customWidth="true"/>
    <col min="6154" max="6155" width="7" style="263" customWidth="true"/>
    <col min="6156" max="6162" width="6.28515625" style="263" customWidth="true"/>
    <col min="6163" max="6405" width="9.140625" style="263"/>
    <col min="6406" max="6406" width="5" style="263" customWidth="true"/>
    <col min="6407" max="6407" width="13.85546875" style="263" customWidth="true"/>
    <col min="6408" max="6409" width="6.28515625" style="263" customWidth="true"/>
    <col min="6410" max="6411" width="7" style="263" customWidth="true"/>
    <col min="6412" max="6418" width="6.28515625" style="263" customWidth="true"/>
    <col min="6419" max="6661" width="9.140625" style="263"/>
    <col min="6662" max="6662" width="5" style="263" customWidth="true"/>
    <col min="6663" max="6663" width="13.85546875" style="263" customWidth="true"/>
    <col min="6664" max="6665" width="6.28515625" style="263" customWidth="true"/>
    <col min="6666" max="6667" width="7" style="263" customWidth="true"/>
    <col min="6668" max="6674" width="6.28515625" style="263" customWidth="true"/>
    <col min="6675" max="6917" width="9.140625" style="263"/>
    <col min="6918" max="6918" width="5" style="263" customWidth="true"/>
    <col min="6919" max="6919" width="13.85546875" style="263" customWidth="true"/>
    <col min="6920" max="6921" width="6.28515625" style="263" customWidth="true"/>
    <col min="6922" max="6923" width="7" style="263" customWidth="true"/>
    <col min="6924" max="6930" width="6.28515625" style="263" customWidth="true"/>
    <col min="6931" max="7173" width="9.140625" style="263"/>
    <col min="7174" max="7174" width="5" style="263" customWidth="true"/>
    <col min="7175" max="7175" width="13.85546875" style="263" customWidth="true"/>
    <col min="7176" max="7177" width="6.28515625" style="263" customWidth="true"/>
    <col min="7178" max="7179" width="7" style="263" customWidth="true"/>
    <col min="7180" max="7186" width="6.28515625" style="263" customWidth="true"/>
    <col min="7187" max="7429" width="9.140625" style="263"/>
    <col min="7430" max="7430" width="5" style="263" customWidth="true"/>
    <col min="7431" max="7431" width="13.85546875" style="263" customWidth="true"/>
    <col min="7432" max="7433" width="6.28515625" style="263" customWidth="true"/>
    <col min="7434" max="7435" width="7" style="263" customWidth="true"/>
    <col min="7436" max="7442" width="6.28515625" style="263" customWidth="true"/>
    <col min="7443" max="7685" width="9.140625" style="263"/>
    <col min="7686" max="7686" width="5" style="263" customWidth="true"/>
    <col min="7687" max="7687" width="13.85546875" style="263" customWidth="true"/>
    <col min="7688" max="7689" width="6.28515625" style="263" customWidth="true"/>
    <col min="7690" max="7691" width="7" style="263" customWidth="true"/>
    <col min="7692" max="7698" width="6.28515625" style="263" customWidth="true"/>
    <col min="7699" max="7941" width="9.140625" style="263"/>
    <col min="7942" max="7942" width="5" style="263" customWidth="true"/>
    <col min="7943" max="7943" width="13.85546875" style="263" customWidth="true"/>
    <col min="7944" max="7945" width="6.28515625" style="263" customWidth="true"/>
    <col min="7946" max="7947" width="7" style="263" customWidth="true"/>
    <col min="7948" max="7954" width="6.28515625" style="263" customWidth="true"/>
    <col min="7955" max="8197" width="9.140625" style="263"/>
    <col min="8198" max="8198" width="5" style="263" customWidth="true"/>
    <col min="8199" max="8199" width="13.85546875" style="263" customWidth="true"/>
    <col min="8200" max="8201" width="6.28515625" style="263" customWidth="true"/>
    <col min="8202" max="8203" width="7" style="263" customWidth="true"/>
    <col min="8204" max="8210" width="6.28515625" style="263" customWidth="true"/>
    <col min="8211" max="8453" width="9.140625" style="263"/>
    <col min="8454" max="8454" width="5" style="263" customWidth="true"/>
    <col min="8455" max="8455" width="13.85546875" style="263" customWidth="true"/>
    <col min="8456" max="8457" width="6.28515625" style="263" customWidth="true"/>
    <col min="8458" max="8459" width="7" style="263" customWidth="true"/>
    <col min="8460" max="8466" width="6.28515625" style="263" customWidth="true"/>
    <col min="8467" max="8709" width="9.140625" style="263"/>
    <col min="8710" max="8710" width="5" style="263" customWidth="true"/>
    <col min="8711" max="8711" width="13.85546875" style="263" customWidth="true"/>
    <col min="8712" max="8713" width="6.28515625" style="263" customWidth="true"/>
    <col min="8714" max="8715" width="7" style="263" customWidth="true"/>
    <col min="8716" max="8722" width="6.28515625" style="263" customWidth="true"/>
    <col min="8723" max="8965" width="9.140625" style="263"/>
    <col min="8966" max="8966" width="5" style="263" customWidth="true"/>
    <col min="8967" max="8967" width="13.85546875" style="263" customWidth="true"/>
    <col min="8968" max="8969" width="6.28515625" style="263" customWidth="true"/>
    <col min="8970" max="8971" width="7" style="263" customWidth="true"/>
    <col min="8972" max="8978" width="6.28515625" style="263" customWidth="true"/>
    <col min="8979" max="9221" width="9.140625" style="263"/>
    <col min="9222" max="9222" width="5" style="263" customWidth="true"/>
    <col min="9223" max="9223" width="13.85546875" style="263" customWidth="true"/>
    <col min="9224" max="9225" width="6.28515625" style="263" customWidth="true"/>
    <col min="9226" max="9227" width="7" style="263" customWidth="true"/>
    <col min="9228" max="9234" width="6.28515625" style="263" customWidth="true"/>
    <col min="9235" max="9477" width="9.140625" style="263"/>
    <col min="9478" max="9478" width="5" style="263" customWidth="true"/>
    <col min="9479" max="9479" width="13.85546875" style="263" customWidth="true"/>
    <col min="9480" max="9481" width="6.28515625" style="263" customWidth="true"/>
    <col min="9482" max="9483" width="7" style="263" customWidth="true"/>
    <col min="9484" max="9490" width="6.28515625" style="263" customWidth="true"/>
    <col min="9491" max="9733" width="9.140625" style="263"/>
    <col min="9734" max="9734" width="5" style="263" customWidth="true"/>
    <col min="9735" max="9735" width="13.85546875" style="263" customWidth="true"/>
    <col min="9736" max="9737" width="6.28515625" style="263" customWidth="true"/>
    <col min="9738" max="9739" width="7" style="263" customWidth="true"/>
    <col min="9740" max="9746" width="6.28515625" style="263" customWidth="true"/>
    <col min="9747" max="9989" width="9.140625" style="263"/>
    <col min="9990" max="9990" width="5" style="263" customWidth="true"/>
    <col min="9991" max="9991" width="13.85546875" style="263" customWidth="true"/>
    <col min="9992" max="9993" width="6.28515625" style="263" customWidth="true"/>
    <col min="9994" max="9995" width="7" style="263" customWidth="true"/>
    <col min="9996" max="10002" width="6.28515625" style="263" customWidth="true"/>
    <col min="10003" max="10245" width="9.140625" style="263"/>
    <col min="10246" max="10246" width="5" style="263" customWidth="true"/>
    <col min="10247" max="10247" width="13.85546875" style="263" customWidth="true"/>
    <col min="10248" max="10249" width="6.28515625" style="263" customWidth="true"/>
    <col min="10250" max="10251" width="7" style="263" customWidth="true"/>
    <col min="10252" max="10258" width="6.28515625" style="263" customWidth="true"/>
    <col min="10259" max="10501" width="9.140625" style="263"/>
    <col min="10502" max="10502" width="5" style="263" customWidth="true"/>
    <col min="10503" max="10503" width="13.85546875" style="263" customWidth="true"/>
    <col min="10504" max="10505" width="6.28515625" style="263" customWidth="true"/>
    <col min="10506" max="10507" width="7" style="263" customWidth="true"/>
    <col min="10508" max="10514" width="6.28515625" style="263" customWidth="true"/>
    <col min="10515" max="10757" width="9.140625" style="263"/>
    <col min="10758" max="10758" width="5" style="263" customWidth="true"/>
    <col min="10759" max="10759" width="13.85546875" style="263" customWidth="true"/>
    <col min="10760" max="10761" width="6.28515625" style="263" customWidth="true"/>
    <col min="10762" max="10763" width="7" style="263" customWidth="true"/>
    <col min="10764" max="10770" width="6.28515625" style="263" customWidth="true"/>
    <col min="10771" max="11013" width="9.140625" style="263"/>
    <col min="11014" max="11014" width="5" style="263" customWidth="true"/>
    <col min="11015" max="11015" width="13.85546875" style="263" customWidth="true"/>
    <col min="11016" max="11017" width="6.28515625" style="263" customWidth="true"/>
    <col min="11018" max="11019" width="7" style="263" customWidth="true"/>
    <col min="11020" max="11026" width="6.28515625" style="263" customWidth="true"/>
    <col min="11027" max="11269" width="9.140625" style="263"/>
    <col min="11270" max="11270" width="5" style="263" customWidth="true"/>
    <col min="11271" max="11271" width="13.85546875" style="263" customWidth="true"/>
    <col min="11272" max="11273" width="6.28515625" style="263" customWidth="true"/>
    <col min="11274" max="11275" width="7" style="263" customWidth="true"/>
    <col min="11276" max="11282" width="6.28515625" style="263" customWidth="true"/>
    <col min="11283" max="11525" width="9.140625" style="263"/>
    <col min="11526" max="11526" width="5" style="263" customWidth="true"/>
    <col min="11527" max="11527" width="13.85546875" style="263" customWidth="true"/>
    <col min="11528" max="11529" width="6.28515625" style="263" customWidth="true"/>
    <col min="11530" max="11531" width="7" style="263" customWidth="true"/>
    <col min="11532" max="11538" width="6.28515625" style="263" customWidth="true"/>
    <col min="11539" max="11781" width="9.140625" style="263"/>
    <col min="11782" max="11782" width="5" style="263" customWidth="true"/>
    <col min="11783" max="11783" width="13.85546875" style="263" customWidth="true"/>
    <col min="11784" max="11785" width="6.28515625" style="263" customWidth="true"/>
    <col min="11786" max="11787" width="7" style="263" customWidth="true"/>
    <col min="11788" max="11794" width="6.28515625" style="263" customWidth="true"/>
    <col min="11795" max="12037" width="9.140625" style="263"/>
    <col min="12038" max="12038" width="5" style="263" customWidth="true"/>
    <col min="12039" max="12039" width="13.85546875" style="263" customWidth="true"/>
    <col min="12040" max="12041" width="6.28515625" style="263" customWidth="true"/>
    <col min="12042" max="12043" width="7" style="263" customWidth="true"/>
    <col min="12044" max="12050" width="6.28515625" style="263" customWidth="true"/>
    <col min="12051" max="12293" width="9.140625" style="263"/>
    <col min="12294" max="12294" width="5" style="263" customWidth="true"/>
    <col min="12295" max="12295" width="13.85546875" style="263" customWidth="true"/>
    <col min="12296" max="12297" width="6.28515625" style="263" customWidth="true"/>
    <col min="12298" max="12299" width="7" style="263" customWidth="true"/>
    <col min="12300" max="12306" width="6.28515625" style="263" customWidth="true"/>
    <col min="12307" max="12549" width="9.140625" style="263"/>
    <col min="12550" max="12550" width="5" style="263" customWidth="true"/>
    <col min="12551" max="12551" width="13.85546875" style="263" customWidth="true"/>
    <col min="12552" max="12553" width="6.28515625" style="263" customWidth="true"/>
    <col min="12554" max="12555" width="7" style="263" customWidth="true"/>
    <col min="12556" max="12562" width="6.28515625" style="263" customWidth="true"/>
    <col min="12563" max="12805" width="9.140625" style="263"/>
    <col min="12806" max="12806" width="5" style="263" customWidth="true"/>
    <col min="12807" max="12807" width="13.85546875" style="263" customWidth="true"/>
    <col min="12808" max="12809" width="6.28515625" style="263" customWidth="true"/>
    <col min="12810" max="12811" width="7" style="263" customWidth="true"/>
    <col min="12812" max="12818" width="6.28515625" style="263" customWidth="true"/>
    <col min="12819" max="13061" width="9.140625" style="263"/>
    <col min="13062" max="13062" width="5" style="263" customWidth="true"/>
    <col min="13063" max="13063" width="13.85546875" style="263" customWidth="true"/>
    <col min="13064" max="13065" width="6.28515625" style="263" customWidth="true"/>
    <col min="13066" max="13067" width="7" style="263" customWidth="true"/>
    <col min="13068" max="13074" width="6.28515625" style="263" customWidth="true"/>
    <col min="13075" max="13317" width="9.140625" style="263"/>
    <col min="13318" max="13318" width="5" style="263" customWidth="true"/>
    <col min="13319" max="13319" width="13.85546875" style="263" customWidth="true"/>
    <col min="13320" max="13321" width="6.28515625" style="263" customWidth="true"/>
    <col min="13322" max="13323" width="7" style="263" customWidth="true"/>
    <col min="13324" max="13330" width="6.28515625" style="263" customWidth="true"/>
    <col min="13331" max="13573" width="9.140625" style="263"/>
    <col min="13574" max="13574" width="5" style="263" customWidth="true"/>
    <col min="13575" max="13575" width="13.85546875" style="263" customWidth="true"/>
    <col min="13576" max="13577" width="6.28515625" style="263" customWidth="true"/>
    <col min="13578" max="13579" width="7" style="263" customWidth="true"/>
    <col min="13580" max="13586" width="6.28515625" style="263" customWidth="true"/>
    <col min="13587" max="13829" width="9.140625" style="263"/>
    <col min="13830" max="13830" width="5" style="263" customWidth="true"/>
    <col min="13831" max="13831" width="13.85546875" style="263" customWidth="true"/>
    <col min="13832" max="13833" width="6.28515625" style="263" customWidth="true"/>
    <col min="13834" max="13835" width="7" style="263" customWidth="true"/>
    <col min="13836" max="13842" width="6.28515625" style="263" customWidth="true"/>
    <col min="13843" max="14085" width="9.140625" style="263"/>
    <col min="14086" max="14086" width="5" style="263" customWidth="true"/>
    <col min="14087" max="14087" width="13.85546875" style="263" customWidth="true"/>
    <col min="14088" max="14089" width="6.28515625" style="263" customWidth="true"/>
    <col min="14090" max="14091" width="7" style="263" customWidth="true"/>
    <col min="14092" max="14098" width="6.28515625" style="263" customWidth="true"/>
    <col min="14099" max="14341" width="9.140625" style="263"/>
    <col min="14342" max="14342" width="5" style="263" customWidth="true"/>
    <col min="14343" max="14343" width="13.85546875" style="263" customWidth="true"/>
    <col min="14344" max="14345" width="6.28515625" style="263" customWidth="true"/>
    <col min="14346" max="14347" width="7" style="263" customWidth="true"/>
    <col min="14348" max="14354" width="6.28515625" style="263" customWidth="true"/>
    <col min="14355" max="14597" width="9.140625" style="263"/>
    <col min="14598" max="14598" width="5" style="263" customWidth="true"/>
    <col min="14599" max="14599" width="13.85546875" style="263" customWidth="true"/>
    <col min="14600" max="14601" width="6.28515625" style="263" customWidth="true"/>
    <col min="14602" max="14603" width="7" style="263" customWidth="true"/>
    <col min="14604" max="14610" width="6.28515625" style="263" customWidth="true"/>
    <col min="14611" max="14853" width="9.140625" style="263"/>
    <col min="14854" max="14854" width="5" style="263" customWidth="true"/>
    <col min="14855" max="14855" width="13.85546875" style="263" customWidth="true"/>
    <col min="14856" max="14857" width="6.28515625" style="263" customWidth="true"/>
    <col min="14858" max="14859" width="7" style="263" customWidth="true"/>
    <col min="14860" max="14866" width="6.28515625" style="263" customWidth="true"/>
    <col min="14867" max="15109" width="9.140625" style="263"/>
    <col min="15110" max="15110" width="5" style="263" customWidth="true"/>
    <col min="15111" max="15111" width="13.85546875" style="263" customWidth="true"/>
    <col min="15112" max="15113" width="6.28515625" style="263" customWidth="true"/>
    <col min="15114" max="15115" width="7" style="263" customWidth="true"/>
    <col min="15116" max="15122" width="6.28515625" style="263" customWidth="true"/>
    <col min="15123" max="15365" width="9.140625" style="263"/>
    <col min="15366" max="15366" width="5" style="263" customWidth="true"/>
    <col min="15367" max="15367" width="13.85546875" style="263" customWidth="true"/>
    <col min="15368" max="15369" width="6.28515625" style="263" customWidth="true"/>
    <col min="15370" max="15371" width="7" style="263" customWidth="true"/>
    <col min="15372" max="15378" width="6.28515625" style="263" customWidth="true"/>
    <col min="15379" max="15621" width="9.140625" style="263"/>
    <col min="15622" max="15622" width="5" style="263" customWidth="true"/>
    <col min="15623" max="15623" width="13.85546875" style="263" customWidth="true"/>
    <col min="15624" max="15625" width="6.28515625" style="263" customWidth="true"/>
    <col min="15626" max="15627" width="7" style="263" customWidth="true"/>
    <col min="15628" max="15634" width="6.28515625" style="263" customWidth="true"/>
    <col min="15635" max="15877" width="9.140625" style="263"/>
    <col min="15878" max="15878" width="5" style="263" customWidth="true"/>
    <col min="15879" max="15879" width="13.85546875" style="263" customWidth="true"/>
    <col min="15880" max="15881" width="6.28515625" style="263" customWidth="true"/>
    <col min="15882" max="15883" width="7" style="263" customWidth="true"/>
    <col min="15884" max="15890" width="6.28515625" style="263" customWidth="true"/>
    <col min="15891" max="16133" width="9.140625" style="263"/>
    <col min="16134" max="16134" width="5" style="263" customWidth="true"/>
    <col min="16135" max="16135" width="13.85546875" style="263" customWidth="true"/>
    <col min="16136" max="16137" width="6.28515625" style="263" customWidth="true"/>
    <col min="16138" max="16139" width="7" style="263" customWidth="true"/>
    <col min="16140" max="16146" width="6.28515625" style="263" customWidth="true"/>
    <col min="16147" max="16384" width="9.140625" style="263"/>
  </cols>
  <sheetData>
    <row r="1" x14ac:dyDescent="0.2">
      <c r="A1" s="231" t="s">
        <v>64</v>
      </c>
    </row>
    <row r="4" ht="29.1" customHeight="true" x14ac:dyDescent="0.4">
      <c r="A4" s="262"/>
      <c r="B4" s="1080" t="s">
        <v>125</v>
      </c>
      <c r="C4" s="1080"/>
      <c r="D4" s="1080"/>
      <c r="E4" s="1080"/>
      <c r="F4" s="1080"/>
      <c r="G4" s="1080"/>
      <c r="H4" s="1080"/>
      <c r="I4" s="1080"/>
      <c r="J4" s="1080"/>
      <c r="K4" s="1080"/>
      <c r="L4" s="1080"/>
      <c r="M4" s="1080"/>
      <c r="N4" s="1080"/>
      <c r="O4" s="1080"/>
      <c r="P4" s="1080"/>
      <c r="Q4" s="1080"/>
      <c r="R4" s="1080"/>
      <c r="S4" s="1080"/>
      <c r="T4" s="1080"/>
      <c r="U4" s="1080"/>
      <c r="V4" s="1080"/>
      <c r="W4" s="1080"/>
      <c r="X4" s="1080"/>
      <c r="Y4" s="1080"/>
    </row>
    <row r="5" ht="29.1" customHeight="true" x14ac:dyDescent="0.4">
      <c r="A5" s="262"/>
      <c r="B5" s="1048" t="str">
        <f ca="true">IF(ISERROR(INDIRECT(CONCATENATE($B105,"!A2"))),"",INDIRECT(CONCATENATE($B105,"!A2")))</f>
        <v>Thailand</v>
      </c>
      <c r="C5" s="1048"/>
      <c r="D5" s="1048"/>
      <c r="E5" s="1048"/>
      <c r="F5" s="1048"/>
      <c r="G5" s="1048"/>
      <c r="H5" s="1048"/>
      <c r="I5" s="1048"/>
      <c r="J5" s="1048"/>
      <c r="K5" s="1048"/>
      <c r="L5" s="1048"/>
      <c r="M5" s="1048"/>
      <c r="N5" s="1048"/>
      <c r="O5" s="1048"/>
      <c r="P5" s="1048"/>
      <c r="Q5" s="1048"/>
      <c r="R5" s="1048"/>
      <c r="S5" s="1048"/>
      <c r="T5" s="1048"/>
      <c r="U5" s="1048"/>
      <c r="V5" s="1048"/>
      <c r="W5" s="1048"/>
      <c r="X5" s="1048"/>
      <c r="Y5" s="1048"/>
    </row>
    <row r="6" x14ac:dyDescent="0.2">
      <c r="F6" s="263"/>
      <c r="G6" s="263"/>
      <c r="J6" s="264"/>
      <c r="K6" s="264"/>
      <c r="L6" s="264"/>
      <c r="M6" s="264"/>
      <c r="N6" s="264"/>
      <c r="O6" s="264"/>
      <c r="P6" s="264"/>
    </row>
    <row r="7" s="265" customFormat="true" ht="18" x14ac:dyDescent="0.25">
      <c r="B7" s="1045" t="str">
        <f>B118</f>
        <v>National use of drinking water sources, 2000–2020</v>
      </c>
      <c r="C7" s="1045"/>
      <c r="D7" s="1045"/>
      <c r="E7" s="1045"/>
      <c r="F7" s="1045"/>
      <c r="G7" s="1045"/>
      <c r="H7" s="1045"/>
      <c r="I7" s="1045"/>
      <c r="J7" s="1045" t="str">
        <f>B218</f>
        <v>Urban use of drinking water sources,  2000–2020</v>
      </c>
      <c r="K7" s="1045"/>
      <c r="L7" s="1045"/>
      <c r="M7" s="1045"/>
      <c r="N7" s="1045"/>
      <c r="O7" s="1045"/>
      <c r="P7" s="1045"/>
      <c r="Q7" s="1045"/>
      <c r="R7" s="1045" t="str">
        <f>B318</f>
        <v>Rural use of drinking water sources, 2000–2020</v>
      </c>
      <c r="S7" s="1045"/>
      <c r="T7" s="1045"/>
      <c r="U7" s="1045"/>
      <c r="V7" s="1045"/>
      <c r="W7" s="1045"/>
      <c r="X7" s="1045"/>
      <c r="Y7" s="1045"/>
    </row>
    <row r="8" s="265" customFormat="true" x14ac:dyDescent="0.2"/>
    <row r="17" x14ac:dyDescent="0.2">
      <c r="Q17" s="264"/>
      <c r="R17" s="264"/>
      <c r="S17" s="264"/>
      <c r="T17" s="264"/>
      <c r="U17" s="264"/>
      <c r="V17" s="264"/>
    </row>
    <row r="18" x14ac:dyDescent="0.2">
      <c r="Q18" s="264"/>
      <c r="R18" s="264"/>
      <c r="S18" s="264"/>
      <c r="T18" s="264"/>
      <c r="U18" s="264"/>
      <c r="V18" s="264"/>
    </row>
    <row r="19" x14ac:dyDescent="0.2">
      <c r="Q19" s="264"/>
      <c r="R19" s="264"/>
      <c r="S19" s="264"/>
      <c r="T19" s="264"/>
      <c r="U19" s="264"/>
      <c r="V19" s="264"/>
    </row>
    <row r="20" x14ac:dyDescent="0.2">
      <c r="Q20" s="264"/>
      <c r="R20" s="264"/>
      <c r="S20" s="264"/>
      <c r="T20" s="264"/>
      <c r="U20" s="264"/>
      <c r="V20" s="264"/>
    </row>
    <row r="21" x14ac:dyDescent="0.2">
      <c r="Q21" s="264"/>
      <c r="R21" s="264"/>
      <c r="S21" s="264"/>
      <c r="T21" s="264"/>
      <c r="U21" s="264"/>
      <c r="V21" s="264"/>
    </row>
    <row r="22" x14ac:dyDescent="0.2">
      <c r="Q22" s="264"/>
      <c r="R22" s="264"/>
      <c r="S22" s="264"/>
      <c r="T22" s="264"/>
      <c r="U22" s="264"/>
      <c r="V22" s="264"/>
    </row>
    <row r="23" x14ac:dyDescent="0.2">
      <c r="Q23" s="264"/>
      <c r="R23" s="264"/>
      <c r="S23" s="264"/>
      <c r="T23" s="264"/>
      <c r="U23" s="264"/>
      <c r="V23" s="264"/>
    </row>
    <row r="31" s="267" customFormat="true" x14ac:dyDescent="0.2">
      <c r="B31" s="1058" t="str">
        <f ca="true">IF(ISERROR(INDIRECT(CONCATENATE($B105,"!A2"))),"",INDIRECT(CONCATENATE($B105,"!A2")))</f>
        <v>Thailand</v>
      </c>
      <c r="C31" s="1059"/>
      <c r="D31" s="1059"/>
      <c r="E31" s="1060"/>
      <c r="F31" s="1050" t="s">
        <v>0</v>
      </c>
      <c r="G31" s="1050"/>
      <c r="H31" s="1050"/>
      <c r="I31" s="1051"/>
      <c r="J31" s="1049" t="s">
        <v>1</v>
      </c>
      <c r="K31" s="1050"/>
      <c r="L31" s="1050"/>
      <c r="M31" s="1051"/>
      <c r="N31" s="1049" t="s">
        <v>2</v>
      </c>
      <c r="O31" s="1050"/>
      <c r="P31" s="1050"/>
      <c r="Q31" s="1051"/>
      <c r="R31" s="1049" t="s">
        <v>3</v>
      </c>
      <c r="S31" s="1050"/>
      <c r="T31" s="1050"/>
      <c r="U31" s="1051"/>
      <c r="V31" s="1049" t="s">
        <v>4</v>
      </c>
      <c r="W31" s="1050"/>
      <c r="X31" s="1050"/>
      <c r="Y31" s="1051"/>
    </row>
    <row r="32" s="271" customFormat="true" ht="22.5" customHeight="true" x14ac:dyDescent="0.2">
      <c r="B32" s="1061"/>
      <c r="C32" s="1062"/>
      <c r="D32" s="1062"/>
      <c r="E32" s="1063"/>
      <c r="F32" s="268" t="s">
        <v>15</v>
      </c>
      <c r="G32" s="269" t="s">
        <v>16</v>
      </c>
      <c r="H32" s="269" t="s">
        <v>22</v>
      </c>
      <c r="I32" s="270" t="s">
        <v>24</v>
      </c>
      <c r="J32" s="268" t="s">
        <v>15</v>
      </c>
      <c r="K32" s="269" t="s">
        <v>16</v>
      </c>
      <c r="L32" s="269" t="s">
        <v>22</v>
      </c>
      <c r="M32" s="270" t="s">
        <v>23</v>
      </c>
      <c r="N32" s="268" t="s">
        <v>15</v>
      </c>
      <c r="O32" s="269" t="s">
        <v>16</v>
      </c>
      <c r="P32" s="269" t="s">
        <v>22</v>
      </c>
      <c r="Q32" s="270" t="s">
        <v>23</v>
      </c>
      <c r="R32" s="268" t="s">
        <v>15</v>
      </c>
      <c r="S32" s="269" t="s">
        <v>16</v>
      </c>
      <c r="T32" s="269" t="s">
        <v>22</v>
      </c>
      <c r="U32" s="270" t="s">
        <v>23</v>
      </c>
      <c r="V32" s="268" t="s">
        <v>15</v>
      </c>
      <c r="W32" s="269" t="s">
        <v>16</v>
      </c>
      <c r="X32" s="269" t="s">
        <v>22</v>
      </c>
      <c r="Y32" s="270" t="s">
        <v>23</v>
      </c>
    </row>
    <row r="33" x14ac:dyDescent="0.2">
      <c r="B33" s="1052" t="s">
        <v>5</v>
      </c>
      <c r="C33" s="1053"/>
      <c r="D33" s="1056" t="s">
        <v>25</v>
      </c>
      <c r="E33" s="260">
        <f>C99</f>
        <v>2000</v>
      </c>
      <c r="F33" s="272">
        <f ca="true">E99</f>
        <v>90.581747570698738</v>
      </c>
      <c r="G33" s="273">
        <f t="shared" ref="G33:I34" ca="true" si="0">F99</f>
        <v>0.19187445515495063</v>
      </c>
      <c r="H33" s="274">
        <f t="shared" ca="true" si="0"/>
        <v>7.8830212396759265</v>
      </c>
      <c r="I33" s="275">
        <f t="shared" ca="true" si="0"/>
        <v>1.3433567344703938</v>
      </c>
      <c r="J33" s="272">
        <f ca="true">J99</f>
        <v>95.565867382069243</v>
      </c>
      <c r="K33" s="273">
        <f t="shared" ref="K33:M34" ca="true" si="1">K99</f>
        <v>0.12417469895571566</v>
      </c>
      <c r="L33" s="274">
        <f t="shared" ca="true" si="1"/>
        <v>3.9459785934747629</v>
      </c>
      <c r="M33" s="275">
        <f t="shared" ca="true" si="1"/>
        <v>0.363979325500285</v>
      </c>
      <c r="N33" s="272">
        <f ca="true">O99</f>
        <v>95.755309682994252</v>
      </c>
      <c r="O33" s="273">
        <f t="shared" ref="O33:Q34" ca="true" si="2">P99</f>
        <v>4.5104562495136669E-2</v>
      </c>
      <c r="P33" s="274">
        <f t="shared" ca="true" si="2"/>
        <v>3.9616130574737127</v>
      </c>
      <c r="Q33" s="275">
        <f t="shared" ca="true" si="2"/>
        <v>0.23797269703689672</v>
      </c>
      <c r="R33" s="272">
        <f ca="true">T99</f>
        <v>96.680656268422439</v>
      </c>
      <c r="S33" s="273">
        <f t="shared" ref="S33:U34" ca="true" si="3">U99</f>
        <v>2.4176208119140893E-2</v>
      </c>
      <c r="T33" s="274">
        <f t="shared" ca="true" si="3"/>
        <v>3.1030141191522347</v>
      </c>
      <c r="U33" s="275">
        <f t="shared" ca="true" si="3"/>
        <v>0.1921534043061861</v>
      </c>
      <c r="V33" s="272">
        <f ca="true">Y99</f>
        <v>99.025635959955707</v>
      </c>
      <c r="W33" s="273">
        <f t="shared" ref="W33:Y34" ca="true" si="4">Z99</f>
        <v>2.1490381516266775E-2</v>
      </c>
      <c r="X33" s="274">
        <f t="shared" ca="true" si="4"/>
        <v>0.95287365852801997</v>
      </c>
      <c r="Y33" s="275">
        <f t="shared" ca="true" si="4"/>
        <v>0</v>
      </c>
    </row>
    <row r="34" x14ac:dyDescent="0.2">
      <c r="B34" s="1054"/>
      <c r="C34" s="1055"/>
      <c r="D34" s="1057"/>
      <c r="E34" s="261">
        <f>C100</f>
        <v>2020</v>
      </c>
      <c r="F34" s="277">
        <f ca="true">E100</f>
        <v>98.621288236456337</v>
      </c>
      <c r="G34" s="278">
        <f t="shared" ca="true" si="0"/>
        <v>0.20890418273593298</v>
      </c>
      <c r="H34" s="279">
        <f t="shared" ca="true" si="0"/>
        <v>0</v>
      </c>
      <c r="I34" s="280">
        <f t="shared" ca="true" si="0"/>
        <v>1.1698075808077315</v>
      </c>
      <c r="J34" s="277">
        <f ca="true">J100</f>
        <v>99.132573523037323</v>
      </c>
      <c r="K34" s="278">
        <f t="shared" ca="true" si="1"/>
        <v>0.12880914296225135</v>
      </c>
      <c r="L34" s="279">
        <f t="shared" ca="true" si="1"/>
        <v>0.47070056533038951</v>
      </c>
      <c r="M34" s="280">
        <f t="shared" ca="true" si="1"/>
        <v>0.26791676867002856</v>
      </c>
      <c r="N34" s="277">
        <f ca="true">O100</f>
        <v>99.491725017627644</v>
      </c>
      <c r="O34" s="278">
        <f t="shared" ca="true" si="2"/>
        <v>4.6864562849442758E-2</v>
      </c>
      <c r="P34" s="279">
        <f t="shared" ca="true" si="2"/>
        <v>0.30961965827296467</v>
      </c>
      <c r="Q34" s="280">
        <f t="shared" ca="true" si="2"/>
        <v>0.15179076124995561</v>
      </c>
      <c r="R34" s="277">
        <f ca="true">T100</f>
        <v>99.764102593393488</v>
      </c>
      <c r="S34" s="278">
        <f t="shared" ca="true" si="3"/>
        <v>2.4947262463970037E-2</v>
      </c>
      <c r="T34" s="279">
        <f t="shared" ca="true" si="3"/>
        <v>0.15379666666777325</v>
      </c>
      <c r="U34" s="280">
        <f t="shared" ca="true" si="3"/>
        <v>5.7153477474765069E-2</v>
      </c>
      <c r="V34" s="277">
        <f ca="true">Y100</f>
        <v>99.789060426731751</v>
      </c>
      <c r="W34" s="278">
        <f t="shared" ca="true" si="4"/>
        <v>2.1656058645131711E-2</v>
      </c>
      <c r="X34" s="279">
        <f t="shared" ca="true" si="4"/>
        <v>0.10528281522806537</v>
      </c>
      <c r="Y34" s="280">
        <f t="shared" ca="true" si="4"/>
        <v>8.400069939504462E-2</v>
      </c>
    </row>
    <row r="35" x14ac:dyDescent="0.2">
      <c r="F35" s="263"/>
      <c r="H35" s="266"/>
    </row>
    <row r="36" x14ac:dyDescent="0.2">
      <c r="B36" s="1052" t="s">
        <v>6</v>
      </c>
      <c r="C36" s="1053"/>
      <c r="D36" s="1056" t="s">
        <v>25</v>
      </c>
      <c r="E36" s="260">
        <f>C199</f>
        <v>2000</v>
      </c>
      <c r="F36" s="272">
        <f ca="true">E199</f>
        <v>98.439204524740276</v>
      </c>
      <c r="G36" s="273">
        <f t="shared" ref="G36:I37" ca="true" si="5">F199</f>
        <v>1.1138486788314288E-2</v>
      </c>
      <c r="H36" s="274">
        <f t="shared" ca="true" si="5"/>
        <v>1.3958822367415848</v>
      </c>
      <c r="I36" s="275">
        <f t="shared" ca="true" si="5"/>
        <v>0.15377475172982713</v>
      </c>
      <c r="J36" s="272">
        <f ca="true">J199</f>
        <v>98.993598668598139</v>
      </c>
      <c r="K36" s="273">
        <f t="shared" ref="K36:M37" ca="true" si="6">K199</f>
        <v>3.0926574874540994E-2</v>
      </c>
      <c r="L36" s="274">
        <f t="shared" ca="true" si="6"/>
        <v>0.92666661037728204</v>
      </c>
      <c r="M36" s="275">
        <f t="shared" ca="true" si="6"/>
        <v>4.8808146150037146E-2</v>
      </c>
      <c r="N36" s="272">
        <f ca="true">O199</f>
        <v>99.22765450917251</v>
      </c>
      <c r="O36" s="273">
        <f t="shared" ref="O36:Q37" ca="true" si="7">P199</f>
        <v>0</v>
      </c>
      <c r="P36" s="274">
        <f t="shared" ca="true" si="7"/>
        <v>0.7011150465100684</v>
      </c>
      <c r="Q36" s="275">
        <f t="shared" ca="true" si="7"/>
        <v>7.1230444317422537E-2</v>
      </c>
      <c r="R36" s="272">
        <f ca="true">T199</f>
        <v>99.394328496038099</v>
      </c>
      <c r="S36" s="273">
        <f t="shared" ref="S36:U37" ca="true" si="8">U199</f>
        <v>1.8087241128257953E-2</v>
      </c>
      <c r="T36" s="274">
        <f t="shared" ca="true" si="8"/>
        <v>0.570067800020297</v>
      </c>
      <c r="U36" s="275">
        <f t="shared" ca="true" si="8"/>
        <v>1.751646281335173E-2</v>
      </c>
      <c r="V36" s="272">
        <f ca="true">Y199</f>
        <v>99.670323649900894</v>
      </c>
      <c r="W36" s="273">
        <f t="shared" ref="W36:Y37" ca="true" si="9">Z199</f>
        <v>1.5494143113689671E-3</v>
      </c>
      <c r="X36" s="274">
        <f t="shared" ca="true" si="9"/>
        <v>0.32747624848818191</v>
      </c>
      <c r="Y36" s="275">
        <f t="shared" ca="true" si="9"/>
        <v>6.5068729955025661E-4</v>
      </c>
    </row>
    <row r="37" x14ac:dyDescent="0.2">
      <c r="B37" s="1054"/>
      <c r="C37" s="1055"/>
      <c r="D37" s="1057"/>
      <c r="E37" s="261">
        <f>C200</f>
        <v>2020</v>
      </c>
      <c r="F37" s="277">
        <f ca="true">E200</f>
        <v>98.673112834030889</v>
      </c>
      <c r="G37" s="278">
        <f t="shared" ca="true" si="5"/>
        <v>1.1164953729258085E-2</v>
      </c>
      <c r="H37" s="279">
        <f t="shared" ca="true" si="5"/>
        <v>0.49187828913696308</v>
      </c>
      <c r="I37" s="280">
        <f t="shared" ca="true" si="5"/>
        <v>0.8238439231028849</v>
      </c>
      <c r="J37" s="277">
        <f ca="true">J200</f>
        <v>99.413796255040452</v>
      </c>
      <c r="K37" s="278">
        <f t="shared" ca="true" si="6"/>
        <v>3.1057848737639095E-2</v>
      </c>
      <c r="L37" s="279">
        <f t="shared" ca="true" si="6"/>
        <v>0.24394286764754725</v>
      </c>
      <c r="M37" s="280">
        <f t="shared" ca="true" si="6"/>
        <v>0.31120302857435433</v>
      </c>
      <c r="N37" s="277">
        <f ca="true">O200</f>
        <v>99.811858210570733</v>
      </c>
      <c r="O37" s="278">
        <f t="shared" ca="true" si="7"/>
        <v>0</v>
      </c>
      <c r="P37" s="279">
        <f t="shared" ca="true" si="7"/>
        <v>0.13452580257640534</v>
      </c>
      <c r="Q37" s="280">
        <f t="shared" ca="true" si="7"/>
        <v>5.3615986852858732E-2</v>
      </c>
      <c r="R37" s="277">
        <f ca="true">T200</f>
        <v>99.915911167340951</v>
      </c>
      <c r="S37" s="278">
        <f t="shared" ca="true" si="8"/>
        <v>1.8182155915519194E-2</v>
      </c>
      <c r="T37" s="279">
        <f t="shared" ca="true" si="8"/>
        <v>3.1638308599184484E-3</v>
      </c>
      <c r="U37" s="280">
        <f t="shared" ca="true" si="8"/>
        <v>6.2742845883610343E-2</v>
      </c>
      <c r="V37" s="277">
        <f ca="true">Y200</f>
        <v>99.994696485495368</v>
      </c>
      <c r="W37" s="278">
        <f t="shared" ca="true" si="9"/>
        <v>1.5544568144459589E-3</v>
      </c>
      <c r="X37" s="279">
        <f t="shared" ca="true" si="9"/>
        <v>0</v>
      </c>
      <c r="Y37" s="280">
        <f t="shared" ca="true" si="9"/>
        <v>3.7490576901842831E-3</v>
      </c>
    </row>
    <row r="38" x14ac:dyDescent="0.2">
      <c r="F38" s="263"/>
      <c r="G38" s="263"/>
      <c r="H38" s="266"/>
      <c r="I38" s="266"/>
    </row>
    <row r="39" x14ac:dyDescent="0.2">
      <c r="B39" s="1052" t="s">
        <v>7</v>
      </c>
      <c r="C39" s="1053"/>
      <c r="D39" s="1056" t="s">
        <v>25</v>
      </c>
      <c r="E39" s="260">
        <f>C299</f>
        <v>2000</v>
      </c>
      <c r="F39" s="272">
        <f ca="true">E299</f>
        <v>85.068866831402886</v>
      </c>
      <c r="G39" s="273">
        <f t="shared" ref="G39:I40" ca="true" si="10">F299</f>
        <v>0.23942536921884638</v>
      </c>
      <c r="H39" s="274">
        <f t="shared" ca="true" si="10"/>
        <v>12.841154580613576</v>
      </c>
      <c r="I39" s="275">
        <f t="shared" ca="true" si="10"/>
        <v>1.8505532187646878</v>
      </c>
      <c r="J39" s="272">
        <f ca="true">J299</f>
        <v>93.660715097030121</v>
      </c>
      <c r="K39" s="273">
        <f t="shared" ref="K39:M40" ca="true" si="11">K299</f>
        <v>0.15815124515994733</v>
      </c>
      <c r="L39" s="274">
        <f t="shared" ca="true" si="11"/>
        <v>5.5056968135138789</v>
      </c>
      <c r="M39" s="275">
        <f t="shared" ca="true" si="11"/>
        <v>0.67543684429605833</v>
      </c>
      <c r="N39" s="272">
        <f ca="true">O299</f>
        <v>91.939169326552488</v>
      </c>
      <c r="O39" s="273">
        <f t="shared" ref="O39:Q40" ca="true" si="12">P299</f>
        <v>8.2872180198238346E-2</v>
      </c>
      <c r="P39" s="274">
        <f t="shared" ca="true" si="12"/>
        <v>7.4239649390410989</v>
      </c>
      <c r="Q39" s="275">
        <f t="shared" ca="true" si="12"/>
        <v>0.55399355420818353</v>
      </c>
      <c r="R39" s="272">
        <f ca="true">T299</f>
        <v>93.403778750826589</v>
      </c>
      <c r="S39" s="273">
        <f t="shared" ref="S39:U40" ca="true" si="13">U299</f>
        <v>2.6324981415251435E-2</v>
      </c>
      <c r="T39" s="274">
        <f t="shared" ca="true" si="13"/>
        <v>6.2445627015047336</v>
      </c>
      <c r="U39" s="275">
        <f t="shared" ca="true" si="13"/>
        <v>0.3253335662534198</v>
      </c>
      <c r="V39" s="272">
        <f ca="true">Y299</f>
        <v>95.215954840830747</v>
      </c>
      <c r="W39" s="273">
        <f t="shared" ref="W39:Y40" ca="true" si="14">Z299</f>
        <v>4.5792933500841161E-2</v>
      </c>
      <c r="X39" s="274">
        <f t="shared" ca="true" si="14"/>
        <v>4.6047901601253187</v>
      </c>
      <c r="Y39" s="275">
        <f t="shared" ca="true" si="14"/>
        <v>0.13346206554310136</v>
      </c>
    </row>
    <row r="40" x14ac:dyDescent="0.2">
      <c r="B40" s="1054"/>
      <c r="C40" s="1055"/>
      <c r="D40" s="1057"/>
      <c r="E40" s="261">
        <f>C300</f>
        <v>2020</v>
      </c>
      <c r="F40" s="277">
        <f ca="true">E300</f>
        <v>98.60038418448103</v>
      </c>
      <c r="G40" s="278">
        <f t="shared" ca="true" si="10"/>
        <v>0.27750967266646209</v>
      </c>
      <c r="H40" s="279">
        <f t="shared" ca="true" si="10"/>
        <v>0</v>
      </c>
      <c r="I40" s="280">
        <f t="shared" ca="true" si="10"/>
        <v>1.1221061428525194</v>
      </c>
      <c r="J40" s="277">
        <f ca="true">J300</f>
        <v>99.38908688887193</v>
      </c>
      <c r="K40" s="278">
        <f t="shared" ca="true" si="11"/>
        <v>0.16782391454625686</v>
      </c>
      <c r="L40" s="279">
        <f t="shared" ca="true" si="11"/>
        <v>0.13972916455894335</v>
      </c>
      <c r="M40" s="280">
        <f t="shared" ca="true" si="11"/>
        <v>0.30336003202286577</v>
      </c>
      <c r="N40" s="277">
        <f ca="true">O300</f>
        <v>99.779201625691698</v>
      </c>
      <c r="O40" s="278">
        <f t="shared" ca="true" si="12"/>
        <v>8.9939032925029624E-2</v>
      </c>
      <c r="P40" s="279">
        <f t="shared" ca="true" si="12"/>
        <v>0</v>
      </c>
      <c r="Q40" s="280">
        <f t="shared" ca="true" si="12"/>
        <v>0.1308593413832782</v>
      </c>
      <c r="R40" s="277">
        <f ca="true">T300</f>
        <v>99.822548422028262</v>
      </c>
      <c r="S40" s="278">
        <f t="shared" ca="true" si="13"/>
        <v>2.8134051610943796E-2</v>
      </c>
      <c r="T40" s="279">
        <f t="shared" ca="true" si="13"/>
        <v>0</v>
      </c>
      <c r="U40" s="280">
        <f t="shared" ca="true" si="13"/>
        <v>0.14931752636078896</v>
      </c>
      <c r="V40" s="277">
        <f ca="true">Y300</f>
        <v>99.774366816571344</v>
      </c>
      <c r="W40" s="278">
        <f t="shared" ca="true" si="14"/>
        <v>4.7985245249680696E-2</v>
      </c>
      <c r="X40" s="279">
        <f t="shared" ca="true" si="14"/>
        <v>0</v>
      </c>
      <c r="Y40" s="280">
        <f t="shared" ca="true" si="14"/>
        <v>0.17764793817897404</v>
      </c>
    </row>
    <row r="97" s="267" customFormat="true" ht="16.5" customHeight="true" x14ac:dyDescent="0.2">
      <c r="A97" s="1066" t="s">
        <v>5</v>
      </c>
      <c r="B97" s="1066"/>
      <c r="C97" s="1066"/>
      <c r="D97" s="1064" t="s">
        <v>0</v>
      </c>
      <c r="E97" s="1053"/>
      <c r="F97" s="1053"/>
      <c r="G97" s="1053"/>
      <c r="H97" s="1065"/>
      <c r="I97" s="1064" t="s">
        <v>1</v>
      </c>
      <c r="J97" s="1053"/>
      <c r="K97" s="1053"/>
      <c r="L97" s="1053"/>
      <c r="M97" s="1065"/>
      <c r="N97" s="1064" t="s">
        <v>2</v>
      </c>
      <c r="O97" s="1053"/>
      <c r="P97" s="1053"/>
      <c r="Q97" s="1053"/>
      <c r="R97" s="1065"/>
      <c r="S97" s="1064" t="s">
        <v>3</v>
      </c>
      <c r="T97" s="1053"/>
      <c r="U97" s="1053"/>
      <c r="V97" s="1053"/>
      <c r="W97" s="1065"/>
      <c r="X97" s="1064" t="s">
        <v>4</v>
      </c>
      <c r="Y97" s="1053"/>
      <c r="Z97" s="1053"/>
      <c r="AA97" s="1053"/>
      <c r="AB97" s="1065"/>
    </row>
    <row r="98" s="271" customFormat="true" ht="22.5" customHeight="true" x14ac:dyDescent="0.2">
      <c r="A98" s="1067"/>
      <c r="B98" s="1067"/>
      <c r="C98" s="1067"/>
      <c r="D98" s="281" t="s">
        <v>14</v>
      </c>
      <c r="E98" s="282" t="s">
        <v>15</v>
      </c>
      <c r="F98" s="269" t="s">
        <v>16</v>
      </c>
      <c r="G98" s="269" t="s">
        <v>22</v>
      </c>
      <c r="H98" s="270" t="s">
        <v>17</v>
      </c>
      <c r="I98" s="281" t="s">
        <v>14</v>
      </c>
      <c r="J98" s="282" t="s">
        <v>15</v>
      </c>
      <c r="K98" s="269" t="s">
        <v>16</v>
      </c>
      <c r="L98" s="269" t="s">
        <v>22</v>
      </c>
      <c r="M98" s="270" t="s">
        <v>17</v>
      </c>
      <c r="N98" s="281" t="s">
        <v>14</v>
      </c>
      <c r="O98" s="282" t="s">
        <v>15</v>
      </c>
      <c r="P98" s="269" t="s">
        <v>16</v>
      </c>
      <c r="Q98" s="269" t="s">
        <v>22</v>
      </c>
      <c r="R98" s="270" t="s">
        <v>17</v>
      </c>
      <c r="S98" s="281" t="s">
        <v>14</v>
      </c>
      <c r="T98" s="282" t="s">
        <v>15</v>
      </c>
      <c r="U98" s="269" t="s">
        <v>16</v>
      </c>
      <c r="V98" s="269" t="s">
        <v>22</v>
      </c>
      <c r="W98" s="270" t="s">
        <v>17</v>
      </c>
      <c r="X98" s="281" t="s">
        <v>14</v>
      </c>
      <c r="Y98" s="282" t="s">
        <v>15</v>
      </c>
      <c r="Z98" s="269" t="s">
        <v>16</v>
      </c>
      <c r="AA98" s="269" t="s">
        <v>22</v>
      </c>
      <c r="AB98" s="270" t="s">
        <v>17</v>
      </c>
    </row>
    <row r="99" s="291" customFormat="true" ht="15" customHeight="true" x14ac:dyDescent="0.2">
      <c r="A99" s="1071" t="s">
        <v>10</v>
      </c>
      <c r="B99" s="1072"/>
      <c r="C99" s="388">
        <v>2000</v>
      </c>
      <c r="D99" s="283">
        <f ca="true">IF((D101+H101)&gt;100,D101*100/(D101+H101),D101)</f>
        <v>90.773622025853683</v>
      </c>
      <c r="E99" s="284">
        <f ca="true">D99*AVERAGEIF(E105:E116,"&gt;0")/100</f>
        <v>90.581747570698738</v>
      </c>
      <c r="F99" s="285">
        <f ca="true">D99*(100-AVERAGEIF(E105:E116,"&gt;0"))/100</f>
        <v>0.19187445515495063</v>
      </c>
      <c r="G99" s="286">
        <f ca="true">100-(E99+F99+H99)</f>
        <v>7.8830212396759265</v>
      </c>
      <c r="H99" s="287">
        <f ca="true">IF((D101+H101)&gt;100,H101*100/(D101+H101),H101)</f>
        <v>1.3433567344703938</v>
      </c>
      <c r="I99" s="283">
        <f ca="true">IF((I101+M101)&gt;100,I101*100/(I101+M101),I101)</f>
        <v>95.690042081024956</v>
      </c>
      <c r="J99" s="284">
        <f ca="true">I99*AVERAGEIF(J105:J116,"&gt;0")/100</f>
        <v>95.565867382069243</v>
      </c>
      <c r="K99" s="288">
        <f ca="true">I99*(100-AVERAGEIF(J105:J116,"&gt;0"))/100</f>
        <v>0.12417469895571566</v>
      </c>
      <c r="L99" s="289">
        <f ca="true">100-(J99+K99+M99)</f>
        <v>3.9459785934747629</v>
      </c>
      <c r="M99" s="290">
        <f ca="true">IF((I101+M101)&gt;100,M101*100/(I101+M101),M101)</f>
        <v>0.363979325500285</v>
      </c>
      <c r="N99" s="283">
        <f ca="true">IF((N101+R101)&gt;100,N101*100/(N101+R101),N101)</f>
        <v>95.800414245489378</v>
      </c>
      <c r="O99" s="284">
        <f ca="true">N99*AVERAGEIF(O105:O116,"&gt;0")/100</f>
        <v>95.755309682994252</v>
      </c>
      <c r="P99" s="288">
        <f ca="true">N99*(100-AVERAGEIF(O105:O116,"&gt;0"))/100</f>
        <v>4.5104562495136669E-2</v>
      </c>
      <c r="Q99" s="289">
        <f ca="true">100-(O99+P99+R99)</f>
        <v>3.9616130574737127</v>
      </c>
      <c r="R99" s="290">
        <f ca="true">IF((N101+R101)&gt;100,R101*100/(N101+R101),R101)</f>
        <v>0.23797269703689672</v>
      </c>
      <c r="S99" s="283">
        <f ca="true">IF((S101+W101)&gt;100,S101*100/(S101+W101),S101)</f>
        <v>96.704832476541583</v>
      </c>
      <c r="T99" s="284">
        <f ca="true">S99*AVERAGEIF(T105:T116,"&gt;0")/100</f>
        <v>96.680656268422439</v>
      </c>
      <c r="U99" s="288">
        <f ca="true">S99*(100-AVERAGEIF(T105:T116,"&gt;0"))/100</f>
        <v>2.4176208119140893E-2</v>
      </c>
      <c r="V99" s="289">
        <f ca="true">100-(T99+U99+W99)</f>
        <v>3.1030141191522347</v>
      </c>
      <c r="W99" s="290">
        <f ca="true">IF((S101+W101)&gt;100,W101*100/(S101+W101),W101)</f>
        <v>0.1921534043061861</v>
      </c>
      <c r="X99" s="283">
        <f ca="true">IF((X101+AB101)&gt;100,X101*100/(X101+AB101),X101)</f>
        <v>99.04712634147198</v>
      </c>
      <c r="Y99" s="284">
        <f ca="true">X99*AVERAGEIF(Y105:Y116,"&gt;0")/100</f>
        <v>99.025635959955707</v>
      </c>
      <c r="Z99" s="288">
        <f ca="true">X99*(100-AVERAGEIF(Y105:Y116,"&gt;0"))/100</f>
        <v>2.1490381516266775E-2</v>
      </c>
      <c r="AA99" s="289">
        <f ca="true">100-(Y99+Z99+AB99)</f>
        <v>0.95287365852801997</v>
      </c>
      <c r="AB99" s="290">
        <f ca="true">IF((X101+AB101)&gt;100,AB101*100/(X101+AB101),AB101)</f>
        <v>0</v>
      </c>
    </row>
    <row r="100" s="291" customFormat="true" ht="15" customHeight="true" x14ac:dyDescent="0.2">
      <c r="A100" s="1073"/>
      <c r="B100" s="1074"/>
      <c r="C100" s="389">
        <v>2020</v>
      </c>
      <c r="D100" s="292">
        <f ca="true">IF((D102+H102)&gt;100,D102*100/(D102+H102),D102)</f>
        <v>98.830192419192258</v>
      </c>
      <c r="E100" s="293">
        <f ca="true">D100*AVERAGEIF(E105:E116,"&gt;0")/100</f>
        <v>98.621288236456337</v>
      </c>
      <c r="F100" s="294">
        <f ca="true">D100*(100-AVERAGEIF(E105:E116,"&gt;0"))/100</f>
        <v>0.20890418273593298</v>
      </c>
      <c r="G100" s="295">
        <f ca="true">100-(E100+F100+H100)</f>
        <v>0</v>
      </c>
      <c r="H100" s="296">
        <f ca="true">IF((D102+H102)&gt;100,H102*100/(D102+H102),H102)</f>
        <v>1.1698075808077315</v>
      </c>
      <c r="I100" s="292">
        <f ca="true">IF((I102+M102)&gt;100,I102*100/(I102+M102),I102)</f>
        <v>99.261382665999577</v>
      </c>
      <c r="J100" s="293">
        <f ca="true">I100*AVERAGEIF(J105:J116,"&gt;0")/100</f>
        <v>99.132573523037323</v>
      </c>
      <c r="K100" s="294">
        <f ca="true">I100*(100-AVERAGEIF(J105:J116,"&gt;0"))/100</f>
        <v>0.12880914296225135</v>
      </c>
      <c r="L100" s="295">
        <f ca="true">100-(J100+K100+M100)</f>
        <v>0.47070056533038951</v>
      </c>
      <c r="M100" s="296">
        <f ca="true">IF((I102+M102)&gt;100,M102*100/(I102+M102),M102)</f>
        <v>0.26791676867002856</v>
      </c>
      <c r="N100" s="292">
        <f ca="true">IF((N102+R102)&gt;100,N102*100/(N102+R102),N102)</f>
        <v>99.538589580477094</v>
      </c>
      <c r="O100" s="293">
        <f ca="true">N100*AVERAGEIF(O105:O116,"&gt;0")/100</f>
        <v>99.491725017627644</v>
      </c>
      <c r="P100" s="294">
        <f ca="true">N100*(100-AVERAGEIF(O105:O116,"&gt;0"))/100</f>
        <v>4.6864562849442758E-2</v>
      </c>
      <c r="Q100" s="295">
        <f ca="true">100-(O100+P100+R100)</f>
        <v>0.30961965827296467</v>
      </c>
      <c r="R100" s="296">
        <f ca="true">IF((N102+R102)&gt;100,R102*100/(N102+R102),R102)</f>
        <v>0.15179076124995561</v>
      </c>
      <c r="S100" s="292">
        <f ca="true">IF((S102+W102)&gt;100,S102*100/(S102+W102),S102)</f>
        <v>99.789049855857456</v>
      </c>
      <c r="T100" s="293">
        <f ca="true">S100*AVERAGEIF(T105:T116,"&gt;0")/100</f>
        <v>99.764102593393488</v>
      </c>
      <c r="U100" s="294">
        <f ca="true">S100*(100-AVERAGEIF(T105:T116,"&gt;0"))/100</f>
        <v>2.4947262463970037E-2</v>
      </c>
      <c r="V100" s="295">
        <f ca="true">100-(T100+U100+W100)</f>
        <v>0.15379666666777325</v>
      </c>
      <c r="W100" s="296">
        <f ca="true">IF((S102+W102)&gt;100,W102*100/(S102+W102),W102)</f>
        <v>5.7153477474765069E-2</v>
      </c>
      <c r="X100" s="292">
        <f ca="true">IF((X102+AB102)&gt;100,X102*100/(X102+AB102),X102)</f>
        <v>99.810716485376886</v>
      </c>
      <c r="Y100" s="293">
        <f ca="true">X100*AVERAGEIF(Y105:Y116,"&gt;0")/100</f>
        <v>99.789060426731751</v>
      </c>
      <c r="Z100" s="294">
        <f ca="true">X100*(100-AVERAGEIF(Y105:Y116,"&gt;0"))/100</f>
        <v>2.1656058645131711E-2</v>
      </c>
      <c r="AA100" s="295">
        <f ca="true">100-(Y100+Z100+AB100)</f>
        <v>0.10528281522806537</v>
      </c>
      <c r="AB100" s="296">
        <f ca="true">IF((X102+AB102)&gt;100,AB102*100/(X102+AB102),AB102)</f>
        <v>8.400069939504462E-2</v>
      </c>
    </row>
    <row r="101" hidden="true" x14ac:dyDescent="0.2">
      <c r="A101" s="1075" t="s">
        <v>12</v>
      </c>
      <c r="B101" s="1076"/>
      <c r="C101" s="297">
        <f>MinRegYear(C99,C105:C116)</f>
        <v>2000</v>
      </c>
      <c r="D101" s="298">
        <f ca="true">IF(MAX(C105:C116)-MIN(C105:C116)&lt;5,AVERAGEIF(C105:C116,"&gt;0",D105:D116),
IF(FORECAST($C101,D$105:D$116,$C$105:$C$116)&lt;0,0,
IF(FORECAST($C101,D$105:D$116,$C$105:$C$116)&gt;100,100,
FORECAST($C101,D$105:D$116,$C$105:$C$116))))</f>
        <v>90.773622025853683</v>
      </c>
      <c r="E101" s="299"/>
      <c r="F101" s="300"/>
      <c r="G101" s="300"/>
      <c r="H101" s="301">
        <f ca="true">IF(MAX(C105:C116)-MIN(C105:C116)&lt;5,AVERAGEIF(C105:C116,"&gt;0",H105:H116),
IF(FORECAST($C101,H$105:H$116,$C$105:$C$116)&lt;0,0,
IF(FORECAST($C101,H$105:H$116,$C$105:$C$116)&gt;100,100,
FORECAST($C101,H$105:H$116,$C$105:$C$116))))</f>
        <v>1.3433567344703938</v>
      </c>
      <c r="I101" s="298">
        <f ca="true">IF(MAX(C105:C116)-MIN(C105:C116)&lt;5,AVERAGEIF(C105:C116,"&gt;0",I105:I116),
IF(FORECAST($C101,I$105:I$116,$C$105:$C$116)&lt;0,0,
IF(FORECAST($C101,I$105:I$116,$C$105:$C$116)&gt;100,100,
FORECAST($C101,I$105:I$116,$C$105:$C$116))))</f>
        <v>95.690042081024956</v>
      </c>
      <c r="J101" s="299"/>
      <c r="K101" s="300"/>
      <c r="L101" s="300"/>
      <c r="M101" s="301">
        <f ca="true">IF(MAX(C105:C116)-MIN(C105:C116)&lt;5,AVERAGEIF(C105:C116,"&gt;0",M105:M116),
IF(FORECAST($C101,M$105:M$116,$C$105:$C$116)&lt;0,0,
IF(FORECAST($C101,M$105:M$116,$C$105:$C$116)&gt;100,100,
FORECAST($C101,M$105:M$116,$C$105:$C$116))))</f>
        <v>0.363979325500285</v>
      </c>
      <c r="N101" s="298">
        <f ca="true">IF(MAX(C105:C116)-MIN(C105:C116)&lt;5,AVERAGEIF(C105:C116,"&gt;0",N105:N116),
IF(FORECAST($C101,N$105:N$116,$C$105:$C$116)&lt;0,0,
IF(FORECAST($C101,N$105:N$116,$C$105:$C$116)&gt;100,100,
FORECAST($C101,N$105:N$116,$C$105:$C$116))))</f>
        <v>95.800414245489378</v>
      </c>
      <c r="O101" s="299"/>
      <c r="P101" s="300"/>
      <c r="Q101" s="300"/>
      <c r="R101" s="301">
        <f ca="true">IF(MAX(C105:C116)-MIN(C105:C116)&lt;5,AVERAGEIF(C105:C116,"&gt;0",R105:R116),
IF(FORECAST($C101,R$105:R$116,$C$105:$C$116)&lt;0,0,
IF(FORECAST($C101,R$105:R$116,$C$105:$C$116)&gt;100,100,
FORECAST($C101,R$105:R$116,$C$105:$C$116))))</f>
        <v>0.23797269703689672</v>
      </c>
      <c r="S101" s="298">
        <f ca="true">IF(MAX(C105:C116)-MIN(C105:C116)&lt;5,AVERAGEIF(C105:C116,"&gt;0",S105:S116),
IF(FORECAST($C101,S$105:S$116,$C$105:$C$116)&lt;0,0,
IF(FORECAST($C101,S$105:S$116,$C$105:$C$116)&gt;100,100,
FORECAST($C101,S$105:S$116,$C$105:$C$116))))</f>
        <v>96.704832476541583</v>
      </c>
      <c r="T101" s="299"/>
      <c r="U101" s="300"/>
      <c r="V101" s="300"/>
      <c r="W101" s="301">
        <f ca="true">IF(MAX(C105:C116)-MIN(C105:C116)&lt;5,AVERAGEIF(C105:C116,"&gt;0",W105:W116),
IF(FORECAST($C101,W$105:W$116,$C$105:$C$116)&lt;0,0,
IF(FORECAST($C101,W$105:W$116,$C$105:$C$116)&gt;100,100,
FORECAST($C101,W$105:W$116,$C$105:$C$116))))</f>
        <v>0.1921534043061861</v>
      </c>
      <c r="X101" s="298">
        <f ca="true">IF(MAX(C105:C116)-MIN(C105:C116)&lt;5,AVERAGEIF(C105:C116,"&gt;0",X105:X116),
IF(FORECAST($C101,X$105:X$116,$C$105:$C$116)&lt;0,0,
IF(FORECAST($C101,X$105:X$116,$C$105:$C$116)&gt;100,100,
FORECAST($C101,X$105:X$116,$C$105:$C$116))))</f>
        <v>99.04712634147198</v>
      </c>
      <c r="Y101" s="299"/>
      <c r="Z101" s="300"/>
      <c r="AA101" s="300"/>
      <c r="AB101" s="301">
        <f ca="true">IF(MAX(C105:C116)-MIN(C105:C116)&lt;5,AVERAGEIF(C105:C116,"&gt;0",AB105:AB116),
IF(FORECAST($C101,AB$105:AB$116,$C$105:$C$116)&lt;0,0,
IF(FORECAST($C101,AB$105:AB$116,$C$105:$C$116)&gt;100,100,
FORECAST($C101,AB$105:AB$116,$C$105:$C$116))))</f>
        <v>0</v>
      </c>
    </row>
    <row r="102" hidden="true" x14ac:dyDescent="0.2">
      <c r="A102" s="1077"/>
      <c r="B102" s="1078"/>
      <c r="C102" s="276">
        <f>MaxRegYear(C100,C105:C116)</f>
        <v>2020</v>
      </c>
      <c r="D102" s="302">
        <f ca="true">IF(MAX(C105:C116)-MIN(C105:C116)&lt;5,AVERAGEIF(C105:C116,"&gt;0",D105:D116),
IF(FORECAST($C102,D$105:D$116,$C$105:$C$116)&lt;0,0,
IF(FORECAST($C102,D$105:D$116,$C$105:$C$116)&gt;100,100,
FORECAST($C102,D$105:D$116,$C$105:$C$116))))</f>
        <v>99.401298340791186</v>
      </c>
      <c r="E102" s="303"/>
      <c r="F102" s="304"/>
      <c r="G102" s="304"/>
      <c r="H102" s="305">
        <f ca="true">IF(MAX(C105:C116)-MIN(C105:C116)&lt;5,AVERAGEIF(C105:C116,"&gt;0",H105:H116),
IF(FORECAST($C102,H$105:H$116,$C$105:$C$116)&lt;0,0,
IF(FORECAST($C102,H$105:H$116,$C$105:$C$116)&gt;100,100,
FORECAST($C102,H$105:H$116,$C$105:$C$116))))</f>
        <v>1.1765674992109751</v>
      </c>
      <c r="I102" s="302">
        <f ca="true">IF(MAX(C105:C116)-MIN(C105:C116)&lt;5,AVERAGEIF(C105:C116,"&gt;0",I105:I116),
IF(FORECAST($C102,I$105:I$116,$C$105:$C$116)&lt;0,0,
IF(FORECAST($C102,I$105:I$116,$C$105:$C$116)&gt;100,100,
FORECAST($C102,I$105:I$116,$C$105:$C$116))))</f>
        <v>99.261382665999577</v>
      </c>
      <c r="J102" s="303"/>
      <c r="K102" s="304"/>
      <c r="L102" s="304"/>
      <c r="M102" s="305">
        <f ca="true">IF(MAX(C105:C116)-MIN(C105:C116)&lt;5,AVERAGEIF(C105:C116,"&gt;0",M105:M116),
IF(FORECAST($C102,M$105:M$116,$C$105:$C$116)&lt;0,0,
IF(FORECAST($C102,M$105:M$116,$C$105:$C$116)&gt;100,100,
FORECAST($C102,M$105:M$116,$C$105:$C$116))))</f>
        <v>0.26791676867002856</v>
      </c>
      <c r="N102" s="302">
        <f ca="true">IF(MAX(C105:C116)-MIN(C105:C116)&lt;5,AVERAGEIF(C105:C116,"&gt;0",N105:N116),
IF(FORECAST($C102,N$105:N$116,$C$105:$C$116)&lt;0,0,
IF(FORECAST($C102,N$105:N$116,$C$105:$C$116)&gt;100,100,
FORECAST($C102,N$105:N$116,$C$105:$C$116))))</f>
        <v>99.538589580477094</v>
      </c>
      <c r="O102" s="303"/>
      <c r="P102" s="304"/>
      <c r="Q102" s="304"/>
      <c r="R102" s="305">
        <f ca="true">IF(MAX(C105:C116)-MIN(C105:C116)&lt;5,AVERAGEIF(C105:C116,"&gt;0",R105:R116),
IF(FORECAST($C102,R$105:R$116,$C$105:$C$116)&lt;0,0,
IF(FORECAST($C102,R$105:R$116,$C$105:$C$116)&gt;100,100,
FORECAST($C102,R$105:R$116,$C$105:$C$116))))</f>
        <v>0.15179076124995561</v>
      </c>
      <c r="S102" s="302">
        <f ca="true">IF(MAX(C105:C116)-MIN(C105:C116)&lt;5,AVERAGEIF(C105:C116,"&gt;0",S105:S116),
IF(FORECAST($C102,S$105:S$116,$C$105:$C$116)&lt;0,0,
IF(FORECAST($C102,S$105:S$116,$C$105:$C$116)&gt;100,100,
FORECAST($C102,S$105:S$116,$C$105:$C$116))))</f>
        <v>99.789049855857456</v>
      </c>
      <c r="T102" s="303"/>
      <c r="U102" s="304"/>
      <c r="V102" s="304"/>
      <c r="W102" s="305">
        <f ca="true">IF(MAX(C105:C116)-MIN(C105:C116)&lt;5,AVERAGEIF(C105:C116,"&gt;0",W105:W116),
IF(FORECAST($C102,W$105:W$116,$C$105:$C$116)&lt;0,0,
IF(FORECAST($C102,W$105:W$116,$C$105:$C$116)&gt;100,100,
FORECAST($C102,W$105:W$116,$C$105:$C$116))))</f>
        <v>5.7153477474765069E-2</v>
      </c>
      <c r="X102" s="302">
        <f ca="true">IF(MAX(C105:C116)-MIN(C105:C116)&lt;5,AVERAGEIF(C105:C116,"&gt;0",X105:X116),
IF(FORECAST($C102,X$105:X$116,$C$105:$C$116)&lt;0,0,
IF(FORECAST($C102,X$105:X$116,$C$105:$C$116)&gt;100,100,
FORECAST($C102,X$105:X$116,$C$105:$C$116))))</f>
        <v>99.810716485376886</v>
      </c>
      <c r="Y102" s="303"/>
      <c r="Z102" s="304"/>
      <c r="AA102" s="304"/>
      <c r="AB102" s="305">
        <f ca="true">IF(MAX(C105:C116)-MIN(C105:C116)&lt;5,AVERAGEIF(C105:C116,"&gt;0",AB105:AB116),
IF(FORECAST($C102,AB$105:AB$116,$C$105:$C$116)&lt;0,0,
IF(FORECAST($C102,AB$105:AB$116,$C$105:$C$116)&gt;100,100,
FORECAST($C102,AB$105:AB$116,$C$105:$C$116))))</f>
        <v>8.400069939504462E-2</v>
      </c>
    </row>
    <row r="103" ht="9" customHeight="true" x14ac:dyDescent="0.2">
      <c r="D103" s="306"/>
      <c r="I103" s="306"/>
      <c r="K103" s="266"/>
      <c r="L103" s="266"/>
      <c r="N103" s="306"/>
      <c r="P103" s="266"/>
      <c r="Q103" s="266"/>
      <c r="S103" s="306"/>
      <c r="U103" s="266"/>
      <c r="V103" s="266"/>
      <c r="X103" s="306"/>
      <c r="Z103" s="266"/>
      <c r="AA103" s="266"/>
      <c r="AB103" s="307"/>
    </row>
    <row r="104" s="335" customFormat="true" ht="22.5" customHeight="true" x14ac:dyDescent="0.2">
      <c r="B104" s="308" t="s">
        <v>8</v>
      </c>
      <c r="C104" s="309" t="s">
        <v>9</v>
      </c>
      <c r="D104" s="310" t="s">
        <v>14</v>
      </c>
      <c r="E104" s="309" t="s">
        <v>15</v>
      </c>
      <c r="F104" s="398"/>
      <c r="G104" s="398"/>
      <c r="H104" s="312" t="s">
        <v>17</v>
      </c>
      <c r="I104" s="309" t="s">
        <v>14</v>
      </c>
      <c r="J104" s="309" t="s">
        <v>15</v>
      </c>
      <c r="K104" s="398"/>
      <c r="L104" s="398"/>
      <c r="M104" s="312" t="s">
        <v>17</v>
      </c>
      <c r="N104" s="310" t="s">
        <v>14</v>
      </c>
      <c r="O104" s="270" t="s">
        <v>15</v>
      </c>
      <c r="P104" s="398"/>
      <c r="Q104" s="398"/>
      <c r="R104" s="312" t="s">
        <v>17</v>
      </c>
      <c r="S104" s="310" t="s">
        <v>14</v>
      </c>
      <c r="T104" s="270" t="s">
        <v>15</v>
      </c>
      <c r="U104" s="398"/>
      <c r="V104" s="398"/>
      <c r="W104" s="312" t="s">
        <v>17</v>
      </c>
      <c r="X104" s="310" t="s">
        <v>14</v>
      </c>
      <c r="Y104" s="270" t="s">
        <v>15</v>
      </c>
      <c r="Z104" s="398"/>
      <c r="AA104" s="398"/>
      <c r="AB104" s="312" t="s">
        <v>17</v>
      </c>
      <c r="AD104" s="399"/>
    </row>
    <row r="105" x14ac:dyDescent="0.2">
      <c r="A105" s="314"/>
      <c r="B105" s="637" t="s">
        <v>187</v>
      </c>
      <c r="C105" s="638">
        <v>2000</v>
      </c>
      <c r="D105" s="228">
        <f t="shared" ref="D105:D116" ca="true" si="15">IF(ISERROR(INDIRECT(CONCATENATE($B105,"!C16"))),"",INDIRECT(CONCATENATE($B105,"!C16")))</f>
        <v>92.385336807444219</v>
      </c>
      <c r="E105" s="315" t="str">
        <f t="shared" ref="E105:E116" ca="true" si="16">IF(ISERROR(INDIRECT(CONCATENATE($B105,"!C23"))),"",INDIRECT(CONCATENATE($B105,"!C23")))</f>
        <v>N/A</v>
      </c>
      <c r="F105" s="316"/>
      <c r="G105" s="316"/>
      <c r="H105" s="317">
        <f t="shared" ref="H105:H116" ca="true" si="17">IF(ISERROR(INDIRECT(CONCATENATE($B105,"!C21"))),"",INDIRECT(CONCATENATE($B105,"!C21")))</f>
        <v>0.51524272945625516</v>
      </c>
      <c r="I105" s="228">
        <f t="shared" ref="I105:I116" ca="true" si="18">IF(ISERROR(INDIRECT(CONCATENATE($B105,"!D16"))),"",INDIRECT(CONCATENATE($B105,"!D16")))</f>
        <v>97.254975983754832</v>
      </c>
      <c r="J105" s="315" t="str">
        <f t="shared" ref="J105:J116" ca="true" si="19">IF(ISERROR(INDIRECT(CONCATENATE($B105,"!D23"))),"",INDIRECT(CONCATENATE($B105,"!D23")))</f>
        <v>N/A</v>
      </c>
      <c r="K105" s="316"/>
      <c r="L105" s="316"/>
      <c r="M105" s="317">
        <f t="shared" ref="M105:M116" ca="true" si="20">IF(ISERROR(INDIRECT(CONCATENATE($B105,"!D21"))),"",INDIRECT(CONCATENATE($B105,"!D21")))</f>
        <v>0.19323750075775176</v>
      </c>
      <c r="N105" s="228">
        <f t="shared" ref="N105:N116" ca="true" si="21">IF(ISERROR(INDIRECT(CONCATENATE($B105,"!E16"))),"",INDIRECT(CONCATENATE($B105,"!E16")))</f>
        <v>98.084941320740413</v>
      </c>
      <c r="O105" s="315" t="str">
        <f t="shared" ref="O105:O116" ca="true" si="22">IF(ISERROR(INDIRECT(CONCATENATE($B105,"!E23"))),"",INDIRECT(CONCATENATE($B105,"!E23")))</f>
        <v>N/A</v>
      </c>
      <c r="P105" s="316"/>
      <c r="Q105" s="316"/>
      <c r="R105" s="317">
        <f t="shared" ref="R105:R116" ca="true" si="23">IF(ISERROR(INDIRECT(CONCATENATE($B105,"!E21"))),"",INDIRECT(CONCATENATE($B105,"!E21")))</f>
        <v>2.6250494186115747E-2</v>
      </c>
      <c r="S105" s="228">
        <f t="shared" ref="S105:S116" ca="true" si="24">IF(ISERROR(INDIRECT(CONCATENATE($B105,"!F16"))),"",INDIRECT(CONCATENATE($B105,"!F16")))</f>
        <v>99.235491333309056</v>
      </c>
      <c r="T105" s="315" t="str">
        <f t="shared" ref="T105:T116" ca="true" si="25">IF(ISERROR(INDIRECT(CONCATENATE($B105,"!F23"))),"",INDIRECT(CONCATENATE($B105,"!F23")))</f>
        <v>N/A</v>
      </c>
      <c r="U105" s="316"/>
      <c r="V105" s="316"/>
      <c r="W105" s="317">
        <f t="shared" ref="W105:W116" ca="true" si="26">IF(ISERROR(INDIRECT(CONCATENATE($B105,"!F21"))),"",INDIRECT(CONCATENATE($B105,"!F21")))</f>
        <v>0</v>
      </c>
      <c r="X105" s="228">
        <f t="shared" ref="X105:X116" ca="true" si="27">IF(ISERROR(INDIRECT(CONCATENATE($B105,"!G16"))),"",INDIRECT(CONCATENATE($B105,"!G16")))</f>
        <v>99.572470351047755</v>
      </c>
      <c r="Y105" s="315" t="str">
        <f t="shared" ref="Y105:Y116" ca="true" si="28">IF(ISERROR(INDIRECT(CONCATENATE($B105,"!G23"))),"",INDIRECT(CONCATENATE($B105,"!G23")))</f>
        <v>N/A</v>
      </c>
      <c r="Z105" s="316"/>
      <c r="AA105" s="316"/>
      <c r="AB105" s="317">
        <f t="shared" ref="AB105:AB116" ca="true" si="29">IF(ISERROR(INDIRECT(CONCATENATE($B105,"!G221"))),"",INDIRECT(CONCATENATE($B105,"!G21")))</f>
        <v>0</v>
      </c>
    </row>
    <row r="106" x14ac:dyDescent="0.2">
      <c r="A106" s="314"/>
      <c r="B106" s="639" t="s">
        <v>266</v>
      </c>
      <c r="C106" s="640">
        <v>2004</v>
      </c>
      <c r="D106" s="229">
        <f t="shared" ca="true" si="15"/>
        <v>90.478600296146297</v>
      </c>
      <c r="E106" s="318" t="str">
        <f t="shared" ca="true" si="16"/>
        <v>N/A</v>
      </c>
      <c r="F106" s="316"/>
      <c r="G106" s="316"/>
      <c r="H106" s="319">
        <f t="shared" ca="true" si="17"/>
        <v>0.80282048618259338</v>
      </c>
      <c r="I106" s="229">
        <f t="shared" ca="true" si="18"/>
        <v>94.824101093081353</v>
      </c>
      <c r="J106" s="318" t="str">
        <f t="shared" ca="true" si="19"/>
        <v>N/A</v>
      </c>
      <c r="K106" s="316"/>
      <c r="L106" s="316"/>
      <c r="M106" s="319">
        <f t="shared" ca="true" si="20"/>
        <v>0.19649097413084252</v>
      </c>
      <c r="N106" s="229">
        <f t="shared" ca="true" si="21"/>
        <v>94.362807102407359</v>
      </c>
      <c r="O106" s="318" t="str">
        <f t="shared" ca="true" si="22"/>
        <v>N/A</v>
      </c>
      <c r="P106" s="316"/>
      <c r="Q106" s="316"/>
      <c r="R106" s="319">
        <f t="shared" ca="true" si="23"/>
        <v>0.19619163121721303</v>
      </c>
      <c r="S106" s="229">
        <f t="shared" ca="true" si="24"/>
        <v>95.110986622829458</v>
      </c>
      <c r="T106" s="318" t="str">
        <f t="shared" ca="true" si="25"/>
        <v>N/A</v>
      </c>
      <c r="U106" s="316"/>
      <c r="V106" s="316"/>
      <c r="W106" s="319">
        <f t="shared" ca="true" si="26"/>
        <v>0.27397982146643407</v>
      </c>
      <c r="X106" s="229">
        <f t="shared" ca="true" si="27"/>
        <v>98.572227173469216</v>
      </c>
      <c r="Y106" s="318" t="str">
        <f t="shared" ca="true" si="28"/>
        <v>N/A</v>
      </c>
      <c r="Z106" s="316"/>
      <c r="AA106" s="316"/>
      <c r="AB106" s="319">
        <f t="shared" ca="true" si="29"/>
        <v>3.1453588447509527E-2</v>
      </c>
    </row>
    <row r="107" x14ac:dyDescent="0.2">
      <c r="A107" s="314"/>
      <c r="B107" s="639" t="s">
        <v>35</v>
      </c>
      <c r="C107" s="640">
        <v>2006</v>
      </c>
      <c r="D107" s="229">
        <f t="shared" ca="true" si="15"/>
        <v>93.15430541700934</v>
      </c>
      <c r="E107" s="318">
        <f t="shared" ca="true" si="16"/>
        <v>99.355100232168695</v>
      </c>
      <c r="F107" s="316"/>
      <c r="G107" s="316"/>
      <c r="H107" s="319">
        <f t="shared" ca="true" si="17"/>
        <v>2.5284256153679845</v>
      </c>
      <c r="I107" s="229">
        <f t="shared" ca="true" si="18"/>
        <v>96.171284016531217</v>
      </c>
      <c r="J107" s="318">
        <f t="shared" ca="true" si="19"/>
        <v>99.482286042148644</v>
      </c>
      <c r="K107" s="316"/>
      <c r="L107" s="316"/>
      <c r="M107" s="319">
        <f t="shared" ca="true" si="20"/>
        <v>0.62698433546804033</v>
      </c>
      <c r="N107" s="229">
        <f t="shared" ca="true" si="21"/>
        <v>95.979471559433733</v>
      </c>
      <c r="O107" s="318">
        <f t="shared" ca="true" si="22"/>
        <v>99.911672787219686</v>
      </c>
      <c r="P107" s="316"/>
      <c r="Q107" s="316"/>
      <c r="R107" s="319">
        <f t="shared" ca="true" si="23"/>
        <v>0.47903577860578239</v>
      </c>
      <c r="S107" s="229">
        <f t="shared" ca="true" si="24"/>
        <v>96.166412475034619</v>
      </c>
      <c r="T107" s="318">
        <f t="shared" ca="true" si="25"/>
        <v>100</v>
      </c>
      <c r="U107" s="316"/>
      <c r="V107" s="316"/>
      <c r="W107" s="319">
        <f t="shared" ca="true" si="26"/>
        <v>0.27925326344868961</v>
      </c>
      <c r="X107" s="229">
        <f t="shared" ca="true" si="27"/>
        <v>99.100599488019256</v>
      </c>
      <c r="Y107" s="318">
        <f t="shared" ca="true" si="28"/>
        <v>99.913211489075721</v>
      </c>
      <c r="Z107" s="316"/>
      <c r="AA107" s="316"/>
      <c r="AB107" s="319">
        <f t="shared" ca="true" si="29"/>
        <v>3.7361489507003062E-2</v>
      </c>
      <c r="AD107" s="320"/>
    </row>
    <row r="108" x14ac:dyDescent="0.2">
      <c r="A108" s="314"/>
      <c r="B108" s="639" t="s">
        <v>388</v>
      </c>
      <c r="C108" s="640">
        <v>2013</v>
      </c>
      <c r="D108" s="229">
        <f t="shared" ca="true" si="15"/>
        <v>96.616964433370924</v>
      </c>
      <c r="E108" s="318">
        <f t="shared" ca="true" si="16"/>
        <v>99.9</v>
      </c>
      <c r="F108" s="316"/>
      <c r="G108" s="316"/>
      <c r="H108" s="319">
        <f t="shared" ca="true" si="17"/>
        <v>2.5041511787877049</v>
      </c>
      <c r="I108" s="229">
        <f t="shared" ca="true" si="18"/>
        <v>98.058549992765947</v>
      </c>
      <c r="J108" s="318">
        <f t="shared" ca="true" si="19"/>
        <v>100</v>
      </c>
      <c r="K108" s="316"/>
      <c r="L108" s="316"/>
      <c r="M108" s="319">
        <f t="shared" ca="true" si="20"/>
        <v>0.6741904984020165</v>
      </c>
      <c r="N108" s="229">
        <f t="shared" ca="true" si="21"/>
        <v>98.296331711070962</v>
      </c>
      <c r="O108" s="318">
        <f t="shared" ca="true" si="22"/>
        <v>99.9</v>
      </c>
      <c r="P108" s="316"/>
      <c r="Q108" s="316"/>
      <c r="R108" s="319">
        <f t="shared" ca="true" si="23"/>
        <v>0.36996175033483431</v>
      </c>
      <c r="S108" s="229">
        <f t="shared" ca="true" si="24"/>
        <v>99.179965207089111</v>
      </c>
      <c r="T108" s="318">
        <f t="shared" ca="true" si="25"/>
        <v>99.9</v>
      </c>
      <c r="U108" s="316"/>
      <c r="V108" s="316"/>
      <c r="W108" s="319">
        <f t="shared" ca="true" si="26"/>
        <v>0.20643364335703124</v>
      </c>
      <c r="X108" s="229">
        <f t="shared" ca="true" si="27"/>
        <v>99.858387900963422</v>
      </c>
      <c r="Y108" s="318">
        <f t="shared" ca="true" si="28"/>
        <v>100</v>
      </c>
      <c r="Z108" s="316"/>
      <c r="AA108" s="316"/>
      <c r="AB108" s="319">
        <f t="shared" ca="true" si="29"/>
        <v>1.5011963557503885E-2</v>
      </c>
    </row>
    <row r="109" x14ac:dyDescent="0.2">
      <c r="A109" s="314"/>
      <c r="B109" s="639" t="s">
        <v>436</v>
      </c>
      <c r="C109" s="640">
        <v>2016</v>
      </c>
      <c r="D109" s="229">
        <f t="shared" ca="true" si="15"/>
        <v>98</v>
      </c>
      <c r="E109" s="318">
        <f t="shared" ca="true" si="16"/>
        <v>99.9</v>
      </c>
      <c r="F109" s="316"/>
      <c r="G109" s="316"/>
      <c r="H109" s="319">
        <f t="shared" ca="true" si="17"/>
        <v>1.1000000000000001</v>
      </c>
      <c r="I109" s="229">
        <f t="shared" ca="true" si="18"/>
        <v>99</v>
      </c>
      <c r="J109" s="318">
        <f t="shared" ca="true" si="19"/>
        <v>100</v>
      </c>
      <c r="K109" s="316"/>
      <c r="L109" s="316"/>
      <c r="M109" s="319">
        <f t="shared" ca="true" si="20"/>
        <v>0.1</v>
      </c>
      <c r="N109" s="229">
        <f t="shared" ca="true" si="21"/>
        <v>99.2</v>
      </c>
      <c r="O109" s="318">
        <f t="shared" ca="true" si="22"/>
        <v>100</v>
      </c>
      <c r="P109" s="316"/>
      <c r="Q109" s="316"/>
      <c r="R109" s="319">
        <f t="shared" ca="true" si="23"/>
        <v>0.1</v>
      </c>
      <c r="S109" s="229">
        <f t="shared" ca="true" si="24"/>
        <v>99.6</v>
      </c>
      <c r="T109" s="318">
        <f t="shared" ca="true" si="25"/>
        <v>100</v>
      </c>
      <c r="U109" s="316"/>
      <c r="V109" s="316"/>
      <c r="W109" s="319">
        <f t="shared" ca="true" si="26"/>
        <v>0</v>
      </c>
      <c r="X109" s="229">
        <f t="shared" ca="true" si="27"/>
        <v>99.6</v>
      </c>
      <c r="Y109" s="318">
        <f t="shared" ca="true" si="28"/>
        <v>100</v>
      </c>
      <c r="Z109" s="316"/>
      <c r="AA109" s="316"/>
      <c r="AB109" s="319">
        <f t="shared" ca="true" si="29"/>
        <v>0</v>
      </c>
    </row>
    <row r="110" x14ac:dyDescent="0.2">
      <c r="A110" s="314"/>
      <c r="B110" s="639" t="s">
        <v>623</v>
      </c>
      <c r="C110" s="640">
        <v>2019</v>
      </c>
      <c r="D110" s="229">
        <f t="shared" ca="true" si="15"/>
        <v>99.026786514470061</v>
      </c>
      <c r="E110" s="318">
        <f t="shared" ca="true" si="16"/>
        <v>99.999392225561806</v>
      </c>
      <c r="F110" s="316"/>
      <c r="G110" s="316"/>
      <c r="H110" s="319">
        <f t="shared" ca="true" si="17"/>
        <v>0.12581161477551334</v>
      </c>
      <c r="I110" s="229">
        <f t="shared" ca="true" si="18"/>
        <v>99.188229096442953</v>
      </c>
      <c r="J110" s="318">
        <f t="shared" ca="true" si="19"/>
        <v>99.998643441190609</v>
      </c>
      <c r="K110" s="316"/>
      <c r="L110" s="316"/>
      <c r="M110" s="319">
        <f t="shared" ca="true" si="20"/>
        <v>0.11439122943531148</v>
      </c>
      <c r="N110" s="229">
        <f t="shared" ca="true" si="21"/>
        <v>99.719642250748109</v>
      </c>
      <c r="O110" s="318">
        <f t="shared" ca="true" si="22"/>
        <v>100</v>
      </c>
      <c r="P110" s="316"/>
      <c r="Q110" s="316"/>
      <c r="R110" s="319">
        <f t="shared" ca="true" si="23"/>
        <v>6.4689140953027415E-3</v>
      </c>
      <c r="S110" s="229">
        <f t="shared" ca="true" si="24"/>
        <v>99.880369621003311</v>
      </c>
      <c r="T110" s="318">
        <f t="shared" ca="true" si="25"/>
        <v>100</v>
      </c>
      <c r="U110" s="316"/>
      <c r="V110" s="316"/>
      <c r="W110" s="319">
        <f t="shared" ca="true" si="26"/>
        <v>1.7539097538411476E-3</v>
      </c>
      <c r="X110" s="229">
        <f t="shared" ca="true" si="27"/>
        <v>99.793484552656551</v>
      </c>
      <c r="Y110" s="318">
        <f t="shared" ca="true" si="28"/>
        <v>100</v>
      </c>
      <c r="Z110" s="316"/>
      <c r="AA110" s="316"/>
      <c r="AB110" s="319">
        <f t="shared" ca="true" si="29"/>
        <v>0.15533979497814057</v>
      </c>
    </row>
    <row r="111" x14ac:dyDescent="0.2">
      <c r="A111" s="314"/>
      <c r="B111" s="639"/>
      <c r="C111" s="640"/>
      <c r="D111" s="229" t="str">
        <f ca="true">IF(ISERROR(INDIRECT(CONCATENATE($B111,"!C16"))),"",INDIRECT(CONCATENATE($B111,"!C16")))</f>
        <v/>
      </c>
      <c r="E111" s="318" t="str">
        <f ca="true">IF(ISERROR(INDIRECT(CONCATENATE($B111,"!C23"))),"",INDIRECT(CONCATENATE($B111,"!C23")))</f>
        <v/>
      </c>
      <c r="F111" s="316"/>
      <c r="G111" s="316"/>
      <c r="H111" s="319" t="str">
        <f ca="true">IF(ISERROR(INDIRECT(CONCATENATE($B111,"!C21"))),"",INDIRECT(CONCATENATE($B111,"!C21")))</f>
        <v/>
      </c>
      <c r="I111" s="229" t="str">
        <f ca="true">IF(ISERROR(INDIRECT(CONCATENATE($B111,"!D16"))),"",INDIRECT(CONCATENATE($B111,"!D16")))</f>
        <v/>
      </c>
      <c r="J111" s="318" t="str">
        <f ca="true">IF(ISERROR(INDIRECT(CONCATENATE($B111,"!D23"))),"",INDIRECT(CONCATENATE($B111,"!D23")))</f>
        <v/>
      </c>
      <c r="K111" s="316"/>
      <c r="L111" s="316"/>
      <c r="M111" s="319" t="str">
        <f ca="true">IF(ISERROR(INDIRECT(CONCATENATE($B111,"!D21"))),"",INDIRECT(CONCATENATE($B111,"!D21")))</f>
        <v/>
      </c>
      <c r="N111" s="229" t="str">
        <f ca="true">IF(ISERROR(INDIRECT(CONCATENATE($B111,"!E16"))),"",INDIRECT(CONCATENATE($B111,"!E16")))</f>
        <v/>
      </c>
      <c r="O111" s="318" t="str">
        <f ca="true">IF(ISERROR(INDIRECT(CONCATENATE($B111,"!E23"))),"",INDIRECT(CONCATENATE($B111,"!E23")))</f>
        <v/>
      </c>
      <c r="P111" s="316"/>
      <c r="Q111" s="316"/>
      <c r="R111" s="319" t="str">
        <f ca="true">IF(ISERROR(INDIRECT(CONCATENATE($B111,"!E21"))),"",INDIRECT(CONCATENATE($B111,"!E21")))</f>
        <v/>
      </c>
      <c r="S111" s="229" t="str">
        <f ca="true">IF(ISERROR(INDIRECT(CONCATENATE($B111,"!F16"))),"",INDIRECT(CONCATENATE($B111,"!F16")))</f>
        <v/>
      </c>
      <c r="T111" s="318" t="str">
        <f ca="true">IF(ISERROR(INDIRECT(CONCATENATE($B111,"!F23"))),"",INDIRECT(CONCATENATE($B111,"!F23")))</f>
        <v/>
      </c>
      <c r="U111" s="316"/>
      <c r="V111" s="316"/>
      <c r="W111" s="319" t="str">
        <f ca="true">IF(ISERROR(INDIRECT(CONCATENATE($B111,"!F21"))),"",INDIRECT(CONCATENATE($B111,"!F21")))</f>
        <v/>
      </c>
      <c r="X111" s="229" t="str">
        <f ca="true">IF(ISERROR(INDIRECT(CONCATENATE($B111,"!G16"))),"",INDIRECT(CONCATENATE($B111,"!G16")))</f>
        <v/>
      </c>
      <c r="Y111" s="318" t="str">
        <f ca="true">IF(ISERROR(INDIRECT(CONCATENATE($B111,"!G23"))),"",INDIRECT(CONCATENATE($B111,"!G23")))</f>
        <v/>
      </c>
      <c r="Z111" s="316"/>
      <c r="AA111" s="316"/>
      <c r="AB111" s="319" t="str">
        <f ca="true">IF(ISERROR(INDIRECT(CONCATENATE($B111,"!G221"))),"",INDIRECT(CONCATENATE($B111,"!G21")))</f>
        <v/>
      </c>
    </row>
    <row r="112" x14ac:dyDescent="0.2">
      <c r="A112" s="314"/>
      <c r="B112" s="639"/>
      <c r="C112" s="640"/>
      <c r="D112" s="229" t="str">
        <f ca="true">IF(ISERROR(INDIRECT(CONCATENATE($B112,"!C16"))),"",INDIRECT(CONCATENATE($B112,"!C16")))</f>
        <v/>
      </c>
      <c r="E112" s="318" t="str">
        <f ca="true">IF(ISERROR(INDIRECT(CONCATENATE($B112,"!C23"))),"",INDIRECT(CONCATENATE($B112,"!C23")))</f>
        <v/>
      </c>
      <c r="F112" s="316"/>
      <c r="G112" s="316"/>
      <c r="H112" s="319" t="str">
        <f ca="true">IF(ISERROR(INDIRECT(CONCATENATE($B112,"!C21"))),"",INDIRECT(CONCATENATE($B112,"!C21")))</f>
        <v/>
      </c>
      <c r="I112" s="229" t="str">
        <f ca="true">IF(ISERROR(INDIRECT(CONCATENATE($B112,"!D16"))),"",INDIRECT(CONCATENATE($B112,"!D16")))</f>
        <v/>
      </c>
      <c r="J112" s="318" t="str">
        <f ca="true">IF(ISERROR(INDIRECT(CONCATENATE($B112,"!D23"))),"",INDIRECT(CONCATENATE($B112,"!D23")))</f>
        <v/>
      </c>
      <c r="K112" s="316"/>
      <c r="L112" s="316"/>
      <c r="M112" s="319" t="str">
        <f ca="true">IF(ISERROR(INDIRECT(CONCATENATE($B112,"!D21"))),"",INDIRECT(CONCATENATE($B112,"!D21")))</f>
        <v/>
      </c>
      <c r="N112" s="229" t="str">
        <f ca="true">IF(ISERROR(INDIRECT(CONCATENATE($B112,"!E16"))),"",INDIRECT(CONCATENATE($B112,"!E16")))</f>
        <v/>
      </c>
      <c r="O112" s="318" t="str">
        <f ca="true">IF(ISERROR(INDIRECT(CONCATENATE($B112,"!E23"))),"",INDIRECT(CONCATENATE($B112,"!E23")))</f>
        <v/>
      </c>
      <c r="P112" s="316"/>
      <c r="Q112" s="316"/>
      <c r="R112" s="319" t="str">
        <f ca="true">IF(ISERROR(INDIRECT(CONCATENATE($B112,"!E21"))),"",INDIRECT(CONCATENATE($B112,"!E21")))</f>
        <v/>
      </c>
      <c r="S112" s="229" t="str">
        <f ca="true">IF(ISERROR(INDIRECT(CONCATENATE($B112,"!F16"))),"",INDIRECT(CONCATENATE($B112,"!F16")))</f>
        <v/>
      </c>
      <c r="T112" s="318" t="str">
        <f ca="true">IF(ISERROR(INDIRECT(CONCATENATE($B112,"!F23"))),"",INDIRECT(CONCATENATE($B112,"!F23")))</f>
        <v/>
      </c>
      <c r="U112" s="316"/>
      <c r="V112" s="316"/>
      <c r="W112" s="319" t="str">
        <f ca="true">IF(ISERROR(INDIRECT(CONCATENATE($B112,"!F21"))),"",INDIRECT(CONCATENATE($B112,"!F21")))</f>
        <v/>
      </c>
      <c r="X112" s="229" t="str">
        <f ca="true">IF(ISERROR(INDIRECT(CONCATENATE($B112,"!G16"))),"",INDIRECT(CONCATENATE($B112,"!G16")))</f>
        <v/>
      </c>
      <c r="Y112" s="318" t="str">
        <f ca="true">IF(ISERROR(INDIRECT(CONCATENATE($B112,"!G23"))),"",INDIRECT(CONCATENATE($B112,"!G23")))</f>
        <v/>
      </c>
      <c r="Z112" s="316"/>
      <c r="AA112" s="316"/>
      <c r="AB112" s="319" t="str">
        <f ca="true">IF(ISERROR(INDIRECT(CONCATENATE($B112,"!G221"))),"",INDIRECT(CONCATENATE($B112,"!G21")))</f>
        <v/>
      </c>
    </row>
    <row r="113" x14ac:dyDescent="0.2">
      <c r="A113" s="314"/>
      <c r="B113" s="639"/>
      <c r="C113" s="640"/>
      <c r="D113" s="229" t="str">
        <f t="shared" ca="true" si="15"/>
        <v/>
      </c>
      <c r="E113" s="318" t="str">
        <f t="shared" ca="true" si="16"/>
        <v/>
      </c>
      <c r="F113" s="316"/>
      <c r="G113" s="316"/>
      <c r="H113" s="319" t="str">
        <f t="shared" ca="true" si="17"/>
        <v/>
      </c>
      <c r="I113" s="229" t="str">
        <f t="shared" ca="true" si="18"/>
        <v/>
      </c>
      <c r="J113" s="318" t="str">
        <f t="shared" ca="true" si="19"/>
        <v/>
      </c>
      <c r="K113" s="316"/>
      <c r="L113" s="316"/>
      <c r="M113" s="319" t="str">
        <f t="shared" ca="true" si="20"/>
        <v/>
      </c>
      <c r="N113" s="229" t="str">
        <f t="shared" ca="true" si="21"/>
        <v/>
      </c>
      <c r="O113" s="318" t="str">
        <f t="shared" ca="true" si="22"/>
        <v/>
      </c>
      <c r="P113" s="316"/>
      <c r="Q113" s="316"/>
      <c r="R113" s="319" t="str">
        <f t="shared" ca="true" si="23"/>
        <v/>
      </c>
      <c r="S113" s="229" t="str">
        <f t="shared" ca="true" si="24"/>
        <v/>
      </c>
      <c r="T113" s="318" t="str">
        <f t="shared" ca="true" si="25"/>
        <v/>
      </c>
      <c r="U113" s="316"/>
      <c r="V113" s="316"/>
      <c r="W113" s="319" t="str">
        <f t="shared" ca="true" si="26"/>
        <v/>
      </c>
      <c r="X113" s="229" t="str">
        <f t="shared" ca="true" si="27"/>
        <v/>
      </c>
      <c r="Y113" s="318" t="str">
        <f t="shared" ca="true" si="28"/>
        <v/>
      </c>
      <c r="Z113" s="316"/>
      <c r="AA113" s="316"/>
      <c r="AB113" s="319" t="str">
        <f t="shared" ca="true" si="29"/>
        <v/>
      </c>
    </row>
    <row r="114" x14ac:dyDescent="0.2">
      <c r="A114" s="314"/>
      <c r="B114" s="639"/>
      <c r="C114" s="640"/>
      <c r="D114" s="229" t="str">
        <f t="shared" ca="true" si="15"/>
        <v/>
      </c>
      <c r="E114" s="318" t="str">
        <f t="shared" ca="true" si="16"/>
        <v/>
      </c>
      <c r="F114" s="316"/>
      <c r="G114" s="316"/>
      <c r="H114" s="319" t="str">
        <f t="shared" ca="true" si="17"/>
        <v/>
      </c>
      <c r="I114" s="229" t="str">
        <f t="shared" ca="true" si="18"/>
        <v/>
      </c>
      <c r="J114" s="318" t="str">
        <f t="shared" ca="true" si="19"/>
        <v/>
      </c>
      <c r="K114" s="316"/>
      <c r="L114" s="316"/>
      <c r="M114" s="319" t="str">
        <f t="shared" ca="true" si="20"/>
        <v/>
      </c>
      <c r="N114" s="229" t="str">
        <f t="shared" ca="true" si="21"/>
        <v/>
      </c>
      <c r="O114" s="318" t="str">
        <f t="shared" ca="true" si="22"/>
        <v/>
      </c>
      <c r="P114" s="316"/>
      <c r="Q114" s="316"/>
      <c r="R114" s="319" t="str">
        <f t="shared" ca="true" si="23"/>
        <v/>
      </c>
      <c r="S114" s="229" t="str">
        <f t="shared" ca="true" si="24"/>
        <v/>
      </c>
      <c r="T114" s="318" t="str">
        <f t="shared" ca="true" si="25"/>
        <v/>
      </c>
      <c r="U114" s="316"/>
      <c r="V114" s="316"/>
      <c r="W114" s="319" t="str">
        <f t="shared" ca="true" si="26"/>
        <v/>
      </c>
      <c r="X114" s="229" t="str">
        <f t="shared" ca="true" si="27"/>
        <v/>
      </c>
      <c r="Y114" s="318" t="str">
        <f t="shared" ca="true" si="28"/>
        <v/>
      </c>
      <c r="Z114" s="316"/>
      <c r="AA114" s="316"/>
      <c r="AB114" s="319" t="str">
        <f t="shared" ca="true" si="29"/>
        <v/>
      </c>
    </row>
    <row r="115" x14ac:dyDescent="0.2">
      <c r="A115" s="314"/>
      <c r="B115" s="639"/>
      <c r="C115" s="640"/>
      <c r="D115" s="229" t="str">
        <f t="shared" ca="true" si="15"/>
        <v/>
      </c>
      <c r="E115" s="318" t="str">
        <f t="shared" ca="true" si="16"/>
        <v/>
      </c>
      <c r="F115" s="316"/>
      <c r="G115" s="316"/>
      <c r="H115" s="319" t="str">
        <f t="shared" ca="true" si="17"/>
        <v/>
      </c>
      <c r="I115" s="229" t="str">
        <f t="shared" ca="true" si="18"/>
        <v/>
      </c>
      <c r="J115" s="318" t="str">
        <f t="shared" ca="true" si="19"/>
        <v/>
      </c>
      <c r="K115" s="316"/>
      <c r="L115" s="316"/>
      <c r="M115" s="319" t="str">
        <f t="shared" ca="true" si="20"/>
        <v/>
      </c>
      <c r="N115" s="229" t="str">
        <f t="shared" ca="true" si="21"/>
        <v/>
      </c>
      <c r="O115" s="318" t="str">
        <f t="shared" ca="true" si="22"/>
        <v/>
      </c>
      <c r="P115" s="316"/>
      <c r="Q115" s="316"/>
      <c r="R115" s="319" t="str">
        <f t="shared" ca="true" si="23"/>
        <v/>
      </c>
      <c r="S115" s="229" t="str">
        <f t="shared" ca="true" si="24"/>
        <v/>
      </c>
      <c r="T115" s="318" t="str">
        <f t="shared" ca="true" si="25"/>
        <v/>
      </c>
      <c r="U115" s="316"/>
      <c r="V115" s="316"/>
      <c r="W115" s="319" t="str">
        <f t="shared" ca="true" si="26"/>
        <v/>
      </c>
      <c r="X115" s="229" t="str">
        <f t="shared" ca="true" si="27"/>
        <v/>
      </c>
      <c r="Y115" s="318" t="str">
        <f t="shared" ca="true" si="28"/>
        <v/>
      </c>
      <c r="Z115" s="316"/>
      <c r="AA115" s="316"/>
      <c r="AB115" s="319" t="str">
        <f t="shared" ca="true" si="29"/>
        <v/>
      </c>
    </row>
    <row r="116" x14ac:dyDescent="0.2">
      <c r="A116" s="314"/>
      <c r="B116" s="641"/>
      <c r="C116" s="642"/>
      <c r="D116" s="230" t="str">
        <f t="shared" ca="true" si="15"/>
        <v/>
      </c>
      <c r="E116" s="321" t="str">
        <f t="shared" ca="true" si="16"/>
        <v/>
      </c>
      <c r="F116" s="322"/>
      <c r="G116" s="323"/>
      <c r="H116" s="324" t="str">
        <f t="shared" ca="true" si="17"/>
        <v/>
      </c>
      <c r="I116" s="230" t="str">
        <f t="shared" ca="true" si="18"/>
        <v/>
      </c>
      <c r="J116" s="321" t="str">
        <f t="shared" ca="true" si="19"/>
        <v/>
      </c>
      <c r="K116" s="322"/>
      <c r="L116" s="323"/>
      <c r="M116" s="324" t="str">
        <f t="shared" ca="true" si="20"/>
        <v/>
      </c>
      <c r="N116" s="230" t="str">
        <f t="shared" ca="true" si="21"/>
        <v/>
      </c>
      <c r="O116" s="321" t="str">
        <f t="shared" ca="true" si="22"/>
        <v/>
      </c>
      <c r="P116" s="322"/>
      <c r="Q116" s="323"/>
      <c r="R116" s="324" t="str">
        <f t="shared" ca="true" si="23"/>
        <v/>
      </c>
      <c r="S116" s="230" t="str">
        <f t="shared" ca="true" si="24"/>
        <v/>
      </c>
      <c r="T116" s="321" t="str">
        <f t="shared" ca="true" si="25"/>
        <v/>
      </c>
      <c r="U116" s="322"/>
      <c r="V116" s="323"/>
      <c r="W116" s="324" t="str">
        <f t="shared" ca="true" si="26"/>
        <v/>
      </c>
      <c r="X116" s="230" t="str">
        <f t="shared" ca="true" si="27"/>
        <v/>
      </c>
      <c r="Y116" s="321" t="str">
        <f t="shared" ca="true" si="28"/>
        <v/>
      </c>
      <c r="Z116" s="322"/>
      <c r="AA116" s="323"/>
      <c r="AB116" s="324" t="str">
        <f t="shared" ca="true" si="29"/>
        <v/>
      </c>
    </row>
    <row r="117" ht="11.25" customHeight="true" x14ac:dyDescent="0.2"/>
    <row r="118" ht="22.5" customHeight="true" x14ac:dyDescent="0.25">
      <c r="B118" s="1045" t="str">
        <f>CONCATENATE("National use of drinking water sources, ",C99,"–",C100)</f>
        <v>National use of drinking water sources, 2000–2020</v>
      </c>
      <c r="C118" s="1046"/>
      <c r="D118" s="1046"/>
      <c r="E118" s="1046"/>
      <c r="F118" s="1046"/>
      <c r="G118" s="1046"/>
      <c r="H118" s="1046"/>
      <c r="I118" s="1046"/>
      <c r="J118" s="1046"/>
      <c r="K118" s="1046"/>
      <c r="L118" s="1046"/>
      <c r="N118" s="325"/>
      <c r="O118" s="325"/>
      <c r="P118" s="325"/>
      <c r="Q118" s="325"/>
      <c r="R118" s="325"/>
      <c r="S118" s="1068" t="s">
        <v>11</v>
      </c>
      <c r="T118" s="1069"/>
      <c r="U118" s="1069"/>
      <c r="V118" s="1069"/>
      <c r="W118" s="1070"/>
      <c r="X118" s="325"/>
      <c r="Y118" s="325"/>
      <c r="Z118" s="325"/>
      <c r="AA118" s="325"/>
      <c r="AB118" s="32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27"/>
      <c r="D153" s="327"/>
      <c r="E153" s="328" t="str">
        <f t="shared" ref="E153:E158" ca="true" si="30">IF(ISERROR(INDIRECT(CONCATENATE($B153,"!M18"))),"",INDIRECT(CONCATENATE($B153,"!M18")))</f>
        <v/>
      </c>
      <c r="F153" s="328" t="str">
        <f t="shared" ref="F153:F158" ca="true" si="31">IF(ISERROR(INDIRECT(CONCATENATE($B153,"!M19"))),"",INDIRECT(CONCATENATE($B153,"!M19")))</f>
        <v/>
      </c>
      <c r="G153" s="328" t="str">
        <f t="shared" ref="G153:G158" ca="true" si="32">IF(ISERROR(INDIRECT(CONCATENATE($B153,"!M20"))),"",INDIRECT(CONCATENATE($B153,"!M20")))</f>
        <v/>
      </c>
      <c r="H153" s="328" t="str">
        <f t="shared" ref="H153:H158" ca="true" si="33">IF(ISERROR(INDIRECT(CONCATENATE($B153,"!M21"))),"",INDIRECT(CONCATENATE($B153,"!M21")))</f>
        <v/>
      </c>
      <c r="I153" s="328"/>
      <c r="J153" s="328" t="str">
        <f t="shared" ref="J153:J158" ca="true" si="34">IF(ISERROR(INDIRECT(CONCATENATE($B153,"!N18"))),"",INDIRECT(CONCATENATE($B153,"!N18")))</f>
        <v/>
      </c>
      <c r="K153" s="328" t="str">
        <f t="shared" ref="K153:K158" ca="true" si="35">IF(ISERROR(INDIRECT(CONCATENATE($B153,"!N19"))),"",INDIRECT(CONCATENATE($B153,"!N19")))</f>
        <v/>
      </c>
      <c r="L153" s="328" t="str">
        <f t="shared" ref="L153:L158" ca="true" si="36">IF(ISERROR(INDIRECT(CONCATENATE($B153,"!N20"))),"",INDIRECT(CONCATENATE($B153,"!N20")))</f>
        <v/>
      </c>
      <c r="M153" s="328" t="str">
        <f t="shared" ref="M153:M158" ca="true" si="37">IF(ISERROR(INDIRECT(CONCATENATE($B153,"!N21"))),"",INDIRECT(CONCATENATE($B153,"!N21")))</f>
        <v/>
      </c>
      <c r="N153" s="328"/>
      <c r="O153" s="328" t="str">
        <f t="shared" ref="O153:O158" ca="true" si="38">IF(ISERROR(INDIRECT(CONCATENATE($B153,"!O18"))),"",INDIRECT(CONCATENATE($B153,"!O18")))</f>
        <v/>
      </c>
      <c r="P153" s="328" t="str">
        <f t="shared" ref="P153:P158" ca="true" si="39">IF(ISERROR(INDIRECT(CONCATENATE($B153,"!O19"))),"",INDIRECT(CONCATENATE($B153,"!O19")))</f>
        <v/>
      </c>
      <c r="Q153" s="328" t="str">
        <f t="shared" ref="Q153:Q158" ca="true" si="40">IF(ISERROR(INDIRECT(CONCATENATE($B153,"!O20"))),"",INDIRECT(CONCATENATE($B153,"!O20")))</f>
        <v/>
      </c>
      <c r="R153" s="328" t="str">
        <f t="shared" ref="R153:R158" ca="true" si="41">IF(ISERROR(INDIRECT(CONCATENATE($B153,"!O21"))),"",INDIRECT(CONCATENATE($B153,"!O21")))</f>
        <v/>
      </c>
      <c r="S153" s="328"/>
      <c r="T153" s="328" t="str">
        <f t="shared" ref="T153:T158" ca="true" si="42">IF(ISERROR(INDIRECT(CONCATENATE($B153,"!P18"))),"",INDIRECT(CONCATENATE($B153,"!P18")))</f>
        <v/>
      </c>
      <c r="U153" s="328" t="str">
        <f t="shared" ref="U153:U158" ca="true" si="43">IF(ISERROR(INDIRECT(CONCATENATE($B153,"!P19"))),"",INDIRECT(CONCATENATE($B153,"!P19")))</f>
        <v/>
      </c>
      <c r="V153" s="328" t="str">
        <f t="shared" ref="V153:V158" ca="true" si="44">IF(ISERROR(INDIRECT(CONCATENATE($B153,"!P20"))),"",INDIRECT(CONCATENATE($B153,"!P20")))</f>
        <v/>
      </c>
      <c r="W153" s="328" t="str">
        <f t="shared" ref="W153:W158" ca="true" si="45">IF(ISERROR(INDIRECT(CONCATENATE($B153,"!P21"))),"",INDIRECT(CONCATENATE($B153,"!P21")))</f>
        <v/>
      </c>
      <c r="X153" s="328"/>
      <c r="Y153" s="328" t="str">
        <f t="shared" ref="Y153:Y158" ca="true" si="46">IF(ISERROR(INDIRECT(CONCATENATE($B153,"!Q18"))),"",INDIRECT(CONCATENATE($B153,"!Q18")))</f>
        <v/>
      </c>
      <c r="Z153" s="328" t="str">
        <f t="shared" ref="Z153:Z158" ca="true" si="47">IF(ISERROR(INDIRECT(CONCATENATE($B153,"!Q19"))),"",INDIRECT(CONCATENATE($B153,"!Q19")))</f>
        <v/>
      </c>
      <c r="AA153" s="328" t="str">
        <f t="shared" ref="AA153:AA158" ca="true" si="48">IF(ISERROR(INDIRECT(CONCATENATE($B153,"!Q20"))),"",INDIRECT(CONCATENATE($B153,"!Q20")))</f>
        <v/>
      </c>
      <c r="AB153" s="328" t="str">
        <f t="shared" ref="AB153:AB158" ca="true" si="49">IF(ISERROR(INDIRECT(CONCATENATE($B153,"!Q21"))),"",INDIRECT(CONCATENATE($B153,"!Q1")))</f>
        <v/>
      </c>
    </row>
    <row r="154" x14ac:dyDescent="0.2">
      <c r="C154" s="327"/>
      <c r="D154" s="327"/>
      <c r="E154" s="328" t="str">
        <f t="shared" ca="true" si="30"/>
        <v/>
      </c>
      <c r="F154" s="328" t="str">
        <f t="shared" ca="true" si="31"/>
        <v/>
      </c>
      <c r="G154" s="328" t="str">
        <f t="shared" ca="true" si="32"/>
        <v/>
      </c>
      <c r="H154" s="328" t="str">
        <f t="shared" ca="true" si="33"/>
        <v/>
      </c>
      <c r="I154" s="328"/>
      <c r="J154" s="328" t="str">
        <f t="shared" ca="true" si="34"/>
        <v/>
      </c>
      <c r="K154" s="328" t="str">
        <f t="shared" ca="true" si="35"/>
        <v/>
      </c>
      <c r="L154" s="328" t="str">
        <f t="shared" ca="true" si="36"/>
        <v/>
      </c>
      <c r="M154" s="328" t="str">
        <f t="shared" ca="true" si="37"/>
        <v/>
      </c>
      <c r="N154" s="328"/>
      <c r="O154" s="328" t="str">
        <f t="shared" ca="true" si="38"/>
        <v/>
      </c>
      <c r="P154" s="328" t="str">
        <f t="shared" ca="true" si="39"/>
        <v/>
      </c>
      <c r="Q154" s="328" t="str">
        <f t="shared" ca="true" si="40"/>
        <v/>
      </c>
      <c r="R154" s="328" t="str">
        <f t="shared" ca="true" si="41"/>
        <v/>
      </c>
      <c r="S154" s="328"/>
      <c r="T154" s="328" t="str">
        <f t="shared" ca="true" si="42"/>
        <v/>
      </c>
      <c r="U154" s="328" t="str">
        <f t="shared" ca="true" si="43"/>
        <v/>
      </c>
      <c r="V154" s="328" t="str">
        <f t="shared" ca="true" si="44"/>
        <v/>
      </c>
      <c r="W154" s="328" t="str">
        <f t="shared" ca="true" si="45"/>
        <v/>
      </c>
      <c r="X154" s="328"/>
      <c r="Y154" s="328" t="str">
        <f t="shared" ca="true" si="46"/>
        <v/>
      </c>
      <c r="Z154" s="328" t="str">
        <f t="shared" ca="true" si="47"/>
        <v/>
      </c>
      <c r="AA154" s="328" t="str">
        <f t="shared" ca="true" si="48"/>
        <v/>
      </c>
      <c r="AB154" s="328" t="str">
        <f t="shared" ca="true" si="49"/>
        <v/>
      </c>
    </row>
    <row r="155" x14ac:dyDescent="0.2">
      <c r="C155" s="327"/>
      <c r="D155" s="327"/>
      <c r="E155" s="328" t="str">
        <f t="shared" ca="true" si="30"/>
        <v/>
      </c>
      <c r="F155" s="328" t="str">
        <f t="shared" ca="true" si="31"/>
        <v/>
      </c>
      <c r="G155" s="328" t="str">
        <f t="shared" ca="true" si="32"/>
        <v/>
      </c>
      <c r="H155" s="328" t="str">
        <f t="shared" ca="true" si="33"/>
        <v/>
      </c>
      <c r="I155" s="328"/>
      <c r="J155" s="328" t="str">
        <f t="shared" ca="true" si="34"/>
        <v/>
      </c>
      <c r="K155" s="328" t="str">
        <f t="shared" ca="true" si="35"/>
        <v/>
      </c>
      <c r="L155" s="328" t="str">
        <f t="shared" ca="true" si="36"/>
        <v/>
      </c>
      <c r="M155" s="328" t="str">
        <f t="shared" ca="true" si="37"/>
        <v/>
      </c>
      <c r="N155" s="328"/>
      <c r="O155" s="328" t="str">
        <f t="shared" ca="true" si="38"/>
        <v/>
      </c>
      <c r="P155" s="328" t="str">
        <f t="shared" ca="true" si="39"/>
        <v/>
      </c>
      <c r="Q155" s="328" t="str">
        <f t="shared" ca="true" si="40"/>
        <v/>
      </c>
      <c r="R155" s="328" t="str">
        <f t="shared" ca="true" si="41"/>
        <v/>
      </c>
      <c r="S155" s="328"/>
      <c r="T155" s="328" t="str">
        <f t="shared" ca="true" si="42"/>
        <v/>
      </c>
      <c r="U155" s="328" t="str">
        <f t="shared" ca="true" si="43"/>
        <v/>
      </c>
      <c r="V155" s="328" t="str">
        <f t="shared" ca="true" si="44"/>
        <v/>
      </c>
      <c r="W155" s="328" t="str">
        <f t="shared" ca="true" si="45"/>
        <v/>
      </c>
      <c r="X155" s="328"/>
      <c r="Y155" s="328" t="str">
        <f t="shared" ca="true" si="46"/>
        <v/>
      </c>
      <c r="Z155" s="328" t="str">
        <f t="shared" ca="true" si="47"/>
        <v/>
      </c>
      <c r="AA155" s="328" t="str">
        <f t="shared" ca="true" si="48"/>
        <v/>
      </c>
      <c r="AB155" s="328" t="str">
        <f t="shared" ca="true" si="49"/>
        <v/>
      </c>
    </row>
    <row r="156" x14ac:dyDescent="0.2">
      <c r="C156" s="327"/>
      <c r="D156" s="327"/>
      <c r="E156" s="328" t="str">
        <f t="shared" ca="true" si="30"/>
        <v/>
      </c>
      <c r="F156" s="328" t="str">
        <f t="shared" ca="true" si="31"/>
        <v/>
      </c>
      <c r="G156" s="328" t="str">
        <f t="shared" ca="true" si="32"/>
        <v/>
      </c>
      <c r="H156" s="328" t="str">
        <f t="shared" ca="true" si="33"/>
        <v/>
      </c>
      <c r="I156" s="328"/>
      <c r="J156" s="328" t="str">
        <f t="shared" ca="true" si="34"/>
        <v/>
      </c>
      <c r="K156" s="328" t="str">
        <f t="shared" ca="true" si="35"/>
        <v/>
      </c>
      <c r="L156" s="328" t="str">
        <f t="shared" ca="true" si="36"/>
        <v/>
      </c>
      <c r="M156" s="328" t="str">
        <f t="shared" ca="true" si="37"/>
        <v/>
      </c>
      <c r="N156" s="328"/>
      <c r="O156" s="328" t="str">
        <f t="shared" ca="true" si="38"/>
        <v/>
      </c>
      <c r="P156" s="328" t="str">
        <f t="shared" ca="true" si="39"/>
        <v/>
      </c>
      <c r="Q156" s="328" t="str">
        <f t="shared" ca="true" si="40"/>
        <v/>
      </c>
      <c r="R156" s="328" t="str">
        <f t="shared" ca="true" si="41"/>
        <v/>
      </c>
      <c r="S156" s="328"/>
      <c r="T156" s="328" t="str">
        <f t="shared" ca="true" si="42"/>
        <v/>
      </c>
      <c r="U156" s="328" t="str">
        <f t="shared" ca="true" si="43"/>
        <v/>
      </c>
      <c r="V156" s="328" t="str">
        <f t="shared" ca="true" si="44"/>
        <v/>
      </c>
      <c r="W156" s="328" t="str">
        <f t="shared" ca="true" si="45"/>
        <v/>
      </c>
      <c r="X156" s="328"/>
      <c r="Y156" s="328" t="str">
        <f t="shared" ca="true" si="46"/>
        <v/>
      </c>
      <c r="Z156" s="328" t="str">
        <f t="shared" ca="true" si="47"/>
        <v/>
      </c>
      <c r="AA156" s="328" t="str">
        <f t="shared" ca="true" si="48"/>
        <v/>
      </c>
      <c r="AB156" s="328" t="str">
        <f t="shared" ca="true" si="49"/>
        <v/>
      </c>
    </row>
    <row r="157" x14ac:dyDescent="0.2">
      <c r="B157" s="328"/>
      <c r="C157" s="327"/>
      <c r="D157" s="327"/>
      <c r="E157" s="328" t="str">
        <f t="shared" ca="true" si="30"/>
        <v/>
      </c>
      <c r="F157" s="328" t="str">
        <f t="shared" ca="true" si="31"/>
        <v/>
      </c>
      <c r="G157" s="328" t="str">
        <f t="shared" ca="true" si="32"/>
        <v/>
      </c>
      <c r="H157" s="328" t="str">
        <f t="shared" ca="true" si="33"/>
        <v/>
      </c>
      <c r="I157" s="328"/>
      <c r="J157" s="328" t="str">
        <f t="shared" ca="true" si="34"/>
        <v/>
      </c>
      <c r="K157" s="328" t="str">
        <f t="shared" ca="true" si="35"/>
        <v/>
      </c>
      <c r="L157" s="328" t="str">
        <f t="shared" ca="true" si="36"/>
        <v/>
      </c>
      <c r="M157" s="328" t="str">
        <f t="shared" ca="true" si="37"/>
        <v/>
      </c>
      <c r="N157" s="328"/>
      <c r="O157" s="328" t="str">
        <f t="shared" ca="true" si="38"/>
        <v/>
      </c>
      <c r="P157" s="328" t="str">
        <f t="shared" ca="true" si="39"/>
        <v/>
      </c>
      <c r="Q157" s="328" t="str">
        <f t="shared" ca="true" si="40"/>
        <v/>
      </c>
      <c r="R157" s="328" t="str">
        <f t="shared" ca="true" si="41"/>
        <v/>
      </c>
      <c r="S157" s="328"/>
      <c r="T157" s="328" t="str">
        <f t="shared" ca="true" si="42"/>
        <v/>
      </c>
      <c r="U157" s="328" t="str">
        <f t="shared" ca="true" si="43"/>
        <v/>
      </c>
      <c r="V157" s="328" t="str">
        <f t="shared" ca="true" si="44"/>
        <v/>
      </c>
      <c r="W157" s="328" t="str">
        <f t="shared" ca="true" si="45"/>
        <v/>
      </c>
      <c r="X157" s="328"/>
      <c r="Y157" s="328" t="str">
        <f t="shared" ca="true" si="46"/>
        <v/>
      </c>
      <c r="Z157" s="328" t="str">
        <f t="shared" ca="true" si="47"/>
        <v/>
      </c>
      <c r="AA157" s="328" t="str">
        <f t="shared" ca="true" si="48"/>
        <v/>
      </c>
      <c r="AB157" s="328" t="str">
        <f t="shared" ca="true" si="49"/>
        <v/>
      </c>
    </row>
    <row r="158" x14ac:dyDescent="0.2">
      <c r="B158" s="328"/>
      <c r="C158" s="327"/>
      <c r="D158" s="327"/>
      <c r="E158" s="328" t="str">
        <f t="shared" ca="true" si="30"/>
        <v/>
      </c>
      <c r="F158" s="328" t="str">
        <f t="shared" ca="true" si="31"/>
        <v/>
      </c>
      <c r="G158" s="328" t="str">
        <f t="shared" ca="true" si="32"/>
        <v/>
      </c>
      <c r="H158" s="328" t="str">
        <f t="shared" ca="true" si="33"/>
        <v/>
      </c>
      <c r="I158" s="328"/>
      <c r="J158" s="328" t="str">
        <f t="shared" ca="true" si="34"/>
        <v/>
      </c>
      <c r="K158" s="328" t="str">
        <f t="shared" ca="true" si="35"/>
        <v/>
      </c>
      <c r="L158" s="328" t="str">
        <f t="shared" ca="true" si="36"/>
        <v/>
      </c>
      <c r="M158" s="328" t="str">
        <f t="shared" ca="true" si="37"/>
        <v/>
      </c>
      <c r="N158" s="328"/>
      <c r="O158" s="328" t="str">
        <f t="shared" ca="true" si="38"/>
        <v/>
      </c>
      <c r="P158" s="328" t="str">
        <f t="shared" ca="true" si="39"/>
        <v/>
      </c>
      <c r="Q158" s="328" t="str">
        <f t="shared" ca="true" si="40"/>
        <v/>
      </c>
      <c r="R158" s="328" t="str">
        <f t="shared" ca="true" si="41"/>
        <v/>
      </c>
      <c r="S158" s="328"/>
      <c r="T158" s="328" t="str">
        <f t="shared" ca="true" si="42"/>
        <v/>
      </c>
      <c r="U158" s="328" t="str">
        <f t="shared" ca="true" si="43"/>
        <v/>
      </c>
      <c r="V158" s="328" t="str">
        <f t="shared" ca="true" si="44"/>
        <v/>
      </c>
      <c r="W158" s="328" t="str">
        <f t="shared" ca="true" si="45"/>
        <v/>
      </c>
      <c r="X158" s="328"/>
      <c r="Y158" s="328" t="str">
        <f t="shared" ca="true" si="46"/>
        <v/>
      </c>
      <c r="Z158" s="328" t="str">
        <f t="shared" ca="true" si="47"/>
        <v/>
      </c>
      <c r="AA158" s="328" t="str">
        <f t="shared" ca="true" si="48"/>
        <v/>
      </c>
      <c r="AB158" s="328" t="str">
        <f t="shared" ca="true" si="49"/>
        <v/>
      </c>
    </row>
    <row r="197" s="267" customFormat="true" ht="16.5" customHeight="true" x14ac:dyDescent="0.2">
      <c r="A197" s="1066" t="s">
        <v>6</v>
      </c>
      <c r="B197" s="1066"/>
      <c r="C197" s="1066"/>
      <c r="D197" s="1064" t="s">
        <v>0</v>
      </c>
      <c r="E197" s="1053"/>
      <c r="F197" s="1053"/>
      <c r="G197" s="1053"/>
      <c r="H197" s="1065"/>
      <c r="I197" s="1064" t="s">
        <v>1</v>
      </c>
      <c r="J197" s="1053"/>
      <c r="K197" s="1053"/>
      <c r="L197" s="1053"/>
      <c r="M197" s="1065"/>
      <c r="N197" s="1064" t="s">
        <v>2</v>
      </c>
      <c r="O197" s="1053"/>
      <c r="P197" s="1053"/>
      <c r="Q197" s="1053"/>
      <c r="R197" s="1065"/>
      <c r="S197" s="1064" t="s">
        <v>3</v>
      </c>
      <c r="T197" s="1053"/>
      <c r="U197" s="1053"/>
      <c r="V197" s="1053"/>
      <c r="W197" s="1065"/>
      <c r="X197" s="1064" t="s">
        <v>4</v>
      </c>
      <c r="Y197" s="1053"/>
      <c r="Z197" s="1053"/>
      <c r="AA197" s="1053"/>
      <c r="AB197" s="1065"/>
    </row>
    <row r="198" s="271" customFormat="true" ht="22.5" customHeight="true" x14ac:dyDescent="0.2">
      <c r="A198" s="1079"/>
      <c r="B198" s="1079"/>
      <c r="C198" s="1079"/>
      <c r="D198" s="281" t="s">
        <v>14</v>
      </c>
      <c r="E198" s="282" t="s">
        <v>15</v>
      </c>
      <c r="F198" s="269" t="s">
        <v>16</v>
      </c>
      <c r="G198" s="269" t="s">
        <v>22</v>
      </c>
      <c r="H198" s="270" t="s">
        <v>17</v>
      </c>
      <c r="I198" s="281" t="s">
        <v>14</v>
      </c>
      <c r="J198" s="282" t="s">
        <v>15</v>
      </c>
      <c r="K198" s="269" t="s">
        <v>16</v>
      </c>
      <c r="L198" s="269" t="s">
        <v>22</v>
      </c>
      <c r="M198" s="270" t="s">
        <v>17</v>
      </c>
      <c r="N198" s="281" t="s">
        <v>14</v>
      </c>
      <c r="O198" s="282" t="s">
        <v>15</v>
      </c>
      <c r="P198" s="269" t="s">
        <v>16</v>
      </c>
      <c r="Q198" s="269" t="s">
        <v>22</v>
      </c>
      <c r="R198" s="270" t="s">
        <v>17</v>
      </c>
      <c r="S198" s="281" t="s">
        <v>14</v>
      </c>
      <c r="T198" s="282" t="s">
        <v>15</v>
      </c>
      <c r="U198" s="269" t="s">
        <v>16</v>
      </c>
      <c r="V198" s="269" t="s">
        <v>22</v>
      </c>
      <c r="W198" s="270" t="s">
        <v>17</v>
      </c>
      <c r="X198" s="281" t="s">
        <v>14</v>
      </c>
      <c r="Y198" s="282" t="s">
        <v>15</v>
      </c>
      <c r="Z198" s="269" t="s">
        <v>16</v>
      </c>
      <c r="AA198" s="269" t="s">
        <v>22</v>
      </c>
      <c r="AB198" s="270" t="s">
        <v>17</v>
      </c>
    </row>
    <row r="199" s="291" customFormat="true" ht="15" customHeight="true" x14ac:dyDescent="0.2">
      <c r="A199" s="1071" t="s">
        <v>10</v>
      </c>
      <c r="B199" s="1072"/>
      <c r="C199" s="388">
        <v>2000</v>
      </c>
      <c r="D199" s="283">
        <f ca="true">IF((D201+H201)&gt;100,D201*100/(D201+H201),D201)</f>
        <v>98.450343011528588</v>
      </c>
      <c r="E199" s="284">
        <f ca="true">D199*AVERAGEIF(E205:E216,"&gt;0")/100</f>
        <v>98.439204524740276</v>
      </c>
      <c r="F199" s="285">
        <f ca="true">D199*(100-AVERAGEIF(E205:E216,"&gt;0"))/100</f>
        <v>1.1138486788314288E-2</v>
      </c>
      <c r="G199" s="286">
        <f ca="true">100-(E199+F199+H199)</f>
        <v>1.3958822367415848</v>
      </c>
      <c r="H199" s="287">
        <f ca="true">IF((D201+H201)&gt;100,H201*100/(D201+H201),H201)</f>
        <v>0.15377475172982713</v>
      </c>
      <c r="I199" s="283">
        <f ca="true">IF((I201+M201)&gt;100,I201*100/(I201+M201),I201)</f>
        <v>99.024525243472667</v>
      </c>
      <c r="J199" s="284">
        <f ca="true">I199*AVERAGEIF(J205:J216,"&gt;0")/100</f>
        <v>98.993598668598139</v>
      </c>
      <c r="K199" s="288">
        <f ca="true">I199*(100-AVERAGEIF(J205:J216,"&gt;0"))/100</f>
        <v>3.0926574874540994E-2</v>
      </c>
      <c r="L199" s="289">
        <f ca="true">100-(J199+K199+M199)</f>
        <v>0.92666661037728204</v>
      </c>
      <c r="M199" s="290">
        <f ca="true">IF((I201+M201)&gt;100,M201*100/(I201+M201),M201)</f>
        <v>4.8808146150037146E-2</v>
      </c>
      <c r="N199" s="283">
        <f ca="true">IF((N201+R201)&gt;100,N201*100/(N201+R201),N201)</f>
        <v>99.22765450917251</v>
      </c>
      <c r="O199" s="284">
        <f ca="true">N199*AVERAGEIF(O205:O216,"&gt;0")/100</f>
        <v>99.22765450917251</v>
      </c>
      <c r="P199" s="288">
        <f ca="true">N199*(100-AVERAGEIF(O205:O216,"&gt;0"))/100</f>
        <v>0</v>
      </c>
      <c r="Q199" s="289">
        <f ca="true">100-(O199+P199+R199)</f>
        <v>0.7011150465100684</v>
      </c>
      <c r="R199" s="290">
        <f ca="true">IF((N201+R201)&gt;100,R201*100/(N201+R201),R201)</f>
        <v>7.1230444317422537E-2</v>
      </c>
      <c r="S199" s="283">
        <f ca="true">IF((S201+W201)&gt;100,S201*100/(S201+W201),S201)</f>
        <v>99.41241573716637</v>
      </c>
      <c r="T199" s="284">
        <f ca="true">S199*AVERAGEIF(T205:T216,"&gt;0")/100</f>
        <v>99.394328496038099</v>
      </c>
      <c r="U199" s="288">
        <f ca="true">S199*(100-AVERAGEIF(T205:T216,"&gt;0"))/100</f>
        <v>1.8087241128257953E-2</v>
      </c>
      <c r="V199" s="289">
        <f ca="true">100-(T199+U199+W199)</f>
        <v>0.570067800020297</v>
      </c>
      <c r="W199" s="290">
        <f ca="true">IF((S201+W201)&gt;100,W201*100/(S201+W201),W201)</f>
        <v>1.751646281335173E-2</v>
      </c>
      <c r="X199" s="283">
        <f ca="true">IF((X201+AB201)&gt;100,X201*100/(X201+AB201),X201)</f>
        <v>99.671873064212264</v>
      </c>
      <c r="Y199" s="284">
        <f ca="true">X199*AVERAGEIF(Y205:Y216,"&gt;0")/100</f>
        <v>99.670323649900894</v>
      </c>
      <c r="Z199" s="288">
        <f ca="true">X199*(100-AVERAGEIF(Y205:Y216,"&gt;0"))/100</f>
        <v>1.5494143113689671E-3</v>
      </c>
      <c r="AA199" s="289">
        <f ca="true">100-(Y199+Z199+AB199)</f>
        <v>0.32747624848818191</v>
      </c>
      <c r="AB199" s="290">
        <f ca="true">IF((X201+AB201)&gt;100,AB201*100/(X201+AB201),AB201)</f>
        <v>6.5068729955025661E-4</v>
      </c>
    </row>
    <row r="200" s="291" customFormat="true" ht="15" customHeight="true" x14ac:dyDescent="0.2">
      <c r="A200" s="1073"/>
      <c r="B200" s="1074"/>
      <c r="C200" s="389">
        <v>2020</v>
      </c>
      <c r="D200" s="292">
        <f ca="true">IF((D202+H202)&gt;100,D202*100/(D202+H202),D202)</f>
        <v>98.684277787760152</v>
      </c>
      <c r="E200" s="293">
        <f ca="true">D200*AVERAGEIF(E205:E216,"&gt;0")/100</f>
        <v>98.673112834030889</v>
      </c>
      <c r="F200" s="294">
        <f ca="true">D200*(100-AVERAGEIF(E205:E216,"&gt;0"))/100</f>
        <v>1.1164953729258085E-2</v>
      </c>
      <c r="G200" s="295">
        <f ca="true">100-(E200+F200+H200)</f>
        <v>0.49187828913696308</v>
      </c>
      <c r="H200" s="296">
        <f ca="true">IF((D202+H202)&gt;100,H202*100/(D202+H202),H202)</f>
        <v>0.8238439231028849</v>
      </c>
      <c r="I200" s="292">
        <f ca="true">IF((I202+M202)&gt;100,I202*100/(I202+M202),I202)</f>
        <v>99.444854103778084</v>
      </c>
      <c r="J200" s="293">
        <f ca="true">I200*AVERAGEIF(J205:J216,"&gt;0")/100</f>
        <v>99.413796255040452</v>
      </c>
      <c r="K200" s="294">
        <f ca="true">I200*(100-AVERAGEIF(J205:J216,"&gt;0"))/100</f>
        <v>3.1057848737639095E-2</v>
      </c>
      <c r="L200" s="295">
        <f ca="true">100-(J200+K200+M200)</f>
        <v>0.24394286764754725</v>
      </c>
      <c r="M200" s="296">
        <f ca="true">IF((I202+M202)&gt;100,M202*100/(I202+M202),M202)</f>
        <v>0.31120302857435433</v>
      </c>
      <c r="N200" s="292">
        <f ca="true">IF((N202+R202)&gt;100,N202*100/(N202+R202),N202)</f>
        <v>99.811858210570733</v>
      </c>
      <c r="O200" s="293">
        <f ca="true">N200*AVERAGEIF(O205:O216,"&gt;0")/100</f>
        <v>99.811858210570733</v>
      </c>
      <c r="P200" s="294">
        <f ca="true">N200*(100-AVERAGEIF(O205:O216,"&gt;0"))/100</f>
        <v>0</v>
      </c>
      <c r="Q200" s="295">
        <f ca="true">100-(O200+P200+R200)</f>
        <v>0.13452580257640534</v>
      </c>
      <c r="R200" s="296">
        <f ca="true">IF((N202+R202)&gt;100,R202*100/(N202+R202),R202)</f>
        <v>5.3615986852858732E-2</v>
      </c>
      <c r="S200" s="292">
        <f ca="true">IF((S202+W202)&gt;100,S202*100/(S202+W202),S202)</f>
        <v>99.934093323256462</v>
      </c>
      <c r="T200" s="293">
        <f ca="true">S200*AVERAGEIF(T205:T216,"&gt;0")/100</f>
        <v>99.915911167340951</v>
      </c>
      <c r="U200" s="294">
        <f ca="true">S200*(100-AVERAGEIF(T205:T216,"&gt;0"))/100</f>
        <v>1.8182155915519194E-2</v>
      </c>
      <c r="V200" s="295">
        <f ca="true">100-(T200+U200+W200)</f>
        <v>3.1638308599184484E-3</v>
      </c>
      <c r="W200" s="296">
        <f ca="true">IF((S202+W202)&gt;100,W202*100/(S202+W202),W202)</f>
        <v>6.2742845883610343E-2</v>
      </c>
      <c r="X200" s="292">
        <f ca="true">IF((X202+AB202)&gt;100,X202*100/(X202+AB202),X202)</f>
        <v>99.996250942309814</v>
      </c>
      <c r="Y200" s="293">
        <f ca="true">X200*AVERAGEIF(Y205:Y216,"&gt;0")/100</f>
        <v>99.994696485495368</v>
      </c>
      <c r="Z200" s="294">
        <f ca="true">X200*(100-AVERAGEIF(Y205:Y216,"&gt;0"))/100</f>
        <v>1.5544568144459589E-3</v>
      </c>
      <c r="AA200" s="295">
        <f ca="true">100-(Y200+Z200+AB200)</f>
        <v>0</v>
      </c>
      <c r="AB200" s="296">
        <f ca="true">IF((X202+AB202)&gt;100,AB202*100/(X202+AB202),AB202)</f>
        <v>3.7490576901842831E-3</v>
      </c>
    </row>
    <row r="201" hidden="true" x14ac:dyDescent="0.2">
      <c r="A201" s="1075" t="s">
        <v>12</v>
      </c>
      <c r="B201" s="1076"/>
      <c r="C201" s="297">
        <f>MinRegYear(C199,C205:C216)</f>
        <v>2000</v>
      </c>
      <c r="D201" s="298">
        <f ca="true">IF(MAX(C205:C216)-MIN(C205:C216)&lt;5,AVERAGEIF(C205:C216,"&gt;0",D205:D216),
IF(FORECAST($C201,D$205:D$216,$C$205:$C$216)&lt;0,0,
IF(FORECAST($C201,D$205:D$216,$C$205:$C$216)&gt;100,100,
FORECAST($C201,D$205:D$216,$C$205:$C$216))))</f>
        <v>98.450343011528588</v>
      </c>
      <c r="E201" s="299"/>
      <c r="F201" s="300"/>
      <c r="G201" s="300"/>
      <c r="H201" s="301">
        <f ca="true">IF(MAX(C205:C216)-MIN(C205:C216)&lt;5,AVERAGEIF(C205:C216,"&gt;0",H205:H216),
IF(FORECAST($C201,H$205:H$216,$C$205:$C$216)&lt;0,0,
IF(FORECAST($C201,H$205:H$216,$C$205:$C$216)&gt;100,100,
FORECAST($C201,H$205:H$216,$C$205:$C$216))))</f>
        <v>0.15377475172982713</v>
      </c>
      <c r="I201" s="298">
        <f ca="true">IF(MAX(C205:C216)-MIN(C205:C216)&lt;5,AVERAGEIF(C205:C216,"&gt;0",I205:I216),
IF(FORECAST($C201,I$205:I$216,$C$205:$C$216)&lt;0,0,
IF(FORECAST($C201,I$205:I$216,$C$205:$C$216)&gt;100,100,
FORECAST($C201,I$205:I$216,$C$205:$C$216))))</f>
        <v>99.024525243472667</v>
      </c>
      <c r="J201" s="299"/>
      <c r="K201" s="300"/>
      <c r="L201" s="300"/>
      <c r="M201" s="301">
        <f ca="true">IF(MAX(C205:C216)-MIN(C205:C216)&lt;5,AVERAGEIF(C205:C216,"&gt;0",M205:M216),
IF(FORECAST($C201,M$205:M$216,$C$205:$C$216)&lt;0,0,
IF(FORECAST($C201,M$205:M$216,$C$205:$C$216)&gt;100,100,
FORECAST($C201,M$205:M$216,$C$205:$C$216))))</f>
        <v>4.8808146150037146E-2</v>
      </c>
      <c r="N201" s="298">
        <f ca="true">IF(MAX(C205:C216)-MIN(C205:C216)&lt;5,AVERAGEIF(C205:C216,"&gt;0",N205:N216),
IF(FORECAST($C201,N$205:N$216,$C$205:$C$216)&lt;0,0,
IF(FORECAST($C201,N$205:N$216,$C$205:$C$216)&gt;100,100,
FORECAST($C201,N$205:N$216,$C$205:$C$216))))</f>
        <v>99.22765450917251</v>
      </c>
      <c r="O201" s="299"/>
      <c r="P201" s="300"/>
      <c r="Q201" s="300"/>
      <c r="R201" s="301">
        <f ca="true">IF(MAX(C205:C216)-MIN(C205:C216)&lt;5,AVERAGEIF(C205:C216,"&gt;0",R205:R216),
IF(FORECAST($C201,R$205:R$216,$C$205:$C$216)&lt;0,0,
IF(FORECAST($C201,R$205:R$216,$C$205:$C$216)&gt;100,100,
FORECAST($C201,R$205:R$216,$C$205:$C$216))))</f>
        <v>7.1230444317422537E-2</v>
      </c>
      <c r="S201" s="298">
        <f ca="true">IF(MAX(C205:C216)-MIN(C205:C216)&lt;5,AVERAGEIF(C205:C216,"&gt;0",S205:S216),
IF(FORECAST($C201,S$205:S$216,$C$205:$C$216)&lt;0,0,
IF(FORECAST($C201,S$205:S$216,$C$205:$C$216)&gt;100,100,
FORECAST($C201,S$205:S$216,$C$205:$C$216))))</f>
        <v>99.41241573716637</v>
      </c>
      <c r="T201" s="299"/>
      <c r="U201" s="300"/>
      <c r="V201" s="300"/>
      <c r="W201" s="301">
        <f ca="true">IF(MAX(C205:C216)-MIN(C205:C216)&lt;5,AVERAGEIF(C205:C216,"&gt;0",W205:W216),
IF(FORECAST($C201,W$205:W$216,$C$205:$C$216)&lt;0,0,
IF(FORECAST($C201,W$205:W$216,$C$205:$C$216)&gt;100,100,
FORECAST($C201,W$205:W$216,$C$205:$C$216))))</f>
        <v>1.751646281335173E-2</v>
      </c>
      <c r="X201" s="298">
        <f ca="true">IF(MAX(C205:C216)-MIN(C205:C216)&lt;5,AVERAGEIF(C205:C216,"&gt;0",X205:X216),
IF(FORECAST($C201,X$205:X$216,$C$205:$C$216)&lt;0,0,
IF(FORECAST($C201,X$205:X$216,$C$205:$C$216)&gt;100,100,
FORECAST($C201,X$205:X$216,$C$205:$C$216))))</f>
        <v>99.671873064212264</v>
      </c>
      <c r="Y201" s="299"/>
      <c r="Z201" s="300"/>
      <c r="AA201" s="300"/>
      <c r="AB201" s="301">
        <f ca="true">IF(MAX(C205:C216)-MIN(C205:C216)&lt;5,AVERAGEIF(C205:C216,"&gt;0",AB205:AB216),
IF(FORECAST($C201,AB$205:AB$216,$C$205:$C$216)&lt;0,0,
IF(FORECAST($C201,AB$205:AB$216,$C$205:$C$216)&gt;100,100,
FORECAST($C201,AB$205:AB$216,$C$205:$C$216))))</f>
        <v>6.5068729955025661E-4</v>
      </c>
    </row>
    <row r="202" hidden="true" x14ac:dyDescent="0.2">
      <c r="A202" s="1077"/>
      <c r="B202" s="1078"/>
      <c r="C202" s="276">
        <f>MaxRegYear(C200,C205:C216)</f>
        <v>2020</v>
      </c>
      <c r="D202" s="302">
        <f ca="true">IF(MAX(C205:C216)-MIN(C205:C216)&lt;5,AVERAGEIF(C205:C216,"&gt;0",D205:D216),
IF(FORECAST($C202,D$205:D$216,$C$205:$C$216)&lt;0,0,
IF(FORECAST($C202,D$205:D$216,$C$205:$C$216)&gt;100,100,
FORECAST($C202,D$205:D$216,$C$205:$C$216))))</f>
        <v>98.684277787760152</v>
      </c>
      <c r="E202" s="303"/>
      <c r="F202" s="304"/>
      <c r="G202" s="304"/>
      <c r="H202" s="305">
        <f ca="true">IF(MAX(C205:C216)-MIN(C205:C216)&lt;5,AVERAGEIF(C205:C216,"&gt;0",H205:H216),
IF(FORECAST($C202,H$205:H$216,$C$205:$C$216)&lt;0,0,
IF(FORECAST($C202,H$205:H$216,$C$205:$C$216)&gt;100,100,
FORECAST($C202,H$205:H$216,$C$205:$C$216))))</f>
        <v>0.8238439231028849</v>
      </c>
      <c r="I202" s="302">
        <f ca="true">IF(MAX(C205:C216)-MIN(C205:C216)&lt;5,AVERAGEIF(C205:C216,"&gt;0",I205:I216),
IF(FORECAST($C202,I$205:I$216,$C$205:$C$216)&lt;0,0,
IF(FORECAST($C202,I$205:I$216,$C$205:$C$216)&gt;100,100,
FORECAST($C202,I$205:I$216,$C$205:$C$216))))</f>
        <v>99.444854103778084</v>
      </c>
      <c r="J202" s="303"/>
      <c r="K202" s="304"/>
      <c r="L202" s="304"/>
      <c r="M202" s="305">
        <f ca="true">IF(MAX(C205:C216)-MIN(C205:C216)&lt;5,AVERAGEIF(C205:C216,"&gt;0",M205:M216),
IF(FORECAST($C202,M$205:M$216,$C$205:$C$216)&lt;0,0,
IF(FORECAST($C202,M$205:M$216,$C$205:$C$216)&gt;100,100,
FORECAST($C202,M$205:M$216,$C$205:$C$216))))</f>
        <v>0.31120302857435433</v>
      </c>
      <c r="N202" s="302">
        <f ca="true">IF(MAX(C205:C216)-MIN(C205:C216)&lt;5,AVERAGEIF(C205:C216,"&gt;0",N205:N216),
IF(FORECAST($C202,N$205:N$216,$C$205:$C$216)&lt;0,0,
IF(FORECAST($C202,N$205:N$216,$C$205:$C$216)&gt;100,100,
FORECAST($C202,N$205:N$216,$C$205:$C$216))))</f>
        <v>99.811858210570733</v>
      </c>
      <c r="O202" s="303"/>
      <c r="P202" s="304"/>
      <c r="Q202" s="304"/>
      <c r="R202" s="305">
        <f ca="true">IF(MAX(C205:C216)-MIN(C205:C216)&lt;5,AVERAGEIF(C205:C216,"&gt;0",R205:R216),
IF(FORECAST($C202,R$205:R$216,$C$205:$C$216)&lt;0,0,
IF(FORECAST($C202,R$205:R$216,$C$205:$C$216)&gt;100,100,
FORECAST($C202,R$205:R$216,$C$205:$C$216))))</f>
        <v>5.3615986852858732E-2</v>
      </c>
      <c r="S202" s="302">
        <f ca="true">IF(MAX(C205:C216)-MIN(C205:C216)&lt;5,AVERAGEIF(C205:C216,"&gt;0",S205:S216),
IF(FORECAST($C202,S$205:S$216,$C$205:$C$216)&lt;0,0,
IF(FORECAST($C202,S$205:S$216,$C$205:$C$216)&gt;100,100,
FORECAST($C202,S$205:S$216,$C$205:$C$216))))</f>
        <v>99.934093323256462</v>
      </c>
      <c r="T202" s="303"/>
      <c r="U202" s="304"/>
      <c r="V202" s="304"/>
      <c r="W202" s="305">
        <f ca="true">IF(MAX(C205:C216)-MIN(C205:C216)&lt;5,AVERAGEIF(C205:C216,"&gt;0",W205:W216),
IF(FORECAST($C202,W$205:W$216,$C$205:$C$216)&lt;0,0,
IF(FORECAST($C202,W$205:W$216,$C$205:$C$216)&gt;100,100,
FORECAST($C202,W$205:W$216,$C$205:$C$216))))</f>
        <v>6.2742845883610343E-2</v>
      </c>
      <c r="X202" s="302">
        <f ca="true">IF(MAX(C205:C216)-MIN(C205:C216)&lt;5,AVERAGEIF(C205:C216,"&gt;0",X205:X216),
IF(FORECAST($C202,X$205:X$216,$C$205:$C$216)&lt;0,0,
IF(FORECAST($C202,X$205:X$216,$C$205:$C$216)&gt;100,100,
FORECAST($C202,X$205:X$216,$C$205:$C$216))))</f>
        <v>100</v>
      </c>
      <c r="Y202" s="303"/>
      <c r="Z202" s="304"/>
      <c r="AA202" s="304"/>
      <c r="AB202" s="305">
        <f ca="true">IF(MAX(C205:C216)-MIN(C205:C216)&lt;5,AVERAGEIF(C205:C216,"&gt;0",AB205:AB216),
IF(FORECAST($C202,AB$205:AB$216,$C$205:$C$216)&lt;0,0,
IF(FORECAST($C202,AB$205:AB$216,$C$205:$C$216)&gt;100,100,
FORECAST($C202,AB$205:AB$216,$C$205:$C$216))))</f>
        <v>3.749198249789587E-3</v>
      </c>
    </row>
    <row r="203" ht="9" customHeight="true" x14ac:dyDescent="0.2">
      <c r="D203" s="306"/>
      <c r="I203" s="306"/>
      <c r="K203" s="266"/>
      <c r="L203" s="266"/>
      <c r="N203" s="306"/>
      <c r="P203" s="266"/>
      <c r="Q203" s="266"/>
      <c r="S203" s="306"/>
      <c r="U203" s="266"/>
      <c r="V203" s="266"/>
      <c r="X203" s="306"/>
      <c r="Z203" s="266"/>
      <c r="AA203" s="266"/>
      <c r="AB203" s="307"/>
    </row>
    <row r="204" s="335" customFormat="true" ht="22.5" customHeight="true" x14ac:dyDescent="0.2">
      <c r="B204" s="308" t="s">
        <v>8</v>
      </c>
      <c r="C204" s="309" t="s">
        <v>9</v>
      </c>
      <c r="D204" s="310" t="s">
        <v>14</v>
      </c>
      <c r="E204" s="270" t="s">
        <v>15</v>
      </c>
      <c r="F204" s="398"/>
      <c r="G204" s="398"/>
      <c r="H204" s="312" t="s">
        <v>17</v>
      </c>
      <c r="I204" s="310" t="s">
        <v>14</v>
      </c>
      <c r="J204" s="270" t="s">
        <v>15</v>
      </c>
      <c r="K204" s="398"/>
      <c r="L204" s="398"/>
      <c r="M204" s="312" t="s">
        <v>17</v>
      </c>
      <c r="N204" s="310" t="s">
        <v>14</v>
      </c>
      <c r="O204" s="270" t="s">
        <v>15</v>
      </c>
      <c r="P204" s="398"/>
      <c r="Q204" s="398"/>
      <c r="R204" s="312" t="s">
        <v>17</v>
      </c>
      <c r="S204" s="310" t="s">
        <v>14</v>
      </c>
      <c r="T204" s="270" t="s">
        <v>15</v>
      </c>
      <c r="U204" s="398"/>
      <c r="V204" s="398"/>
      <c r="W204" s="312" t="s">
        <v>17</v>
      </c>
      <c r="X204" s="310" t="s">
        <v>14</v>
      </c>
      <c r="Y204" s="270" t="s">
        <v>15</v>
      </c>
      <c r="Z204" s="398"/>
      <c r="AA204" s="398"/>
      <c r="AB204" s="312" t="s">
        <v>17</v>
      </c>
      <c r="AD204" s="399"/>
    </row>
    <row r="205" x14ac:dyDescent="0.2">
      <c r="A205" s="314"/>
      <c r="B205" s="637" t="s">
        <v>187</v>
      </c>
      <c r="C205" s="638">
        <v>2000</v>
      </c>
      <c r="D205" s="228">
        <f t="shared" ref="D205:D216" ca="true" si="50">IF(ISERROR(INDIRECT(CONCATENATE($B205,"!H16"))),"",INDIRECT(CONCATENATE($B205,"!H16")))</f>
        <v>99.78582522267466</v>
      </c>
      <c r="E205" s="318" t="str">
        <f t="shared" ref="E205:E216" ca="true" si="51">IF(ISERROR(INDIRECT(CONCATENATE($B205,"!H23"))),"",INDIRECT(CONCATENATE($B205,"!H23")))</f>
        <v>N/A</v>
      </c>
      <c r="F205" s="316"/>
      <c r="G205" s="316"/>
      <c r="H205" s="317">
        <f t="shared" ref="H205:H216" ca="true" si="52">IF(ISERROR(INDIRECT(CONCATENATE($B205,"!H21"))),"",INDIRECT(CONCATENATE($B205,"!H21")))</f>
        <v>2.2033611654924501E-4</v>
      </c>
      <c r="I205" s="228">
        <f t="shared" ref="I205:I216" ca="true" si="53">IF(ISERROR(INDIRECT(CONCATENATE($B205,"!I16"))),"",INDIRECT(CONCATENATE($B205,"!I16")))</f>
        <v>99.931515086580291</v>
      </c>
      <c r="J205" s="318" t="str">
        <f t="shared" ref="J205:J216" ca="true" si="54">IF(ISERROR(INDIRECT(CONCATENATE($B205,"!I23"))),"",INDIRECT(CONCATENATE($B205,"!I23")))</f>
        <v>N/A</v>
      </c>
      <c r="K205" s="316"/>
      <c r="L205" s="316"/>
      <c r="M205" s="317">
        <f t="shared" ref="M205:M216" ca="true" si="55">IF(ISERROR(INDIRECT(CONCATENATE($B205,"!I21"))),"",INDIRECT(CONCATENATE($B205,"!I21")))</f>
        <v>4.063839548939293E-3</v>
      </c>
      <c r="N205" s="228">
        <f t="shared" ref="N205:N216" ca="true" si="56">IF(ISERROR(INDIRECT(CONCATENATE($B205,"!J16"))),"",INDIRECT(CONCATENATE($B205,"!J16")))</f>
        <v>99.873989462358608</v>
      </c>
      <c r="O205" s="318" t="str">
        <f t="shared" ref="O205:O216" ca="true" si="57">IF(ISERROR(INDIRECT(CONCATENATE($B205,"!J23"))),"",INDIRECT(CONCATENATE($B205,"!J23")))</f>
        <v>N/A</v>
      </c>
      <c r="P205" s="316"/>
      <c r="Q205" s="316"/>
      <c r="R205" s="317">
        <f t="shared" ref="R205:R216" ca="true" si="58">IF(ISERROR(INDIRECT(CONCATENATE($B205,"!J21"))),"",INDIRECT(CONCATENATE($B205,"!J21")))</f>
        <v>4.6099686014223259E-3</v>
      </c>
      <c r="S205" s="228">
        <f t="shared" ref="S205:S216" ca="true" si="59">IF(ISERROR(INDIRECT(CONCATENATE($B205,"!K16"))),"",INDIRECT(CONCATENATE($B205,"!K16")))</f>
        <v>99.714642242183658</v>
      </c>
      <c r="T205" s="318" t="str">
        <f t="shared" ref="T205:T216" ca="true" si="60">IF(ISERROR(INDIRECT(CONCATENATE($B205,"!K23"))),"",INDIRECT(CONCATENATE($B205,"!K23")))</f>
        <v>N/A</v>
      </c>
      <c r="U205" s="316"/>
      <c r="V205" s="316"/>
      <c r="W205" s="317">
        <f t="shared" ref="W205:W216" ca="true" si="61">IF(ISERROR(INDIRECT(CONCATENATE($B205,"!K21"))),"",INDIRECT(CONCATENATE($B205,"!K21")))</f>
        <v>0</v>
      </c>
      <c r="X205" s="228">
        <f t="shared" ref="X205:X216" ca="true" si="62">IF(ISERROR(INDIRECT(CONCATENATE($B205,"!L16"))),"",INDIRECT(CONCATENATE($B205,"!L16")))</f>
        <v>99.79404582955064</v>
      </c>
      <c r="Y205" s="318" t="str">
        <f t="shared" ref="Y205:Y216" ca="true" si="63">IF(ISERROR(INDIRECT(CONCATENATE($B205,"!L23"))),"",INDIRECT(CONCATENATE($B205,"!L23")))</f>
        <v>N/A</v>
      </c>
      <c r="Z205" s="316"/>
      <c r="AA205" s="316"/>
      <c r="AB205" s="317">
        <f t="shared" ref="AB205:AB216" ca="true" si="64">IF(ISERROR(INDIRECT(CONCATENATE($B205,"!L221"))),"",INDIRECT(CONCATENATE($B205,"!L21")))</f>
        <v>0</v>
      </c>
    </row>
    <row r="206" x14ac:dyDescent="0.2">
      <c r="A206" s="314"/>
      <c r="B206" s="639" t="s">
        <v>266</v>
      </c>
      <c r="C206" s="640">
        <v>2004</v>
      </c>
      <c r="D206" s="229">
        <f t="shared" ca="true" si="50"/>
        <v>98.060343525726807</v>
      </c>
      <c r="E206" s="318" t="str">
        <f t="shared" ca="true" si="51"/>
        <v>N/A</v>
      </c>
      <c r="F206" s="316"/>
      <c r="G206" s="316"/>
      <c r="H206" s="319">
        <f t="shared" ca="true" si="52"/>
        <v>0.14502085016163416</v>
      </c>
      <c r="I206" s="229">
        <f t="shared" ca="true" si="53"/>
        <v>98.536765838587712</v>
      </c>
      <c r="J206" s="318" t="str">
        <f t="shared" ca="true" si="54"/>
        <v>N/A</v>
      </c>
      <c r="K206" s="316"/>
      <c r="L206" s="316"/>
      <c r="M206" s="319">
        <f t="shared" ca="true" si="55"/>
        <v>3.9221809011998499E-3</v>
      </c>
      <c r="N206" s="229">
        <f t="shared" ca="true" si="56"/>
        <v>98.551659390388906</v>
      </c>
      <c r="O206" s="318" t="str">
        <f t="shared" ca="true" si="57"/>
        <v>N/A</v>
      </c>
      <c r="P206" s="316"/>
      <c r="Q206" s="316"/>
      <c r="R206" s="319">
        <f t="shared" ca="true" si="58"/>
        <v>7.3751423535639363E-2</v>
      </c>
      <c r="S206" s="229">
        <f t="shared" ca="true" si="59"/>
        <v>99.149683778780116</v>
      </c>
      <c r="T206" s="318" t="str">
        <f t="shared" ca="true" si="60"/>
        <v>N/A</v>
      </c>
      <c r="U206" s="316"/>
      <c r="V206" s="316"/>
      <c r="W206" s="319">
        <f t="shared" ca="true" si="61"/>
        <v>0</v>
      </c>
      <c r="X206" s="229">
        <f t="shared" ca="true" si="62"/>
        <v>99.668662040519138</v>
      </c>
      <c r="Y206" s="318" t="str">
        <f t="shared" ca="true" si="63"/>
        <v>N/A</v>
      </c>
      <c r="Z206" s="316"/>
      <c r="AA206" s="316"/>
      <c r="AB206" s="319">
        <f t="shared" ca="true" si="64"/>
        <v>0</v>
      </c>
    </row>
    <row r="207" x14ac:dyDescent="0.2">
      <c r="A207" s="314"/>
      <c r="B207" s="639" t="s">
        <v>35</v>
      </c>
      <c r="C207" s="640">
        <v>2006</v>
      </c>
      <c r="D207" s="229">
        <f t="shared" ca="true" si="50"/>
        <v>97.592841730629701</v>
      </c>
      <c r="E207" s="318">
        <f t="shared" ca="true" si="51"/>
        <v>99.956204113507852</v>
      </c>
      <c r="F207" s="316"/>
      <c r="G207" s="316"/>
      <c r="H207" s="319">
        <f t="shared" ca="true" si="52"/>
        <v>0.20651773247952432</v>
      </c>
      <c r="I207" s="229">
        <f t="shared" ca="true" si="53"/>
        <v>98.77713299263371</v>
      </c>
      <c r="J207" s="318">
        <f t="shared" ca="true" si="54"/>
        <v>99.978107933498706</v>
      </c>
      <c r="K207" s="316"/>
      <c r="L207" s="316"/>
      <c r="M207" s="319">
        <f t="shared" ca="true" si="55"/>
        <v>2.9151798341501844E-2</v>
      </c>
      <c r="N207" s="229">
        <f t="shared" ca="true" si="56"/>
        <v>99.313529795467716</v>
      </c>
      <c r="O207" s="318">
        <f t="shared" ca="true" si="57"/>
        <v>100</v>
      </c>
      <c r="P207" s="316"/>
      <c r="Q207" s="316"/>
      <c r="R207" s="319">
        <f t="shared" ca="true" si="58"/>
        <v>0.12306694854271295</v>
      </c>
      <c r="S207" s="229">
        <f t="shared" ca="true" si="59"/>
        <v>99.570188060255049</v>
      </c>
      <c r="T207" s="318">
        <f t="shared" ca="true" si="60"/>
        <v>99.927223411707104</v>
      </c>
      <c r="U207" s="316"/>
      <c r="V207" s="316"/>
      <c r="W207" s="319">
        <f t="shared" ca="true" si="61"/>
        <v>2.2911206767423236E-2</v>
      </c>
      <c r="X207" s="229">
        <f t="shared" ca="true" si="62"/>
        <v>99.649917707078941</v>
      </c>
      <c r="Y207" s="318">
        <f t="shared" ca="true" si="63"/>
        <v>99.993781939623545</v>
      </c>
      <c r="Z207" s="316"/>
      <c r="AA207" s="316"/>
      <c r="AB207" s="319">
        <f t="shared" ca="true" si="64"/>
        <v>0</v>
      </c>
      <c r="AD207" s="320"/>
    </row>
    <row r="208" x14ac:dyDescent="0.2">
      <c r="A208" s="314"/>
      <c r="B208" s="639" t="s">
        <v>388</v>
      </c>
      <c r="C208" s="640">
        <v>2013</v>
      </c>
      <c r="D208" s="229">
        <f t="shared" ca="true" si="50"/>
        <v>97.294062179491817</v>
      </c>
      <c r="E208" s="318">
        <f t="shared" ca="true" si="51"/>
        <v>100</v>
      </c>
      <c r="F208" s="316"/>
      <c r="G208" s="316"/>
      <c r="H208" s="319">
        <f t="shared" ca="true" si="52"/>
        <v>1.7486782496870741</v>
      </c>
      <c r="I208" s="229">
        <f t="shared" ca="true" si="53"/>
        <v>98.444791910403453</v>
      </c>
      <c r="J208" s="318">
        <f t="shared" ca="true" si="54"/>
        <v>99.9</v>
      </c>
      <c r="K208" s="316"/>
      <c r="L208" s="316"/>
      <c r="M208" s="319">
        <f t="shared" ca="true" si="55"/>
        <v>0.89697493150261642</v>
      </c>
      <c r="N208" s="229">
        <f t="shared" ca="true" si="56"/>
        <v>99.733927231731627</v>
      </c>
      <c r="O208" s="318">
        <f t="shared" ca="true" si="57"/>
        <v>100</v>
      </c>
      <c r="P208" s="316"/>
      <c r="Q208" s="316"/>
      <c r="R208" s="319">
        <f t="shared" ca="true" si="58"/>
        <v>0.16044382595442364</v>
      </c>
      <c r="S208" s="229">
        <f t="shared" ca="true" si="59"/>
        <v>99.624253558533056</v>
      </c>
      <c r="T208" s="318">
        <f t="shared" ca="true" si="60"/>
        <v>100</v>
      </c>
      <c r="U208" s="316"/>
      <c r="V208" s="316"/>
      <c r="W208" s="319">
        <f t="shared" ca="true" si="61"/>
        <v>0.21334408101644137</v>
      </c>
      <c r="X208" s="229">
        <f t="shared" ca="true" si="62"/>
        <v>99.987113103124713</v>
      </c>
      <c r="Y208" s="318">
        <f t="shared" ca="true" si="63"/>
        <v>100</v>
      </c>
      <c r="Z208" s="316"/>
      <c r="AA208" s="316"/>
      <c r="AB208" s="319">
        <f t="shared" ca="true" si="64"/>
        <v>1.2889805552995608E-2</v>
      </c>
    </row>
    <row r="209" x14ac:dyDescent="0.2">
      <c r="A209" s="314"/>
      <c r="B209" s="639" t="s">
        <v>436</v>
      </c>
      <c r="C209" s="640">
        <v>2016</v>
      </c>
      <c r="D209" s="229">
        <f t="shared" ca="true" si="50"/>
        <v>99</v>
      </c>
      <c r="E209" s="318">
        <f t="shared" ca="true" si="51"/>
        <v>100</v>
      </c>
      <c r="F209" s="316"/>
      <c r="G209" s="316"/>
      <c r="H209" s="319">
        <f t="shared" ca="true" si="52"/>
        <v>0.7</v>
      </c>
      <c r="I209" s="229">
        <f t="shared" ca="true" si="53"/>
        <v>99.8</v>
      </c>
      <c r="J209" s="318">
        <f t="shared" ca="true" si="54"/>
        <v>100</v>
      </c>
      <c r="K209" s="316"/>
      <c r="L209" s="316"/>
      <c r="M209" s="319">
        <f t="shared" ca="true" si="55"/>
        <v>0.1</v>
      </c>
      <c r="N209" s="229">
        <f t="shared" ca="true" si="56"/>
        <v>99.7</v>
      </c>
      <c r="O209" s="318">
        <f t="shared" ca="true" si="57"/>
        <v>100</v>
      </c>
      <c r="P209" s="316"/>
      <c r="Q209" s="316"/>
      <c r="R209" s="319">
        <f t="shared" ca="true" si="58"/>
        <v>0</v>
      </c>
      <c r="S209" s="229">
        <f t="shared" ca="true" si="59"/>
        <v>100</v>
      </c>
      <c r="T209" s="318">
        <f t="shared" ca="true" si="60"/>
        <v>100</v>
      </c>
      <c r="U209" s="316"/>
      <c r="V209" s="316"/>
      <c r="W209" s="319">
        <f t="shared" ca="true" si="61"/>
        <v>0</v>
      </c>
      <c r="X209" s="229">
        <f t="shared" ca="true" si="62"/>
        <v>100</v>
      </c>
      <c r="Y209" s="318">
        <f t="shared" ca="true" si="63"/>
        <v>100</v>
      </c>
      <c r="Z209" s="316"/>
      <c r="AA209" s="316"/>
      <c r="AB209" s="319">
        <f t="shared" ca="true" si="64"/>
        <v>0</v>
      </c>
    </row>
    <row r="210" x14ac:dyDescent="0.2">
      <c r="A210" s="314"/>
      <c r="B210" s="639" t="s">
        <v>623</v>
      </c>
      <c r="C210" s="640">
        <v>2019</v>
      </c>
      <c r="D210" s="229">
        <f t="shared" ca="true" si="50"/>
        <v>99.64739626172009</v>
      </c>
      <c r="E210" s="318">
        <f t="shared" ca="true" si="51"/>
        <v>99.998540638221428</v>
      </c>
      <c r="F210" s="316"/>
      <c r="G210" s="316"/>
      <c r="H210" s="319">
        <f t="shared" ca="true" si="52"/>
        <v>6.5411938916095605E-2</v>
      </c>
      <c r="I210" s="229">
        <f t="shared" ca="true" si="53"/>
        <v>99.875899327516464</v>
      </c>
      <c r="J210" s="318">
        <f t="shared" ca="true" si="54"/>
        <v>99.996967156036945</v>
      </c>
      <c r="K210" s="316"/>
      <c r="L210" s="316"/>
      <c r="M210" s="319">
        <f t="shared" ca="true" si="55"/>
        <v>1.9681285636486131E-2</v>
      </c>
      <c r="N210" s="229">
        <f t="shared" ca="true" si="56"/>
        <v>99.887011909143055</v>
      </c>
      <c r="O210" s="318">
        <f t="shared" ca="true" si="57"/>
        <v>100</v>
      </c>
      <c r="P210" s="316"/>
      <c r="Q210" s="316"/>
      <c r="R210" s="319">
        <f t="shared" ca="true" si="58"/>
        <v>1.4428572623102263E-2</v>
      </c>
      <c r="S210" s="229">
        <f t="shared" ca="true" si="59"/>
        <v>99.928591782907517</v>
      </c>
      <c r="T210" s="318">
        <f t="shared" ca="true" si="60"/>
        <v>100</v>
      </c>
      <c r="U210" s="316"/>
      <c r="V210" s="316"/>
      <c r="W210" s="319">
        <f t="shared" ca="true" si="61"/>
        <v>0</v>
      </c>
      <c r="X210" s="229">
        <f t="shared" ca="true" si="62"/>
        <v>100</v>
      </c>
      <c r="Y210" s="318">
        <f t="shared" ca="true" si="63"/>
        <v>100</v>
      </c>
      <c r="Z210" s="316"/>
      <c r="AA210" s="316"/>
      <c r="AB210" s="319">
        <f t="shared" ca="true" si="64"/>
        <v>0</v>
      </c>
    </row>
    <row r="211" x14ac:dyDescent="0.2">
      <c r="A211" s="314"/>
      <c r="B211" s="639"/>
      <c r="C211" s="640"/>
      <c r="D211" s="229" t="str">
        <f t="shared" ca="true" si="50"/>
        <v/>
      </c>
      <c r="E211" s="318" t="str">
        <f t="shared" ca="true" si="51"/>
        <v/>
      </c>
      <c r="F211" s="316"/>
      <c r="G211" s="316"/>
      <c r="H211" s="319" t="str">
        <f t="shared" ca="true" si="52"/>
        <v/>
      </c>
      <c r="I211" s="229" t="str">
        <f t="shared" ca="true" si="53"/>
        <v/>
      </c>
      <c r="J211" s="318" t="str">
        <f t="shared" ca="true" si="54"/>
        <v/>
      </c>
      <c r="K211" s="316"/>
      <c r="L211" s="316"/>
      <c r="M211" s="319" t="str">
        <f t="shared" ca="true" si="55"/>
        <v/>
      </c>
      <c r="N211" s="229" t="str">
        <f t="shared" ca="true" si="56"/>
        <v/>
      </c>
      <c r="O211" s="318" t="str">
        <f t="shared" ca="true" si="57"/>
        <v/>
      </c>
      <c r="P211" s="316"/>
      <c r="Q211" s="316"/>
      <c r="R211" s="319" t="str">
        <f t="shared" ca="true" si="58"/>
        <v/>
      </c>
      <c r="S211" s="229" t="str">
        <f t="shared" ca="true" si="59"/>
        <v/>
      </c>
      <c r="T211" s="318" t="str">
        <f t="shared" ca="true" si="60"/>
        <v/>
      </c>
      <c r="U211" s="316"/>
      <c r="V211" s="316"/>
      <c r="W211" s="319" t="str">
        <f t="shared" ca="true" si="61"/>
        <v/>
      </c>
      <c r="X211" s="229" t="str">
        <f t="shared" ca="true" si="62"/>
        <v/>
      </c>
      <c r="Y211" s="318" t="str">
        <f t="shared" ca="true" si="63"/>
        <v/>
      </c>
      <c r="Z211" s="316"/>
      <c r="AA211" s="316"/>
      <c r="AB211" s="319" t="str">
        <f t="shared" ca="true" si="64"/>
        <v/>
      </c>
    </row>
    <row r="212" x14ac:dyDescent="0.2">
      <c r="A212" s="314"/>
      <c r="B212" s="639"/>
      <c r="C212" s="640"/>
      <c r="D212" s="229" t="str">
        <f t="shared" ca="true" si="50"/>
        <v/>
      </c>
      <c r="E212" s="318" t="str">
        <f t="shared" ca="true" si="51"/>
        <v/>
      </c>
      <c r="F212" s="316"/>
      <c r="G212" s="316"/>
      <c r="H212" s="319" t="str">
        <f t="shared" ca="true" si="52"/>
        <v/>
      </c>
      <c r="I212" s="229" t="str">
        <f t="shared" ca="true" si="53"/>
        <v/>
      </c>
      <c r="J212" s="318" t="str">
        <f t="shared" ca="true" si="54"/>
        <v/>
      </c>
      <c r="K212" s="316"/>
      <c r="L212" s="316"/>
      <c r="M212" s="319" t="str">
        <f t="shared" ca="true" si="55"/>
        <v/>
      </c>
      <c r="N212" s="229" t="str">
        <f t="shared" ca="true" si="56"/>
        <v/>
      </c>
      <c r="O212" s="318" t="str">
        <f t="shared" ca="true" si="57"/>
        <v/>
      </c>
      <c r="P212" s="316"/>
      <c r="Q212" s="316"/>
      <c r="R212" s="319" t="str">
        <f t="shared" ca="true" si="58"/>
        <v/>
      </c>
      <c r="S212" s="229" t="str">
        <f t="shared" ca="true" si="59"/>
        <v/>
      </c>
      <c r="T212" s="318" t="str">
        <f t="shared" ca="true" si="60"/>
        <v/>
      </c>
      <c r="U212" s="316"/>
      <c r="V212" s="316"/>
      <c r="W212" s="319" t="str">
        <f t="shared" ca="true" si="61"/>
        <v/>
      </c>
      <c r="X212" s="229" t="str">
        <f t="shared" ca="true" si="62"/>
        <v/>
      </c>
      <c r="Y212" s="318" t="str">
        <f t="shared" ca="true" si="63"/>
        <v/>
      </c>
      <c r="Z212" s="316"/>
      <c r="AA212" s="316"/>
      <c r="AB212" s="319" t="str">
        <f t="shared" ca="true" si="64"/>
        <v/>
      </c>
    </row>
    <row r="213" x14ac:dyDescent="0.2">
      <c r="A213" s="314"/>
      <c r="B213" s="639"/>
      <c r="C213" s="640"/>
      <c r="D213" s="229" t="str">
        <f t="shared" ca="true" si="50"/>
        <v/>
      </c>
      <c r="E213" s="318" t="str">
        <f t="shared" ca="true" si="51"/>
        <v/>
      </c>
      <c r="F213" s="316"/>
      <c r="G213" s="316"/>
      <c r="H213" s="319" t="str">
        <f t="shared" ca="true" si="52"/>
        <v/>
      </c>
      <c r="I213" s="229" t="str">
        <f t="shared" ca="true" si="53"/>
        <v/>
      </c>
      <c r="J213" s="318" t="str">
        <f t="shared" ca="true" si="54"/>
        <v/>
      </c>
      <c r="K213" s="316"/>
      <c r="L213" s="316"/>
      <c r="M213" s="319" t="str">
        <f t="shared" ca="true" si="55"/>
        <v/>
      </c>
      <c r="N213" s="229" t="str">
        <f t="shared" ca="true" si="56"/>
        <v/>
      </c>
      <c r="O213" s="318" t="str">
        <f t="shared" ca="true" si="57"/>
        <v/>
      </c>
      <c r="P213" s="316"/>
      <c r="Q213" s="316"/>
      <c r="R213" s="319" t="str">
        <f t="shared" ca="true" si="58"/>
        <v/>
      </c>
      <c r="S213" s="229" t="str">
        <f t="shared" ca="true" si="59"/>
        <v/>
      </c>
      <c r="T213" s="318" t="str">
        <f t="shared" ca="true" si="60"/>
        <v/>
      </c>
      <c r="U213" s="316"/>
      <c r="V213" s="316"/>
      <c r="W213" s="319" t="str">
        <f t="shared" ca="true" si="61"/>
        <v/>
      </c>
      <c r="X213" s="229" t="str">
        <f t="shared" ca="true" si="62"/>
        <v/>
      </c>
      <c r="Y213" s="318" t="str">
        <f t="shared" ca="true" si="63"/>
        <v/>
      </c>
      <c r="Z213" s="316"/>
      <c r="AA213" s="316"/>
      <c r="AB213" s="319" t="str">
        <f t="shared" ca="true" si="64"/>
        <v/>
      </c>
    </row>
    <row r="214" x14ac:dyDescent="0.2">
      <c r="A214" s="314"/>
      <c r="B214" s="639"/>
      <c r="C214" s="640"/>
      <c r="D214" s="229" t="str">
        <f t="shared" ca="true" si="50"/>
        <v/>
      </c>
      <c r="E214" s="318" t="str">
        <f t="shared" ca="true" si="51"/>
        <v/>
      </c>
      <c r="F214" s="316"/>
      <c r="G214" s="316"/>
      <c r="H214" s="319" t="str">
        <f t="shared" ca="true" si="52"/>
        <v/>
      </c>
      <c r="I214" s="229" t="str">
        <f t="shared" ca="true" si="53"/>
        <v/>
      </c>
      <c r="J214" s="318" t="str">
        <f t="shared" ca="true" si="54"/>
        <v/>
      </c>
      <c r="K214" s="316"/>
      <c r="L214" s="316"/>
      <c r="M214" s="319" t="str">
        <f t="shared" ca="true" si="55"/>
        <v/>
      </c>
      <c r="N214" s="229" t="str">
        <f t="shared" ca="true" si="56"/>
        <v/>
      </c>
      <c r="O214" s="318" t="str">
        <f t="shared" ca="true" si="57"/>
        <v/>
      </c>
      <c r="P214" s="316"/>
      <c r="Q214" s="316"/>
      <c r="R214" s="319" t="str">
        <f t="shared" ca="true" si="58"/>
        <v/>
      </c>
      <c r="S214" s="229" t="str">
        <f t="shared" ca="true" si="59"/>
        <v/>
      </c>
      <c r="T214" s="318" t="str">
        <f t="shared" ca="true" si="60"/>
        <v/>
      </c>
      <c r="U214" s="316"/>
      <c r="V214" s="316"/>
      <c r="W214" s="319" t="str">
        <f t="shared" ca="true" si="61"/>
        <v/>
      </c>
      <c r="X214" s="229" t="str">
        <f t="shared" ca="true" si="62"/>
        <v/>
      </c>
      <c r="Y214" s="318" t="str">
        <f t="shared" ca="true" si="63"/>
        <v/>
      </c>
      <c r="Z214" s="316"/>
      <c r="AA214" s="316"/>
      <c r="AB214" s="319" t="str">
        <f t="shared" ca="true" si="64"/>
        <v/>
      </c>
    </row>
    <row r="215" x14ac:dyDescent="0.2">
      <c r="A215" s="314"/>
      <c r="B215" s="639"/>
      <c r="C215" s="640"/>
      <c r="D215" s="229" t="str">
        <f t="shared" ca="true" si="50"/>
        <v/>
      </c>
      <c r="E215" s="318" t="str">
        <f t="shared" ca="true" si="51"/>
        <v/>
      </c>
      <c r="F215" s="316"/>
      <c r="G215" s="316"/>
      <c r="H215" s="319" t="str">
        <f t="shared" ca="true" si="52"/>
        <v/>
      </c>
      <c r="I215" s="229" t="str">
        <f t="shared" ca="true" si="53"/>
        <v/>
      </c>
      <c r="J215" s="318" t="str">
        <f t="shared" ca="true" si="54"/>
        <v/>
      </c>
      <c r="K215" s="316"/>
      <c r="L215" s="316"/>
      <c r="M215" s="319" t="str">
        <f t="shared" ca="true" si="55"/>
        <v/>
      </c>
      <c r="N215" s="229" t="str">
        <f t="shared" ca="true" si="56"/>
        <v/>
      </c>
      <c r="O215" s="318" t="str">
        <f t="shared" ca="true" si="57"/>
        <v/>
      </c>
      <c r="P215" s="316"/>
      <c r="Q215" s="316"/>
      <c r="R215" s="319" t="str">
        <f t="shared" ca="true" si="58"/>
        <v/>
      </c>
      <c r="S215" s="229" t="str">
        <f t="shared" ca="true" si="59"/>
        <v/>
      </c>
      <c r="T215" s="318" t="str">
        <f t="shared" ca="true" si="60"/>
        <v/>
      </c>
      <c r="U215" s="316"/>
      <c r="V215" s="316"/>
      <c r="W215" s="319" t="str">
        <f t="shared" ca="true" si="61"/>
        <v/>
      </c>
      <c r="X215" s="229" t="str">
        <f t="shared" ca="true" si="62"/>
        <v/>
      </c>
      <c r="Y215" s="318" t="str">
        <f t="shared" ca="true" si="63"/>
        <v/>
      </c>
      <c r="Z215" s="316"/>
      <c r="AA215" s="316"/>
      <c r="AB215" s="319" t="str">
        <f t="shared" ca="true" si="64"/>
        <v/>
      </c>
    </row>
    <row r="216" x14ac:dyDescent="0.2">
      <c r="A216" s="314"/>
      <c r="B216" s="641"/>
      <c r="C216" s="642"/>
      <c r="D216" s="230" t="str">
        <f t="shared" ca="true" si="50"/>
        <v/>
      </c>
      <c r="E216" s="321" t="str">
        <f t="shared" ca="true" si="51"/>
        <v/>
      </c>
      <c r="F216" s="322"/>
      <c r="G216" s="323"/>
      <c r="H216" s="324" t="str">
        <f t="shared" ca="true" si="52"/>
        <v/>
      </c>
      <c r="I216" s="230" t="str">
        <f t="shared" ca="true" si="53"/>
        <v/>
      </c>
      <c r="J216" s="321" t="str">
        <f t="shared" ca="true" si="54"/>
        <v/>
      </c>
      <c r="K216" s="322"/>
      <c r="L216" s="323"/>
      <c r="M216" s="324" t="str">
        <f t="shared" ca="true" si="55"/>
        <v/>
      </c>
      <c r="N216" s="230" t="str">
        <f t="shared" ca="true" si="56"/>
        <v/>
      </c>
      <c r="O216" s="321" t="str">
        <f t="shared" ca="true" si="57"/>
        <v/>
      </c>
      <c r="P216" s="322"/>
      <c r="Q216" s="323"/>
      <c r="R216" s="324" t="str">
        <f t="shared" ca="true" si="58"/>
        <v/>
      </c>
      <c r="S216" s="230" t="str">
        <f t="shared" ca="true" si="59"/>
        <v/>
      </c>
      <c r="T216" s="321" t="str">
        <f t="shared" ca="true" si="60"/>
        <v/>
      </c>
      <c r="U216" s="322"/>
      <c r="V216" s="323"/>
      <c r="W216" s="324" t="str">
        <f t="shared" ca="true" si="61"/>
        <v/>
      </c>
      <c r="X216" s="230" t="str">
        <f t="shared" ca="true" si="62"/>
        <v/>
      </c>
      <c r="Y216" s="321" t="str">
        <f t="shared" ca="true" si="63"/>
        <v/>
      </c>
      <c r="Z216" s="322"/>
      <c r="AA216" s="323"/>
      <c r="AB216" s="324" t="str">
        <f t="shared" ca="true" si="64"/>
        <v/>
      </c>
    </row>
    <row r="217" ht="11.25" customHeight="true" x14ac:dyDescent="0.2"/>
    <row r="218" ht="22.5" customHeight="true" x14ac:dyDescent="0.25">
      <c r="B218" s="1045" t="str">
        <f>CONCATENATE("Urban use of drinking water sources,  ",C199,"–",C200)</f>
        <v>Urban use of drinking water sources,  2000–2020</v>
      </c>
      <c r="C218" s="1046"/>
      <c r="D218" s="1046"/>
      <c r="E218" s="1046"/>
      <c r="F218" s="1046"/>
      <c r="G218" s="1046"/>
      <c r="H218" s="1046"/>
      <c r="I218" s="1046"/>
      <c r="J218" s="1046"/>
      <c r="K218" s="1046"/>
      <c r="L218" s="1046"/>
      <c r="N218" s="325"/>
      <c r="O218" s="325"/>
      <c r="P218" s="325"/>
      <c r="Q218" s="325"/>
      <c r="R218" s="325"/>
      <c r="S218" s="1068" t="s">
        <v>11</v>
      </c>
      <c r="T218" s="1069"/>
      <c r="U218" s="1069"/>
      <c r="V218" s="1069"/>
      <c r="W218" s="1070"/>
      <c r="X218" s="325"/>
      <c r="Y218" s="325"/>
      <c r="Z218" s="325"/>
      <c r="AA218" s="325"/>
      <c r="AB218" s="32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27"/>
      <c r="D253" s="327"/>
      <c r="E253" s="328" t="str">
        <f ca="true">IF(ISERROR(INDIRECT(CONCATENATE($B253,"!M18"))),"",INDIRECT(CONCATENATE($B253,"!M18")))</f>
        <v/>
      </c>
      <c r="F253" s="328" t="str">
        <f ca="true">IF(ISERROR(INDIRECT(CONCATENATE($B253,"!M19"))),"",INDIRECT(CONCATENATE($B253,"!M19")))</f>
        <v/>
      </c>
      <c r="G253" s="328" t="str">
        <f ca="true">IF(ISERROR(INDIRECT(CONCATENATE($B253,"!M20"))),"",INDIRECT(CONCATENATE($B253,"!M20")))</f>
        <v/>
      </c>
      <c r="H253" s="328" t="str">
        <f ca="true">IF(ISERROR(INDIRECT(CONCATENATE($B253,"!M21"))),"",INDIRECT(CONCATENATE($B253,"!M21")))</f>
        <v/>
      </c>
      <c r="I253" s="328"/>
      <c r="J253" s="328" t="str">
        <f ca="true">IF(ISERROR(INDIRECT(CONCATENATE($B253,"!N18"))),"",INDIRECT(CONCATENATE($B253,"!N18")))</f>
        <v/>
      </c>
      <c r="K253" s="328" t="str">
        <f ca="true">IF(ISERROR(INDIRECT(CONCATENATE($B253,"!N19"))),"",INDIRECT(CONCATENATE($B253,"!N19")))</f>
        <v/>
      </c>
      <c r="L253" s="328" t="str">
        <f ca="true">IF(ISERROR(INDIRECT(CONCATENATE($B253,"!N20"))),"",INDIRECT(CONCATENATE($B253,"!N20")))</f>
        <v/>
      </c>
      <c r="M253" s="328" t="str">
        <f ca="true">IF(ISERROR(INDIRECT(CONCATENATE($B253,"!N21"))),"",INDIRECT(CONCATENATE($B253,"!N21")))</f>
        <v/>
      </c>
      <c r="N253" s="328"/>
      <c r="O253" s="328" t="str">
        <f ca="true">IF(ISERROR(INDIRECT(CONCATENATE($B253,"!O18"))),"",INDIRECT(CONCATENATE($B253,"!O18")))</f>
        <v/>
      </c>
      <c r="P253" s="328" t="str">
        <f ca="true">IF(ISERROR(INDIRECT(CONCATENATE($B253,"!O19"))),"",INDIRECT(CONCATENATE($B253,"!O19")))</f>
        <v/>
      </c>
      <c r="Q253" s="328" t="str">
        <f ca="true">IF(ISERROR(INDIRECT(CONCATENATE($B253,"!O20"))),"",INDIRECT(CONCATENATE($B253,"!O20")))</f>
        <v/>
      </c>
      <c r="R253" s="328" t="str">
        <f ca="true">IF(ISERROR(INDIRECT(CONCATENATE($B253,"!O21"))),"",INDIRECT(CONCATENATE($B253,"!O21")))</f>
        <v/>
      </c>
      <c r="S253" s="328"/>
      <c r="T253" s="328" t="str">
        <f ca="true">IF(ISERROR(INDIRECT(CONCATENATE($B253,"!P18"))),"",INDIRECT(CONCATENATE($B253,"!P18")))</f>
        <v/>
      </c>
      <c r="U253" s="328" t="str">
        <f ca="true">IF(ISERROR(INDIRECT(CONCATENATE($B253,"!P19"))),"",INDIRECT(CONCATENATE($B253,"!P19")))</f>
        <v/>
      </c>
      <c r="V253" s="328" t="str">
        <f ca="true">IF(ISERROR(INDIRECT(CONCATENATE($B253,"!P20"))),"",INDIRECT(CONCATENATE($B253,"!P20")))</f>
        <v/>
      </c>
      <c r="W253" s="328" t="str">
        <f ca="true">IF(ISERROR(INDIRECT(CONCATENATE($B253,"!P21"))),"",INDIRECT(CONCATENATE($B253,"!P21")))</f>
        <v/>
      </c>
      <c r="X253" s="328"/>
      <c r="Y253" s="328" t="str">
        <f ca="true">IF(ISERROR(INDIRECT(CONCATENATE($B253,"!Q18"))),"",INDIRECT(CONCATENATE($B253,"!Q18")))</f>
        <v/>
      </c>
      <c r="Z253" s="328" t="str">
        <f ca="true">IF(ISERROR(INDIRECT(CONCATENATE($B253,"!Q19"))),"",INDIRECT(CONCATENATE($B253,"!Q19")))</f>
        <v/>
      </c>
      <c r="AA253" s="328" t="str">
        <f ca="true">IF(ISERROR(INDIRECT(CONCATENATE($B253,"!Q20"))),"",INDIRECT(CONCATENATE($B253,"!Q20")))</f>
        <v/>
      </c>
      <c r="AB253" s="328" t="str">
        <f ca="true">IF(ISERROR(INDIRECT(CONCATENATE($B253,"!Q21"))),"",INDIRECT(CONCATENATE($B253,"!Q1")))</f>
        <v/>
      </c>
    </row>
    <row r="254" x14ac:dyDescent="0.2">
      <c r="C254" s="327"/>
      <c r="D254" s="327"/>
      <c r="E254" s="328" t="str">
        <f ca="true">IF(ISERROR(INDIRECT(CONCATENATE($B254,"!M18"))),"",INDIRECT(CONCATENATE($B254,"!M18")))</f>
        <v/>
      </c>
      <c r="F254" s="328" t="str">
        <f ca="true">IF(ISERROR(INDIRECT(CONCATENATE($B254,"!M19"))),"",INDIRECT(CONCATENATE($B254,"!M19")))</f>
        <v/>
      </c>
      <c r="G254" s="328" t="str">
        <f ca="true">IF(ISERROR(INDIRECT(CONCATENATE($B254,"!M20"))),"",INDIRECT(CONCATENATE($B254,"!M20")))</f>
        <v/>
      </c>
      <c r="H254" s="328" t="str">
        <f ca="true">IF(ISERROR(INDIRECT(CONCATENATE($B254,"!M21"))),"",INDIRECT(CONCATENATE($B254,"!M21")))</f>
        <v/>
      </c>
      <c r="I254" s="328"/>
      <c r="J254" s="328" t="str">
        <f ca="true">IF(ISERROR(INDIRECT(CONCATENATE($B254,"!N18"))),"",INDIRECT(CONCATENATE($B254,"!N18")))</f>
        <v/>
      </c>
      <c r="K254" s="328" t="str">
        <f ca="true">IF(ISERROR(INDIRECT(CONCATENATE($B254,"!N19"))),"",INDIRECT(CONCATENATE($B254,"!N19")))</f>
        <v/>
      </c>
      <c r="L254" s="328" t="str">
        <f ca="true">IF(ISERROR(INDIRECT(CONCATENATE($B254,"!N20"))),"",INDIRECT(CONCATENATE($B254,"!N20")))</f>
        <v/>
      </c>
      <c r="M254" s="328" t="str">
        <f ca="true">IF(ISERROR(INDIRECT(CONCATENATE($B254,"!N21"))),"",INDIRECT(CONCATENATE($B254,"!N21")))</f>
        <v/>
      </c>
      <c r="N254" s="328"/>
      <c r="O254" s="328" t="str">
        <f ca="true">IF(ISERROR(INDIRECT(CONCATENATE($B254,"!O18"))),"",INDIRECT(CONCATENATE($B254,"!O18")))</f>
        <v/>
      </c>
      <c r="P254" s="328" t="str">
        <f ca="true">IF(ISERROR(INDIRECT(CONCATENATE($B254,"!O19"))),"",INDIRECT(CONCATENATE($B254,"!O19")))</f>
        <v/>
      </c>
      <c r="Q254" s="328" t="str">
        <f ca="true">IF(ISERROR(INDIRECT(CONCATENATE($B254,"!O20"))),"",INDIRECT(CONCATENATE($B254,"!O20")))</f>
        <v/>
      </c>
      <c r="R254" s="328" t="str">
        <f ca="true">IF(ISERROR(INDIRECT(CONCATENATE($B254,"!O21"))),"",INDIRECT(CONCATENATE($B254,"!O21")))</f>
        <v/>
      </c>
      <c r="S254" s="328"/>
      <c r="T254" s="328" t="str">
        <f ca="true">IF(ISERROR(INDIRECT(CONCATENATE($B254,"!P18"))),"",INDIRECT(CONCATENATE($B254,"!P18")))</f>
        <v/>
      </c>
      <c r="U254" s="328" t="str">
        <f ca="true">IF(ISERROR(INDIRECT(CONCATENATE($B254,"!P19"))),"",INDIRECT(CONCATENATE($B254,"!P19")))</f>
        <v/>
      </c>
      <c r="V254" s="328" t="str">
        <f ca="true">IF(ISERROR(INDIRECT(CONCATENATE($B254,"!P20"))),"",INDIRECT(CONCATENATE($B254,"!P20")))</f>
        <v/>
      </c>
      <c r="W254" s="328" t="str">
        <f ca="true">IF(ISERROR(INDIRECT(CONCATENATE($B254,"!P21"))),"",INDIRECT(CONCATENATE($B254,"!P21")))</f>
        <v/>
      </c>
      <c r="X254" s="328"/>
      <c r="Y254" s="328" t="str">
        <f ca="true">IF(ISERROR(INDIRECT(CONCATENATE($B254,"!Q18"))),"",INDIRECT(CONCATENATE($B254,"!Q18")))</f>
        <v/>
      </c>
      <c r="Z254" s="328" t="str">
        <f ca="true">IF(ISERROR(INDIRECT(CONCATENATE($B254,"!Q19"))),"",INDIRECT(CONCATENATE($B254,"!Q19")))</f>
        <v/>
      </c>
      <c r="AA254" s="328" t="str">
        <f ca="true">IF(ISERROR(INDIRECT(CONCATENATE($B254,"!Q20"))),"",INDIRECT(CONCATENATE($B254,"!Q20")))</f>
        <v/>
      </c>
      <c r="AB254" s="328" t="str">
        <f ca="true">IF(ISERROR(INDIRECT(CONCATENATE($B254,"!Q21"))),"",INDIRECT(CONCATENATE($B254,"!Q1")))</f>
        <v/>
      </c>
    </row>
    <row r="255" x14ac:dyDescent="0.2">
      <c r="C255" s="327"/>
      <c r="D255" s="327"/>
      <c r="E255" s="328" t="str">
        <f ca="true">IF(ISERROR(INDIRECT(CONCATENATE($B255,"!M18"))),"",INDIRECT(CONCATENATE($B255,"!M18")))</f>
        <v/>
      </c>
      <c r="F255" s="328" t="str">
        <f ca="true">IF(ISERROR(INDIRECT(CONCATENATE($B255,"!M19"))),"",INDIRECT(CONCATENATE($B255,"!M19")))</f>
        <v/>
      </c>
      <c r="G255" s="328" t="str">
        <f ca="true">IF(ISERROR(INDIRECT(CONCATENATE($B255,"!M20"))),"",INDIRECT(CONCATENATE($B255,"!M20")))</f>
        <v/>
      </c>
      <c r="H255" s="328" t="str">
        <f ca="true">IF(ISERROR(INDIRECT(CONCATENATE($B255,"!M21"))),"",INDIRECT(CONCATENATE($B255,"!M21")))</f>
        <v/>
      </c>
      <c r="I255" s="328"/>
      <c r="J255" s="328" t="str">
        <f ca="true">IF(ISERROR(INDIRECT(CONCATENATE($B255,"!N18"))),"",INDIRECT(CONCATENATE($B255,"!N18")))</f>
        <v/>
      </c>
      <c r="K255" s="328" t="str">
        <f ca="true">IF(ISERROR(INDIRECT(CONCATENATE($B255,"!N19"))),"",INDIRECT(CONCATENATE($B255,"!N19")))</f>
        <v/>
      </c>
      <c r="L255" s="328" t="str">
        <f ca="true">IF(ISERROR(INDIRECT(CONCATENATE($B255,"!N20"))),"",INDIRECT(CONCATENATE($B255,"!N20")))</f>
        <v/>
      </c>
      <c r="M255" s="328" t="str">
        <f ca="true">IF(ISERROR(INDIRECT(CONCATENATE($B255,"!N21"))),"",INDIRECT(CONCATENATE($B255,"!N21")))</f>
        <v/>
      </c>
      <c r="N255" s="328"/>
      <c r="O255" s="328" t="str">
        <f ca="true">IF(ISERROR(INDIRECT(CONCATENATE($B255,"!O18"))),"",INDIRECT(CONCATENATE($B255,"!O18")))</f>
        <v/>
      </c>
      <c r="P255" s="328" t="str">
        <f ca="true">IF(ISERROR(INDIRECT(CONCATENATE($B255,"!O19"))),"",INDIRECT(CONCATENATE($B255,"!O19")))</f>
        <v/>
      </c>
      <c r="Q255" s="328" t="str">
        <f ca="true">IF(ISERROR(INDIRECT(CONCATENATE($B255,"!O20"))),"",INDIRECT(CONCATENATE($B255,"!O20")))</f>
        <v/>
      </c>
      <c r="R255" s="328" t="str">
        <f ca="true">IF(ISERROR(INDIRECT(CONCATENATE($B255,"!O21"))),"",INDIRECT(CONCATENATE($B255,"!O21")))</f>
        <v/>
      </c>
      <c r="S255" s="328"/>
      <c r="T255" s="328" t="str">
        <f ca="true">IF(ISERROR(INDIRECT(CONCATENATE($B255,"!P18"))),"",INDIRECT(CONCATENATE($B255,"!P18")))</f>
        <v/>
      </c>
      <c r="U255" s="328" t="str">
        <f ca="true">IF(ISERROR(INDIRECT(CONCATENATE($B255,"!P19"))),"",INDIRECT(CONCATENATE($B255,"!P19")))</f>
        <v/>
      </c>
      <c r="V255" s="328" t="str">
        <f ca="true">IF(ISERROR(INDIRECT(CONCATENATE($B255,"!P20"))),"",INDIRECT(CONCATENATE($B255,"!P20")))</f>
        <v/>
      </c>
      <c r="W255" s="328" t="str">
        <f ca="true">IF(ISERROR(INDIRECT(CONCATENATE($B255,"!P21"))),"",INDIRECT(CONCATENATE($B255,"!P21")))</f>
        <v/>
      </c>
      <c r="X255" s="328"/>
      <c r="Y255" s="328" t="str">
        <f ca="true">IF(ISERROR(INDIRECT(CONCATENATE($B255,"!Q18"))),"",INDIRECT(CONCATENATE($B255,"!Q18")))</f>
        <v/>
      </c>
      <c r="Z255" s="328" t="str">
        <f ca="true">IF(ISERROR(INDIRECT(CONCATENATE($B255,"!Q19"))),"",INDIRECT(CONCATENATE($B255,"!Q19")))</f>
        <v/>
      </c>
      <c r="AA255" s="328" t="str">
        <f ca="true">IF(ISERROR(INDIRECT(CONCATENATE($B255,"!Q20"))),"",INDIRECT(CONCATENATE($B255,"!Q20")))</f>
        <v/>
      </c>
      <c r="AB255" s="328" t="str">
        <f ca="true">IF(ISERROR(INDIRECT(CONCATENATE($B255,"!Q21"))),"",INDIRECT(CONCATENATE($B255,"!Q1")))</f>
        <v/>
      </c>
    </row>
    <row r="256" x14ac:dyDescent="0.2">
      <c r="B256" s="328"/>
      <c r="C256" s="327"/>
      <c r="D256" s="327"/>
      <c r="E256" s="328" t="str">
        <f ca="true">IF(ISERROR(INDIRECT(CONCATENATE($B256,"!M18"))),"",INDIRECT(CONCATENATE($B256,"!M18")))</f>
        <v/>
      </c>
      <c r="F256" s="328" t="str">
        <f ca="true">IF(ISERROR(INDIRECT(CONCATENATE($B256,"!M19"))),"",INDIRECT(CONCATENATE($B256,"!M19")))</f>
        <v/>
      </c>
      <c r="G256" s="328" t="str">
        <f ca="true">IF(ISERROR(INDIRECT(CONCATENATE($B256,"!M20"))),"",INDIRECT(CONCATENATE($B256,"!M20")))</f>
        <v/>
      </c>
      <c r="H256" s="328" t="str">
        <f ca="true">IF(ISERROR(INDIRECT(CONCATENATE($B256,"!M21"))),"",INDIRECT(CONCATENATE($B256,"!M21")))</f>
        <v/>
      </c>
      <c r="I256" s="328"/>
      <c r="J256" s="328" t="str">
        <f ca="true">IF(ISERROR(INDIRECT(CONCATENATE($B256,"!N18"))),"",INDIRECT(CONCATENATE($B256,"!N18")))</f>
        <v/>
      </c>
      <c r="K256" s="328" t="str">
        <f ca="true">IF(ISERROR(INDIRECT(CONCATENATE($B256,"!N19"))),"",INDIRECT(CONCATENATE($B256,"!N19")))</f>
        <v/>
      </c>
      <c r="L256" s="328" t="str">
        <f ca="true">IF(ISERROR(INDIRECT(CONCATENATE($B256,"!N20"))),"",INDIRECT(CONCATENATE($B256,"!N20")))</f>
        <v/>
      </c>
      <c r="M256" s="328" t="str">
        <f ca="true">IF(ISERROR(INDIRECT(CONCATENATE($B256,"!N21"))),"",INDIRECT(CONCATENATE($B256,"!N21")))</f>
        <v/>
      </c>
      <c r="N256" s="328"/>
      <c r="O256" s="328" t="str">
        <f ca="true">IF(ISERROR(INDIRECT(CONCATENATE($B256,"!O18"))),"",INDIRECT(CONCATENATE($B256,"!O18")))</f>
        <v/>
      </c>
      <c r="P256" s="328" t="str">
        <f ca="true">IF(ISERROR(INDIRECT(CONCATENATE($B256,"!O19"))),"",INDIRECT(CONCATENATE($B256,"!O19")))</f>
        <v/>
      </c>
      <c r="Q256" s="328" t="str">
        <f ca="true">IF(ISERROR(INDIRECT(CONCATENATE($B256,"!O20"))),"",INDIRECT(CONCATENATE($B256,"!O20")))</f>
        <v/>
      </c>
      <c r="R256" s="328" t="str">
        <f ca="true">IF(ISERROR(INDIRECT(CONCATENATE($B256,"!O21"))),"",INDIRECT(CONCATENATE($B256,"!O21")))</f>
        <v/>
      </c>
      <c r="S256" s="328"/>
      <c r="T256" s="328" t="str">
        <f ca="true">IF(ISERROR(INDIRECT(CONCATENATE($B256,"!P18"))),"",INDIRECT(CONCATENATE($B256,"!P18")))</f>
        <v/>
      </c>
      <c r="U256" s="328" t="str">
        <f ca="true">IF(ISERROR(INDIRECT(CONCATENATE($B256,"!P19"))),"",INDIRECT(CONCATENATE($B256,"!P19")))</f>
        <v/>
      </c>
      <c r="V256" s="328" t="str">
        <f ca="true">IF(ISERROR(INDIRECT(CONCATENATE($B256,"!P20"))),"",INDIRECT(CONCATENATE($B256,"!P20")))</f>
        <v/>
      </c>
      <c r="W256" s="328" t="str">
        <f ca="true">IF(ISERROR(INDIRECT(CONCATENATE($B256,"!P21"))),"",INDIRECT(CONCATENATE($B256,"!P21")))</f>
        <v/>
      </c>
      <c r="X256" s="328"/>
      <c r="Y256" s="328" t="str">
        <f ca="true">IF(ISERROR(INDIRECT(CONCATENATE($B256,"!Q18"))),"",INDIRECT(CONCATENATE($B256,"!Q18")))</f>
        <v/>
      </c>
      <c r="Z256" s="328" t="str">
        <f ca="true">IF(ISERROR(INDIRECT(CONCATENATE($B256,"!Q19"))),"",INDIRECT(CONCATENATE($B256,"!Q19")))</f>
        <v/>
      </c>
      <c r="AA256" s="328" t="str">
        <f ca="true">IF(ISERROR(INDIRECT(CONCATENATE($B256,"!Q20"))),"",INDIRECT(CONCATENATE($B256,"!Q20")))</f>
        <v/>
      </c>
      <c r="AB256" s="328" t="str">
        <f ca="true">IF(ISERROR(INDIRECT(CONCATENATE($B256,"!Q21"))),"",INDIRECT(CONCATENATE($B256,"!Q1")))</f>
        <v/>
      </c>
    </row>
    <row r="257" x14ac:dyDescent="0.2">
      <c r="B257" s="328"/>
      <c r="C257" s="327"/>
      <c r="D257" s="327"/>
      <c r="E257" s="328" t="str">
        <f ca="true">IF(ISERROR(INDIRECT(CONCATENATE($B257,"!M18"))),"",INDIRECT(CONCATENATE($B257,"!M18")))</f>
        <v/>
      </c>
      <c r="F257" s="328" t="str">
        <f ca="true">IF(ISERROR(INDIRECT(CONCATENATE($B257,"!M19"))),"",INDIRECT(CONCATENATE($B257,"!M19")))</f>
        <v/>
      </c>
      <c r="G257" s="328" t="str">
        <f ca="true">IF(ISERROR(INDIRECT(CONCATENATE($B257,"!M20"))),"",INDIRECT(CONCATENATE($B257,"!M20")))</f>
        <v/>
      </c>
      <c r="H257" s="328" t="str">
        <f ca="true">IF(ISERROR(INDIRECT(CONCATENATE($B257,"!M21"))),"",INDIRECT(CONCATENATE($B257,"!M21")))</f>
        <v/>
      </c>
      <c r="I257" s="328"/>
      <c r="J257" s="328" t="str">
        <f ca="true">IF(ISERROR(INDIRECT(CONCATENATE($B257,"!N18"))),"",INDIRECT(CONCATENATE($B257,"!N18")))</f>
        <v/>
      </c>
      <c r="K257" s="328" t="str">
        <f ca="true">IF(ISERROR(INDIRECT(CONCATENATE($B257,"!N19"))),"",INDIRECT(CONCATENATE($B257,"!N19")))</f>
        <v/>
      </c>
      <c r="L257" s="328" t="str">
        <f ca="true">IF(ISERROR(INDIRECT(CONCATENATE($B257,"!N20"))),"",INDIRECT(CONCATENATE($B257,"!N20")))</f>
        <v/>
      </c>
      <c r="M257" s="328" t="str">
        <f ca="true">IF(ISERROR(INDIRECT(CONCATENATE($B257,"!N21"))),"",INDIRECT(CONCATENATE($B257,"!N21")))</f>
        <v/>
      </c>
      <c r="N257" s="328"/>
      <c r="O257" s="328" t="str">
        <f ca="true">IF(ISERROR(INDIRECT(CONCATENATE($B257,"!O18"))),"",INDIRECT(CONCATENATE($B257,"!O18")))</f>
        <v/>
      </c>
      <c r="P257" s="328" t="str">
        <f ca="true">IF(ISERROR(INDIRECT(CONCATENATE($B257,"!O19"))),"",INDIRECT(CONCATENATE($B257,"!O19")))</f>
        <v/>
      </c>
      <c r="Q257" s="328" t="str">
        <f ca="true">IF(ISERROR(INDIRECT(CONCATENATE($B257,"!O20"))),"",INDIRECT(CONCATENATE($B257,"!O20")))</f>
        <v/>
      </c>
      <c r="R257" s="328" t="str">
        <f ca="true">IF(ISERROR(INDIRECT(CONCATENATE($B257,"!O21"))),"",INDIRECT(CONCATENATE($B257,"!O21")))</f>
        <v/>
      </c>
      <c r="S257" s="328"/>
      <c r="T257" s="328" t="str">
        <f ca="true">IF(ISERROR(INDIRECT(CONCATENATE($B257,"!P18"))),"",INDIRECT(CONCATENATE($B257,"!P18")))</f>
        <v/>
      </c>
      <c r="U257" s="328" t="str">
        <f ca="true">IF(ISERROR(INDIRECT(CONCATENATE($B257,"!P19"))),"",INDIRECT(CONCATENATE($B257,"!P19")))</f>
        <v/>
      </c>
      <c r="V257" s="328" t="str">
        <f ca="true">IF(ISERROR(INDIRECT(CONCATENATE($B257,"!P20"))),"",INDIRECT(CONCATENATE($B257,"!P20")))</f>
        <v/>
      </c>
      <c r="W257" s="328" t="str">
        <f ca="true">IF(ISERROR(INDIRECT(CONCATENATE($B257,"!P21"))),"",INDIRECT(CONCATENATE($B257,"!P21")))</f>
        <v/>
      </c>
      <c r="X257" s="328"/>
      <c r="Y257" s="328" t="str">
        <f ca="true">IF(ISERROR(INDIRECT(CONCATENATE($B257,"!Q18"))),"",INDIRECT(CONCATENATE($B257,"!Q18")))</f>
        <v/>
      </c>
      <c r="Z257" s="328" t="str">
        <f ca="true">IF(ISERROR(INDIRECT(CONCATENATE($B257,"!Q19"))),"",INDIRECT(CONCATENATE($B257,"!Q19")))</f>
        <v/>
      </c>
      <c r="AA257" s="328" t="str">
        <f ca="true">IF(ISERROR(INDIRECT(CONCATENATE($B257,"!Q20"))),"",INDIRECT(CONCATENATE($B257,"!Q20")))</f>
        <v/>
      </c>
      <c r="AB257" s="328" t="str">
        <f ca="true">IF(ISERROR(INDIRECT(CONCATENATE($B257,"!Q21"))),"",INDIRECT(CONCATENATE($B257,"!Q1")))</f>
        <v/>
      </c>
    </row>
    <row r="297" s="267" customFormat="true" ht="16.5" customHeight="true" x14ac:dyDescent="0.2">
      <c r="A297" s="1066" t="s">
        <v>7</v>
      </c>
      <c r="B297" s="1066"/>
      <c r="C297" s="1066"/>
      <c r="D297" s="1064" t="s">
        <v>0</v>
      </c>
      <c r="E297" s="1053"/>
      <c r="F297" s="1053"/>
      <c r="G297" s="1053"/>
      <c r="H297" s="1065"/>
      <c r="I297" s="1064" t="s">
        <v>1</v>
      </c>
      <c r="J297" s="1053"/>
      <c r="K297" s="1053"/>
      <c r="L297" s="1053"/>
      <c r="M297" s="1065"/>
      <c r="N297" s="1064" t="s">
        <v>2</v>
      </c>
      <c r="O297" s="1053"/>
      <c r="P297" s="1053"/>
      <c r="Q297" s="1053"/>
      <c r="R297" s="1065"/>
      <c r="S297" s="1064" t="s">
        <v>3</v>
      </c>
      <c r="T297" s="1053"/>
      <c r="U297" s="1053"/>
      <c r="V297" s="1053"/>
      <c r="W297" s="1065"/>
      <c r="X297" s="1064" t="s">
        <v>4</v>
      </c>
      <c r="Y297" s="1053"/>
      <c r="Z297" s="1053"/>
      <c r="AA297" s="1053"/>
      <c r="AB297" s="1065"/>
    </row>
    <row r="298" s="271" customFormat="true" ht="22.5" customHeight="true" x14ac:dyDescent="0.2">
      <c r="A298" s="1067"/>
      <c r="B298" s="1067"/>
      <c r="C298" s="1067"/>
      <c r="D298" s="281" t="s">
        <v>14</v>
      </c>
      <c r="E298" s="282" t="s">
        <v>15</v>
      </c>
      <c r="F298" s="269" t="s">
        <v>16</v>
      </c>
      <c r="G298" s="269" t="s">
        <v>22</v>
      </c>
      <c r="H298" s="270" t="s">
        <v>17</v>
      </c>
      <c r="I298" s="281" t="s">
        <v>14</v>
      </c>
      <c r="J298" s="282" t="s">
        <v>15</v>
      </c>
      <c r="K298" s="269" t="s">
        <v>16</v>
      </c>
      <c r="L298" s="269" t="s">
        <v>22</v>
      </c>
      <c r="M298" s="270" t="s">
        <v>17</v>
      </c>
      <c r="N298" s="281" t="s">
        <v>14</v>
      </c>
      <c r="O298" s="282" t="s">
        <v>15</v>
      </c>
      <c r="P298" s="269" t="s">
        <v>16</v>
      </c>
      <c r="Q298" s="269" t="s">
        <v>22</v>
      </c>
      <c r="R298" s="270" t="s">
        <v>17</v>
      </c>
      <c r="S298" s="281" t="s">
        <v>14</v>
      </c>
      <c r="T298" s="282" t="s">
        <v>15</v>
      </c>
      <c r="U298" s="269" t="s">
        <v>16</v>
      </c>
      <c r="V298" s="269" t="s">
        <v>22</v>
      </c>
      <c r="W298" s="270" t="s">
        <v>17</v>
      </c>
      <c r="X298" s="281" t="s">
        <v>14</v>
      </c>
      <c r="Y298" s="282" t="s">
        <v>15</v>
      </c>
      <c r="Z298" s="269" t="s">
        <v>16</v>
      </c>
      <c r="AA298" s="269" t="s">
        <v>22</v>
      </c>
      <c r="AB298" s="270" t="s">
        <v>17</v>
      </c>
    </row>
    <row r="299" s="291" customFormat="true" ht="15" customHeight="true" x14ac:dyDescent="0.2">
      <c r="A299" s="1071" t="s">
        <v>10</v>
      </c>
      <c r="B299" s="1072"/>
      <c r="C299" s="388">
        <v>2000</v>
      </c>
      <c r="D299" s="283">
        <f ca="true">IF((D301+H301)&gt;100,D301*100/(D301+H301),D301)</f>
        <v>85.308292200621736</v>
      </c>
      <c r="E299" s="284">
        <f ca="true">D299*AVERAGEIF(E305:E316,"&gt;0")/100</f>
        <v>85.068866831402886</v>
      </c>
      <c r="F299" s="285">
        <f ca="true">D299*(100-AVERAGEIF(E305:E316,"&gt;0"))/100</f>
        <v>0.23942536921884638</v>
      </c>
      <c r="G299" s="286">
        <f ca="true">100-(E299+F299+H299)</f>
        <v>12.841154580613576</v>
      </c>
      <c r="H299" s="287">
        <f ca="true">IF((D301+H301)&gt;100,H301*100/(D301+H301),H301)</f>
        <v>1.8505532187646878</v>
      </c>
      <c r="I299" s="283">
        <f ca="true">IF((I301+M301)&gt;100,I301*100/(I301+M301),I301)</f>
        <v>93.818866342190063</v>
      </c>
      <c r="J299" s="284">
        <f ca="true">I299*AVERAGEIF(J305:J316,"&gt;0")/100</f>
        <v>93.660715097030121</v>
      </c>
      <c r="K299" s="288">
        <f ca="true">I299*(100-AVERAGEIF(J305:J316,"&gt;0"))/100</f>
        <v>0.15815124515994733</v>
      </c>
      <c r="L299" s="289">
        <f ca="true">100-(J299+K299+M299)</f>
        <v>5.5056968135138789</v>
      </c>
      <c r="M299" s="290">
        <f ca="true">IF((I301+M301)&gt;100,M301*100/(I301+M301),M301)</f>
        <v>0.67543684429605833</v>
      </c>
      <c r="N299" s="283">
        <f ca="true">IF((N301+R301)&gt;100,N301*100/(N301+R301),N301)</f>
        <v>92.022041506750725</v>
      </c>
      <c r="O299" s="284">
        <f ca="true">N299*AVERAGEIF(O305:O316,"&gt;0")/100</f>
        <v>91.939169326552488</v>
      </c>
      <c r="P299" s="288">
        <f ca="true">N299*(100-AVERAGEIF(O305:O316,"&gt;0"))/100</f>
        <v>8.2872180198238346E-2</v>
      </c>
      <c r="Q299" s="289">
        <f ca="true">100-(O299+P299+R299)</f>
        <v>7.4239649390410989</v>
      </c>
      <c r="R299" s="290">
        <f ca="true">IF((N301+R301)&gt;100,R301*100/(N301+R301),R301)</f>
        <v>0.55399355420818353</v>
      </c>
      <c r="S299" s="283">
        <f ca="true">IF((S301+W301)&gt;100,S301*100/(S301+W301),S301)</f>
        <v>93.430103732241832</v>
      </c>
      <c r="T299" s="284">
        <f ca="true">S299*AVERAGEIF(T305:T316,"&gt;0")/100</f>
        <v>93.403778750826589</v>
      </c>
      <c r="U299" s="288">
        <f ca="true">S299*(100-AVERAGEIF(T305:T316,"&gt;0"))/100</f>
        <v>2.6324981415251435E-2</v>
      </c>
      <c r="V299" s="289">
        <f ca="true">100-(T299+U299+W299)</f>
        <v>6.2445627015047336</v>
      </c>
      <c r="W299" s="290">
        <f ca="true">IF((S301+W301)&gt;100,W301*100/(S301+W301),W301)</f>
        <v>0.3253335662534198</v>
      </c>
      <c r="X299" s="283">
        <f ca="true">IF((X301+AB301)&gt;100,X301*100/(X301+AB301),X301)</f>
        <v>95.261747774331582</v>
      </c>
      <c r="Y299" s="284">
        <f ca="true">X299*AVERAGEIF(Y305:Y316,"&gt;0")/100</f>
        <v>95.215954840830747</v>
      </c>
      <c r="Z299" s="288">
        <f ca="true">X299*(100-AVERAGEIF(Y305:Y316,"&gt;0"))/100</f>
        <v>4.5792933500841161E-2</v>
      </c>
      <c r="AA299" s="289">
        <f ca="true">100-(Y299+Z299+AB299)</f>
        <v>4.6047901601253187</v>
      </c>
      <c r="AB299" s="290">
        <f ca="true">IF((X301+AB301)&gt;100,AB301*100/(X301+AB301),AB301)</f>
        <v>0.13346206554310136</v>
      </c>
    </row>
    <row r="300" s="291" customFormat="true" ht="15" customHeight="true" x14ac:dyDescent="0.2">
      <c r="A300" s="1073"/>
      <c r="B300" s="1074"/>
      <c r="C300" s="389">
        <v>2020</v>
      </c>
      <c r="D300" s="292">
        <f ca="true">IF((D302+H302)&gt;100,D302*100/(D302+H302),D302)</f>
        <v>98.877893857147484</v>
      </c>
      <c r="E300" s="293">
        <f ca="true">D300*AVERAGEIF(E305:E316,"&gt;0")/100</f>
        <v>98.60038418448103</v>
      </c>
      <c r="F300" s="294">
        <f ca="true">D300*(100-AVERAGEIF(E305:E316,"&gt;0"))/100</f>
        <v>0.27750967266646209</v>
      </c>
      <c r="G300" s="295">
        <f ca="true">100-(E300+F300+H300)</f>
        <v>0</v>
      </c>
      <c r="H300" s="296">
        <f ca="true">IF((D302+H302)&gt;100,H302*100/(D302+H302),H302)</f>
        <v>1.1221061428525194</v>
      </c>
      <c r="I300" s="292">
        <f ca="true">IF((I302+M302)&gt;100,I302*100/(I302+M302),I302)</f>
        <v>99.556910803418191</v>
      </c>
      <c r="J300" s="293">
        <f ca="true">I300*AVERAGEIF(J305:J316,"&gt;0")/100</f>
        <v>99.38908688887193</v>
      </c>
      <c r="K300" s="294">
        <f ca="true">I300*(100-AVERAGEIF(J305:J316,"&gt;0"))/100</f>
        <v>0.16782391454625686</v>
      </c>
      <c r="L300" s="295">
        <f ca="true">100-(J300+K300+M300)</f>
        <v>0.13972916455894335</v>
      </c>
      <c r="M300" s="296">
        <f ca="true">IF((I302+M302)&gt;100,M302*100/(I302+M302),M302)</f>
        <v>0.30336003202286577</v>
      </c>
      <c r="N300" s="292">
        <f ca="true">IF((N302+R302)&gt;100,N302*100/(N302+R302),N302)</f>
        <v>99.869140658616715</v>
      </c>
      <c r="O300" s="293">
        <f ca="true">N300*AVERAGEIF(O305:O316,"&gt;0")/100</f>
        <v>99.779201625691698</v>
      </c>
      <c r="P300" s="294">
        <f ca="true">N300*(100-AVERAGEIF(O305:O316,"&gt;0"))/100</f>
        <v>8.9939032925029624E-2</v>
      </c>
      <c r="Q300" s="295">
        <f ca="true">100-(O300+P300+R300)</f>
        <v>0</v>
      </c>
      <c r="R300" s="296">
        <f ca="true">IF((N302+R302)&gt;100,R302*100/(N302+R302),R302)</f>
        <v>0.1308593413832782</v>
      </c>
      <c r="S300" s="292">
        <f ca="true">IF((S302+W302)&gt;100,S302*100/(S302+W302),S302)</f>
        <v>99.85068247363921</v>
      </c>
      <c r="T300" s="293">
        <f ca="true">S300*AVERAGEIF(T305:T316,"&gt;0")/100</f>
        <v>99.822548422028262</v>
      </c>
      <c r="U300" s="294">
        <f ca="true">S300*(100-AVERAGEIF(T305:T316,"&gt;0"))/100</f>
        <v>2.8134051610943796E-2</v>
      </c>
      <c r="V300" s="295">
        <f ca="true">100-(T300+U300+W300)</f>
        <v>0</v>
      </c>
      <c r="W300" s="296">
        <f ca="true">IF((S302+W302)&gt;100,W302*100/(S302+W302),W302)</f>
        <v>0.14931752636078896</v>
      </c>
      <c r="X300" s="292">
        <f ca="true">IF((X302+AB302)&gt;100,X302*100/(X302+AB302),X302)</f>
        <v>99.822352061821036</v>
      </c>
      <c r="Y300" s="293">
        <f ca="true">X300*AVERAGEIF(Y305:Y316,"&gt;0")/100</f>
        <v>99.774366816571344</v>
      </c>
      <c r="Z300" s="294">
        <f ca="true">X300*(100-AVERAGEIF(Y305:Y316,"&gt;0"))/100</f>
        <v>4.7985245249680696E-2</v>
      </c>
      <c r="AA300" s="295">
        <f ca="true">100-(Y300+Z300+AB300)</f>
        <v>0</v>
      </c>
      <c r="AB300" s="296">
        <f ca="true">IF((X302+AB302)&gt;100,AB302*100/(X302+AB302),AB302)</f>
        <v>0.17764793817897404</v>
      </c>
    </row>
    <row r="301" hidden="true" x14ac:dyDescent="0.2">
      <c r="A301" s="1075" t="s">
        <v>12</v>
      </c>
      <c r="B301" s="1076"/>
      <c r="C301" s="297">
        <f>MinRegYear(C299,C305:C316)</f>
        <v>2000</v>
      </c>
      <c r="D301" s="298">
        <f ca="true">IF(MAX(C305:C316)-MIN(C305:C316)&lt;5,AVERAGEIF(C305:C316,"&gt;0",D305:D316),
IF(FORECAST($C301,D$305:D$316,$C$305:$C$316)&lt;0,0,
IF(FORECAST($C301,D$305:D$316,$C$305:$C$316)&gt;100,100,
FORECAST($C301,D$305:D$316,$C$305:$C$316))))</f>
        <v>85.308292200621736</v>
      </c>
      <c r="E301" s="299"/>
      <c r="F301" s="300"/>
      <c r="G301" s="300"/>
      <c r="H301" s="301">
        <f ca="true">IF(MAX(C305:C316)-MIN(C305:C316)&lt;5,AVERAGEIF(C305:C316,"&gt;0",H305:H316),
IF(FORECAST($C301,H$305:H$316,$C$305:$C$316)&lt;0,0,
IF(FORECAST($C301,H$305:H$316,$C$305:$C$316)&gt;100,100,
FORECAST($C301,H$305:H$316,$C$305:$C$316))))</f>
        <v>1.8505532187646878</v>
      </c>
      <c r="I301" s="298">
        <f ca="true">IF(MAX(C305:C316)-MIN(C305:C316)&lt;5,AVERAGEIF(C305:C316,"&gt;0",I305:I316),
IF(FORECAST($C301,I$305:I$316,$C$305:$C$316)&lt;0,0,
IF(FORECAST($C301,I$305:I$316,$C$305:$C$316)&gt;100,100,
FORECAST($C301,I$305:I$316,$C$305:$C$316))))</f>
        <v>93.818866342190063</v>
      </c>
      <c r="J301" s="299"/>
      <c r="K301" s="300"/>
      <c r="L301" s="300"/>
      <c r="M301" s="301">
        <f ca="true">IF(MAX(C305:C316)-MIN(C305:C316)&lt;5,AVERAGEIF(C305:C316,"&gt;0",M305:M316),
IF(FORECAST($C301,M$305:M$316,$C$305:$C$316)&lt;0,0,
IF(FORECAST($C301,M$305:M$316,$C$305:$C$316)&gt;100,100,
FORECAST($C301,M$305:M$316,$C$305:$C$316))))</f>
        <v>0.67543684429605833</v>
      </c>
      <c r="N301" s="298">
        <f ca="true">IF(MAX(C305:C316)-MIN(C305:C316)&lt;5,AVERAGEIF(C305:C316,"&gt;0",N305:N316),
IF(FORECAST($C301,N$305:N$316,$C$305:$C$316)&lt;0,0,
IF(FORECAST($C301,N$305:N$316,$C$305:$C$316)&gt;100,100,
FORECAST($C301,N$305:N$316,$C$305:$C$316))))</f>
        <v>92.022041506750725</v>
      </c>
      <c r="O301" s="299"/>
      <c r="P301" s="300"/>
      <c r="Q301" s="300"/>
      <c r="R301" s="301">
        <f ca="true">IF(MAX(C305:C316)-MIN(C305:C316)&lt;5,AVERAGEIF(C305:C316,"&gt;0",R305:R316),
IF(FORECAST($C301,R$305:R$316,$C$305:$C$316)&lt;0,0,
IF(FORECAST($C301,R$305:R$316,$C$305:$C$316)&gt;100,100,
FORECAST($C301,R$305:R$316,$C$305:$C$316))))</f>
        <v>0.55399355420818353</v>
      </c>
      <c r="S301" s="298">
        <f ca="true">IF(MAX(C305:C316)-MIN(C305:C316)&lt;5,AVERAGEIF(C305:C316,"&gt;0",S305:S316),
IF(FORECAST($C301,S$305:S$316,$C$305:$C$316)&lt;0,0,
IF(FORECAST($C301,S$305:S$316,$C$305:$C$316)&gt;100,100,
FORECAST($C301,S$305:S$316,$C$305:$C$316))))</f>
        <v>93.430103732241832</v>
      </c>
      <c r="T301" s="299"/>
      <c r="U301" s="300"/>
      <c r="V301" s="300"/>
      <c r="W301" s="301">
        <f ca="true">IF(MAX(C305:C316)-MIN(C305:C316)&lt;5,AVERAGEIF(C305:C316,"&gt;0",W305:W316),
IF(FORECAST($C301,W$305:W$316,$C$305:$C$316)&lt;0,0,
IF(FORECAST($C301,W$305:W$316,$C$305:$C$316)&gt;100,100,
FORECAST($C301,W$305:W$316,$C$305:$C$316))))</f>
        <v>0.3253335662534198</v>
      </c>
      <c r="X301" s="298">
        <f ca="true">IF(MAX(C305:C316)-MIN(C305:C316)&lt;5,AVERAGEIF(C305:C316,"&gt;0",X305:X316),
IF(FORECAST($C301,X$305:X$316,$C$305:$C$316)&lt;0,0,
IF(FORECAST($C301,X$305:X$316,$C$305:$C$316)&gt;100,100,
FORECAST($C301,X$305:X$316,$C$305:$C$316))))</f>
        <v>95.261747774331582</v>
      </c>
      <c r="Y301" s="299"/>
      <c r="Z301" s="300"/>
      <c r="AA301" s="300"/>
      <c r="AB301" s="301">
        <f ca="true">IF(MAX(C305:C316)-MIN(C305:C316)&lt;5,AVERAGEIF(C305:C316,"&gt;0",AB305:AB316),
IF(FORECAST($C301,AB$305:AB$316,$C$305:$C$316)&lt;0,0,
IF(FORECAST($C301,AB$305:AB$316,$C$305:$C$316)&gt;100,100,
FORECAST($C301,AB$305:AB$316,$C$305:$C$316))))</f>
        <v>0.13346206554310136</v>
      </c>
    </row>
    <row r="302" hidden="true" x14ac:dyDescent="0.2">
      <c r="A302" s="1077"/>
      <c r="B302" s="1078"/>
      <c r="C302" s="276">
        <f>MaxRegYear(C300,C305:C316)</f>
        <v>2020</v>
      </c>
      <c r="D302" s="302">
        <f ca="true">IF(MAX(C305:C316)-MIN(C305:C316)&lt;5,AVERAGEIF(C305:C316,"&gt;0",D305:D316),
IF(FORECAST($C302,D$305:D$316,$C$305:$C$316)&lt;0,0,
IF(FORECAST($C302,D$305:D$316,$C$305:$C$316)&gt;100,100,
FORECAST($C302,D$305:D$316,$C$305:$C$316))))</f>
        <v>100</v>
      </c>
      <c r="E302" s="303"/>
      <c r="F302" s="304"/>
      <c r="G302" s="304"/>
      <c r="H302" s="305">
        <f ca="true">IF(MAX(C305:C316)-MIN(C305:C316)&lt;5,AVERAGEIF(C305:C316,"&gt;0",H305:H316),
IF(FORECAST($C302,H$305:H$316,$C$305:$C$316)&lt;0,0,
IF(FORECAST($C302,H$305:H$316,$C$305:$C$316)&gt;100,100,
FORECAST($C302,H$305:H$316,$C$305:$C$316))))</f>
        <v>1.1348402550661802</v>
      </c>
      <c r="I302" s="302">
        <f ca="true">IF(MAX(C305:C316)-MIN(C305:C316)&lt;5,AVERAGEIF(C305:C316,"&gt;0",I305:I316),
IF(FORECAST($C302,I$305:I$316,$C$305:$C$316)&lt;0,0,
IF(FORECAST($C302,I$305:I$316,$C$305:$C$316)&gt;100,100,
FORECAST($C302,I$305:I$316,$C$305:$C$316))))</f>
        <v>99.556910803418191</v>
      </c>
      <c r="J302" s="303"/>
      <c r="K302" s="304"/>
      <c r="L302" s="304"/>
      <c r="M302" s="305">
        <f ca="true">IF(MAX(C305:C316)-MIN(C305:C316)&lt;5,AVERAGEIF(C305:C316,"&gt;0",M305:M316),
IF(FORECAST($C302,M$305:M$316,$C$305:$C$316)&lt;0,0,
IF(FORECAST($C302,M$305:M$316,$C$305:$C$316)&gt;100,100,
FORECAST($C302,M$305:M$316,$C$305:$C$316))))</f>
        <v>0.30336003202286577</v>
      </c>
      <c r="N302" s="302">
        <f ca="true">IF(MAX(C305:C316)-MIN(C305:C316)&lt;5,AVERAGEIF(C305:C316,"&gt;0",N305:N316),
IF(FORECAST($C302,N$305:N$316,$C$305:$C$316)&lt;0,0,
IF(FORECAST($C302,N$305:N$316,$C$305:$C$316)&gt;100,100,
FORECAST($C302,N$305:N$316,$C$305:$C$316))))</f>
        <v>100</v>
      </c>
      <c r="O302" s="303"/>
      <c r="P302" s="304"/>
      <c r="Q302" s="304"/>
      <c r="R302" s="305">
        <f ca="true">IF(MAX(C305:C316)-MIN(C305:C316)&lt;5,AVERAGEIF(C305:C316,"&gt;0",R305:R316),
IF(FORECAST($C302,R$305:R$316,$C$305:$C$316)&lt;0,0,
IF(FORECAST($C302,R$305:R$316,$C$305:$C$316)&gt;100,100,
FORECAST($C302,R$305:R$316,$C$305:$C$316))))</f>
        <v>0.1310308074348967</v>
      </c>
      <c r="S302" s="302">
        <f ca="true">IF(MAX(C305:C316)-MIN(C305:C316)&lt;5,AVERAGEIF(C305:C316,"&gt;0",S305:S316),
IF(FORECAST($C302,S$305:S$316,$C$305:$C$316)&lt;0,0,
IF(FORECAST($C302,S$305:S$316,$C$305:$C$316)&gt;100,100,
FORECAST($C302,S$305:S$316,$C$305:$C$316))))</f>
        <v>100</v>
      </c>
      <c r="T302" s="303"/>
      <c r="U302" s="304"/>
      <c r="V302" s="304"/>
      <c r="W302" s="305">
        <f ca="true">IF(MAX(C305:C316)-MIN(C305:C316)&lt;5,AVERAGEIF(C305:C316,"&gt;0",W305:W316),
IF(FORECAST($C302,W$305:W$316,$C$305:$C$316)&lt;0,0,
IF(FORECAST($C302,W$305:W$316,$C$305:$C$316)&gt;100,100,
FORECAST($C302,W$305:W$316,$C$305:$C$316))))</f>
        <v>0.1495408170096475</v>
      </c>
      <c r="X302" s="302">
        <f ca="true">IF(MAX(C305:C316)-MIN(C305:C316)&lt;5,AVERAGEIF(C305:C316,"&gt;0",X305:X316),
IF(FORECAST($C302,X$305:X$316,$C$305:$C$316)&lt;0,0,
IF(FORECAST($C302,X$305:X$316,$C$305:$C$316)&gt;100,100,
FORECAST($C302,X$305:X$316,$C$305:$C$316))))</f>
        <v>100</v>
      </c>
      <c r="Y302" s="303"/>
      <c r="Z302" s="304"/>
      <c r="AA302" s="304"/>
      <c r="AB302" s="305">
        <f ca="true">IF(MAX(C305:C316)-MIN(C305:C316)&lt;5,AVERAGEIF(C305:C316,"&gt;0",AB305:AB316),
IF(FORECAST($C302,AB$305:AB$316,$C$305:$C$316)&lt;0,0,
IF(FORECAST($C302,AB$305:AB$316,$C$305:$C$316)&gt;100,100,
FORECAST($C302,AB$305:AB$316,$C$305:$C$316))))</f>
        <v>0.17796408771149252</v>
      </c>
    </row>
    <row r="303" ht="9" customHeight="true" x14ac:dyDescent="0.2">
      <c r="D303" s="306"/>
      <c r="I303" s="306"/>
      <c r="K303" s="266"/>
      <c r="L303" s="266"/>
      <c r="N303" s="306"/>
      <c r="P303" s="266"/>
      <c r="Q303" s="266"/>
      <c r="S303" s="306"/>
      <c r="U303" s="266"/>
      <c r="V303" s="266"/>
      <c r="X303" s="306"/>
      <c r="Z303" s="266"/>
      <c r="AA303" s="266"/>
      <c r="AB303" s="307"/>
    </row>
    <row r="304" s="335" customFormat="true" ht="22.5" customHeight="true" x14ac:dyDescent="0.2">
      <c r="B304" s="329" t="s">
        <v>8</v>
      </c>
      <c r="C304" s="309" t="s">
        <v>9</v>
      </c>
      <c r="D304" s="310" t="s">
        <v>14</v>
      </c>
      <c r="E304" s="270" t="s">
        <v>15</v>
      </c>
      <c r="F304" s="398"/>
      <c r="G304" s="398"/>
      <c r="H304" s="312" t="s">
        <v>17</v>
      </c>
      <c r="I304" s="310" t="s">
        <v>14</v>
      </c>
      <c r="J304" s="270" t="s">
        <v>15</v>
      </c>
      <c r="K304" s="398"/>
      <c r="L304" s="398"/>
      <c r="M304" s="312" t="s">
        <v>17</v>
      </c>
      <c r="N304" s="310" t="s">
        <v>14</v>
      </c>
      <c r="O304" s="270" t="s">
        <v>15</v>
      </c>
      <c r="P304" s="398"/>
      <c r="Q304" s="398"/>
      <c r="R304" s="312" t="s">
        <v>17</v>
      </c>
      <c r="S304" s="310" t="s">
        <v>14</v>
      </c>
      <c r="T304" s="270" t="s">
        <v>15</v>
      </c>
      <c r="U304" s="398"/>
      <c r="V304" s="398"/>
      <c r="W304" s="312" t="s">
        <v>17</v>
      </c>
      <c r="X304" s="310" t="s">
        <v>14</v>
      </c>
      <c r="Y304" s="270" t="s">
        <v>15</v>
      </c>
      <c r="Z304" s="398"/>
      <c r="AA304" s="398"/>
      <c r="AB304" s="312" t="s">
        <v>17</v>
      </c>
      <c r="AD304" s="399"/>
    </row>
    <row r="305" x14ac:dyDescent="0.2">
      <c r="A305" s="314"/>
      <c r="B305" s="637" t="s">
        <v>187</v>
      </c>
      <c r="C305" s="638">
        <v>2000</v>
      </c>
      <c r="D305" s="228">
        <f t="shared" ref="D305:D316" ca="true" si="65">IF(ISERROR(INDIRECT(CONCATENATE($B305,"!M16"))),"",INDIRECT(CONCATENATE($B305,"!M16")))</f>
        <v>83.70049696347354</v>
      </c>
      <c r="E305" s="318" t="str">
        <f t="shared" ref="E305:E316" ca="true" si="66">IF(ISERROR(INDIRECT(CONCATENATE($B305,"!M23"))),"",INDIRECT(CONCATENATE($B305,"!M23")))</f>
        <v>N/A</v>
      </c>
      <c r="F305" s="316"/>
      <c r="G305" s="316"/>
      <c r="H305" s="317">
        <f t="shared" ref="H305:H316" ca="true" si="67">IF(ISERROR(INDIRECT(CONCATENATE($B305,"!M21"))),"",INDIRECT(CONCATENATE($B305,"!M21")))</f>
        <v>1.1771898149367759</v>
      </c>
      <c r="I305" s="228">
        <f t="shared" ref="I305:I316" ca="true" si="68">IF(ISERROR(INDIRECT(CONCATENATE($B305,"!N16"))),"",INDIRECT(CONCATENATE($B305,"!N16")))</f>
        <v>93.959096813826335</v>
      </c>
      <c r="J305" s="315" t="str">
        <f t="shared" ref="J305:J316" ca="true" si="69">IF(ISERROR(INDIRECT(CONCATENATE($B305,"!N23"))),"",INDIRECT(CONCATENATE($B305,"!N23")))</f>
        <v>N/A</v>
      </c>
      <c r="K305" s="316"/>
      <c r="L305" s="316"/>
      <c r="M305" s="317">
        <f t="shared" ref="M305:M316" ca="true" si="70">IF(ISERROR(INDIRECT(CONCATENATE($B305,"!N21"))),"",INDIRECT(CONCATENATE($B305,"!N21")))</f>
        <v>0.37824866426480808</v>
      </c>
      <c r="N305" s="228">
        <f t="shared" ref="N305:N316" ca="true" si="71">IF(ISERROR(INDIRECT(CONCATENATE($B305,"!O16"))),"",INDIRECT(CONCATENATE($B305,"!O16")))</f>
        <v>91.976277593507348</v>
      </c>
      <c r="O305" s="315" t="str">
        <f t="shared" ref="O305:O316" ca="true" si="72">IF(ISERROR(INDIRECT(CONCATENATE($B305,"!O23"))),"",INDIRECT(CONCATENATE($B305,"!O23")))</f>
        <v>N/A</v>
      </c>
      <c r="P305" s="316"/>
      <c r="Q305" s="316"/>
      <c r="R305" s="317">
        <f t="shared" ref="R305:R316" ca="true" si="73">IF(ISERROR(INDIRECT(CONCATENATE($B305,"!O21"))),"",INDIRECT(CONCATENATE($B305,"!O21")))</f>
        <v>0.59802817600186853</v>
      </c>
      <c r="S305" s="228">
        <f t="shared" ref="S305:S316" ca="true" si="74">IF(ISERROR(INDIRECT(CONCATENATE($B305,"!P16"))),"",INDIRECT(CONCATENATE($B305,"!P16")))</f>
        <v>94.278394318280135</v>
      </c>
      <c r="T305" s="315" t="str">
        <f t="shared" ref="T305:T316" ca="true" si="75">IF(ISERROR(INDIRECT(CONCATENATE($B305,"!P23"))),"",INDIRECT(CONCATENATE($B305,"!P23")))</f>
        <v>N/A</v>
      </c>
      <c r="U305" s="316"/>
      <c r="V305" s="316"/>
      <c r="W305" s="317">
        <f t="shared" ref="W305:W316" ca="true" si="76">IF(ISERROR(INDIRECT(CONCATENATE($B305,"!P21"))),"",INDIRECT(CONCATENATE($B305,"!P21")))</f>
        <v>0.14936489126689537</v>
      </c>
      <c r="X305" s="228">
        <f t="shared" ref="X305:X316" ca="true" si="77">IF(ISERROR(INDIRECT(CONCATENATE($B305,"!Q16"))),"",INDIRECT(CONCATENATE($B305,"!Q16")))</f>
        <v>95.456455182236539</v>
      </c>
      <c r="Y305" s="315" t="str">
        <f t="shared" ref="Y305:Y316" ca="true" si="78">IF(ISERROR(INDIRECT(CONCATENATE($B305,"!Q23"))),"",INDIRECT(CONCATENATE($B305,"!Q23")))</f>
        <v>N/A</v>
      </c>
      <c r="Z305" s="316"/>
      <c r="AA305" s="316"/>
      <c r="AB305" s="317">
        <f t="shared" ref="AB305:AB316" ca="true" si="79">IF(ISERROR(INDIRECT(CONCATENATE($B305,"!Q221"))),"",INDIRECT(CONCATENATE($B305,"!Q21")))</f>
        <v>4.1214075512359456E-2</v>
      </c>
    </row>
    <row r="306" x14ac:dyDescent="0.2">
      <c r="A306" s="314"/>
      <c r="B306" s="639" t="s">
        <v>266</v>
      </c>
      <c r="C306" s="640">
        <v>2004</v>
      </c>
      <c r="D306" s="229">
        <f t="shared" ca="true" si="65"/>
        <v>88.286836789728625</v>
      </c>
      <c r="E306" s="318" t="str">
        <f t="shared" ca="true" si="66"/>
        <v>N/A</v>
      </c>
      <c r="F306" s="316"/>
      <c r="G306" s="316"/>
      <c r="H306" s="319">
        <f t="shared" ca="true" si="67"/>
        <v>0.99743423247065455</v>
      </c>
      <c r="I306" s="229">
        <f t="shared" ca="true" si="68"/>
        <v>94.348677245953283</v>
      </c>
      <c r="J306" s="318" t="str">
        <f t="shared" ca="true" si="69"/>
        <v>N/A</v>
      </c>
      <c r="K306" s="316"/>
      <c r="L306" s="316"/>
      <c r="M306" s="319">
        <f t="shared" ca="true" si="70"/>
        <v>0.27340983189630846</v>
      </c>
      <c r="N306" s="229">
        <f t="shared" ca="true" si="71"/>
        <v>92.977725757780107</v>
      </c>
      <c r="O306" s="318" t="str">
        <f t="shared" ca="true" si="72"/>
        <v>N/A</v>
      </c>
      <c r="P306" s="316"/>
      <c r="Q306" s="316"/>
      <c r="R306" s="319">
        <f t="shared" ca="true" si="73"/>
        <v>0.17041211374562917</v>
      </c>
      <c r="S306" s="229">
        <f t="shared" ca="true" si="74"/>
        <v>93.794062690462596</v>
      </c>
      <c r="T306" s="318" t="str">
        <f t="shared" ca="true" si="75"/>
        <v>N/A</v>
      </c>
      <c r="U306" s="316"/>
      <c r="V306" s="316"/>
      <c r="W306" s="319">
        <f t="shared" ca="true" si="76"/>
        <v>0.34067484896767541</v>
      </c>
      <c r="X306" s="229">
        <f t="shared" ca="true" si="77"/>
        <v>95.82241826932821</v>
      </c>
      <c r="Y306" s="318" t="str">
        <f t="shared" ca="true" si="78"/>
        <v>N/A</v>
      </c>
      <c r="Z306" s="316"/>
      <c r="AA306" s="316"/>
      <c r="AB306" s="319">
        <f t="shared" ca="true" si="79"/>
        <v>0.20884469261058386</v>
      </c>
    </row>
    <row r="307" x14ac:dyDescent="0.2">
      <c r="A307" s="314"/>
      <c r="B307" s="639" t="s">
        <v>35</v>
      </c>
      <c r="C307" s="640">
        <v>2006</v>
      </c>
      <c r="D307" s="229">
        <f t="shared" ca="true" si="65"/>
        <v>92.093074509985442</v>
      </c>
      <c r="E307" s="318">
        <f t="shared" ca="true" si="66"/>
        <v>99.077364143425612</v>
      </c>
      <c r="F307" s="316"/>
      <c r="G307" s="316"/>
      <c r="H307" s="319">
        <f t="shared" ca="true" si="67"/>
        <v>2.7607330530700818</v>
      </c>
      <c r="I307" s="229">
        <f t="shared" ca="true" si="68"/>
        <v>95.753267234131471</v>
      </c>
      <c r="J307" s="318">
        <f t="shared" ca="true" si="69"/>
        <v>99.325716665204155</v>
      </c>
      <c r="K307" s="316"/>
      <c r="L307" s="316"/>
      <c r="M307" s="319">
        <f t="shared" ca="true" si="70"/>
        <v>1.3355603071927216</v>
      </c>
      <c r="N307" s="229">
        <f t="shared" ca="true" si="71"/>
        <v>94.921459662703271</v>
      </c>
      <c r="O307" s="318">
        <f t="shared" ca="true" si="72"/>
        <v>99.939772476935687</v>
      </c>
      <c r="P307" s="316"/>
      <c r="Q307" s="316"/>
      <c r="R307" s="319">
        <f t="shared" ca="true" si="73"/>
        <v>0.71331927567302567</v>
      </c>
      <c r="S307" s="229">
        <f t="shared" ca="true" si="74"/>
        <v>95.105841723987282</v>
      </c>
      <c r="T307" s="318">
        <f t="shared" ca="true" si="75"/>
        <v>99.887295505993663</v>
      </c>
      <c r="U307" s="316"/>
      <c r="V307" s="316"/>
      <c r="W307" s="319">
        <f t="shared" ca="true" si="76"/>
        <v>0.4053119492447822</v>
      </c>
      <c r="X307" s="229">
        <f t="shared" ca="true" si="77"/>
        <v>96.60482824706709</v>
      </c>
      <c r="Y307" s="318">
        <f t="shared" ca="true" si="78"/>
        <v>99.907717432985493</v>
      </c>
      <c r="Z307" s="316"/>
      <c r="AA307" s="316"/>
      <c r="AB307" s="319">
        <f t="shared" ca="true" si="79"/>
        <v>0.25428921954466033</v>
      </c>
      <c r="AD307" s="320"/>
    </row>
    <row r="308" x14ac:dyDescent="0.2">
      <c r="A308" s="314"/>
      <c r="B308" s="639" t="s">
        <v>388</v>
      </c>
      <c r="C308" s="640">
        <v>2013</v>
      </c>
      <c r="D308" s="229">
        <f t="shared" ca="true" si="65"/>
        <v>96.108743085813757</v>
      </c>
      <c r="E308" s="318">
        <f t="shared" ca="true" si="66"/>
        <v>99.9</v>
      </c>
      <c r="F308" s="316"/>
      <c r="G308" s="316"/>
      <c r="H308" s="319">
        <f t="shared" ca="true" si="67"/>
        <v>3.0443199115388753</v>
      </c>
      <c r="I308" s="229">
        <f t="shared" ca="true" si="68"/>
        <v>98.142204975857339</v>
      </c>
      <c r="J308" s="318">
        <f t="shared" ca="true" si="69"/>
        <v>100</v>
      </c>
      <c r="K308" s="316"/>
      <c r="L308" s="316"/>
      <c r="M308" s="319">
        <f t="shared" ca="true" si="70"/>
        <v>0.46048221093190961</v>
      </c>
      <c r="N308" s="229">
        <f t="shared" ca="true" si="71"/>
        <v>97.979517339723955</v>
      </c>
      <c r="O308" s="318">
        <f t="shared" ca="true" si="72"/>
        <v>99.8</v>
      </c>
      <c r="P308" s="316"/>
      <c r="Q308" s="316"/>
      <c r="R308" s="319">
        <f t="shared" ca="true" si="73"/>
        <v>0.32477719071352057</v>
      </c>
      <c r="S308" s="229">
        <f t="shared" ca="true" si="74"/>
        <v>98.187518119782993</v>
      </c>
      <c r="T308" s="318">
        <f t="shared" ca="true" si="75"/>
        <v>100</v>
      </c>
      <c r="U308" s="316"/>
      <c r="V308" s="316"/>
      <c r="W308" s="319">
        <f t="shared" ca="true" si="76"/>
        <v>0.34685073523421289</v>
      </c>
      <c r="X308" s="229">
        <f t="shared" ca="true" si="77"/>
        <v>99.333946617860477</v>
      </c>
      <c r="Y308" s="318">
        <f t="shared" ca="true" si="78"/>
        <v>99.9</v>
      </c>
      <c r="Z308" s="316"/>
      <c r="AA308" s="316"/>
      <c r="AB308" s="319">
        <f t="shared" ca="true" si="79"/>
        <v>0.13996744751038126</v>
      </c>
    </row>
    <row r="309" x14ac:dyDescent="0.2">
      <c r="A309" s="314"/>
      <c r="B309" s="639" t="s">
        <v>436</v>
      </c>
      <c r="C309" s="640">
        <v>2016</v>
      </c>
      <c r="D309" s="229">
        <f t="shared" ca="true" si="65"/>
        <v>97.8</v>
      </c>
      <c r="E309" s="318">
        <f t="shared" ca="true" si="66"/>
        <v>99.9</v>
      </c>
      <c r="F309" s="316"/>
      <c r="G309" s="316"/>
      <c r="H309" s="319">
        <f t="shared" ca="true" si="67"/>
        <v>0.9</v>
      </c>
      <c r="I309" s="229">
        <f t="shared" ca="true" si="68"/>
        <v>98.5</v>
      </c>
      <c r="J309" s="318">
        <f t="shared" ca="true" si="69"/>
        <v>100</v>
      </c>
      <c r="K309" s="316"/>
      <c r="L309" s="316"/>
      <c r="M309" s="319">
        <f t="shared" ca="true" si="70"/>
        <v>0.5</v>
      </c>
      <c r="N309" s="229">
        <f t="shared" ca="true" si="71"/>
        <v>98.6</v>
      </c>
      <c r="O309" s="318">
        <f t="shared" ca="true" si="72"/>
        <v>99.9</v>
      </c>
      <c r="P309" s="316"/>
      <c r="Q309" s="316"/>
      <c r="R309" s="319">
        <f t="shared" ca="true" si="73"/>
        <v>0.1</v>
      </c>
      <c r="S309" s="229">
        <f t="shared" ca="true" si="74"/>
        <v>98.8</v>
      </c>
      <c r="T309" s="318">
        <f t="shared" ca="true" si="75"/>
        <v>100</v>
      </c>
      <c r="U309" s="316"/>
      <c r="V309" s="316"/>
      <c r="W309" s="319">
        <f t="shared" ca="true" si="76"/>
        <v>0.2</v>
      </c>
      <c r="X309" s="229">
        <f t="shared" ca="true" si="77"/>
        <v>99.1</v>
      </c>
      <c r="Y309" s="318">
        <f t="shared" ca="true" si="78"/>
        <v>100</v>
      </c>
      <c r="Z309" s="316"/>
      <c r="AA309" s="316"/>
      <c r="AB309" s="319">
        <f t="shared" ca="true" si="79"/>
        <v>0</v>
      </c>
    </row>
    <row r="310" x14ac:dyDescent="0.2">
      <c r="A310" s="314"/>
      <c r="B310" s="639" t="s">
        <v>623</v>
      </c>
      <c r="C310" s="640">
        <v>2019</v>
      </c>
      <c r="D310" s="229">
        <f t="shared" ca="true" si="65"/>
        <v>98.812811580426882</v>
      </c>
      <c r="E310" s="318">
        <f t="shared" ca="true" si="66"/>
        <v>100</v>
      </c>
      <c r="F310" s="316"/>
      <c r="G310" s="316"/>
      <c r="H310" s="319">
        <f t="shared" ca="true" si="67"/>
        <v>0.14807470584612714</v>
      </c>
      <c r="I310" s="229">
        <f t="shared" ca="true" si="68"/>
        <v>98.850280720933299</v>
      </c>
      <c r="J310" s="318">
        <f t="shared" ca="true" si="69"/>
        <v>100</v>
      </c>
      <c r="K310" s="316"/>
      <c r="L310" s="316"/>
      <c r="M310" s="319">
        <f t="shared" ca="true" si="70"/>
        <v>2.5897295898308505E-2</v>
      </c>
      <c r="N310" s="229">
        <f t="shared" ca="true" si="71"/>
        <v>99.105075971977712</v>
      </c>
      <c r="O310" s="318">
        <f t="shared" ca="true" si="72"/>
        <v>100</v>
      </c>
      <c r="P310" s="316"/>
      <c r="Q310" s="316"/>
      <c r="R310" s="319">
        <f t="shared" ca="true" si="73"/>
        <v>0.19083260347246947</v>
      </c>
      <c r="S310" s="229">
        <f t="shared" ca="true" si="74"/>
        <v>99.7515825208488</v>
      </c>
      <c r="T310" s="318">
        <f t="shared" ca="true" si="75"/>
        <v>100</v>
      </c>
      <c r="U310" s="316"/>
      <c r="V310" s="316"/>
      <c r="W310" s="319">
        <f t="shared" ca="true" si="76"/>
        <v>0</v>
      </c>
      <c r="X310" s="229">
        <f t="shared" ca="true" si="77"/>
        <v>99.646833236372998</v>
      </c>
      <c r="Y310" s="318">
        <f t="shared" ca="true" si="78"/>
        <v>100</v>
      </c>
      <c r="Z310" s="316"/>
      <c r="AA310" s="316"/>
      <c r="AB310" s="319">
        <f t="shared" ca="true" si="79"/>
        <v>0.2855128223689597</v>
      </c>
    </row>
    <row r="311" x14ac:dyDescent="0.2">
      <c r="A311" s="314"/>
      <c r="B311" s="639"/>
      <c r="C311" s="640"/>
      <c r="D311" s="229" t="str">
        <f t="shared" ca="true" si="65"/>
        <v/>
      </c>
      <c r="E311" s="318" t="str">
        <f t="shared" ca="true" si="66"/>
        <v/>
      </c>
      <c r="F311" s="316"/>
      <c r="G311" s="316"/>
      <c r="H311" s="319" t="str">
        <f t="shared" ca="true" si="67"/>
        <v/>
      </c>
      <c r="I311" s="229" t="str">
        <f t="shared" ca="true" si="68"/>
        <v/>
      </c>
      <c r="J311" s="318" t="str">
        <f t="shared" ca="true" si="69"/>
        <v/>
      </c>
      <c r="K311" s="316"/>
      <c r="L311" s="316"/>
      <c r="M311" s="319" t="str">
        <f t="shared" ca="true" si="70"/>
        <v/>
      </c>
      <c r="N311" s="229" t="str">
        <f t="shared" ca="true" si="71"/>
        <v/>
      </c>
      <c r="O311" s="318" t="str">
        <f t="shared" ca="true" si="72"/>
        <v/>
      </c>
      <c r="P311" s="316"/>
      <c r="Q311" s="316"/>
      <c r="R311" s="319" t="str">
        <f t="shared" ca="true" si="73"/>
        <v/>
      </c>
      <c r="S311" s="229" t="str">
        <f t="shared" ca="true" si="74"/>
        <v/>
      </c>
      <c r="T311" s="318" t="str">
        <f t="shared" ca="true" si="75"/>
        <v/>
      </c>
      <c r="U311" s="316"/>
      <c r="V311" s="316"/>
      <c r="W311" s="319" t="str">
        <f t="shared" ca="true" si="76"/>
        <v/>
      </c>
      <c r="X311" s="229" t="str">
        <f t="shared" ca="true" si="77"/>
        <v/>
      </c>
      <c r="Y311" s="318" t="str">
        <f t="shared" ca="true" si="78"/>
        <v/>
      </c>
      <c r="Z311" s="316"/>
      <c r="AA311" s="316"/>
      <c r="AB311" s="319" t="str">
        <f t="shared" ca="true" si="79"/>
        <v/>
      </c>
    </row>
    <row r="312" x14ac:dyDescent="0.2">
      <c r="A312" s="314"/>
      <c r="B312" s="639"/>
      <c r="C312" s="640"/>
      <c r="D312" s="229" t="str">
        <f t="shared" ca="true" si="65"/>
        <v/>
      </c>
      <c r="E312" s="318" t="str">
        <f t="shared" ca="true" si="66"/>
        <v/>
      </c>
      <c r="F312" s="316"/>
      <c r="G312" s="316"/>
      <c r="H312" s="319" t="str">
        <f t="shared" ca="true" si="67"/>
        <v/>
      </c>
      <c r="I312" s="229" t="str">
        <f t="shared" ca="true" si="68"/>
        <v/>
      </c>
      <c r="J312" s="318" t="str">
        <f t="shared" ca="true" si="69"/>
        <v/>
      </c>
      <c r="K312" s="316"/>
      <c r="L312" s="316"/>
      <c r="M312" s="319" t="str">
        <f t="shared" ca="true" si="70"/>
        <v/>
      </c>
      <c r="N312" s="229" t="str">
        <f t="shared" ca="true" si="71"/>
        <v/>
      </c>
      <c r="O312" s="318" t="str">
        <f t="shared" ca="true" si="72"/>
        <v/>
      </c>
      <c r="P312" s="316"/>
      <c r="Q312" s="316"/>
      <c r="R312" s="319" t="str">
        <f t="shared" ca="true" si="73"/>
        <v/>
      </c>
      <c r="S312" s="229" t="str">
        <f t="shared" ca="true" si="74"/>
        <v/>
      </c>
      <c r="T312" s="318" t="str">
        <f t="shared" ca="true" si="75"/>
        <v/>
      </c>
      <c r="U312" s="316"/>
      <c r="V312" s="316"/>
      <c r="W312" s="319" t="str">
        <f t="shared" ca="true" si="76"/>
        <v/>
      </c>
      <c r="X312" s="229" t="str">
        <f t="shared" ca="true" si="77"/>
        <v/>
      </c>
      <c r="Y312" s="318" t="str">
        <f t="shared" ca="true" si="78"/>
        <v/>
      </c>
      <c r="Z312" s="316"/>
      <c r="AA312" s="316"/>
      <c r="AB312" s="319" t="str">
        <f t="shared" ca="true" si="79"/>
        <v/>
      </c>
    </row>
    <row r="313" x14ac:dyDescent="0.2">
      <c r="A313" s="314"/>
      <c r="B313" s="639"/>
      <c r="C313" s="640"/>
      <c r="D313" s="229" t="str">
        <f t="shared" ca="true" si="65"/>
        <v/>
      </c>
      <c r="E313" s="318" t="str">
        <f t="shared" ca="true" si="66"/>
        <v/>
      </c>
      <c r="F313" s="316"/>
      <c r="G313" s="316"/>
      <c r="H313" s="319" t="str">
        <f t="shared" ca="true" si="67"/>
        <v/>
      </c>
      <c r="I313" s="229" t="str">
        <f t="shared" ca="true" si="68"/>
        <v/>
      </c>
      <c r="J313" s="318" t="str">
        <f t="shared" ca="true" si="69"/>
        <v/>
      </c>
      <c r="K313" s="316"/>
      <c r="L313" s="316"/>
      <c r="M313" s="319" t="str">
        <f t="shared" ca="true" si="70"/>
        <v/>
      </c>
      <c r="N313" s="229" t="str">
        <f t="shared" ca="true" si="71"/>
        <v/>
      </c>
      <c r="O313" s="318" t="str">
        <f t="shared" ca="true" si="72"/>
        <v/>
      </c>
      <c r="P313" s="316"/>
      <c r="Q313" s="316"/>
      <c r="R313" s="319" t="str">
        <f t="shared" ca="true" si="73"/>
        <v/>
      </c>
      <c r="S313" s="229" t="str">
        <f t="shared" ca="true" si="74"/>
        <v/>
      </c>
      <c r="T313" s="318" t="str">
        <f t="shared" ca="true" si="75"/>
        <v/>
      </c>
      <c r="U313" s="316"/>
      <c r="V313" s="316"/>
      <c r="W313" s="319" t="str">
        <f t="shared" ca="true" si="76"/>
        <v/>
      </c>
      <c r="X313" s="229" t="str">
        <f t="shared" ca="true" si="77"/>
        <v/>
      </c>
      <c r="Y313" s="318" t="str">
        <f t="shared" ca="true" si="78"/>
        <v/>
      </c>
      <c r="Z313" s="316"/>
      <c r="AA313" s="316"/>
      <c r="AB313" s="319" t="str">
        <f t="shared" ca="true" si="79"/>
        <v/>
      </c>
    </row>
    <row r="314" x14ac:dyDescent="0.2">
      <c r="A314" s="314"/>
      <c r="B314" s="639"/>
      <c r="C314" s="640"/>
      <c r="D314" s="229" t="str">
        <f t="shared" ca="true" si="65"/>
        <v/>
      </c>
      <c r="E314" s="318" t="str">
        <f t="shared" ca="true" si="66"/>
        <v/>
      </c>
      <c r="F314" s="316"/>
      <c r="G314" s="316"/>
      <c r="H314" s="319" t="str">
        <f t="shared" ca="true" si="67"/>
        <v/>
      </c>
      <c r="I314" s="229" t="str">
        <f t="shared" ca="true" si="68"/>
        <v/>
      </c>
      <c r="J314" s="318" t="str">
        <f t="shared" ca="true" si="69"/>
        <v/>
      </c>
      <c r="K314" s="316"/>
      <c r="L314" s="316"/>
      <c r="M314" s="319" t="str">
        <f t="shared" ca="true" si="70"/>
        <v/>
      </c>
      <c r="N314" s="229" t="str">
        <f t="shared" ca="true" si="71"/>
        <v/>
      </c>
      <c r="O314" s="318" t="str">
        <f t="shared" ca="true" si="72"/>
        <v/>
      </c>
      <c r="P314" s="316"/>
      <c r="Q314" s="316"/>
      <c r="R314" s="319" t="str">
        <f t="shared" ca="true" si="73"/>
        <v/>
      </c>
      <c r="S314" s="229" t="str">
        <f t="shared" ca="true" si="74"/>
        <v/>
      </c>
      <c r="T314" s="318" t="str">
        <f t="shared" ca="true" si="75"/>
        <v/>
      </c>
      <c r="U314" s="316"/>
      <c r="V314" s="316"/>
      <c r="W314" s="319" t="str">
        <f t="shared" ca="true" si="76"/>
        <v/>
      </c>
      <c r="X314" s="229" t="str">
        <f t="shared" ca="true" si="77"/>
        <v/>
      </c>
      <c r="Y314" s="318" t="str">
        <f t="shared" ca="true" si="78"/>
        <v/>
      </c>
      <c r="Z314" s="316"/>
      <c r="AA314" s="316"/>
      <c r="AB314" s="319" t="str">
        <f t="shared" ca="true" si="79"/>
        <v/>
      </c>
    </row>
    <row r="315" x14ac:dyDescent="0.2">
      <c r="A315" s="314"/>
      <c r="B315" s="639"/>
      <c r="C315" s="640"/>
      <c r="D315" s="229" t="str">
        <f t="shared" ca="true" si="65"/>
        <v/>
      </c>
      <c r="E315" s="318" t="str">
        <f t="shared" ca="true" si="66"/>
        <v/>
      </c>
      <c r="F315" s="316"/>
      <c r="G315" s="316"/>
      <c r="H315" s="319" t="str">
        <f t="shared" ca="true" si="67"/>
        <v/>
      </c>
      <c r="I315" s="229" t="str">
        <f t="shared" ca="true" si="68"/>
        <v/>
      </c>
      <c r="J315" s="318" t="str">
        <f t="shared" ca="true" si="69"/>
        <v/>
      </c>
      <c r="K315" s="316"/>
      <c r="L315" s="316"/>
      <c r="M315" s="319" t="str">
        <f t="shared" ca="true" si="70"/>
        <v/>
      </c>
      <c r="N315" s="229" t="str">
        <f t="shared" ca="true" si="71"/>
        <v/>
      </c>
      <c r="O315" s="318" t="str">
        <f t="shared" ca="true" si="72"/>
        <v/>
      </c>
      <c r="P315" s="316"/>
      <c r="Q315" s="316"/>
      <c r="R315" s="319" t="str">
        <f t="shared" ca="true" si="73"/>
        <v/>
      </c>
      <c r="S315" s="229" t="str">
        <f t="shared" ca="true" si="74"/>
        <v/>
      </c>
      <c r="T315" s="318" t="str">
        <f t="shared" ca="true" si="75"/>
        <v/>
      </c>
      <c r="U315" s="316"/>
      <c r="V315" s="316"/>
      <c r="W315" s="319" t="str">
        <f t="shared" ca="true" si="76"/>
        <v/>
      </c>
      <c r="X315" s="229" t="str">
        <f t="shared" ca="true" si="77"/>
        <v/>
      </c>
      <c r="Y315" s="318" t="str">
        <f t="shared" ca="true" si="78"/>
        <v/>
      </c>
      <c r="Z315" s="316"/>
      <c r="AA315" s="316"/>
      <c r="AB315" s="319" t="str">
        <f t="shared" ca="true" si="79"/>
        <v/>
      </c>
    </row>
    <row r="316" x14ac:dyDescent="0.2">
      <c r="A316" s="314"/>
      <c r="B316" s="641"/>
      <c r="C316" s="642"/>
      <c r="D316" s="230" t="str">
        <f t="shared" ca="true" si="65"/>
        <v/>
      </c>
      <c r="E316" s="321" t="str">
        <f t="shared" ca="true" si="66"/>
        <v/>
      </c>
      <c r="F316" s="322"/>
      <c r="G316" s="323"/>
      <c r="H316" s="324" t="str">
        <f t="shared" ca="true" si="67"/>
        <v/>
      </c>
      <c r="I316" s="230" t="str">
        <f t="shared" ca="true" si="68"/>
        <v/>
      </c>
      <c r="J316" s="321" t="str">
        <f t="shared" ca="true" si="69"/>
        <v/>
      </c>
      <c r="K316" s="322"/>
      <c r="L316" s="323"/>
      <c r="M316" s="324" t="str">
        <f t="shared" ca="true" si="70"/>
        <v/>
      </c>
      <c r="N316" s="230" t="str">
        <f t="shared" ca="true" si="71"/>
        <v/>
      </c>
      <c r="O316" s="321" t="str">
        <f t="shared" ca="true" si="72"/>
        <v/>
      </c>
      <c r="P316" s="322"/>
      <c r="Q316" s="323"/>
      <c r="R316" s="324" t="str">
        <f t="shared" ca="true" si="73"/>
        <v/>
      </c>
      <c r="S316" s="230" t="str">
        <f t="shared" ca="true" si="74"/>
        <v/>
      </c>
      <c r="T316" s="321" t="str">
        <f t="shared" ca="true" si="75"/>
        <v/>
      </c>
      <c r="U316" s="322"/>
      <c r="V316" s="323"/>
      <c r="W316" s="324" t="str">
        <f t="shared" ca="true" si="76"/>
        <v/>
      </c>
      <c r="X316" s="230" t="str">
        <f t="shared" ca="true" si="77"/>
        <v/>
      </c>
      <c r="Y316" s="321" t="str">
        <f t="shared" ca="true" si="78"/>
        <v/>
      </c>
      <c r="Z316" s="322"/>
      <c r="AA316" s="323"/>
      <c r="AB316" s="324" t="str">
        <f t="shared" ca="true" si="79"/>
        <v/>
      </c>
    </row>
    <row r="317" ht="11.25" customHeight="true" x14ac:dyDescent="0.2"/>
    <row r="318" ht="22.5" customHeight="true" x14ac:dyDescent="0.25">
      <c r="B318" s="1045" t="str">
        <f>CONCATENATE("Rural use of drinking water sources, ",C299,"–",C300)</f>
        <v>Rural use of drinking water sources, 2000–2020</v>
      </c>
      <c r="C318" s="1046"/>
      <c r="D318" s="1046"/>
      <c r="E318" s="1046"/>
      <c r="F318" s="1046"/>
      <c r="G318" s="1046"/>
      <c r="H318" s="1046"/>
      <c r="I318" s="1046"/>
      <c r="J318" s="1046"/>
      <c r="K318" s="1046"/>
      <c r="L318" s="1047"/>
      <c r="N318" s="325"/>
      <c r="O318" s="325"/>
      <c r="P318" s="325"/>
      <c r="Q318" s="325"/>
      <c r="R318" s="325"/>
      <c r="S318" s="1068" t="s">
        <v>11</v>
      </c>
      <c r="T318" s="1069"/>
      <c r="U318" s="1069"/>
      <c r="V318" s="1069"/>
      <c r="W318" s="1070"/>
      <c r="X318" s="325"/>
      <c r="Y318" s="325"/>
      <c r="Z318" s="325"/>
      <c r="AA318" s="325"/>
      <c r="AB318" s="32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4" sqref="B4:Y4"/>
    </sheetView>
  </sheetViews>
  <sheetFormatPr defaultColWidth="9.140625" defaultRowHeight="12.75" x14ac:dyDescent="0.2"/>
  <cols>
    <col min="1" max="5" width="9" style="263" customWidth="true"/>
    <col min="6" max="7" width="9" style="266" customWidth="true"/>
    <col min="8" max="38" width="9" style="263" customWidth="true"/>
    <col min="39" max="261" width="9.140625" style="263"/>
    <col min="262" max="262" width="5" style="263" customWidth="true"/>
    <col min="263" max="263" width="13.85546875" style="263" customWidth="true"/>
    <col min="264" max="265" width="6.28515625" style="263" customWidth="true"/>
    <col min="266" max="267" width="7" style="263" customWidth="true"/>
    <col min="268" max="274" width="6.28515625" style="263" customWidth="true"/>
    <col min="275" max="517" width="9.140625" style="263"/>
    <col min="518" max="518" width="5" style="263" customWidth="true"/>
    <col min="519" max="519" width="13.85546875" style="263" customWidth="true"/>
    <col min="520" max="521" width="6.28515625" style="263" customWidth="true"/>
    <col min="522" max="523" width="7" style="263" customWidth="true"/>
    <col min="524" max="530" width="6.28515625" style="263" customWidth="true"/>
    <col min="531" max="773" width="9.140625" style="263"/>
    <col min="774" max="774" width="5" style="263" customWidth="true"/>
    <col min="775" max="775" width="13.85546875" style="263" customWidth="true"/>
    <col min="776" max="777" width="6.28515625" style="263" customWidth="true"/>
    <col min="778" max="779" width="7" style="263" customWidth="true"/>
    <col min="780" max="786" width="6.28515625" style="263" customWidth="true"/>
    <col min="787" max="1029" width="9.140625" style="263"/>
    <col min="1030" max="1030" width="5" style="263" customWidth="true"/>
    <col min="1031" max="1031" width="13.85546875" style="263" customWidth="true"/>
    <col min="1032" max="1033" width="6.28515625" style="263" customWidth="true"/>
    <col min="1034" max="1035" width="7" style="263" customWidth="true"/>
    <col min="1036" max="1042" width="6.28515625" style="263" customWidth="true"/>
    <col min="1043" max="1285" width="9.140625" style="263"/>
    <col min="1286" max="1286" width="5" style="263" customWidth="true"/>
    <col min="1287" max="1287" width="13.85546875" style="263" customWidth="true"/>
    <col min="1288" max="1289" width="6.28515625" style="263" customWidth="true"/>
    <col min="1290" max="1291" width="7" style="263" customWidth="true"/>
    <col min="1292" max="1298" width="6.28515625" style="263" customWidth="true"/>
    <col min="1299" max="1541" width="9.140625" style="263"/>
    <col min="1542" max="1542" width="5" style="263" customWidth="true"/>
    <col min="1543" max="1543" width="13.85546875" style="263" customWidth="true"/>
    <col min="1544" max="1545" width="6.28515625" style="263" customWidth="true"/>
    <col min="1546" max="1547" width="7" style="263" customWidth="true"/>
    <col min="1548" max="1554" width="6.28515625" style="263" customWidth="true"/>
    <col min="1555" max="1797" width="9.140625" style="263"/>
    <col min="1798" max="1798" width="5" style="263" customWidth="true"/>
    <col min="1799" max="1799" width="13.85546875" style="263" customWidth="true"/>
    <col min="1800" max="1801" width="6.28515625" style="263" customWidth="true"/>
    <col min="1802" max="1803" width="7" style="263" customWidth="true"/>
    <col min="1804" max="1810" width="6.28515625" style="263" customWidth="true"/>
    <col min="1811" max="2053" width="9.140625" style="263"/>
    <col min="2054" max="2054" width="5" style="263" customWidth="true"/>
    <col min="2055" max="2055" width="13.85546875" style="263" customWidth="true"/>
    <col min="2056" max="2057" width="6.28515625" style="263" customWidth="true"/>
    <col min="2058" max="2059" width="7" style="263" customWidth="true"/>
    <col min="2060" max="2066" width="6.28515625" style="263" customWidth="true"/>
    <col min="2067" max="2309" width="9.140625" style="263"/>
    <col min="2310" max="2310" width="5" style="263" customWidth="true"/>
    <col min="2311" max="2311" width="13.85546875" style="263" customWidth="true"/>
    <col min="2312" max="2313" width="6.28515625" style="263" customWidth="true"/>
    <col min="2314" max="2315" width="7" style="263" customWidth="true"/>
    <col min="2316" max="2322" width="6.28515625" style="263" customWidth="true"/>
    <col min="2323" max="2565" width="9.140625" style="263"/>
    <col min="2566" max="2566" width="5" style="263" customWidth="true"/>
    <col min="2567" max="2567" width="13.85546875" style="263" customWidth="true"/>
    <col min="2568" max="2569" width="6.28515625" style="263" customWidth="true"/>
    <col min="2570" max="2571" width="7" style="263" customWidth="true"/>
    <col min="2572" max="2578" width="6.28515625" style="263" customWidth="true"/>
    <col min="2579" max="2821" width="9.140625" style="263"/>
    <col min="2822" max="2822" width="5" style="263" customWidth="true"/>
    <col min="2823" max="2823" width="13.85546875" style="263" customWidth="true"/>
    <col min="2824" max="2825" width="6.28515625" style="263" customWidth="true"/>
    <col min="2826" max="2827" width="7" style="263" customWidth="true"/>
    <col min="2828" max="2834" width="6.28515625" style="263" customWidth="true"/>
    <col min="2835" max="3077" width="9.140625" style="263"/>
    <col min="3078" max="3078" width="5" style="263" customWidth="true"/>
    <col min="3079" max="3079" width="13.85546875" style="263" customWidth="true"/>
    <col min="3080" max="3081" width="6.28515625" style="263" customWidth="true"/>
    <col min="3082" max="3083" width="7" style="263" customWidth="true"/>
    <col min="3084" max="3090" width="6.28515625" style="263" customWidth="true"/>
    <col min="3091" max="3333" width="9.140625" style="263"/>
    <col min="3334" max="3334" width="5" style="263" customWidth="true"/>
    <col min="3335" max="3335" width="13.85546875" style="263" customWidth="true"/>
    <col min="3336" max="3337" width="6.28515625" style="263" customWidth="true"/>
    <col min="3338" max="3339" width="7" style="263" customWidth="true"/>
    <col min="3340" max="3346" width="6.28515625" style="263" customWidth="true"/>
    <col min="3347" max="3589" width="9.140625" style="263"/>
    <col min="3590" max="3590" width="5" style="263" customWidth="true"/>
    <col min="3591" max="3591" width="13.85546875" style="263" customWidth="true"/>
    <col min="3592" max="3593" width="6.28515625" style="263" customWidth="true"/>
    <col min="3594" max="3595" width="7" style="263" customWidth="true"/>
    <col min="3596" max="3602" width="6.28515625" style="263" customWidth="true"/>
    <col min="3603" max="3845" width="9.140625" style="263"/>
    <col min="3846" max="3846" width="5" style="263" customWidth="true"/>
    <col min="3847" max="3847" width="13.85546875" style="263" customWidth="true"/>
    <col min="3848" max="3849" width="6.28515625" style="263" customWidth="true"/>
    <col min="3850" max="3851" width="7" style="263" customWidth="true"/>
    <col min="3852" max="3858" width="6.28515625" style="263" customWidth="true"/>
    <col min="3859" max="4101" width="9.140625" style="263"/>
    <col min="4102" max="4102" width="5" style="263" customWidth="true"/>
    <col min="4103" max="4103" width="13.85546875" style="263" customWidth="true"/>
    <col min="4104" max="4105" width="6.28515625" style="263" customWidth="true"/>
    <col min="4106" max="4107" width="7" style="263" customWidth="true"/>
    <col min="4108" max="4114" width="6.28515625" style="263" customWidth="true"/>
    <col min="4115" max="4357" width="9.140625" style="263"/>
    <col min="4358" max="4358" width="5" style="263" customWidth="true"/>
    <col min="4359" max="4359" width="13.85546875" style="263" customWidth="true"/>
    <col min="4360" max="4361" width="6.28515625" style="263" customWidth="true"/>
    <col min="4362" max="4363" width="7" style="263" customWidth="true"/>
    <col min="4364" max="4370" width="6.28515625" style="263" customWidth="true"/>
    <col min="4371" max="4613" width="9.140625" style="263"/>
    <col min="4614" max="4614" width="5" style="263" customWidth="true"/>
    <col min="4615" max="4615" width="13.85546875" style="263" customWidth="true"/>
    <col min="4616" max="4617" width="6.28515625" style="263" customWidth="true"/>
    <col min="4618" max="4619" width="7" style="263" customWidth="true"/>
    <col min="4620" max="4626" width="6.28515625" style="263" customWidth="true"/>
    <col min="4627" max="4869" width="9.140625" style="263"/>
    <col min="4870" max="4870" width="5" style="263" customWidth="true"/>
    <col min="4871" max="4871" width="13.85546875" style="263" customWidth="true"/>
    <col min="4872" max="4873" width="6.28515625" style="263" customWidth="true"/>
    <col min="4874" max="4875" width="7" style="263" customWidth="true"/>
    <col min="4876" max="4882" width="6.28515625" style="263" customWidth="true"/>
    <col min="4883" max="5125" width="9.140625" style="263"/>
    <col min="5126" max="5126" width="5" style="263" customWidth="true"/>
    <col min="5127" max="5127" width="13.85546875" style="263" customWidth="true"/>
    <col min="5128" max="5129" width="6.28515625" style="263" customWidth="true"/>
    <col min="5130" max="5131" width="7" style="263" customWidth="true"/>
    <col min="5132" max="5138" width="6.28515625" style="263" customWidth="true"/>
    <col min="5139" max="5381" width="9.140625" style="263"/>
    <col min="5382" max="5382" width="5" style="263" customWidth="true"/>
    <col min="5383" max="5383" width="13.85546875" style="263" customWidth="true"/>
    <col min="5384" max="5385" width="6.28515625" style="263" customWidth="true"/>
    <col min="5386" max="5387" width="7" style="263" customWidth="true"/>
    <col min="5388" max="5394" width="6.28515625" style="263" customWidth="true"/>
    <col min="5395" max="5637" width="9.140625" style="263"/>
    <col min="5638" max="5638" width="5" style="263" customWidth="true"/>
    <col min="5639" max="5639" width="13.85546875" style="263" customWidth="true"/>
    <col min="5640" max="5641" width="6.28515625" style="263" customWidth="true"/>
    <col min="5642" max="5643" width="7" style="263" customWidth="true"/>
    <col min="5644" max="5650" width="6.28515625" style="263" customWidth="true"/>
    <col min="5651" max="5893" width="9.140625" style="263"/>
    <col min="5894" max="5894" width="5" style="263" customWidth="true"/>
    <col min="5895" max="5895" width="13.85546875" style="263" customWidth="true"/>
    <col min="5896" max="5897" width="6.28515625" style="263" customWidth="true"/>
    <col min="5898" max="5899" width="7" style="263" customWidth="true"/>
    <col min="5900" max="5906" width="6.28515625" style="263" customWidth="true"/>
    <col min="5907" max="6149" width="9.140625" style="263"/>
    <col min="6150" max="6150" width="5" style="263" customWidth="true"/>
    <col min="6151" max="6151" width="13.85546875" style="263" customWidth="true"/>
    <col min="6152" max="6153" width="6.28515625" style="263" customWidth="true"/>
    <col min="6154" max="6155" width="7" style="263" customWidth="true"/>
    <col min="6156" max="6162" width="6.28515625" style="263" customWidth="true"/>
    <col min="6163" max="6405" width="9.140625" style="263"/>
    <col min="6406" max="6406" width="5" style="263" customWidth="true"/>
    <col min="6407" max="6407" width="13.85546875" style="263" customWidth="true"/>
    <col min="6408" max="6409" width="6.28515625" style="263" customWidth="true"/>
    <col min="6410" max="6411" width="7" style="263" customWidth="true"/>
    <col min="6412" max="6418" width="6.28515625" style="263" customWidth="true"/>
    <col min="6419" max="6661" width="9.140625" style="263"/>
    <col min="6662" max="6662" width="5" style="263" customWidth="true"/>
    <col min="6663" max="6663" width="13.85546875" style="263" customWidth="true"/>
    <col min="6664" max="6665" width="6.28515625" style="263" customWidth="true"/>
    <col min="6666" max="6667" width="7" style="263" customWidth="true"/>
    <col min="6668" max="6674" width="6.28515625" style="263" customWidth="true"/>
    <col min="6675" max="6917" width="9.140625" style="263"/>
    <col min="6918" max="6918" width="5" style="263" customWidth="true"/>
    <col min="6919" max="6919" width="13.85546875" style="263" customWidth="true"/>
    <col min="6920" max="6921" width="6.28515625" style="263" customWidth="true"/>
    <col min="6922" max="6923" width="7" style="263" customWidth="true"/>
    <col min="6924" max="6930" width="6.28515625" style="263" customWidth="true"/>
    <col min="6931" max="7173" width="9.140625" style="263"/>
    <col min="7174" max="7174" width="5" style="263" customWidth="true"/>
    <col min="7175" max="7175" width="13.85546875" style="263" customWidth="true"/>
    <col min="7176" max="7177" width="6.28515625" style="263" customWidth="true"/>
    <col min="7178" max="7179" width="7" style="263" customWidth="true"/>
    <col min="7180" max="7186" width="6.28515625" style="263" customWidth="true"/>
    <col min="7187" max="7429" width="9.140625" style="263"/>
    <col min="7430" max="7430" width="5" style="263" customWidth="true"/>
    <col min="7431" max="7431" width="13.85546875" style="263" customWidth="true"/>
    <col min="7432" max="7433" width="6.28515625" style="263" customWidth="true"/>
    <col min="7434" max="7435" width="7" style="263" customWidth="true"/>
    <col min="7436" max="7442" width="6.28515625" style="263" customWidth="true"/>
    <col min="7443" max="7685" width="9.140625" style="263"/>
    <col min="7686" max="7686" width="5" style="263" customWidth="true"/>
    <col min="7687" max="7687" width="13.85546875" style="263" customWidth="true"/>
    <col min="7688" max="7689" width="6.28515625" style="263" customWidth="true"/>
    <col min="7690" max="7691" width="7" style="263" customWidth="true"/>
    <col min="7692" max="7698" width="6.28515625" style="263" customWidth="true"/>
    <col min="7699" max="7941" width="9.140625" style="263"/>
    <col min="7942" max="7942" width="5" style="263" customWidth="true"/>
    <col min="7943" max="7943" width="13.85546875" style="263" customWidth="true"/>
    <col min="7944" max="7945" width="6.28515625" style="263" customWidth="true"/>
    <col min="7946" max="7947" width="7" style="263" customWidth="true"/>
    <col min="7948" max="7954" width="6.28515625" style="263" customWidth="true"/>
    <col min="7955" max="8197" width="9.140625" style="263"/>
    <col min="8198" max="8198" width="5" style="263" customWidth="true"/>
    <col min="8199" max="8199" width="13.85546875" style="263" customWidth="true"/>
    <col min="8200" max="8201" width="6.28515625" style="263" customWidth="true"/>
    <col min="8202" max="8203" width="7" style="263" customWidth="true"/>
    <col min="8204" max="8210" width="6.28515625" style="263" customWidth="true"/>
    <col min="8211" max="8453" width="9.140625" style="263"/>
    <col min="8454" max="8454" width="5" style="263" customWidth="true"/>
    <col min="8455" max="8455" width="13.85546875" style="263" customWidth="true"/>
    <col min="8456" max="8457" width="6.28515625" style="263" customWidth="true"/>
    <col min="8458" max="8459" width="7" style="263" customWidth="true"/>
    <col min="8460" max="8466" width="6.28515625" style="263" customWidth="true"/>
    <col min="8467" max="8709" width="9.140625" style="263"/>
    <col min="8710" max="8710" width="5" style="263" customWidth="true"/>
    <col min="8711" max="8711" width="13.85546875" style="263" customWidth="true"/>
    <col min="8712" max="8713" width="6.28515625" style="263" customWidth="true"/>
    <col min="8714" max="8715" width="7" style="263" customWidth="true"/>
    <col min="8716" max="8722" width="6.28515625" style="263" customWidth="true"/>
    <col min="8723" max="8965" width="9.140625" style="263"/>
    <col min="8966" max="8966" width="5" style="263" customWidth="true"/>
    <col min="8967" max="8967" width="13.85546875" style="263" customWidth="true"/>
    <col min="8968" max="8969" width="6.28515625" style="263" customWidth="true"/>
    <col min="8970" max="8971" width="7" style="263" customWidth="true"/>
    <col min="8972" max="8978" width="6.28515625" style="263" customWidth="true"/>
    <col min="8979" max="9221" width="9.140625" style="263"/>
    <col min="9222" max="9222" width="5" style="263" customWidth="true"/>
    <col min="9223" max="9223" width="13.85546875" style="263" customWidth="true"/>
    <col min="9224" max="9225" width="6.28515625" style="263" customWidth="true"/>
    <col min="9226" max="9227" width="7" style="263" customWidth="true"/>
    <col min="9228" max="9234" width="6.28515625" style="263" customWidth="true"/>
    <col min="9235" max="9477" width="9.140625" style="263"/>
    <col min="9478" max="9478" width="5" style="263" customWidth="true"/>
    <col min="9479" max="9479" width="13.85546875" style="263" customWidth="true"/>
    <col min="9480" max="9481" width="6.28515625" style="263" customWidth="true"/>
    <col min="9482" max="9483" width="7" style="263" customWidth="true"/>
    <col min="9484" max="9490" width="6.28515625" style="263" customWidth="true"/>
    <col min="9491" max="9733" width="9.140625" style="263"/>
    <col min="9734" max="9734" width="5" style="263" customWidth="true"/>
    <col min="9735" max="9735" width="13.85546875" style="263" customWidth="true"/>
    <col min="9736" max="9737" width="6.28515625" style="263" customWidth="true"/>
    <col min="9738" max="9739" width="7" style="263" customWidth="true"/>
    <col min="9740" max="9746" width="6.28515625" style="263" customWidth="true"/>
    <col min="9747" max="9989" width="9.140625" style="263"/>
    <col min="9990" max="9990" width="5" style="263" customWidth="true"/>
    <col min="9991" max="9991" width="13.85546875" style="263" customWidth="true"/>
    <col min="9992" max="9993" width="6.28515625" style="263" customWidth="true"/>
    <col min="9994" max="9995" width="7" style="263" customWidth="true"/>
    <col min="9996" max="10002" width="6.28515625" style="263" customWidth="true"/>
    <col min="10003" max="10245" width="9.140625" style="263"/>
    <col min="10246" max="10246" width="5" style="263" customWidth="true"/>
    <col min="10247" max="10247" width="13.85546875" style="263" customWidth="true"/>
    <col min="10248" max="10249" width="6.28515625" style="263" customWidth="true"/>
    <col min="10250" max="10251" width="7" style="263" customWidth="true"/>
    <col min="10252" max="10258" width="6.28515625" style="263" customWidth="true"/>
    <col min="10259" max="10501" width="9.140625" style="263"/>
    <col min="10502" max="10502" width="5" style="263" customWidth="true"/>
    <col min="10503" max="10503" width="13.85546875" style="263" customWidth="true"/>
    <col min="10504" max="10505" width="6.28515625" style="263" customWidth="true"/>
    <col min="10506" max="10507" width="7" style="263" customWidth="true"/>
    <col min="10508" max="10514" width="6.28515625" style="263" customWidth="true"/>
    <col min="10515" max="10757" width="9.140625" style="263"/>
    <col min="10758" max="10758" width="5" style="263" customWidth="true"/>
    <col min="10759" max="10759" width="13.85546875" style="263" customWidth="true"/>
    <col min="10760" max="10761" width="6.28515625" style="263" customWidth="true"/>
    <col min="10762" max="10763" width="7" style="263" customWidth="true"/>
    <col min="10764" max="10770" width="6.28515625" style="263" customWidth="true"/>
    <col min="10771" max="11013" width="9.140625" style="263"/>
    <col min="11014" max="11014" width="5" style="263" customWidth="true"/>
    <col min="11015" max="11015" width="13.85546875" style="263" customWidth="true"/>
    <col min="11016" max="11017" width="6.28515625" style="263" customWidth="true"/>
    <col min="11018" max="11019" width="7" style="263" customWidth="true"/>
    <col min="11020" max="11026" width="6.28515625" style="263" customWidth="true"/>
    <col min="11027" max="11269" width="9.140625" style="263"/>
    <col min="11270" max="11270" width="5" style="263" customWidth="true"/>
    <col min="11271" max="11271" width="13.85546875" style="263" customWidth="true"/>
    <col min="11272" max="11273" width="6.28515625" style="263" customWidth="true"/>
    <col min="11274" max="11275" width="7" style="263" customWidth="true"/>
    <col min="11276" max="11282" width="6.28515625" style="263" customWidth="true"/>
    <col min="11283" max="11525" width="9.140625" style="263"/>
    <col min="11526" max="11526" width="5" style="263" customWidth="true"/>
    <col min="11527" max="11527" width="13.85546875" style="263" customWidth="true"/>
    <col min="11528" max="11529" width="6.28515625" style="263" customWidth="true"/>
    <col min="11530" max="11531" width="7" style="263" customWidth="true"/>
    <col min="11532" max="11538" width="6.28515625" style="263" customWidth="true"/>
    <col min="11539" max="11781" width="9.140625" style="263"/>
    <col min="11782" max="11782" width="5" style="263" customWidth="true"/>
    <col min="11783" max="11783" width="13.85546875" style="263" customWidth="true"/>
    <col min="11784" max="11785" width="6.28515625" style="263" customWidth="true"/>
    <col min="11786" max="11787" width="7" style="263" customWidth="true"/>
    <col min="11788" max="11794" width="6.28515625" style="263" customWidth="true"/>
    <col min="11795" max="12037" width="9.140625" style="263"/>
    <col min="12038" max="12038" width="5" style="263" customWidth="true"/>
    <col min="12039" max="12039" width="13.85546875" style="263" customWidth="true"/>
    <col min="12040" max="12041" width="6.28515625" style="263" customWidth="true"/>
    <col min="12042" max="12043" width="7" style="263" customWidth="true"/>
    <col min="12044" max="12050" width="6.28515625" style="263" customWidth="true"/>
    <col min="12051" max="12293" width="9.140625" style="263"/>
    <col min="12294" max="12294" width="5" style="263" customWidth="true"/>
    <col min="12295" max="12295" width="13.85546875" style="263" customWidth="true"/>
    <col min="12296" max="12297" width="6.28515625" style="263" customWidth="true"/>
    <col min="12298" max="12299" width="7" style="263" customWidth="true"/>
    <col min="12300" max="12306" width="6.28515625" style="263" customWidth="true"/>
    <col min="12307" max="12549" width="9.140625" style="263"/>
    <col min="12550" max="12550" width="5" style="263" customWidth="true"/>
    <col min="12551" max="12551" width="13.85546875" style="263" customWidth="true"/>
    <col min="12552" max="12553" width="6.28515625" style="263" customWidth="true"/>
    <col min="12554" max="12555" width="7" style="263" customWidth="true"/>
    <col min="12556" max="12562" width="6.28515625" style="263" customWidth="true"/>
    <col min="12563" max="12805" width="9.140625" style="263"/>
    <col min="12806" max="12806" width="5" style="263" customWidth="true"/>
    <col min="12807" max="12807" width="13.85546875" style="263" customWidth="true"/>
    <col min="12808" max="12809" width="6.28515625" style="263" customWidth="true"/>
    <col min="12810" max="12811" width="7" style="263" customWidth="true"/>
    <col min="12812" max="12818" width="6.28515625" style="263" customWidth="true"/>
    <col min="12819" max="13061" width="9.140625" style="263"/>
    <col min="13062" max="13062" width="5" style="263" customWidth="true"/>
    <col min="13063" max="13063" width="13.85546875" style="263" customWidth="true"/>
    <col min="13064" max="13065" width="6.28515625" style="263" customWidth="true"/>
    <col min="13066" max="13067" width="7" style="263" customWidth="true"/>
    <col min="13068" max="13074" width="6.28515625" style="263" customWidth="true"/>
    <col min="13075" max="13317" width="9.140625" style="263"/>
    <col min="13318" max="13318" width="5" style="263" customWidth="true"/>
    <col min="13319" max="13319" width="13.85546875" style="263" customWidth="true"/>
    <col min="13320" max="13321" width="6.28515625" style="263" customWidth="true"/>
    <col min="13322" max="13323" width="7" style="263" customWidth="true"/>
    <col min="13324" max="13330" width="6.28515625" style="263" customWidth="true"/>
    <col min="13331" max="13573" width="9.140625" style="263"/>
    <col min="13574" max="13574" width="5" style="263" customWidth="true"/>
    <col min="13575" max="13575" width="13.85546875" style="263" customWidth="true"/>
    <col min="13576" max="13577" width="6.28515625" style="263" customWidth="true"/>
    <col min="13578" max="13579" width="7" style="263" customWidth="true"/>
    <col min="13580" max="13586" width="6.28515625" style="263" customWidth="true"/>
    <col min="13587" max="13829" width="9.140625" style="263"/>
    <col min="13830" max="13830" width="5" style="263" customWidth="true"/>
    <col min="13831" max="13831" width="13.85546875" style="263" customWidth="true"/>
    <col min="13832" max="13833" width="6.28515625" style="263" customWidth="true"/>
    <col min="13834" max="13835" width="7" style="263" customWidth="true"/>
    <col min="13836" max="13842" width="6.28515625" style="263" customWidth="true"/>
    <col min="13843" max="14085" width="9.140625" style="263"/>
    <col min="14086" max="14086" width="5" style="263" customWidth="true"/>
    <col min="14087" max="14087" width="13.85546875" style="263" customWidth="true"/>
    <col min="14088" max="14089" width="6.28515625" style="263" customWidth="true"/>
    <col min="14090" max="14091" width="7" style="263" customWidth="true"/>
    <col min="14092" max="14098" width="6.28515625" style="263" customWidth="true"/>
    <col min="14099" max="14341" width="9.140625" style="263"/>
    <col min="14342" max="14342" width="5" style="263" customWidth="true"/>
    <col min="14343" max="14343" width="13.85546875" style="263" customWidth="true"/>
    <col min="14344" max="14345" width="6.28515625" style="263" customWidth="true"/>
    <col min="14346" max="14347" width="7" style="263" customWidth="true"/>
    <col min="14348" max="14354" width="6.28515625" style="263" customWidth="true"/>
    <col min="14355" max="14597" width="9.140625" style="263"/>
    <col min="14598" max="14598" width="5" style="263" customWidth="true"/>
    <col min="14599" max="14599" width="13.85546875" style="263" customWidth="true"/>
    <col min="14600" max="14601" width="6.28515625" style="263" customWidth="true"/>
    <col min="14602" max="14603" width="7" style="263" customWidth="true"/>
    <col min="14604" max="14610" width="6.28515625" style="263" customWidth="true"/>
    <col min="14611" max="14853" width="9.140625" style="263"/>
    <col min="14854" max="14854" width="5" style="263" customWidth="true"/>
    <col min="14855" max="14855" width="13.85546875" style="263" customWidth="true"/>
    <col min="14856" max="14857" width="6.28515625" style="263" customWidth="true"/>
    <col min="14858" max="14859" width="7" style="263" customWidth="true"/>
    <col min="14860" max="14866" width="6.28515625" style="263" customWidth="true"/>
    <col min="14867" max="15109" width="9.140625" style="263"/>
    <col min="15110" max="15110" width="5" style="263" customWidth="true"/>
    <col min="15111" max="15111" width="13.85546875" style="263" customWidth="true"/>
    <col min="15112" max="15113" width="6.28515625" style="263" customWidth="true"/>
    <col min="15114" max="15115" width="7" style="263" customWidth="true"/>
    <col min="15116" max="15122" width="6.28515625" style="263" customWidth="true"/>
    <col min="15123" max="15365" width="9.140625" style="263"/>
    <col min="15366" max="15366" width="5" style="263" customWidth="true"/>
    <col min="15367" max="15367" width="13.85546875" style="263" customWidth="true"/>
    <col min="15368" max="15369" width="6.28515625" style="263" customWidth="true"/>
    <col min="15370" max="15371" width="7" style="263" customWidth="true"/>
    <col min="15372" max="15378" width="6.28515625" style="263" customWidth="true"/>
    <col min="15379" max="15621" width="9.140625" style="263"/>
    <col min="15622" max="15622" width="5" style="263" customWidth="true"/>
    <col min="15623" max="15623" width="13.85546875" style="263" customWidth="true"/>
    <col min="15624" max="15625" width="6.28515625" style="263" customWidth="true"/>
    <col min="15626" max="15627" width="7" style="263" customWidth="true"/>
    <col min="15628" max="15634" width="6.28515625" style="263" customWidth="true"/>
    <col min="15635" max="15877" width="9.140625" style="263"/>
    <col min="15878" max="15878" width="5" style="263" customWidth="true"/>
    <col min="15879" max="15879" width="13.85546875" style="263" customWidth="true"/>
    <col min="15880" max="15881" width="6.28515625" style="263" customWidth="true"/>
    <col min="15882" max="15883" width="7" style="263" customWidth="true"/>
    <col min="15884" max="15890" width="6.28515625" style="263" customWidth="true"/>
    <col min="15891" max="16133" width="9.140625" style="263"/>
    <col min="16134" max="16134" width="5" style="263" customWidth="true"/>
    <col min="16135" max="16135" width="13.85546875" style="263" customWidth="true"/>
    <col min="16136" max="16137" width="6.28515625" style="263" customWidth="true"/>
    <col min="16138" max="16139" width="7" style="263" customWidth="true"/>
    <col min="16140" max="16146" width="6.28515625" style="263" customWidth="true"/>
    <col min="16147" max="16384" width="9.140625" style="263"/>
  </cols>
  <sheetData>
    <row r="4" ht="28.5" customHeight="true" x14ac:dyDescent="0.2">
      <c r="B4" s="1083" t="s">
        <v>126</v>
      </c>
      <c r="C4" s="1084"/>
      <c r="D4" s="1084"/>
      <c r="E4" s="1084"/>
      <c r="F4" s="1084"/>
      <c r="G4" s="1084"/>
      <c r="H4" s="1084"/>
      <c r="I4" s="1084"/>
      <c r="J4" s="1084"/>
      <c r="K4" s="1084"/>
      <c r="L4" s="1084"/>
      <c r="M4" s="1084"/>
      <c r="N4" s="1084"/>
      <c r="O4" s="1084"/>
      <c r="P4" s="1084"/>
      <c r="Q4" s="1084"/>
      <c r="R4" s="1084"/>
      <c r="S4" s="1084"/>
      <c r="T4" s="1084"/>
      <c r="U4" s="1084"/>
      <c r="V4" s="1084"/>
      <c r="W4" s="1084"/>
      <c r="X4" s="1084"/>
      <c r="Y4" s="1084"/>
    </row>
    <row r="5" ht="28.5" customHeight="true" x14ac:dyDescent="0.2">
      <c r="B5" s="1048" t="str">
        <f ca="true">IF(ISERROR(INDIRECT(CONCATENATE($B105,"!A2"))),"",INDIRECT(CONCATENATE($B105,"!A2")))</f>
        <v>Thailand</v>
      </c>
      <c r="C5" s="1081"/>
      <c r="D5" s="1081"/>
      <c r="E5" s="1081"/>
      <c r="F5" s="1081"/>
      <c r="G5" s="1081"/>
      <c r="H5" s="1081"/>
      <c r="I5" s="1081"/>
      <c r="J5" s="1081"/>
      <c r="K5" s="1082"/>
      <c r="L5" s="1082"/>
      <c r="M5" s="1082"/>
      <c r="N5" s="1082"/>
      <c r="O5" s="1082"/>
      <c r="P5" s="1082"/>
      <c r="Q5" s="1082"/>
      <c r="R5" s="1082"/>
      <c r="S5" s="1082"/>
      <c r="T5" s="1082"/>
      <c r="U5" s="1082"/>
      <c r="V5" s="1082"/>
      <c r="W5" s="1082"/>
      <c r="X5" s="1082"/>
      <c r="Y5" s="1082"/>
    </row>
    <row r="6" x14ac:dyDescent="0.2">
      <c r="F6" s="263"/>
      <c r="G6" s="263"/>
      <c r="J6" s="264"/>
      <c r="K6" s="264"/>
      <c r="L6" s="264"/>
      <c r="M6" s="264"/>
      <c r="N6" s="264"/>
      <c r="O6" s="264"/>
      <c r="P6" s="264"/>
    </row>
    <row r="7" s="265" customFormat="true" ht="18" x14ac:dyDescent="0.25">
      <c r="B7" s="1045" t="str">
        <f>B118</f>
        <v>National use of sanitation facilities, 2000–2020</v>
      </c>
      <c r="C7" s="1085"/>
      <c r="D7" s="1085"/>
      <c r="E7" s="1085"/>
      <c r="F7" s="1085"/>
      <c r="G7" s="1085"/>
      <c r="H7" s="1085"/>
      <c r="I7" s="1085"/>
      <c r="J7" s="1045" t="str">
        <f>B218</f>
        <v>Urban use of sanitation facilities, 2000–2020</v>
      </c>
      <c r="K7" s="1085"/>
      <c r="L7" s="1085"/>
      <c r="M7" s="1085"/>
      <c r="N7" s="1085"/>
      <c r="O7" s="1085"/>
      <c r="P7" s="1085"/>
      <c r="Q7" s="1085"/>
      <c r="R7" s="1045" t="str">
        <f>B318</f>
        <v>Rural use of sanitation facilities, 2000–2020</v>
      </c>
      <c r="S7" s="1085"/>
      <c r="T7" s="1085"/>
      <c r="U7" s="1085"/>
      <c r="V7" s="1085"/>
      <c r="W7" s="1085"/>
      <c r="X7" s="1085"/>
      <c r="Y7" s="1085"/>
    </row>
    <row r="8" s="265" customFormat="true" x14ac:dyDescent="0.2"/>
    <row r="17" x14ac:dyDescent="0.2">
      <c r="Q17" s="264"/>
      <c r="R17" s="264"/>
      <c r="S17" s="264"/>
      <c r="T17" s="264"/>
      <c r="U17" s="264"/>
      <c r="V17" s="264"/>
    </row>
    <row r="18" x14ac:dyDescent="0.2">
      <c r="Q18" s="264"/>
      <c r="R18" s="264"/>
      <c r="S18" s="264"/>
      <c r="T18" s="264"/>
      <c r="U18" s="264"/>
      <c r="V18" s="264"/>
    </row>
    <row r="19" x14ac:dyDescent="0.2">
      <c r="Q19" s="264"/>
      <c r="R19" s="264"/>
      <c r="S19" s="264"/>
      <c r="T19" s="264"/>
      <c r="U19" s="264"/>
      <c r="V19" s="264"/>
    </row>
    <row r="20" x14ac:dyDescent="0.2">
      <c r="Q20" s="264"/>
      <c r="R20" s="264"/>
      <c r="S20" s="264"/>
      <c r="T20" s="264"/>
      <c r="U20" s="264"/>
      <c r="V20" s="264"/>
    </row>
    <row r="21" x14ac:dyDescent="0.2">
      <c r="Q21" s="264"/>
      <c r="R21" s="264"/>
      <c r="S21" s="264"/>
      <c r="T21" s="264"/>
      <c r="U21" s="264"/>
      <c r="V21" s="264"/>
    </row>
    <row r="22" x14ac:dyDescent="0.2">
      <c r="Q22" s="264"/>
      <c r="R22" s="264"/>
      <c r="S22" s="264"/>
      <c r="T22" s="264"/>
      <c r="U22" s="264"/>
      <c r="V22" s="264"/>
    </row>
    <row r="23" x14ac:dyDescent="0.2">
      <c r="Q23" s="264"/>
      <c r="R23" s="264"/>
      <c r="S23" s="264"/>
      <c r="T23" s="264"/>
      <c r="U23" s="264"/>
      <c r="V23" s="264"/>
    </row>
    <row r="31" s="267" customFormat="true" x14ac:dyDescent="0.2">
      <c r="B31" s="1058" t="str">
        <f ca="true">IF(ISERROR(INDIRECT(CONCATENATE($B105,"!A2"))),"",INDIRECT(CONCATENATE($B105,"!A2")))</f>
        <v>Thailand</v>
      </c>
      <c r="C31" s="1059"/>
      <c r="D31" s="1059"/>
      <c r="E31" s="1060"/>
      <c r="F31" s="1050" t="s">
        <v>0</v>
      </c>
      <c r="G31" s="1050"/>
      <c r="H31" s="1050"/>
      <c r="I31" s="1051"/>
      <c r="J31" s="1049" t="s">
        <v>1</v>
      </c>
      <c r="K31" s="1050"/>
      <c r="L31" s="1050"/>
      <c r="M31" s="1051"/>
      <c r="N31" s="1049" t="s">
        <v>2</v>
      </c>
      <c r="O31" s="1050"/>
      <c r="P31" s="1050"/>
      <c r="Q31" s="1051"/>
      <c r="R31" s="1049" t="s">
        <v>3</v>
      </c>
      <c r="S31" s="1050"/>
      <c r="T31" s="1050"/>
      <c r="U31" s="1051"/>
      <c r="V31" s="1049" t="s">
        <v>4</v>
      </c>
      <c r="W31" s="1050"/>
      <c r="X31" s="1050"/>
      <c r="Y31" s="1051"/>
    </row>
    <row r="32" s="271" customFormat="true" ht="22.5" customHeight="true" x14ac:dyDescent="0.2">
      <c r="B32" s="1061"/>
      <c r="C32" s="1062"/>
      <c r="D32" s="1062"/>
      <c r="E32" s="1063"/>
      <c r="F32" s="268" t="s">
        <v>15</v>
      </c>
      <c r="G32" s="269" t="s">
        <v>16</v>
      </c>
      <c r="H32" s="269" t="s">
        <v>22</v>
      </c>
      <c r="I32" s="270" t="s">
        <v>19</v>
      </c>
      <c r="J32" s="268" t="s">
        <v>15</v>
      </c>
      <c r="K32" s="269" t="s">
        <v>16</v>
      </c>
      <c r="L32" s="269" t="s">
        <v>22</v>
      </c>
      <c r="M32" s="270" t="s">
        <v>19</v>
      </c>
      <c r="N32" s="268" t="s">
        <v>15</v>
      </c>
      <c r="O32" s="269" t="s">
        <v>16</v>
      </c>
      <c r="P32" s="269" t="s">
        <v>22</v>
      </c>
      <c r="Q32" s="270" t="s">
        <v>19</v>
      </c>
      <c r="R32" s="268" t="s">
        <v>15</v>
      </c>
      <c r="S32" s="269" t="s">
        <v>16</v>
      </c>
      <c r="T32" s="269" t="s">
        <v>22</v>
      </c>
      <c r="U32" s="270" t="s">
        <v>19</v>
      </c>
      <c r="V32" s="268" t="s">
        <v>15</v>
      </c>
      <c r="W32" s="269" t="s">
        <v>16</v>
      </c>
      <c r="X32" s="269" t="s">
        <v>22</v>
      </c>
      <c r="Y32" s="270" t="s">
        <v>19</v>
      </c>
    </row>
    <row r="33" x14ac:dyDescent="0.2">
      <c r="B33" s="1052" t="s">
        <v>5</v>
      </c>
      <c r="C33" s="1053"/>
      <c r="D33" s="1056" t="s">
        <v>25</v>
      </c>
      <c r="E33" s="260">
        <f>C99</f>
        <v>2000</v>
      </c>
      <c r="F33" s="330">
        <f ca="true">E99</f>
        <v>91.764888380926806</v>
      </c>
      <c r="G33" s="273">
        <f t="shared" ref="G33:I34" ca="true" si="0">F99</f>
        <v>5.2209315633906055</v>
      </c>
      <c r="H33" s="274">
        <f t="shared" ca="true" si="0"/>
        <v>0.45786435554991556</v>
      </c>
      <c r="I33" s="275">
        <f t="shared" ca="true" si="0"/>
        <v>2.5563157001326715</v>
      </c>
      <c r="J33" s="330">
        <f ca="true">J99</f>
        <v>96.447006719245678</v>
      </c>
      <c r="K33" s="273">
        <f t="shared" ref="K33:M34" ca="true" si="1">K99</f>
        <v>3.0516637539546765</v>
      </c>
      <c r="L33" s="274">
        <f t="shared" ca="true" si="1"/>
        <v>0.10767738610107358</v>
      </c>
      <c r="M33" s="275">
        <f t="shared" ca="true" si="1"/>
        <v>0.39365214069857402</v>
      </c>
      <c r="N33" s="330">
        <f ca="true">O99</f>
        <v>96.739839889644031</v>
      </c>
      <c r="O33" s="273">
        <f t="shared" ref="O33:Q34" ca="true" si="2">P99</f>
        <v>2.9457238798725007</v>
      </c>
      <c r="P33" s="274">
        <f t="shared" ca="true" si="2"/>
        <v>4.6659908254625293E-2</v>
      </c>
      <c r="Q33" s="275">
        <f t="shared" ca="true" si="2"/>
        <v>0.26777632222884407</v>
      </c>
      <c r="R33" s="330">
        <f ca="true">T99</f>
        <v>98.19157359004474</v>
      </c>
      <c r="S33" s="273">
        <f t="shared" ref="S33:U34" ca="true" si="3">U99</f>
        <v>1.7212562122733743</v>
      </c>
      <c r="T33" s="274">
        <f t="shared" ca="true" si="3"/>
        <v>0</v>
      </c>
      <c r="U33" s="275">
        <f t="shared" ca="true" si="3"/>
        <v>8.7170197681877268E-2</v>
      </c>
      <c r="V33" s="330">
        <f ca="true">Y99</f>
        <v>99.030152705432243</v>
      </c>
      <c r="W33" s="273">
        <f t="shared" ref="W33:Y34" ca="true" si="4">Z99</f>
        <v>0.96223252201299259</v>
      </c>
      <c r="X33" s="274">
        <f t="shared" ca="true" si="4"/>
        <v>7.6147725547599521E-3</v>
      </c>
      <c r="Y33" s="275">
        <f t="shared" ca="true" si="4"/>
        <v>0</v>
      </c>
    </row>
    <row r="34" x14ac:dyDescent="0.2">
      <c r="B34" s="1054"/>
      <c r="C34" s="1055"/>
      <c r="D34" s="1057"/>
      <c r="E34" s="261">
        <f>C100</f>
        <v>2020</v>
      </c>
      <c r="F34" s="331">
        <f ca="true">E100</f>
        <v>93.803282675968362</v>
      </c>
      <c r="G34" s="278">
        <f t="shared" ca="true" si="0"/>
        <v>5.336905301291754</v>
      </c>
      <c r="H34" s="279">
        <f t="shared" ca="true" si="0"/>
        <v>0.47976257957431301</v>
      </c>
      <c r="I34" s="280">
        <f t="shared" ca="true" si="0"/>
        <v>0.38004944316557498</v>
      </c>
      <c r="J34" s="331">
        <f ca="true">J100</f>
        <v>96.431347190985548</v>
      </c>
      <c r="K34" s="278">
        <f t="shared" ca="true" si="1"/>
        <v>3.0511682734164918</v>
      </c>
      <c r="L34" s="279">
        <f t="shared" ca="true" si="1"/>
        <v>0.35898885688322935</v>
      </c>
      <c r="M34" s="280">
        <f t="shared" ca="true" si="1"/>
        <v>0.15849567871472559</v>
      </c>
      <c r="N34" s="331">
        <f ca="true">O100</f>
        <v>96.785690514141066</v>
      </c>
      <c r="O34" s="278">
        <f t="shared" ca="true" si="2"/>
        <v>2.947120029376594</v>
      </c>
      <c r="P34" s="279">
        <f t="shared" ca="true" si="2"/>
        <v>0.2318021880565766</v>
      </c>
      <c r="Q34" s="280">
        <f t="shared" ca="true" si="2"/>
        <v>3.5387268425761675E-2</v>
      </c>
      <c r="R34" s="331">
        <f ca="true">T100</f>
        <v>97.881653748117429</v>
      </c>
      <c r="S34" s="278">
        <f t="shared" ca="true" si="3"/>
        <v>1.7158234502376895</v>
      </c>
      <c r="T34" s="279">
        <f t="shared" ca="true" si="3"/>
        <v>0.400298680910538</v>
      </c>
      <c r="U34" s="280">
        <f t="shared" ca="true" si="3"/>
        <v>2.2241207343469682E-3</v>
      </c>
      <c r="V34" s="331">
        <f ca="true">Y100</f>
        <v>99.014977599473497</v>
      </c>
      <c r="W34" s="278">
        <f t="shared" ca="true" si="4"/>
        <v>0.96208507216989347</v>
      </c>
      <c r="X34" s="279">
        <f t="shared" ca="true" si="4"/>
        <v>2.293732835660478E-2</v>
      </c>
      <c r="Y34" s="280">
        <f t="shared" ca="true" si="4"/>
        <v>0</v>
      </c>
    </row>
    <row r="35" x14ac:dyDescent="0.2">
      <c r="F35" s="263"/>
      <c r="H35" s="266"/>
    </row>
    <row r="36" x14ac:dyDescent="0.2">
      <c r="B36" s="1052" t="s">
        <v>6</v>
      </c>
      <c r="C36" s="1053"/>
      <c r="D36" s="1056" t="s">
        <v>25</v>
      </c>
      <c r="E36" s="260">
        <f>C199</f>
        <v>2000</v>
      </c>
      <c r="F36" s="330">
        <f ca="true">E199</f>
        <v>92.236219353369293</v>
      </c>
      <c r="G36" s="273">
        <f t="shared" ref="G36:I37" ca="true" si="5">F199</f>
        <v>7.3518927040981579</v>
      </c>
      <c r="H36" s="274">
        <f t="shared" ca="true" si="5"/>
        <v>0.15034885499433415</v>
      </c>
      <c r="I36" s="275">
        <f t="shared" ca="true" si="5"/>
        <v>0.26153908753820954</v>
      </c>
      <c r="J36" s="330">
        <f ca="true">J199</f>
        <v>95.282335098461971</v>
      </c>
      <c r="K36" s="273">
        <f t="shared" ref="K36:M37" ca="true" si="6">K199</f>
        <v>4.6578294766573283</v>
      </c>
      <c r="L36" s="274">
        <f t="shared" ca="true" si="6"/>
        <v>1.8069423857170364E-2</v>
      </c>
      <c r="M36" s="275">
        <f t="shared" ca="true" si="6"/>
        <v>4.1766001023538557E-2</v>
      </c>
      <c r="N36" s="330">
        <f ca="true">O199</f>
        <v>97.798273767489547</v>
      </c>
      <c r="O36" s="273">
        <f t="shared" ref="O36:Q37" ca="true" si="7">P199</f>
        <v>2.1821600882509404</v>
      </c>
      <c r="P36" s="274">
        <f t="shared" ca="true" si="7"/>
        <v>0</v>
      </c>
      <c r="Q36" s="275">
        <f t="shared" ca="true" si="7"/>
        <v>1.9566144259519261E-2</v>
      </c>
      <c r="R36" s="330">
        <f ca="true">T199</f>
        <v>98.861380545663394</v>
      </c>
      <c r="S36" s="273">
        <f t="shared" ref="S36:U37" ca="true" si="8">U199</f>
        <v>1.1386194543366059</v>
      </c>
      <c r="T36" s="274">
        <f t="shared" ca="true" si="8"/>
        <v>0</v>
      </c>
      <c r="U36" s="275">
        <f t="shared" ca="true" si="8"/>
        <v>0</v>
      </c>
      <c r="V36" s="330">
        <f ca="true">Y199</f>
        <v>98.902499066159436</v>
      </c>
      <c r="W36" s="273">
        <f t="shared" ref="W36:Y37" ca="true" si="9">Z199</f>
        <v>1.0975009338405641</v>
      </c>
      <c r="X36" s="274">
        <f t="shared" ca="true" si="9"/>
        <v>0</v>
      </c>
      <c r="Y36" s="275">
        <f t="shared" ca="true" si="9"/>
        <v>0</v>
      </c>
    </row>
    <row r="37" x14ac:dyDescent="0.2">
      <c r="B37" s="1054"/>
      <c r="C37" s="1055"/>
      <c r="D37" s="1057"/>
      <c r="E37" s="261">
        <f>C200</f>
        <v>2020</v>
      </c>
      <c r="F37" s="331">
        <f ca="true">E200</f>
        <v>91.986401179329405</v>
      </c>
      <c r="G37" s="278">
        <f t="shared" ca="true" si="5"/>
        <v>7.3319803917337651</v>
      </c>
      <c r="H37" s="279">
        <f t="shared" ca="true" si="5"/>
        <v>0.48044253835419681</v>
      </c>
      <c r="I37" s="280">
        <f t="shared" ca="true" si="5"/>
        <v>0.2011758905826353</v>
      </c>
      <c r="J37" s="331">
        <f ca="true">J200</f>
        <v>95.075427841588791</v>
      </c>
      <c r="K37" s="278">
        <f t="shared" ca="true" si="6"/>
        <v>4.6477149184970745</v>
      </c>
      <c r="L37" s="279">
        <f t="shared" ca="true" si="6"/>
        <v>0.27116158682363789</v>
      </c>
      <c r="M37" s="280">
        <f t="shared" ca="true" si="6"/>
        <v>5.695653090504571E-3</v>
      </c>
      <c r="N37" s="331">
        <f ca="true">O200</f>
        <v>97.38780449898546</v>
      </c>
      <c r="O37" s="278">
        <f t="shared" ca="true" si="7"/>
        <v>2.1730013411618798</v>
      </c>
      <c r="P37" s="279">
        <f t="shared" ca="true" si="7"/>
        <v>0.43702268543042067</v>
      </c>
      <c r="Q37" s="280">
        <f t="shared" ca="true" si="7"/>
        <v>2.1714744222400828E-3</v>
      </c>
      <c r="R37" s="331">
        <f ca="true">T200</f>
        <v>98.513013413643591</v>
      </c>
      <c r="S37" s="278">
        <f t="shared" ca="true" si="8"/>
        <v>1.1346071940224178</v>
      </c>
      <c r="T37" s="279">
        <f t="shared" ca="true" si="8"/>
        <v>0.35237939233398663</v>
      </c>
      <c r="U37" s="280">
        <f t="shared" ca="true" si="8"/>
        <v>0</v>
      </c>
      <c r="V37" s="331">
        <f ca="true">Y200</f>
        <v>98.885610955787925</v>
      </c>
      <c r="W37" s="278">
        <f t="shared" ca="true" si="9"/>
        <v>1.097313529911659</v>
      </c>
      <c r="X37" s="279">
        <f t="shared" ca="true" si="9"/>
        <v>1.7075514300415762E-2</v>
      </c>
      <c r="Y37" s="280">
        <f t="shared" ca="true" si="9"/>
        <v>0</v>
      </c>
    </row>
    <row r="38" x14ac:dyDescent="0.2">
      <c r="F38" s="263"/>
      <c r="G38" s="263"/>
      <c r="H38" s="266"/>
      <c r="I38" s="266"/>
    </row>
    <row r="39" x14ac:dyDescent="0.2">
      <c r="B39" s="1052" t="s">
        <v>7</v>
      </c>
      <c r="C39" s="1053"/>
      <c r="D39" s="1056" t="s">
        <v>25</v>
      </c>
      <c r="E39" s="260">
        <f>C299</f>
        <v>2000</v>
      </c>
      <c r="F39" s="330">
        <f ca="true">E299</f>
        <v>89.897658766040834</v>
      </c>
      <c r="G39" s="273">
        <f t="shared" ref="G39:I40" ca="true" si="10">F299</f>
        <v>4.9271261154164332</v>
      </c>
      <c r="H39" s="274">
        <f t="shared" ca="true" si="10"/>
        <v>0.74571347354670081</v>
      </c>
      <c r="I39" s="275">
        <f t="shared" ca="true" si="10"/>
        <v>4.4295016449960372</v>
      </c>
      <c r="J39" s="330">
        <f ca="true">J299</f>
        <v>96.562669997913829</v>
      </c>
      <c r="K39" s="273">
        <f t="shared" ref="K39:M40" ca="true" si="11">K299</f>
        <v>2.4848041744684299</v>
      </c>
      <c r="L39" s="274">
        <f t="shared" ca="true" si="11"/>
        <v>0.26910628045661156</v>
      </c>
      <c r="M39" s="275">
        <f t="shared" ca="true" si="11"/>
        <v>0.68341954716112951</v>
      </c>
      <c r="N39" s="330">
        <f ca="true">O299</f>
        <v>97.129957970212132</v>
      </c>
      <c r="O39" s="273">
        <f t="shared" ref="O39:Q40" ca="true" si="12">P299</f>
        <v>2.2490346617623516</v>
      </c>
      <c r="P39" s="274">
        <f t="shared" ca="true" si="12"/>
        <v>4.0172601514484541E-2</v>
      </c>
      <c r="Q39" s="275">
        <f t="shared" ca="true" si="12"/>
        <v>0.58083476651102472</v>
      </c>
      <c r="R39" s="330">
        <f ca="true">T299</f>
        <v>98.169827726259925</v>
      </c>
      <c r="S39" s="273">
        <f t="shared" ref="S39:U40" ca="true" si="13">U299</f>
        <v>1.5420500246580595</v>
      </c>
      <c r="T39" s="274">
        <f t="shared" ca="true" si="13"/>
        <v>1.8021264980873752E-2</v>
      </c>
      <c r="U39" s="275">
        <f t="shared" ca="true" si="13"/>
        <v>0.27010098410114836</v>
      </c>
      <c r="V39" s="330">
        <f ca="true">Y299</f>
        <v>98.904207912024333</v>
      </c>
      <c r="W39" s="273">
        <f t="shared" ref="W39:Y40" ca="true" si="14">Z299</f>
        <v>0.98837621348092997</v>
      </c>
      <c r="X39" s="274">
        <f t="shared" ca="true" si="14"/>
        <v>6.0658680670883314E-2</v>
      </c>
      <c r="Y39" s="275">
        <f t="shared" ca="true" si="14"/>
        <v>4.6757193823846244E-2</v>
      </c>
    </row>
    <row r="40" x14ac:dyDescent="0.2">
      <c r="B40" s="1054"/>
      <c r="C40" s="1055"/>
      <c r="D40" s="1057"/>
      <c r="E40" s="261">
        <f>C300</f>
        <v>2020</v>
      </c>
      <c r="F40" s="331">
        <f ca="true">E300</f>
        <v>94.125620328797226</v>
      </c>
      <c r="G40" s="278">
        <f t="shared" ca="true" si="10"/>
        <v>5.1588529492047135</v>
      </c>
      <c r="H40" s="279">
        <f t="shared" ca="true" si="10"/>
        <v>0.56185915449651702</v>
      </c>
      <c r="I40" s="280">
        <f t="shared" ca="true" si="10"/>
        <v>0.15366756750154309</v>
      </c>
      <c r="J40" s="331">
        <f ca="true">J300</f>
        <v>97.061498452101588</v>
      </c>
      <c r="K40" s="278">
        <f t="shared" ca="true" si="11"/>
        <v>2.4976403048833835</v>
      </c>
      <c r="L40" s="279">
        <f t="shared" ca="true" si="11"/>
        <v>0.26002909117462991</v>
      </c>
      <c r="M40" s="280">
        <f t="shared" ca="true" si="11"/>
        <v>0.18083215184039858</v>
      </c>
      <c r="N40" s="331">
        <f ca="true">O300</f>
        <v>97.321808465833854</v>
      </c>
      <c r="O40" s="278">
        <f t="shared" ca="true" si="12"/>
        <v>2.2534769411944278</v>
      </c>
      <c r="P40" s="279">
        <f t="shared" ca="true" si="12"/>
        <v>0.31092766360633561</v>
      </c>
      <c r="Q40" s="280">
        <f t="shared" ca="true" si="12"/>
        <v>0.11378692936538926</v>
      </c>
      <c r="R40" s="331">
        <f ca="true">T300</f>
        <v>98.316395396090172</v>
      </c>
      <c r="S40" s="278">
        <f t="shared" ca="true" si="13"/>
        <v>1.5443523071832572</v>
      </c>
      <c r="T40" s="279">
        <f t="shared" ca="true" si="13"/>
        <v>0.13694620563465776</v>
      </c>
      <c r="U40" s="280">
        <f t="shared" ca="true" si="13"/>
        <v>2.3060910919063815E-3</v>
      </c>
      <c r="V40" s="331">
        <f ca="true">Y300</f>
        <v>98.942558523574846</v>
      </c>
      <c r="W40" s="278">
        <f t="shared" ca="true" si="14"/>
        <v>0.98875946140363391</v>
      </c>
      <c r="X40" s="279">
        <f t="shared" ca="true" si="14"/>
        <v>6.5896204885817156E-2</v>
      </c>
      <c r="Y40" s="280">
        <f t="shared" ca="true" si="14"/>
        <v>2.7858101357098874E-3</v>
      </c>
    </row>
    <row r="97" s="267" customFormat="true" ht="16.5" customHeight="true" x14ac:dyDescent="0.2">
      <c r="A97" s="1066" t="s">
        <v>5</v>
      </c>
      <c r="B97" s="1066"/>
      <c r="C97" s="1066"/>
      <c r="D97" s="1064" t="s">
        <v>0</v>
      </c>
      <c r="E97" s="1053"/>
      <c r="F97" s="1053"/>
      <c r="G97" s="1053"/>
      <c r="H97" s="1065"/>
      <c r="I97" s="1064" t="s">
        <v>1</v>
      </c>
      <c r="J97" s="1053"/>
      <c r="K97" s="1053"/>
      <c r="L97" s="1053"/>
      <c r="M97" s="1065"/>
      <c r="N97" s="1064" t="s">
        <v>2</v>
      </c>
      <c r="O97" s="1053"/>
      <c r="P97" s="1053"/>
      <c r="Q97" s="1053"/>
      <c r="R97" s="1065"/>
      <c r="S97" s="1064" t="s">
        <v>3</v>
      </c>
      <c r="T97" s="1053"/>
      <c r="U97" s="1053"/>
      <c r="V97" s="1053"/>
      <c r="W97" s="1065"/>
      <c r="X97" s="1064" t="s">
        <v>4</v>
      </c>
      <c r="Y97" s="1053"/>
      <c r="Z97" s="1053"/>
      <c r="AA97" s="1053"/>
      <c r="AB97" s="1065"/>
    </row>
    <row r="98" s="271" customFormat="true" ht="22.5" customHeight="true" x14ac:dyDescent="0.2">
      <c r="A98" s="1067"/>
      <c r="B98" s="1067"/>
      <c r="C98" s="1067"/>
      <c r="D98" s="281" t="s">
        <v>14</v>
      </c>
      <c r="E98" s="282" t="s">
        <v>15</v>
      </c>
      <c r="F98" s="269" t="s">
        <v>16</v>
      </c>
      <c r="G98" s="269" t="s">
        <v>22</v>
      </c>
      <c r="H98" s="270" t="s">
        <v>19</v>
      </c>
      <c r="I98" s="281" t="s">
        <v>14</v>
      </c>
      <c r="J98" s="282" t="s">
        <v>15</v>
      </c>
      <c r="K98" s="269" t="s">
        <v>16</v>
      </c>
      <c r="L98" s="269" t="s">
        <v>22</v>
      </c>
      <c r="M98" s="270" t="s">
        <v>19</v>
      </c>
      <c r="N98" s="281" t="s">
        <v>14</v>
      </c>
      <c r="O98" s="282" t="s">
        <v>15</v>
      </c>
      <c r="P98" s="269" t="s">
        <v>16</v>
      </c>
      <c r="Q98" s="269" t="s">
        <v>22</v>
      </c>
      <c r="R98" s="270" t="s">
        <v>19</v>
      </c>
      <c r="S98" s="281" t="s">
        <v>14</v>
      </c>
      <c r="T98" s="282" t="s">
        <v>15</v>
      </c>
      <c r="U98" s="269" t="s">
        <v>16</v>
      </c>
      <c r="V98" s="269" t="s">
        <v>22</v>
      </c>
      <c r="W98" s="270" t="s">
        <v>19</v>
      </c>
      <c r="X98" s="281" t="s">
        <v>14</v>
      </c>
      <c r="Y98" s="282" t="s">
        <v>15</v>
      </c>
      <c r="Z98" s="269" t="s">
        <v>16</v>
      </c>
      <c r="AA98" s="269" t="s">
        <v>22</v>
      </c>
      <c r="AB98" s="270" t="s">
        <v>19</v>
      </c>
    </row>
    <row r="99" s="291" customFormat="true" ht="15" customHeight="true" x14ac:dyDescent="0.2">
      <c r="A99" s="1071" t="s">
        <v>10</v>
      </c>
      <c r="B99" s="1072"/>
      <c r="C99" s="388">
        <v>2000</v>
      </c>
      <c r="D99" s="283">
        <f ca="true">IF((D101+H101)&gt;100,D101*100/(D101+H101),D101)</f>
        <v>96.985819944317413</v>
      </c>
      <c r="E99" s="332">
        <f ca="true">D99*AVERAGEIF(E105:E116,"&gt;0")/100</f>
        <v>91.764888380926806</v>
      </c>
      <c r="F99" s="285">
        <f ca="true">D99*(100-AVERAGEIF(E105:E116,"&gt;0"))/100</f>
        <v>5.2209315633906055</v>
      </c>
      <c r="G99" s="286">
        <f ca="true">100-(E99+F99+H99)</f>
        <v>0.45786435554991556</v>
      </c>
      <c r="H99" s="287">
        <f ca="true">IF((D101+H101)&gt;100,H101*100/(D101+H101),H101)</f>
        <v>2.5563157001326715</v>
      </c>
      <c r="I99" s="283">
        <f ca="true">IF((I101+M101)&gt;100,I101*100/(I101+M101),I101)</f>
        <v>99.498670473200349</v>
      </c>
      <c r="J99" s="332">
        <f ca="true">I99*AVERAGEIF(J105:J116,"&gt;0")/100</f>
        <v>96.447006719245678</v>
      </c>
      <c r="K99" s="288">
        <f ca="true">I99*(100-AVERAGEIF(J105:J116,"&gt;0"))/100</f>
        <v>3.0516637539546765</v>
      </c>
      <c r="L99" s="289">
        <f ca="true">100-(J99+K99+M99)</f>
        <v>0.10767738610107358</v>
      </c>
      <c r="M99" s="290">
        <f ca="true">IF((I101+M101)&gt;100,M101*100/(I101+M101),M101)</f>
        <v>0.39365214069857402</v>
      </c>
      <c r="N99" s="283">
        <f ca="true">IF((N101+R101)&gt;100,N101*100/(N101+R101),N101)</f>
        <v>99.685563769516534</v>
      </c>
      <c r="O99" s="332">
        <f ca="true">N99*AVERAGEIF(O105:O116,"&gt;0")/100</f>
        <v>96.739839889644031</v>
      </c>
      <c r="P99" s="288">
        <f ca="true">N99*(100-AVERAGEIF(O105:O116,"&gt;0"))/100</f>
        <v>2.9457238798725007</v>
      </c>
      <c r="Q99" s="289">
        <f ca="true">100-(O99+P99+R99)</f>
        <v>4.6659908254625293E-2</v>
      </c>
      <c r="R99" s="290">
        <f ca="true">IF((N101+R101)&gt;100,R101*100/(N101+R101),R101)</f>
        <v>0.26777632222884407</v>
      </c>
      <c r="S99" s="283">
        <f ca="true">IF((S101+W101)&gt;100,S101*100/(S101+W101),S101)</f>
        <v>99.912829802318115</v>
      </c>
      <c r="T99" s="332">
        <f ca="true">S99*AVERAGEIF(T105:T116,"&gt;0")/100</f>
        <v>98.19157359004474</v>
      </c>
      <c r="U99" s="288">
        <f ca="true">S99*(100-AVERAGEIF(T105:T116,"&gt;0"))/100</f>
        <v>1.7212562122733743</v>
      </c>
      <c r="V99" s="289">
        <f ca="true">100-(T99+U99+W99)</f>
        <v>0</v>
      </c>
      <c r="W99" s="290">
        <f ca="true">IF((S101+W101)&gt;100,W101*100/(S101+W101),W101)</f>
        <v>8.7170197681877268E-2</v>
      </c>
      <c r="X99" s="283">
        <f ca="true">IF((X101+AB101)&gt;100,X101*100/(X101+AB101),X101)</f>
        <v>99.99238522744524</v>
      </c>
      <c r="Y99" s="332">
        <f ca="true">X99*AVERAGEIF(Y105:Y116,"&gt;0")/100</f>
        <v>99.030152705432243</v>
      </c>
      <c r="Z99" s="288">
        <f ca="true">X99*(100-AVERAGEIF(Y105:Y116,"&gt;0"))/100</f>
        <v>0.96223252201299259</v>
      </c>
      <c r="AA99" s="289">
        <f ca="true">100-(Y99+Z99+AB99)</f>
        <v>7.6147725547599521E-3</v>
      </c>
      <c r="AB99" s="290">
        <f ca="true">IF((X101+AB101)&gt;100,AB101*100/(X101+AB101),AB101)</f>
        <v>0</v>
      </c>
    </row>
    <row r="100" s="291" customFormat="true" ht="15" customHeight="true" x14ac:dyDescent="0.2">
      <c r="A100" s="1073"/>
      <c r="B100" s="1074"/>
      <c r="C100" s="389">
        <v>2020</v>
      </c>
      <c r="D100" s="292">
        <f ca="true">IF((D102+H102)&gt;100,D102*100/(D102+H102),D102)</f>
        <v>99.140187977260112</v>
      </c>
      <c r="E100" s="333">
        <f ca="true">D100*AVERAGEIF(E105:E116,"&gt;0")/100</f>
        <v>93.803282675968362</v>
      </c>
      <c r="F100" s="294">
        <f ca="true">D100*(100-AVERAGEIF(E105:E116,"&gt;0"))/100</f>
        <v>5.336905301291754</v>
      </c>
      <c r="G100" s="295">
        <f ca="true">100-(E100+F100+H100)</f>
        <v>0.47976257957431301</v>
      </c>
      <c r="H100" s="296">
        <f ca="true">IF((D102+H102)&gt;100,H102*100/(D102+H102),H102)</f>
        <v>0.38004944316557498</v>
      </c>
      <c r="I100" s="292">
        <f ca="true">IF((I102+M102)&gt;100,I102*100/(I102+M102),I102)</f>
        <v>99.482515464402027</v>
      </c>
      <c r="J100" s="333">
        <f ca="true">I100*AVERAGEIF(J105:J116,"&gt;0")/100</f>
        <v>96.431347190985548</v>
      </c>
      <c r="K100" s="294">
        <f ca="true">I100*(100-AVERAGEIF(J105:J116,"&gt;0"))/100</f>
        <v>3.0511682734164918</v>
      </c>
      <c r="L100" s="295">
        <f ca="true">100-(J100+K100+M100)</f>
        <v>0.35898885688322935</v>
      </c>
      <c r="M100" s="296">
        <f ca="true">IF((I102+M102)&gt;100,M102*100/(I102+M102),M102)</f>
        <v>0.15849567871472559</v>
      </c>
      <c r="N100" s="292">
        <f ca="true">IF((N102+R102)&gt;100,N102*100/(N102+R102),N102)</f>
        <v>99.732810543517658</v>
      </c>
      <c r="O100" s="333">
        <f ca="true">N100*AVERAGEIF(O105:O116,"&gt;0")/100</f>
        <v>96.785690514141066</v>
      </c>
      <c r="P100" s="294">
        <f ca="true">N100*(100-AVERAGEIF(O105:O116,"&gt;0"))/100</f>
        <v>2.947120029376594</v>
      </c>
      <c r="Q100" s="295">
        <f ca="true">100-(O100+P100+R100)</f>
        <v>0.2318021880565766</v>
      </c>
      <c r="R100" s="296">
        <f ca="true">IF((N102+R102)&gt;100,R102*100/(N102+R102),R102)</f>
        <v>3.5387268425761675E-2</v>
      </c>
      <c r="S100" s="292">
        <f ca="true">IF((S102+W102)&gt;100,S102*100/(S102+W102),S102)</f>
        <v>99.597477198355122</v>
      </c>
      <c r="T100" s="333">
        <f ca="true">S100*AVERAGEIF(T105:T116,"&gt;0")/100</f>
        <v>97.881653748117429</v>
      </c>
      <c r="U100" s="294">
        <f ca="true">S100*(100-AVERAGEIF(T105:T116,"&gt;0"))/100</f>
        <v>1.7158234502376895</v>
      </c>
      <c r="V100" s="295">
        <f ca="true">100-(T100+U100+W100)</f>
        <v>0.400298680910538</v>
      </c>
      <c r="W100" s="296">
        <f ca="true">IF((S102+W102)&gt;100,W102*100/(S102+W102),W102)</f>
        <v>2.2241207343469682E-3</v>
      </c>
      <c r="X100" s="292">
        <f ca="true">IF((X102+AB102)&gt;100,X102*100/(X102+AB102),X102)</f>
        <v>99.977062671643395</v>
      </c>
      <c r="Y100" s="333">
        <f ca="true">X100*AVERAGEIF(Y105:Y116,"&gt;0")/100</f>
        <v>99.014977599473497</v>
      </c>
      <c r="Z100" s="294">
        <f ca="true">X100*(100-AVERAGEIF(Y105:Y116,"&gt;0"))/100</f>
        <v>0.96208507216989347</v>
      </c>
      <c r="AA100" s="295">
        <f ca="true">100-(Y100+Z100+AB100)</f>
        <v>2.293732835660478E-2</v>
      </c>
      <c r="AB100" s="296">
        <f ca="true">IF((X102+AB102)&gt;100,AB102*100/(X102+AB102),AB102)</f>
        <v>0</v>
      </c>
    </row>
    <row r="101" hidden="true" x14ac:dyDescent="0.2">
      <c r="A101" s="1075" t="s">
        <v>12</v>
      </c>
      <c r="B101" s="1076"/>
      <c r="C101" s="297">
        <f>MinRegYear(C99,C105:C116)</f>
        <v>2000</v>
      </c>
      <c r="D101" s="298">
        <f ca="true">IF(MAX(C105:C116)-MIN(C105:C116)&lt;5,AVERAGEIF(C105:C116,"&gt;0",D105:D116),
IF(FORECAST($C101,D$105:D$116,$C$105:$C$116)&lt;0,0,
IF(FORECAST($C101,D$105:D$116,$C$105:$C$116)&gt;100,100,
FORECAST($C101,D$105:D$116,$C$105:$C$116))))</f>
        <v>96.985819944317413</v>
      </c>
      <c r="E101" s="299"/>
      <c r="F101" s="300"/>
      <c r="G101" s="300"/>
      <c r="H101" s="301">
        <f ca="true">IF(MAX(C105:C116)-MIN(C105:C116)&lt;5,AVERAGEIF(C105:C116,"&gt;0",H105:H116),
IF(FORECAST($C101,H$105:H$116,$C$105:$C$116)&lt;0,0,
IF(FORECAST($C101,H$105:H$116,$C$105:$C$116)&gt;100,100,
FORECAST($C101,H$105:H$116,$C$105:$C$116))))</f>
        <v>2.5563157001326715</v>
      </c>
      <c r="I101" s="298">
        <f ca="true">IF(MAX(C105:C116)-MIN(C105:C116)&lt;5,AVERAGEIF(C105:C116,"&gt;0",I105:I116),
IF(FORECAST($C101,I$105:I$116,$C$105:$C$116)&lt;0,0,
IF(FORECAST($C101,I$105:I$116,$C$105:$C$116)&gt;100,100,
FORECAST($C101,I$105:I$116,$C$105:$C$116))))</f>
        <v>99.498670473200349</v>
      </c>
      <c r="J101" s="299"/>
      <c r="K101" s="300"/>
      <c r="L101" s="300"/>
      <c r="M101" s="301">
        <f ca="true">IF(MAX(C105:C116)-MIN(C105:C116)&lt;5,AVERAGEIF(C105:C116,"&gt;0",M105:M116),
IF(FORECAST($C101,M$105:M$116,$C$105:$C$116)&lt;0,0,
IF(FORECAST($C101,M$105:M$116,$C$105:$C$116)&gt;100,100,
FORECAST($C101,M$105:M$116,$C$105:$C$116))))</f>
        <v>0.39365214069857402</v>
      </c>
      <c r="N101" s="298">
        <f ca="true">IF(MAX(C105:C116)-MIN(C105:C116)&lt;5,AVERAGEIF(C105:C116,"&gt;0",N105:N116),
IF(FORECAST($C101,N$105:N$116,$C$105:$C$116)&lt;0,0,
IF(FORECAST($C101,N$105:N$116,$C$105:$C$116)&gt;100,100,
FORECAST($C101,N$105:N$116,$C$105:$C$116))))</f>
        <v>99.685563769516534</v>
      </c>
      <c r="O101" s="299"/>
      <c r="P101" s="300"/>
      <c r="Q101" s="300"/>
      <c r="R101" s="301">
        <f ca="true">IF(MAX(C105:C116)-MIN(C105:C116)&lt;5,AVERAGEIF(C105:C116,"&gt;0",R105:R116),
IF(FORECAST($C101,R$105:R$116,$C$105:$C$116)&lt;0,0,
IF(FORECAST($C101,R$105:R$116,$C$105:$C$116)&gt;100,100,
FORECAST($C101,R$105:R$116,$C$105:$C$116))))</f>
        <v>0.26777632222884407</v>
      </c>
      <c r="S101" s="298">
        <f ca="true">IF(MAX(C105:C116)-MIN(C105:C116)&lt;5,AVERAGEIF(C105:C116,"&gt;0",S105:S116),
IF(FORECAST($C101,S$105:S$116,$C$105:$C$116)&lt;0,0,
IF(FORECAST($C101,S$105:S$116,$C$105:$C$116)&gt;100,100,
FORECAST($C101,S$105:S$116,$C$105:$C$116))))</f>
        <v>99.943023269510931</v>
      </c>
      <c r="T101" s="299"/>
      <c r="U101" s="300"/>
      <c r="V101" s="300"/>
      <c r="W101" s="301">
        <f ca="true">IF(MAX(C105:C116)-MIN(C105:C116)&lt;5,AVERAGEIF(C105:C116,"&gt;0",W105:W116),
IF(FORECAST($C101,W$105:W$116,$C$105:$C$116)&lt;0,0,
IF(FORECAST($C101,W$105:W$116,$C$105:$C$116)&gt;100,100,
FORECAST($C101,W$105:W$116,$C$105:$C$116))))</f>
        <v>8.7196540349872009E-2</v>
      </c>
      <c r="X101" s="298">
        <f ca="true">IF(MAX(C105:C116)-MIN(C105:C116)&lt;5,AVERAGEIF(C105:C116,"&gt;0",X105:X116),
IF(FORECAST($C101,X$105:X$116,$C$105:$C$116)&lt;0,0,
IF(FORECAST($C101,X$105:X$116,$C$105:$C$116)&gt;100,100,
FORECAST($C101,X$105:X$116,$C$105:$C$116))))</f>
        <v>99.99238522744524</v>
      </c>
      <c r="Y101" s="299"/>
      <c r="Z101" s="300"/>
      <c r="AA101" s="300"/>
      <c r="AB101" s="301">
        <f ca="true">IF(MAX(C105:C116)-MIN(C105:C116)&lt;5,AVERAGEIF(C105:C116,"&gt;0",AB105:AB116),
IF(FORECAST($C101,AB$105:AB$116,$C$105:$C$116)&lt;0,0,
IF(FORECAST($C101,AB$105:AB$116,$C$105:$C$116)&gt;100,100,
FORECAST($C101,AB$105:AB$116,$C$105:$C$116))))</f>
        <v>0</v>
      </c>
    </row>
    <row r="102" hidden="true" x14ac:dyDescent="0.2">
      <c r="A102" s="1077"/>
      <c r="B102" s="1078"/>
      <c r="C102" s="276">
        <f>MaxRegYear(C100,C105:C116)</f>
        <v>2020</v>
      </c>
      <c r="D102" s="302">
        <f ca="true">IF(MAX(C105:C116)-MIN(C105:C116)&lt;5,AVERAGEIF(C105:C116,"&gt;0",D105:D116),
IF(FORECAST($C102,D$105:D$116,$C$105:$C$116)&lt;0,0,
IF(FORECAST($C102,D$105:D$116,$C$105:$C$116)&gt;100,100,
FORECAST($C102,D$105:D$116,$C$105:$C$116))))</f>
        <v>99.140187977260112</v>
      </c>
      <c r="E102" s="303"/>
      <c r="F102" s="304"/>
      <c r="G102" s="304"/>
      <c r="H102" s="305">
        <f ca="true">IF(MAX(C105:C116)-MIN(C105:C116)&lt;5,AVERAGEIF(C105:C116,"&gt;0",H105:H116),
IF(FORECAST($C102,H$105:H$116,$C$105:$C$116)&lt;0,0,
IF(FORECAST($C102,H$105:H$116,$C$105:$C$116)&gt;100,100,
FORECAST($C102,H$105:H$116,$C$105:$C$116))))</f>
        <v>0.38004944316557498</v>
      </c>
      <c r="I102" s="302">
        <f ca="true">IF(MAX(C105:C116)-MIN(C105:C116)&lt;5,AVERAGEIF(C105:C116,"&gt;0",I105:I116),
IF(FORECAST($C102,I$105:I$116,$C$105:$C$116)&lt;0,0,
IF(FORECAST($C102,I$105:I$116,$C$105:$C$116)&gt;100,100,
FORECAST($C102,I$105:I$116,$C$105:$C$116))))</f>
        <v>99.482515464402027</v>
      </c>
      <c r="J102" s="303"/>
      <c r="K102" s="304"/>
      <c r="L102" s="304"/>
      <c r="M102" s="305">
        <f ca="true">IF(MAX(C105:C116)-MIN(C105:C116)&lt;5,AVERAGEIF(C105:C116,"&gt;0",M105:M116),
IF(FORECAST($C102,M$105:M$116,$C$105:$C$116)&lt;0,0,
IF(FORECAST($C102,M$105:M$116,$C$105:$C$116)&gt;100,100,
FORECAST($C102,M$105:M$116,$C$105:$C$116))))</f>
        <v>0.15849567871472559</v>
      </c>
      <c r="N102" s="302">
        <f ca="true">IF(MAX(C105:C116)-MIN(C105:C116)&lt;5,AVERAGEIF(C105:C116,"&gt;0",N105:N116),
IF(FORECAST($C102,N$105:N$116,$C$105:$C$116)&lt;0,0,
IF(FORECAST($C102,N$105:N$116,$C$105:$C$116)&gt;100,100,
FORECAST($C102,N$105:N$116,$C$105:$C$116))))</f>
        <v>99.732810543517658</v>
      </c>
      <c r="O102" s="303"/>
      <c r="P102" s="304"/>
      <c r="Q102" s="304"/>
      <c r="R102" s="305">
        <f ca="true">IF(MAX(C105:C116)-MIN(C105:C116)&lt;5,AVERAGEIF(C105:C116,"&gt;0",R105:R116),
IF(FORECAST($C102,R$105:R$116,$C$105:$C$116)&lt;0,0,
IF(FORECAST($C102,R$105:R$116,$C$105:$C$116)&gt;100,100,
FORECAST($C102,R$105:R$116,$C$105:$C$116))))</f>
        <v>3.5387268425761675E-2</v>
      </c>
      <c r="S102" s="302">
        <f ca="true">IF(MAX(C105:C116)-MIN(C105:C116)&lt;5,AVERAGEIF(C105:C116,"&gt;0",S105:S116),
IF(FORECAST($C102,S$105:S$116,$C$105:$C$116)&lt;0,0,
IF(FORECAST($C102,S$105:S$116,$C$105:$C$116)&gt;100,100,
FORECAST($C102,S$105:S$116,$C$105:$C$116))))</f>
        <v>99.597477198355122</v>
      </c>
      <c r="T102" s="303"/>
      <c r="U102" s="304"/>
      <c r="V102" s="304"/>
      <c r="W102" s="305">
        <f ca="true">IF(MAX(C105:C116)-MIN(C105:C116)&lt;5,AVERAGEIF(C105:C116,"&gt;0",W105:W116),
IF(FORECAST($C102,W$105:W$116,$C$105:$C$116)&lt;0,0,
IF(FORECAST($C102,W$105:W$116,$C$105:$C$116)&gt;100,100,
FORECAST($C102,W$105:W$116,$C$105:$C$116))))</f>
        <v>2.2241207343469682E-3</v>
      </c>
      <c r="X102" s="302">
        <f ca="true">IF(MAX(C105:C116)-MIN(C105:C116)&lt;5,AVERAGEIF(C105:C116,"&gt;0",X105:X116),
IF(FORECAST($C102,X$105:X$116,$C$105:$C$116)&lt;0,0,
IF(FORECAST($C102,X$105:X$116,$C$105:$C$116)&gt;100,100,
FORECAST($C102,X$105:X$116,$C$105:$C$116))))</f>
        <v>99.977062671643395</v>
      </c>
      <c r="Y102" s="303"/>
      <c r="Z102" s="304"/>
      <c r="AA102" s="304"/>
      <c r="AB102" s="305">
        <f ca="true">IF(MAX(C105:C116)-MIN(C105:C116)&lt;5,AVERAGEIF(C105:C116,"&gt;0",AB105:AB116),
IF(FORECAST($C102,AB$105:AB$116,$C$105:$C$116)&lt;0,0,
IF(FORECAST($C102,AB$105:AB$116,$C$105:$C$116)&gt;100,100,
FORECAST($C102,AB$105:AB$116,$C$105:$C$116))))</f>
        <v>0</v>
      </c>
    </row>
    <row r="103" ht="9" customHeight="true" x14ac:dyDescent="0.2">
      <c r="D103" s="306"/>
      <c r="I103" s="306"/>
      <c r="K103" s="266"/>
      <c r="L103" s="266"/>
      <c r="N103" s="306"/>
      <c r="P103" s="266"/>
      <c r="Q103" s="266"/>
      <c r="S103" s="306"/>
      <c r="U103" s="266"/>
      <c r="V103" s="266"/>
      <c r="X103" s="306"/>
      <c r="Z103" s="266"/>
      <c r="AA103" s="266"/>
      <c r="AB103" s="307"/>
    </row>
    <row r="104" ht="22.5" customHeight="true" x14ac:dyDescent="0.2">
      <c r="B104" s="329" t="s">
        <v>8</v>
      </c>
      <c r="C104" s="309" t="s">
        <v>9</v>
      </c>
      <c r="D104" s="310" t="s">
        <v>14</v>
      </c>
      <c r="E104" s="270" t="s">
        <v>26</v>
      </c>
      <c r="F104" s="311"/>
      <c r="G104" s="311"/>
      <c r="H104" s="312" t="s">
        <v>19</v>
      </c>
      <c r="I104" s="310" t="s">
        <v>14</v>
      </c>
      <c r="J104" s="270" t="s">
        <v>26</v>
      </c>
      <c r="K104" s="311"/>
      <c r="L104" s="311"/>
      <c r="M104" s="312" t="s">
        <v>19</v>
      </c>
      <c r="N104" s="310" t="s">
        <v>14</v>
      </c>
      <c r="O104" s="270" t="s">
        <v>26</v>
      </c>
      <c r="P104" s="311"/>
      <c r="Q104" s="311"/>
      <c r="R104" s="312" t="s">
        <v>19</v>
      </c>
      <c r="S104" s="310" t="s">
        <v>14</v>
      </c>
      <c r="T104" s="270" t="s">
        <v>26</v>
      </c>
      <c r="U104" s="311"/>
      <c r="V104" s="311"/>
      <c r="W104" s="312" t="s">
        <v>19</v>
      </c>
      <c r="X104" s="310" t="s">
        <v>14</v>
      </c>
      <c r="Y104" s="270" t="s">
        <v>26</v>
      </c>
      <c r="Z104" s="311"/>
      <c r="AA104" s="311"/>
      <c r="AB104" s="312" t="s">
        <v>19</v>
      </c>
      <c r="AD104" s="313"/>
    </row>
    <row r="105" x14ac:dyDescent="0.2">
      <c r="A105" s="314"/>
      <c r="B105" s="637" t="s">
        <v>187</v>
      </c>
      <c r="C105" s="638">
        <v>2000</v>
      </c>
      <c r="D105" s="228">
        <f t="shared" ref="D105:D116" ca="true" si="15">IF(ISERROR(INDIRECT(CONCATENATE($B105,"!C122"))),"",INDIRECT(CONCATENATE($B105,"!C122")))</f>
        <v>98.135830915107945</v>
      </c>
      <c r="E105" s="315" t="str">
        <f t="shared" ref="E105:E116" ca="true" si="16">IF(ISERROR(INDIRECT(CONCATENATE($B105,"!C129"))),"",INDIRECT(CONCATENATE($B105,"!C129")))</f>
        <v>N/A</v>
      </c>
      <c r="F105" s="316"/>
      <c r="G105" s="316"/>
      <c r="H105" s="317">
        <f t="shared" ref="H105:H116" ca="true" si="17">IF(ISERROR(INDIRECT(CONCATENATE($B105,"!C127"))),"",INDIRECT(CONCATENATE($B105,"!C127")))</f>
        <v>1.5391896426342695</v>
      </c>
      <c r="I105" s="228">
        <f t="shared" ref="I105:I116" ca="true" si="18">IF(ISERROR(INDIRECT(CONCATENATE($B105,"!D122"))),"",INDIRECT(CONCATENATE($B105,"!D122")))</f>
        <v>99.803318666822506</v>
      </c>
      <c r="J105" s="315" t="str">
        <f t="shared" ref="J105:J116" ca="true" si="19">IF(ISERROR(INDIRECT(CONCATENATE($B105,"!D129"))),"",INDIRECT(CONCATENATE($B105,"!D129")))</f>
        <v>N/A</v>
      </c>
      <c r="K105" s="316"/>
      <c r="L105" s="316"/>
      <c r="M105" s="317">
        <f t="shared" ref="M105:M116" ca="true" si="20">IF(ISERROR(INDIRECT(CONCATENATE($B105,"!D127"))),"",INDIRECT(CONCATENATE($B105,"!D127")))</f>
        <v>0.16225649849406798</v>
      </c>
      <c r="N105" s="228">
        <f t="shared" ref="N105:N116" ca="true" si="21">IF(ISERROR(INDIRECT(CONCATENATE($B105,"!E122"))),"",INDIRECT(CONCATENATE($B105,"!E122")))</f>
        <v>99.980715817635613</v>
      </c>
      <c r="O105" s="315" t="str">
        <f t="shared" ref="O105:O116" ca="true" si="22">IF(ISERROR(INDIRECT(CONCATENATE($B105,"!E129"))),"",INDIRECT(CONCATENATE($B105,"!E129")))</f>
        <v>N/A</v>
      </c>
      <c r="P105" s="316"/>
      <c r="Q105" s="316"/>
      <c r="R105" s="317">
        <f t="shared" ref="R105:R116" ca="true" si="23">IF(ISERROR(INDIRECT(CONCATENATE($B105,"!E127"))),"",INDIRECT(CONCATENATE($B105,"!E127")))</f>
        <v>5.6630864938813658E-3</v>
      </c>
      <c r="S105" s="228">
        <f t="shared" ref="S105:S116" ca="true" si="24">IF(ISERROR(INDIRECT(CONCATENATE($B105,"!F122"))),"",INDIRECT(CONCATENATE($B105,"!F122")))</f>
        <v>99.995685275913999</v>
      </c>
      <c r="T105" s="315" t="str">
        <f t="shared" ref="T105:T116" ca="true" si="25">IF(ISERROR(INDIRECT(CONCATENATE($B105,"!F129"))),"",INDIRECT(CONCATENATE($B105,"!F129")))</f>
        <v>N/A</v>
      </c>
      <c r="U105" s="316"/>
      <c r="V105" s="316"/>
      <c r="W105" s="317">
        <f t="shared" ref="W105:W116" ca="true" si="26">IF(ISERROR(INDIRECT(CONCATENATE($B105,"!F127"))),"",INDIRECT(CONCATENATE($B105,"!F127")))</f>
        <v>0</v>
      </c>
      <c r="X105" s="228">
        <f t="shared" ref="X105:X116" ca="true" si="27">IF(ISERROR(INDIRECT(CONCATENATE($B105,"!G122"))),"",INDIRECT(CONCATENATE($B105,"!G122")))</f>
        <v>100.00000000000001</v>
      </c>
      <c r="Y105" s="315" t="str">
        <f t="shared" ref="Y105:Y116" ca="true" si="28">IF(ISERROR(INDIRECT(CONCATENATE($B105,"!G129"))),"",INDIRECT(CONCATENATE($B105,"!G129")))</f>
        <v>N/A</v>
      </c>
      <c r="Z105" s="316"/>
      <c r="AA105" s="316"/>
      <c r="AB105" s="317">
        <f t="shared" ref="AB105:AB116" ca="true" si="29">IF(ISERROR(INDIRECT(CONCATENATE($B105,"!G2127"))),"",INDIRECT(CONCATENATE($B105,"!G127")))</f>
        <v>0</v>
      </c>
    </row>
    <row r="106" x14ac:dyDescent="0.2">
      <c r="A106" s="314"/>
      <c r="B106" s="639" t="s">
        <v>266</v>
      </c>
      <c r="C106" s="640">
        <v>2004</v>
      </c>
      <c r="D106" s="229">
        <f t="shared" ca="true" si="15"/>
        <v>95.813570141163552</v>
      </c>
      <c r="E106" s="318" t="str">
        <f t="shared" ca="true" si="16"/>
        <v>N/A</v>
      </c>
      <c r="F106" s="316"/>
      <c r="G106" s="316"/>
      <c r="H106" s="319">
        <f t="shared" ca="true" si="17"/>
        <v>3.6213067768880141</v>
      </c>
      <c r="I106" s="229">
        <f t="shared" ca="true" si="18"/>
        <v>99.222555638795754</v>
      </c>
      <c r="J106" s="318" t="str">
        <f t="shared" ca="true" si="19"/>
        <v>N/A</v>
      </c>
      <c r="K106" s="316"/>
      <c r="L106" s="316"/>
      <c r="M106" s="319">
        <f t="shared" ca="true" si="20"/>
        <v>0.44378532397324061</v>
      </c>
      <c r="N106" s="229">
        <f t="shared" ca="true" si="21"/>
        <v>99.781690547395911</v>
      </c>
      <c r="O106" s="318" t="str">
        <f t="shared" ca="true" si="22"/>
        <v>N/A</v>
      </c>
      <c r="P106" s="316"/>
      <c r="Q106" s="316"/>
      <c r="R106" s="319">
        <f t="shared" ca="true" si="23"/>
        <v>0.12046939667418634</v>
      </c>
      <c r="S106" s="229">
        <f t="shared" ca="true" si="24"/>
        <v>99.801737463882759</v>
      </c>
      <c r="T106" s="318" t="str">
        <f t="shared" ca="true" si="25"/>
        <v>N/A</v>
      </c>
      <c r="U106" s="316"/>
      <c r="V106" s="316"/>
      <c r="W106" s="319">
        <f t="shared" ca="true" si="26"/>
        <v>9.5885177797458351E-2</v>
      </c>
      <c r="X106" s="229">
        <f t="shared" ca="true" si="27"/>
        <v>99.999999999999915</v>
      </c>
      <c r="Y106" s="318" t="str">
        <f t="shared" ca="true" si="28"/>
        <v>N/A</v>
      </c>
      <c r="Z106" s="316"/>
      <c r="AA106" s="316"/>
      <c r="AB106" s="319">
        <f t="shared" ca="true" si="29"/>
        <v>0</v>
      </c>
    </row>
    <row r="107" x14ac:dyDescent="0.2">
      <c r="A107" s="314"/>
      <c r="B107" s="639" t="s">
        <v>35</v>
      </c>
      <c r="C107" s="640">
        <v>2006</v>
      </c>
      <c r="D107" s="229">
        <f t="shared" ca="true" si="15"/>
        <v>97.847742873996381</v>
      </c>
      <c r="E107" s="318">
        <f t="shared" ca="true" si="16"/>
        <v>93.563335298254771</v>
      </c>
      <c r="F107" s="316"/>
      <c r="G107" s="316"/>
      <c r="H107" s="319">
        <f t="shared" ca="true" si="17"/>
        <v>1.8838310183328579</v>
      </c>
      <c r="I107" s="229">
        <f t="shared" ca="true" si="18"/>
        <v>99.332283851568576</v>
      </c>
      <c r="J107" s="318">
        <f t="shared" ca="true" si="19"/>
        <v>95.201910338604876</v>
      </c>
      <c r="K107" s="316"/>
      <c r="L107" s="316"/>
      <c r="M107" s="319">
        <f t="shared" ca="true" si="20"/>
        <v>0.56780784051419475</v>
      </c>
      <c r="N107" s="229">
        <f t="shared" ca="true" si="21"/>
        <v>99.147324705502001</v>
      </c>
      <c r="O107" s="318">
        <f t="shared" ca="true" si="22"/>
        <v>94.700823734988305</v>
      </c>
      <c r="P107" s="316"/>
      <c r="Q107" s="316"/>
      <c r="R107" s="319">
        <f t="shared" ca="true" si="23"/>
        <v>0.74446280846714863</v>
      </c>
      <c r="S107" s="229">
        <f t="shared" ca="true" si="24"/>
        <v>99.771531381185483</v>
      </c>
      <c r="T107" s="318">
        <f t="shared" ca="true" si="25"/>
        <v>97.370373403184317</v>
      </c>
      <c r="U107" s="316"/>
      <c r="V107" s="316"/>
      <c r="W107" s="319">
        <f t="shared" ca="true" si="26"/>
        <v>0.17804705114557132</v>
      </c>
      <c r="X107" s="229">
        <f t="shared" ca="true" si="27"/>
        <v>99.95763177822981</v>
      </c>
      <c r="Y107" s="318">
        <f t="shared" ca="true" si="28"/>
        <v>98.856999656336413</v>
      </c>
      <c r="Z107" s="316"/>
      <c r="AA107" s="316"/>
      <c r="AB107" s="319">
        <f t="shared" ca="true" si="29"/>
        <v>0</v>
      </c>
      <c r="AD107" s="320"/>
    </row>
    <row r="108" x14ac:dyDescent="0.2">
      <c r="A108" s="314"/>
      <c r="B108" s="639" t="s">
        <v>388</v>
      </c>
      <c r="C108" s="640">
        <v>2013</v>
      </c>
      <c r="D108" s="229">
        <f t="shared" ca="true" si="15"/>
        <v>98.147250053830973</v>
      </c>
      <c r="E108" s="318">
        <f t="shared" ca="true" si="16"/>
        <v>96.011277491700199</v>
      </c>
      <c r="F108" s="316"/>
      <c r="G108" s="316"/>
      <c r="H108" s="319">
        <f t="shared" ca="true" si="17"/>
        <v>0.62156279501611933</v>
      </c>
      <c r="I108" s="229">
        <f t="shared" ca="true" si="18"/>
        <v>99.49900819364575</v>
      </c>
      <c r="J108" s="318">
        <f t="shared" ca="true" si="19"/>
        <v>97.565337542254241</v>
      </c>
      <c r="K108" s="316"/>
      <c r="L108" s="316"/>
      <c r="M108" s="319">
        <f t="shared" ca="true" si="20"/>
        <v>0.1865010833845227</v>
      </c>
      <c r="N108" s="229">
        <f t="shared" ca="true" si="21"/>
        <v>99.701875109550969</v>
      </c>
      <c r="O108" s="318">
        <f t="shared" ca="true" si="22"/>
        <v>97.303459474552625</v>
      </c>
      <c r="P108" s="316"/>
      <c r="Q108" s="316"/>
      <c r="R108" s="319">
        <f t="shared" ca="true" si="23"/>
        <v>5.4162950111845659E-2</v>
      </c>
      <c r="S108" s="229">
        <f t="shared" ca="true" si="24"/>
        <v>99.965968491407793</v>
      </c>
      <c r="T108" s="318">
        <f t="shared" ca="true" si="25"/>
        <v>98.635494482789596</v>
      </c>
      <c r="U108" s="316"/>
      <c r="V108" s="316"/>
      <c r="W108" s="319">
        <f t="shared" ca="true" si="26"/>
        <v>0</v>
      </c>
      <c r="X108" s="229">
        <f t="shared" ca="true" si="27"/>
        <v>99.995600942940811</v>
      </c>
      <c r="Y108" s="318">
        <f t="shared" ca="true" si="28"/>
        <v>99.109819897047103</v>
      </c>
      <c r="Z108" s="316"/>
      <c r="AA108" s="316"/>
      <c r="AB108" s="319">
        <f t="shared" ca="true" si="29"/>
        <v>0</v>
      </c>
    </row>
    <row r="109" x14ac:dyDescent="0.2">
      <c r="A109" s="314"/>
      <c r="B109" s="639" t="s">
        <v>436</v>
      </c>
      <c r="C109" s="640">
        <v>2016</v>
      </c>
      <c r="D109" s="229">
        <f t="shared" ca="true" si="15"/>
        <v>98.985025909058535</v>
      </c>
      <c r="E109" s="318">
        <f t="shared" ca="true" si="16"/>
        <v>95.349358088931012</v>
      </c>
      <c r="F109" s="316"/>
      <c r="G109" s="316"/>
      <c r="H109" s="319">
        <f t="shared" ca="true" si="17"/>
        <v>0.88119324788938203</v>
      </c>
      <c r="I109" s="229">
        <f t="shared" ca="true" si="18"/>
        <v>99.599057299750598</v>
      </c>
      <c r="J109" s="318">
        <f t="shared" ca="true" si="19"/>
        <v>97.012736973704008</v>
      </c>
      <c r="K109" s="316"/>
      <c r="L109" s="316"/>
      <c r="M109" s="319">
        <f t="shared" ca="true" si="20"/>
        <v>0.23343094098519454</v>
      </c>
      <c r="N109" s="229">
        <f t="shared" ca="true" si="21"/>
        <v>99.843265978297666</v>
      </c>
      <c r="O109" s="318">
        <f t="shared" ca="true" si="22"/>
        <v>97.694721431668086</v>
      </c>
      <c r="P109" s="316"/>
      <c r="Q109" s="316"/>
      <c r="R109" s="319">
        <f t="shared" ca="true" si="23"/>
        <v>3.4349101246807386E-3</v>
      </c>
      <c r="S109" s="229">
        <f t="shared" ca="true" si="24"/>
        <v>99.492764616296839</v>
      </c>
      <c r="T109" s="318">
        <f t="shared" ca="true" si="25"/>
        <v>98.478484527452451</v>
      </c>
      <c r="U109" s="316"/>
      <c r="V109" s="316"/>
      <c r="W109" s="319">
        <f t="shared" ca="true" si="26"/>
        <v>2.8269962711714629E-3</v>
      </c>
      <c r="X109" s="229">
        <f t="shared" ca="true" si="27"/>
        <v>99.982832075239486</v>
      </c>
      <c r="Y109" s="318">
        <f t="shared" ca="true" si="28"/>
        <v>99.696691530956073</v>
      </c>
      <c r="Z109" s="316"/>
      <c r="AA109" s="316"/>
      <c r="AB109" s="319">
        <f t="shared" ca="true" si="29"/>
        <v>0</v>
      </c>
    </row>
    <row r="110" x14ac:dyDescent="0.2">
      <c r="A110" s="314"/>
      <c r="B110" s="639" t="s">
        <v>623</v>
      </c>
      <c r="C110" s="640">
        <v>2019</v>
      </c>
      <c r="D110" s="229">
        <f t="shared" ca="true" si="15"/>
        <v>99.233167068280906</v>
      </c>
      <c r="E110" s="318">
        <f t="shared" ca="true" si="16"/>
        <v>93.543266635265638</v>
      </c>
      <c r="F110" s="316"/>
      <c r="G110" s="316"/>
      <c r="H110" s="319">
        <f t="shared" ca="true" si="17"/>
        <v>0.47963857483072297</v>
      </c>
      <c r="I110" s="229">
        <f t="shared" ca="true" si="18"/>
        <v>99.488949663103782</v>
      </c>
      <c r="J110" s="318">
        <f t="shared" ca="true" si="19"/>
        <v>97.951856226563194</v>
      </c>
      <c r="K110" s="316"/>
      <c r="L110" s="316"/>
      <c r="M110" s="319">
        <f t="shared" ca="true" si="20"/>
        <v>8.6177417087044308E-2</v>
      </c>
      <c r="N110" s="229">
        <f t="shared" ca="true" si="21"/>
        <v>99.795526103320242</v>
      </c>
      <c r="O110" s="318">
        <f t="shared" ca="true" si="22"/>
        <v>98.480933281664875</v>
      </c>
      <c r="P110" s="316"/>
      <c r="Q110" s="316"/>
      <c r="R110" s="319">
        <f t="shared" ca="true" si="23"/>
        <v>4.5365254723801806E-3</v>
      </c>
      <c r="S110" s="229">
        <f t="shared" ca="true" si="24"/>
        <v>99.628368782026911</v>
      </c>
      <c r="T110" s="318">
        <f t="shared" ca="true" si="25"/>
        <v>98.624615811459492</v>
      </c>
      <c r="U110" s="316"/>
      <c r="V110" s="316"/>
      <c r="W110" s="319">
        <f t="shared" ca="true" si="26"/>
        <v>0</v>
      </c>
      <c r="X110" s="229">
        <f t="shared" ca="true" si="27"/>
        <v>99.973811156436128</v>
      </c>
      <c r="Y110" s="318">
        <f t="shared" ca="true" si="28"/>
        <v>98.487265718016815</v>
      </c>
      <c r="Z110" s="316"/>
      <c r="AA110" s="316"/>
      <c r="AB110" s="319">
        <f t="shared" ca="true" si="29"/>
        <v>0</v>
      </c>
    </row>
    <row r="111" x14ac:dyDescent="0.2">
      <c r="A111" s="314"/>
      <c r="B111" s="639"/>
      <c r="C111" s="640"/>
      <c r="D111" s="229" t="str">
        <f t="shared" ca="true" si="15"/>
        <v/>
      </c>
      <c r="E111" s="318" t="str">
        <f t="shared" ca="true" si="16"/>
        <v/>
      </c>
      <c r="F111" s="316"/>
      <c r="G111" s="316"/>
      <c r="H111" s="319" t="str">
        <f t="shared" ca="true" si="17"/>
        <v/>
      </c>
      <c r="I111" s="229" t="str">
        <f t="shared" ca="true" si="18"/>
        <v/>
      </c>
      <c r="J111" s="318" t="str">
        <f t="shared" ca="true" si="19"/>
        <v/>
      </c>
      <c r="K111" s="316"/>
      <c r="L111" s="316"/>
      <c r="M111" s="319" t="str">
        <f t="shared" ca="true" si="20"/>
        <v/>
      </c>
      <c r="N111" s="229" t="str">
        <f t="shared" ca="true" si="21"/>
        <v/>
      </c>
      <c r="O111" s="318" t="str">
        <f t="shared" ca="true" si="22"/>
        <v/>
      </c>
      <c r="P111" s="316"/>
      <c r="Q111" s="316"/>
      <c r="R111" s="319" t="str">
        <f t="shared" ca="true" si="23"/>
        <v/>
      </c>
      <c r="S111" s="229" t="str">
        <f t="shared" ca="true" si="24"/>
        <v/>
      </c>
      <c r="T111" s="318" t="str">
        <f t="shared" ca="true" si="25"/>
        <v/>
      </c>
      <c r="U111" s="316"/>
      <c r="V111" s="316"/>
      <c r="W111" s="319" t="str">
        <f t="shared" ca="true" si="26"/>
        <v/>
      </c>
      <c r="X111" s="229" t="str">
        <f t="shared" ca="true" si="27"/>
        <v/>
      </c>
      <c r="Y111" s="318" t="str">
        <f t="shared" ca="true" si="28"/>
        <v/>
      </c>
      <c r="Z111" s="316"/>
      <c r="AA111" s="316"/>
      <c r="AB111" s="319" t="str">
        <f t="shared" ca="true" si="29"/>
        <v/>
      </c>
    </row>
    <row r="112" x14ac:dyDescent="0.2">
      <c r="A112" s="314"/>
      <c r="B112" s="639"/>
      <c r="C112" s="640"/>
      <c r="D112" s="229" t="str">
        <f t="shared" ca="true" si="15"/>
        <v/>
      </c>
      <c r="E112" s="318" t="str">
        <f t="shared" ca="true" si="16"/>
        <v/>
      </c>
      <c r="F112" s="316"/>
      <c r="G112" s="316"/>
      <c r="H112" s="319" t="str">
        <f t="shared" ca="true" si="17"/>
        <v/>
      </c>
      <c r="I112" s="229" t="str">
        <f t="shared" ca="true" si="18"/>
        <v/>
      </c>
      <c r="J112" s="318" t="str">
        <f t="shared" ca="true" si="19"/>
        <v/>
      </c>
      <c r="K112" s="316"/>
      <c r="L112" s="316"/>
      <c r="M112" s="319" t="str">
        <f t="shared" ca="true" si="20"/>
        <v/>
      </c>
      <c r="N112" s="229" t="str">
        <f t="shared" ca="true" si="21"/>
        <v/>
      </c>
      <c r="O112" s="318" t="str">
        <f t="shared" ca="true" si="22"/>
        <v/>
      </c>
      <c r="P112" s="316"/>
      <c r="Q112" s="316"/>
      <c r="R112" s="319" t="str">
        <f t="shared" ca="true" si="23"/>
        <v/>
      </c>
      <c r="S112" s="229" t="str">
        <f t="shared" ca="true" si="24"/>
        <v/>
      </c>
      <c r="T112" s="318" t="str">
        <f t="shared" ca="true" si="25"/>
        <v/>
      </c>
      <c r="U112" s="316"/>
      <c r="V112" s="316"/>
      <c r="W112" s="319" t="str">
        <f t="shared" ca="true" si="26"/>
        <v/>
      </c>
      <c r="X112" s="229" t="str">
        <f t="shared" ca="true" si="27"/>
        <v/>
      </c>
      <c r="Y112" s="318" t="str">
        <f t="shared" ca="true" si="28"/>
        <v/>
      </c>
      <c r="Z112" s="316"/>
      <c r="AA112" s="316"/>
      <c r="AB112" s="319" t="str">
        <f t="shared" ca="true" si="29"/>
        <v/>
      </c>
    </row>
    <row r="113" x14ac:dyDescent="0.2">
      <c r="A113" s="314"/>
      <c r="B113" s="639"/>
      <c r="C113" s="640"/>
      <c r="D113" s="229" t="str">
        <f t="shared" ca="true" si="15"/>
        <v/>
      </c>
      <c r="E113" s="318" t="str">
        <f t="shared" ca="true" si="16"/>
        <v/>
      </c>
      <c r="F113" s="316"/>
      <c r="G113" s="316"/>
      <c r="H113" s="319" t="str">
        <f t="shared" ca="true" si="17"/>
        <v/>
      </c>
      <c r="I113" s="229" t="str">
        <f t="shared" ca="true" si="18"/>
        <v/>
      </c>
      <c r="J113" s="318" t="str">
        <f t="shared" ca="true" si="19"/>
        <v/>
      </c>
      <c r="K113" s="316"/>
      <c r="L113" s="316"/>
      <c r="M113" s="319" t="str">
        <f t="shared" ca="true" si="20"/>
        <v/>
      </c>
      <c r="N113" s="229" t="str">
        <f t="shared" ca="true" si="21"/>
        <v/>
      </c>
      <c r="O113" s="318" t="str">
        <f t="shared" ca="true" si="22"/>
        <v/>
      </c>
      <c r="P113" s="316"/>
      <c r="Q113" s="316"/>
      <c r="R113" s="319" t="str">
        <f t="shared" ca="true" si="23"/>
        <v/>
      </c>
      <c r="S113" s="229" t="str">
        <f t="shared" ca="true" si="24"/>
        <v/>
      </c>
      <c r="T113" s="318" t="str">
        <f t="shared" ca="true" si="25"/>
        <v/>
      </c>
      <c r="U113" s="316"/>
      <c r="V113" s="316"/>
      <c r="W113" s="319" t="str">
        <f t="shared" ca="true" si="26"/>
        <v/>
      </c>
      <c r="X113" s="229" t="str">
        <f t="shared" ca="true" si="27"/>
        <v/>
      </c>
      <c r="Y113" s="318" t="str">
        <f t="shared" ca="true" si="28"/>
        <v/>
      </c>
      <c r="Z113" s="316"/>
      <c r="AA113" s="316"/>
      <c r="AB113" s="319" t="str">
        <f t="shared" ca="true" si="29"/>
        <v/>
      </c>
    </row>
    <row r="114" x14ac:dyDescent="0.2">
      <c r="A114" s="314"/>
      <c r="B114" s="639"/>
      <c r="C114" s="640"/>
      <c r="D114" s="229" t="str">
        <f t="shared" ca="true" si="15"/>
        <v/>
      </c>
      <c r="E114" s="318" t="str">
        <f t="shared" ca="true" si="16"/>
        <v/>
      </c>
      <c r="F114" s="316"/>
      <c r="G114" s="316"/>
      <c r="H114" s="319" t="str">
        <f t="shared" ca="true" si="17"/>
        <v/>
      </c>
      <c r="I114" s="229" t="str">
        <f t="shared" ca="true" si="18"/>
        <v/>
      </c>
      <c r="J114" s="318" t="str">
        <f t="shared" ca="true" si="19"/>
        <v/>
      </c>
      <c r="K114" s="316"/>
      <c r="L114" s="316"/>
      <c r="M114" s="319" t="str">
        <f t="shared" ca="true" si="20"/>
        <v/>
      </c>
      <c r="N114" s="229" t="str">
        <f t="shared" ca="true" si="21"/>
        <v/>
      </c>
      <c r="O114" s="318" t="str">
        <f t="shared" ca="true" si="22"/>
        <v/>
      </c>
      <c r="P114" s="316"/>
      <c r="Q114" s="316"/>
      <c r="R114" s="319" t="str">
        <f t="shared" ca="true" si="23"/>
        <v/>
      </c>
      <c r="S114" s="229" t="str">
        <f t="shared" ca="true" si="24"/>
        <v/>
      </c>
      <c r="T114" s="318" t="str">
        <f t="shared" ca="true" si="25"/>
        <v/>
      </c>
      <c r="U114" s="316"/>
      <c r="V114" s="316"/>
      <c r="W114" s="319" t="str">
        <f t="shared" ca="true" si="26"/>
        <v/>
      </c>
      <c r="X114" s="229" t="str">
        <f t="shared" ca="true" si="27"/>
        <v/>
      </c>
      <c r="Y114" s="318" t="str">
        <f t="shared" ca="true" si="28"/>
        <v/>
      </c>
      <c r="Z114" s="316"/>
      <c r="AA114" s="316"/>
      <c r="AB114" s="319" t="str">
        <f t="shared" ca="true" si="29"/>
        <v/>
      </c>
    </row>
    <row r="115" x14ac:dyDescent="0.2">
      <c r="A115" s="314"/>
      <c r="B115" s="639"/>
      <c r="C115" s="640"/>
      <c r="D115" s="229" t="str">
        <f t="shared" ca="true" si="15"/>
        <v/>
      </c>
      <c r="E115" s="318" t="str">
        <f t="shared" ca="true" si="16"/>
        <v/>
      </c>
      <c r="F115" s="316"/>
      <c r="G115" s="316"/>
      <c r="H115" s="319" t="str">
        <f t="shared" ca="true" si="17"/>
        <v/>
      </c>
      <c r="I115" s="229" t="str">
        <f t="shared" ca="true" si="18"/>
        <v/>
      </c>
      <c r="J115" s="318" t="str">
        <f t="shared" ca="true" si="19"/>
        <v/>
      </c>
      <c r="K115" s="316"/>
      <c r="L115" s="316"/>
      <c r="M115" s="319" t="str">
        <f t="shared" ca="true" si="20"/>
        <v/>
      </c>
      <c r="N115" s="229" t="str">
        <f t="shared" ca="true" si="21"/>
        <v/>
      </c>
      <c r="O115" s="318" t="str">
        <f t="shared" ca="true" si="22"/>
        <v/>
      </c>
      <c r="P115" s="316"/>
      <c r="Q115" s="316"/>
      <c r="R115" s="319" t="str">
        <f t="shared" ca="true" si="23"/>
        <v/>
      </c>
      <c r="S115" s="229" t="str">
        <f t="shared" ca="true" si="24"/>
        <v/>
      </c>
      <c r="T115" s="318" t="str">
        <f t="shared" ca="true" si="25"/>
        <v/>
      </c>
      <c r="U115" s="316"/>
      <c r="V115" s="316"/>
      <c r="W115" s="319" t="str">
        <f t="shared" ca="true" si="26"/>
        <v/>
      </c>
      <c r="X115" s="229" t="str">
        <f t="shared" ca="true" si="27"/>
        <v/>
      </c>
      <c r="Y115" s="318" t="str">
        <f t="shared" ca="true" si="28"/>
        <v/>
      </c>
      <c r="Z115" s="316"/>
      <c r="AA115" s="316"/>
      <c r="AB115" s="319" t="str">
        <f t="shared" ca="true" si="29"/>
        <v/>
      </c>
    </row>
    <row r="116" x14ac:dyDescent="0.2">
      <c r="A116" s="314"/>
      <c r="B116" s="641"/>
      <c r="C116" s="642"/>
      <c r="D116" s="230" t="str">
        <f t="shared" ca="true" si="15"/>
        <v/>
      </c>
      <c r="E116" s="321" t="str">
        <f t="shared" ca="true" si="16"/>
        <v/>
      </c>
      <c r="F116" s="322"/>
      <c r="G116" s="323"/>
      <c r="H116" s="324" t="str">
        <f t="shared" ca="true" si="17"/>
        <v/>
      </c>
      <c r="I116" s="230" t="str">
        <f t="shared" ca="true" si="18"/>
        <v/>
      </c>
      <c r="J116" s="321" t="str">
        <f t="shared" ca="true" si="19"/>
        <v/>
      </c>
      <c r="K116" s="322"/>
      <c r="L116" s="323"/>
      <c r="M116" s="324" t="str">
        <f t="shared" ca="true" si="20"/>
        <v/>
      </c>
      <c r="N116" s="230" t="str">
        <f t="shared" ca="true" si="21"/>
        <v/>
      </c>
      <c r="O116" s="321" t="str">
        <f t="shared" ca="true" si="22"/>
        <v/>
      </c>
      <c r="P116" s="322"/>
      <c r="Q116" s="323"/>
      <c r="R116" s="324" t="str">
        <f t="shared" ca="true" si="23"/>
        <v/>
      </c>
      <c r="S116" s="230" t="str">
        <f t="shared" ca="true" si="24"/>
        <v/>
      </c>
      <c r="T116" s="321" t="str">
        <f t="shared" ca="true" si="25"/>
        <v/>
      </c>
      <c r="U116" s="322"/>
      <c r="V116" s="323"/>
      <c r="W116" s="324" t="str">
        <f t="shared" ca="true" si="26"/>
        <v/>
      </c>
      <c r="X116" s="230" t="str">
        <f t="shared" ca="true" si="27"/>
        <v/>
      </c>
      <c r="Y116" s="321" t="str">
        <f t="shared" ca="true" si="28"/>
        <v/>
      </c>
      <c r="Z116" s="322"/>
      <c r="AA116" s="323"/>
      <c r="AB116" s="324" t="str">
        <f t="shared" ca="true" si="29"/>
        <v/>
      </c>
    </row>
    <row r="117" ht="11.25" customHeight="true" x14ac:dyDescent="0.2"/>
    <row r="118" ht="22.5" customHeight="true" x14ac:dyDescent="0.25">
      <c r="B118" s="1045" t="str">
        <f>CONCATENATE("National use of sanitation facilities, ",C99,"–",C100)</f>
        <v>National use of sanitation facilities, 2000–2020</v>
      </c>
      <c r="C118" s="1046"/>
      <c r="D118" s="1046"/>
      <c r="E118" s="1046"/>
      <c r="F118" s="1046"/>
      <c r="G118" s="1046"/>
      <c r="H118" s="1046"/>
      <c r="I118" s="1046"/>
      <c r="J118" s="1046"/>
      <c r="K118" s="1046"/>
      <c r="L118" s="1046"/>
      <c r="N118" s="325"/>
      <c r="O118" s="325"/>
      <c r="P118" s="325"/>
      <c r="Q118" s="325"/>
      <c r="R118" s="325"/>
      <c r="S118" s="1068" t="s">
        <v>11</v>
      </c>
      <c r="T118" s="1069"/>
      <c r="U118" s="1069"/>
      <c r="V118" s="1069"/>
      <c r="W118" s="1070"/>
      <c r="X118" s="325"/>
      <c r="Y118" s="325"/>
      <c r="Z118" s="325"/>
      <c r="AA118" s="325"/>
      <c r="AB118" s="32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27"/>
      <c r="D153" s="327"/>
      <c r="E153" s="328"/>
      <c r="F153" s="328"/>
      <c r="G153" s="328"/>
      <c r="H153" s="328"/>
      <c r="I153" s="328"/>
      <c r="J153" s="328"/>
      <c r="K153" s="328"/>
      <c r="L153" s="328"/>
      <c r="M153" s="328"/>
      <c r="N153" s="328"/>
      <c r="O153" s="328"/>
      <c r="P153" s="328"/>
      <c r="Q153" s="328"/>
      <c r="R153" s="328"/>
      <c r="S153" s="328"/>
      <c r="T153" s="328"/>
      <c r="U153" s="328"/>
      <c r="V153" s="328"/>
      <c r="W153" s="328"/>
      <c r="X153" s="328"/>
      <c r="Y153" s="328"/>
      <c r="Z153" s="328"/>
      <c r="AA153" s="328"/>
      <c r="AB153" s="328"/>
    </row>
    <row r="154" x14ac:dyDescent="0.2">
      <c r="C154" s="327"/>
      <c r="D154" s="327"/>
      <c r="E154" s="328"/>
      <c r="F154" s="328"/>
      <c r="G154" s="328"/>
      <c r="H154" s="328"/>
      <c r="I154" s="328"/>
      <c r="J154" s="328"/>
      <c r="K154" s="328"/>
      <c r="L154" s="328"/>
      <c r="M154" s="328"/>
      <c r="N154" s="328"/>
      <c r="O154" s="328"/>
      <c r="P154" s="328"/>
      <c r="Q154" s="328"/>
      <c r="R154" s="328"/>
      <c r="S154" s="328"/>
      <c r="T154" s="328"/>
      <c r="U154" s="328"/>
      <c r="V154" s="328"/>
      <c r="W154" s="328"/>
      <c r="X154" s="328"/>
      <c r="Y154" s="328"/>
      <c r="Z154" s="328"/>
      <c r="AA154" s="328"/>
      <c r="AB154" s="328"/>
    </row>
    <row r="155" x14ac:dyDescent="0.2">
      <c r="C155" s="327"/>
      <c r="D155" s="327"/>
      <c r="E155" s="328"/>
      <c r="F155" s="328"/>
      <c r="G155" s="328"/>
      <c r="H155" s="328"/>
      <c r="I155" s="328"/>
      <c r="J155" s="328"/>
      <c r="K155" s="328"/>
      <c r="L155" s="328"/>
      <c r="M155" s="328"/>
      <c r="N155" s="328"/>
      <c r="O155" s="328"/>
      <c r="P155" s="328"/>
      <c r="Q155" s="328"/>
      <c r="R155" s="328"/>
      <c r="S155" s="328"/>
      <c r="T155" s="328"/>
      <c r="U155" s="328"/>
      <c r="V155" s="328"/>
      <c r="W155" s="328"/>
      <c r="X155" s="328"/>
      <c r="Y155" s="328"/>
      <c r="Z155" s="328"/>
      <c r="AA155" s="328"/>
      <c r="AB155" s="328"/>
    </row>
    <row r="156" x14ac:dyDescent="0.2">
      <c r="C156" s="327"/>
      <c r="D156" s="327"/>
      <c r="E156" s="328"/>
      <c r="F156" s="328"/>
      <c r="G156" s="328"/>
      <c r="H156" s="328"/>
      <c r="I156" s="328"/>
      <c r="J156" s="328"/>
      <c r="K156" s="328"/>
      <c r="L156" s="328"/>
      <c r="M156" s="328"/>
      <c r="N156" s="328"/>
      <c r="O156" s="328"/>
      <c r="P156" s="328"/>
      <c r="Q156" s="328"/>
      <c r="R156" s="328"/>
      <c r="S156" s="328"/>
      <c r="T156" s="328"/>
      <c r="U156" s="328"/>
      <c r="V156" s="328"/>
      <c r="W156" s="328"/>
      <c r="X156" s="328"/>
      <c r="Y156" s="328"/>
      <c r="Z156" s="328"/>
      <c r="AA156" s="328"/>
      <c r="AB156" s="328"/>
    </row>
    <row r="157" x14ac:dyDescent="0.2">
      <c r="B157" s="328"/>
      <c r="C157" s="327"/>
      <c r="D157" s="327"/>
      <c r="E157" s="328"/>
      <c r="F157" s="328"/>
      <c r="G157" s="328"/>
      <c r="H157" s="328"/>
      <c r="I157" s="328"/>
      <c r="J157" s="328"/>
      <c r="K157" s="328"/>
      <c r="L157" s="328"/>
      <c r="M157" s="328"/>
      <c r="N157" s="328"/>
      <c r="O157" s="328"/>
      <c r="P157" s="328"/>
      <c r="Q157" s="328"/>
      <c r="R157" s="328"/>
      <c r="S157" s="328"/>
      <c r="T157" s="328"/>
      <c r="U157" s="328"/>
      <c r="V157" s="328"/>
      <c r="W157" s="328"/>
      <c r="X157" s="328"/>
      <c r="Y157" s="328"/>
      <c r="Z157" s="328"/>
      <c r="AA157" s="328"/>
      <c r="AB157" s="328"/>
    </row>
    <row r="158" x14ac:dyDescent="0.2">
      <c r="B158" s="328"/>
      <c r="C158" s="327"/>
      <c r="D158" s="327"/>
      <c r="E158" s="328"/>
      <c r="F158" s="328"/>
      <c r="G158" s="328"/>
      <c r="H158" s="328"/>
      <c r="I158" s="328"/>
      <c r="J158" s="328"/>
      <c r="K158" s="328"/>
      <c r="L158" s="328"/>
      <c r="M158" s="328"/>
      <c r="N158" s="328"/>
      <c r="O158" s="328"/>
      <c r="P158" s="328"/>
      <c r="Q158" s="328"/>
      <c r="R158" s="328"/>
      <c r="S158" s="328"/>
      <c r="T158" s="328"/>
      <c r="U158" s="328"/>
      <c r="V158" s="328"/>
      <c r="W158" s="328"/>
      <c r="X158" s="328"/>
      <c r="Y158" s="328"/>
      <c r="Z158" s="328"/>
      <c r="AA158" s="328"/>
      <c r="AB158" s="328"/>
    </row>
    <row r="197" s="267" customFormat="true" ht="16.5" customHeight="true" x14ac:dyDescent="0.2">
      <c r="A197" s="1066" t="s">
        <v>6</v>
      </c>
      <c r="B197" s="1066"/>
      <c r="C197" s="1066"/>
      <c r="D197" s="1064" t="s">
        <v>0</v>
      </c>
      <c r="E197" s="1053"/>
      <c r="F197" s="1053"/>
      <c r="G197" s="1053"/>
      <c r="H197" s="1065"/>
      <c r="I197" s="1064" t="s">
        <v>1</v>
      </c>
      <c r="J197" s="1053"/>
      <c r="K197" s="1053"/>
      <c r="L197" s="1053"/>
      <c r="M197" s="1065"/>
      <c r="N197" s="1064" t="s">
        <v>2</v>
      </c>
      <c r="O197" s="1053"/>
      <c r="P197" s="1053"/>
      <c r="Q197" s="1053"/>
      <c r="R197" s="1065"/>
      <c r="S197" s="1064" t="s">
        <v>3</v>
      </c>
      <c r="T197" s="1053"/>
      <c r="U197" s="1053"/>
      <c r="V197" s="1053"/>
      <c r="W197" s="1065"/>
      <c r="X197" s="1064" t="s">
        <v>4</v>
      </c>
      <c r="Y197" s="1053"/>
      <c r="Z197" s="1053"/>
      <c r="AA197" s="1053"/>
      <c r="AB197" s="1065"/>
    </row>
    <row r="198" s="271" customFormat="true" ht="22.5" customHeight="true" x14ac:dyDescent="0.2">
      <c r="A198" s="1079"/>
      <c r="B198" s="1079"/>
      <c r="C198" s="1079"/>
      <c r="D198" s="281" t="s">
        <v>14</v>
      </c>
      <c r="E198" s="282" t="s">
        <v>15</v>
      </c>
      <c r="F198" s="269" t="s">
        <v>16</v>
      </c>
      <c r="G198" s="269" t="s">
        <v>22</v>
      </c>
      <c r="H198" s="270" t="s">
        <v>19</v>
      </c>
      <c r="I198" s="281" t="s">
        <v>14</v>
      </c>
      <c r="J198" s="282" t="s">
        <v>15</v>
      </c>
      <c r="K198" s="269" t="s">
        <v>16</v>
      </c>
      <c r="L198" s="269" t="s">
        <v>22</v>
      </c>
      <c r="M198" s="270" t="s">
        <v>19</v>
      </c>
      <c r="N198" s="281" t="s">
        <v>14</v>
      </c>
      <c r="O198" s="282" t="s">
        <v>15</v>
      </c>
      <c r="P198" s="269" t="s">
        <v>16</v>
      </c>
      <c r="Q198" s="269" t="s">
        <v>22</v>
      </c>
      <c r="R198" s="270" t="s">
        <v>19</v>
      </c>
      <c r="S198" s="281" t="s">
        <v>14</v>
      </c>
      <c r="T198" s="282" t="s">
        <v>15</v>
      </c>
      <c r="U198" s="269" t="s">
        <v>16</v>
      </c>
      <c r="V198" s="269" t="s">
        <v>22</v>
      </c>
      <c r="W198" s="270" t="s">
        <v>19</v>
      </c>
      <c r="X198" s="281" t="s">
        <v>14</v>
      </c>
      <c r="Y198" s="282" t="s">
        <v>15</v>
      </c>
      <c r="Z198" s="269" t="s">
        <v>16</v>
      </c>
      <c r="AA198" s="269" t="s">
        <v>22</v>
      </c>
      <c r="AB198" s="270" t="s">
        <v>19</v>
      </c>
    </row>
    <row r="199" s="291" customFormat="true" ht="15" customHeight="true" x14ac:dyDescent="0.2">
      <c r="A199" s="1071" t="s">
        <v>10</v>
      </c>
      <c r="B199" s="1072"/>
      <c r="C199" s="388">
        <v>2000</v>
      </c>
      <c r="D199" s="283">
        <f ca="true">IF((D201+H201)&gt;100,D201*100/(D201+H201),D201)</f>
        <v>99.588112057467441</v>
      </c>
      <c r="E199" s="332">
        <f ca="true">D199*AVERAGEIF(E205:E216,"&gt;0")/100</f>
        <v>92.236219353369293</v>
      </c>
      <c r="F199" s="285">
        <f ca="true">D199*(100-AVERAGEIF(E205:E216,"&gt;0"))/100</f>
        <v>7.3518927040981579</v>
      </c>
      <c r="G199" s="286">
        <f ca="true">100-(E199+F199+H199)</f>
        <v>0.15034885499433415</v>
      </c>
      <c r="H199" s="287">
        <f ca="true">IF((D201+H201)&gt;100,H201*100/(D201+H201),H201)</f>
        <v>0.26153908753820954</v>
      </c>
      <c r="I199" s="283">
        <f ca="true">IF((I201+M201)&gt;100,I201*100/(I201+M201),I201)</f>
        <v>99.940164575119297</v>
      </c>
      <c r="J199" s="332">
        <f ca="true">I199*AVERAGEIF(J205:J216,"&gt;0")/100</f>
        <v>95.282335098461971</v>
      </c>
      <c r="K199" s="288">
        <f ca="true">I199*(100-AVERAGEIF(J205:J216,"&gt;0"))/100</f>
        <v>4.6578294766573283</v>
      </c>
      <c r="L199" s="289">
        <f ca="true">100-(J199+K199+M199)</f>
        <v>1.8069423857170364E-2</v>
      </c>
      <c r="M199" s="290">
        <f ca="true">IF((I201+M201)&gt;100,M201*100/(I201+M201),M201)</f>
        <v>4.1766001023538557E-2</v>
      </c>
      <c r="N199" s="283">
        <f ca="true">IF((N201+R201)&gt;100,N201*100/(N201+R201),N201)</f>
        <v>99.980433855740486</v>
      </c>
      <c r="O199" s="332">
        <f ca="true">N199*AVERAGEIF(O205:O216,"&gt;0")/100</f>
        <v>97.798273767489547</v>
      </c>
      <c r="P199" s="288">
        <f ca="true">N199*(100-AVERAGEIF(O205:O216,"&gt;0"))/100</f>
        <v>2.1821600882509404</v>
      </c>
      <c r="Q199" s="289">
        <f ca="true">100-(O199+P199+R199)</f>
        <v>0</v>
      </c>
      <c r="R199" s="290">
        <f ca="true">IF((N201+R201)&gt;100,R201*100/(N201+R201),R201)</f>
        <v>1.9566144259519261E-2</v>
      </c>
      <c r="S199" s="283">
        <f ca="true">IF((S201+W201)&gt;100,S201*100/(S201+W201),S201)</f>
        <v>100</v>
      </c>
      <c r="T199" s="332">
        <f ca="true">S199*AVERAGEIF(T205:T216,"&gt;0")/100</f>
        <v>98.861380545663394</v>
      </c>
      <c r="U199" s="288">
        <f ca="true">S199*(100-AVERAGEIF(T205:T216,"&gt;0"))/100</f>
        <v>1.1386194543366059</v>
      </c>
      <c r="V199" s="289">
        <f ca="true">100-(T199+U199+W199)</f>
        <v>0</v>
      </c>
      <c r="W199" s="290">
        <f ca="true">IF((S201+W201)&gt;100,W201*100/(S201+W201),W201)</f>
        <v>0</v>
      </c>
      <c r="X199" s="283">
        <f ca="true">IF((X201+AB201)&gt;100,X201*100/(X201+AB201),X201)</f>
        <v>100</v>
      </c>
      <c r="Y199" s="332">
        <f ca="true">X199*AVERAGEIF(Y205:Y216,"&gt;0")/100</f>
        <v>98.902499066159436</v>
      </c>
      <c r="Z199" s="288">
        <f ca="true">X199*(100-AVERAGEIF(Y205:Y216,"&gt;0"))/100</f>
        <v>1.0975009338405641</v>
      </c>
      <c r="AA199" s="289">
        <f ca="true">100-(Y199+Z199+AB199)</f>
        <v>0</v>
      </c>
      <c r="AB199" s="290">
        <f ca="true">IF((X201+AB201)&gt;100,AB201*100/(X201+AB201),AB201)</f>
        <v>0</v>
      </c>
    </row>
    <row r="200" s="291" customFormat="true" ht="15" customHeight="true" x14ac:dyDescent="0.2">
      <c r="A200" s="1073"/>
      <c r="B200" s="1074"/>
      <c r="C200" s="389">
        <v>2020</v>
      </c>
      <c r="D200" s="292">
        <f ca="true">IF((D202+H202)&gt;100,D202*100/(D202+H202),D202)</f>
        <v>99.318381571063171</v>
      </c>
      <c r="E200" s="333">
        <f ca="true">D200*AVERAGEIF(E205:E216,"&gt;0")/100</f>
        <v>91.986401179329405</v>
      </c>
      <c r="F200" s="294">
        <f ca="true">D200*(100-AVERAGEIF(E205:E216,"&gt;0"))/100</f>
        <v>7.3319803917337651</v>
      </c>
      <c r="G200" s="295">
        <f ca="true">100-(E200+F200+H200)</f>
        <v>0.48044253835419681</v>
      </c>
      <c r="H200" s="296">
        <f ca="true">IF((D202+H202)&gt;100,H202*100/(D202+H202),H202)</f>
        <v>0.2011758905826353</v>
      </c>
      <c r="I200" s="292">
        <f ca="true">IF((I202+M202)&gt;100,I202*100/(I202+M202),I202)</f>
        <v>99.723142760085864</v>
      </c>
      <c r="J200" s="333">
        <f ca="true">I200*AVERAGEIF(J205:J216,"&gt;0")/100</f>
        <v>95.075427841588791</v>
      </c>
      <c r="K200" s="294">
        <f ca="true">I200*(100-AVERAGEIF(J205:J216,"&gt;0"))/100</f>
        <v>4.6477149184970745</v>
      </c>
      <c r="L200" s="295">
        <f ca="true">100-(J200+K200+M200)</f>
        <v>0.27116158682363789</v>
      </c>
      <c r="M200" s="296">
        <f ca="true">IF((I202+M202)&gt;100,M202*100/(I202+M202),M202)</f>
        <v>5.695653090504571E-3</v>
      </c>
      <c r="N200" s="292">
        <f ca="true">IF((N202+R202)&gt;100,N202*100/(N202+R202),N202)</f>
        <v>99.560805840147339</v>
      </c>
      <c r="O200" s="333">
        <f ca="true">N200*AVERAGEIF(O205:O216,"&gt;0")/100</f>
        <v>97.38780449898546</v>
      </c>
      <c r="P200" s="294">
        <f ca="true">N200*(100-AVERAGEIF(O205:O216,"&gt;0"))/100</f>
        <v>2.1730013411618798</v>
      </c>
      <c r="Q200" s="295">
        <f ca="true">100-(O200+P200+R200)</f>
        <v>0.43702268543042067</v>
      </c>
      <c r="R200" s="296">
        <f ca="true">IF((N202+R202)&gt;100,R202*100/(N202+R202),R202)</f>
        <v>2.1714744222400828E-3</v>
      </c>
      <c r="S200" s="292">
        <f ca="true">IF((S202+W202)&gt;100,S202*100/(S202+W202),S202)</f>
        <v>99.647620607665999</v>
      </c>
      <c r="T200" s="333">
        <f ca="true">S200*AVERAGEIF(T205:T216,"&gt;0")/100</f>
        <v>98.513013413643591</v>
      </c>
      <c r="U200" s="294">
        <f ca="true">S200*(100-AVERAGEIF(T205:T216,"&gt;0"))/100</f>
        <v>1.1346071940224178</v>
      </c>
      <c r="V200" s="295">
        <f ca="true">100-(T200+U200+W200)</f>
        <v>0.35237939233398663</v>
      </c>
      <c r="W200" s="296">
        <f ca="true">IF((S202+W202)&gt;100,W202*100/(S202+W202),W202)</f>
        <v>0</v>
      </c>
      <c r="X200" s="292">
        <f ca="true">IF((X202+AB202)&gt;100,X202*100/(X202+AB202),X202)</f>
        <v>99.982924485699584</v>
      </c>
      <c r="Y200" s="333">
        <f ca="true">X200*AVERAGEIF(Y205:Y216,"&gt;0")/100</f>
        <v>98.885610955787925</v>
      </c>
      <c r="Z200" s="294">
        <f ca="true">X200*(100-AVERAGEIF(Y205:Y216,"&gt;0"))/100</f>
        <v>1.097313529911659</v>
      </c>
      <c r="AA200" s="295">
        <f ca="true">100-(Y200+Z200+AB200)</f>
        <v>1.7075514300415762E-2</v>
      </c>
      <c r="AB200" s="296">
        <f ca="true">IF((X202+AB202)&gt;100,AB202*100/(X202+AB202),AB202)</f>
        <v>0</v>
      </c>
    </row>
    <row r="201" hidden="true" x14ac:dyDescent="0.2">
      <c r="A201" s="1075" t="s">
        <v>12</v>
      </c>
      <c r="B201" s="1076"/>
      <c r="C201" s="297">
        <f>MinRegYear(C199,C205:C216)</f>
        <v>2000</v>
      </c>
      <c r="D201" s="298">
        <f ca="true">IF(MAX(C205:C216)-MIN(C205:C216)&lt;5,AVERAGEIF(C205:C216,"&gt;0",D205:D216),
IF(FORECAST($C201,D$205:D$216,$C$205:$C$216)&lt;0,0,
IF(FORECAST($C201,D$205:D$216,$C$205:$C$216)&gt;100,100,
FORECAST($C201,D$205:D$216,$C$205:$C$216))))</f>
        <v>99.588112057467441</v>
      </c>
      <c r="E201" s="299"/>
      <c r="F201" s="300"/>
      <c r="G201" s="300"/>
      <c r="H201" s="301">
        <f ca="true">IF(MAX(C205:C216)-MIN(C205:C216)&lt;5,AVERAGEIF(C205:C216,"&gt;0",H205:H216),
IF(FORECAST($C201,H$205:H$216,$C$205:$C$216)&lt;0,0,
IF(FORECAST($C201,H$205:H$216,$C$205:$C$216)&gt;100,100,
FORECAST($C201,H$205:H$216,$C$205:$C$216))))</f>
        <v>0.26153908753820954</v>
      </c>
      <c r="I201" s="298">
        <f ca="true">IF(MAX(C205:C216)-MIN(C205:C216)&lt;5,AVERAGEIF(C205:C216,"&gt;0",I205:I216),
IF(FORECAST($C201,I$205:I$216,$C$205:$C$216)&lt;0,0,
IF(FORECAST($C201,I$205:I$216,$C$205:$C$216)&gt;100,100,
FORECAST($C201,I$205:I$216,$C$205:$C$216))))</f>
        <v>99.940164575119297</v>
      </c>
      <c r="J201" s="299"/>
      <c r="K201" s="300"/>
      <c r="L201" s="300"/>
      <c r="M201" s="301">
        <f ca="true">IF(MAX(C205:C216)-MIN(C205:C216)&lt;5,AVERAGEIF(C205:C216,"&gt;0",M205:M216),
IF(FORECAST($C201,M$205:M$216,$C$205:$C$216)&lt;0,0,
IF(FORECAST($C201,M$205:M$216,$C$205:$C$216)&gt;100,100,
FORECAST($C201,M$205:M$216,$C$205:$C$216))))</f>
        <v>4.1766001023538557E-2</v>
      </c>
      <c r="N201" s="298">
        <f ca="true">IF(MAX(C205:C216)-MIN(C205:C216)&lt;5,AVERAGEIF(C205:C216,"&gt;0",N205:N216),
IF(FORECAST($C201,N$205:N$216,$C$205:$C$216)&lt;0,0,
IF(FORECAST($C201,N$205:N$216,$C$205:$C$216)&gt;100,100,
FORECAST($C201,N$205:N$216,$C$205:$C$216))))</f>
        <v>100</v>
      </c>
      <c r="O201" s="299"/>
      <c r="P201" s="300"/>
      <c r="Q201" s="300"/>
      <c r="R201" s="301">
        <f ca="true">IF(MAX(C205:C216)-MIN(C205:C216)&lt;5,AVERAGEIF(C205:C216,"&gt;0",R205:R216),
IF(FORECAST($C201,R$205:R$216,$C$205:$C$216)&lt;0,0,
IF(FORECAST($C201,R$205:R$216,$C$205:$C$216)&gt;100,100,
FORECAST($C201,R$205:R$216,$C$205:$C$216))))</f>
        <v>1.9569973348736225E-2</v>
      </c>
      <c r="S201" s="298">
        <f ca="true">IF(MAX(C205:C216)-MIN(C205:C216)&lt;5,AVERAGEIF(C205:C216,"&gt;0",S205:S216),
IF(FORECAST($C201,S$205:S$216,$C$205:$C$216)&lt;0,0,
IF(FORECAST($C201,S$205:S$216,$C$205:$C$216)&gt;100,100,
FORECAST($C201,S$205:S$216,$C$205:$C$216))))</f>
        <v>100</v>
      </c>
      <c r="T201" s="299"/>
      <c r="U201" s="300"/>
      <c r="V201" s="300"/>
      <c r="W201" s="301">
        <f ca="true">IF(MAX(C205:C216)-MIN(C205:C216)&lt;5,AVERAGEIF(C205:C216,"&gt;0",W205:W216),
IF(FORECAST($C201,W$205:W$216,$C$205:$C$216)&lt;0,0,
IF(FORECAST($C201,W$205:W$216,$C$205:$C$216)&gt;100,100,
FORECAST($C201,W$205:W$216,$C$205:$C$216))))</f>
        <v>0</v>
      </c>
      <c r="X201" s="298">
        <f ca="true">IF(MAX(C205:C216)-MIN(C205:C216)&lt;5,AVERAGEIF(C205:C216,"&gt;0",X205:X216),
IF(FORECAST($C201,X$205:X$216,$C$205:$C$216)&lt;0,0,
IF(FORECAST($C201,X$205:X$216,$C$205:$C$216)&gt;100,100,
FORECAST($C201,X$205:X$216,$C$205:$C$216))))</f>
        <v>100</v>
      </c>
      <c r="Y201" s="299"/>
      <c r="Z201" s="300"/>
      <c r="AA201" s="300"/>
      <c r="AB201" s="301">
        <f ca="true">IF(MAX(C205:C216)-MIN(C205:C216)&lt;5,AVERAGEIF(C205:C216,"&gt;0",AB205:AB216),
IF(FORECAST($C201,AB$205:AB$216,$C$205:$C$216)&lt;0,0,
IF(FORECAST($C201,AB$205:AB$216,$C$205:$C$216)&gt;100,100,
FORECAST($C201,AB$205:AB$216,$C$205:$C$216))))</f>
        <v>0</v>
      </c>
    </row>
    <row r="202" hidden="true" x14ac:dyDescent="0.2">
      <c r="A202" s="1077"/>
      <c r="B202" s="1078"/>
      <c r="C202" s="276">
        <f>MaxRegYear(C200,C205:C216)</f>
        <v>2020</v>
      </c>
      <c r="D202" s="302">
        <f ca="true">IF(MAX(C205:C216)-MIN(C205:C216)&lt;5,AVERAGEIF(C205:C216,"&gt;0",D205:D216),
IF(FORECAST($C202,D$205:D$216,$C$205:$C$216)&lt;0,0,
IF(FORECAST($C202,D$205:D$216,$C$205:$C$216)&gt;100,100,
FORECAST($C202,D$205:D$216,$C$205:$C$216))))</f>
        <v>99.318381571063171</v>
      </c>
      <c r="E202" s="303"/>
      <c r="F202" s="304"/>
      <c r="G202" s="304"/>
      <c r="H202" s="305">
        <f ca="true">IF(MAX(C205:C216)-MIN(C205:C216)&lt;5,AVERAGEIF(C205:C216,"&gt;0",H205:H216),
IF(FORECAST($C202,H$205:H$216,$C$205:$C$216)&lt;0,0,
IF(FORECAST($C202,H$205:H$216,$C$205:$C$216)&gt;100,100,
FORECAST($C202,H$205:H$216,$C$205:$C$216))))</f>
        <v>0.2011758905826353</v>
      </c>
      <c r="I202" s="302">
        <f ca="true">IF(MAX(C205:C216)-MIN(C205:C216)&lt;5,AVERAGEIF(C205:C216,"&gt;0",I205:I216),
IF(FORECAST($C202,I$205:I$216,$C$205:$C$216)&lt;0,0,
IF(FORECAST($C202,I$205:I$216,$C$205:$C$216)&gt;100,100,
FORECAST($C202,I$205:I$216,$C$205:$C$216))))</f>
        <v>99.723142760085864</v>
      </c>
      <c r="J202" s="303"/>
      <c r="K202" s="304"/>
      <c r="L202" s="304"/>
      <c r="M202" s="305">
        <f ca="true">IF(MAX(C205:C216)-MIN(C205:C216)&lt;5,AVERAGEIF(C205:C216,"&gt;0",M205:M216),
IF(FORECAST($C202,M$205:M$216,$C$205:$C$216)&lt;0,0,
IF(FORECAST($C202,M$205:M$216,$C$205:$C$216)&gt;100,100,
FORECAST($C202,M$205:M$216,$C$205:$C$216))))</f>
        <v>5.695653090504571E-3</v>
      </c>
      <c r="N202" s="302">
        <f ca="true">IF(MAX(C205:C216)-MIN(C205:C216)&lt;5,AVERAGEIF(C205:C216,"&gt;0",N205:N216),
IF(FORECAST($C202,N$205:N$216,$C$205:$C$216)&lt;0,0,
IF(FORECAST($C202,N$205:N$216,$C$205:$C$216)&gt;100,100,
FORECAST($C202,N$205:N$216,$C$205:$C$216))))</f>
        <v>99.560805840147339</v>
      </c>
      <c r="O202" s="303"/>
      <c r="P202" s="304"/>
      <c r="Q202" s="304"/>
      <c r="R202" s="305">
        <f ca="true">IF(MAX(C205:C216)-MIN(C205:C216)&lt;5,AVERAGEIF(C205:C216,"&gt;0",R205:R216),
IF(FORECAST($C202,R$205:R$216,$C$205:$C$216)&lt;0,0,
IF(FORECAST($C202,R$205:R$216,$C$205:$C$216)&gt;100,100,
FORECAST($C202,R$205:R$216,$C$205:$C$216))))</f>
        <v>2.1714744222400828E-3</v>
      </c>
      <c r="S202" s="302">
        <f ca="true">IF(MAX(C205:C216)-MIN(C205:C216)&lt;5,AVERAGEIF(C205:C216,"&gt;0",S205:S216),
IF(FORECAST($C202,S$205:S$216,$C$205:$C$216)&lt;0,0,
IF(FORECAST($C202,S$205:S$216,$C$205:$C$216)&gt;100,100,
FORECAST($C202,S$205:S$216,$C$205:$C$216))))</f>
        <v>99.647620607665999</v>
      </c>
      <c r="T202" s="303"/>
      <c r="U202" s="304"/>
      <c r="V202" s="304"/>
      <c r="W202" s="305">
        <f ca="true">IF(MAX(C205:C216)-MIN(C205:C216)&lt;5,AVERAGEIF(C205:C216,"&gt;0",W205:W216),
IF(FORECAST($C202,W$205:W$216,$C$205:$C$216)&lt;0,0,
IF(FORECAST($C202,W$205:W$216,$C$205:$C$216)&gt;100,100,
FORECAST($C202,W$205:W$216,$C$205:$C$216))))</f>
        <v>0</v>
      </c>
      <c r="X202" s="302">
        <f ca="true">IF(MAX(C205:C216)-MIN(C205:C216)&lt;5,AVERAGEIF(C205:C216,"&gt;0",X205:X216),
IF(FORECAST($C202,X$205:X$216,$C$205:$C$216)&lt;0,0,
IF(FORECAST($C202,X$205:X$216,$C$205:$C$216)&gt;100,100,
FORECAST($C202,X$205:X$216,$C$205:$C$216))))</f>
        <v>99.982924485699584</v>
      </c>
      <c r="Y202" s="303"/>
      <c r="Z202" s="304"/>
      <c r="AA202" s="304"/>
      <c r="AB202" s="305">
        <f ca="true">IF(MAX(C205:C216)-MIN(C205:C216)&lt;5,AVERAGEIF(C205:C216,"&gt;0",AB205:AB216),
IF(FORECAST($C202,AB$205:AB$216,$C$205:$C$216)&lt;0,0,
IF(FORECAST($C202,AB$205:AB$216,$C$205:$C$216)&gt;100,100,
FORECAST($C202,AB$205:AB$216,$C$205:$C$216))))</f>
        <v>0</v>
      </c>
    </row>
    <row r="203" ht="9" customHeight="true" x14ac:dyDescent="0.2">
      <c r="D203" s="306"/>
      <c r="I203" s="306"/>
      <c r="K203" s="266"/>
      <c r="L203" s="266"/>
      <c r="N203" s="306"/>
      <c r="P203" s="266"/>
      <c r="Q203" s="266"/>
      <c r="S203" s="306"/>
      <c r="U203" s="266"/>
      <c r="V203" s="266"/>
      <c r="X203" s="306"/>
      <c r="Z203" s="266"/>
      <c r="AA203" s="266"/>
      <c r="AB203" s="307"/>
    </row>
    <row r="204" ht="22.5" customHeight="true" x14ac:dyDescent="0.2">
      <c r="B204" s="329" t="s">
        <v>8</v>
      </c>
      <c r="C204" s="309" t="s">
        <v>9</v>
      </c>
      <c r="D204" s="310" t="s">
        <v>14</v>
      </c>
      <c r="E204" s="270" t="s">
        <v>26</v>
      </c>
      <c r="F204" s="311"/>
      <c r="G204" s="311"/>
      <c r="H204" s="312" t="s">
        <v>19</v>
      </c>
      <c r="I204" s="310" t="s">
        <v>14</v>
      </c>
      <c r="J204" s="270" t="s">
        <v>26</v>
      </c>
      <c r="K204" s="311"/>
      <c r="L204" s="311"/>
      <c r="M204" s="312" t="s">
        <v>19</v>
      </c>
      <c r="N204" s="310" t="s">
        <v>14</v>
      </c>
      <c r="O204" s="270" t="s">
        <v>26</v>
      </c>
      <c r="P204" s="311"/>
      <c r="Q204" s="311"/>
      <c r="R204" s="312" t="s">
        <v>19</v>
      </c>
      <c r="S204" s="310" t="s">
        <v>14</v>
      </c>
      <c r="T204" s="270" t="s">
        <v>26</v>
      </c>
      <c r="U204" s="311"/>
      <c r="V204" s="311"/>
      <c r="W204" s="312" t="s">
        <v>19</v>
      </c>
      <c r="X204" s="310" t="s">
        <v>14</v>
      </c>
      <c r="Y204" s="270" t="s">
        <v>26</v>
      </c>
      <c r="Z204" s="311"/>
      <c r="AA204" s="311"/>
      <c r="AB204" s="312" t="s">
        <v>19</v>
      </c>
      <c r="AD204" s="313"/>
    </row>
    <row r="205" x14ac:dyDescent="0.2">
      <c r="A205" s="314"/>
      <c r="B205" s="637" t="s">
        <v>187</v>
      </c>
      <c r="C205" s="638">
        <v>2000</v>
      </c>
      <c r="D205" s="228">
        <f t="shared" ref="D205:D216" ca="true" si="30">IF(ISERROR(INDIRECT(CONCATENATE($B205,"!H122"))),"",INDIRECT(CONCATENATE($B205,"!H122")))</f>
        <v>99.987558555804796</v>
      </c>
      <c r="E205" s="318" t="str">
        <f t="shared" ref="E205:E216" ca="true" si="31">IF(ISERROR(INDIRECT(CONCATENATE($B205,"!H129"))),"",INDIRECT(CONCATENATE($B205,"!H129")))</f>
        <v>N/A</v>
      </c>
      <c r="F205" s="316"/>
      <c r="G205" s="316"/>
      <c r="H205" s="317">
        <f t="shared" ref="H205:H216" ca="true" si="32">IF(ISERROR(INDIRECT(CONCATENATE($B205,"!H127"))),"",INDIRECT(CONCATENATE($B205,"!H127")))</f>
        <v>7.6052415432253002E-3</v>
      </c>
      <c r="I205" s="228">
        <f t="shared" ref="I205:I216" ca="true" si="33">IF(ISERROR(INDIRECT(CONCATENATE($B205,"!I122"))),"",INDIRECT(CONCATENATE($B205,"!I122")))</f>
        <v>99.962833997664262</v>
      </c>
      <c r="J205" s="318" t="str">
        <f t="shared" ref="J205:J216" ca="true" si="34">IF(ISERROR(INDIRECT(CONCATENATE($B205,"!I129"))),"",INDIRECT(CONCATENATE($B205,"!I129")))</f>
        <v>N/A</v>
      </c>
      <c r="K205" s="316"/>
      <c r="L205" s="316"/>
      <c r="M205" s="317">
        <f t="shared" ref="M205:M216" ca="true" si="35">IF(ISERROR(INDIRECT(CONCATENATE($B205,"!I127"))),"",INDIRECT(CONCATENATE($B205,"!I127")))</f>
        <v>3.041259723264952E-3</v>
      </c>
      <c r="N205" s="228">
        <f t="shared" ref="N205:N216" ca="true" si="36">IF(ISERROR(INDIRECT(CONCATENATE($B205,"!J122"))),"",INDIRECT(CONCATENATE($B205,"!J122")))</f>
        <v>100.00000000000004</v>
      </c>
      <c r="O205" s="318" t="str">
        <f t="shared" ref="O205:O216" ca="true" si="37">IF(ISERROR(INDIRECT(CONCATENATE($B205,"!J129"))),"",INDIRECT(CONCATENATE($B205,"!J129")))</f>
        <v>N/A</v>
      </c>
      <c r="P205" s="316"/>
      <c r="Q205" s="316"/>
      <c r="R205" s="317">
        <f t="shared" ref="R205:R216" ca="true" si="38">IF(ISERROR(INDIRECT(CONCATENATE($B205,"!J127"))),"",INDIRECT(CONCATENATE($B205,"!J127")))</f>
        <v>0</v>
      </c>
      <c r="S205" s="228">
        <f t="shared" ref="S205:S216" ca="true" si="39">IF(ISERROR(INDIRECT(CONCATENATE($B205,"!K122"))),"",INDIRECT(CONCATENATE($B205,"!K122")))</f>
        <v>99.993700477510771</v>
      </c>
      <c r="T205" s="318" t="str">
        <f t="shared" ref="T205:T216" ca="true" si="40">IF(ISERROR(INDIRECT(CONCATENATE($B205,"!K129"))),"",INDIRECT(CONCATENATE($B205,"!K129")))</f>
        <v>N/A</v>
      </c>
      <c r="U205" s="316"/>
      <c r="V205" s="316"/>
      <c r="W205" s="317">
        <f t="shared" ref="W205:W216" ca="true" si="41">IF(ISERROR(INDIRECT(CONCATENATE($B205,"!K127"))),"",INDIRECT(CONCATENATE($B205,"!K127")))</f>
        <v>0</v>
      </c>
      <c r="X205" s="228">
        <f t="shared" ref="X205:X216" ca="true" si="42">IF(ISERROR(INDIRECT(CONCATENATE($B205,"!L122"))),"",INDIRECT(CONCATENATE($B205,"!L122")))</f>
        <v>99.999999999999886</v>
      </c>
      <c r="Y205" s="318" t="str">
        <f t="shared" ref="Y205:Y216" ca="true" si="43">IF(ISERROR(INDIRECT(CONCATENATE($B205,"!L129"))),"",INDIRECT(CONCATENATE($B205,"!L129")))</f>
        <v>N/A</v>
      </c>
      <c r="Z205" s="316"/>
      <c r="AA205" s="316"/>
      <c r="AB205" s="317">
        <f t="shared" ref="AB205:AB216" ca="true" si="44">IF(ISERROR(INDIRECT(CONCATENATE($B205,"!L2127"))),"",INDIRECT(CONCATENATE($B205,"!L127")))</f>
        <v>0</v>
      </c>
    </row>
    <row r="206" x14ac:dyDescent="0.2">
      <c r="A206" s="314"/>
      <c r="B206" s="639" t="s">
        <v>266</v>
      </c>
      <c r="C206" s="640">
        <v>2004</v>
      </c>
      <c r="D206" s="229">
        <f t="shared" ca="true" si="30"/>
        <v>99.420589407100763</v>
      </c>
      <c r="E206" s="318" t="str">
        <f t="shared" ca="true" si="31"/>
        <v>N/A</v>
      </c>
      <c r="F206" s="316"/>
      <c r="G206" s="316"/>
      <c r="H206" s="319">
        <f t="shared" ca="true" si="32"/>
        <v>0.47907074369413444</v>
      </c>
      <c r="I206" s="229">
        <f t="shared" ca="true" si="33"/>
        <v>99.881286659365699</v>
      </c>
      <c r="J206" s="318" t="str">
        <f t="shared" ca="true" si="34"/>
        <v>N/A</v>
      </c>
      <c r="K206" s="316"/>
      <c r="L206" s="316"/>
      <c r="M206" s="319">
        <f t="shared" ca="true" si="35"/>
        <v>8.0600686495803445E-2</v>
      </c>
      <c r="N206" s="229">
        <f t="shared" ca="true" si="36"/>
        <v>99.948391870837241</v>
      </c>
      <c r="O206" s="318" t="str">
        <f t="shared" ca="true" si="37"/>
        <v>N/A</v>
      </c>
      <c r="P206" s="316"/>
      <c r="Q206" s="316"/>
      <c r="R206" s="319">
        <f t="shared" ca="true" si="38"/>
        <v>5.1608129162889815E-2</v>
      </c>
      <c r="S206" s="229">
        <f t="shared" ca="true" si="39"/>
        <v>100.00000000000004</v>
      </c>
      <c r="T206" s="318" t="str">
        <f t="shared" ca="true" si="40"/>
        <v>N/A</v>
      </c>
      <c r="U206" s="316"/>
      <c r="V206" s="316"/>
      <c r="W206" s="319">
        <f t="shared" ca="true" si="41"/>
        <v>0</v>
      </c>
      <c r="X206" s="229">
        <f t="shared" ca="true" si="42"/>
        <v>99.999999999999943</v>
      </c>
      <c r="Y206" s="318" t="str">
        <f t="shared" ca="true" si="43"/>
        <v>N/A</v>
      </c>
      <c r="Z206" s="316"/>
      <c r="AA206" s="316"/>
      <c r="AB206" s="319">
        <f t="shared" ca="true" si="44"/>
        <v>0</v>
      </c>
    </row>
    <row r="207" x14ac:dyDescent="0.2">
      <c r="A207" s="314"/>
      <c r="B207" s="639" t="s">
        <v>35</v>
      </c>
      <c r="C207" s="640">
        <v>2006</v>
      </c>
      <c r="D207" s="229">
        <f t="shared" ca="true" si="30"/>
        <v>99.091681498302577</v>
      </c>
      <c r="E207" s="318">
        <f t="shared" ca="true" si="31"/>
        <v>88.639239223392963</v>
      </c>
      <c r="F207" s="316"/>
      <c r="G207" s="316"/>
      <c r="H207" s="319">
        <f t="shared" ca="true" si="32"/>
        <v>0.38748514049201838</v>
      </c>
      <c r="I207" s="229">
        <f t="shared" ca="true" si="33"/>
        <v>99.888573006636079</v>
      </c>
      <c r="J207" s="318">
        <f t="shared" ca="true" si="34"/>
        <v>93.068661311656825</v>
      </c>
      <c r="K207" s="316"/>
      <c r="L207" s="316"/>
      <c r="M207" s="319">
        <f t="shared" ca="true" si="35"/>
        <v>4.2133894948655104E-2</v>
      </c>
      <c r="N207" s="229">
        <f t="shared" ca="true" si="36"/>
        <v>99.917915168277233</v>
      </c>
      <c r="O207" s="318">
        <f t="shared" ca="true" si="37"/>
        <v>97.469844105832564</v>
      </c>
      <c r="P207" s="316"/>
      <c r="Q207" s="316"/>
      <c r="R207" s="319">
        <f t="shared" ca="true" si="38"/>
        <v>0</v>
      </c>
      <c r="S207" s="229">
        <f t="shared" ca="true" si="39"/>
        <v>99.988910803230652</v>
      </c>
      <c r="T207" s="318">
        <f t="shared" ca="true" si="40"/>
        <v>98.881392842597947</v>
      </c>
      <c r="U207" s="316"/>
      <c r="V207" s="316"/>
      <c r="W207" s="319">
        <f t="shared" ca="true" si="41"/>
        <v>0</v>
      </c>
      <c r="X207" s="229">
        <f t="shared" ca="true" si="42"/>
        <v>100</v>
      </c>
      <c r="Y207" s="318">
        <f t="shared" ca="true" si="43"/>
        <v>98.130324026088289</v>
      </c>
      <c r="Z207" s="316"/>
      <c r="AA207" s="316"/>
      <c r="AB207" s="319">
        <f t="shared" ca="true" si="44"/>
        <v>0</v>
      </c>
      <c r="AD207" s="320"/>
    </row>
    <row r="208" x14ac:dyDescent="0.2">
      <c r="A208" s="314"/>
      <c r="B208" s="639" t="s">
        <v>388</v>
      </c>
      <c r="C208" s="640">
        <v>2013</v>
      </c>
      <c r="D208" s="229">
        <f t="shared" ca="true" si="30"/>
        <v>99.330749334547249</v>
      </c>
      <c r="E208" s="318">
        <f t="shared" ca="true" si="31"/>
        <v>95.033775527513484</v>
      </c>
      <c r="F208" s="316"/>
      <c r="G208" s="316"/>
      <c r="H208" s="319">
        <f t="shared" ca="true" si="32"/>
        <v>6.9494264283607304E-2</v>
      </c>
      <c r="I208" s="229">
        <f t="shared" ca="true" si="33"/>
        <v>99.875596159676022</v>
      </c>
      <c r="J208" s="318">
        <f t="shared" ca="true" si="34"/>
        <v>95.917037876746789</v>
      </c>
      <c r="K208" s="316"/>
      <c r="L208" s="316"/>
      <c r="M208" s="319">
        <f t="shared" ca="true" si="35"/>
        <v>0</v>
      </c>
      <c r="N208" s="229">
        <f t="shared" ca="true" si="36"/>
        <v>99.856266982579172</v>
      </c>
      <c r="O208" s="318">
        <f t="shared" ca="true" si="37"/>
        <v>97.555332008122008</v>
      </c>
      <c r="P208" s="316"/>
      <c r="Q208" s="316"/>
      <c r="R208" s="319">
        <f t="shared" ca="true" si="38"/>
        <v>1.5356064042688598E-2</v>
      </c>
      <c r="S208" s="229">
        <f t="shared" ca="true" si="39"/>
        <v>99.972324294782794</v>
      </c>
      <c r="T208" s="318">
        <f t="shared" ca="true" si="40"/>
        <v>98.963954721940169</v>
      </c>
      <c r="U208" s="316"/>
      <c r="V208" s="316"/>
      <c r="W208" s="319">
        <f t="shared" ca="true" si="41"/>
        <v>0</v>
      </c>
      <c r="X208" s="229">
        <f t="shared" ca="true" si="42"/>
        <v>100</v>
      </c>
      <c r="Y208" s="318">
        <f t="shared" ca="true" si="43"/>
        <v>99.343467305734251</v>
      </c>
      <c r="Z208" s="316"/>
      <c r="AA208" s="316"/>
      <c r="AB208" s="319">
        <f t="shared" ca="true" si="44"/>
        <v>0</v>
      </c>
    </row>
    <row r="209" x14ac:dyDescent="0.2">
      <c r="A209" s="314"/>
      <c r="B209" s="639" t="s">
        <v>436</v>
      </c>
      <c r="C209" s="640">
        <v>2016</v>
      </c>
      <c r="D209" s="229">
        <f t="shared" ca="true" si="30"/>
        <v>99.375007881873458</v>
      </c>
      <c r="E209" s="318">
        <f t="shared" ca="true" si="31"/>
        <v>94.538258195100539</v>
      </c>
      <c r="F209" s="316"/>
      <c r="G209" s="316"/>
      <c r="H209" s="319">
        <f t="shared" ca="true" si="32"/>
        <v>0.35485384849830642</v>
      </c>
      <c r="I209" s="229">
        <f t="shared" ca="true" si="33"/>
        <v>99.488785452602457</v>
      </c>
      <c r="J209" s="318">
        <f t="shared" ca="true" si="34"/>
        <v>95.11831917800788</v>
      </c>
      <c r="K209" s="316"/>
      <c r="L209" s="316"/>
      <c r="M209" s="319">
        <f t="shared" ca="true" si="35"/>
        <v>1.6077532696843939E-2</v>
      </c>
      <c r="N209" s="229">
        <f t="shared" ca="true" si="36"/>
        <v>99.656534129538329</v>
      </c>
      <c r="O209" s="318">
        <f t="shared" ca="true" si="37"/>
        <v>97.425507922096116</v>
      </c>
      <c r="P209" s="316"/>
      <c r="Q209" s="316"/>
      <c r="R209" s="319">
        <f t="shared" ca="true" si="38"/>
        <v>0</v>
      </c>
      <c r="S209" s="229">
        <f t="shared" ca="true" si="39"/>
        <v>99.454032318887855</v>
      </c>
      <c r="T209" s="318">
        <f t="shared" ca="true" si="40"/>
        <v>99.017064020195036</v>
      </c>
      <c r="U209" s="316"/>
      <c r="V209" s="316"/>
      <c r="W209" s="319">
        <f t="shared" ca="true" si="41"/>
        <v>0</v>
      </c>
      <c r="X209" s="229">
        <f t="shared" ca="true" si="42"/>
        <v>99.962966655312329</v>
      </c>
      <c r="Y209" s="318">
        <f t="shared" ca="true" si="43"/>
        <v>99.849493272071825</v>
      </c>
      <c r="Z209" s="316"/>
      <c r="AA209" s="316"/>
      <c r="AB209" s="319">
        <f t="shared" ca="true" si="44"/>
        <v>0</v>
      </c>
    </row>
    <row r="210" x14ac:dyDescent="0.2">
      <c r="A210" s="314"/>
      <c r="B210" s="639" t="s">
        <v>623</v>
      </c>
      <c r="C210" s="640">
        <v>2019</v>
      </c>
      <c r="D210" s="229">
        <f t="shared" ca="true" si="30"/>
        <v>99.540867256603377</v>
      </c>
      <c r="E210" s="318">
        <f t="shared" ca="true" si="31"/>
        <v>92.25952903141885</v>
      </c>
      <c r="F210" s="316"/>
      <c r="G210" s="316"/>
      <c r="H210" s="319">
        <f t="shared" ca="true" si="32"/>
        <v>9.5672015546794262E-2</v>
      </c>
      <c r="I210" s="229">
        <f t="shared" ca="true" si="33"/>
        <v>99.914548911174265</v>
      </c>
      <c r="J210" s="318">
        <f t="shared" ca="true" si="34"/>
        <v>97.253508924205306</v>
      </c>
      <c r="K210" s="316"/>
      <c r="L210" s="316"/>
      <c r="M210" s="319">
        <f t="shared" ca="true" si="35"/>
        <v>4.1386232708677893E-3</v>
      </c>
      <c r="N210" s="229">
        <f t="shared" ca="true" si="36"/>
        <v>99.496676485600801</v>
      </c>
      <c r="O210" s="318">
        <f t="shared" ca="true" si="37"/>
        <v>98.81896741835476</v>
      </c>
      <c r="P210" s="316"/>
      <c r="Q210" s="316"/>
      <c r="R210" s="319">
        <f t="shared" ca="true" si="38"/>
        <v>0</v>
      </c>
      <c r="S210" s="229">
        <f t="shared" ca="true" si="39"/>
        <v>99.756261790214268</v>
      </c>
      <c r="T210" s="318">
        <f t="shared" ca="true" si="40"/>
        <v>98.58311059792041</v>
      </c>
      <c r="U210" s="316"/>
      <c r="V210" s="316"/>
      <c r="W210" s="319">
        <f t="shared" ca="true" si="41"/>
        <v>0</v>
      </c>
      <c r="X210" s="229">
        <f t="shared" ca="true" si="42"/>
        <v>99.995792856477607</v>
      </c>
      <c r="Y210" s="318">
        <f t="shared" ca="true" si="43"/>
        <v>98.286711660743407</v>
      </c>
      <c r="Z210" s="316"/>
      <c r="AA210" s="316"/>
      <c r="AB210" s="319">
        <f t="shared" ca="true" si="44"/>
        <v>0</v>
      </c>
    </row>
    <row r="211" x14ac:dyDescent="0.2">
      <c r="A211" s="314"/>
      <c r="B211" s="639"/>
      <c r="C211" s="640"/>
      <c r="D211" s="229" t="str">
        <f t="shared" ca="true" si="30"/>
        <v/>
      </c>
      <c r="E211" s="318" t="str">
        <f t="shared" ca="true" si="31"/>
        <v/>
      </c>
      <c r="F211" s="316"/>
      <c r="G211" s="316"/>
      <c r="H211" s="319" t="str">
        <f t="shared" ca="true" si="32"/>
        <v/>
      </c>
      <c r="I211" s="229" t="str">
        <f t="shared" ca="true" si="33"/>
        <v/>
      </c>
      <c r="J211" s="318" t="str">
        <f t="shared" ca="true" si="34"/>
        <v/>
      </c>
      <c r="K211" s="316"/>
      <c r="L211" s="316"/>
      <c r="M211" s="319" t="str">
        <f t="shared" ca="true" si="35"/>
        <v/>
      </c>
      <c r="N211" s="229" t="str">
        <f t="shared" ca="true" si="36"/>
        <v/>
      </c>
      <c r="O211" s="318" t="str">
        <f t="shared" ca="true" si="37"/>
        <v/>
      </c>
      <c r="P211" s="316"/>
      <c r="Q211" s="316"/>
      <c r="R211" s="319" t="str">
        <f t="shared" ca="true" si="38"/>
        <v/>
      </c>
      <c r="S211" s="229" t="str">
        <f t="shared" ca="true" si="39"/>
        <v/>
      </c>
      <c r="T211" s="318" t="str">
        <f t="shared" ca="true" si="40"/>
        <v/>
      </c>
      <c r="U211" s="316"/>
      <c r="V211" s="316"/>
      <c r="W211" s="319" t="str">
        <f t="shared" ca="true" si="41"/>
        <v/>
      </c>
      <c r="X211" s="229" t="str">
        <f t="shared" ca="true" si="42"/>
        <v/>
      </c>
      <c r="Y211" s="318" t="str">
        <f t="shared" ca="true" si="43"/>
        <v/>
      </c>
      <c r="Z211" s="316"/>
      <c r="AA211" s="316"/>
      <c r="AB211" s="319" t="str">
        <f t="shared" ca="true" si="44"/>
        <v/>
      </c>
    </row>
    <row r="212" x14ac:dyDescent="0.2">
      <c r="A212" s="314"/>
      <c r="B212" s="639"/>
      <c r="C212" s="640"/>
      <c r="D212" s="229" t="str">
        <f t="shared" ca="true" si="30"/>
        <v/>
      </c>
      <c r="E212" s="318" t="str">
        <f t="shared" ca="true" si="31"/>
        <v/>
      </c>
      <c r="F212" s="316"/>
      <c r="G212" s="316"/>
      <c r="H212" s="319" t="str">
        <f t="shared" ca="true" si="32"/>
        <v/>
      </c>
      <c r="I212" s="229" t="str">
        <f t="shared" ca="true" si="33"/>
        <v/>
      </c>
      <c r="J212" s="318" t="str">
        <f t="shared" ca="true" si="34"/>
        <v/>
      </c>
      <c r="K212" s="316"/>
      <c r="L212" s="316"/>
      <c r="M212" s="319" t="str">
        <f t="shared" ca="true" si="35"/>
        <v/>
      </c>
      <c r="N212" s="229" t="str">
        <f t="shared" ca="true" si="36"/>
        <v/>
      </c>
      <c r="O212" s="318" t="str">
        <f t="shared" ca="true" si="37"/>
        <v/>
      </c>
      <c r="P212" s="316"/>
      <c r="Q212" s="316"/>
      <c r="R212" s="319" t="str">
        <f t="shared" ca="true" si="38"/>
        <v/>
      </c>
      <c r="S212" s="229" t="str">
        <f t="shared" ca="true" si="39"/>
        <v/>
      </c>
      <c r="T212" s="318" t="str">
        <f t="shared" ca="true" si="40"/>
        <v/>
      </c>
      <c r="U212" s="316"/>
      <c r="V212" s="316"/>
      <c r="W212" s="319" t="str">
        <f t="shared" ca="true" si="41"/>
        <v/>
      </c>
      <c r="X212" s="229" t="str">
        <f t="shared" ca="true" si="42"/>
        <v/>
      </c>
      <c r="Y212" s="318" t="str">
        <f t="shared" ca="true" si="43"/>
        <v/>
      </c>
      <c r="Z212" s="316"/>
      <c r="AA212" s="316"/>
      <c r="AB212" s="319" t="str">
        <f t="shared" ca="true" si="44"/>
        <v/>
      </c>
    </row>
    <row r="213" x14ac:dyDescent="0.2">
      <c r="A213" s="314"/>
      <c r="B213" s="639"/>
      <c r="C213" s="640"/>
      <c r="D213" s="229" t="str">
        <f t="shared" ca="true" si="30"/>
        <v/>
      </c>
      <c r="E213" s="318" t="str">
        <f t="shared" ca="true" si="31"/>
        <v/>
      </c>
      <c r="F213" s="316"/>
      <c r="G213" s="316"/>
      <c r="H213" s="319" t="str">
        <f t="shared" ca="true" si="32"/>
        <v/>
      </c>
      <c r="I213" s="229" t="str">
        <f t="shared" ca="true" si="33"/>
        <v/>
      </c>
      <c r="J213" s="318" t="str">
        <f t="shared" ca="true" si="34"/>
        <v/>
      </c>
      <c r="K213" s="316"/>
      <c r="L213" s="316"/>
      <c r="M213" s="319" t="str">
        <f t="shared" ca="true" si="35"/>
        <v/>
      </c>
      <c r="N213" s="229" t="str">
        <f t="shared" ca="true" si="36"/>
        <v/>
      </c>
      <c r="O213" s="318" t="str">
        <f t="shared" ca="true" si="37"/>
        <v/>
      </c>
      <c r="P213" s="316"/>
      <c r="Q213" s="316"/>
      <c r="R213" s="319" t="str">
        <f t="shared" ca="true" si="38"/>
        <v/>
      </c>
      <c r="S213" s="229" t="str">
        <f t="shared" ca="true" si="39"/>
        <v/>
      </c>
      <c r="T213" s="318" t="str">
        <f t="shared" ca="true" si="40"/>
        <v/>
      </c>
      <c r="U213" s="316"/>
      <c r="V213" s="316"/>
      <c r="W213" s="319" t="str">
        <f t="shared" ca="true" si="41"/>
        <v/>
      </c>
      <c r="X213" s="229" t="str">
        <f t="shared" ca="true" si="42"/>
        <v/>
      </c>
      <c r="Y213" s="318" t="str">
        <f t="shared" ca="true" si="43"/>
        <v/>
      </c>
      <c r="Z213" s="316"/>
      <c r="AA213" s="316"/>
      <c r="AB213" s="319" t="str">
        <f t="shared" ca="true" si="44"/>
        <v/>
      </c>
    </row>
    <row r="214" x14ac:dyDescent="0.2">
      <c r="A214" s="314"/>
      <c r="B214" s="639"/>
      <c r="C214" s="640"/>
      <c r="D214" s="229" t="str">
        <f t="shared" ca="true" si="30"/>
        <v/>
      </c>
      <c r="E214" s="318" t="str">
        <f t="shared" ca="true" si="31"/>
        <v/>
      </c>
      <c r="F214" s="316"/>
      <c r="G214" s="316"/>
      <c r="H214" s="319" t="str">
        <f t="shared" ca="true" si="32"/>
        <v/>
      </c>
      <c r="I214" s="229" t="str">
        <f t="shared" ca="true" si="33"/>
        <v/>
      </c>
      <c r="J214" s="318" t="str">
        <f t="shared" ca="true" si="34"/>
        <v/>
      </c>
      <c r="K214" s="316"/>
      <c r="L214" s="316"/>
      <c r="M214" s="319" t="str">
        <f t="shared" ca="true" si="35"/>
        <v/>
      </c>
      <c r="N214" s="229" t="str">
        <f t="shared" ca="true" si="36"/>
        <v/>
      </c>
      <c r="O214" s="318" t="str">
        <f t="shared" ca="true" si="37"/>
        <v/>
      </c>
      <c r="P214" s="316"/>
      <c r="Q214" s="316"/>
      <c r="R214" s="319" t="str">
        <f t="shared" ca="true" si="38"/>
        <v/>
      </c>
      <c r="S214" s="229" t="str">
        <f t="shared" ca="true" si="39"/>
        <v/>
      </c>
      <c r="T214" s="318" t="str">
        <f t="shared" ca="true" si="40"/>
        <v/>
      </c>
      <c r="U214" s="316"/>
      <c r="V214" s="316"/>
      <c r="W214" s="319" t="str">
        <f t="shared" ca="true" si="41"/>
        <v/>
      </c>
      <c r="X214" s="229" t="str">
        <f t="shared" ca="true" si="42"/>
        <v/>
      </c>
      <c r="Y214" s="318" t="str">
        <f t="shared" ca="true" si="43"/>
        <v/>
      </c>
      <c r="Z214" s="316"/>
      <c r="AA214" s="316"/>
      <c r="AB214" s="319" t="str">
        <f t="shared" ca="true" si="44"/>
        <v/>
      </c>
    </row>
    <row r="215" x14ac:dyDescent="0.2">
      <c r="A215" s="314"/>
      <c r="B215" s="639"/>
      <c r="C215" s="640"/>
      <c r="D215" s="229" t="str">
        <f t="shared" ca="true" si="30"/>
        <v/>
      </c>
      <c r="E215" s="318" t="str">
        <f t="shared" ca="true" si="31"/>
        <v/>
      </c>
      <c r="F215" s="316"/>
      <c r="G215" s="316"/>
      <c r="H215" s="319" t="str">
        <f t="shared" ca="true" si="32"/>
        <v/>
      </c>
      <c r="I215" s="229" t="str">
        <f t="shared" ca="true" si="33"/>
        <v/>
      </c>
      <c r="J215" s="318" t="str">
        <f t="shared" ca="true" si="34"/>
        <v/>
      </c>
      <c r="K215" s="316"/>
      <c r="L215" s="316"/>
      <c r="M215" s="319" t="str">
        <f t="shared" ca="true" si="35"/>
        <v/>
      </c>
      <c r="N215" s="229" t="str">
        <f t="shared" ca="true" si="36"/>
        <v/>
      </c>
      <c r="O215" s="318" t="str">
        <f t="shared" ca="true" si="37"/>
        <v/>
      </c>
      <c r="P215" s="316"/>
      <c r="Q215" s="316"/>
      <c r="R215" s="319" t="str">
        <f t="shared" ca="true" si="38"/>
        <v/>
      </c>
      <c r="S215" s="229" t="str">
        <f t="shared" ca="true" si="39"/>
        <v/>
      </c>
      <c r="T215" s="318" t="str">
        <f t="shared" ca="true" si="40"/>
        <v/>
      </c>
      <c r="U215" s="316"/>
      <c r="V215" s="316"/>
      <c r="W215" s="319" t="str">
        <f t="shared" ca="true" si="41"/>
        <v/>
      </c>
      <c r="X215" s="229" t="str">
        <f t="shared" ca="true" si="42"/>
        <v/>
      </c>
      <c r="Y215" s="318" t="str">
        <f t="shared" ca="true" si="43"/>
        <v/>
      </c>
      <c r="Z215" s="316"/>
      <c r="AA215" s="316"/>
      <c r="AB215" s="319" t="str">
        <f t="shared" ca="true" si="44"/>
        <v/>
      </c>
    </row>
    <row r="216" x14ac:dyDescent="0.2">
      <c r="A216" s="314"/>
      <c r="B216" s="641"/>
      <c r="C216" s="642"/>
      <c r="D216" s="230" t="str">
        <f t="shared" ca="true" si="30"/>
        <v/>
      </c>
      <c r="E216" s="321" t="str">
        <f t="shared" ca="true" si="31"/>
        <v/>
      </c>
      <c r="F216" s="322"/>
      <c r="G216" s="323"/>
      <c r="H216" s="324" t="str">
        <f t="shared" ca="true" si="32"/>
        <v/>
      </c>
      <c r="I216" s="230" t="str">
        <f t="shared" ca="true" si="33"/>
        <v/>
      </c>
      <c r="J216" s="321" t="str">
        <f t="shared" ca="true" si="34"/>
        <v/>
      </c>
      <c r="K216" s="322"/>
      <c r="L216" s="323"/>
      <c r="M216" s="324" t="str">
        <f t="shared" ca="true" si="35"/>
        <v/>
      </c>
      <c r="N216" s="230" t="str">
        <f t="shared" ca="true" si="36"/>
        <v/>
      </c>
      <c r="O216" s="321" t="str">
        <f t="shared" ca="true" si="37"/>
        <v/>
      </c>
      <c r="P216" s="322"/>
      <c r="Q216" s="323"/>
      <c r="R216" s="324" t="str">
        <f t="shared" ca="true" si="38"/>
        <v/>
      </c>
      <c r="S216" s="230" t="str">
        <f t="shared" ca="true" si="39"/>
        <v/>
      </c>
      <c r="T216" s="321" t="str">
        <f t="shared" ca="true" si="40"/>
        <v/>
      </c>
      <c r="U216" s="322"/>
      <c r="V216" s="323"/>
      <c r="W216" s="324" t="str">
        <f t="shared" ca="true" si="41"/>
        <v/>
      </c>
      <c r="X216" s="230" t="str">
        <f t="shared" ca="true" si="42"/>
        <v/>
      </c>
      <c r="Y216" s="321" t="str">
        <f t="shared" ca="true" si="43"/>
        <v/>
      </c>
      <c r="Z216" s="322"/>
      <c r="AA216" s="323"/>
      <c r="AB216" s="324" t="str">
        <f t="shared" ca="true" si="44"/>
        <v/>
      </c>
    </row>
    <row r="217" ht="11.25" customHeight="true" x14ac:dyDescent="0.2"/>
    <row r="218" ht="22.5" customHeight="true" x14ac:dyDescent="0.25">
      <c r="B218" s="1045" t="str">
        <f>CONCATENATE("Urban use of sanitation facilities, ",C199,"–",C200)</f>
        <v>Urban use of sanitation facilities, 2000–2020</v>
      </c>
      <c r="C218" s="1046"/>
      <c r="D218" s="1046"/>
      <c r="E218" s="1046"/>
      <c r="F218" s="1046"/>
      <c r="G218" s="1046"/>
      <c r="H218" s="1046"/>
      <c r="I218" s="1046"/>
      <c r="J218" s="1046"/>
      <c r="K218" s="1046"/>
      <c r="L218" s="1046"/>
      <c r="N218" s="325"/>
      <c r="O218" s="325"/>
      <c r="P218" s="325"/>
      <c r="Q218" s="325"/>
      <c r="R218" s="325"/>
      <c r="S218" s="1068" t="s">
        <v>11</v>
      </c>
      <c r="T218" s="1069"/>
      <c r="U218" s="1069"/>
      <c r="V218" s="1069"/>
      <c r="W218" s="1070"/>
      <c r="X218" s="325"/>
      <c r="Y218" s="325"/>
      <c r="Z218" s="325"/>
      <c r="AA218" s="325"/>
      <c r="AB218" s="32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27"/>
      <c r="D253" s="327"/>
      <c r="E253" s="328"/>
      <c r="F253" s="328"/>
      <c r="G253" s="328"/>
      <c r="H253" s="328"/>
      <c r="I253" s="328"/>
      <c r="J253" s="328"/>
      <c r="K253" s="328"/>
      <c r="L253" s="328"/>
      <c r="M253" s="328"/>
      <c r="N253" s="328"/>
      <c r="O253" s="328"/>
      <c r="P253" s="328"/>
      <c r="Q253" s="328"/>
      <c r="R253" s="328"/>
      <c r="S253" s="328"/>
      <c r="T253" s="328"/>
      <c r="U253" s="328"/>
      <c r="V253" s="328"/>
      <c r="W253" s="328"/>
      <c r="X253" s="328"/>
      <c r="Y253" s="328"/>
      <c r="Z253" s="328"/>
      <c r="AA253" s="328"/>
      <c r="AB253" s="328"/>
    </row>
    <row r="254" x14ac:dyDescent="0.2">
      <c r="C254" s="327"/>
      <c r="D254" s="327"/>
      <c r="E254" s="328"/>
      <c r="F254" s="328"/>
      <c r="G254" s="328"/>
      <c r="H254" s="328"/>
      <c r="I254" s="328"/>
      <c r="J254" s="328"/>
      <c r="K254" s="328"/>
      <c r="L254" s="328"/>
      <c r="M254" s="328"/>
      <c r="N254" s="328"/>
      <c r="O254" s="328"/>
      <c r="P254" s="328"/>
      <c r="Q254" s="328"/>
      <c r="R254" s="328"/>
      <c r="S254" s="328"/>
      <c r="T254" s="328"/>
      <c r="U254" s="328"/>
      <c r="V254" s="328"/>
      <c r="W254" s="328"/>
      <c r="X254" s="328"/>
      <c r="Y254" s="328"/>
      <c r="Z254" s="328"/>
      <c r="AA254" s="328"/>
      <c r="AB254" s="328"/>
    </row>
    <row r="255" x14ac:dyDescent="0.2">
      <c r="C255" s="327"/>
      <c r="D255" s="327"/>
      <c r="E255" s="328"/>
      <c r="F255" s="328"/>
      <c r="G255" s="328"/>
      <c r="H255" s="328"/>
      <c r="I255" s="328"/>
      <c r="J255" s="328"/>
      <c r="K255" s="328"/>
      <c r="L255" s="328"/>
      <c r="M255" s="328"/>
      <c r="N255" s="328"/>
      <c r="O255" s="328"/>
      <c r="P255" s="328"/>
      <c r="Q255" s="328"/>
      <c r="R255" s="328"/>
      <c r="S255" s="328"/>
      <c r="T255" s="328"/>
      <c r="U255" s="328"/>
      <c r="V255" s="328"/>
      <c r="W255" s="328"/>
      <c r="X255" s="328"/>
      <c r="Y255" s="328"/>
      <c r="Z255" s="328"/>
      <c r="AA255" s="328"/>
      <c r="AB255" s="328"/>
    </row>
    <row r="256" x14ac:dyDescent="0.2">
      <c r="B256" s="328"/>
      <c r="C256" s="327"/>
      <c r="D256" s="327"/>
      <c r="E256" s="328"/>
      <c r="F256" s="328"/>
      <c r="G256" s="328"/>
      <c r="H256" s="328"/>
      <c r="I256" s="328"/>
      <c r="J256" s="328"/>
      <c r="K256" s="328"/>
      <c r="L256" s="328"/>
      <c r="M256" s="328"/>
      <c r="N256" s="328"/>
      <c r="O256" s="328"/>
      <c r="P256" s="328"/>
      <c r="Q256" s="328"/>
      <c r="R256" s="328"/>
      <c r="S256" s="328"/>
      <c r="T256" s="328"/>
      <c r="U256" s="328"/>
      <c r="V256" s="328"/>
      <c r="W256" s="328"/>
      <c r="X256" s="328"/>
      <c r="Y256" s="328"/>
      <c r="Z256" s="328"/>
      <c r="AA256" s="328"/>
      <c r="AB256" s="328"/>
    </row>
    <row r="257" x14ac:dyDescent="0.2">
      <c r="B257" s="328"/>
      <c r="C257" s="327"/>
      <c r="D257" s="327"/>
      <c r="E257" s="328"/>
      <c r="F257" s="328"/>
      <c r="G257" s="328"/>
      <c r="H257" s="328"/>
      <c r="I257" s="328"/>
      <c r="J257" s="328"/>
      <c r="K257" s="328"/>
      <c r="L257" s="328"/>
      <c r="M257" s="328"/>
      <c r="N257" s="328"/>
      <c r="O257" s="328"/>
      <c r="P257" s="328"/>
      <c r="Q257" s="328"/>
      <c r="R257" s="328"/>
      <c r="S257" s="328"/>
      <c r="T257" s="328"/>
      <c r="U257" s="328"/>
      <c r="V257" s="328"/>
      <c r="W257" s="328"/>
      <c r="X257" s="328"/>
      <c r="Y257" s="328"/>
      <c r="Z257" s="328"/>
      <c r="AA257" s="328"/>
      <c r="AB257" s="328"/>
    </row>
    <row r="297" s="267" customFormat="true" ht="16.5" customHeight="true" x14ac:dyDescent="0.2">
      <c r="A297" s="1066" t="s">
        <v>7</v>
      </c>
      <c r="B297" s="1066"/>
      <c r="C297" s="1066"/>
      <c r="D297" s="1064" t="s">
        <v>0</v>
      </c>
      <c r="E297" s="1053"/>
      <c r="F297" s="1053"/>
      <c r="G297" s="1053"/>
      <c r="H297" s="1065"/>
      <c r="I297" s="1064" t="s">
        <v>1</v>
      </c>
      <c r="J297" s="1053"/>
      <c r="K297" s="1053"/>
      <c r="L297" s="1053"/>
      <c r="M297" s="1065"/>
      <c r="N297" s="1064" t="s">
        <v>2</v>
      </c>
      <c r="O297" s="1053"/>
      <c r="P297" s="1053"/>
      <c r="Q297" s="1053"/>
      <c r="R297" s="1065"/>
      <c r="S297" s="1064" t="s">
        <v>3</v>
      </c>
      <c r="T297" s="1053"/>
      <c r="U297" s="1053"/>
      <c r="V297" s="1053"/>
      <c r="W297" s="1065"/>
      <c r="X297" s="1064" t="s">
        <v>4</v>
      </c>
      <c r="Y297" s="1053"/>
      <c r="Z297" s="1053"/>
      <c r="AA297" s="1053"/>
      <c r="AB297" s="1065"/>
    </row>
    <row r="298" s="271" customFormat="true" ht="22.5" customHeight="true" x14ac:dyDescent="0.2">
      <c r="A298" s="1067"/>
      <c r="B298" s="1067"/>
      <c r="C298" s="1067"/>
      <c r="D298" s="281" t="s">
        <v>14</v>
      </c>
      <c r="E298" s="282" t="s">
        <v>15</v>
      </c>
      <c r="F298" s="269" t="s">
        <v>16</v>
      </c>
      <c r="G298" s="269" t="s">
        <v>22</v>
      </c>
      <c r="H298" s="270" t="s">
        <v>19</v>
      </c>
      <c r="I298" s="281" t="s">
        <v>14</v>
      </c>
      <c r="J298" s="282" t="s">
        <v>15</v>
      </c>
      <c r="K298" s="269" t="s">
        <v>16</v>
      </c>
      <c r="L298" s="269" t="s">
        <v>22</v>
      </c>
      <c r="M298" s="270" t="s">
        <v>19</v>
      </c>
      <c r="N298" s="281" t="s">
        <v>14</v>
      </c>
      <c r="O298" s="282" t="s">
        <v>15</v>
      </c>
      <c r="P298" s="269" t="s">
        <v>16</v>
      </c>
      <c r="Q298" s="269" t="s">
        <v>22</v>
      </c>
      <c r="R298" s="270" t="s">
        <v>19</v>
      </c>
      <c r="S298" s="281" t="s">
        <v>14</v>
      </c>
      <c r="T298" s="282" t="s">
        <v>15</v>
      </c>
      <c r="U298" s="269" t="s">
        <v>16</v>
      </c>
      <c r="V298" s="269" t="s">
        <v>22</v>
      </c>
      <c r="W298" s="270" t="s">
        <v>19</v>
      </c>
      <c r="X298" s="281" t="s">
        <v>14</v>
      </c>
      <c r="Y298" s="282" t="s">
        <v>15</v>
      </c>
      <c r="Z298" s="269" t="s">
        <v>16</v>
      </c>
      <c r="AA298" s="269" t="s">
        <v>22</v>
      </c>
      <c r="AB298" s="270" t="s">
        <v>19</v>
      </c>
    </row>
    <row r="299" s="291" customFormat="true" ht="15" customHeight="true" x14ac:dyDescent="0.2">
      <c r="A299" s="1071" t="s">
        <v>10</v>
      </c>
      <c r="B299" s="1072"/>
      <c r="C299" s="388">
        <v>2000</v>
      </c>
      <c r="D299" s="283">
        <f ca="true">IF((D301+H301)&gt;100,D301*100/(D301+H301),D301)</f>
        <v>94.824784881457276</v>
      </c>
      <c r="E299" s="332">
        <f ca="true">D299*AVERAGEIF(E305:E316,"&gt;0")/100</f>
        <v>89.897658766040834</v>
      </c>
      <c r="F299" s="285">
        <f ca="true">D299*(100-AVERAGEIF(E305:E316,"&gt;0"))/100</f>
        <v>4.9271261154164332</v>
      </c>
      <c r="G299" s="286">
        <f ca="true">100-(E299+F299+H299)</f>
        <v>0.74571347354670081</v>
      </c>
      <c r="H299" s="287">
        <f ca="true">IF((D301+H301)&gt;100,H301*100/(D301+H301),H301)</f>
        <v>4.4295016449960372</v>
      </c>
      <c r="I299" s="283">
        <f ca="true">IF((I301+M301)&gt;100,I301*100/(I301+M301),I301)</f>
        <v>99.047474172382266</v>
      </c>
      <c r="J299" s="332">
        <f ca="true">I299*AVERAGEIF(J305:J316,"&gt;0")/100</f>
        <v>96.562669997913829</v>
      </c>
      <c r="K299" s="288">
        <f ca="true">I299*(100-AVERAGEIF(J305:J316,"&gt;0"))/100</f>
        <v>2.4848041744684299</v>
      </c>
      <c r="L299" s="289">
        <f ca="true">100-(J299+K299+M299)</f>
        <v>0.26910628045661156</v>
      </c>
      <c r="M299" s="290">
        <f ca="true">IF((I301+M301)&gt;100,M301*100/(I301+M301),M301)</f>
        <v>0.68341954716112951</v>
      </c>
      <c r="N299" s="283">
        <f ca="true">IF((N301+R301)&gt;100,N301*100/(N301+R301),N301)</f>
        <v>99.378992631974484</v>
      </c>
      <c r="O299" s="332">
        <f ca="true">N299*AVERAGEIF(O305:O316,"&gt;0")/100</f>
        <v>97.129957970212132</v>
      </c>
      <c r="P299" s="288">
        <f ca="true">N299*(100-AVERAGEIF(O305:O316,"&gt;0"))/100</f>
        <v>2.2490346617623516</v>
      </c>
      <c r="Q299" s="289">
        <f ca="true">100-(O299+P299+R299)</f>
        <v>4.0172601514484541E-2</v>
      </c>
      <c r="R299" s="290">
        <f ca="true">IF((N301+R301)&gt;100,R301*100/(N301+R301),R301)</f>
        <v>0.58083476651102472</v>
      </c>
      <c r="S299" s="283">
        <f ca="true">IF((S301+W301)&gt;100,S301*100/(S301+W301),S301)</f>
        <v>99.711877750917978</v>
      </c>
      <c r="T299" s="332">
        <f ca="true">S299*AVERAGEIF(T305:T316,"&gt;0")/100</f>
        <v>98.169827726259925</v>
      </c>
      <c r="U299" s="288">
        <f ca="true">S299*(100-AVERAGEIF(T305:T316,"&gt;0"))/100</f>
        <v>1.5420500246580595</v>
      </c>
      <c r="V299" s="289">
        <f ca="true">100-(T299+U299+W299)</f>
        <v>1.8021264980873752E-2</v>
      </c>
      <c r="W299" s="290">
        <f ca="true">IF((S301+W301)&gt;100,W301*100/(S301+W301),W301)</f>
        <v>0.27010098410114836</v>
      </c>
      <c r="X299" s="283">
        <f ca="true">IF((X301+AB301)&gt;100,X301*100/(X301+AB301),X301)</f>
        <v>99.892584125505266</v>
      </c>
      <c r="Y299" s="332">
        <f ca="true">X299*AVERAGEIF(Y305:Y316,"&gt;0")/100</f>
        <v>98.904207912024333</v>
      </c>
      <c r="Z299" s="288">
        <f ca="true">X299*(100-AVERAGEIF(Y305:Y316,"&gt;0"))/100</f>
        <v>0.98837621348092997</v>
      </c>
      <c r="AA299" s="289">
        <f ca="true">100-(Y299+Z299+AB299)</f>
        <v>6.0658680670883314E-2</v>
      </c>
      <c r="AB299" s="290">
        <f ca="true">IF((X301+AB301)&gt;100,AB301*100/(X301+AB301),AB301)</f>
        <v>4.6757193823846244E-2</v>
      </c>
    </row>
    <row r="300" s="291" customFormat="true" ht="15" customHeight="true" x14ac:dyDescent="0.2">
      <c r="A300" s="1073"/>
      <c r="B300" s="1074"/>
      <c r="C300" s="389">
        <v>2020</v>
      </c>
      <c r="D300" s="292">
        <f ca="true">IF((D302+H302)&gt;100,D302*100/(D302+H302),D302)</f>
        <v>99.28447327800194</v>
      </c>
      <c r="E300" s="333">
        <f ca="true">D300*AVERAGEIF(E305:E316,"&gt;0")/100</f>
        <v>94.125620328797226</v>
      </c>
      <c r="F300" s="294">
        <f ca="true">D300*(100-AVERAGEIF(E305:E316,"&gt;0"))/100</f>
        <v>5.1588529492047135</v>
      </c>
      <c r="G300" s="295">
        <f ca="true">100-(E300+F300+H300)</f>
        <v>0.56185915449651702</v>
      </c>
      <c r="H300" s="296">
        <f ca="true">IF((D302+H302)&gt;100,H302*100/(D302+H302),H302)</f>
        <v>0.15366756750154309</v>
      </c>
      <c r="I300" s="292">
        <f ca="true">IF((I302+M302)&gt;100,I302*100/(I302+M302),I302)</f>
        <v>99.559138756984964</v>
      </c>
      <c r="J300" s="333">
        <f ca="true">I300*AVERAGEIF(J305:J316,"&gt;0")/100</f>
        <v>97.061498452101588</v>
      </c>
      <c r="K300" s="294">
        <f ca="true">I300*(100-AVERAGEIF(J305:J316,"&gt;0"))/100</f>
        <v>2.4976403048833835</v>
      </c>
      <c r="L300" s="295">
        <f ca="true">100-(J300+K300+M300)</f>
        <v>0.26002909117462991</v>
      </c>
      <c r="M300" s="296">
        <f ca="true">IF((I302+M302)&gt;100,M302*100/(I302+M302),M302)</f>
        <v>0.18083215184039858</v>
      </c>
      <c r="N300" s="292">
        <f ca="true">IF((N302+R302)&gt;100,N302*100/(N302+R302),N302)</f>
        <v>99.575285407028275</v>
      </c>
      <c r="O300" s="333">
        <f ca="true">N300*AVERAGEIF(O305:O316,"&gt;0")/100</f>
        <v>97.321808465833854</v>
      </c>
      <c r="P300" s="294">
        <f ca="true">N300*(100-AVERAGEIF(O305:O316,"&gt;0"))/100</f>
        <v>2.2534769411944278</v>
      </c>
      <c r="Q300" s="295">
        <f ca="true">100-(O300+P300+R300)</f>
        <v>0.31092766360633561</v>
      </c>
      <c r="R300" s="296">
        <f ca="true">IF((N302+R302)&gt;100,R302*100/(N302+R302),R302)</f>
        <v>0.11378692936538926</v>
      </c>
      <c r="S300" s="292">
        <f ca="true">IF((S302+W302)&gt;100,S302*100/(S302+W302),S302)</f>
        <v>99.860747703273432</v>
      </c>
      <c r="T300" s="333">
        <f ca="true">S300*AVERAGEIF(T305:T316,"&gt;0")/100</f>
        <v>98.316395396090172</v>
      </c>
      <c r="U300" s="294">
        <f ca="true">S300*(100-AVERAGEIF(T305:T316,"&gt;0"))/100</f>
        <v>1.5443523071832572</v>
      </c>
      <c r="V300" s="295">
        <f ca="true">100-(T300+U300+W300)</f>
        <v>0.13694620563465776</v>
      </c>
      <c r="W300" s="296">
        <f ca="true">IF((S302+W302)&gt;100,W302*100/(S302+W302),W302)</f>
        <v>2.3060910919063815E-3</v>
      </c>
      <c r="X300" s="292">
        <f ca="true">IF((X302+AB302)&gt;100,X302*100/(X302+AB302),X302)</f>
        <v>99.931317984978477</v>
      </c>
      <c r="Y300" s="333">
        <f ca="true">X300*AVERAGEIF(Y305:Y316,"&gt;0")/100</f>
        <v>98.942558523574846</v>
      </c>
      <c r="Z300" s="294">
        <f ca="true">X300*(100-AVERAGEIF(Y305:Y316,"&gt;0"))/100</f>
        <v>0.98875946140363391</v>
      </c>
      <c r="AA300" s="295">
        <f ca="true">100-(Y300+Z300+AB300)</f>
        <v>6.5896204885817156E-2</v>
      </c>
      <c r="AB300" s="296">
        <f ca="true">IF((X302+AB302)&gt;100,AB302*100/(X302+AB302),AB302)</f>
        <v>2.7858101357098874E-3</v>
      </c>
    </row>
    <row r="301" hidden="true" x14ac:dyDescent="0.2">
      <c r="A301" s="1075" t="s">
        <v>12</v>
      </c>
      <c r="B301" s="1076"/>
      <c r="C301" s="297">
        <f>MinRegYear(C299,C305:C316)</f>
        <v>2000</v>
      </c>
      <c r="D301" s="298">
        <f ca="true">IF(MAX(C305:C316)-MIN(C305:C316)&lt;5,AVERAGEIF(C305:C316,"&gt;0",D305:D316),
IF(FORECAST($C301,D$305:D$316,$C$305:$C$316)&lt;0,0,
IF(FORECAST($C301,D$305:D$316,$C$305:$C$316)&gt;100,100,
FORECAST($C301,D$305:D$316,$C$305:$C$316))))</f>
        <v>94.824784881457276</v>
      </c>
      <c r="E301" s="299"/>
      <c r="F301" s="300"/>
      <c r="G301" s="300"/>
      <c r="H301" s="301">
        <f ca="true">IF(MAX(C305:C316)-MIN(C305:C316)&lt;5,AVERAGEIF(C305:C316,"&gt;0",H305:H316),
IF(FORECAST($C301,H$305:H$316,$C$305:$C$316)&lt;0,0,
IF(FORECAST($C301,H$305:H$316,$C$305:$C$316)&gt;100,100,
FORECAST($C301,H$305:H$316,$C$305:$C$316))))</f>
        <v>4.4295016449960372</v>
      </c>
      <c r="I301" s="298">
        <f ca="true">IF(MAX(C305:C316)-MIN(C305:C316)&lt;5,AVERAGEIF(C305:C316,"&gt;0",I305:I316),
IF(FORECAST($C301,I$305:I$316,$C$305:$C$316)&lt;0,0,
IF(FORECAST($C301,I$305:I$316,$C$305:$C$316)&gt;100,100,
FORECAST($C301,I$305:I$316,$C$305:$C$316))))</f>
        <v>99.047474172382266</v>
      </c>
      <c r="J301" s="299"/>
      <c r="K301" s="300"/>
      <c r="L301" s="300"/>
      <c r="M301" s="301">
        <f ca="true">IF(MAX(C305:C316)-MIN(C305:C316)&lt;5,AVERAGEIF(C305:C316,"&gt;0",M305:M316),
IF(FORECAST($C301,M$305:M$316,$C$305:$C$316)&lt;0,0,
IF(FORECAST($C301,M$305:M$316,$C$305:$C$316)&gt;100,100,
FORECAST($C301,M$305:M$316,$C$305:$C$316))))</f>
        <v>0.68341954716112951</v>
      </c>
      <c r="N301" s="298">
        <f ca="true">IF(MAX(C305:C316)-MIN(C305:C316)&lt;5,AVERAGEIF(C305:C316,"&gt;0",N305:N316),
IF(FORECAST($C301,N$305:N$316,$C$305:$C$316)&lt;0,0,
IF(FORECAST($C301,N$305:N$316,$C$305:$C$316)&gt;100,100,
FORECAST($C301,N$305:N$316,$C$305:$C$316))))</f>
        <v>99.378992631974484</v>
      </c>
      <c r="O301" s="299"/>
      <c r="P301" s="300"/>
      <c r="Q301" s="300"/>
      <c r="R301" s="301">
        <f ca="true">IF(MAX(C305:C316)-MIN(C305:C316)&lt;5,AVERAGEIF(C305:C316,"&gt;0",R305:R316),
IF(FORECAST($C301,R$305:R$316,$C$305:$C$316)&lt;0,0,
IF(FORECAST($C301,R$305:R$316,$C$305:$C$316)&gt;100,100,
FORECAST($C301,R$305:R$316,$C$305:$C$316))))</f>
        <v>0.58083476651102472</v>
      </c>
      <c r="S301" s="298">
        <f ca="true">IF(MAX(C305:C316)-MIN(C305:C316)&lt;5,AVERAGEIF(C305:C316,"&gt;0",S305:S316),
IF(FORECAST($C301,S$305:S$316,$C$305:$C$316)&lt;0,0,
IF(FORECAST($C301,S$305:S$316,$C$305:$C$316)&gt;100,100,
FORECAST($C301,S$305:S$316,$C$305:$C$316))))</f>
        <v>99.711877750917978</v>
      </c>
      <c r="T301" s="299"/>
      <c r="U301" s="300"/>
      <c r="V301" s="300"/>
      <c r="W301" s="301">
        <f ca="true">IF(MAX(C305:C316)-MIN(C305:C316)&lt;5,AVERAGEIF(C305:C316,"&gt;0",W305:W316),
IF(FORECAST($C301,W$305:W$316,$C$305:$C$316)&lt;0,0,
IF(FORECAST($C301,W$305:W$316,$C$305:$C$316)&gt;100,100,
FORECAST($C301,W$305:W$316,$C$305:$C$316))))</f>
        <v>0.27010098410114836</v>
      </c>
      <c r="X301" s="298">
        <f ca="true">IF(MAX(C305:C316)-MIN(C305:C316)&lt;5,AVERAGEIF(C305:C316,"&gt;0",X305:X316),
IF(FORECAST($C301,X$305:X$316,$C$305:$C$316)&lt;0,0,
IF(FORECAST($C301,X$305:X$316,$C$305:$C$316)&gt;100,100,
FORECAST($C301,X$305:X$316,$C$305:$C$316))))</f>
        <v>99.892584125505266</v>
      </c>
      <c r="Y301" s="299"/>
      <c r="Z301" s="300"/>
      <c r="AA301" s="300"/>
      <c r="AB301" s="301">
        <f ca="true">IF(MAX(C305:C316)-MIN(C305:C316)&lt;5,AVERAGEIF(C305:C316,"&gt;0",AB305:AB316),
IF(FORECAST($C301,AB$305:AB$316,$C$305:$C$316)&lt;0,0,
IF(FORECAST($C301,AB$305:AB$316,$C$305:$C$316)&gt;100,100,
FORECAST($C301,AB$305:AB$316,$C$305:$C$316))))</f>
        <v>4.6757193823846244E-2</v>
      </c>
    </row>
    <row r="302" hidden="true" x14ac:dyDescent="0.2">
      <c r="A302" s="1077"/>
      <c r="B302" s="1078"/>
      <c r="C302" s="276">
        <f>MaxRegYear(C300,C305:C316)</f>
        <v>2020</v>
      </c>
      <c r="D302" s="302">
        <f ca="true">IF(MAX(C305:C316)-MIN(C305:C316)&lt;5,AVERAGEIF(C305:C316,"&gt;0",D305:D316),
IF(FORECAST($C302,D$305:D$316,$C$305:$C$316)&lt;0,0,
IF(FORECAST($C302,D$305:D$316,$C$305:$C$316)&gt;100,100,
FORECAST($C302,D$305:D$316,$C$305:$C$316))))</f>
        <v>99.28447327800194</v>
      </c>
      <c r="E302" s="303"/>
      <c r="F302" s="304"/>
      <c r="G302" s="304"/>
      <c r="H302" s="305">
        <f ca="true">IF(MAX(C305:C316)-MIN(C305:C316)&lt;5,AVERAGEIF(C305:C316,"&gt;0",H305:H316),
IF(FORECAST($C302,H$305:H$316,$C$305:$C$316)&lt;0,0,
IF(FORECAST($C302,H$305:H$316,$C$305:$C$316)&gt;100,100,
FORECAST($C302,H$305:H$316,$C$305:$C$316))))</f>
        <v>0.15366756750154309</v>
      </c>
      <c r="I302" s="302">
        <f ca="true">IF(MAX(C305:C316)-MIN(C305:C316)&lt;5,AVERAGEIF(C305:C316,"&gt;0",I305:I316),
IF(FORECAST($C302,I$305:I$316,$C$305:$C$316)&lt;0,0,
IF(FORECAST($C302,I$305:I$316,$C$305:$C$316)&gt;100,100,
FORECAST($C302,I$305:I$316,$C$305:$C$316))))</f>
        <v>99.559138756984964</v>
      </c>
      <c r="J302" s="303"/>
      <c r="K302" s="304"/>
      <c r="L302" s="304"/>
      <c r="M302" s="305">
        <f ca="true">IF(MAX(C305:C316)-MIN(C305:C316)&lt;5,AVERAGEIF(C305:C316,"&gt;0",M305:M316),
IF(FORECAST($C302,M$305:M$316,$C$305:$C$316)&lt;0,0,
IF(FORECAST($C302,M$305:M$316,$C$305:$C$316)&gt;100,100,
FORECAST($C302,M$305:M$316,$C$305:$C$316))))</f>
        <v>0.18083215184039858</v>
      </c>
      <c r="N302" s="302">
        <f ca="true">IF(MAX(C305:C316)-MIN(C305:C316)&lt;5,AVERAGEIF(C305:C316,"&gt;0",N305:N316),
IF(FORECAST($C302,N$305:N$316,$C$305:$C$316)&lt;0,0,
IF(FORECAST($C302,N$305:N$316,$C$305:$C$316)&gt;100,100,
FORECAST($C302,N$305:N$316,$C$305:$C$316))))</f>
        <v>99.575285407028275</v>
      </c>
      <c r="O302" s="303"/>
      <c r="P302" s="304"/>
      <c r="Q302" s="304"/>
      <c r="R302" s="305">
        <f ca="true">IF(MAX(C305:C316)-MIN(C305:C316)&lt;5,AVERAGEIF(C305:C316,"&gt;0",R305:R316),
IF(FORECAST($C302,R$305:R$316,$C$305:$C$316)&lt;0,0,
IF(FORECAST($C302,R$305:R$316,$C$305:$C$316)&gt;100,100,
FORECAST($C302,R$305:R$316,$C$305:$C$316))))</f>
        <v>0.11378692936538926</v>
      </c>
      <c r="S302" s="302">
        <f ca="true">IF(MAX(C305:C316)-MIN(C305:C316)&lt;5,AVERAGEIF(C305:C316,"&gt;0",S305:S316),
IF(FORECAST($C302,S$305:S$316,$C$305:$C$316)&lt;0,0,
IF(FORECAST($C302,S$305:S$316,$C$305:$C$316)&gt;100,100,
FORECAST($C302,S$305:S$316,$C$305:$C$316))))</f>
        <v>99.860747703273432</v>
      </c>
      <c r="T302" s="303"/>
      <c r="U302" s="304"/>
      <c r="V302" s="304"/>
      <c r="W302" s="305">
        <f ca="true">IF(MAX(C305:C316)-MIN(C305:C316)&lt;5,AVERAGEIF(C305:C316,"&gt;0",W305:W316),
IF(FORECAST($C302,W$305:W$316,$C$305:$C$316)&lt;0,0,
IF(FORECAST($C302,W$305:W$316,$C$305:$C$316)&gt;100,100,
FORECAST($C302,W$305:W$316,$C$305:$C$316))))</f>
        <v>2.3060910919063815E-3</v>
      </c>
      <c r="X302" s="302">
        <f ca="true">IF(MAX(C305:C316)-MIN(C305:C316)&lt;5,AVERAGEIF(C305:C316,"&gt;0",X305:X316),
IF(FORECAST($C302,X$305:X$316,$C$305:$C$316)&lt;0,0,
IF(FORECAST($C302,X$305:X$316,$C$305:$C$316)&gt;100,100,
FORECAST($C302,X$305:X$316,$C$305:$C$316))))</f>
        <v>99.931317984978477</v>
      </c>
      <c r="Y302" s="303"/>
      <c r="Z302" s="304"/>
      <c r="AA302" s="304"/>
      <c r="AB302" s="305">
        <f ca="true">IF(MAX(C305:C316)-MIN(C305:C316)&lt;5,AVERAGEIF(C305:C316,"&gt;0",AB305:AB316),
IF(FORECAST($C302,AB$305:AB$316,$C$305:$C$316)&lt;0,0,
IF(FORECAST($C302,AB$305:AB$316,$C$305:$C$316)&gt;100,100,
FORECAST($C302,AB$305:AB$316,$C$305:$C$316))))</f>
        <v>2.7858101357098874E-3</v>
      </c>
    </row>
    <row r="303" ht="9" customHeight="true" x14ac:dyDescent="0.2">
      <c r="D303" s="306"/>
      <c r="I303" s="306"/>
      <c r="K303" s="266"/>
      <c r="L303" s="266"/>
      <c r="N303" s="306"/>
      <c r="P303" s="266"/>
      <c r="Q303" s="266"/>
      <c r="S303" s="306"/>
      <c r="U303" s="266"/>
      <c r="V303" s="266"/>
      <c r="X303" s="306"/>
      <c r="Z303" s="266"/>
      <c r="AA303" s="266"/>
      <c r="AB303" s="307"/>
    </row>
    <row r="304" ht="22.5" customHeight="true" x14ac:dyDescent="0.2">
      <c r="B304" s="329" t="s">
        <v>8</v>
      </c>
      <c r="C304" s="309" t="s">
        <v>9</v>
      </c>
      <c r="D304" s="310" t="s">
        <v>14</v>
      </c>
      <c r="E304" s="270" t="s">
        <v>26</v>
      </c>
      <c r="F304" s="311"/>
      <c r="G304" s="311"/>
      <c r="H304" s="312" t="s">
        <v>19</v>
      </c>
      <c r="I304" s="310" t="s">
        <v>14</v>
      </c>
      <c r="J304" s="270" t="s">
        <v>26</v>
      </c>
      <c r="K304" s="311"/>
      <c r="L304" s="311"/>
      <c r="M304" s="312" t="s">
        <v>19</v>
      </c>
      <c r="N304" s="310" t="s">
        <v>14</v>
      </c>
      <c r="O304" s="270" t="s">
        <v>26</v>
      </c>
      <c r="P304" s="311"/>
      <c r="Q304" s="311"/>
      <c r="R304" s="312" t="s">
        <v>19</v>
      </c>
      <c r="S304" s="310" t="s">
        <v>14</v>
      </c>
      <c r="T304" s="270" t="s">
        <v>26</v>
      </c>
      <c r="U304" s="311"/>
      <c r="V304" s="311"/>
      <c r="W304" s="312" t="s">
        <v>19</v>
      </c>
      <c r="X304" s="310" t="s">
        <v>14</v>
      </c>
      <c r="Y304" s="270" t="s">
        <v>26</v>
      </c>
      <c r="Z304" s="311"/>
      <c r="AA304" s="311"/>
      <c r="AB304" s="312" t="s">
        <v>19</v>
      </c>
      <c r="AD304" s="313"/>
    </row>
    <row r="305" x14ac:dyDescent="0.2">
      <c r="A305" s="314"/>
      <c r="B305" s="637" t="s">
        <v>187</v>
      </c>
      <c r="C305" s="638">
        <v>2000</v>
      </c>
      <c r="D305" s="228">
        <f t="shared" ref="D305:D316" ca="true" si="45">IF(ISERROR(INDIRECT(CONCATENATE($B305,"!M122"))),"",INDIRECT(CONCATENATE($B305,"!M122")))</f>
        <v>94.956534023991878</v>
      </c>
      <c r="E305" s="318" t="str">
        <f t="shared" ref="E305:E316" ca="true" si="46">IF(ISERROR(INDIRECT(CONCATENATE($B305,"!M129"))),"",INDIRECT(CONCATENATE($B305,"!M129")))</f>
        <v>N/A</v>
      </c>
      <c r="F305" s="316"/>
      <c r="G305" s="316"/>
      <c r="H305" s="317">
        <f t="shared" ref="H305:H316" ca="true" si="47">IF(ISERROR(INDIRECT(CONCATENATE($B305,"!M127"))),"",INDIRECT(CONCATENATE($B305,"!M127")))</f>
        <v>4.2917430185748087</v>
      </c>
      <c r="I305" s="228">
        <f t="shared" ref="I305:I316" ca="true" si="48">IF(ISERROR(INDIRECT(CONCATENATE($B305,"!N122"))),"",INDIRECT(CONCATENATE($B305,"!N122")))</f>
        <v>99.084996586383454</v>
      </c>
      <c r="J305" s="315" t="str">
        <f t="shared" ref="J305:J316" ca="true" si="49">IF(ISERROR(INDIRECT(CONCATENATE($B305,"!N129"))),"",INDIRECT(CONCATENATE($B305,"!N129")))</f>
        <v>N/A</v>
      </c>
      <c r="K305" s="316"/>
      <c r="L305" s="316"/>
      <c r="M305" s="317">
        <f t="shared" ref="M305:M316" ca="true" si="50">IF(ISERROR(INDIRECT(CONCATENATE($B305,"!N127"))),"",INDIRECT(CONCATENATE($B305,"!N127")))</f>
        <v>0.64343743191990754</v>
      </c>
      <c r="N305" s="228">
        <f t="shared" ref="N305:N316" ca="true" si="51">IF(ISERROR(INDIRECT(CONCATENATE($B305,"!O122"))),"",INDIRECT(CONCATENATE($B305,"!O122")))</f>
        <v>99.489869103274202</v>
      </c>
      <c r="O305" s="315" t="str">
        <f t="shared" ref="O305:O316" ca="true" si="52">IF(ISERROR(INDIRECT(CONCATENATE($B305,"!O129"))),"",INDIRECT(CONCATENATE($B305,"!O129")))</f>
        <v>N/A</v>
      </c>
      <c r="P305" s="316"/>
      <c r="Q305" s="316"/>
      <c r="R305" s="317">
        <f t="shared" ref="R305:R316" ca="true" si="53">IF(ISERROR(INDIRECT(CONCATENATE($B305,"!O127"))),"",INDIRECT(CONCATENATE($B305,"!O127")))</f>
        <v>0.42020549608586877</v>
      </c>
      <c r="S305" s="228">
        <f t="shared" ref="S305:S316" ca="true" si="54">IF(ISERROR(INDIRECT(CONCATENATE($B305,"!P122"))),"",INDIRECT(CONCATENATE($B305,"!P122")))</f>
        <v>99.888424545427341</v>
      </c>
      <c r="T305" s="315" t="str">
        <f t="shared" ref="T305:T316" ca="true" si="55">IF(ISERROR(INDIRECT(CONCATENATE($B305,"!P129"))),"",INDIRECT(CONCATENATE($B305,"!P129")))</f>
        <v>N/A</v>
      </c>
      <c r="U305" s="316"/>
      <c r="V305" s="316"/>
      <c r="W305" s="317">
        <f t="shared" ref="W305:W316" ca="true" si="56">IF(ISERROR(INDIRECT(CONCATENATE($B305,"!P127"))),"",INDIRECT(CONCATENATE($B305,"!P127")))</f>
        <v>0.11157545457259549</v>
      </c>
      <c r="X305" s="228">
        <f t="shared" ref="X305:X316" ca="true" si="57">IF(ISERROR(INDIRECT(CONCATENATE($B305,"!Q122"))),"",INDIRECT(CONCATENATE($B305,"!Q122")))</f>
        <v>100.0000000000002</v>
      </c>
      <c r="Y305" s="315" t="str">
        <f t="shared" ref="Y305:Y316" ca="true" si="58">IF(ISERROR(INDIRECT(CONCATENATE($B305,"!Q129"))),"",INDIRECT(CONCATENATE($B305,"!Q129")))</f>
        <v>N/A</v>
      </c>
      <c r="Z305" s="316"/>
      <c r="AA305" s="316"/>
      <c r="AB305" s="317">
        <f t="shared" ref="AB305:AB316" ca="true" si="59">IF(ISERROR(INDIRECT(CONCATENATE($B305,"!Q2127"))),"",INDIRECT(CONCATENATE($B305,"!Q127")))</f>
        <v>0</v>
      </c>
    </row>
    <row r="306" x14ac:dyDescent="0.2">
      <c r="A306" s="314"/>
      <c r="B306" s="639" t="s">
        <v>266</v>
      </c>
      <c r="C306" s="640">
        <v>2004</v>
      </c>
      <c r="D306" s="229">
        <f t="shared" ca="true" si="45"/>
        <v>94.571327344473332</v>
      </c>
      <c r="E306" s="318" t="str">
        <f t="shared" ca="true" si="46"/>
        <v>N/A</v>
      </c>
      <c r="F306" s="316"/>
      <c r="G306" s="316"/>
      <c r="H306" s="319">
        <f t="shared" ca="true" si="47"/>
        <v>4.6927219267543414</v>
      </c>
      <c r="I306" s="229">
        <f t="shared" ca="true" si="48"/>
        <v>99.007310448003693</v>
      </c>
      <c r="J306" s="318" t="str">
        <f t="shared" ca="true" si="49"/>
        <v>N/A</v>
      </c>
      <c r="K306" s="316"/>
      <c r="L306" s="316"/>
      <c r="M306" s="319">
        <f t="shared" ca="true" si="50"/>
        <v>0.60816518933825547</v>
      </c>
      <c r="N306" s="229">
        <f t="shared" ca="true" si="51"/>
        <v>99.625127255143539</v>
      </c>
      <c r="O306" s="318" t="str">
        <f t="shared" ca="true" si="52"/>
        <v>N/A</v>
      </c>
      <c r="P306" s="316"/>
      <c r="Q306" s="316"/>
      <c r="R306" s="319">
        <f t="shared" ca="true" si="53"/>
        <v>0.26000629732844682</v>
      </c>
      <c r="S306" s="229">
        <f t="shared" ca="true" si="54"/>
        <v>99.820581639627093</v>
      </c>
      <c r="T306" s="318" t="str">
        <f t="shared" ca="true" si="55"/>
        <v>N/A</v>
      </c>
      <c r="U306" s="316"/>
      <c r="V306" s="316"/>
      <c r="W306" s="319">
        <f t="shared" ca="true" si="56"/>
        <v>7.6323584840654171E-2</v>
      </c>
      <c r="X306" s="229">
        <f t="shared" ca="true" si="57"/>
        <v>99.820669602108907</v>
      </c>
      <c r="Y306" s="318" t="str">
        <f t="shared" ca="true" si="58"/>
        <v>N/A</v>
      </c>
      <c r="Z306" s="316"/>
      <c r="AA306" s="316"/>
      <c r="AB306" s="319">
        <f t="shared" ca="true" si="59"/>
        <v>5.0700562313468076E-2</v>
      </c>
    </row>
    <row r="307" x14ac:dyDescent="0.2">
      <c r="A307" s="314"/>
      <c r="B307" s="639" t="s">
        <v>35</v>
      </c>
      <c r="C307" s="640">
        <v>2006</v>
      </c>
      <c r="D307" s="229">
        <f t="shared" ca="true" si="45"/>
        <v>97.372081633864028</v>
      </c>
      <c r="E307" s="318">
        <f t="shared" ca="true" si="46"/>
        <v>93.144802430174039</v>
      </c>
      <c r="F307" s="316"/>
      <c r="G307" s="316"/>
      <c r="H307" s="319">
        <f t="shared" ca="true" si="47"/>
        <v>2.3563859557100506</v>
      </c>
      <c r="I307" s="229">
        <f t="shared" ca="true" si="48"/>
        <v>99.377639179643566</v>
      </c>
      <c r="J307" s="318">
        <f t="shared" ca="true" si="49"/>
        <v>96.555342684768618</v>
      </c>
      <c r="K307" s="316"/>
      <c r="L307" s="316"/>
      <c r="M307" s="319">
        <f t="shared" ca="true" si="50"/>
        <v>0.54188141406611023</v>
      </c>
      <c r="N307" s="229">
        <f t="shared" ca="true" si="51"/>
        <v>98.973058255820774</v>
      </c>
      <c r="O307" s="318">
        <f t="shared" ca="true" si="52"/>
        <v>95.601684305095432</v>
      </c>
      <c r="P307" s="316"/>
      <c r="Q307" s="316"/>
      <c r="R307" s="319">
        <f t="shared" ca="true" si="53"/>
        <v>1.003765012846594</v>
      </c>
      <c r="S307" s="229">
        <f t="shared" ca="true" si="54"/>
        <v>99.305941286477221</v>
      </c>
      <c r="T307" s="318">
        <f t="shared" ca="true" si="55"/>
        <v>96.883887437687207</v>
      </c>
      <c r="U307" s="316"/>
      <c r="V307" s="316"/>
      <c r="W307" s="319">
        <f t="shared" ca="true" si="56"/>
        <v>0.62705215137888382</v>
      </c>
      <c r="X307" s="229">
        <f t="shared" ca="true" si="57"/>
        <v>99.824265684993279</v>
      </c>
      <c r="Y307" s="318">
        <f t="shared" ca="true" si="58"/>
        <v>98.996070479233794</v>
      </c>
      <c r="Z307" s="316"/>
      <c r="AA307" s="316"/>
      <c r="AB307" s="319">
        <f t="shared" ca="true" si="59"/>
        <v>9.7049539094789736E-2</v>
      </c>
      <c r="AD307" s="320"/>
    </row>
    <row r="308" x14ac:dyDescent="0.2">
      <c r="A308" s="314"/>
      <c r="B308" s="639" t="s">
        <v>388</v>
      </c>
      <c r="C308" s="640">
        <v>2013</v>
      </c>
      <c r="D308" s="229">
        <f t="shared" ca="true" si="45"/>
        <v>97.458104074324467</v>
      </c>
      <c r="E308" s="318">
        <f t="shared" ca="true" si="46"/>
        <v>96.003474807135007</v>
      </c>
      <c r="F308" s="316"/>
      <c r="G308" s="316"/>
      <c r="H308" s="319">
        <f t="shared" ca="true" si="47"/>
        <v>0.86042320243581893</v>
      </c>
      <c r="I308" s="229">
        <f t="shared" ca="true" si="48"/>
        <v>99.066671036105063</v>
      </c>
      <c r="J308" s="318">
        <f t="shared" ca="true" si="49"/>
        <v>98.097678749328608</v>
      </c>
      <c r="K308" s="316"/>
      <c r="L308" s="316"/>
      <c r="M308" s="319">
        <f t="shared" ca="true" si="50"/>
        <v>0.43965832956716921</v>
      </c>
      <c r="N308" s="229">
        <f t="shared" ca="true" si="51"/>
        <v>99.560728364423085</v>
      </c>
      <c r="O308" s="318">
        <f t="shared" ca="true" si="52"/>
        <v>97.917426528814971</v>
      </c>
      <c r="P308" s="316"/>
      <c r="Q308" s="316"/>
      <c r="R308" s="319">
        <f t="shared" ca="true" si="53"/>
        <v>0.10401161337592481</v>
      </c>
      <c r="S308" s="229">
        <f t="shared" ca="true" si="54"/>
        <v>99.955936141729424</v>
      </c>
      <c r="T308" s="318">
        <f t="shared" ca="true" si="55"/>
        <v>98.827690203682764</v>
      </c>
      <c r="U308" s="316"/>
      <c r="V308" s="316"/>
      <c r="W308" s="319">
        <f t="shared" ca="true" si="56"/>
        <v>2.9049524087954678E-2</v>
      </c>
      <c r="X308" s="229">
        <f t="shared" ca="true" si="57"/>
        <v>100</v>
      </c>
      <c r="Y308" s="318">
        <f t="shared" ca="true" si="58"/>
        <v>99.10608499577998</v>
      </c>
      <c r="Z308" s="316"/>
      <c r="AA308" s="316"/>
      <c r="AB308" s="319">
        <f t="shared" ca="true" si="59"/>
        <v>0</v>
      </c>
    </row>
    <row r="309" x14ac:dyDescent="0.2">
      <c r="A309" s="314"/>
      <c r="B309" s="639" t="s">
        <v>436</v>
      </c>
      <c r="C309" s="640">
        <v>2016</v>
      </c>
      <c r="D309" s="229">
        <f t="shared" ca="true" si="45"/>
        <v>98.575365962290206</v>
      </c>
      <c r="E309" s="318">
        <f t="shared" ca="true" si="46"/>
        <v>95.13640939254627</v>
      </c>
      <c r="F309" s="316"/>
      <c r="G309" s="316"/>
      <c r="H309" s="319">
        <f t="shared" ca="true" si="47"/>
        <v>1.2938598012556566</v>
      </c>
      <c r="I309" s="229">
        <f t="shared" ca="true" si="48"/>
        <v>99.792866252275047</v>
      </c>
      <c r="J309" s="318">
        <f t="shared" ca="true" si="49"/>
        <v>97.630136858168669</v>
      </c>
      <c r="K309" s="316"/>
      <c r="L309" s="316"/>
      <c r="M309" s="319">
        <f t="shared" ca="true" si="50"/>
        <v>0.20238120532492496</v>
      </c>
      <c r="N309" s="229">
        <f t="shared" ca="true" si="51"/>
        <v>99.705367573236387</v>
      </c>
      <c r="O309" s="318">
        <f t="shared" ca="true" si="52"/>
        <v>98.68269741132886</v>
      </c>
      <c r="P309" s="316"/>
      <c r="Q309" s="316"/>
      <c r="R309" s="319">
        <f t="shared" ca="true" si="53"/>
        <v>0.26823391382512907</v>
      </c>
      <c r="S309" s="229">
        <f t="shared" ca="true" si="54"/>
        <v>99.97619763013077</v>
      </c>
      <c r="T309" s="318">
        <f t="shared" ca="true" si="55"/>
        <v>99.347668013800529</v>
      </c>
      <c r="U309" s="316"/>
      <c r="V309" s="316"/>
      <c r="W309" s="319">
        <f t="shared" ca="true" si="56"/>
        <v>0</v>
      </c>
      <c r="X309" s="229">
        <f t="shared" ca="true" si="57"/>
        <v>99.823500012263651</v>
      </c>
      <c r="Y309" s="318">
        <f t="shared" ca="true" si="58"/>
        <v>99.400453024678697</v>
      </c>
      <c r="Z309" s="316"/>
      <c r="AA309" s="316"/>
      <c r="AB309" s="319">
        <f t="shared" ca="true" si="59"/>
        <v>5.2760488392194693E-3</v>
      </c>
    </row>
    <row r="310" x14ac:dyDescent="0.2">
      <c r="A310" s="314"/>
      <c r="B310" s="639" t="s">
        <v>623</v>
      </c>
      <c r="C310" s="640">
        <v>2019</v>
      </c>
      <c r="D310" s="229">
        <f t="shared" ca="true" si="45"/>
        <v>98.948392599779069</v>
      </c>
      <c r="E310" s="318">
        <f t="shared" ca="true" si="46"/>
        <v>94.931185585089494</v>
      </c>
      <c r="F310" s="316"/>
      <c r="G310" s="316"/>
      <c r="H310" s="319">
        <f t="shared" ca="true" si="47"/>
        <v>0.68195714051132006</v>
      </c>
      <c r="I310" s="229">
        <f t="shared" ca="true" si="48"/>
        <v>99.439188827230637</v>
      </c>
      <c r="J310" s="318">
        <f t="shared" ca="true" si="49"/>
        <v>97.682040940805393</v>
      </c>
      <c r="K310" s="316"/>
      <c r="L310" s="316"/>
      <c r="M310" s="319">
        <f t="shared" ca="true" si="50"/>
        <v>0.20749026632025649</v>
      </c>
      <c r="N310" s="229">
        <f t="shared" ca="true" si="51"/>
        <v>99.489054287604858</v>
      </c>
      <c r="O310" s="318">
        <f t="shared" ca="true" si="52"/>
        <v>98.745837319689784</v>
      </c>
      <c r="P310" s="316"/>
      <c r="Q310" s="316"/>
      <c r="R310" s="319">
        <f t="shared" ca="true" si="53"/>
        <v>7.4347537881830378E-2</v>
      </c>
      <c r="S310" s="229">
        <f t="shared" ca="true" si="54"/>
        <v>99.75590812394681</v>
      </c>
      <c r="T310" s="318">
        <f t="shared" ca="true" si="55"/>
        <v>98.754730936424252</v>
      </c>
      <c r="U310" s="316"/>
      <c r="V310" s="316"/>
      <c r="W310" s="319">
        <f t="shared" ca="true" si="56"/>
        <v>0</v>
      </c>
      <c r="X310" s="229">
        <f t="shared" ca="true" si="57"/>
        <v>99.999397646137851</v>
      </c>
      <c r="Y310" s="318">
        <f t="shared" ca="true" si="58"/>
        <v>98.539635388045426</v>
      </c>
      <c r="Z310" s="316"/>
      <c r="AA310" s="316"/>
      <c r="AB310" s="319">
        <f t="shared" ca="true" si="59"/>
        <v>0</v>
      </c>
    </row>
    <row r="311" x14ac:dyDescent="0.2">
      <c r="A311" s="314"/>
      <c r="B311" s="639"/>
      <c r="C311" s="640"/>
      <c r="D311" s="229" t="str">
        <f t="shared" ca="true" si="45"/>
        <v/>
      </c>
      <c r="E311" s="318" t="str">
        <f t="shared" ca="true" si="46"/>
        <v/>
      </c>
      <c r="F311" s="316"/>
      <c r="G311" s="316"/>
      <c r="H311" s="319" t="str">
        <f t="shared" ca="true" si="47"/>
        <v/>
      </c>
      <c r="I311" s="229" t="str">
        <f t="shared" ca="true" si="48"/>
        <v/>
      </c>
      <c r="J311" s="318" t="str">
        <f t="shared" ca="true" si="49"/>
        <v/>
      </c>
      <c r="K311" s="316"/>
      <c r="L311" s="316"/>
      <c r="M311" s="319" t="str">
        <f t="shared" ca="true" si="50"/>
        <v/>
      </c>
      <c r="N311" s="229" t="str">
        <f t="shared" ca="true" si="51"/>
        <v/>
      </c>
      <c r="O311" s="318" t="str">
        <f t="shared" ca="true" si="52"/>
        <v/>
      </c>
      <c r="P311" s="316"/>
      <c r="Q311" s="316"/>
      <c r="R311" s="319" t="str">
        <f t="shared" ca="true" si="53"/>
        <v/>
      </c>
      <c r="S311" s="229" t="str">
        <f t="shared" ca="true" si="54"/>
        <v/>
      </c>
      <c r="T311" s="318" t="str">
        <f t="shared" ca="true" si="55"/>
        <v/>
      </c>
      <c r="U311" s="316"/>
      <c r="V311" s="316"/>
      <c r="W311" s="319" t="str">
        <f t="shared" ca="true" si="56"/>
        <v/>
      </c>
      <c r="X311" s="229" t="str">
        <f t="shared" ca="true" si="57"/>
        <v/>
      </c>
      <c r="Y311" s="318" t="str">
        <f t="shared" ca="true" si="58"/>
        <v/>
      </c>
      <c r="Z311" s="316"/>
      <c r="AA311" s="316"/>
      <c r="AB311" s="319" t="str">
        <f t="shared" ca="true" si="59"/>
        <v/>
      </c>
    </row>
    <row r="312" x14ac:dyDescent="0.2">
      <c r="A312" s="314"/>
      <c r="B312" s="639"/>
      <c r="C312" s="640"/>
      <c r="D312" s="229" t="str">
        <f t="shared" ca="true" si="45"/>
        <v/>
      </c>
      <c r="E312" s="318" t="str">
        <f t="shared" ca="true" si="46"/>
        <v/>
      </c>
      <c r="F312" s="316"/>
      <c r="G312" s="316"/>
      <c r="H312" s="319" t="str">
        <f t="shared" ca="true" si="47"/>
        <v/>
      </c>
      <c r="I312" s="229" t="str">
        <f t="shared" ca="true" si="48"/>
        <v/>
      </c>
      <c r="J312" s="318" t="str">
        <f t="shared" ca="true" si="49"/>
        <v/>
      </c>
      <c r="K312" s="316"/>
      <c r="L312" s="316"/>
      <c r="M312" s="319" t="str">
        <f t="shared" ca="true" si="50"/>
        <v/>
      </c>
      <c r="N312" s="229" t="str">
        <f t="shared" ca="true" si="51"/>
        <v/>
      </c>
      <c r="O312" s="318" t="str">
        <f t="shared" ca="true" si="52"/>
        <v/>
      </c>
      <c r="P312" s="316"/>
      <c r="Q312" s="316"/>
      <c r="R312" s="319" t="str">
        <f t="shared" ca="true" si="53"/>
        <v/>
      </c>
      <c r="S312" s="229" t="str">
        <f t="shared" ca="true" si="54"/>
        <v/>
      </c>
      <c r="T312" s="318" t="str">
        <f t="shared" ca="true" si="55"/>
        <v/>
      </c>
      <c r="U312" s="316"/>
      <c r="V312" s="316"/>
      <c r="W312" s="319" t="str">
        <f t="shared" ca="true" si="56"/>
        <v/>
      </c>
      <c r="X312" s="229" t="str">
        <f t="shared" ca="true" si="57"/>
        <v/>
      </c>
      <c r="Y312" s="318" t="str">
        <f t="shared" ca="true" si="58"/>
        <v/>
      </c>
      <c r="Z312" s="316"/>
      <c r="AA312" s="316"/>
      <c r="AB312" s="319" t="str">
        <f t="shared" ca="true" si="59"/>
        <v/>
      </c>
    </row>
    <row r="313" x14ac:dyDescent="0.2">
      <c r="A313" s="314"/>
      <c r="B313" s="639"/>
      <c r="C313" s="640"/>
      <c r="D313" s="229" t="str">
        <f t="shared" ca="true" si="45"/>
        <v/>
      </c>
      <c r="E313" s="318" t="str">
        <f t="shared" ca="true" si="46"/>
        <v/>
      </c>
      <c r="F313" s="316"/>
      <c r="G313" s="316"/>
      <c r="H313" s="319" t="str">
        <f t="shared" ca="true" si="47"/>
        <v/>
      </c>
      <c r="I313" s="229" t="str">
        <f t="shared" ca="true" si="48"/>
        <v/>
      </c>
      <c r="J313" s="318" t="str">
        <f t="shared" ca="true" si="49"/>
        <v/>
      </c>
      <c r="K313" s="316"/>
      <c r="L313" s="316"/>
      <c r="M313" s="319" t="str">
        <f t="shared" ca="true" si="50"/>
        <v/>
      </c>
      <c r="N313" s="229" t="str">
        <f t="shared" ca="true" si="51"/>
        <v/>
      </c>
      <c r="O313" s="318" t="str">
        <f t="shared" ca="true" si="52"/>
        <v/>
      </c>
      <c r="P313" s="316"/>
      <c r="Q313" s="316"/>
      <c r="R313" s="319" t="str">
        <f t="shared" ca="true" si="53"/>
        <v/>
      </c>
      <c r="S313" s="229" t="str">
        <f t="shared" ca="true" si="54"/>
        <v/>
      </c>
      <c r="T313" s="318" t="str">
        <f t="shared" ca="true" si="55"/>
        <v/>
      </c>
      <c r="U313" s="316"/>
      <c r="V313" s="316"/>
      <c r="W313" s="319" t="str">
        <f t="shared" ca="true" si="56"/>
        <v/>
      </c>
      <c r="X313" s="229" t="str">
        <f t="shared" ca="true" si="57"/>
        <v/>
      </c>
      <c r="Y313" s="318" t="str">
        <f t="shared" ca="true" si="58"/>
        <v/>
      </c>
      <c r="Z313" s="316"/>
      <c r="AA313" s="316"/>
      <c r="AB313" s="319" t="str">
        <f t="shared" ca="true" si="59"/>
        <v/>
      </c>
    </row>
    <row r="314" x14ac:dyDescent="0.2">
      <c r="A314" s="314"/>
      <c r="B314" s="639"/>
      <c r="C314" s="640"/>
      <c r="D314" s="229" t="str">
        <f t="shared" ca="true" si="45"/>
        <v/>
      </c>
      <c r="E314" s="318" t="str">
        <f t="shared" ca="true" si="46"/>
        <v/>
      </c>
      <c r="F314" s="316"/>
      <c r="G314" s="316"/>
      <c r="H314" s="319" t="str">
        <f t="shared" ca="true" si="47"/>
        <v/>
      </c>
      <c r="I314" s="229" t="str">
        <f t="shared" ca="true" si="48"/>
        <v/>
      </c>
      <c r="J314" s="318" t="str">
        <f t="shared" ca="true" si="49"/>
        <v/>
      </c>
      <c r="K314" s="316"/>
      <c r="L314" s="316"/>
      <c r="M314" s="319" t="str">
        <f t="shared" ca="true" si="50"/>
        <v/>
      </c>
      <c r="N314" s="229" t="str">
        <f t="shared" ca="true" si="51"/>
        <v/>
      </c>
      <c r="O314" s="318" t="str">
        <f t="shared" ca="true" si="52"/>
        <v/>
      </c>
      <c r="P314" s="316"/>
      <c r="Q314" s="316"/>
      <c r="R314" s="319" t="str">
        <f t="shared" ca="true" si="53"/>
        <v/>
      </c>
      <c r="S314" s="229" t="str">
        <f t="shared" ca="true" si="54"/>
        <v/>
      </c>
      <c r="T314" s="318" t="str">
        <f t="shared" ca="true" si="55"/>
        <v/>
      </c>
      <c r="U314" s="316"/>
      <c r="V314" s="316"/>
      <c r="W314" s="319" t="str">
        <f t="shared" ca="true" si="56"/>
        <v/>
      </c>
      <c r="X314" s="229" t="str">
        <f t="shared" ca="true" si="57"/>
        <v/>
      </c>
      <c r="Y314" s="318" t="str">
        <f t="shared" ca="true" si="58"/>
        <v/>
      </c>
      <c r="Z314" s="316"/>
      <c r="AA314" s="316"/>
      <c r="AB314" s="319" t="str">
        <f t="shared" ca="true" si="59"/>
        <v/>
      </c>
    </row>
    <row r="315" x14ac:dyDescent="0.2">
      <c r="A315" s="314"/>
      <c r="B315" s="639"/>
      <c r="C315" s="640"/>
      <c r="D315" s="229" t="str">
        <f t="shared" ca="true" si="45"/>
        <v/>
      </c>
      <c r="E315" s="318" t="str">
        <f t="shared" ca="true" si="46"/>
        <v/>
      </c>
      <c r="F315" s="316"/>
      <c r="G315" s="316"/>
      <c r="H315" s="319" t="str">
        <f t="shared" ca="true" si="47"/>
        <v/>
      </c>
      <c r="I315" s="229" t="str">
        <f t="shared" ca="true" si="48"/>
        <v/>
      </c>
      <c r="J315" s="318" t="str">
        <f t="shared" ca="true" si="49"/>
        <v/>
      </c>
      <c r="K315" s="316"/>
      <c r="L315" s="316"/>
      <c r="M315" s="319" t="str">
        <f t="shared" ca="true" si="50"/>
        <v/>
      </c>
      <c r="N315" s="229" t="str">
        <f t="shared" ca="true" si="51"/>
        <v/>
      </c>
      <c r="O315" s="318" t="str">
        <f t="shared" ca="true" si="52"/>
        <v/>
      </c>
      <c r="P315" s="316"/>
      <c r="Q315" s="316"/>
      <c r="R315" s="319" t="str">
        <f t="shared" ca="true" si="53"/>
        <v/>
      </c>
      <c r="S315" s="229" t="str">
        <f t="shared" ca="true" si="54"/>
        <v/>
      </c>
      <c r="T315" s="318" t="str">
        <f t="shared" ca="true" si="55"/>
        <v/>
      </c>
      <c r="U315" s="316"/>
      <c r="V315" s="316"/>
      <c r="W315" s="319" t="str">
        <f t="shared" ca="true" si="56"/>
        <v/>
      </c>
      <c r="X315" s="229" t="str">
        <f t="shared" ca="true" si="57"/>
        <v/>
      </c>
      <c r="Y315" s="318" t="str">
        <f t="shared" ca="true" si="58"/>
        <v/>
      </c>
      <c r="Z315" s="316"/>
      <c r="AA315" s="316"/>
      <c r="AB315" s="319" t="str">
        <f t="shared" ca="true" si="59"/>
        <v/>
      </c>
    </row>
    <row r="316" x14ac:dyDescent="0.2">
      <c r="A316" s="314"/>
      <c r="B316" s="641"/>
      <c r="C316" s="642"/>
      <c r="D316" s="230" t="str">
        <f t="shared" ca="true" si="45"/>
        <v/>
      </c>
      <c r="E316" s="321" t="str">
        <f t="shared" ca="true" si="46"/>
        <v/>
      </c>
      <c r="F316" s="322"/>
      <c r="G316" s="323"/>
      <c r="H316" s="324" t="str">
        <f t="shared" ca="true" si="47"/>
        <v/>
      </c>
      <c r="I316" s="230" t="str">
        <f t="shared" ca="true" si="48"/>
        <v/>
      </c>
      <c r="J316" s="321" t="str">
        <f t="shared" ca="true" si="49"/>
        <v/>
      </c>
      <c r="K316" s="322"/>
      <c r="L316" s="323"/>
      <c r="M316" s="324" t="str">
        <f t="shared" ca="true" si="50"/>
        <v/>
      </c>
      <c r="N316" s="230" t="str">
        <f t="shared" ca="true" si="51"/>
        <v/>
      </c>
      <c r="O316" s="321" t="str">
        <f t="shared" ca="true" si="52"/>
        <v/>
      </c>
      <c r="P316" s="322"/>
      <c r="Q316" s="323"/>
      <c r="R316" s="324" t="str">
        <f t="shared" ca="true" si="53"/>
        <v/>
      </c>
      <c r="S316" s="230" t="str">
        <f t="shared" ca="true" si="54"/>
        <v/>
      </c>
      <c r="T316" s="321" t="str">
        <f t="shared" ca="true" si="55"/>
        <v/>
      </c>
      <c r="U316" s="322"/>
      <c r="V316" s="323"/>
      <c r="W316" s="324" t="str">
        <f t="shared" ca="true" si="56"/>
        <v/>
      </c>
      <c r="X316" s="230" t="str">
        <f t="shared" ca="true" si="57"/>
        <v/>
      </c>
      <c r="Y316" s="321" t="str">
        <f t="shared" ca="true" si="58"/>
        <v/>
      </c>
      <c r="Z316" s="322"/>
      <c r="AA316" s="323"/>
      <c r="AB316" s="324" t="str">
        <f t="shared" ca="true" si="59"/>
        <v/>
      </c>
    </row>
    <row r="317" ht="11.25" customHeight="true" x14ac:dyDescent="0.2"/>
    <row r="318" ht="22.5" customHeight="true" x14ac:dyDescent="0.25">
      <c r="B318" s="1045" t="str">
        <f>CONCATENATE("Rural use of sanitation facilities, ",C299,"–",C300)</f>
        <v>Rural use of sanitation facilities, 2000–2020</v>
      </c>
      <c r="C318" s="1046"/>
      <c r="D318" s="1046"/>
      <c r="E318" s="1046"/>
      <c r="F318" s="1046"/>
      <c r="G318" s="1046"/>
      <c r="H318" s="1046"/>
      <c r="I318" s="1046"/>
      <c r="J318" s="1046"/>
      <c r="K318" s="1046"/>
      <c r="L318" s="1046"/>
      <c r="N318" s="325"/>
      <c r="O318" s="325"/>
      <c r="P318" s="325"/>
      <c r="Q318" s="325"/>
      <c r="R318" s="325"/>
      <c r="S318" s="1068" t="s">
        <v>11</v>
      </c>
      <c r="T318" s="1069"/>
      <c r="U318" s="1069"/>
      <c r="V318" s="1069"/>
      <c r="W318" s="1070"/>
      <c r="X318" s="325"/>
      <c r="Y318" s="325"/>
      <c r="Z318" s="325"/>
      <c r="AA318" s="325"/>
      <c r="AB318" s="32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63" customWidth="true"/>
    <col min="6" max="7" width="9" style="266" customWidth="true"/>
    <col min="8" max="38" width="9" style="263" customWidth="true"/>
    <col min="39" max="261" width="9.140625" style="263"/>
    <col min="262" max="262" width="5" style="263" customWidth="true"/>
    <col min="263" max="263" width="13.85546875" style="263" customWidth="true"/>
    <col min="264" max="265" width="6.28515625" style="263" customWidth="true"/>
    <col min="266" max="267" width="7" style="263" customWidth="true"/>
    <col min="268" max="274" width="6.28515625" style="263" customWidth="true"/>
    <col min="275" max="517" width="9.140625" style="263"/>
    <col min="518" max="518" width="5" style="263" customWidth="true"/>
    <col min="519" max="519" width="13.85546875" style="263" customWidth="true"/>
    <col min="520" max="521" width="6.28515625" style="263" customWidth="true"/>
    <col min="522" max="523" width="7" style="263" customWidth="true"/>
    <col min="524" max="530" width="6.28515625" style="263" customWidth="true"/>
    <col min="531" max="773" width="9.140625" style="263"/>
    <col min="774" max="774" width="5" style="263" customWidth="true"/>
    <col min="775" max="775" width="13.85546875" style="263" customWidth="true"/>
    <col min="776" max="777" width="6.28515625" style="263" customWidth="true"/>
    <col min="778" max="779" width="7" style="263" customWidth="true"/>
    <col min="780" max="786" width="6.28515625" style="263" customWidth="true"/>
    <col min="787" max="1029" width="9.140625" style="263"/>
    <col min="1030" max="1030" width="5" style="263" customWidth="true"/>
    <col min="1031" max="1031" width="13.85546875" style="263" customWidth="true"/>
    <col min="1032" max="1033" width="6.28515625" style="263" customWidth="true"/>
    <col min="1034" max="1035" width="7" style="263" customWidth="true"/>
    <col min="1036" max="1042" width="6.28515625" style="263" customWidth="true"/>
    <col min="1043" max="1285" width="9.140625" style="263"/>
    <col min="1286" max="1286" width="5" style="263" customWidth="true"/>
    <col min="1287" max="1287" width="13.85546875" style="263" customWidth="true"/>
    <col min="1288" max="1289" width="6.28515625" style="263" customWidth="true"/>
    <col min="1290" max="1291" width="7" style="263" customWidth="true"/>
    <col min="1292" max="1298" width="6.28515625" style="263" customWidth="true"/>
    <col min="1299" max="1541" width="9.140625" style="263"/>
    <col min="1542" max="1542" width="5" style="263" customWidth="true"/>
    <col min="1543" max="1543" width="13.85546875" style="263" customWidth="true"/>
    <col min="1544" max="1545" width="6.28515625" style="263" customWidth="true"/>
    <col min="1546" max="1547" width="7" style="263" customWidth="true"/>
    <col min="1548" max="1554" width="6.28515625" style="263" customWidth="true"/>
    <col min="1555" max="1797" width="9.140625" style="263"/>
    <col min="1798" max="1798" width="5" style="263" customWidth="true"/>
    <col min="1799" max="1799" width="13.85546875" style="263" customWidth="true"/>
    <col min="1800" max="1801" width="6.28515625" style="263" customWidth="true"/>
    <col min="1802" max="1803" width="7" style="263" customWidth="true"/>
    <col min="1804" max="1810" width="6.28515625" style="263" customWidth="true"/>
    <col min="1811" max="2053" width="9.140625" style="263"/>
    <col min="2054" max="2054" width="5" style="263" customWidth="true"/>
    <col min="2055" max="2055" width="13.85546875" style="263" customWidth="true"/>
    <col min="2056" max="2057" width="6.28515625" style="263" customWidth="true"/>
    <col min="2058" max="2059" width="7" style="263" customWidth="true"/>
    <col min="2060" max="2066" width="6.28515625" style="263" customWidth="true"/>
    <col min="2067" max="2309" width="9.140625" style="263"/>
    <col min="2310" max="2310" width="5" style="263" customWidth="true"/>
    <col min="2311" max="2311" width="13.85546875" style="263" customWidth="true"/>
    <col min="2312" max="2313" width="6.28515625" style="263" customWidth="true"/>
    <col min="2314" max="2315" width="7" style="263" customWidth="true"/>
    <col min="2316" max="2322" width="6.28515625" style="263" customWidth="true"/>
    <col min="2323" max="2565" width="9.140625" style="263"/>
    <col min="2566" max="2566" width="5" style="263" customWidth="true"/>
    <col min="2567" max="2567" width="13.85546875" style="263" customWidth="true"/>
    <col min="2568" max="2569" width="6.28515625" style="263" customWidth="true"/>
    <col min="2570" max="2571" width="7" style="263" customWidth="true"/>
    <col min="2572" max="2578" width="6.28515625" style="263" customWidth="true"/>
    <col min="2579" max="2821" width="9.140625" style="263"/>
    <col min="2822" max="2822" width="5" style="263" customWidth="true"/>
    <col min="2823" max="2823" width="13.85546875" style="263" customWidth="true"/>
    <col min="2824" max="2825" width="6.28515625" style="263" customWidth="true"/>
    <col min="2826" max="2827" width="7" style="263" customWidth="true"/>
    <col min="2828" max="2834" width="6.28515625" style="263" customWidth="true"/>
    <col min="2835" max="3077" width="9.140625" style="263"/>
    <col min="3078" max="3078" width="5" style="263" customWidth="true"/>
    <col min="3079" max="3079" width="13.85546875" style="263" customWidth="true"/>
    <col min="3080" max="3081" width="6.28515625" style="263" customWidth="true"/>
    <col min="3082" max="3083" width="7" style="263" customWidth="true"/>
    <col min="3084" max="3090" width="6.28515625" style="263" customWidth="true"/>
    <col min="3091" max="3333" width="9.140625" style="263"/>
    <col min="3334" max="3334" width="5" style="263" customWidth="true"/>
    <col min="3335" max="3335" width="13.85546875" style="263" customWidth="true"/>
    <col min="3336" max="3337" width="6.28515625" style="263" customWidth="true"/>
    <col min="3338" max="3339" width="7" style="263" customWidth="true"/>
    <col min="3340" max="3346" width="6.28515625" style="263" customWidth="true"/>
    <col min="3347" max="3589" width="9.140625" style="263"/>
    <col min="3590" max="3590" width="5" style="263" customWidth="true"/>
    <col min="3591" max="3591" width="13.85546875" style="263" customWidth="true"/>
    <col min="3592" max="3593" width="6.28515625" style="263" customWidth="true"/>
    <col min="3594" max="3595" width="7" style="263" customWidth="true"/>
    <col min="3596" max="3602" width="6.28515625" style="263" customWidth="true"/>
    <col min="3603" max="3845" width="9.140625" style="263"/>
    <col min="3846" max="3846" width="5" style="263" customWidth="true"/>
    <col min="3847" max="3847" width="13.85546875" style="263" customWidth="true"/>
    <col min="3848" max="3849" width="6.28515625" style="263" customWidth="true"/>
    <col min="3850" max="3851" width="7" style="263" customWidth="true"/>
    <col min="3852" max="3858" width="6.28515625" style="263" customWidth="true"/>
    <col min="3859" max="4101" width="9.140625" style="263"/>
    <col min="4102" max="4102" width="5" style="263" customWidth="true"/>
    <col min="4103" max="4103" width="13.85546875" style="263" customWidth="true"/>
    <col min="4104" max="4105" width="6.28515625" style="263" customWidth="true"/>
    <col min="4106" max="4107" width="7" style="263" customWidth="true"/>
    <col min="4108" max="4114" width="6.28515625" style="263" customWidth="true"/>
    <col min="4115" max="4357" width="9.140625" style="263"/>
    <col min="4358" max="4358" width="5" style="263" customWidth="true"/>
    <col min="4359" max="4359" width="13.85546875" style="263" customWidth="true"/>
    <col min="4360" max="4361" width="6.28515625" style="263" customWidth="true"/>
    <col min="4362" max="4363" width="7" style="263" customWidth="true"/>
    <col min="4364" max="4370" width="6.28515625" style="263" customWidth="true"/>
    <col min="4371" max="4613" width="9.140625" style="263"/>
    <col min="4614" max="4614" width="5" style="263" customWidth="true"/>
    <col min="4615" max="4615" width="13.85546875" style="263" customWidth="true"/>
    <col min="4616" max="4617" width="6.28515625" style="263" customWidth="true"/>
    <col min="4618" max="4619" width="7" style="263" customWidth="true"/>
    <col min="4620" max="4626" width="6.28515625" style="263" customWidth="true"/>
    <col min="4627" max="4869" width="9.140625" style="263"/>
    <col min="4870" max="4870" width="5" style="263" customWidth="true"/>
    <col min="4871" max="4871" width="13.85546875" style="263" customWidth="true"/>
    <col min="4872" max="4873" width="6.28515625" style="263" customWidth="true"/>
    <col min="4874" max="4875" width="7" style="263" customWidth="true"/>
    <col min="4876" max="4882" width="6.28515625" style="263" customWidth="true"/>
    <col min="4883" max="5125" width="9.140625" style="263"/>
    <col min="5126" max="5126" width="5" style="263" customWidth="true"/>
    <col min="5127" max="5127" width="13.85546875" style="263" customWidth="true"/>
    <col min="5128" max="5129" width="6.28515625" style="263" customWidth="true"/>
    <col min="5130" max="5131" width="7" style="263" customWidth="true"/>
    <col min="5132" max="5138" width="6.28515625" style="263" customWidth="true"/>
    <col min="5139" max="5381" width="9.140625" style="263"/>
    <col min="5382" max="5382" width="5" style="263" customWidth="true"/>
    <col min="5383" max="5383" width="13.85546875" style="263" customWidth="true"/>
    <col min="5384" max="5385" width="6.28515625" style="263" customWidth="true"/>
    <col min="5386" max="5387" width="7" style="263" customWidth="true"/>
    <col min="5388" max="5394" width="6.28515625" style="263" customWidth="true"/>
    <col min="5395" max="5637" width="9.140625" style="263"/>
    <col min="5638" max="5638" width="5" style="263" customWidth="true"/>
    <col min="5639" max="5639" width="13.85546875" style="263" customWidth="true"/>
    <col min="5640" max="5641" width="6.28515625" style="263" customWidth="true"/>
    <col min="5642" max="5643" width="7" style="263" customWidth="true"/>
    <col min="5644" max="5650" width="6.28515625" style="263" customWidth="true"/>
    <col min="5651" max="5893" width="9.140625" style="263"/>
    <col min="5894" max="5894" width="5" style="263" customWidth="true"/>
    <col min="5895" max="5895" width="13.85546875" style="263" customWidth="true"/>
    <col min="5896" max="5897" width="6.28515625" style="263" customWidth="true"/>
    <col min="5898" max="5899" width="7" style="263" customWidth="true"/>
    <col min="5900" max="5906" width="6.28515625" style="263" customWidth="true"/>
    <col min="5907" max="6149" width="9.140625" style="263"/>
    <col min="6150" max="6150" width="5" style="263" customWidth="true"/>
    <col min="6151" max="6151" width="13.85546875" style="263" customWidth="true"/>
    <col min="6152" max="6153" width="6.28515625" style="263" customWidth="true"/>
    <col min="6154" max="6155" width="7" style="263" customWidth="true"/>
    <col min="6156" max="6162" width="6.28515625" style="263" customWidth="true"/>
    <col min="6163" max="6405" width="9.140625" style="263"/>
    <col min="6406" max="6406" width="5" style="263" customWidth="true"/>
    <col min="6407" max="6407" width="13.85546875" style="263" customWidth="true"/>
    <col min="6408" max="6409" width="6.28515625" style="263" customWidth="true"/>
    <col min="6410" max="6411" width="7" style="263" customWidth="true"/>
    <col min="6412" max="6418" width="6.28515625" style="263" customWidth="true"/>
    <col min="6419" max="6661" width="9.140625" style="263"/>
    <col min="6662" max="6662" width="5" style="263" customWidth="true"/>
    <col min="6663" max="6663" width="13.85546875" style="263" customWidth="true"/>
    <col min="6664" max="6665" width="6.28515625" style="263" customWidth="true"/>
    <col min="6666" max="6667" width="7" style="263" customWidth="true"/>
    <col min="6668" max="6674" width="6.28515625" style="263" customWidth="true"/>
    <col min="6675" max="6917" width="9.140625" style="263"/>
    <col min="6918" max="6918" width="5" style="263" customWidth="true"/>
    <col min="6919" max="6919" width="13.85546875" style="263" customWidth="true"/>
    <col min="6920" max="6921" width="6.28515625" style="263" customWidth="true"/>
    <col min="6922" max="6923" width="7" style="263" customWidth="true"/>
    <col min="6924" max="6930" width="6.28515625" style="263" customWidth="true"/>
    <col min="6931" max="7173" width="9.140625" style="263"/>
    <col min="7174" max="7174" width="5" style="263" customWidth="true"/>
    <col min="7175" max="7175" width="13.85546875" style="263" customWidth="true"/>
    <col min="7176" max="7177" width="6.28515625" style="263" customWidth="true"/>
    <col min="7178" max="7179" width="7" style="263" customWidth="true"/>
    <col min="7180" max="7186" width="6.28515625" style="263" customWidth="true"/>
    <col min="7187" max="7429" width="9.140625" style="263"/>
    <col min="7430" max="7430" width="5" style="263" customWidth="true"/>
    <col min="7431" max="7431" width="13.85546875" style="263" customWidth="true"/>
    <col min="7432" max="7433" width="6.28515625" style="263" customWidth="true"/>
    <col min="7434" max="7435" width="7" style="263" customWidth="true"/>
    <col min="7436" max="7442" width="6.28515625" style="263" customWidth="true"/>
    <col min="7443" max="7685" width="9.140625" style="263"/>
    <col min="7686" max="7686" width="5" style="263" customWidth="true"/>
    <col min="7687" max="7687" width="13.85546875" style="263" customWidth="true"/>
    <col min="7688" max="7689" width="6.28515625" style="263" customWidth="true"/>
    <col min="7690" max="7691" width="7" style="263" customWidth="true"/>
    <col min="7692" max="7698" width="6.28515625" style="263" customWidth="true"/>
    <col min="7699" max="7941" width="9.140625" style="263"/>
    <col min="7942" max="7942" width="5" style="263" customWidth="true"/>
    <col min="7943" max="7943" width="13.85546875" style="263" customWidth="true"/>
    <col min="7944" max="7945" width="6.28515625" style="263" customWidth="true"/>
    <col min="7946" max="7947" width="7" style="263" customWidth="true"/>
    <col min="7948" max="7954" width="6.28515625" style="263" customWidth="true"/>
    <col min="7955" max="8197" width="9.140625" style="263"/>
    <col min="8198" max="8198" width="5" style="263" customWidth="true"/>
    <col min="8199" max="8199" width="13.85546875" style="263" customWidth="true"/>
    <col min="8200" max="8201" width="6.28515625" style="263" customWidth="true"/>
    <col min="8202" max="8203" width="7" style="263" customWidth="true"/>
    <col min="8204" max="8210" width="6.28515625" style="263" customWidth="true"/>
    <col min="8211" max="8453" width="9.140625" style="263"/>
    <col min="8454" max="8454" width="5" style="263" customWidth="true"/>
    <col min="8455" max="8455" width="13.85546875" style="263" customWidth="true"/>
    <col min="8456" max="8457" width="6.28515625" style="263" customWidth="true"/>
    <col min="8458" max="8459" width="7" style="263" customWidth="true"/>
    <col min="8460" max="8466" width="6.28515625" style="263" customWidth="true"/>
    <col min="8467" max="8709" width="9.140625" style="263"/>
    <col min="8710" max="8710" width="5" style="263" customWidth="true"/>
    <col min="8711" max="8711" width="13.85546875" style="263" customWidth="true"/>
    <col min="8712" max="8713" width="6.28515625" style="263" customWidth="true"/>
    <col min="8714" max="8715" width="7" style="263" customWidth="true"/>
    <col min="8716" max="8722" width="6.28515625" style="263" customWidth="true"/>
    <col min="8723" max="8965" width="9.140625" style="263"/>
    <col min="8966" max="8966" width="5" style="263" customWidth="true"/>
    <col min="8967" max="8967" width="13.85546875" style="263" customWidth="true"/>
    <col min="8968" max="8969" width="6.28515625" style="263" customWidth="true"/>
    <col min="8970" max="8971" width="7" style="263" customWidth="true"/>
    <col min="8972" max="8978" width="6.28515625" style="263" customWidth="true"/>
    <col min="8979" max="9221" width="9.140625" style="263"/>
    <col min="9222" max="9222" width="5" style="263" customWidth="true"/>
    <col min="9223" max="9223" width="13.85546875" style="263" customWidth="true"/>
    <col min="9224" max="9225" width="6.28515625" style="263" customWidth="true"/>
    <col min="9226" max="9227" width="7" style="263" customWidth="true"/>
    <col min="9228" max="9234" width="6.28515625" style="263" customWidth="true"/>
    <col min="9235" max="9477" width="9.140625" style="263"/>
    <col min="9478" max="9478" width="5" style="263" customWidth="true"/>
    <col min="9479" max="9479" width="13.85546875" style="263" customWidth="true"/>
    <col min="9480" max="9481" width="6.28515625" style="263" customWidth="true"/>
    <col min="9482" max="9483" width="7" style="263" customWidth="true"/>
    <col min="9484" max="9490" width="6.28515625" style="263" customWidth="true"/>
    <col min="9491" max="9733" width="9.140625" style="263"/>
    <col min="9734" max="9734" width="5" style="263" customWidth="true"/>
    <col min="9735" max="9735" width="13.85546875" style="263" customWidth="true"/>
    <col min="9736" max="9737" width="6.28515625" style="263" customWidth="true"/>
    <col min="9738" max="9739" width="7" style="263" customWidth="true"/>
    <col min="9740" max="9746" width="6.28515625" style="263" customWidth="true"/>
    <col min="9747" max="9989" width="9.140625" style="263"/>
    <col min="9990" max="9990" width="5" style="263" customWidth="true"/>
    <col min="9991" max="9991" width="13.85546875" style="263" customWidth="true"/>
    <col min="9992" max="9993" width="6.28515625" style="263" customWidth="true"/>
    <col min="9994" max="9995" width="7" style="263" customWidth="true"/>
    <col min="9996" max="10002" width="6.28515625" style="263" customWidth="true"/>
    <col min="10003" max="10245" width="9.140625" style="263"/>
    <col min="10246" max="10246" width="5" style="263" customWidth="true"/>
    <col min="10247" max="10247" width="13.85546875" style="263" customWidth="true"/>
    <col min="10248" max="10249" width="6.28515625" style="263" customWidth="true"/>
    <col min="10250" max="10251" width="7" style="263" customWidth="true"/>
    <col min="10252" max="10258" width="6.28515625" style="263" customWidth="true"/>
    <col min="10259" max="10501" width="9.140625" style="263"/>
    <col min="10502" max="10502" width="5" style="263" customWidth="true"/>
    <col min="10503" max="10503" width="13.85546875" style="263" customWidth="true"/>
    <col min="10504" max="10505" width="6.28515625" style="263" customWidth="true"/>
    <col min="10506" max="10507" width="7" style="263" customWidth="true"/>
    <col min="10508" max="10514" width="6.28515625" style="263" customWidth="true"/>
    <col min="10515" max="10757" width="9.140625" style="263"/>
    <col min="10758" max="10758" width="5" style="263" customWidth="true"/>
    <col min="10759" max="10759" width="13.85546875" style="263" customWidth="true"/>
    <col min="10760" max="10761" width="6.28515625" style="263" customWidth="true"/>
    <col min="10762" max="10763" width="7" style="263" customWidth="true"/>
    <col min="10764" max="10770" width="6.28515625" style="263" customWidth="true"/>
    <col min="10771" max="11013" width="9.140625" style="263"/>
    <col min="11014" max="11014" width="5" style="263" customWidth="true"/>
    <col min="11015" max="11015" width="13.85546875" style="263" customWidth="true"/>
    <col min="11016" max="11017" width="6.28515625" style="263" customWidth="true"/>
    <col min="11018" max="11019" width="7" style="263" customWidth="true"/>
    <col min="11020" max="11026" width="6.28515625" style="263" customWidth="true"/>
    <col min="11027" max="11269" width="9.140625" style="263"/>
    <col min="11270" max="11270" width="5" style="263" customWidth="true"/>
    <col min="11271" max="11271" width="13.85546875" style="263" customWidth="true"/>
    <col min="11272" max="11273" width="6.28515625" style="263" customWidth="true"/>
    <col min="11274" max="11275" width="7" style="263" customWidth="true"/>
    <col min="11276" max="11282" width="6.28515625" style="263" customWidth="true"/>
    <col min="11283" max="11525" width="9.140625" style="263"/>
    <col min="11526" max="11526" width="5" style="263" customWidth="true"/>
    <col min="11527" max="11527" width="13.85546875" style="263" customWidth="true"/>
    <col min="11528" max="11529" width="6.28515625" style="263" customWidth="true"/>
    <col min="11530" max="11531" width="7" style="263" customWidth="true"/>
    <col min="11532" max="11538" width="6.28515625" style="263" customWidth="true"/>
    <col min="11539" max="11781" width="9.140625" style="263"/>
    <col min="11782" max="11782" width="5" style="263" customWidth="true"/>
    <col min="11783" max="11783" width="13.85546875" style="263" customWidth="true"/>
    <col min="11784" max="11785" width="6.28515625" style="263" customWidth="true"/>
    <col min="11786" max="11787" width="7" style="263" customWidth="true"/>
    <col min="11788" max="11794" width="6.28515625" style="263" customWidth="true"/>
    <col min="11795" max="12037" width="9.140625" style="263"/>
    <col min="12038" max="12038" width="5" style="263" customWidth="true"/>
    <col min="12039" max="12039" width="13.85546875" style="263" customWidth="true"/>
    <col min="12040" max="12041" width="6.28515625" style="263" customWidth="true"/>
    <col min="12042" max="12043" width="7" style="263" customWidth="true"/>
    <col min="12044" max="12050" width="6.28515625" style="263" customWidth="true"/>
    <col min="12051" max="12293" width="9.140625" style="263"/>
    <col min="12294" max="12294" width="5" style="263" customWidth="true"/>
    <col min="12295" max="12295" width="13.85546875" style="263" customWidth="true"/>
    <col min="12296" max="12297" width="6.28515625" style="263" customWidth="true"/>
    <col min="12298" max="12299" width="7" style="263" customWidth="true"/>
    <col min="12300" max="12306" width="6.28515625" style="263" customWidth="true"/>
    <col min="12307" max="12549" width="9.140625" style="263"/>
    <col min="12550" max="12550" width="5" style="263" customWidth="true"/>
    <col min="12551" max="12551" width="13.85546875" style="263" customWidth="true"/>
    <col min="12552" max="12553" width="6.28515625" style="263" customWidth="true"/>
    <col min="12554" max="12555" width="7" style="263" customWidth="true"/>
    <col min="12556" max="12562" width="6.28515625" style="263" customWidth="true"/>
    <col min="12563" max="12805" width="9.140625" style="263"/>
    <col min="12806" max="12806" width="5" style="263" customWidth="true"/>
    <col min="12807" max="12807" width="13.85546875" style="263" customWidth="true"/>
    <col min="12808" max="12809" width="6.28515625" style="263" customWidth="true"/>
    <col min="12810" max="12811" width="7" style="263" customWidth="true"/>
    <col min="12812" max="12818" width="6.28515625" style="263" customWidth="true"/>
    <col min="12819" max="13061" width="9.140625" style="263"/>
    <col min="13062" max="13062" width="5" style="263" customWidth="true"/>
    <col min="13063" max="13063" width="13.85546875" style="263" customWidth="true"/>
    <col min="13064" max="13065" width="6.28515625" style="263" customWidth="true"/>
    <col min="13066" max="13067" width="7" style="263" customWidth="true"/>
    <col min="13068" max="13074" width="6.28515625" style="263" customWidth="true"/>
    <col min="13075" max="13317" width="9.140625" style="263"/>
    <col min="13318" max="13318" width="5" style="263" customWidth="true"/>
    <col min="13319" max="13319" width="13.85546875" style="263" customWidth="true"/>
    <col min="13320" max="13321" width="6.28515625" style="263" customWidth="true"/>
    <col min="13322" max="13323" width="7" style="263" customWidth="true"/>
    <col min="13324" max="13330" width="6.28515625" style="263" customWidth="true"/>
    <col min="13331" max="13573" width="9.140625" style="263"/>
    <col min="13574" max="13574" width="5" style="263" customWidth="true"/>
    <col min="13575" max="13575" width="13.85546875" style="263" customWidth="true"/>
    <col min="13576" max="13577" width="6.28515625" style="263" customWidth="true"/>
    <col min="13578" max="13579" width="7" style="263" customWidth="true"/>
    <col min="13580" max="13586" width="6.28515625" style="263" customWidth="true"/>
    <col min="13587" max="13829" width="9.140625" style="263"/>
    <col min="13830" max="13830" width="5" style="263" customWidth="true"/>
    <col min="13831" max="13831" width="13.85546875" style="263" customWidth="true"/>
    <col min="13832" max="13833" width="6.28515625" style="263" customWidth="true"/>
    <col min="13834" max="13835" width="7" style="263" customWidth="true"/>
    <col min="13836" max="13842" width="6.28515625" style="263" customWidth="true"/>
    <col min="13843" max="14085" width="9.140625" style="263"/>
    <col min="14086" max="14086" width="5" style="263" customWidth="true"/>
    <col min="14087" max="14087" width="13.85546875" style="263" customWidth="true"/>
    <col min="14088" max="14089" width="6.28515625" style="263" customWidth="true"/>
    <col min="14090" max="14091" width="7" style="263" customWidth="true"/>
    <col min="14092" max="14098" width="6.28515625" style="263" customWidth="true"/>
    <col min="14099" max="14341" width="9.140625" style="263"/>
    <col min="14342" max="14342" width="5" style="263" customWidth="true"/>
    <col min="14343" max="14343" width="13.85546875" style="263" customWidth="true"/>
    <col min="14344" max="14345" width="6.28515625" style="263" customWidth="true"/>
    <col min="14346" max="14347" width="7" style="263" customWidth="true"/>
    <col min="14348" max="14354" width="6.28515625" style="263" customWidth="true"/>
    <col min="14355" max="14597" width="9.140625" style="263"/>
    <col min="14598" max="14598" width="5" style="263" customWidth="true"/>
    <col min="14599" max="14599" width="13.85546875" style="263" customWidth="true"/>
    <col min="14600" max="14601" width="6.28515625" style="263" customWidth="true"/>
    <col min="14602" max="14603" width="7" style="263" customWidth="true"/>
    <col min="14604" max="14610" width="6.28515625" style="263" customWidth="true"/>
    <col min="14611" max="14853" width="9.140625" style="263"/>
    <col min="14854" max="14854" width="5" style="263" customWidth="true"/>
    <col min="14855" max="14855" width="13.85546875" style="263" customWidth="true"/>
    <col min="14856" max="14857" width="6.28515625" style="263" customWidth="true"/>
    <col min="14858" max="14859" width="7" style="263" customWidth="true"/>
    <col min="14860" max="14866" width="6.28515625" style="263" customWidth="true"/>
    <col min="14867" max="15109" width="9.140625" style="263"/>
    <col min="15110" max="15110" width="5" style="263" customWidth="true"/>
    <col min="15111" max="15111" width="13.85546875" style="263" customWidth="true"/>
    <col min="15112" max="15113" width="6.28515625" style="263" customWidth="true"/>
    <col min="15114" max="15115" width="7" style="263" customWidth="true"/>
    <col min="15116" max="15122" width="6.28515625" style="263" customWidth="true"/>
    <col min="15123" max="15365" width="9.140625" style="263"/>
    <col min="15366" max="15366" width="5" style="263" customWidth="true"/>
    <col min="15367" max="15367" width="13.85546875" style="263" customWidth="true"/>
    <col min="15368" max="15369" width="6.28515625" style="263" customWidth="true"/>
    <col min="15370" max="15371" width="7" style="263" customWidth="true"/>
    <col min="15372" max="15378" width="6.28515625" style="263" customWidth="true"/>
    <col min="15379" max="15621" width="9.140625" style="263"/>
    <col min="15622" max="15622" width="5" style="263" customWidth="true"/>
    <col min="15623" max="15623" width="13.85546875" style="263" customWidth="true"/>
    <col min="15624" max="15625" width="6.28515625" style="263" customWidth="true"/>
    <col min="15626" max="15627" width="7" style="263" customWidth="true"/>
    <col min="15628" max="15634" width="6.28515625" style="263" customWidth="true"/>
    <col min="15635" max="15877" width="9.140625" style="263"/>
    <col min="15878" max="15878" width="5" style="263" customWidth="true"/>
    <col min="15879" max="15879" width="13.85546875" style="263" customWidth="true"/>
    <col min="15880" max="15881" width="6.28515625" style="263" customWidth="true"/>
    <col min="15882" max="15883" width="7" style="263" customWidth="true"/>
    <col min="15884" max="15890" width="6.28515625" style="263" customWidth="true"/>
    <col min="15891" max="16133" width="9.140625" style="263"/>
    <col min="16134" max="16134" width="5" style="263" customWidth="true"/>
    <col min="16135" max="16135" width="13.85546875" style="263" customWidth="true"/>
    <col min="16136" max="16137" width="6.28515625" style="263" customWidth="true"/>
    <col min="16138" max="16139" width="7" style="263" customWidth="true"/>
    <col min="16140" max="16146" width="6.28515625" style="263" customWidth="true"/>
    <col min="16147" max="16384" width="9.140625" style="263"/>
  </cols>
  <sheetData>
    <row r="4" ht="27" customHeight="true" x14ac:dyDescent="0.4">
      <c r="B4" s="1088" t="s">
        <v>136</v>
      </c>
      <c r="C4" s="1089"/>
      <c r="D4" s="1089"/>
      <c r="E4" s="1089"/>
      <c r="F4" s="1089"/>
      <c r="G4" s="1089"/>
      <c r="H4" s="1089"/>
      <c r="I4" s="1089"/>
      <c r="J4" s="1089"/>
      <c r="K4" s="1089"/>
      <c r="L4" s="1089"/>
      <c r="M4" s="1089"/>
      <c r="N4" s="1089"/>
      <c r="O4" s="1089"/>
      <c r="P4" s="1089"/>
      <c r="Q4" s="1089"/>
      <c r="R4" s="1089"/>
      <c r="S4" s="1089"/>
      <c r="T4" s="1089"/>
      <c r="U4" s="1089"/>
      <c r="V4" s="1089"/>
      <c r="W4" s="1089"/>
      <c r="X4" s="1089"/>
      <c r="Y4" s="1089"/>
    </row>
    <row r="5" ht="28.5" customHeight="true" x14ac:dyDescent="0.4">
      <c r="B5" s="1080" t="str">
        <f ca="true">IF(ISERROR(INDIRECT(CONCATENATE($E$32,"!A2"))),"",INDIRECT(CONCATENATE($E$32,"!A2")))</f>
        <v>Thailand</v>
      </c>
      <c r="C5" s="1090"/>
      <c r="D5" s="1090"/>
      <c r="E5" s="1090"/>
      <c r="F5" s="1090"/>
      <c r="G5" s="1090"/>
      <c r="H5" s="1090"/>
      <c r="I5" s="1090"/>
      <c r="J5" s="1090"/>
      <c r="K5" s="1089"/>
      <c r="L5" s="1089"/>
      <c r="M5" s="1089"/>
      <c r="N5" s="1089"/>
      <c r="O5" s="1089"/>
      <c r="P5" s="1089"/>
      <c r="Q5" s="1089"/>
      <c r="R5" s="1089"/>
      <c r="S5" s="1089"/>
      <c r="T5" s="1089"/>
      <c r="U5" s="1089"/>
      <c r="V5" s="1089"/>
      <c r="W5" s="1089"/>
      <c r="X5" s="1089"/>
      <c r="Y5" s="1089"/>
    </row>
    <row r="6" x14ac:dyDescent="0.2">
      <c r="F6" s="263"/>
      <c r="G6" s="263"/>
      <c r="J6" s="264"/>
      <c r="K6" s="264"/>
      <c r="L6" s="264"/>
      <c r="M6" s="264"/>
      <c r="N6" s="264"/>
      <c r="O6" s="264"/>
      <c r="P6" s="264"/>
    </row>
    <row r="7" s="265" customFormat="true" ht="16.5" customHeight="true" x14ac:dyDescent="0.25">
      <c r="B7" s="1086" t="str">
        <f ca="true">CONCATENATE("National ",IF(ISERROR(INDIRECT(CONCATENATE($E$32,"!A2"))),"",INDIRECT(CONCATENATE($E$32,"!A210"))))</f>
        <v>National Access to hygiene facilities </v>
      </c>
      <c r="C7" s="1087"/>
      <c r="D7" s="1087"/>
      <c r="E7" s="1087"/>
      <c r="F7" s="1087"/>
      <c r="G7" s="1087"/>
      <c r="H7" s="1087"/>
      <c r="K7" s="1104" t="str">
        <f ca="true">CONCATENATE("Urban ",IF(ISERROR(INDIRECT(CONCATENATE($E$32,"!A2"))),"",INDIRECT(CONCATENATE($E$32,"!A210"))))</f>
        <v>Urban Access to hygiene facilities </v>
      </c>
      <c r="L7" s="1105"/>
      <c r="M7" s="1105"/>
      <c r="N7" s="1105"/>
      <c r="O7" s="1105"/>
      <c r="P7" s="1105"/>
      <c r="S7" s="1104" t="str">
        <f ca="true">CONCATENATE("Rural ",IF(ISERROR(INDIRECT(CONCATENATE($E$32,"!A2"))),"",INDIRECT(CONCATENATE($E$32,"!A210"))))</f>
        <v>Rural Access to hygiene facilities </v>
      </c>
      <c r="T7" s="1105"/>
      <c r="U7" s="1105"/>
      <c r="V7" s="1105"/>
      <c r="W7" s="1105"/>
      <c r="X7" s="1105"/>
    </row>
    <row r="8" s="265" customFormat="true" x14ac:dyDescent="0.2"/>
    <row r="17" x14ac:dyDescent="0.2">
      <c r="Q17" s="264"/>
      <c r="R17" s="264"/>
      <c r="S17" s="264"/>
      <c r="T17" s="264"/>
      <c r="U17" s="264"/>
      <c r="V17" s="264"/>
    </row>
    <row r="18" x14ac:dyDescent="0.2">
      <c r="Q18" s="264"/>
      <c r="R18" s="264"/>
      <c r="S18" s="264"/>
      <c r="T18" s="264"/>
      <c r="U18" s="264"/>
      <c r="V18" s="264"/>
    </row>
    <row r="19" x14ac:dyDescent="0.2">
      <c r="Q19" s="264"/>
      <c r="R19" s="264"/>
      <c r="S19" s="264"/>
      <c r="T19" s="264"/>
      <c r="U19" s="264"/>
      <c r="V19" s="264"/>
    </row>
    <row r="20" x14ac:dyDescent="0.2">
      <c r="Q20" s="264"/>
      <c r="R20" s="264"/>
      <c r="S20" s="264"/>
      <c r="T20" s="264"/>
      <c r="U20" s="264"/>
      <c r="V20" s="264"/>
    </row>
    <row r="21" x14ac:dyDescent="0.2">
      <c r="Q21" s="264"/>
      <c r="R21" s="264"/>
      <c r="S21" s="264"/>
      <c r="T21" s="264"/>
      <c r="U21" s="264"/>
      <c r="V21" s="264"/>
    </row>
    <row r="22" x14ac:dyDescent="0.2">
      <c r="Q22" s="264"/>
      <c r="R22" s="264"/>
      <c r="S22" s="264"/>
      <c r="T22" s="264"/>
      <c r="U22" s="264"/>
      <c r="V22" s="264"/>
    </row>
    <row r="23" x14ac:dyDescent="0.2">
      <c r="Q23" s="264"/>
      <c r="R23" s="264"/>
      <c r="S23" s="264"/>
      <c r="T23" s="264"/>
      <c r="U23" s="264"/>
      <c r="V23" s="264"/>
    </row>
    <row r="32" s="267" customFormat="true" x14ac:dyDescent="0.2">
      <c r="E32" s="1115" t="str">
        <f>INDEX(B88:B100,A88)</f>
        <v>MICS19</v>
      </c>
      <c r="F32" s="1116"/>
      <c r="G32" s="1095" t="str">
        <f ca="true">IF(ISERROR(INDIRECT(CONCATENATE($E$32,"!A2"))),"",INDIRECT(CONCATENATE($E$32,"!A2")))</f>
        <v>Thailand</v>
      </c>
      <c r="H32" s="1096"/>
      <c r="I32" s="1096"/>
      <c r="J32" s="1097"/>
      <c r="K32" s="1101" t="s">
        <v>0</v>
      </c>
      <c r="L32" s="1102"/>
      <c r="M32" s="1103"/>
      <c r="N32" s="1101" t="s">
        <v>1</v>
      </c>
      <c r="O32" s="1102"/>
      <c r="P32" s="1103"/>
      <c r="Q32" s="1101" t="s">
        <v>2</v>
      </c>
      <c r="R32" s="1102"/>
      <c r="S32" s="1103"/>
      <c r="T32" s="1101" t="s">
        <v>3</v>
      </c>
      <c r="U32" s="1102"/>
      <c r="V32" s="1103"/>
      <c r="W32" s="1101" t="s">
        <v>4</v>
      </c>
      <c r="X32" s="1102"/>
      <c r="Y32" s="1103"/>
    </row>
    <row r="33" s="271" customFormat="true" ht="22.5" customHeight="true" x14ac:dyDescent="0.2">
      <c r="E33" s="1117"/>
      <c r="F33" s="1118"/>
      <c r="G33" s="1098"/>
      <c r="H33" s="1099"/>
      <c r="I33" s="1099"/>
      <c r="J33" s="1100"/>
      <c r="K33" s="268" t="s">
        <v>15</v>
      </c>
      <c r="L33" s="269" t="s">
        <v>16</v>
      </c>
      <c r="M33" s="270" t="s">
        <v>20</v>
      </c>
      <c r="N33" s="268" t="s">
        <v>15</v>
      </c>
      <c r="O33" s="269" t="s">
        <v>16</v>
      </c>
      <c r="P33" s="270" t="s">
        <v>20</v>
      </c>
      <c r="Q33" s="268" t="s">
        <v>15</v>
      </c>
      <c r="R33" s="269" t="s">
        <v>16</v>
      </c>
      <c r="S33" s="270" t="s">
        <v>20</v>
      </c>
      <c r="T33" s="268" t="s">
        <v>15</v>
      </c>
      <c r="U33" s="269" t="s">
        <v>16</v>
      </c>
      <c r="V33" s="270" t="s">
        <v>20</v>
      </c>
      <c r="W33" s="268" t="s">
        <v>15</v>
      </c>
      <c r="X33" s="269" t="s">
        <v>16</v>
      </c>
      <c r="Y33" s="270" t="s">
        <v>20</v>
      </c>
    </row>
    <row r="34" ht="15" x14ac:dyDescent="0.2">
      <c r="B34" s="1091" t="s">
        <v>21</v>
      </c>
      <c r="C34" s="1092"/>
      <c r="D34" s="1092"/>
      <c r="E34" s="334"/>
      <c r="F34" s="263"/>
      <c r="G34" s="1052" t="s">
        <v>5</v>
      </c>
      <c r="H34" s="1053"/>
      <c r="I34" s="1056"/>
      <c r="J34" s="1108" t="str">
        <f ca="true">IF(ISERROR(INDIRECT(CONCATENATE(#REF!,"!A2"))),"",INDIRECT(CONCATENATE(#REF!,"!A210")))</f>
        <v/>
      </c>
      <c r="K34" s="1106">
        <f ca="true">IF(ISERROR(INDIRECT(CONCATENATE($E$32,"!C222"))),"",INDIRECT(CONCATENATE($E$32,"!C222")))</f>
        <v>78.653560440209475</v>
      </c>
      <c r="L34" s="1112">
        <f ca="true">IF(ISERROR(INDIRECT(CONCATENATE($E$32,"!C223"))),"",INDIRECT(CONCATENATE($E$32,"!C223")))</f>
        <v>11.364898095701822</v>
      </c>
      <c r="M34" s="1110">
        <f ca="true">IF(ISERROR(INDIRECT(CONCATENATE($E$32,"!C224"))),"",INDIRECT(CONCATENATE($E$32,"!C224")))</f>
        <v>9.98154146408881</v>
      </c>
      <c r="N34" s="1106">
        <f ca="true">IF(ISERROR(INDIRECT(CONCATENATE($E$32,"!D222"))),"",INDIRECT(CONCATENATE($E$32,"!D222")))</f>
        <v>84.472342042981907</v>
      </c>
      <c r="O34" s="1112">
        <f ca="true">IF(ISERROR(INDIRECT(CONCATENATE($E$32,"!D223"))),"",INDIRECT(CONCATENATE($E$32,"!D223")))</f>
        <v>9.3810969014078225</v>
      </c>
      <c r="P34" s="1110">
        <f ca="true">IF(ISERROR(INDIRECT(CONCATENATE($E$32,"!D224"))),"",INDIRECT(CONCATENATE($E$32,"!D224")))</f>
        <v>6.1465610556107881</v>
      </c>
      <c r="Q34" s="1106">
        <f ca="true">IF(ISERROR(INDIRECT(CONCATENATE($E$32,"!E222"))),"",INDIRECT(CONCATENATE($E$32,"!E222")))</f>
        <v>88.59129199364564</v>
      </c>
      <c r="R34" s="1112">
        <f ca="true">IF(ISERROR(INDIRECT(CONCATENATE($E$32,"!E223"))),"",INDIRECT(CONCATENATE($E$32,"!E223")))</f>
        <v>7.1901771909762218</v>
      </c>
      <c r="S34" s="1110">
        <f ca="true">IF(ISERROR(INDIRECT(CONCATENATE($E$32,"!E224"))),"",INDIRECT(CONCATENATE($E$32,"!E224")))</f>
        <v>4.2185308153782612</v>
      </c>
      <c r="T34" s="1106">
        <f ca="true">IF(ISERROR(INDIRECT(CONCATENATE($E$32,"!F222"))),"",INDIRECT(CONCATENATE($E$32,"!F222")))</f>
        <v>91.23156128957423</v>
      </c>
      <c r="U34" s="1112">
        <f ca="true">IF(ISERROR(INDIRECT(CONCATENATE($E$32,"!F223"))),"",INDIRECT(CONCATENATE($E$32,"!F223")))</f>
        <v>6.090755525303222</v>
      </c>
      <c r="V34" s="1110">
        <f ca="true">IF(ISERROR(INDIRECT(CONCATENATE($E$32,"!F224"))),"",INDIRECT(CONCATENATE($E$32,"!F224")))</f>
        <v>2.6776831851227536</v>
      </c>
      <c r="W34" s="1106">
        <f ca="true">IF(ISERROR(INDIRECT(CONCATENATE($E$32,"!G222"))),"",INDIRECT(CONCATENATE($E$32,"!G222")))</f>
        <v>94.876124060018512</v>
      </c>
      <c r="X34" s="1112">
        <f ca="true">IF(ISERROR(INDIRECT(CONCATENATE($E$32,"!G223"))),"",INDIRECT(CONCATENATE($E$32,"!G223")))</f>
        <v>4.199847287770984</v>
      </c>
      <c r="Y34" s="1110">
        <f ca="true">IF(ISERROR(INDIRECT(CONCATENATE($E$32,"!G224"))),"",INDIRECT(CONCATENATE($E$32,"!G224")))</f>
        <v>0.92402865221066321</v>
      </c>
      <c r="Z34" s="335"/>
    </row>
    <row r="35" ht="15" x14ac:dyDescent="0.2">
      <c r="B35" s="1093"/>
      <c r="C35" s="1094"/>
      <c r="D35" s="1094"/>
      <c r="E35" s="334"/>
      <c r="F35" s="263"/>
      <c r="G35" s="1054"/>
      <c r="H35" s="1055"/>
      <c r="I35" s="1057"/>
      <c r="J35" s="1109"/>
      <c r="K35" s="1107"/>
      <c r="L35" s="1113"/>
      <c r="M35" s="1111"/>
      <c r="N35" s="1107"/>
      <c r="O35" s="1113"/>
      <c r="P35" s="1111"/>
      <c r="Q35" s="1107"/>
      <c r="R35" s="1113"/>
      <c r="S35" s="1111"/>
      <c r="T35" s="1107"/>
      <c r="U35" s="1113"/>
      <c r="V35" s="1111"/>
      <c r="W35" s="1107"/>
      <c r="X35" s="1113"/>
      <c r="Y35" s="1111"/>
      <c r="Z35" s="335"/>
    </row>
    <row r="36" ht="12.75" customHeight="true" x14ac:dyDescent="0.2">
      <c r="E36" s="336"/>
      <c r="F36" s="263"/>
      <c r="G36" s="335"/>
      <c r="H36" s="335"/>
      <c r="I36" s="335"/>
      <c r="J36" s="335"/>
      <c r="K36" s="335"/>
      <c r="L36" s="337"/>
      <c r="M36" s="337"/>
      <c r="N36" s="335"/>
      <c r="O36" s="335"/>
      <c r="P36" s="335"/>
      <c r="Q36" s="335"/>
      <c r="R36" s="335"/>
      <c r="S36" s="335"/>
      <c r="T36" s="335"/>
      <c r="U36" s="335"/>
      <c r="V36" s="335"/>
      <c r="W36" s="335"/>
      <c r="X36" s="335"/>
      <c r="Y36" s="335"/>
      <c r="Z36" s="335"/>
    </row>
    <row r="37" x14ac:dyDescent="0.2">
      <c r="E37" s="336"/>
      <c r="F37" s="263"/>
      <c r="G37" s="1052" t="s">
        <v>6</v>
      </c>
      <c r="H37" s="1053"/>
      <c r="I37" s="1056"/>
      <c r="J37" s="1108" t="str">
        <f ca="true">IF(ISERROR(INDIRECT(CONCATENATE(#REF!,"!A2"))),"",INDIRECT(CONCATENATE(#REF!,"!A210")))</f>
        <v/>
      </c>
      <c r="K37" s="1106">
        <f ca="true">IF(ISERROR(INDIRECT(CONCATENATE($E$32,"!H222"))),"",INDIRECT(CONCATENATE($E$32,"!H222")))</f>
        <v>81.941827838147987</v>
      </c>
      <c r="L37" s="1112">
        <f ca="true">IF(ISERROR(INDIRECT(CONCATENATE($E$32,"!H223"))),"",INDIRECT(CONCATENATE($E$32,"!H223")))</f>
        <v>9.004565586423114</v>
      </c>
      <c r="M37" s="1110">
        <f ca="true">IF(ISERROR(INDIRECT(CONCATENATE($E$32,"!H224"))),"",INDIRECT(CONCATENATE($E$32,"!H224")))</f>
        <v>9.0536065754289012</v>
      </c>
      <c r="N37" s="1106">
        <f ca="true">IF(ISERROR(INDIRECT(CONCATENATE($E$32,"!I222"))),"",INDIRECT(CONCATENATE($E$32,"!I222")))</f>
        <v>88.735962388527824</v>
      </c>
      <c r="O37" s="1112">
        <f ca="true">IF(ISERROR(INDIRECT(CONCATENATE($E$32,"!I223"))),"",INDIRECT(CONCATENATE($E$32,"!I223")))</f>
        <v>6.4074942603568026</v>
      </c>
      <c r="P37" s="1110">
        <f ca="true">IF(ISERROR(INDIRECT(CONCATENATE($E$32,"!I224"))),"",INDIRECT(CONCATENATE($E$32,"!I224")))</f>
        <v>4.8565433511154197</v>
      </c>
      <c r="Q37" s="1106">
        <f ca="true">IF(ISERROR(INDIRECT(CONCATENATE($E$32,"!J222"))),"",INDIRECT(CONCATENATE($E$32,"!J222")))</f>
        <v>90.687528325938288</v>
      </c>
      <c r="R37" s="1112">
        <f ca="true">IF(ISERROR(INDIRECT(CONCATENATE($E$32,"!J223"))),"",INDIRECT(CONCATENATE($E$32,"!J223")))</f>
        <v>6.1715265956238978</v>
      </c>
      <c r="S37" s="1110">
        <f ca="true">IF(ISERROR(INDIRECT(CONCATENATE($E$32,"!J224"))),"",INDIRECT(CONCATENATE($E$32,"!J224")))</f>
        <v>3.1409450784378121</v>
      </c>
      <c r="T37" s="1106">
        <f ca="true">IF(ISERROR(INDIRECT(CONCATENATE($E$32,"!K222"))),"",INDIRECT(CONCATENATE($E$32,"!K222")))</f>
        <v>93.89824416856672</v>
      </c>
      <c r="U37" s="1112">
        <f ca="true">IF(ISERROR(INDIRECT(CONCATENATE($E$32,"!K223"))),"",INDIRECT(CONCATENATE($E$32,"!K223")))</f>
        <v>4.3288595406802726</v>
      </c>
      <c r="V37" s="1110">
        <f ca="true">IF(ISERROR(INDIRECT(CONCATENATE($E$32,"!K224"))),"",INDIRECT(CONCATENATE($E$32,"!K224")))</f>
        <v>1.7728962907530437</v>
      </c>
      <c r="W37" s="1106">
        <f ca="true">IF(ISERROR(INDIRECT(CONCATENATE($E$32,"!L222"))),"",INDIRECT(CONCATENATE($E$32,"!L222")))</f>
        <v>96.320550040101892</v>
      </c>
      <c r="X37" s="1112">
        <f ca="true">IF(ISERROR(INDIRECT(CONCATENATE($E$32,"!L223"))),"",INDIRECT(CONCATENATE($E$32,"!L223")))</f>
        <v>3.2020724059041807</v>
      </c>
      <c r="Y37" s="1110">
        <f ca="true">IF(ISERROR(INDIRECT(CONCATENATE($E$32,"!L224"))),"",INDIRECT(CONCATENATE($E$32,"!L224")))</f>
        <v>0.47737755399392678</v>
      </c>
      <c r="Z37" s="335"/>
    </row>
    <row r="38" x14ac:dyDescent="0.2">
      <c r="F38" s="263"/>
      <c r="G38" s="1054"/>
      <c r="H38" s="1055"/>
      <c r="I38" s="1057"/>
      <c r="J38" s="1114"/>
      <c r="K38" s="1107"/>
      <c r="L38" s="1113"/>
      <c r="M38" s="1111"/>
      <c r="N38" s="1107"/>
      <c r="O38" s="1113"/>
      <c r="P38" s="1111"/>
      <c r="Q38" s="1107"/>
      <c r="R38" s="1113"/>
      <c r="S38" s="1111"/>
      <c r="T38" s="1107"/>
      <c r="U38" s="1113"/>
      <c r="V38" s="1111"/>
      <c r="W38" s="1107"/>
      <c r="X38" s="1113"/>
      <c r="Y38" s="1111"/>
      <c r="Z38" s="335"/>
    </row>
    <row r="39" x14ac:dyDescent="0.2">
      <c r="F39" s="263"/>
      <c r="G39" s="335"/>
      <c r="H39" s="335"/>
      <c r="I39" s="335"/>
      <c r="J39" s="335"/>
      <c r="K39" s="335"/>
      <c r="L39" s="335"/>
      <c r="M39" s="337"/>
      <c r="N39" s="337"/>
      <c r="O39" s="335"/>
      <c r="P39" s="335"/>
      <c r="Q39" s="335"/>
      <c r="R39" s="335"/>
      <c r="S39" s="335"/>
      <c r="T39" s="335"/>
      <c r="U39" s="335"/>
      <c r="V39" s="335"/>
      <c r="W39" s="335"/>
      <c r="X39" s="335"/>
      <c r="Y39" s="335"/>
      <c r="Z39" s="335"/>
    </row>
    <row r="40" x14ac:dyDescent="0.2">
      <c r="F40" s="263"/>
      <c r="G40" s="1052" t="s">
        <v>7</v>
      </c>
      <c r="H40" s="1053"/>
      <c r="I40" s="1056"/>
      <c r="J40" s="1108" t="str">
        <f ca="true">IF(ISERROR(INDIRECT(CONCATENATE(#REF!,"!A2"))),"",INDIRECT(CONCATENATE(#REF!,"!A210")))</f>
        <v/>
      </c>
      <c r="K40" s="1106">
        <f ca="true">IF(ISERROR(INDIRECT(CONCATENATE($E$32,"!M222"))),"",INDIRECT(CONCATENATE($E$32,"!M222")))</f>
        <v>75.774509862633678</v>
      </c>
      <c r="L40" s="1112">
        <f ca="true">IF(ISERROR(INDIRECT(CONCATENATE($E$32,"!M223"))),"",INDIRECT(CONCATENATE($E$32,"!M223")))</f>
        <v>13.068704105494975</v>
      </c>
      <c r="M40" s="1110">
        <f ca="true">IF(ISERROR(INDIRECT(CONCATENATE($E$32,"!M224"))),"",INDIRECT(CONCATENATE($E$32,"!M224")))</f>
        <v>11.156786031871929</v>
      </c>
      <c r="N40" s="1106">
        <f ca="true">IF(ISERROR(INDIRECT(CONCATENATE($E$32,"!N222"))),"",INDIRECT(CONCATENATE($E$32,"!N222")))</f>
        <v>83.050808669011928</v>
      </c>
      <c r="O40" s="1112">
        <f ca="true">IF(ISERROR(INDIRECT(CONCATENATE($E$32,"!N223"))),"",INDIRECT(CONCATENATE($E$32,"!N223")))</f>
        <v>10.21072036387511</v>
      </c>
      <c r="P40" s="1110">
        <f ca="true">IF(ISERROR(INDIRECT(CONCATENATE($E$32,"!N224"))),"",INDIRECT(CONCATENATE($E$32,"!N224")))</f>
        <v>6.7384709671131571</v>
      </c>
      <c r="Q40" s="1106">
        <f ca="true">IF(ISERROR(INDIRECT(CONCATENATE($E$32,"!O222"))),"",INDIRECT(CONCATENATE($E$32,"!O222")))</f>
        <v>86.6977577184296</v>
      </c>
      <c r="R40" s="1112">
        <f ca="true">IF(ISERROR(INDIRECT(CONCATENATE($E$32,"!O223"))),"",INDIRECT(CONCATENATE($E$32,"!O223")))</f>
        <v>8.6517904320489922</v>
      </c>
      <c r="S40" s="1110">
        <f ca="true">IF(ISERROR(INDIRECT(CONCATENATE($E$32,"!O224"))),"",INDIRECT(CONCATENATE($E$32,"!O224")))</f>
        <v>4.6504518495212341</v>
      </c>
      <c r="T40" s="1106">
        <f ca="true">IF(ISERROR(INDIRECT(CONCATENATE($E$32,"!P222"))),"",INDIRECT(CONCATENATE($E$32,"!P222")))</f>
        <v>89.804297329610307</v>
      </c>
      <c r="U40" s="1112">
        <f ca="true">IF(ISERROR(INDIRECT(CONCATENATE($E$32,"!P223"))),"",INDIRECT(CONCATENATE($E$32,"!P223")))</f>
        <v>7.0504967674422128</v>
      </c>
      <c r="V40" s="1110">
        <f ca="true">IF(ISERROR(INDIRECT(CONCATENATE($E$32,"!P224"))),"",INDIRECT(CONCATENATE($E$32,"!P224")))</f>
        <v>3.1452059029474317</v>
      </c>
      <c r="W40" s="1106">
        <f ca="true">IF(ISERROR(INDIRECT(CONCATENATE($E$32,"!Q222"))),"",INDIRECT(CONCATENATE($E$32,"!Q222")))</f>
        <v>91.366672406800717</v>
      </c>
      <c r="X40" s="1112">
        <f ca="true">IF(ISERROR(INDIRECT(CONCATENATE($E$32,"!Q223"))),"",INDIRECT(CONCATENATE($E$32,"!Q223")))</f>
        <v>6.5031129320486549</v>
      </c>
      <c r="Y40" s="1110">
        <f ca="true">IF(ISERROR(INDIRECT(CONCATENATE($E$32,"!Q224"))),"",INDIRECT(CONCATENATE($E$32,"!Q224")))</f>
        <v>2.1302146611506685</v>
      </c>
      <c r="Z40" s="335"/>
    </row>
    <row r="41" x14ac:dyDescent="0.2">
      <c r="F41" s="263"/>
      <c r="G41" s="1054"/>
      <c r="H41" s="1055"/>
      <c r="I41" s="1057"/>
      <c r="J41" s="1114"/>
      <c r="K41" s="1107"/>
      <c r="L41" s="1113"/>
      <c r="M41" s="1111"/>
      <c r="N41" s="1107"/>
      <c r="O41" s="1113"/>
      <c r="P41" s="1111"/>
      <c r="Q41" s="1107"/>
      <c r="R41" s="1113"/>
      <c r="S41" s="1111"/>
      <c r="T41" s="1107"/>
      <c r="U41" s="1113"/>
      <c r="V41" s="1111"/>
      <c r="W41" s="1107"/>
      <c r="X41" s="1113"/>
      <c r="Y41" s="1111"/>
      <c r="Z41" s="335"/>
    </row>
    <row r="43" x14ac:dyDescent="0.2">
      <c r="F43" s="263"/>
      <c r="G43" s="263"/>
    </row>
    <row r="44" x14ac:dyDescent="0.2">
      <c r="F44" s="263"/>
      <c r="G44" s="263"/>
    </row>
    <row r="45" x14ac:dyDescent="0.2">
      <c r="F45" s="263"/>
      <c r="G45" s="263"/>
    </row>
    <row r="46" x14ac:dyDescent="0.2">
      <c r="F46" s="263"/>
      <c r="G46" s="263"/>
    </row>
    <row r="48" ht="15" x14ac:dyDescent="0.2">
      <c r="H48" s="334"/>
    </row>
    <row r="88" hidden="true" x14ac:dyDescent="0.2">
      <c r="A88" s="231">
        <v>6</v>
      </c>
      <c r="B88" s="231" t="s">
        <v>187</v>
      </c>
    </row>
    <row r="89" hidden="true" x14ac:dyDescent="0.2">
      <c r="B89" s="231" t="s">
        <v>266</v>
      </c>
    </row>
    <row r="90" hidden="true" x14ac:dyDescent="0.2">
      <c r="B90" s="231" t="s">
        <v>35</v>
      </c>
    </row>
    <row r="91" hidden="true" x14ac:dyDescent="0.2">
      <c r="B91" s="231" t="s">
        <v>388</v>
      </c>
    </row>
    <row r="92" hidden="true" x14ac:dyDescent="0.2">
      <c r="B92" s="231" t="s">
        <v>436</v>
      </c>
    </row>
    <row r="93" hidden="true" x14ac:dyDescent="0.2">
      <c r="B93" s="231" t="s">
        <v>623</v>
      </c>
    </row>
    <row r="94" hidden="true" x14ac:dyDescent="0.2">
      <c r="B94" s="231" t="s">
        <v>627</v>
      </c>
    </row>
    <row r="95" hidden="true" x14ac:dyDescent="0.2">
      <c r="B95" s="231" t="s">
        <v>139</v>
      </c>
    </row>
    <row r="96" hidden="true" x14ac:dyDescent="0.2">
      <c r="B96" s="231"/>
    </row>
    <row r="97" hidden="true" x14ac:dyDescent="0.2">
      <c r="B97" s="231"/>
    </row>
    <row r="98" hidden="true" x14ac:dyDescent="0.2">
      <c r="B98" s="231"/>
    </row>
    <row r="99" hidden="true" x14ac:dyDescent="0.2">
      <c r="B99" s="231"/>
    </row>
    <row r="100" hidden="true" x14ac:dyDescent="0.2">
      <c r="B100" s="231"/>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C563F-BC3C-4E96-A59E-FF5DC6033153}">
  <sheetPr codeName="Feuil5"/>
  <dimension ref="A1:CZ1200"/>
  <sheetViews>
    <sheetView showGridLines="false" workbookViewId="0"/>
  </sheetViews>
  <sheetFormatPr defaultColWidth="9.140625" defaultRowHeight="15" customHeight="true" x14ac:dyDescent="0.2"/>
  <cols>
    <col min="1" max="1" width="31.5703125" style="549" customWidth="true"/>
    <col min="2" max="2" width="41.5703125" style="549" customWidth="true"/>
    <col min="3" max="17" width="10.7109375" style="549" customWidth="true"/>
    <col min="18" max="24" width="12.5703125" style="549" customWidth="true"/>
    <col min="25" max="52" width="12.5703125" style="390" customWidth="true"/>
    <col min="53" max="53" width="31.5703125" style="550" customWidth="true"/>
    <col min="54" max="54" width="41.5703125" style="418" customWidth="true"/>
    <col min="55" max="69" width="9.140625" style="550"/>
    <col min="70" max="76" width="12.5703125" style="550" customWidth="true"/>
    <col min="77" max="104" width="12.5703125" style="390" customWidth="true"/>
    <col min="105" max="16384" width="9.140625" style="549"/>
  </cols>
  <sheetData>
    <row r="1" s="338" customFormat="true" ht="18" customHeight="true" x14ac:dyDescent="0.2">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B1" s="361"/>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row>
    <row r="2" s="338" customFormat="true" ht="22.5" customHeight="true" x14ac:dyDescent="0.35">
      <c r="A2" s="408" t="str">
        <f>A1026</f>
        <v>Thailand</v>
      </c>
      <c r="B2" s="409"/>
      <c r="Y2" s="390"/>
      <c r="Z2" s="390"/>
      <c r="AA2" s="390"/>
      <c r="AB2" s="390"/>
      <c r="AC2" s="390"/>
      <c r="AD2" s="390"/>
      <c r="AE2" s="390"/>
      <c r="AF2" s="390"/>
      <c r="AG2" s="390"/>
      <c r="AH2" s="390"/>
      <c r="AI2" s="390"/>
      <c r="AJ2" s="390"/>
      <c r="AK2" s="390"/>
      <c r="AL2" s="390"/>
      <c r="AM2" s="390"/>
      <c r="AN2" s="390"/>
      <c r="AO2" s="390"/>
      <c r="AP2" s="390"/>
      <c r="AQ2" s="390"/>
      <c r="AR2" s="390"/>
      <c r="AS2" s="390"/>
      <c r="AT2" s="390"/>
      <c r="AU2" s="390"/>
      <c r="AV2" s="390"/>
      <c r="AW2" s="390"/>
      <c r="AX2" s="390"/>
      <c r="AY2" s="390"/>
      <c r="AZ2" s="390"/>
      <c r="BB2" s="361"/>
      <c r="BY2" s="390"/>
      <c r="BZ2" s="390"/>
      <c r="CA2" s="390"/>
      <c r="CB2" s="390"/>
      <c r="CC2" s="390"/>
      <c r="CD2" s="390"/>
      <c r="CE2" s="390"/>
      <c r="CF2" s="390"/>
      <c r="CG2" s="390"/>
      <c r="CH2" s="390"/>
      <c r="CI2" s="390"/>
      <c r="CJ2" s="390"/>
      <c r="CK2" s="390"/>
      <c r="CL2" s="390"/>
      <c r="CM2" s="390"/>
      <c r="CN2" s="390"/>
      <c r="CO2" s="390"/>
      <c r="CP2" s="390"/>
      <c r="CQ2" s="390"/>
      <c r="CR2" s="390"/>
      <c r="CS2" s="390"/>
      <c r="CT2" s="390"/>
      <c r="CU2" s="390"/>
      <c r="CV2" s="390"/>
      <c r="CW2" s="390"/>
      <c r="CX2" s="390"/>
      <c r="CY2" s="390"/>
      <c r="CZ2" s="390"/>
    </row>
    <row r="3" s="338" customFormat="true" ht="22.5" customHeight="true" x14ac:dyDescent="0.35">
      <c r="A3" s="365" t="str">
        <f>A1034</f>
        <v>2000</v>
      </c>
      <c r="B3" s="411"/>
      <c r="Y3" s="390"/>
      <c r="Z3" s="390"/>
      <c r="AA3" s="390"/>
      <c r="AB3" s="390"/>
      <c r="AC3" s="390"/>
      <c r="AD3" s="390"/>
      <c r="AE3" s="390"/>
      <c r="AF3" s="390"/>
      <c r="AG3" s="390"/>
      <c r="AH3" s="390"/>
      <c r="AI3" s="390"/>
      <c r="AJ3" s="390"/>
      <c r="AK3" s="390"/>
      <c r="AL3" s="390"/>
      <c r="AM3" s="390"/>
      <c r="AN3" s="390"/>
      <c r="AO3" s="390"/>
      <c r="AP3" s="390"/>
      <c r="AQ3" s="390"/>
      <c r="AR3" s="390"/>
      <c r="AS3" s="390"/>
      <c r="AT3" s="390"/>
      <c r="AU3" s="390"/>
      <c r="AV3" s="390"/>
      <c r="AW3" s="390"/>
      <c r="AX3" s="390"/>
      <c r="AY3" s="390"/>
      <c r="AZ3" s="390"/>
      <c r="BB3" s="361"/>
      <c r="BY3" s="390"/>
      <c r="BZ3" s="390"/>
      <c r="CA3" s="390"/>
      <c r="CB3" s="390"/>
      <c r="CC3" s="390"/>
      <c r="CD3" s="390"/>
      <c r="CE3" s="390"/>
      <c r="CF3" s="390"/>
      <c r="CG3" s="390"/>
      <c r="CH3" s="390"/>
      <c r="CI3" s="390"/>
      <c r="CJ3" s="390"/>
      <c r="CK3" s="390"/>
      <c r="CL3" s="390"/>
      <c r="CM3" s="390"/>
      <c r="CN3" s="390"/>
      <c r="CO3" s="390"/>
      <c r="CP3" s="390"/>
      <c r="CQ3" s="390"/>
      <c r="CR3" s="390"/>
      <c r="CS3" s="390"/>
      <c r="CT3" s="390"/>
      <c r="CU3" s="390"/>
      <c r="CV3" s="390"/>
      <c r="CW3" s="390"/>
      <c r="CX3" s="390"/>
      <c r="CY3" s="390"/>
      <c r="CZ3" s="390"/>
    </row>
    <row r="4" s="338" customFormat="true" ht="22.5" customHeight="true" x14ac:dyDescent="0.35">
      <c r="A4" s="410" t="s">
        <v>97</v>
      </c>
      <c r="B4" s="411"/>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B4" s="361"/>
      <c r="BY4" s="390"/>
      <c r="BZ4" s="390"/>
      <c r="CA4" s="390"/>
      <c r="CB4" s="390"/>
      <c r="CC4" s="390"/>
      <c r="CD4" s="390"/>
      <c r="CE4" s="390"/>
      <c r="CF4" s="390"/>
      <c r="CG4" s="390"/>
      <c r="CH4" s="390"/>
      <c r="CI4" s="390"/>
      <c r="CJ4" s="390"/>
      <c r="CK4" s="390"/>
      <c r="CL4" s="390"/>
      <c r="CM4" s="390"/>
      <c r="CN4" s="390"/>
      <c r="CO4" s="390"/>
      <c r="CP4" s="390"/>
      <c r="CQ4" s="390"/>
      <c r="CR4" s="390"/>
      <c r="CS4" s="390"/>
      <c r="CT4" s="390"/>
      <c r="CU4" s="390"/>
      <c r="CV4" s="390"/>
      <c r="CW4" s="390"/>
      <c r="CX4" s="390"/>
      <c r="CY4" s="390"/>
      <c r="CZ4" s="390"/>
    </row>
    <row r="5" s="338" customFormat="true" ht="20.1" customHeight="true" x14ac:dyDescent="0.35">
      <c r="A5" s="410" t="s">
        <v>98</v>
      </c>
      <c r="B5" s="411"/>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B5" s="361"/>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row>
    <row r="6" s="338" customFormat="true" ht="15" customHeight="true" x14ac:dyDescent="0.2">
      <c r="A6" s="412" t="s">
        <v>99</v>
      </c>
      <c r="B6" s="413"/>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B6" s="361"/>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row>
    <row r="7" s="338" customFormat="true" ht="15" customHeight="true" x14ac:dyDescent="0.2">
      <c r="A7" s="414" t="s">
        <v>41</v>
      </c>
      <c r="B7" s="415"/>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B7" s="361"/>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row>
    <row r="8" s="338" customFormat="true" ht="15" customHeight="true" x14ac:dyDescent="0.2">
      <c r="A8" s="414" t="s">
        <v>40</v>
      </c>
      <c r="B8" s="415"/>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B8" s="361"/>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row>
    <row r="9" s="338" customFormat="true" ht="15" customHeight="true" x14ac:dyDescent="0.2">
      <c r="A9" s="414" t="s">
        <v>137</v>
      </c>
      <c r="B9" s="416" t="str">
        <f>A1025</f>
        <v>SES00</v>
      </c>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B9" s="361"/>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row>
    <row r="10" s="338" customFormat="true" ht="15" customHeight="true" x14ac:dyDescent="0.2">
      <c r="A10" s="227" t="str">
        <f>B1028</f>
        <v>Ratio of Improved wells based on:</v>
      </c>
      <c r="B10" s="226" t="s">
        <v>35</v>
      </c>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B10" s="361"/>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row>
    <row r="11" s="338" customFormat="true" ht="15" customHeight="true" x14ac:dyDescent="0.2">
      <c r="A11" s="227" t="str">
        <f>B1027</f>
        <v>Time to improved source based on:</v>
      </c>
      <c r="B11" s="225" t="s">
        <v>35</v>
      </c>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B11" s="361"/>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row>
    <row r="12" s="338" customFormat="true" ht="18" customHeight="true" x14ac:dyDescent="0.2">
      <c r="A12" s="224"/>
      <c r="B12" s="226"/>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B12" s="361"/>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row>
    <row r="13" s="338" customFormat="true" ht="18" customHeight="true" x14ac:dyDescent="0.2">
      <c r="A13" s="223"/>
      <c r="B13" s="222"/>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B13" s="361"/>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row>
    <row r="14" s="362" customFormat="true" ht="15" customHeight="true" x14ac:dyDescent="0.2">
      <c r="A14" s="342" t="s">
        <v>97</v>
      </c>
      <c r="B14" s="387"/>
      <c r="C14" s="1138" t="s">
        <v>116</v>
      </c>
      <c r="D14" s="1139"/>
      <c r="E14" s="1139"/>
      <c r="F14" s="1139"/>
      <c r="G14" s="1140"/>
      <c r="H14" s="1141" t="s">
        <v>39</v>
      </c>
      <c r="I14" s="1129"/>
      <c r="J14" s="1129"/>
      <c r="K14" s="1129"/>
      <c r="L14" s="1131"/>
      <c r="M14" s="1119" t="s">
        <v>38</v>
      </c>
      <c r="N14" s="1120"/>
      <c r="O14" s="1120"/>
      <c r="P14" s="1120"/>
      <c r="Q14" s="1121"/>
      <c r="R14" s="476" t="s">
        <v>157</v>
      </c>
      <c r="S14" s="476"/>
      <c r="T14" s="476"/>
      <c r="U14" s="476"/>
      <c r="V14" s="476"/>
      <c r="W14" s="476"/>
      <c r="X14" s="476"/>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940"/>
      <c r="BA14" s="396" t="s">
        <v>132</v>
      </c>
      <c r="BB14" s="342" t="s">
        <v>97</v>
      </c>
      <c r="BC14" s="1119" t="s">
        <v>116</v>
      </c>
      <c r="BD14" s="1120"/>
      <c r="BE14" s="1120"/>
      <c r="BF14" s="1120"/>
      <c r="BG14" s="1122"/>
      <c r="BH14" s="1119" t="s">
        <v>39</v>
      </c>
      <c r="BI14" s="1120"/>
      <c r="BJ14" s="1120"/>
      <c r="BK14" s="1120"/>
      <c r="BL14" s="1122"/>
      <c r="BM14" s="1119" t="s">
        <v>38</v>
      </c>
      <c r="BN14" s="1120"/>
      <c r="BO14" s="1120"/>
      <c r="BP14" s="1120"/>
      <c r="BQ14" s="1121"/>
      <c r="BR14" s="51" t="s">
        <v>142</v>
      </c>
      <c r="BS14" s="476"/>
      <c r="BT14" s="476"/>
      <c r="BU14" s="476"/>
      <c r="BV14" s="476"/>
      <c r="BW14" s="476"/>
      <c r="BX14" s="476"/>
      <c r="BY14" s="31"/>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c r="CZ14" s="394"/>
    </row>
    <row r="15" s="362" customFormat="true" ht="24" x14ac:dyDescent="0.2">
      <c r="A15" s="382" t="s">
        <v>88</v>
      </c>
      <c r="B15" s="425"/>
      <c r="C15" s="467" t="s">
        <v>0</v>
      </c>
      <c r="D15" s="650" t="s">
        <v>1</v>
      </c>
      <c r="E15" s="650" t="s">
        <v>2</v>
      </c>
      <c r="F15" s="650" t="s">
        <v>3</v>
      </c>
      <c r="G15" s="651" t="s">
        <v>4</v>
      </c>
      <c r="H15" s="430" t="s">
        <v>0</v>
      </c>
      <c r="I15" s="653" t="s">
        <v>1</v>
      </c>
      <c r="J15" s="653" t="s">
        <v>2</v>
      </c>
      <c r="K15" s="653" t="s">
        <v>3</v>
      </c>
      <c r="L15" s="654" t="s">
        <v>4</v>
      </c>
      <c r="M15" s="431" t="s">
        <v>0</v>
      </c>
      <c r="N15" s="653" t="s">
        <v>1</v>
      </c>
      <c r="O15" s="653" t="s">
        <v>2</v>
      </c>
      <c r="P15" s="653" t="s">
        <v>3</v>
      </c>
      <c r="Q15" s="648" t="s">
        <v>4</v>
      </c>
      <c r="R15" s="430" t="s">
        <v>158</v>
      </c>
      <c r="S15" s="653" t="s">
        <v>159</v>
      </c>
      <c r="T15" s="653" t="s">
        <v>160</v>
      </c>
      <c r="U15" s="653" t="s">
        <v>161</v>
      </c>
      <c r="V15" s="653" t="s">
        <v>162</v>
      </c>
      <c r="W15" s="653" t="s">
        <v>163</v>
      </c>
      <c r="X15" s="654" t="s">
        <v>164</v>
      </c>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940"/>
      <c r="BA15" s="382" t="s">
        <v>121</v>
      </c>
      <c r="BB15" s="381"/>
      <c r="BC15" s="505" t="s">
        <v>0</v>
      </c>
      <c r="BD15" s="620" t="s">
        <v>1</v>
      </c>
      <c r="BE15" s="620" t="s">
        <v>2</v>
      </c>
      <c r="BF15" s="620" t="s">
        <v>3</v>
      </c>
      <c r="BG15" s="506" t="s">
        <v>4</v>
      </c>
      <c r="BH15" s="505" t="s">
        <v>0</v>
      </c>
      <c r="BI15" s="620" t="s">
        <v>1</v>
      </c>
      <c r="BJ15" s="620" t="s">
        <v>2</v>
      </c>
      <c r="BK15" s="620" t="s">
        <v>3</v>
      </c>
      <c r="BL15" s="506" t="s">
        <v>4</v>
      </c>
      <c r="BM15" s="505" t="s">
        <v>0</v>
      </c>
      <c r="BN15" s="620" t="s">
        <v>1</v>
      </c>
      <c r="BO15" s="620" t="s">
        <v>2</v>
      </c>
      <c r="BP15" s="620" t="s">
        <v>3</v>
      </c>
      <c r="BQ15" s="506" t="s">
        <v>4</v>
      </c>
      <c r="BR15" s="505" t="s">
        <v>158</v>
      </c>
      <c r="BS15" s="620" t="s">
        <v>159</v>
      </c>
      <c r="BT15" s="620" t="s">
        <v>160</v>
      </c>
      <c r="BU15" s="620" t="s">
        <v>161</v>
      </c>
      <c r="BV15" s="620" t="s">
        <v>162</v>
      </c>
      <c r="BW15" s="620" t="s">
        <v>163</v>
      </c>
      <c r="BX15" s="621" t="s">
        <v>164</v>
      </c>
      <c r="BY15" s="943"/>
      <c r="BZ15" s="943"/>
      <c r="CA15" s="943"/>
      <c r="CB15" s="943"/>
      <c r="CC15" s="943"/>
      <c r="CD15" s="943"/>
      <c r="CE15" s="943"/>
      <c r="CF15" s="943"/>
      <c r="CG15" s="943"/>
      <c r="CH15" s="943"/>
      <c r="CI15" s="943"/>
      <c r="CJ15" s="943"/>
      <c r="CK15" s="943"/>
      <c r="CL15" s="943"/>
      <c r="CM15" s="943"/>
      <c r="CN15" s="943"/>
      <c r="CO15" s="943"/>
      <c r="CP15" s="943"/>
      <c r="CQ15" s="943"/>
      <c r="CR15" s="943"/>
      <c r="CS15" s="943"/>
      <c r="CT15" s="943"/>
      <c r="CU15" s="943"/>
      <c r="CV15" s="943"/>
      <c r="CW15" s="943"/>
      <c r="CX15" s="943"/>
      <c r="CY15" s="943"/>
      <c r="CZ15" s="943"/>
    </row>
    <row r="16" s="362" customFormat="true" ht="15" customHeight="true" x14ac:dyDescent="0.2">
      <c r="A16" s="1132" t="s">
        <v>13</v>
      </c>
      <c r="B16" s="427" t="s">
        <v>14</v>
      </c>
      <c r="C16" s="174">
        <f>C58+C59+C60+C61+C62+C63+C66+C64*MICS06!C24/100</f>
        <v>92.385336807444219</v>
      </c>
      <c r="D16" s="173">
        <f>D58+D59+D60+D61+D62+D63+D66+D64*MICS06!D24/100</f>
        <v>97.254975983754832</v>
      </c>
      <c r="E16" s="173">
        <f>E58+E59+E60+E61+E62+E63+E66+E64*MICS06!E24/100</f>
        <v>98.084941320740413</v>
      </c>
      <c r="F16" s="173">
        <f>F58+F59+F60+F61+F62+F63+F66+F64*MICS06!F24/100</f>
        <v>99.235491333309056</v>
      </c>
      <c r="G16" s="172">
        <f>G58+G59+G60+G61+G62+G63+G66+G64*MICS06!G24/100</f>
        <v>99.572470351047755</v>
      </c>
      <c r="H16" s="171">
        <f>H58+H59+H60+H61+H62+H63+H66+H64*MICS06!H24/100</f>
        <v>99.78582522267466</v>
      </c>
      <c r="I16" s="173">
        <f>I58+I59+I60+I61+I62+I63+I66+I64*MICS06!I24/100</f>
        <v>99.931515086580291</v>
      </c>
      <c r="J16" s="173">
        <f>J58+J59+J60+J61+J62+J63+J66+J64*MICS06!J24/100</f>
        <v>99.873989462358608</v>
      </c>
      <c r="K16" s="173">
        <f>K58+K59+K60+K61+K62+K63+K66+K64*MICS06!K24/100</f>
        <v>99.714642242183658</v>
      </c>
      <c r="L16" s="170">
        <f>L58+L59+L60+L61+L62+L63+L66+L64*MICS06!L24/100</f>
        <v>99.79404582955064</v>
      </c>
      <c r="M16" s="174">
        <f>M58+M59+M60+M61+M62+M63+M66+M64*MICS06!M24/100</f>
        <v>83.70049696347354</v>
      </c>
      <c r="N16" s="173">
        <f>N58+N59+N60+N61+N62+N63+N66+N64*MICS06!N24/100</f>
        <v>93.959096813826335</v>
      </c>
      <c r="O16" s="173">
        <f>O58+O59+O60+O61+O62+O63+O66+O64*MICS06!O24/100</f>
        <v>91.976277593507348</v>
      </c>
      <c r="P16" s="173">
        <f>P58+P59+P60+P61+P62+P63+P66+P64*MICS06!P24/100</f>
        <v>94.278394318280135</v>
      </c>
      <c r="Q16" s="172">
        <f>Q58+Q59+Q60+Q61+Q62+Q63+Q66+Q64*MICS06!Q24/100</f>
        <v>95.456455182236539</v>
      </c>
      <c r="R16" s="171">
        <f t="shared" ref="R16:X16" si="0">R58+R59+R60+R61+R62+R63+R66+R64*R24/100</f>
        <v>99.811842820012444</v>
      </c>
      <c r="S16" s="173">
        <f t="shared" si="0"/>
        <v>97.323899802206753</v>
      </c>
      <c r="T16" s="173">
        <f t="shared" si="0"/>
        <v>92.820698268920694</v>
      </c>
      <c r="U16" s="173">
        <f t="shared" si="0"/>
        <v>88.776305606492514</v>
      </c>
      <c r="V16" s="173">
        <f t="shared" si="0"/>
        <v>95.923170409471723</v>
      </c>
      <c r="W16" s="173">
        <f t="shared" si="0"/>
        <v>86.41056527711433</v>
      </c>
      <c r="X16" s="170">
        <f t="shared" si="0"/>
        <v>96.031875158701553</v>
      </c>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487"/>
      <c r="AX16" s="487"/>
      <c r="AY16" s="487"/>
      <c r="AZ16" s="940"/>
      <c r="BA16" s="1123" t="s">
        <v>13</v>
      </c>
      <c r="BB16" s="645" t="s">
        <v>14</v>
      </c>
      <c r="BC16" s="92" t="s">
        <v>36</v>
      </c>
      <c r="BD16" s="88" t="s">
        <v>36</v>
      </c>
      <c r="BE16" s="88" t="s">
        <v>36</v>
      </c>
      <c r="BF16" s="88" t="s">
        <v>36</v>
      </c>
      <c r="BG16" s="83" t="s">
        <v>36</v>
      </c>
      <c r="BH16" s="92" t="s">
        <v>36</v>
      </c>
      <c r="BI16" s="88" t="s">
        <v>36</v>
      </c>
      <c r="BJ16" s="88" t="s">
        <v>36</v>
      </c>
      <c r="BK16" s="88" t="s">
        <v>36</v>
      </c>
      <c r="BL16" s="83" t="s">
        <v>36</v>
      </c>
      <c r="BM16" s="92" t="s">
        <v>36</v>
      </c>
      <c r="BN16" s="88" t="s">
        <v>36</v>
      </c>
      <c r="BO16" s="88" t="s">
        <v>36</v>
      </c>
      <c r="BP16" s="88" t="s">
        <v>36</v>
      </c>
      <c r="BQ16" s="83" t="s">
        <v>36</v>
      </c>
      <c r="BR16" s="92" t="s">
        <v>36</v>
      </c>
      <c r="BS16" s="88" t="s">
        <v>36</v>
      </c>
      <c r="BT16" s="88" t="s">
        <v>36</v>
      </c>
      <c r="BU16" s="88" t="s">
        <v>36</v>
      </c>
      <c r="BV16" s="88" t="s">
        <v>36</v>
      </c>
      <c r="BW16" s="88" t="s">
        <v>36</v>
      </c>
      <c r="BX16" s="78" t="s">
        <v>36</v>
      </c>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row>
    <row r="17" s="362" customFormat="true" ht="15" customHeight="true" x14ac:dyDescent="0.2">
      <c r="A17" s="1133"/>
      <c r="B17" s="428" t="s">
        <v>52</v>
      </c>
      <c r="C17" s="169">
        <f>100-C16</f>
        <v>7.6146631925557813</v>
      </c>
      <c r="D17" s="168">
        <f t="shared" ref="D17:X17" si="1">100-D16</f>
        <v>2.7450240162451678</v>
      </c>
      <c r="E17" s="168">
        <f t="shared" si="1"/>
        <v>1.9150586792595874</v>
      </c>
      <c r="F17" s="168">
        <f t="shared" si="1"/>
        <v>0.76450866669094353</v>
      </c>
      <c r="G17" s="167">
        <f t="shared" si="1"/>
        <v>0.42752964895224466</v>
      </c>
      <c r="H17" s="166">
        <f t="shared" si="1"/>
        <v>0.21417477732533996</v>
      </c>
      <c r="I17" s="168">
        <f t="shared" si="1"/>
        <v>6.8484913419709414E-2</v>
      </c>
      <c r="J17" s="168">
        <f t="shared" si="1"/>
        <v>0.12601053764139181</v>
      </c>
      <c r="K17" s="168">
        <f t="shared" si="1"/>
        <v>0.28535775781634243</v>
      </c>
      <c r="L17" s="165">
        <f t="shared" si="1"/>
        <v>0.20595417044935971</v>
      </c>
      <c r="M17" s="169">
        <f t="shared" si="1"/>
        <v>16.29950303652646</v>
      </c>
      <c r="N17" s="168">
        <f t="shared" si="1"/>
        <v>6.0409031861736651</v>
      </c>
      <c r="O17" s="168">
        <f t="shared" si="1"/>
        <v>8.0237224064926522</v>
      </c>
      <c r="P17" s="168">
        <f t="shared" si="1"/>
        <v>5.7216056817198648</v>
      </c>
      <c r="Q17" s="167">
        <f t="shared" si="1"/>
        <v>4.5435448177634612</v>
      </c>
      <c r="R17" s="166">
        <f t="shared" si="1"/>
        <v>0.18815717998755588</v>
      </c>
      <c r="S17" s="168">
        <f t="shared" si="1"/>
        <v>2.6761001977932466</v>
      </c>
      <c r="T17" s="168">
        <f t="shared" si="1"/>
        <v>7.1793017310793061</v>
      </c>
      <c r="U17" s="168">
        <f t="shared" si="1"/>
        <v>11.223694393507486</v>
      </c>
      <c r="V17" s="168">
        <f t="shared" si="1"/>
        <v>4.076829590528277</v>
      </c>
      <c r="W17" s="168">
        <f t="shared" si="1"/>
        <v>13.58943472288567</v>
      </c>
      <c r="X17" s="165">
        <f t="shared" si="1"/>
        <v>3.9681248412984473</v>
      </c>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c r="AW17" s="487"/>
      <c r="AX17" s="487"/>
      <c r="AY17" s="487"/>
      <c r="AZ17" s="940"/>
      <c r="BA17" s="1124"/>
      <c r="BB17" s="643" t="s">
        <v>52</v>
      </c>
      <c r="BC17" s="91" t="s">
        <v>36</v>
      </c>
      <c r="BD17" s="87" t="s">
        <v>36</v>
      </c>
      <c r="BE17" s="87" t="s">
        <v>36</v>
      </c>
      <c r="BF17" s="87" t="s">
        <v>36</v>
      </c>
      <c r="BG17" s="82" t="s">
        <v>36</v>
      </c>
      <c r="BH17" s="91" t="s">
        <v>36</v>
      </c>
      <c r="BI17" s="87" t="s">
        <v>36</v>
      </c>
      <c r="BJ17" s="87" t="s">
        <v>36</v>
      </c>
      <c r="BK17" s="87" t="s">
        <v>36</v>
      </c>
      <c r="BL17" s="82" t="s">
        <v>36</v>
      </c>
      <c r="BM17" s="91" t="s">
        <v>36</v>
      </c>
      <c r="BN17" s="87" t="s">
        <v>36</v>
      </c>
      <c r="BO17" s="87" t="s">
        <v>36</v>
      </c>
      <c r="BP17" s="87" t="s">
        <v>36</v>
      </c>
      <c r="BQ17" s="82" t="s">
        <v>36</v>
      </c>
      <c r="BR17" s="91" t="s">
        <v>36</v>
      </c>
      <c r="BS17" s="87" t="s">
        <v>36</v>
      </c>
      <c r="BT17" s="87" t="s">
        <v>36</v>
      </c>
      <c r="BU17" s="87" t="s">
        <v>36</v>
      </c>
      <c r="BV17" s="87" t="s">
        <v>36</v>
      </c>
      <c r="BW17" s="87" t="s">
        <v>36</v>
      </c>
      <c r="BX17" s="77" t="s">
        <v>36</v>
      </c>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row>
    <row r="18" s="362" customFormat="true" ht="15" customHeight="true" x14ac:dyDescent="0.2">
      <c r="A18" s="1133" t="s">
        <v>61</v>
      </c>
      <c r="B18" s="428" t="s">
        <v>15</v>
      </c>
      <c r="C18" s="169">
        <f>C16*MICS06!C23/100</f>
        <v>91.789543984862846</v>
      </c>
      <c r="D18" s="168">
        <f>D16*MICS06!D23/100</f>
        <v>96.751473398381947</v>
      </c>
      <c r="E18" s="168">
        <f>E16*MICS06!E23/100</f>
        <v>97.998305625914597</v>
      </c>
      <c r="F18" s="168">
        <f>F16*MICS06!F23/100</f>
        <v>99.235491333309056</v>
      </c>
      <c r="G18" s="167">
        <f>G16*MICS06!G23/100</f>
        <v>99.486052886739557</v>
      </c>
      <c r="H18" s="166">
        <f>H16*MICS06!H23/100</f>
        <v>99.742123135924885</v>
      </c>
      <c r="I18" s="168">
        <f>I16*MICS06!I23/100</f>
        <v>99.909638012841782</v>
      </c>
      <c r="J18" s="168">
        <f>J16*MICS06!J23/100</f>
        <v>99.873989462358608</v>
      </c>
      <c r="K18" s="168">
        <f>K16*MICS06!K23/100</f>
        <v>99.642073327531321</v>
      </c>
      <c r="L18" s="165">
        <f>L16*MICS06!L23/100</f>
        <v>99.787840575528847</v>
      </c>
      <c r="M18" s="169">
        <f>M16*MICS06!M23/100</f>
        <v>82.928246166357582</v>
      </c>
      <c r="N18" s="168">
        <f>N16*MICS06!N23/100</f>
        <v>93.325546282486016</v>
      </c>
      <c r="O18" s="168">
        <f>O16*MICS06!O23/100</f>
        <v>91.92088255970603</v>
      </c>
      <c r="P18" s="168">
        <f>P16*MICS06!P23/100</f>
        <v>94.172138331006423</v>
      </c>
      <c r="Q18" s="167">
        <f>Q16*MICS06!Q23/100</f>
        <v>95.368365515013323</v>
      </c>
      <c r="R18" s="166">
        <f>R16*R23/100</f>
        <v>99.544800336936547</v>
      </c>
      <c r="S18" s="168">
        <f t="shared" ref="S18:X18" si="2">S16*S23/100</f>
        <v>97.063513708417503</v>
      </c>
      <c r="T18" s="168">
        <f t="shared" si="2"/>
        <v>92.572360305746642</v>
      </c>
      <c r="U18" s="168">
        <f t="shared" si="2"/>
        <v>88.538788249657301</v>
      </c>
      <c r="V18" s="168">
        <f t="shared" si="2"/>
        <v>95.666531909601034</v>
      </c>
      <c r="W18" s="168">
        <f t="shared" si="2"/>
        <v>86.179377361295536</v>
      </c>
      <c r="X18" s="165">
        <f t="shared" si="2"/>
        <v>95.7749458237422</v>
      </c>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c r="AW18" s="487"/>
      <c r="AX18" s="487"/>
      <c r="AY18" s="487"/>
      <c r="AZ18" s="940"/>
      <c r="BA18" s="1124" t="s">
        <v>61</v>
      </c>
      <c r="BB18" s="643" t="s">
        <v>15</v>
      </c>
      <c r="BC18" s="91" t="s">
        <v>36</v>
      </c>
      <c r="BD18" s="87" t="s">
        <v>36</v>
      </c>
      <c r="BE18" s="87" t="s">
        <v>36</v>
      </c>
      <c r="BF18" s="87" t="s">
        <v>36</v>
      </c>
      <c r="BG18" s="82" t="s">
        <v>36</v>
      </c>
      <c r="BH18" s="91" t="s">
        <v>36</v>
      </c>
      <c r="BI18" s="87" t="s">
        <v>36</v>
      </c>
      <c r="BJ18" s="87" t="s">
        <v>36</v>
      </c>
      <c r="BK18" s="87" t="s">
        <v>36</v>
      </c>
      <c r="BL18" s="82" t="s">
        <v>36</v>
      </c>
      <c r="BM18" s="91" t="s">
        <v>36</v>
      </c>
      <c r="BN18" s="87" t="s">
        <v>36</v>
      </c>
      <c r="BO18" s="87" t="s">
        <v>36</v>
      </c>
      <c r="BP18" s="87" t="s">
        <v>36</v>
      </c>
      <c r="BQ18" s="82" t="s">
        <v>36</v>
      </c>
      <c r="BR18" s="91" t="s">
        <v>36</v>
      </c>
      <c r="BS18" s="87" t="s">
        <v>36</v>
      </c>
      <c r="BT18" s="87" t="s">
        <v>36</v>
      </c>
      <c r="BU18" s="87" t="s">
        <v>36</v>
      </c>
      <c r="BV18" s="87" t="s">
        <v>36</v>
      </c>
      <c r="BW18" s="87" t="s">
        <v>36</v>
      </c>
      <c r="BX18" s="77" t="s">
        <v>36</v>
      </c>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row>
    <row r="19" s="362" customFormat="true" ht="15" customHeight="true" x14ac:dyDescent="0.2">
      <c r="A19" s="1133"/>
      <c r="B19" s="428" t="s">
        <v>16</v>
      </c>
      <c r="C19" s="169">
        <f>C16*MICS06!C22/100</f>
        <v>0.59579282258139532</v>
      </c>
      <c r="D19" s="168">
        <f>D16*MICS06!D22/100</f>
        <v>0.50350258537291215</v>
      </c>
      <c r="E19" s="168">
        <f>E16*MICS06!E22/100</f>
        <v>8.6635694825831569E-2</v>
      </c>
      <c r="F19" s="168">
        <f>F16*MICS06!F22/100</f>
        <v>0</v>
      </c>
      <c r="G19" s="167">
        <f>G16*MICS06!G22/100</f>
        <v>8.641746430823545E-2</v>
      </c>
      <c r="H19" s="166">
        <f>H16*MICS06!H22/100</f>
        <v>4.3702086749774514E-2</v>
      </c>
      <c r="I19" s="168">
        <f>I16*MICS06!I22/100</f>
        <v>2.1877073738508886E-2</v>
      </c>
      <c r="J19" s="168">
        <f>J16*MICS06!J22/100</f>
        <v>0</v>
      </c>
      <c r="K19" s="168">
        <f>K16*MICS06!K22/100</f>
        <v>7.2568914652336614E-2</v>
      </c>
      <c r="L19" s="165">
        <f>L16*MICS06!L22/100</f>
        <v>6.2052540217874853E-3</v>
      </c>
      <c r="M19" s="169">
        <f>M16*MICS06!M22/100</f>
        <v>0.77225079711594868</v>
      </c>
      <c r="N19" s="168">
        <f>N16*MICS06!N22/100</f>
        <v>0.63355053134035966</v>
      </c>
      <c r="O19" s="168">
        <f>O16*MICS06!O22/100</f>
        <v>5.5395033801352696E-2</v>
      </c>
      <c r="P19" s="168">
        <f>P16*MICS06!P22/100</f>
        <v>0.10625598727372257</v>
      </c>
      <c r="Q19" s="167">
        <f>Q16*MICS06!Q22/100</f>
        <v>8.8089667223220924E-2</v>
      </c>
      <c r="R19" s="166">
        <f>R16*R22/100</f>
        <v>0.26704248307588763</v>
      </c>
      <c r="S19" s="168">
        <f t="shared" ref="S19:X19" si="3">S16*S22/100</f>
        <v>0.26038609378925537</v>
      </c>
      <c r="T19" s="168">
        <f t="shared" si="3"/>
        <v>0.24833796317405007</v>
      </c>
      <c r="U19" s="168">
        <f t="shared" si="3"/>
        <v>0.23751735683521816</v>
      </c>
      <c r="V19" s="168">
        <f t="shared" si="3"/>
        <v>0.25663849987068743</v>
      </c>
      <c r="W19" s="168">
        <f t="shared" si="3"/>
        <v>0.2311879158187935</v>
      </c>
      <c r="X19" s="165">
        <f t="shared" si="3"/>
        <v>0.25692933495935344</v>
      </c>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487"/>
      <c r="AX19" s="487"/>
      <c r="AY19" s="487"/>
      <c r="AZ19" s="940"/>
      <c r="BA19" s="1124"/>
      <c r="BB19" s="643" t="s">
        <v>16</v>
      </c>
      <c r="BC19" s="91" t="s">
        <v>36</v>
      </c>
      <c r="BD19" s="87" t="s">
        <v>36</v>
      </c>
      <c r="BE19" s="87" t="s">
        <v>36</v>
      </c>
      <c r="BF19" s="87" t="s">
        <v>36</v>
      </c>
      <c r="BG19" s="82" t="s">
        <v>36</v>
      </c>
      <c r="BH19" s="91" t="s">
        <v>36</v>
      </c>
      <c r="BI19" s="87" t="s">
        <v>36</v>
      </c>
      <c r="BJ19" s="87" t="s">
        <v>36</v>
      </c>
      <c r="BK19" s="87" t="s">
        <v>36</v>
      </c>
      <c r="BL19" s="82" t="s">
        <v>36</v>
      </c>
      <c r="BM19" s="91" t="s">
        <v>36</v>
      </c>
      <c r="BN19" s="87" t="s">
        <v>36</v>
      </c>
      <c r="BO19" s="87" t="s">
        <v>36</v>
      </c>
      <c r="BP19" s="87" t="s">
        <v>36</v>
      </c>
      <c r="BQ19" s="82" t="s">
        <v>36</v>
      </c>
      <c r="BR19" s="91" t="s">
        <v>36</v>
      </c>
      <c r="BS19" s="87" t="s">
        <v>36</v>
      </c>
      <c r="BT19" s="87" t="s">
        <v>36</v>
      </c>
      <c r="BU19" s="87" t="s">
        <v>36</v>
      </c>
      <c r="BV19" s="87" t="s">
        <v>36</v>
      </c>
      <c r="BW19" s="87" t="s">
        <v>36</v>
      </c>
      <c r="BX19" s="77" t="s">
        <v>36</v>
      </c>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row>
    <row r="20" s="362" customFormat="true" ht="15" customHeight="true" x14ac:dyDescent="0.2">
      <c r="A20" s="1133"/>
      <c r="B20" s="428" t="s">
        <v>22</v>
      </c>
      <c r="C20" s="169">
        <f>100-(C18+C19+C21)</f>
        <v>7.0994204630994915</v>
      </c>
      <c r="D20" s="168">
        <f t="shared" ref="D20:X20" si="4">100-(D18+D19+D21)</f>
        <v>2.5517865154873931</v>
      </c>
      <c r="E20" s="168">
        <f t="shared" si="4"/>
        <v>1.8888081850734579</v>
      </c>
      <c r="F20" s="168">
        <f t="shared" si="4"/>
        <v>0.76450866669094353</v>
      </c>
      <c r="G20" s="167">
        <f t="shared" si="4"/>
        <v>0.42752964895220202</v>
      </c>
      <c r="H20" s="166">
        <f t="shared" si="4"/>
        <v>0.21395444120878437</v>
      </c>
      <c r="I20" s="168">
        <f t="shared" si="4"/>
        <v>6.4421073870775558E-2</v>
      </c>
      <c r="J20" s="168">
        <f t="shared" si="4"/>
        <v>0.1214005690399631</v>
      </c>
      <c r="K20" s="168">
        <f t="shared" si="4"/>
        <v>0.28535775781634243</v>
      </c>
      <c r="L20" s="165">
        <f t="shared" si="4"/>
        <v>0.20595417044935971</v>
      </c>
      <c r="M20" s="169">
        <f t="shared" si="4"/>
        <v>15.122313221589692</v>
      </c>
      <c r="N20" s="168">
        <f t="shared" si="4"/>
        <v>5.66265452190882</v>
      </c>
      <c r="O20" s="168">
        <f t="shared" si="4"/>
        <v>7.4256942304907483</v>
      </c>
      <c r="P20" s="168">
        <f t="shared" si="4"/>
        <v>5.5722407904529518</v>
      </c>
      <c r="Q20" s="167">
        <f t="shared" si="4"/>
        <v>4.5023307422511039</v>
      </c>
      <c r="R20" s="166">
        <f t="shared" si="4"/>
        <v>0.18815717998757009</v>
      </c>
      <c r="S20" s="168">
        <f t="shared" si="4"/>
        <v>1.5624448560504476</v>
      </c>
      <c r="T20" s="168">
        <f t="shared" si="4"/>
        <v>7.0561997487144907</v>
      </c>
      <c r="U20" s="168">
        <f t="shared" si="4"/>
        <v>10.552983510668668</v>
      </c>
      <c r="V20" s="168">
        <f t="shared" si="4"/>
        <v>4.0083658509190911</v>
      </c>
      <c r="W20" s="168">
        <f t="shared" si="4"/>
        <v>13.133385935551246</v>
      </c>
      <c r="X20" s="165">
        <f t="shared" si="4"/>
        <v>1.2654988699382841</v>
      </c>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487"/>
      <c r="AX20" s="487"/>
      <c r="AY20" s="487"/>
      <c r="AZ20" s="940"/>
      <c r="BA20" s="1124"/>
      <c r="BB20" s="643" t="s">
        <v>22</v>
      </c>
      <c r="BC20" s="91" t="s">
        <v>36</v>
      </c>
      <c r="BD20" s="87" t="s">
        <v>36</v>
      </c>
      <c r="BE20" s="87" t="s">
        <v>36</v>
      </c>
      <c r="BF20" s="87" t="s">
        <v>36</v>
      </c>
      <c r="BG20" s="82" t="s">
        <v>36</v>
      </c>
      <c r="BH20" s="91" t="s">
        <v>36</v>
      </c>
      <c r="BI20" s="87" t="s">
        <v>36</v>
      </c>
      <c r="BJ20" s="87" t="s">
        <v>36</v>
      </c>
      <c r="BK20" s="87" t="s">
        <v>36</v>
      </c>
      <c r="BL20" s="82" t="s">
        <v>36</v>
      </c>
      <c r="BM20" s="91" t="s">
        <v>36</v>
      </c>
      <c r="BN20" s="87" t="s">
        <v>36</v>
      </c>
      <c r="BO20" s="87" t="s">
        <v>36</v>
      </c>
      <c r="BP20" s="87" t="s">
        <v>36</v>
      </c>
      <c r="BQ20" s="82" t="s">
        <v>36</v>
      </c>
      <c r="BR20" s="91" t="s">
        <v>36</v>
      </c>
      <c r="BS20" s="87" t="s">
        <v>36</v>
      </c>
      <c r="BT20" s="87" t="s">
        <v>36</v>
      </c>
      <c r="BU20" s="87" t="s">
        <v>36</v>
      </c>
      <c r="BV20" s="87" t="s">
        <v>36</v>
      </c>
      <c r="BW20" s="87" t="s">
        <v>36</v>
      </c>
      <c r="BX20" s="77" t="s">
        <v>36</v>
      </c>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row>
    <row r="21" s="362" customFormat="true" ht="15" customHeight="true" x14ac:dyDescent="0.2">
      <c r="A21" s="1133"/>
      <c r="B21" s="428" t="s">
        <v>17</v>
      </c>
      <c r="C21" s="169">
        <f t="shared" ref="C21:X21" si="5">C65</f>
        <v>0.51524272945625516</v>
      </c>
      <c r="D21" s="168">
        <f t="shared" si="5"/>
        <v>0.19323750075775176</v>
      </c>
      <c r="E21" s="168">
        <f t="shared" si="5"/>
        <v>2.6250494186115747E-2</v>
      </c>
      <c r="F21" s="168">
        <f t="shared" si="5"/>
        <v>0</v>
      </c>
      <c r="G21" s="167">
        <f t="shared" si="5"/>
        <v>0</v>
      </c>
      <c r="H21" s="166">
        <f t="shared" si="5"/>
        <v>2.2033611654924501E-4</v>
      </c>
      <c r="I21" s="168">
        <f t="shared" si="5"/>
        <v>4.063839548939293E-3</v>
      </c>
      <c r="J21" s="168">
        <f t="shared" si="5"/>
        <v>4.6099686014223259E-3</v>
      </c>
      <c r="K21" s="168">
        <f t="shared" si="5"/>
        <v>0</v>
      </c>
      <c r="L21" s="165">
        <f t="shared" si="5"/>
        <v>0</v>
      </c>
      <c r="M21" s="169">
        <f t="shared" si="5"/>
        <v>1.1771898149367759</v>
      </c>
      <c r="N21" s="168">
        <f t="shared" si="5"/>
        <v>0.37824866426480808</v>
      </c>
      <c r="O21" s="168">
        <f t="shared" si="5"/>
        <v>0.59802817600186853</v>
      </c>
      <c r="P21" s="168">
        <f t="shared" si="5"/>
        <v>0.14936489126689537</v>
      </c>
      <c r="Q21" s="167">
        <f t="shared" si="5"/>
        <v>4.1214075512359456E-2</v>
      </c>
      <c r="R21" s="166">
        <f t="shared" si="5"/>
        <v>0</v>
      </c>
      <c r="S21" s="168">
        <f t="shared" si="5"/>
        <v>1.1136553417427966</v>
      </c>
      <c r="T21" s="168">
        <f t="shared" si="5"/>
        <v>0.1231019823648179</v>
      </c>
      <c r="U21" s="168">
        <f t="shared" si="5"/>
        <v>0.6707108828388173</v>
      </c>
      <c r="V21" s="168">
        <f t="shared" si="5"/>
        <v>6.8463739609185142E-2</v>
      </c>
      <c r="W21" s="168">
        <f t="shared" si="5"/>
        <v>0.45604878733441795</v>
      </c>
      <c r="X21" s="165">
        <f t="shared" si="5"/>
        <v>2.702625971360161</v>
      </c>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87"/>
      <c r="AX21" s="487"/>
      <c r="AY21" s="487"/>
      <c r="AZ21" s="940"/>
      <c r="BA21" s="1124"/>
      <c r="BB21" s="643" t="s">
        <v>17</v>
      </c>
      <c r="BC21" s="91" t="s">
        <v>36</v>
      </c>
      <c r="BD21" s="87" t="s">
        <v>36</v>
      </c>
      <c r="BE21" s="87" t="s">
        <v>36</v>
      </c>
      <c r="BF21" s="87" t="s">
        <v>36</v>
      </c>
      <c r="BG21" s="82" t="s">
        <v>36</v>
      </c>
      <c r="BH21" s="91" t="s">
        <v>36</v>
      </c>
      <c r="BI21" s="87" t="s">
        <v>36</v>
      </c>
      <c r="BJ21" s="87" t="s">
        <v>36</v>
      </c>
      <c r="BK21" s="87" t="s">
        <v>36</v>
      </c>
      <c r="BL21" s="82" t="s">
        <v>36</v>
      </c>
      <c r="BM21" s="91" t="s">
        <v>36</v>
      </c>
      <c r="BN21" s="87" t="s">
        <v>36</v>
      </c>
      <c r="BO21" s="87" t="s">
        <v>36</v>
      </c>
      <c r="BP21" s="87" t="s">
        <v>36</v>
      </c>
      <c r="BQ21" s="82" t="s">
        <v>36</v>
      </c>
      <c r="BR21" s="91" t="s">
        <v>36</v>
      </c>
      <c r="BS21" s="87" t="s">
        <v>36</v>
      </c>
      <c r="BT21" s="87" t="s">
        <v>36</v>
      </c>
      <c r="BU21" s="87" t="s">
        <v>36</v>
      </c>
      <c r="BV21" s="87" t="s">
        <v>36</v>
      </c>
      <c r="BW21" s="87" t="s">
        <v>36</v>
      </c>
      <c r="BX21" s="77" t="s">
        <v>36</v>
      </c>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row>
    <row r="22" s="362" customFormat="true" ht="15" customHeight="true" x14ac:dyDescent="0.2">
      <c r="A22" s="1133" t="s">
        <v>55</v>
      </c>
      <c r="B22" s="428" t="s">
        <v>50</v>
      </c>
      <c r="C22" s="107" t="s">
        <v>36</v>
      </c>
      <c r="D22" s="104" t="s">
        <v>36</v>
      </c>
      <c r="E22" s="104" t="s">
        <v>36</v>
      </c>
      <c r="F22" s="104" t="s">
        <v>36</v>
      </c>
      <c r="G22" s="101" t="s">
        <v>36</v>
      </c>
      <c r="H22" s="98" t="s">
        <v>36</v>
      </c>
      <c r="I22" s="104" t="s">
        <v>36</v>
      </c>
      <c r="J22" s="104" t="s">
        <v>36</v>
      </c>
      <c r="K22" s="104" t="s">
        <v>36</v>
      </c>
      <c r="L22" s="95" t="s">
        <v>36</v>
      </c>
      <c r="M22" s="107" t="s">
        <v>36</v>
      </c>
      <c r="N22" s="104" t="s">
        <v>36</v>
      </c>
      <c r="O22" s="104" t="s">
        <v>36</v>
      </c>
      <c r="P22" s="104" t="s">
        <v>36</v>
      </c>
      <c r="Q22" s="101" t="s">
        <v>36</v>
      </c>
      <c r="R22" s="164">
        <f>100-R23</f>
        <v>0.26754588987745365</v>
      </c>
      <c r="S22" s="163">
        <f t="shared" ref="S22:X22" si="6">100-S23</f>
        <v>0.26754588987745365</v>
      </c>
      <c r="T22" s="163">
        <f t="shared" si="6"/>
        <v>0.26754588987745365</v>
      </c>
      <c r="U22" s="163">
        <f t="shared" si="6"/>
        <v>0.26754588987745365</v>
      </c>
      <c r="V22" s="163">
        <f t="shared" si="6"/>
        <v>0.26754588987745365</v>
      </c>
      <c r="W22" s="163">
        <f t="shared" si="6"/>
        <v>0.26754588987745365</v>
      </c>
      <c r="X22" s="44">
        <f t="shared" si="6"/>
        <v>0.26754588987745365</v>
      </c>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c r="AW22" s="487"/>
      <c r="AX22" s="487"/>
      <c r="AY22" s="487"/>
      <c r="AZ22" s="940"/>
      <c r="BA22" s="1124" t="s">
        <v>55</v>
      </c>
      <c r="BB22" s="643" t="s">
        <v>50</v>
      </c>
      <c r="BC22" s="91" t="s">
        <v>36</v>
      </c>
      <c r="BD22" s="87" t="s">
        <v>36</v>
      </c>
      <c r="BE22" s="87" t="s">
        <v>36</v>
      </c>
      <c r="BF22" s="87" t="s">
        <v>36</v>
      </c>
      <c r="BG22" s="82" t="s">
        <v>36</v>
      </c>
      <c r="BH22" s="91" t="s">
        <v>36</v>
      </c>
      <c r="BI22" s="87" t="s">
        <v>36</v>
      </c>
      <c r="BJ22" s="87" t="s">
        <v>36</v>
      </c>
      <c r="BK22" s="87" t="s">
        <v>36</v>
      </c>
      <c r="BL22" s="82" t="s">
        <v>36</v>
      </c>
      <c r="BM22" s="91" t="s">
        <v>36</v>
      </c>
      <c r="BN22" s="87" t="s">
        <v>36</v>
      </c>
      <c r="BO22" s="87" t="s">
        <v>36</v>
      </c>
      <c r="BP22" s="87" t="s">
        <v>36</v>
      </c>
      <c r="BQ22" s="82" t="s">
        <v>36</v>
      </c>
      <c r="BR22" s="91" t="s">
        <v>36</v>
      </c>
      <c r="BS22" s="87" t="s">
        <v>36</v>
      </c>
      <c r="BT22" s="87" t="s">
        <v>36</v>
      </c>
      <c r="BU22" s="87" t="s">
        <v>36</v>
      </c>
      <c r="BV22" s="87" t="s">
        <v>36</v>
      </c>
      <c r="BW22" s="87" t="s">
        <v>36</v>
      </c>
      <c r="BX22" s="77" t="s">
        <v>36</v>
      </c>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row>
    <row r="23" s="362" customFormat="true" ht="15" customHeight="true" x14ac:dyDescent="0.2">
      <c r="A23" s="1134"/>
      <c r="B23" s="429" t="s">
        <v>49</v>
      </c>
      <c r="C23" s="106" t="s">
        <v>36</v>
      </c>
      <c r="D23" s="103" t="s">
        <v>36</v>
      </c>
      <c r="E23" s="103" t="s">
        <v>36</v>
      </c>
      <c r="F23" s="103" t="s">
        <v>36</v>
      </c>
      <c r="G23" s="100" t="s">
        <v>36</v>
      </c>
      <c r="H23" s="97" t="s">
        <v>36</v>
      </c>
      <c r="I23" s="103" t="s">
        <v>36</v>
      </c>
      <c r="J23" s="103" t="s">
        <v>36</v>
      </c>
      <c r="K23" s="103" t="s">
        <v>36</v>
      </c>
      <c r="L23" s="94" t="s">
        <v>36</v>
      </c>
      <c r="M23" s="106" t="s">
        <v>36</v>
      </c>
      <c r="N23" s="103" t="s">
        <v>36</v>
      </c>
      <c r="O23" s="103" t="s">
        <v>36</v>
      </c>
      <c r="P23" s="103" t="s">
        <v>36</v>
      </c>
      <c r="Q23" s="100" t="s">
        <v>36</v>
      </c>
      <c r="R23" s="157">
        <f>SUM(MICS06!$C23:$G23)/5</f>
        <v>99.732454110122546</v>
      </c>
      <c r="S23" s="156">
        <f>SUM(MICS06!$C23:$G23)/5</f>
        <v>99.732454110122546</v>
      </c>
      <c r="T23" s="156">
        <f>SUM(MICS06!$C23:$G23)/5</f>
        <v>99.732454110122546</v>
      </c>
      <c r="U23" s="156">
        <f>SUM(MICS06!$C23:$G23)/5</f>
        <v>99.732454110122546</v>
      </c>
      <c r="V23" s="156">
        <f>SUM(MICS06!$C23:$G23)/5</f>
        <v>99.732454110122546</v>
      </c>
      <c r="W23" s="156">
        <f>SUM(MICS06!$C23:$G23)/5</f>
        <v>99.732454110122546</v>
      </c>
      <c r="X23" s="43">
        <f>SUM(MICS06!$C23:$G23)/5</f>
        <v>99.732454110122546</v>
      </c>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c r="AW23" s="487"/>
      <c r="AX23" s="487"/>
      <c r="AY23" s="487"/>
      <c r="AZ23" s="940"/>
      <c r="BA23" s="1127"/>
      <c r="BB23" s="644" t="s">
        <v>49</v>
      </c>
      <c r="BC23" s="90" t="s">
        <v>36</v>
      </c>
      <c r="BD23" s="86" t="s">
        <v>36</v>
      </c>
      <c r="BE23" s="86" t="s">
        <v>36</v>
      </c>
      <c r="BF23" s="86" t="s">
        <v>36</v>
      </c>
      <c r="BG23" s="81" t="s">
        <v>36</v>
      </c>
      <c r="BH23" s="90" t="s">
        <v>36</v>
      </c>
      <c r="BI23" s="86" t="s">
        <v>36</v>
      </c>
      <c r="BJ23" s="86" t="s">
        <v>36</v>
      </c>
      <c r="BK23" s="86" t="s">
        <v>36</v>
      </c>
      <c r="BL23" s="81" t="s">
        <v>36</v>
      </c>
      <c r="BM23" s="90" t="s">
        <v>36</v>
      </c>
      <c r="BN23" s="86" t="s">
        <v>36</v>
      </c>
      <c r="BO23" s="86" t="s">
        <v>36</v>
      </c>
      <c r="BP23" s="86" t="s">
        <v>36</v>
      </c>
      <c r="BQ23" s="81" t="s">
        <v>36</v>
      </c>
      <c r="BR23" s="90" t="s">
        <v>36</v>
      </c>
      <c r="BS23" s="86" t="s">
        <v>36</v>
      </c>
      <c r="BT23" s="86" t="s">
        <v>36</v>
      </c>
      <c r="BU23" s="86" t="s">
        <v>36</v>
      </c>
      <c r="BV23" s="86" t="s">
        <v>36</v>
      </c>
      <c r="BW23" s="86" t="s">
        <v>36</v>
      </c>
      <c r="BX23" s="76" t="s">
        <v>36</v>
      </c>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row>
    <row r="24" s="358" customFormat="true" ht="15" hidden="true" customHeight="true" x14ac:dyDescent="0.2">
      <c r="A24" s="1135" t="s">
        <v>48</v>
      </c>
      <c r="B24" s="426" t="s">
        <v>60</v>
      </c>
      <c r="C24" s="432"/>
      <c r="D24" s="433"/>
      <c r="E24" s="433"/>
      <c r="F24" s="433"/>
      <c r="G24" s="434"/>
      <c r="H24" s="435"/>
      <c r="I24" s="433"/>
      <c r="J24" s="433"/>
      <c r="K24" s="433"/>
      <c r="L24" s="436"/>
      <c r="M24" s="432"/>
      <c r="N24" s="433"/>
      <c r="O24" s="433"/>
      <c r="P24" s="433"/>
      <c r="Q24" s="434"/>
      <c r="R24" s="153">
        <f>SUM(MICS06!$C24:$G24)/5</f>
        <v>66.968135570568336</v>
      </c>
      <c r="S24" s="152">
        <f>SUM(MICS06!$C24:$G24)/5</f>
        <v>66.968135570568336</v>
      </c>
      <c r="T24" s="152">
        <f>SUM(MICS06!$C24:$G24)/5</f>
        <v>66.968135570568336</v>
      </c>
      <c r="U24" s="152">
        <f>SUM(MICS06!$C24:$G24)/5</f>
        <v>66.968135570568336</v>
      </c>
      <c r="V24" s="152">
        <f>SUM(MICS06!$C24:$G24)/5</f>
        <v>66.968135570568336</v>
      </c>
      <c r="W24" s="152">
        <f>SUM(MICS06!$C24:$G24)/5</f>
        <v>66.968135570568336</v>
      </c>
      <c r="X24" s="42">
        <f>SUM(MICS06!$C24:$G24)/5</f>
        <v>66.968135570568336</v>
      </c>
      <c r="Y24" s="885"/>
      <c r="Z24" s="885"/>
      <c r="AA24" s="885"/>
      <c r="AB24" s="885"/>
      <c r="AC24" s="885"/>
      <c r="AD24" s="885"/>
      <c r="AE24" s="885"/>
      <c r="AF24" s="885"/>
      <c r="AG24" s="885"/>
      <c r="AH24" s="885"/>
      <c r="AI24" s="885"/>
      <c r="AJ24" s="885"/>
      <c r="AK24" s="885"/>
      <c r="AL24" s="885"/>
      <c r="AM24" s="885"/>
      <c r="AN24" s="885"/>
      <c r="AO24" s="885"/>
      <c r="AP24" s="885"/>
      <c r="AQ24" s="885"/>
      <c r="AR24" s="885"/>
      <c r="AS24" s="885"/>
      <c r="AT24" s="885"/>
      <c r="AU24" s="885"/>
      <c r="AV24" s="885"/>
      <c r="AW24" s="885"/>
      <c r="AX24" s="885"/>
      <c r="AY24" s="885"/>
      <c r="AZ24" s="395"/>
      <c r="BB24" s="360"/>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row>
    <row r="25" s="358" customFormat="true" ht="15" hidden="true" customHeight="true" x14ac:dyDescent="0.2">
      <c r="A25" s="1136"/>
      <c r="B25" s="423" t="s">
        <v>59</v>
      </c>
      <c r="C25" s="437"/>
      <c r="D25" s="438"/>
      <c r="E25" s="438"/>
      <c r="F25" s="438"/>
      <c r="G25" s="439"/>
      <c r="H25" s="440"/>
      <c r="I25" s="438"/>
      <c r="J25" s="438"/>
      <c r="K25" s="438"/>
      <c r="L25" s="441"/>
      <c r="M25" s="437"/>
      <c r="N25" s="438"/>
      <c r="O25" s="438"/>
      <c r="P25" s="438"/>
      <c r="Q25" s="439"/>
      <c r="R25" s="440"/>
      <c r="S25" s="438"/>
      <c r="T25" s="438"/>
      <c r="U25" s="438"/>
      <c r="V25" s="438"/>
      <c r="W25" s="438"/>
      <c r="X25" s="441"/>
      <c r="Y25" s="885"/>
      <c r="Z25" s="885"/>
      <c r="AA25" s="885"/>
      <c r="AB25" s="885"/>
      <c r="AC25" s="885"/>
      <c r="AD25" s="885"/>
      <c r="AE25" s="885"/>
      <c r="AF25" s="885"/>
      <c r="AG25" s="885"/>
      <c r="AH25" s="885"/>
      <c r="AI25" s="885"/>
      <c r="AJ25" s="885"/>
      <c r="AK25" s="885"/>
      <c r="AL25" s="885"/>
      <c r="AM25" s="885"/>
      <c r="AN25" s="885"/>
      <c r="AO25" s="885"/>
      <c r="AP25" s="885"/>
      <c r="AQ25" s="885"/>
      <c r="AR25" s="885"/>
      <c r="AS25" s="885"/>
      <c r="AT25" s="885"/>
      <c r="AU25" s="885"/>
      <c r="AV25" s="885"/>
      <c r="AW25" s="885"/>
      <c r="AX25" s="885"/>
      <c r="AY25" s="885"/>
      <c r="AZ25" s="395"/>
      <c r="BB25" s="360"/>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row>
    <row r="26" s="358" customFormat="true" ht="15" hidden="true" customHeight="true" x14ac:dyDescent="0.2">
      <c r="A26" s="1137"/>
      <c r="B26" s="424" t="s">
        <v>47</v>
      </c>
      <c r="C26" s="442"/>
      <c r="D26" s="443"/>
      <c r="E26" s="443"/>
      <c r="F26" s="443"/>
      <c r="G26" s="444"/>
      <c r="H26" s="445"/>
      <c r="I26" s="443"/>
      <c r="J26" s="443"/>
      <c r="K26" s="443"/>
      <c r="L26" s="446"/>
      <c r="M26" s="442"/>
      <c r="N26" s="443"/>
      <c r="O26" s="443"/>
      <c r="P26" s="443"/>
      <c r="Q26" s="444"/>
      <c r="R26" s="50"/>
      <c r="S26" s="49"/>
      <c r="T26" s="49"/>
      <c r="U26" s="49"/>
      <c r="V26" s="49"/>
      <c r="W26" s="49"/>
      <c r="X26" s="41"/>
      <c r="Y26" s="885"/>
      <c r="Z26" s="885"/>
      <c r="AA26" s="885"/>
      <c r="AB26" s="885"/>
      <c r="AC26" s="885"/>
      <c r="AD26" s="885"/>
      <c r="AE26" s="885"/>
      <c r="AF26" s="885"/>
      <c r="AG26" s="885"/>
      <c r="AH26" s="885"/>
      <c r="AI26" s="885"/>
      <c r="AJ26" s="885"/>
      <c r="AK26" s="885"/>
      <c r="AL26" s="885"/>
      <c r="AM26" s="885"/>
      <c r="AN26" s="885"/>
      <c r="AO26" s="885"/>
      <c r="AP26" s="885"/>
      <c r="AQ26" s="885"/>
      <c r="AR26" s="885"/>
      <c r="AS26" s="885"/>
      <c r="AT26" s="885"/>
      <c r="AU26" s="885"/>
      <c r="AV26" s="885"/>
      <c r="AW26" s="885"/>
      <c r="AX26" s="885"/>
      <c r="AY26" s="885"/>
      <c r="AZ26" s="395"/>
      <c r="BB26" s="360"/>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row>
    <row r="27" s="362" customFormat="true" ht="15" customHeight="true" x14ac:dyDescent="0.2">
      <c r="A27" s="357"/>
      <c r="B27" s="425"/>
      <c r="C27" s="1142" t="s">
        <v>116</v>
      </c>
      <c r="D27" s="1143"/>
      <c r="E27" s="1143"/>
      <c r="F27" s="1143"/>
      <c r="G27" s="1144"/>
      <c r="H27" s="1141" t="s">
        <v>39</v>
      </c>
      <c r="I27" s="1129"/>
      <c r="J27" s="1129"/>
      <c r="K27" s="1129"/>
      <c r="L27" s="1131"/>
      <c r="M27" s="1128" t="s">
        <v>38</v>
      </c>
      <c r="N27" s="1129"/>
      <c r="O27" s="1129"/>
      <c r="P27" s="1129"/>
      <c r="Q27" s="1131"/>
      <c r="R27" s="476" t="s">
        <v>157</v>
      </c>
      <c r="S27" s="476"/>
      <c r="T27" s="476"/>
      <c r="U27" s="476"/>
      <c r="V27" s="476"/>
      <c r="W27" s="476"/>
      <c r="X27" s="476"/>
      <c r="Y27" s="487"/>
      <c r="Z27" s="487"/>
      <c r="AA27" s="487"/>
      <c r="AB27" s="487"/>
      <c r="AC27" s="487"/>
      <c r="AD27" s="487"/>
      <c r="AE27" s="487"/>
      <c r="AF27" s="487"/>
      <c r="AG27" s="487"/>
      <c r="AH27" s="487"/>
      <c r="AI27" s="487"/>
      <c r="AJ27" s="487"/>
      <c r="AK27" s="487"/>
      <c r="AL27" s="487"/>
      <c r="AM27" s="487"/>
      <c r="AN27" s="487"/>
      <c r="AO27" s="487"/>
      <c r="AP27" s="487"/>
      <c r="AQ27" s="487"/>
      <c r="AR27" s="487"/>
      <c r="AS27" s="487"/>
      <c r="AT27" s="487"/>
      <c r="AU27" s="487"/>
      <c r="AV27" s="487"/>
      <c r="AW27" s="487"/>
      <c r="AX27" s="487"/>
      <c r="AY27" s="487"/>
      <c r="AZ27" s="940"/>
      <c r="BA27" s="396" t="s">
        <v>132</v>
      </c>
      <c r="BB27" s="342" t="s">
        <v>97</v>
      </c>
      <c r="BC27" s="1119" t="s">
        <v>116</v>
      </c>
      <c r="BD27" s="1120"/>
      <c r="BE27" s="1120"/>
      <c r="BF27" s="1120"/>
      <c r="BG27" s="1122"/>
      <c r="BH27" s="1119" t="s">
        <v>39</v>
      </c>
      <c r="BI27" s="1120"/>
      <c r="BJ27" s="1120"/>
      <c r="BK27" s="1120"/>
      <c r="BL27" s="1122"/>
      <c r="BM27" s="1119" t="s">
        <v>38</v>
      </c>
      <c r="BN27" s="1120"/>
      <c r="BO27" s="1120"/>
      <c r="BP27" s="1120"/>
      <c r="BQ27" s="1121"/>
      <c r="BR27" s="51" t="s">
        <v>142</v>
      </c>
      <c r="BS27" s="476"/>
      <c r="BT27" s="476"/>
      <c r="BU27" s="476"/>
      <c r="BV27" s="476"/>
      <c r="BW27" s="476"/>
      <c r="BX27" s="476"/>
      <c r="BY27" s="31"/>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c r="CZ27" s="394"/>
    </row>
    <row r="28" s="362" customFormat="true" ht="24" x14ac:dyDescent="0.2">
      <c r="A28" s="382" t="s">
        <v>70</v>
      </c>
      <c r="B28" s="425"/>
      <c r="C28" s="467" t="s">
        <v>0</v>
      </c>
      <c r="D28" s="650" t="s">
        <v>1</v>
      </c>
      <c r="E28" s="650" t="s">
        <v>2</v>
      </c>
      <c r="F28" s="650" t="s">
        <v>3</v>
      </c>
      <c r="G28" s="651" t="s">
        <v>4</v>
      </c>
      <c r="H28" s="430" t="s">
        <v>0</v>
      </c>
      <c r="I28" s="653" t="s">
        <v>1</v>
      </c>
      <c r="J28" s="653" t="s">
        <v>2</v>
      </c>
      <c r="K28" s="653" t="s">
        <v>3</v>
      </c>
      <c r="L28" s="654" t="s">
        <v>4</v>
      </c>
      <c r="M28" s="431" t="s">
        <v>0</v>
      </c>
      <c r="N28" s="653" t="s">
        <v>1</v>
      </c>
      <c r="O28" s="653" t="s">
        <v>2</v>
      </c>
      <c r="P28" s="653" t="s">
        <v>3</v>
      </c>
      <c r="Q28" s="648" t="s">
        <v>4</v>
      </c>
      <c r="R28" s="430" t="s">
        <v>158</v>
      </c>
      <c r="S28" s="653" t="s">
        <v>159</v>
      </c>
      <c r="T28" s="653" t="s">
        <v>160</v>
      </c>
      <c r="U28" s="653" t="s">
        <v>161</v>
      </c>
      <c r="V28" s="653" t="s">
        <v>162</v>
      </c>
      <c r="W28" s="653" t="s">
        <v>163</v>
      </c>
      <c r="X28" s="654" t="s">
        <v>164</v>
      </c>
      <c r="Y28" s="487"/>
      <c r="Z28" s="487"/>
      <c r="AA28" s="487"/>
      <c r="AB28" s="487"/>
      <c r="AC28" s="487"/>
      <c r="AD28" s="487"/>
      <c r="AE28" s="487"/>
      <c r="AF28" s="487"/>
      <c r="AG28" s="487"/>
      <c r="AH28" s="487"/>
      <c r="AI28" s="487"/>
      <c r="AJ28" s="487"/>
      <c r="AK28" s="487"/>
      <c r="AL28" s="487"/>
      <c r="AM28" s="487"/>
      <c r="AN28" s="487"/>
      <c r="AO28" s="487"/>
      <c r="AP28" s="487"/>
      <c r="AQ28" s="487"/>
      <c r="AR28" s="487"/>
      <c r="AS28" s="487"/>
      <c r="AT28" s="487"/>
      <c r="AU28" s="487"/>
      <c r="AV28" s="487"/>
      <c r="AW28" s="487"/>
      <c r="AX28" s="487"/>
      <c r="AY28" s="487"/>
      <c r="AZ28" s="940"/>
      <c r="BA28" s="382" t="s">
        <v>121</v>
      </c>
      <c r="BB28" s="381"/>
      <c r="BC28" s="505" t="s">
        <v>0</v>
      </c>
      <c r="BD28" s="620" t="s">
        <v>1</v>
      </c>
      <c r="BE28" s="620" t="s">
        <v>2</v>
      </c>
      <c r="BF28" s="620" t="s">
        <v>3</v>
      </c>
      <c r="BG28" s="506" t="s">
        <v>4</v>
      </c>
      <c r="BH28" s="505" t="s">
        <v>0</v>
      </c>
      <c r="BI28" s="620" t="s">
        <v>1</v>
      </c>
      <c r="BJ28" s="620" t="s">
        <v>2</v>
      </c>
      <c r="BK28" s="620" t="s">
        <v>3</v>
      </c>
      <c r="BL28" s="506" t="s">
        <v>4</v>
      </c>
      <c r="BM28" s="505" t="s">
        <v>0</v>
      </c>
      <c r="BN28" s="620" t="s">
        <v>1</v>
      </c>
      <c r="BO28" s="620" t="s">
        <v>2</v>
      </c>
      <c r="BP28" s="620" t="s">
        <v>3</v>
      </c>
      <c r="BQ28" s="506" t="s">
        <v>4</v>
      </c>
      <c r="BR28" s="505" t="s">
        <v>158</v>
      </c>
      <c r="BS28" s="620" t="s">
        <v>159</v>
      </c>
      <c r="BT28" s="620" t="s">
        <v>160</v>
      </c>
      <c r="BU28" s="620" t="s">
        <v>161</v>
      </c>
      <c r="BV28" s="620" t="s">
        <v>162</v>
      </c>
      <c r="BW28" s="620" t="s">
        <v>163</v>
      </c>
      <c r="BX28" s="621" t="s">
        <v>164</v>
      </c>
      <c r="BY28" s="943"/>
      <c r="BZ28" s="943"/>
      <c r="CA28" s="943"/>
      <c r="CB28" s="943"/>
      <c r="CC28" s="943"/>
      <c r="CD28" s="943"/>
      <c r="CE28" s="943"/>
      <c r="CF28" s="943"/>
      <c r="CG28" s="943"/>
      <c r="CH28" s="943"/>
      <c r="CI28" s="943"/>
      <c r="CJ28" s="943"/>
      <c r="CK28" s="943"/>
      <c r="CL28" s="943"/>
      <c r="CM28" s="943"/>
      <c r="CN28" s="943"/>
      <c r="CO28" s="943"/>
      <c r="CP28" s="943"/>
      <c r="CQ28" s="943"/>
      <c r="CR28" s="943"/>
      <c r="CS28" s="943"/>
      <c r="CT28" s="943"/>
      <c r="CU28" s="943"/>
      <c r="CV28" s="943"/>
      <c r="CW28" s="943"/>
      <c r="CX28" s="943"/>
      <c r="CY28" s="943"/>
      <c r="CZ28" s="943"/>
    </row>
    <row r="29" s="362" customFormat="true" ht="15" customHeight="true" x14ac:dyDescent="0.2">
      <c r="A29" s="1132" t="s">
        <v>58</v>
      </c>
      <c r="B29" s="427" t="s">
        <v>50</v>
      </c>
      <c r="C29" s="105" t="s">
        <v>36</v>
      </c>
      <c r="D29" s="102" t="s">
        <v>36</v>
      </c>
      <c r="E29" s="102" t="s">
        <v>36</v>
      </c>
      <c r="F29" s="102" t="s">
        <v>36</v>
      </c>
      <c r="G29" s="99" t="s">
        <v>36</v>
      </c>
      <c r="H29" s="96" t="s">
        <v>36</v>
      </c>
      <c r="I29" s="102" t="s">
        <v>36</v>
      </c>
      <c r="J29" s="102" t="s">
        <v>36</v>
      </c>
      <c r="K29" s="102" t="s">
        <v>36</v>
      </c>
      <c r="L29" s="93" t="s">
        <v>36</v>
      </c>
      <c r="M29" s="105" t="s">
        <v>36</v>
      </c>
      <c r="N29" s="102" t="s">
        <v>36</v>
      </c>
      <c r="O29" s="102" t="s">
        <v>36</v>
      </c>
      <c r="P29" s="102" t="s">
        <v>36</v>
      </c>
      <c r="Q29" s="99" t="s">
        <v>36</v>
      </c>
      <c r="R29" s="96" t="s">
        <v>36</v>
      </c>
      <c r="S29" s="102" t="s">
        <v>36</v>
      </c>
      <c r="T29" s="102" t="s">
        <v>36</v>
      </c>
      <c r="U29" s="102" t="s">
        <v>36</v>
      </c>
      <c r="V29" s="102" t="s">
        <v>36</v>
      </c>
      <c r="W29" s="102" t="s">
        <v>36</v>
      </c>
      <c r="X29" s="93" t="s">
        <v>36</v>
      </c>
      <c r="Y29" s="487"/>
      <c r="Z29" s="487"/>
      <c r="AA29" s="487"/>
      <c r="AB29" s="487"/>
      <c r="AC29" s="487"/>
      <c r="AD29" s="487"/>
      <c r="AE29" s="487"/>
      <c r="AF29" s="487"/>
      <c r="AG29" s="487"/>
      <c r="AH29" s="487"/>
      <c r="AI29" s="487"/>
      <c r="AJ29" s="487"/>
      <c r="AK29" s="487"/>
      <c r="AL29" s="487"/>
      <c r="AM29" s="487"/>
      <c r="AN29" s="487"/>
      <c r="AO29" s="487"/>
      <c r="AP29" s="487"/>
      <c r="AQ29" s="487"/>
      <c r="AR29" s="487"/>
      <c r="AS29" s="487"/>
      <c r="AT29" s="487"/>
      <c r="AU29" s="487"/>
      <c r="AV29" s="487"/>
      <c r="AW29" s="487"/>
      <c r="AX29" s="487"/>
      <c r="AY29" s="487"/>
      <c r="AZ29" s="940"/>
      <c r="BA29" s="1123" t="s">
        <v>58</v>
      </c>
      <c r="BB29" s="645" t="s">
        <v>50</v>
      </c>
      <c r="BC29" s="92" t="s">
        <v>36</v>
      </c>
      <c r="BD29" s="88" t="s">
        <v>36</v>
      </c>
      <c r="BE29" s="88" t="s">
        <v>36</v>
      </c>
      <c r="BF29" s="88" t="s">
        <v>36</v>
      </c>
      <c r="BG29" s="83" t="s">
        <v>36</v>
      </c>
      <c r="BH29" s="92" t="s">
        <v>36</v>
      </c>
      <c r="BI29" s="88" t="s">
        <v>36</v>
      </c>
      <c r="BJ29" s="88" t="s">
        <v>36</v>
      </c>
      <c r="BK29" s="88" t="s">
        <v>36</v>
      </c>
      <c r="BL29" s="83" t="s">
        <v>36</v>
      </c>
      <c r="BM29" s="92" t="s">
        <v>36</v>
      </c>
      <c r="BN29" s="88" t="s">
        <v>36</v>
      </c>
      <c r="BO29" s="88" t="s">
        <v>36</v>
      </c>
      <c r="BP29" s="88" t="s">
        <v>36</v>
      </c>
      <c r="BQ29" s="83" t="s">
        <v>36</v>
      </c>
      <c r="BR29" s="92" t="s">
        <v>36</v>
      </c>
      <c r="BS29" s="88" t="s">
        <v>36</v>
      </c>
      <c r="BT29" s="88" t="s">
        <v>36</v>
      </c>
      <c r="BU29" s="88" t="s">
        <v>36</v>
      </c>
      <c r="BV29" s="88" t="s">
        <v>36</v>
      </c>
      <c r="BW29" s="88" t="s">
        <v>36</v>
      </c>
      <c r="BX29" s="78" t="s">
        <v>36</v>
      </c>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row>
    <row r="30" s="362" customFormat="true" ht="15" customHeight="true" x14ac:dyDescent="0.2">
      <c r="A30" s="1133"/>
      <c r="B30" s="428" t="s">
        <v>49</v>
      </c>
      <c r="C30" s="107" t="s">
        <v>36</v>
      </c>
      <c r="D30" s="104" t="s">
        <v>36</v>
      </c>
      <c r="E30" s="104" t="s">
        <v>36</v>
      </c>
      <c r="F30" s="104" t="s">
        <v>36</v>
      </c>
      <c r="G30" s="101" t="s">
        <v>36</v>
      </c>
      <c r="H30" s="98" t="s">
        <v>36</v>
      </c>
      <c r="I30" s="104" t="s">
        <v>36</v>
      </c>
      <c r="J30" s="104" t="s">
        <v>36</v>
      </c>
      <c r="K30" s="104" t="s">
        <v>36</v>
      </c>
      <c r="L30" s="95" t="s">
        <v>36</v>
      </c>
      <c r="M30" s="107" t="s">
        <v>36</v>
      </c>
      <c r="N30" s="104" t="s">
        <v>36</v>
      </c>
      <c r="O30" s="104" t="s">
        <v>36</v>
      </c>
      <c r="P30" s="104" t="s">
        <v>36</v>
      </c>
      <c r="Q30" s="101" t="s">
        <v>36</v>
      </c>
      <c r="R30" s="98" t="s">
        <v>36</v>
      </c>
      <c r="S30" s="104" t="s">
        <v>36</v>
      </c>
      <c r="T30" s="104" t="s">
        <v>36</v>
      </c>
      <c r="U30" s="104" t="s">
        <v>36</v>
      </c>
      <c r="V30" s="104" t="s">
        <v>36</v>
      </c>
      <c r="W30" s="104" t="s">
        <v>36</v>
      </c>
      <c r="X30" s="95" t="s">
        <v>36</v>
      </c>
      <c r="Y30" s="487"/>
      <c r="Z30" s="487"/>
      <c r="AA30" s="487"/>
      <c r="AB30" s="487"/>
      <c r="AC30" s="487"/>
      <c r="AD30" s="487"/>
      <c r="AE30" s="487"/>
      <c r="AF30" s="487"/>
      <c r="AG30" s="487"/>
      <c r="AH30" s="487"/>
      <c r="AI30" s="487"/>
      <c r="AJ30" s="487"/>
      <c r="AK30" s="487"/>
      <c r="AL30" s="487"/>
      <c r="AM30" s="487"/>
      <c r="AN30" s="487"/>
      <c r="AO30" s="487"/>
      <c r="AP30" s="487"/>
      <c r="AQ30" s="487"/>
      <c r="AR30" s="487"/>
      <c r="AS30" s="487"/>
      <c r="AT30" s="487"/>
      <c r="AU30" s="487"/>
      <c r="AV30" s="487"/>
      <c r="AW30" s="487"/>
      <c r="AX30" s="487"/>
      <c r="AY30" s="487"/>
      <c r="AZ30" s="940"/>
      <c r="BA30" s="1124"/>
      <c r="BB30" s="643" t="s">
        <v>49</v>
      </c>
      <c r="BC30" s="91" t="s">
        <v>36</v>
      </c>
      <c r="BD30" s="87" t="s">
        <v>36</v>
      </c>
      <c r="BE30" s="87" t="s">
        <v>36</v>
      </c>
      <c r="BF30" s="87" t="s">
        <v>36</v>
      </c>
      <c r="BG30" s="82" t="s">
        <v>36</v>
      </c>
      <c r="BH30" s="91" t="s">
        <v>36</v>
      </c>
      <c r="BI30" s="87" t="s">
        <v>36</v>
      </c>
      <c r="BJ30" s="87" t="s">
        <v>36</v>
      </c>
      <c r="BK30" s="87" t="s">
        <v>36</v>
      </c>
      <c r="BL30" s="82" t="s">
        <v>36</v>
      </c>
      <c r="BM30" s="91" t="s">
        <v>36</v>
      </c>
      <c r="BN30" s="87" t="s">
        <v>36</v>
      </c>
      <c r="BO30" s="87" t="s">
        <v>36</v>
      </c>
      <c r="BP30" s="87" t="s">
        <v>36</v>
      </c>
      <c r="BQ30" s="82" t="s">
        <v>36</v>
      </c>
      <c r="BR30" s="91" t="s">
        <v>36</v>
      </c>
      <c r="BS30" s="87" t="s">
        <v>36</v>
      </c>
      <c r="BT30" s="87" t="s">
        <v>36</v>
      </c>
      <c r="BU30" s="87" t="s">
        <v>36</v>
      </c>
      <c r="BV30" s="87" t="s">
        <v>36</v>
      </c>
      <c r="BW30" s="87" t="s">
        <v>36</v>
      </c>
      <c r="BX30" s="77" t="s">
        <v>36</v>
      </c>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row>
    <row r="31" s="357" customFormat="true" ht="15" customHeight="true" x14ac:dyDescent="0.2">
      <c r="A31" s="1133" t="s">
        <v>105</v>
      </c>
      <c r="B31" s="428" t="s">
        <v>50</v>
      </c>
      <c r="C31" s="107" t="s">
        <v>36</v>
      </c>
      <c r="D31" s="104" t="s">
        <v>36</v>
      </c>
      <c r="E31" s="104" t="s">
        <v>36</v>
      </c>
      <c r="F31" s="104" t="s">
        <v>36</v>
      </c>
      <c r="G31" s="101" t="s">
        <v>36</v>
      </c>
      <c r="H31" s="98" t="s">
        <v>36</v>
      </c>
      <c r="I31" s="104" t="s">
        <v>36</v>
      </c>
      <c r="J31" s="104" t="s">
        <v>36</v>
      </c>
      <c r="K31" s="104" t="s">
        <v>36</v>
      </c>
      <c r="L31" s="95" t="s">
        <v>36</v>
      </c>
      <c r="M31" s="107" t="s">
        <v>36</v>
      </c>
      <c r="N31" s="104" t="s">
        <v>36</v>
      </c>
      <c r="O31" s="104" t="s">
        <v>36</v>
      </c>
      <c r="P31" s="104" t="s">
        <v>36</v>
      </c>
      <c r="Q31" s="101" t="s">
        <v>36</v>
      </c>
      <c r="R31" s="98" t="s">
        <v>36</v>
      </c>
      <c r="S31" s="104" t="s">
        <v>36</v>
      </c>
      <c r="T31" s="104" t="s">
        <v>36</v>
      </c>
      <c r="U31" s="104" t="s">
        <v>36</v>
      </c>
      <c r="V31" s="104" t="s">
        <v>36</v>
      </c>
      <c r="W31" s="104" t="s">
        <v>36</v>
      </c>
      <c r="X31" s="95" t="s">
        <v>36</v>
      </c>
      <c r="Y31" s="487"/>
      <c r="Z31" s="487"/>
      <c r="AA31" s="487"/>
      <c r="AB31" s="487"/>
      <c r="AC31" s="487"/>
      <c r="AD31" s="487"/>
      <c r="AE31" s="487"/>
      <c r="AF31" s="487"/>
      <c r="AG31" s="487"/>
      <c r="AH31" s="487"/>
      <c r="AI31" s="487"/>
      <c r="AJ31" s="487"/>
      <c r="AK31" s="487"/>
      <c r="AL31" s="487"/>
      <c r="AM31" s="487"/>
      <c r="AN31" s="487"/>
      <c r="AO31" s="487"/>
      <c r="AP31" s="487"/>
      <c r="AQ31" s="487"/>
      <c r="AR31" s="487"/>
      <c r="AS31" s="487"/>
      <c r="AT31" s="487"/>
      <c r="AU31" s="487"/>
      <c r="AV31" s="487"/>
      <c r="AW31" s="487"/>
      <c r="AX31" s="487"/>
      <c r="AY31" s="487"/>
      <c r="AZ31" s="940"/>
      <c r="BA31" s="1124" t="s">
        <v>105</v>
      </c>
      <c r="BB31" s="643" t="s">
        <v>50</v>
      </c>
      <c r="BC31" s="91" t="s">
        <v>36</v>
      </c>
      <c r="BD31" s="87" t="s">
        <v>36</v>
      </c>
      <c r="BE31" s="87" t="s">
        <v>36</v>
      </c>
      <c r="BF31" s="87" t="s">
        <v>36</v>
      </c>
      <c r="BG31" s="82" t="s">
        <v>36</v>
      </c>
      <c r="BH31" s="91" t="s">
        <v>36</v>
      </c>
      <c r="BI31" s="87" t="s">
        <v>36</v>
      </c>
      <c r="BJ31" s="87" t="s">
        <v>36</v>
      </c>
      <c r="BK31" s="87" t="s">
        <v>36</v>
      </c>
      <c r="BL31" s="82" t="s">
        <v>36</v>
      </c>
      <c r="BM31" s="91" t="s">
        <v>36</v>
      </c>
      <c r="BN31" s="87" t="s">
        <v>36</v>
      </c>
      <c r="BO31" s="87" t="s">
        <v>36</v>
      </c>
      <c r="BP31" s="87" t="s">
        <v>36</v>
      </c>
      <c r="BQ31" s="82" t="s">
        <v>36</v>
      </c>
      <c r="BR31" s="91" t="s">
        <v>36</v>
      </c>
      <c r="BS31" s="87" t="s">
        <v>36</v>
      </c>
      <c r="BT31" s="87" t="s">
        <v>36</v>
      </c>
      <c r="BU31" s="87" t="s">
        <v>36</v>
      </c>
      <c r="BV31" s="87" t="s">
        <v>36</v>
      </c>
      <c r="BW31" s="87" t="s">
        <v>36</v>
      </c>
      <c r="BX31" s="77" t="s">
        <v>36</v>
      </c>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row>
    <row r="32" s="357" customFormat="true" ht="15" customHeight="true" x14ac:dyDescent="0.2">
      <c r="A32" s="1133"/>
      <c r="B32" s="428" t="s">
        <v>49</v>
      </c>
      <c r="C32" s="107" t="s">
        <v>36</v>
      </c>
      <c r="D32" s="104" t="s">
        <v>36</v>
      </c>
      <c r="E32" s="104" t="s">
        <v>36</v>
      </c>
      <c r="F32" s="104" t="s">
        <v>36</v>
      </c>
      <c r="G32" s="101" t="s">
        <v>36</v>
      </c>
      <c r="H32" s="98" t="s">
        <v>36</v>
      </c>
      <c r="I32" s="104" t="s">
        <v>36</v>
      </c>
      <c r="J32" s="104" t="s">
        <v>36</v>
      </c>
      <c r="K32" s="104" t="s">
        <v>36</v>
      </c>
      <c r="L32" s="95" t="s">
        <v>36</v>
      </c>
      <c r="M32" s="107" t="s">
        <v>36</v>
      </c>
      <c r="N32" s="104" t="s">
        <v>36</v>
      </c>
      <c r="O32" s="104" t="s">
        <v>36</v>
      </c>
      <c r="P32" s="104" t="s">
        <v>36</v>
      </c>
      <c r="Q32" s="101" t="s">
        <v>36</v>
      </c>
      <c r="R32" s="98" t="s">
        <v>36</v>
      </c>
      <c r="S32" s="104" t="s">
        <v>36</v>
      </c>
      <c r="T32" s="104" t="s">
        <v>36</v>
      </c>
      <c r="U32" s="104" t="s">
        <v>36</v>
      </c>
      <c r="V32" s="104" t="s">
        <v>36</v>
      </c>
      <c r="W32" s="104" t="s">
        <v>36</v>
      </c>
      <c r="X32" s="95" t="s">
        <v>36</v>
      </c>
      <c r="Y32" s="487"/>
      <c r="Z32" s="487"/>
      <c r="AA32" s="487"/>
      <c r="AB32" s="487"/>
      <c r="AC32" s="487"/>
      <c r="AD32" s="487"/>
      <c r="AE32" s="487"/>
      <c r="AF32" s="487"/>
      <c r="AG32" s="487"/>
      <c r="AH32" s="487"/>
      <c r="AI32" s="487"/>
      <c r="AJ32" s="487"/>
      <c r="AK32" s="487"/>
      <c r="AL32" s="487"/>
      <c r="AM32" s="487"/>
      <c r="AN32" s="487"/>
      <c r="AO32" s="487"/>
      <c r="AP32" s="487"/>
      <c r="AQ32" s="487"/>
      <c r="AR32" s="487"/>
      <c r="AS32" s="487"/>
      <c r="AT32" s="487"/>
      <c r="AU32" s="487"/>
      <c r="AV32" s="487"/>
      <c r="AW32" s="487"/>
      <c r="AX32" s="487"/>
      <c r="AY32" s="487"/>
      <c r="AZ32" s="940"/>
      <c r="BA32" s="1124"/>
      <c r="BB32" s="643" t="s">
        <v>49</v>
      </c>
      <c r="BC32" s="91" t="s">
        <v>36</v>
      </c>
      <c r="BD32" s="87" t="s">
        <v>36</v>
      </c>
      <c r="BE32" s="87" t="s">
        <v>36</v>
      </c>
      <c r="BF32" s="87" t="s">
        <v>36</v>
      </c>
      <c r="BG32" s="82" t="s">
        <v>36</v>
      </c>
      <c r="BH32" s="91" t="s">
        <v>36</v>
      </c>
      <c r="BI32" s="87" t="s">
        <v>36</v>
      </c>
      <c r="BJ32" s="87" t="s">
        <v>36</v>
      </c>
      <c r="BK32" s="87" t="s">
        <v>36</v>
      </c>
      <c r="BL32" s="82" t="s">
        <v>36</v>
      </c>
      <c r="BM32" s="91" t="s">
        <v>36</v>
      </c>
      <c r="BN32" s="87" t="s">
        <v>36</v>
      </c>
      <c r="BO32" s="87" t="s">
        <v>36</v>
      </c>
      <c r="BP32" s="87" t="s">
        <v>36</v>
      </c>
      <c r="BQ32" s="82" t="s">
        <v>36</v>
      </c>
      <c r="BR32" s="91" t="s">
        <v>36</v>
      </c>
      <c r="BS32" s="87" t="s">
        <v>36</v>
      </c>
      <c r="BT32" s="87" t="s">
        <v>36</v>
      </c>
      <c r="BU32" s="87" t="s">
        <v>36</v>
      </c>
      <c r="BV32" s="87" t="s">
        <v>36</v>
      </c>
      <c r="BW32" s="87" t="s">
        <v>36</v>
      </c>
      <c r="BX32" s="77" t="s">
        <v>36</v>
      </c>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row>
    <row r="33" s="357" customFormat="true" ht="15" customHeight="true" x14ac:dyDescent="0.2">
      <c r="A33" s="1133" t="s">
        <v>106</v>
      </c>
      <c r="B33" s="428" t="s">
        <v>50</v>
      </c>
      <c r="C33" s="107" t="s">
        <v>36</v>
      </c>
      <c r="D33" s="104" t="s">
        <v>36</v>
      </c>
      <c r="E33" s="104" t="s">
        <v>36</v>
      </c>
      <c r="F33" s="104" t="s">
        <v>36</v>
      </c>
      <c r="G33" s="101" t="s">
        <v>36</v>
      </c>
      <c r="H33" s="98" t="s">
        <v>36</v>
      </c>
      <c r="I33" s="104" t="s">
        <v>36</v>
      </c>
      <c r="J33" s="104" t="s">
        <v>36</v>
      </c>
      <c r="K33" s="104" t="s">
        <v>36</v>
      </c>
      <c r="L33" s="95" t="s">
        <v>36</v>
      </c>
      <c r="M33" s="107" t="s">
        <v>36</v>
      </c>
      <c r="N33" s="104" t="s">
        <v>36</v>
      </c>
      <c r="O33" s="104" t="s">
        <v>36</v>
      </c>
      <c r="P33" s="104" t="s">
        <v>36</v>
      </c>
      <c r="Q33" s="101" t="s">
        <v>36</v>
      </c>
      <c r="R33" s="98" t="s">
        <v>36</v>
      </c>
      <c r="S33" s="104" t="s">
        <v>36</v>
      </c>
      <c r="T33" s="104" t="s">
        <v>36</v>
      </c>
      <c r="U33" s="104" t="s">
        <v>36</v>
      </c>
      <c r="V33" s="104" t="s">
        <v>36</v>
      </c>
      <c r="W33" s="104" t="s">
        <v>36</v>
      </c>
      <c r="X33" s="95" t="s">
        <v>36</v>
      </c>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94"/>
      <c r="BA33" s="1124" t="s">
        <v>106</v>
      </c>
      <c r="BB33" s="643" t="s">
        <v>50</v>
      </c>
      <c r="BC33" s="91" t="s">
        <v>36</v>
      </c>
      <c r="BD33" s="87" t="s">
        <v>36</v>
      </c>
      <c r="BE33" s="87" t="s">
        <v>36</v>
      </c>
      <c r="BF33" s="87" t="s">
        <v>36</v>
      </c>
      <c r="BG33" s="82" t="s">
        <v>36</v>
      </c>
      <c r="BH33" s="91" t="s">
        <v>36</v>
      </c>
      <c r="BI33" s="87" t="s">
        <v>36</v>
      </c>
      <c r="BJ33" s="87" t="s">
        <v>36</v>
      </c>
      <c r="BK33" s="87" t="s">
        <v>36</v>
      </c>
      <c r="BL33" s="82" t="s">
        <v>36</v>
      </c>
      <c r="BM33" s="91" t="s">
        <v>36</v>
      </c>
      <c r="BN33" s="87" t="s">
        <v>36</v>
      </c>
      <c r="BO33" s="87" t="s">
        <v>36</v>
      </c>
      <c r="BP33" s="87" t="s">
        <v>36</v>
      </c>
      <c r="BQ33" s="82" t="s">
        <v>36</v>
      </c>
      <c r="BR33" s="91" t="s">
        <v>36</v>
      </c>
      <c r="BS33" s="87" t="s">
        <v>36</v>
      </c>
      <c r="BT33" s="87" t="s">
        <v>36</v>
      </c>
      <c r="BU33" s="87" t="s">
        <v>36</v>
      </c>
      <c r="BV33" s="87" t="s">
        <v>36</v>
      </c>
      <c r="BW33" s="87" t="s">
        <v>36</v>
      </c>
      <c r="BX33" s="77" t="s">
        <v>36</v>
      </c>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row>
    <row r="34" s="357" customFormat="true" ht="15" customHeight="true" x14ac:dyDescent="0.2">
      <c r="A34" s="1133"/>
      <c r="B34" s="428" t="s">
        <v>49</v>
      </c>
      <c r="C34" s="107" t="s">
        <v>36</v>
      </c>
      <c r="D34" s="104" t="s">
        <v>36</v>
      </c>
      <c r="E34" s="104" t="s">
        <v>36</v>
      </c>
      <c r="F34" s="104" t="s">
        <v>36</v>
      </c>
      <c r="G34" s="101" t="s">
        <v>36</v>
      </c>
      <c r="H34" s="98" t="s">
        <v>36</v>
      </c>
      <c r="I34" s="104" t="s">
        <v>36</v>
      </c>
      <c r="J34" s="104" t="s">
        <v>36</v>
      </c>
      <c r="K34" s="104" t="s">
        <v>36</v>
      </c>
      <c r="L34" s="95" t="s">
        <v>36</v>
      </c>
      <c r="M34" s="107" t="s">
        <v>36</v>
      </c>
      <c r="N34" s="104" t="s">
        <v>36</v>
      </c>
      <c r="O34" s="104" t="s">
        <v>36</v>
      </c>
      <c r="P34" s="104" t="s">
        <v>36</v>
      </c>
      <c r="Q34" s="101" t="s">
        <v>36</v>
      </c>
      <c r="R34" s="98" t="s">
        <v>36</v>
      </c>
      <c r="S34" s="104" t="s">
        <v>36</v>
      </c>
      <c r="T34" s="104" t="s">
        <v>36</v>
      </c>
      <c r="U34" s="104" t="s">
        <v>36</v>
      </c>
      <c r="V34" s="104" t="s">
        <v>36</v>
      </c>
      <c r="W34" s="104" t="s">
        <v>36</v>
      </c>
      <c r="X34" s="95" t="s">
        <v>36</v>
      </c>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94"/>
      <c r="BA34" s="1124"/>
      <c r="BB34" s="643" t="s">
        <v>49</v>
      </c>
      <c r="BC34" s="91" t="s">
        <v>36</v>
      </c>
      <c r="BD34" s="87" t="s">
        <v>36</v>
      </c>
      <c r="BE34" s="87" t="s">
        <v>36</v>
      </c>
      <c r="BF34" s="87" t="s">
        <v>36</v>
      </c>
      <c r="BG34" s="82" t="s">
        <v>36</v>
      </c>
      <c r="BH34" s="91" t="s">
        <v>36</v>
      </c>
      <c r="BI34" s="87" t="s">
        <v>36</v>
      </c>
      <c r="BJ34" s="87" t="s">
        <v>36</v>
      </c>
      <c r="BK34" s="87" t="s">
        <v>36</v>
      </c>
      <c r="BL34" s="82" t="s">
        <v>36</v>
      </c>
      <c r="BM34" s="91" t="s">
        <v>36</v>
      </c>
      <c r="BN34" s="87" t="s">
        <v>36</v>
      </c>
      <c r="BO34" s="87" t="s">
        <v>36</v>
      </c>
      <c r="BP34" s="87" t="s">
        <v>36</v>
      </c>
      <c r="BQ34" s="82" t="s">
        <v>36</v>
      </c>
      <c r="BR34" s="91" t="s">
        <v>36</v>
      </c>
      <c r="BS34" s="87" t="s">
        <v>36</v>
      </c>
      <c r="BT34" s="87" t="s">
        <v>36</v>
      </c>
      <c r="BU34" s="87" t="s">
        <v>36</v>
      </c>
      <c r="BV34" s="87" t="s">
        <v>36</v>
      </c>
      <c r="BW34" s="87" t="s">
        <v>36</v>
      </c>
      <c r="BX34" s="77" t="s">
        <v>36</v>
      </c>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row>
    <row r="35" s="362" customFormat="true" ht="15" customHeight="true" x14ac:dyDescent="0.2">
      <c r="A35" s="1133" t="s">
        <v>56</v>
      </c>
      <c r="B35" s="428" t="s">
        <v>50</v>
      </c>
      <c r="C35" s="107" t="s">
        <v>36</v>
      </c>
      <c r="D35" s="104" t="s">
        <v>36</v>
      </c>
      <c r="E35" s="104" t="s">
        <v>36</v>
      </c>
      <c r="F35" s="104" t="s">
        <v>36</v>
      </c>
      <c r="G35" s="101" t="s">
        <v>36</v>
      </c>
      <c r="H35" s="98" t="s">
        <v>36</v>
      </c>
      <c r="I35" s="104" t="s">
        <v>36</v>
      </c>
      <c r="J35" s="104" t="s">
        <v>36</v>
      </c>
      <c r="K35" s="104" t="s">
        <v>36</v>
      </c>
      <c r="L35" s="95" t="s">
        <v>36</v>
      </c>
      <c r="M35" s="107" t="s">
        <v>36</v>
      </c>
      <c r="N35" s="104" t="s">
        <v>36</v>
      </c>
      <c r="O35" s="104" t="s">
        <v>36</v>
      </c>
      <c r="P35" s="104" t="s">
        <v>36</v>
      </c>
      <c r="Q35" s="101" t="s">
        <v>36</v>
      </c>
      <c r="R35" s="98" t="s">
        <v>36</v>
      </c>
      <c r="S35" s="104" t="s">
        <v>36</v>
      </c>
      <c r="T35" s="104" t="s">
        <v>36</v>
      </c>
      <c r="U35" s="104" t="s">
        <v>36</v>
      </c>
      <c r="V35" s="104" t="s">
        <v>36</v>
      </c>
      <c r="W35" s="104" t="s">
        <v>36</v>
      </c>
      <c r="X35" s="95" t="s">
        <v>36</v>
      </c>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7"/>
      <c r="AZ35" s="940"/>
      <c r="BA35" s="1124" t="s">
        <v>56</v>
      </c>
      <c r="BB35" s="643" t="s">
        <v>50</v>
      </c>
      <c r="BC35" s="91" t="s">
        <v>36</v>
      </c>
      <c r="BD35" s="87" t="s">
        <v>36</v>
      </c>
      <c r="BE35" s="87" t="s">
        <v>36</v>
      </c>
      <c r="BF35" s="87" t="s">
        <v>36</v>
      </c>
      <c r="BG35" s="82" t="s">
        <v>36</v>
      </c>
      <c r="BH35" s="91" t="s">
        <v>36</v>
      </c>
      <c r="BI35" s="87" t="s">
        <v>36</v>
      </c>
      <c r="BJ35" s="87" t="s">
        <v>36</v>
      </c>
      <c r="BK35" s="87" t="s">
        <v>36</v>
      </c>
      <c r="BL35" s="82" t="s">
        <v>36</v>
      </c>
      <c r="BM35" s="91" t="s">
        <v>36</v>
      </c>
      <c r="BN35" s="87" t="s">
        <v>36</v>
      </c>
      <c r="BO35" s="87" t="s">
        <v>36</v>
      </c>
      <c r="BP35" s="87" t="s">
        <v>36</v>
      </c>
      <c r="BQ35" s="82" t="s">
        <v>36</v>
      </c>
      <c r="BR35" s="91" t="s">
        <v>36</v>
      </c>
      <c r="BS35" s="87" t="s">
        <v>36</v>
      </c>
      <c r="BT35" s="87" t="s">
        <v>36</v>
      </c>
      <c r="BU35" s="87" t="s">
        <v>36</v>
      </c>
      <c r="BV35" s="87" t="s">
        <v>36</v>
      </c>
      <c r="BW35" s="87" t="s">
        <v>36</v>
      </c>
      <c r="BX35" s="77" t="s">
        <v>36</v>
      </c>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row>
    <row r="36" s="362" customFormat="true" ht="15" customHeight="true" x14ac:dyDescent="0.2">
      <c r="A36" s="1133"/>
      <c r="B36" s="428" t="s">
        <v>49</v>
      </c>
      <c r="C36" s="107" t="s">
        <v>36</v>
      </c>
      <c r="D36" s="104" t="s">
        <v>36</v>
      </c>
      <c r="E36" s="104" t="s">
        <v>36</v>
      </c>
      <c r="F36" s="104" t="s">
        <v>36</v>
      </c>
      <c r="G36" s="101" t="s">
        <v>36</v>
      </c>
      <c r="H36" s="98" t="s">
        <v>36</v>
      </c>
      <c r="I36" s="104" t="s">
        <v>36</v>
      </c>
      <c r="J36" s="104" t="s">
        <v>36</v>
      </c>
      <c r="K36" s="104" t="s">
        <v>36</v>
      </c>
      <c r="L36" s="95" t="s">
        <v>36</v>
      </c>
      <c r="M36" s="107" t="s">
        <v>36</v>
      </c>
      <c r="N36" s="104" t="s">
        <v>36</v>
      </c>
      <c r="O36" s="104" t="s">
        <v>36</v>
      </c>
      <c r="P36" s="104" t="s">
        <v>36</v>
      </c>
      <c r="Q36" s="101" t="s">
        <v>36</v>
      </c>
      <c r="R36" s="98" t="s">
        <v>36</v>
      </c>
      <c r="S36" s="104" t="s">
        <v>36</v>
      </c>
      <c r="T36" s="104" t="s">
        <v>36</v>
      </c>
      <c r="U36" s="104" t="s">
        <v>36</v>
      </c>
      <c r="V36" s="104" t="s">
        <v>36</v>
      </c>
      <c r="W36" s="104" t="s">
        <v>36</v>
      </c>
      <c r="X36" s="95" t="s">
        <v>36</v>
      </c>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7"/>
      <c r="AZ36" s="940"/>
      <c r="BA36" s="1124"/>
      <c r="BB36" s="643" t="s">
        <v>49</v>
      </c>
      <c r="BC36" s="91" t="s">
        <v>36</v>
      </c>
      <c r="BD36" s="87" t="s">
        <v>36</v>
      </c>
      <c r="BE36" s="87" t="s">
        <v>36</v>
      </c>
      <c r="BF36" s="87" t="s">
        <v>36</v>
      </c>
      <c r="BG36" s="82" t="s">
        <v>36</v>
      </c>
      <c r="BH36" s="91" t="s">
        <v>36</v>
      </c>
      <c r="BI36" s="87" t="s">
        <v>36</v>
      </c>
      <c r="BJ36" s="87" t="s">
        <v>36</v>
      </c>
      <c r="BK36" s="87" t="s">
        <v>36</v>
      </c>
      <c r="BL36" s="82" t="s">
        <v>36</v>
      </c>
      <c r="BM36" s="91" t="s">
        <v>36</v>
      </c>
      <c r="BN36" s="87" t="s">
        <v>36</v>
      </c>
      <c r="BO36" s="87" t="s">
        <v>36</v>
      </c>
      <c r="BP36" s="87" t="s">
        <v>36</v>
      </c>
      <c r="BQ36" s="82" t="s">
        <v>36</v>
      </c>
      <c r="BR36" s="91" t="s">
        <v>36</v>
      </c>
      <c r="BS36" s="87" t="s">
        <v>36</v>
      </c>
      <c r="BT36" s="87" t="s">
        <v>36</v>
      </c>
      <c r="BU36" s="87" t="s">
        <v>36</v>
      </c>
      <c r="BV36" s="87" t="s">
        <v>36</v>
      </c>
      <c r="BW36" s="87" t="s">
        <v>36</v>
      </c>
      <c r="BX36" s="77" t="s">
        <v>36</v>
      </c>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row>
    <row r="37" s="362" customFormat="true" ht="15" customHeight="true" x14ac:dyDescent="0.2">
      <c r="A37" s="1133" t="s">
        <v>165</v>
      </c>
      <c r="B37" s="428" t="s">
        <v>50</v>
      </c>
      <c r="C37" s="107" t="s">
        <v>36</v>
      </c>
      <c r="D37" s="104" t="s">
        <v>36</v>
      </c>
      <c r="E37" s="104" t="s">
        <v>36</v>
      </c>
      <c r="F37" s="104" t="s">
        <v>36</v>
      </c>
      <c r="G37" s="101" t="s">
        <v>36</v>
      </c>
      <c r="H37" s="98" t="s">
        <v>36</v>
      </c>
      <c r="I37" s="104" t="s">
        <v>36</v>
      </c>
      <c r="J37" s="104" t="s">
        <v>36</v>
      </c>
      <c r="K37" s="104" t="s">
        <v>36</v>
      </c>
      <c r="L37" s="95" t="s">
        <v>36</v>
      </c>
      <c r="M37" s="107" t="s">
        <v>36</v>
      </c>
      <c r="N37" s="104" t="s">
        <v>36</v>
      </c>
      <c r="O37" s="104" t="s">
        <v>36</v>
      </c>
      <c r="P37" s="104" t="s">
        <v>36</v>
      </c>
      <c r="Q37" s="101" t="s">
        <v>36</v>
      </c>
      <c r="R37" s="98" t="s">
        <v>36</v>
      </c>
      <c r="S37" s="104" t="s">
        <v>36</v>
      </c>
      <c r="T37" s="104" t="s">
        <v>36</v>
      </c>
      <c r="U37" s="104" t="s">
        <v>36</v>
      </c>
      <c r="V37" s="104" t="s">
        <v>36</v>
      </c>
      <c r="W37" s="104" t="s">
        <v>36</v>
      </c>
      <c r="X37" s="95" t="s">
        <v>36</v>
      </c>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7"/>
      <c r="AZ37" s="940"/>
      <c r="BA37" s="1124" t="s">
        <v>127</v>
      </c>
      <c r="BB37" s="643" t="s">
        <v>50</v>
      </c>
      <c r="BC37" s="91" t="s">
        <v>36</v>
      </c>
      <c r="BD37" s="87" t="s">
        <v>36</v>
      </c>
      <c r="BE37" s="87" t="s">
        <v>36</v>
      </c>
      <c r="BF37" s="87" t="s">
        <v>36</v>
      </c>
      <c r="BG37" s="82" t="s">
        <v>36</v>
      </c>
      <c r="BH37" s="91" t="s">
        <v>36</v>
      </c>
      <c r="BI37" s="87" t="s">
        <v>36</v>
      </c>
      <c r="BJ37" s="87" t="s">
        <v>36</v>
      </c>
      <c r="BK37" s="87" t="s">
        <v>36</v>
      </c>
      <c r="BL37" s="82" t="s">
        <v>36</v>
      </c>
      <c r="BM37" s="91" t="s">
        <v>36</v>
      </c>
      <c r="BN37" s="87" t="s">
        <v>36</v>
      </c>
      <c r="BO37" s="87" t="s">
        <v>36</v>
      </c>
      <c r="BP37" s="87" t="s">
        <v>36</v>
      </c>
      <c r="BQ37" s="82" t="s">
        <v>36</v>
      </c>
      <c r="BR37" s="91" t="s">
        <v>36</v>
      </c>
      <c r="BS37" s="87" t="s">
        <v>36</v>
      </c>
      <c r="BT37" s="87" t="s">
        <v>36</v>
      </c>
      <c r="BU37" s="87" t="s">
        <v>36</v>
      </c>
      <c r="BV37" s="87" t="s">
        <v>36</v>
      </c>
      <c r="BW37" s="87" t="s">
        <v>36</v>
      </c>
      <c r="BX37" s="77" t="s">
        <v>36</v>
      </c>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row>
    <row r="38" s="362" customFormat="true" ht="15" customHeight="true" x14ac:dyDescent="0.2">
      <c r="A38" s="1133"/>
      <c r="B38" s="428" t="s">
        <v>49</v>
      </c>
      <c r="C38" s="107" t="s">
        <v>36</v>
      </c>
      <c r="D38" s="104" t="s">
        <v>36</v>
      </c>
      <c r="E38" s="104" t="s">
        <v>36</v>
      </c>
      <c r="F38" s="104" t="s">
        <v>36</v>
      </c>
      <c r="G38" s="101" t="s">
        <v>36</v>
      </c>
      <c r="H38" s="98" t="s">
        <v>36</v>
      </c>
      <c r="I38" s="104" t="s">
        <v>36</v>
      </c>
      <c r="J38" s="104" t="s">
        <v>36</v>
      </c>
      <c r="K38" s="104" t="s">
        <v>36</v>
      </c>
      <c r="L38" s="95" t="s">
        <v>36</v>
      </c>
      <c r="M38" s="107" t="s">
        <v>36</v>
      </c>
      <c r="N38" s="104" t="s">
        <v>36</v>
      </c>
      <c r="O38" s="104" t="s">
        <v>36</v>
      </c>
      <c r="P38" s="104" t="s">
        <v>36</v>
      </c>
      <c r="Q38" s="101" t="s">
        <v>36</v>
      </c>
      <c r="R38" s="98" t="s">
        <v>36</v>
      </c>
      <c r="S38" s="104" t="s">
        <v>36</v>
      </c>
      <c r="T38" s="104" t="s">
        <v>36</v>
      </c>
      <c r="U38" s="104" t="s">
        <v>36</v>
      </c>
      <c r="V38" s="104" t="s">
        <v>36</v>
      </c>
      <c r="W38" s="104" t="s">
        <v>36</v>
      </c>
      <c r="X38" s="95" t="s">
        <v>36</v>
      </c>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7"/>
      <c r="AZ38" s="940"/>
      <c r="BA38" s="1124"/>
      <c r="BB38" s="643" t="s">
        <v>49</v>
      </c>
      <c r="BC38" s="91" t="s">
        <v>36</v>
      </c>
      <c r="BD38" s="87" t="s">
        <v>36</v>
      </c>
      <c r="BE38" s="87" t="s">
        <v>36</v>
      </c>
      <c r="BF38" s="87" t="s">
        <v>36</v>
      </c>
      <c r="BG38" s="82" t="s">
        <v>36</v>
      </c>
      <c r="BH38" s="91" t="s">
        <v>36</v>
      </c>
      <c r="BI38" s="87" t="s">
        <v>36</v>
      </c>
      <c r="BJ38" s="87" t="s">
        <v>36</v>
      </c>
      <c r="BK38" s="87" t="s">
        <v>36</v>
      </c>
      <c r="BL38" s="82" t="s">
        <v>36</v>
      </c>
      <c r="BM38" s="91" t="s">
        <v>36</v>
      </c>
      <c r="BN38" s="87" t="s">
        <v>36</v>
      </c>
      <c r="BO38" s="87" t="s">
        <v>36</v>
      </c>
      <c r="BP38" s="87" t="s">
        <v>36</v>
      </c>
      <c r="BQ38" s="82" t="s">
        <v>36</v>
      </c>
      <c r="BR38" s="91" t="s">
        <v>36</v>
      </c>
      <c r="BS38" s="87" t="s">
        <v>36</v>
      </c>
      <c r="BT38" s="87" t="s">
        <v>36</v>
      </c>
      <c r="BU38" s="87" t="s">
        <v>36</v>
      </c>
      <c r="BV38" s="87" t="s">
        <v>36</v>
      </c>
      <c r="BW38" s="87" t="s">
        <v>36</v>
      </c>
      <c r="BX38" s="77" t="s">
        <v>36</v>
      </c>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row>
    <row r="39" s="357" customFormat="true" ht="15" customHeight="true" x14ac:dyDescent="0.2">
      <c r="A39" s="1133" t="s">
        <v>124</v>
      </c>
      <c r="B39" s="428" t="s">
        <v>50</v>
      </c>
      <c r="C39" s="107" t="s">
        <v>36</v>
      </c>
      <c r="D39" s="104" t="s">
        <v>36</v>
      </c>
      <c r="E39" s="104" t="s">
        <v>36</v>
      </c>
      <c r="F39" s="104" t="s">
        <v>36</v>
      </c>
      <c r="G39" s="101" t="s">
        <v>36</v>
      </c>
      <c r="H39" s="98" t="s">
        <v>36</v>
      </c>
      <c r="I39" s="104" t="s">
        <v>36</v>
      </c>
      <c r="J39" s="104" t="s">
        <v>36</v>
      </c>
      <c r="K39" s="104" t="s">
        <v>36</v>
      </c>
      <c r="L39" s="95" t="s">
        <v>36</v>
      </c>
      <c r="M39" s="107" t="s">
        <v>36</v>
      </c>
      <c r="N39" s="104" t="s">
        <v>36</v>
      </c>
      <c r="O39" s="104" t="s">
        <v>36</v>
      </c>
      <c r="P39" s="104" t="s">
        <v>36</v>
      </c>
      <c r="Q39" s="101" t="s">
        <v>36</v>
      </c>
      <c r="R39" s="98" t="s">
        <v>36</v>
      </c>
      <c r="S39" s="104" t="s">
        <v>36</v>
      </c>
      <c r="T39" s="104" t="s">
        <v>36</v>
      </c>
      <c r="U39" s="104" t="s">
        <v>36</v>
      </c>
      <c r="V39" s="104" t="s">
        <v>36</v>
      </c>
      <c r="W39" s="104" t="s">
        <v>36</v>
      </c>
      <c r="X39" s="95" t="s">
        <v>36</v>
      </c>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94"/>
      <c r="BA39" s="1124" t="s">
        <v>124</v>
      </c>
      <c r="BB39" s="643" t="s">
        <v>50</v>
      </c>
      <c r="BC39" s="91" t="s">
        <v>36</v>
      </c>
      <c r="BD39" s="87" t="s">
        <v>36</v>
      </c>
      <c r="BE39" s="87" t="s">
        <v>36</v>
      </c>
      <c r="BF39" s="87" t="s">
        <v>36</v>
      </c>
      <c r="BG39" s="82" t="s">
        <v>36</v>
      </c>
      <c r="BH39" s="91" t="s">
        <v>36</v>
      </c>
      <c r="BI39" s="87" t="s">
        <v>36</v>
      </c>
      <c r="BJ39" s="87" t="s">
        <v>36</v>
      </c>
      <c r="BK39" s="87" t="s">
        <v>36</v>
      </c>
      <c r="BL39" s="82" t="s">
        <v>36</v>
      </c>
      <c r="BM39" s="91" t="s">
        <v>36</v>
      </c>
      <c r="BN39" s="87" t="s">
        <v>36</v>
      </c>
      <c r="BO39" s="87" t="s">
        <v>36</v>
      </c>
      <c r="BP39" s="87" t="s">
        <v>36</v>
      </c>
      <c r="BQ39" s="82" t="s">
        <v>36</v>
      </c>
      <c r="BR39" s="91" t="s">
        <v>36</v>
      </c>
      <c r="BS39" s="87" t="s">
        <v>36</v>
      </c>
      <c r="BT39" s="87" t="s">
        <v>36</v>
      </c>
      <c r="BU39" s="87" t="s">
        <v>36</v>
      </c>
      <c r="BV39" s="87" t="s">
        <v>36</v>
      </c>
      <c r="BW39" s="87" t="s">
        <v>36</v>
      </c>
      <c r="BX39" s="77" t="s">
        <v>36</v>
      </c>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row>
    <row r="40" s="357" customFormat="true" ht="15" customHeight="true" x14ac:dyDescent="0.2">
      <c r="A40" s="1133"/>
      <c r="B40" s="428" t="s">
        <v>49</v>
      </c>
      <c r="C40" s="107" t="s">
        <v>36</v>
      </c>
      <c r="D40" s="104" t="s">
        <v>36</v>
      </c>
      <c r="E40" s="104" t="s">
        <v>36</v>
      </c>
      <c r="F40" s="104" t="s">
        <v>36</v>
      </c>
      <c r="G40" s="101" t="s">
        <v>36</v>
      </c>
      <c r="H40" s="98" t="s">
        <v>36</v>
      </c>
      <c r="I40" s="104" t="s">
        <v>36</v>
      </c>
      <c r="J40" s="104" t="s">
        <v>36</v>
      </c>
      <c r="K40" s="104" t="s">
        <v>36</v>
      </c>
      <c r="L40" s="95" t="s">
        <v>36</v>
      </c>
      <c r="M40" s="107" t="s">
        <v>36</v>
      </c>
      <c r="N40" s="104" t="s">
        <v>36</v>
      </c>
      <c r="O40" s="104" t="s">
        <v>36</v>
      </c>
      <c r="P40" s="104" t="s">
        <v>36</v>
      </c>
      <c r="Q40" s="101" t="s">
        <v>36</v>
      </c>
      <c r="R40" s="98" t="s">
        <v>36</v>
      </c>
      <c r="S40" s="104" t="s">
        <v>36</v>
      </c>
      <c r="T40" s="104" t="s">
        <v>36</v>
      </c>
      <c r="U40" s="104" t="s">
        <v>36</v>
      </c>
      <c r="V40" s="104" t="s">
        <v>36</v>
      </c>
      <c r="W40" s="104" t="s">
        <v>36</v>
      </c>
      <c r="X40" s="95" t="s">
        <v>36</v>
      </c>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94"/>
      <c r="BA40" s="1124"/>
      <c r="BB40" s="643" t="s">
        <v>49</v>
      </c>
      <c r="BC40" s="91" t="s">
        <v>36</v>
      </c>
      <c r="BD40" s="87" t="s">
        <v>36</v>
      </c>
      <c r="BE40" s="87" t="s">
        <v>36</v>
      </c>
      <c r="BF40" s="87" t="s">
        <v>36</v>
      </c>
      <c r="BG40" s="82" t="s">
        <v>36</v>
      </c>
      <c r="BH40" s="91" t="s">
        <v>36</v>
      </c>
      <c r="BI40" s="87" t="s">
        <v>36</v>
      </c>
      <c r="BJ40" s="87" t="s">
        <v>36</v>
      </c>
      <c r="BK40" s="87" t="s">
        <v>36</v>
      </c>
      <c r="BL40" s="82" t="s">
        <v>36</v>
      </c>
      <c r="BM40" s="91" t="s">
        <v>36</v>
      </c>
      <c r="BN40" s="87" t="s">
        <v>36</v>
      </c>
      <c r="BO40" s="87" t="s">
        <v>36</v>
      </c>
      <c r="BP40" s="87" t="s">
        <v>36</v>
      </c>
      <c r="BQ40" s="82" t="s">
        <v>36</v>
      </c>
      <c r="BR40" s="91" t="s">
        <v>36</v>
      </c>
      <c r="BS40" s="87" t="s">
        <v>36</v>
      </c>
      <c r="BT40" s="87" t="s">
        <v>36</v>
      </c>
      <c r="BU40" s="87" t="s">
        <v>36</v>
      </c>
      <c r="BV40" s="87" t="s">
        <v>36</v>
      </c>
      <c r="BW40" s="87" t="s">
        <v>36</v>
      </c>
      <c r="BX40" s="77" t="s">
        <v>36</v>
      </c>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row>
    <row r="41" s="362" customFormat="true" ht="15" customHeight="true" x14ac:dyDescent="0.2">
      <c r="A41" s="1133" t="s">
        <v>57</v>
      </c>
      <c r="B41" s="428" t="s">
        <v>50</v>
      </c>
      <c r="C41" s="107" t="s">
        <v>36</v>
      </c>
      <c r="D41" s="104" t="s">
        <v>36</v>
      </c>
      <c r="E41" s="104" t="s">
        <v>36</v>
      </c>
      <c r="F41" s="104" t="s">
        <v>36</v>
      </c>
      <c r="G41" s="101" t="s">
        <v>36</v>
      </c>
      <c r="H41" s="98" t="s">
        <v>36</v>
      </c>
      <c r="I41" s="104" t="s">
        <v>36</v>
      </c>
      <c r="J41" s="104" t="s">
        <v>36</v>
      </c>
      <c r="K41" s="104" t="s">
        <v>36</v>
      </c>
      <c r="L41" s="95" t="s">
        <v>36</v>
      </c>
      <c r="M41" s="107" t="s">
        <v>36</v>
      </c>
      <c r="N41" s="104" t="s">
        <v>36</v>
      </c>
      <c r="O41" s="104" t="s">
        <v>36</v>
      </c>
      <c r="P41" s="104" t="s">
        <v>36</v>
      </c>
      <c r="Q41" s="101" t="s">
        <v>36</v>
      </c>
      <c r="R41" s="98" t="s">
        <v>36</v>
      </c>
      <c r="S41" s="104" t="s">
        <v>36</v>
      </c>
      <c r="T41" s="104" t="s">
        <v>36</v>
      </c>
      <c r="U41" s="104" t="s">
        <v>36</v>
      </c>
      <c r="V41" s="104" t="s">
        <v>36</v>
      </c>
      <c r="W41" s="104" t="s">
        <v>36</v>
      </c>
      <c r="X41" s="95" t="s">
        <v>36</v>
      </c>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7"/>
      <c r="AZ41" s="940"/>
      <c r="BA41" s="1124" t="s">
        <v>57</v>
      </c>
      <c r="BB41" s="643" t="s">
        <v>50</v>
      </c>
      <c r="BC41" s="91" t="s">
        <v>36</v>
      </c>
      <c r="BD41" s="87" t="s">
        <v>36</v>
      </c>
      <c r="BE41" s="87" t="s">
        <v>36</v>
      </c>
      <c r="BF41" s="87" t="s">
        <v>36</v>
      </c>
      <c r="BG41" s="82" t="s">
        <v>36</v>
      </c>
      <c r="BH41" s="91" t="s">
        <v>36</v>
      </c>
      <c r="BI41" s="87" t="s">
        <v>36</v>
      </c>
      <c r="BJ41" s="87" t="s">
        <v>36</v>
      </c>
      <c r="BK41" s="87" t="s">
        <v>36</v>
      </c>
      <c r="BL41" s="82" t="s">
        <v>36</v>
      </c>
      <c r="BM41" s="91" t="s">
        <v>36</v>
      </c>
      <c r="BN41" s="87" t="s">
        <v>36</v>
      </c>
      <c r="BO41" s="87" t="s">
        <v>36</v>
      </c>
      <c r="BP41" s="87" t="s">
        <v>36</v>
      </c>
      <c r="BQ41" s="82" t="s">
        <v>36</v>
      </c>
      <c r="BR41" s="91" t="s">
        <v>36</v>
      </c>
      <c r="BS41" s="87" t="s">
        <v>36</v>
      </c>
      <c r="BT41" s="87" t="s">
        <v>36</v>
      </c>
      <c r="BU41" s="87" t="s">
        <v>36</v>
      </c>
      <c r="BV41" s="87" t="s">
        <v>36</v>
      </c>
      <c r="BW41" s="87" t="s">
        <v>36</v>
      </c>
      <c r="BX41" s="77" t="s">
        <v>36</v>
      </c>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row>
    <row r="42" s="362" customFormat="true" ht="15" customHeight="true" x14ac:dyDescent="0.2">
      <c r="A42" s="1133"/>
      <c r="B42" s="428" t="s">
        <v>49</v>
      </c>
      <c r="C42" s="107" t="s">
        <v>36</v>
      </c>
      <c r="D42" s="104" t="s">
        <v>36</v>
      </c>
      <c r="E42" s="104" t="s">
        <v>36</v>
      </c>
      <c r="F42" s="104" t="s">
        <v>36</v>
      </c>
      <c r="G42" s="101" t="s">
        <v>36</v>
      </c>
      <c r="H42" s="98" t="s">
        <v>36</v>
      </c>
      <c r="I42" s="104" t="s">
        <v>36</v>
      </c>
      <c r="J42" s="104" t="s">
        <v>36</v>
      </c>
      <c r="K42" s="104" t="s">
        <v>36</v>
      </c>
      <c r="L42" s="95" t="s">
        <v>36</v>
      </c>
      <c r="M42" s="107" t="s">
        <v>36</v>
      </c>
      <c r="N42" s="104" t="s">
        <v>36</v>
      </c>
      <c r="O42" s="104" t="s">
        <v>36</v>
      </c>
      <c r="P42" s="104" t="s">
        <v>36</v>
      </c>
      <c r="Q42" s="101" t="s">
        <v>36</v>
      </c>
      <c r="R42" s="98" t="s">
        <v>36</v>
      </c>
      <c r="S42" s="104" t="s">
        <v>36</v>
      </c>
      <c r="T42" s="104" t="s">
        <v>36</v>
      </c>
      <c r="U42" s="104" t="s">
        <v>36</v>
      </c>
      <c r="V42" s="104" t="s">
        <v>36</v>
      </c>
      <c r="W42" s="104" t="s">
        <v>36</v>
      </c>
      <c r="X42" s="95" t="s">
        <v>36</v>
      </c>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7"/>
      <c r="AZ42" s="940"/>
      <c r="BA42" s="1124"/>
      <c r="BB42" s="643" t="s">
        <v>49</v>
      </c>
      <c r="BC42" s="91" t="s">
        <v>36</v>
      </c>
      <c r="BD42" s="87" t="s">
        <v>36</v>
      </c>
      <c r="BE42" s="87" t="s">
        <v>36</v>
      </c>
      <c r="BF42" s="87" t="s">
        <v>36</v>
      </c>
      <c r="BG42" s="82" t="s">
        <v>36</v>
      </c>
      <c r="BH42" s="91" t="s">
        <v>36</v>
      </c>
      <c r="BI42" s="87" t="s">
        <v>36</v>
      </c>
      <c r="BJ42" s="87" t="s">
        <v>36</v>
      </c>
      <c r="BK42" s="87" t="s">
        <v>36</v>
      </c>
      <c r="BL42" s="82" t="s">
        <v>36</v>
      </c>
      <c r="BM42" s="91" t="s">
        <v>36</v>
      </c>
      <c r="BN42" s="87" t="s">
        <v>36</v>
      </c>
      <c r="BO42" s="87" t="s">
        <v>36</v>
      </c>
      <c r="BP42" s="87" t="s">
        <v>36</v>
      </c>
      <c r="BQ42" s="82" t="s">
        <v>36</v>
      </c>
      <c r="BR42" s="91" t="s">
        <v>36</v>
      </c>
      <c r="BS42" s="87" t="s">
        <v>36</v>
      </c>
      <c r="BT42" s="87" t="s">
        <v>36</v>
      </c>
      <c r="BU42" s="87" t="s">
        <v>36</v>
      </c>
      <c r="BV42" s="87" t="s">
        <v>36</v>
      </c>
      <c r="BW42" s="87" t="s">
        <v>36</v>
      </c>
      <c r="BX42" s="77" t="s">
        <v>36</v>
      </c>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row>
    <row r="43" s="362" customFormat="true" ht="15" customHeight="true" x14ac:dyDescent="0.2">
      <c r="A43" s="1133" t="s">
        <v>54</v>
      </c>
      <c r="B43" s="428" t="s">
        <v>50</v>
      </c>
      <c r="C43" s="107" t="s">
        <v>36</v>
      </c>
      <c r="D43" s="104" t="s">
        <v>36</v>
      </c>
      <c r="E43" s="104" t="s">
        <v>36</v>
      </c>
      <c r="F43" s="104" t="s">
        <v>36</v>
      </c>
      <c r="G43" s="101" t="s">
        <v>36</v>
      </c>
      <c r="H43" s="98" t="s">
        <v>36</v>
      </c>
      <c r="I43" s="104" t="s">
        <v>36</v>
      </c>
      <c r="J43" s="104" t="s">
        <v>36</v>
      </c>
      <c r="K43" s="104" t="s">
        <v>36</v>
      </c>
      <c r="L43" s="95" t="s">
        <v>36</v>
      </c>
      <c r="M43" s="107" t="s">
        <v>36</v>
      </c>
      <c r="N43" s="104" t="s">
        <v>36</v>
      </c>
      <c r="O43" s="104" t="s">
        <v>36</v>
      </c>
      <c r="P43" s="104" t="s">
        <v>36</v>
      </c>
      <c r="Q43" s="101" t="s">
        <v>36</v>
      </c>
      <c r="R43" s="98" t="s">
        <v>36</v>
      </c>
      <c r="S43" s="104" t="s">
        <v>36</v>
      </c>
      <c r="T43" s="104" t="s">
        <v>36</v>
      </c>
      <c r="U43" s="104" t="s">
        <v>36</v>
      </c>
      <c r="V43" s="104" t="s">
        <v>36</v>
      </c>
      <c r="W43" s="104" t="s">
        <v>36</v>
      </c>
      <c r="X43" s="95" t="s">
        <v>36</v>
      </c>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940"/>
      <c r="BA43" s="1124" t="s">
        <v>54</v>
      </c>
      <c r="BB43" s="643" t="s">
        <v>50</v>
      </c>
      <c r="BC43" s="91" t="s">
        <v>36</v>
      </c>
      <c r="BD43" s="87" t="s">
        <v>36</v>
      </c>
      <c r="BE43" s="87" t="s">
        <v>36</v>
      </c>
      <c r="BF43" s="87" t="s">
        <v>36</v>
      </c>
      <c r="BG43" s="82" t="s">
        <v>36</v>
      </c>
      <c r="BH43" s="91" t="s">
        <v>36</v>
      </c>
      <c r="BI43" s="87" t="s">
        <v>36</v>
      </c>
      <c r="BJ43" s="87" t="s">
        <v>36</v>
      </c>
      <c r="BK43" s="87" t="s">
        <v>36</v>
      </c>
      <c r="BL43" s="82" t="s">
        <v>36</v>
      </c>
      <c r="BM43" s="91" t="s">
        <v>36</v>
      </c>
      <c r="BN43" s="87" t="s">
        <v>36</v>
      </c>
      <c r="BO43" s="87" t="s">
        <v>36</v>
      </c>
      <c r="BP43" s="87" t="s">
        <v>36</v>
      </c>
      <c r="BQ43" s="82" t="s">
        <v>36</v>
      </c>
      <c r="BR43" s="91" t="s">
        <v>36</v>
      </c>
      <c r="BS43" s="87" t="s">
        <v>36</v>
      </c>
      <c r="BT43" s="87" t="s">
        <v>36</v>
      </c>
      <c r="BU43" s="87" t="s">
        <v>36</v>
      </c>
      <c r="BV43" s="87" t="s">
        <v>36</v>
      </c>
      <c r="BW43" s="87" t="s">
        <v>36</v>
      </c>
      <c r="BX43" s="77" t="s">
        <v>36</v>
      </c>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row>
    <row r="44" s="362" customFormat="true" ht="15" customHeight="true" x14ac:dyDescent="0.2">
      <c r="A44" s="1133"/>
      <c r="B44" s="428" t="s">
        <v>49</v>
      </c>
      <c r="C44" s="107" t="s">
        <v>36</v>
      </c>
      <c r="D44" s="104" t="s">
        <v>36</v>
      </c>
      <c r="E44" s="104" t="s">
        <v>36</v>
      </c>
      <c r="F44" s="104" t="s">
        <v>36</v>
      </c>
      <c r="G44" s="101" t="s">
        <v>36</v>
      </c>
      <c r="H44" s="98" t="s">
        <v>36</v>
      </c>
      <c r="I44" s="104" t="s">
        <v>36</v>
      </c>
      <c r="J44" s="104" t="s">
        <v>36</v>
      </c>
      <c r="K44" s="104" t="s">
        <v>36</v>
      </c>
      <c r="L44" s="95" t="s">
        <v>36</v>
      </c>
      <c r="M44" s="107" t="s">
        <v>36</v>
      </c>
      <c r="N44" s="104" t="s">
        <v>36</v>
      </c>
      <c r="O44" s="104" t="s">
        <v>36</v>
      </c>
      <c r="P44" s="104" t="s">
        <v>36</v>
      </c>
      <c r="Q44" s="101" t="s">
        <v>36</v>
      </c>
      <c r="R44" s="98" t="s">
        <v>36</v>
      </c>
      <c r="S44" s="104" t="s">
        <v>36</v>
      </c>
      <c r="T44" s="104" t="s">
        <v>36</v>
      </c>
      <c r="U44" s="104" t="s">
        <v>36</v>
      </c>
      <c r="V44" s="104" t="s">
        <v>36</v>
      </c>
      <c r="W44" s="104" t="s">
        <v>36</v>
      </c>
      <c r="X44" s="95" t="s">
        <v>36</v>
      </c>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7"/>
      <c r="AZ44" s="940"/>
      <c r="BA44" s="1124"/>
      <c r="BB44" s="643" t="s">
        <v>49</v>
      </c>
      <c r="BC44" s="91" t="s">
        <v>36</v>
      </c>
      <c r="BD44" s="87" t="s">
        <v>36</v>
      </c>
      <c r="BE44" s="87" t="s">
        <v>36</v>
      </c>
      <c r="BF44" s="87" t="s">
        <v>36</v>
      </c>
      <c r="BG44" s="82" t="s">
        <v>36</v>
      </c>
      <c r="BH44" s="91" t="s">
        <v>36</v>
      </c>
      <c r="BI44" s="87" t="s">
        <v>36</v>
      </c>
      <c r="BJ44" s="87" t="s">
        <v>36</v>
      </c>
      <c r="BK44" s="87" t="s">
        <v>36</v>
      </c>
      <c r="BL44" s="82" t="s">
        <v>36</v>
      </c>
      <c r="BM44" s="91" t="s">
        <v>36</v>
      </c>
      <c r="BN44" s="87" t="s">
        <v>36</v>
      </c>
      <c r="BO44" s="87" t="s">
        <v>36</v>
      </c>
      <c r="BP44" s="87" t="s">
        <v>36</v>
      </c>
      <c r="BQ44" s="82" t="s">
        <v>36</v>
      </c>
      <c r="BR44" s="91" t="s">
        <v>36</v>
      </c>
      <c r="BS44" s="87" t="s">
        <v>36</v>
      </c>
      <c r="BT44" s="87" t="s">
        <v>36</v>
      </c>
      <c r="BU44" s="87" t="s">
        <v>36</v>
      </c>
      <c r="BV44" s="87" t="s">
        <v>36</v>
      </c>
      <c r="BW44" s="87" t="s">
        <v>36</v>
      </c>
      <c r="BX44" s="77" t="s">
        <v>36</v>
      </c>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row>
    <row r="45" s="362" customFormat="true" ht="15" customHeight="true" x14ac:dyDescent="0.2">
      <c r="A45" s="1133" t="s">
        <v>53</v>
      </c>
      <c r="B45" s="428" t="s">
        <v>50</v>
      </c>
      <c r="C45" s="107" t="s">
        <v>36</v>
      </c>
      <c r="D45" s="104" t="s">
        <v>36</v>
      </c>
      <c r="E45" s="104" t="s">
        <v>36</v>
      </c>
      <c r="F45" s="104" t="s">
        <v>36</v>
      </c>
      <c r="G45" s="101" t="s">
        <v>36</v>
      </c>
      <c r="H45" s="98" t="s">
        <v>36</v>
      </c>
      <c r="I45" s="104" t="s">
        <v>36</v>
      </c>
      <c r="J45" s="104" t="s">
        <v>36</v>
      </c>
      <c r="K45" s="104" t="s">
        <v>36</v>
      </c>
      <c r="L45" s="95" t="s">
        <v>36</v>
      </c>
      <c r="M45" s="107" t="s">
        <v>36</v>
      </c>
      <c r="N45" s="104" t="s">
        <v>36</v>
      </c>
      <c r="O45" s="104" t="s">
        <v>36</v>
      </c>
      <c r="P45" s="104" t="s">
        <v>36</v>
      </c>
      <c r="Q45" s="101" t="s">
        <v>36</v>
      </c>
      <c r="R45" s="98" t="s">
        <v>36</v>
      </c>
      <c r="S45" s="104" t="s">
        <v>36</v>
      </c>
      <c r="T45" s="104" t="s">
        <v>36</v>
      </c>
      <c r="U45" s="104" t="s">
        <v>36</v>
      </c>
      <c r="V45" s="104" t="s">
        <v>36</v>
      </c>
      <c r="W45" s="104" t="s">
        <v>36</v>
      </c>
      <c r="X45" s="95" t="s">
        <v>36</v>
      </c>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7"/>
      <c r="AZ45" s="940"/>
      <c r="BA45" s="1124" t="s">
        <v>53</v>
      </c>
      <c r="BB45" s="643" t="s">
        <v>50</v>
      </c>
      <c r="BC45" s="91" t="s">
        <v>36</v>
      </c>
      <c r="BD45" s="87" t="s">
        <v>36</v>
      </c>
      <c r="BE45" s="87" t="s">
        <v>36</v>
      </c>
      <c r="BF45" s="87" t="s">
        <v>36</v>
      </c>
      <c r="BG45" s="82" t="s">
        <v>36</v>
      </c>
      <c r="BH45" s="91" t="s">
        <v>36</v>
      </c>
      <c r="BI45" s="87" t="s">
        <v>36</v>
      </c>
      <c r="BJ45" s="87" t="s">
        <v>36</v>
      </c>
      <c r="BK45" s="87" t="s">
        <v>36</v>
      </c>
      <c r="BL45" s="82" t="s">
        <v>36</v>
      </c>
      <c r="BM45" s="91" t="s">
        <v>36</v>
      </c>
      <c r="BN45" s="87" t="s">
        <v>36</v>
      </c>
      <c r="BO45" s="87" t="s">
        <v>36</v>
      </c>
      <c r="BP45" s="87" t="s">
        <v>36</v>
      </c>
      <c r="BQ45" s="82" t="s">
        <v>36</v>
      </c>
      <c r="BR45" s="91" t="s">
        <v>36</v>
      </c>
      <c r="BS45" s="87" t="s">
        <v>36</v>
      </c>
      <c r="BT45" s="87" t="s">
        <v>36</v>
      </c>
      <c r="BU45" s="87" t="s">
        <v>36</v>
      </c>
      <c r="BV45" s="87" t="s">
        <v>36</v>
      </c>
      <c r="BW45" s="87" t="s">
        <v>36</v>
      </c>
      <c r="BX45" s="77" t="s">
        <v>36</v>
      </c>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row>
    <row r="46" s="362" customFormat="true" ht="15" customHeight="true" x14ac:dyDescent="0.2">
      <c r="A46" s="1133"/>
      <c r="B46" s="428" t="s">
        <v>49</v>
      </c>
      <c r="C46" s="107" t="s">
        <v>36</v>
      </c>
      <c r="D46" s="104" t="s">
        <v>36</v>
      </c>
      <c r="E46" s="104" t="s">
        <v>36</v>
      </c>
      <c r="F46" s="104" t="s">
        <v>36</v>
      </c>
      <c r="G46" s="101" t="s">
        <v>36</v>
      </c>
      <c r="H46" s="98" t="s">
        <v>36</v>
      </c>
      <c r="I46" s="104" t="s">
        <v>36</v>
      </c>
      <c r="J46" s="104" t="s">
        <v>36</v>
      </c>
      <c r="K46" s="104" t="s">
        <v>36</v>
      </c>
      <c r="L46" s="95" t="s">
        <v>36</v>
      </c>
      <c r="M46" s="107" t="s">
        <v>36</v>
      </c>
      <c r="N46" s="104" t="s">
        <v>36</v>
      </c>
      <c r="O46" s="104" t="s">
        <v>36</v>
      </c>
      <c r="P46" s="104" t="s">
        <v>36</v>
      </c>
      <c r="Q46" s="101" t="s">
        <v>36</v>
      </c>
      <c r="R46" s="98" t="s">
        <v>36</v>
      </c>
      <c r="S46" s="104" t="s">
        <v>36</v>
      </c>
      <c r="T46" s="104" t="s">
        <v>36</v>
      </c>
      <c r="U46" s="104" t="s">
        <v>36</v>
      </c>
      <c r="V46" s="104" t="s">
        <v>36</v>
      </c>
      <c r="W46" s="104" t="s">
        <v>36</v>
      </c>
      <c r="X46" s="95" t="s">
        <v>36</v>
      </c>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7"/>
      <c r="AZ46" s="940"/>
      <c r="BA46" s="1124"/>
      <c r="BB46" s="643" t="s">
        <v>49</v>
      </c>
      <c r="BC46" s="91" t="s">
        <v>36</v>
      </c>
      <c r="BD46" s="87" t="s">
        <v>36</v>
      </c>
      <c r="BE46" s="87" t="s">
        <v>36</v>
      </c>
      <c r="BF46" s="87" t="s">
        <v>36</v>
      </c>
      <c r="BG46" s="82" t="s">
        <v>36</v>
      </c>
      <c r="BH46" s="91" t="s">
        <v>36</v>
      </c>
      <c r="BI46" s="87" t="s">
        <v>36</v>
      </c>
      <c r="BJ46" s="87" t="s">
        <v>36</v>
      </c>
      <c r="BK46" s="87" t="s">
        <v>36</v>
      </c>
      <c r="BL46" s="82" t="s">
        <v>36</v>
      </c>
      <c r="BM46" s="91" t="s">
        <v>36</v>
      </c>
      <c r="BN46" s="87" t="s">
        <v>36</v>
      </c>
      <c r="BO46" s="87" t="s">
        <v>36</v>
      </c>
      <c r="BP46" s="87" t="s">
        <v>36</v>
      </c>
      <c r="BQ46" s="82" t="s">
        <v>36</v>
      </c>
      <c r="BR46" s="91" t="s">
        <v>36</v>
      </c>
      <c r="BS46" s="87" t="s">
        <v>36</v>
      </c>
      <c r="BT46" s="87" t="s">
        <v>36</v>
      </c>
      <c r="BU46" s="87" t="s">
        <v>36</v>
      </c>
      <c r="BV46" s="87" t="s">
        <v>36</v>
      </c>
      <c r="BW46" s="87" t="s">
        <v>36</v>
      </c>
      <c r="BX46" s="77" t="s">
        <v>36</v>
      </c>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row>
    <row r="47" s="357" customFormat="true" ht="15" customHeight="true" x14ac:dyDescent="0.2">
      <c r="A47" s="1133" t="s">
        <v>103</v>
      </c>
      <c r="B47" s="428" t="s">
        <v>102</v>
      </c>
      <c r="C47" s="107" t="s">
        <v>36</v>
      </c>
      <c r="D47" s="104" t="s">
        <v>36</v>
      </c>
      <c r="E47" s="104" t="s">
        <v>36</v>
      </c>
      <c r="F47" s="104" t="s">
        <v>36</v>
      </c>
      <c r="G47" s="101" t="s">
        <v>36</v>
      </c>
      <c r="H47" s="98" t="s">
        <v>36</v>
      </c>
      <c r="I47" s="104" t="s">
        <v>36</v>
      </c>
      <c r="J47" s="104" t="s">
        <v>36</v>
      </c>
      <c r="K47" s="104" t="s">
        <v>36</v>
      </c>
      <c r="L47" s="95" t="s">
        <v>36</v>
      </c>
      <c r="M47" s="107" t="s">
        <v>36</v>
      </c>
      <c r="N47" s="104" t="s">
        <v>36</v>
      </c>
      <c r="O47" s="104" t="s">
        <v>36</v>
      </c>
      <c r="P47" s="104" t="s">
        <v>36</v>
      </c>
      <c r="Q47" s="101" t="s">
        <v>36</v>
      </c>
      <c r="R47" s="98" t="s">
        <v>36</v>
      </c>
      <c r="S47" s="104" t="s">
        <v>36</v>
      </c>
      <c r="T47" s="104" t="s">
        <v>36</v>
      </c>
      <c r="U47" s="104" t="s">
        <v>36</v>
      </c>
      <c r="V47" s="104" t="s">
        <v>36</v>
      </c>
      <c r="W47" s="104" t="s">
        <v>36</v>
      </c>
      <c r="X47" s="95" t="s">
        <v>36</v>
      </c>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94"/>
      <c r="BA47" s="1124" t="s">
        <v>103</v>
      </c>
      <c r="BB47" s="643" t="s">
        <v>102</v>
      </c>
      <c r="BC47" s="91" t="s">
        <v>36</v>
      </c>
      <c r="BD47" s="87" t="s">
        <v>36</v>
      </c>
      <c r="BE47" s="87" t="s">
        <v>36</v>
      </c>
      <c r="BF47" s="87" t="s">
        <v>36</v>
      </c>
      <c r="BG47" s="82" t="s">
        <v>36</v>
      </c>
      <c r="BH47" s="91" t="s">
        <v>36</v>
      </c>
      <c r="BI47" s="87" t="s">
        <v>36</v>
      </c>
      <c r="BJ47" s="87" t="s">
        <v>36</v>
      </c>
      <c r="BK47" s="87" t="s">
        <v>36</v>
      </c>
      <c r="BL47" s="82" t="s">
        <v>36</v>
      </c>
      <c r="BM47" s="91" t="s">
        <v>36</v>
      </c>
      <c r="BN47" s="87" t="s">
        <v>36</v>
      </c>
      <c r="BO47" s="87" t="s">
        <v>36</v>
      </c>
      <c r="BP47" s="87" t="s">
        <v>36</v>
      </c>
      <c r="BQ47" s="82" t="s">
        <v>36</v>
      </c>
      <c r="BR47" s="91" t="s">
        <v>36</v>
      </c>
      <c r="BS47" s="87" t="s">
        <v>36</v>
      </c>
      <c r="BT47" s="87" t="s">
        <v>36</v>
      </c>
      <c r="BU47" s="87" t="s">
        <v>36</v>
      </c>
      <c r="BV47" s="87" t="s">
        <v>36</v>
      </c>
      <c r="BW47" s="87" t="s">
        <v>36</v>
      </c>
      <c r="BX47" s="77" t="s">
        <v>36</v>
      </c>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row>
    <row r="48" s="357" customFormat="true" ht="15" customHeight="true" x14ac:dyDescent="0.2">
      <c r="A48" s="1133"/>
      <c r="B48" s="428" t="s">
        <v>101</v>
      </c>
      <c r="C48" s="107" t="s">
        <v>36</v>
      </c>
      <c r="D48" s="104" t="s">
        <v>36</v>
      </c>
      <c r="E48" s="104" t="s">
        <v>36</v>
      </c>
      <c r="F48" s="104" t="s">
        <v>36</v>
      </c>
      <c r="G48" s="101" t="s">
        <v>36</v>
      </c>
      <c r="H48" s="98" t="s">
        <v>36</v>
      </c>
      <c r="I48" s="104" t="s">
        <v>36</v>
      </c>
      <c r="J48" s="104" t="s">
        <v>36</v>
      </c>
      <c r="K48" s="104" t="s">
        <v>36</v>
      </c>
      <c r="L48" s="95" t="s">
        <v>36</v>
      </c>
      <c r="M48" s="107" t="s">
        <v>36</v>
      </c>
      <c r="N48" s="104" t="s">
        <v>36</v>
      </c>
      <c r="O48" s="104" t="s">
        <v>36</v>
      </c>
      <c r="P48" s="104" t="s">
        <v>36</v>
      </c>
      <c r="Q48" s="101" t="s">
        <v>36</v>
      </c>
      <c r="R48" s="98" t="s">
        <v>36</v>
      </c>
      <c r="S48" s="104" t="s">
        <v>36</v>
      </c>
      <c r="T48" s="104" t="s">
        <v>36</v>
      </c>
      <c r="U48" s="104" t="s">
        <v>36</v>
      </c>
      <c r="V48" s="104" t="s">
        <v>36</v>
      </c>
      <c r="W48" s="104" t="s">
        <v>36</v>
      </c>
      <c r="X48" s="95" t="s">
        <v>36</v>
      </c>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94"/>
      <c r="BA48" s="1124"/>
      <c r="BB48" s="643" t="s">
        <v>101</v>
      </c>
      <c r="BC48" s="91" t="s">
        <v>36</v>
      </c>
      <c r="BD48" s="87" t="s">
        <v>36</v>
      </c>
      <c r="BE48" s="87" t="s">
        <v>36</v>
      </c>
      <c r="BF48" s="87" t="s">
        <v>36</v>
      </c>
      <c r="BG48" s="82" t="s">
        <v>36</v>
      </c>
      <c r="BH48" s="91" t="s">
        <v>36</v>
      </c>
      <c r="BI48" s="87" t="s">
        <v>36</v>
      </c>
      <c r="BJ48" s="87" t="s">
        <v>36</v>
      </c>
      <c r="BK48" s="87" t="s">
        <v>36</v>
      </c>
      <c r="BL48" s="82" t="s">
        <v>36</v>
      </c>
      <c r="BM48" s="91" t="s">
        <v>36</v>
      </c>
      <c r="BN48" s="87" t="s">
        <v>36</v>
      </c>
      <c r="BO48" s="87" t="s">
        <v>36</v>
      </c>
      <c r="BP48" s="87" t="s">
        <v>36</v>
      </c>
      <c r="BQ48" s="82" t="s">
        <v>36</v>
      </c>
      <c r="BR48" s="91" t="s">
        <v>36</v>
      </c>
      <c r="BS48" s="87" t="s">
        <v>36</v>
      </c>
      <c r="BT48" s="87" t="s">
        <v>36</v>
      </c>
      <c r="BU48" s="87" t="s">
        <v>36</v>
      </c>
      <c r="BV48" s="87" t="s">
        <v>36</v>
      </c>
      <c r="BW48" s="87" t="s">
        <v>36</v>
      </c>
      <c r="BX48" s="77" t="s">
        <v>36</v>
      </c>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row>
    <row r="49" s="357" customFormat="true" ht="15" customHeight="true" x14ac:dyDescent="0.2">
      <c r="A49" s="1133"/>
      <c r="B49" s="428" t="s">
        <v>69</v>
      </c>
      <c r="C49" s="107" t="s">
        <v>36</v>
      </c>
      <c r="D49" s="104" t="s">
        <v>36</v>
      </c>
      <c r="E49" s="104" t="s">
        <v>36</v>
      </c>
      <c r="F49" s="104" t="s">
        <v>36</v>
      </c>
      <c r="G49" s="101" t="s">
        <v>36</v>
      </c>
      <c r="H49" s="98" t="s">
        <v>36</v>
      </c>
      <c r="I49" s="104" t="s">
        <v>36</v>
      </c>
      <c r="J49" s="104" t="s">
        <v>36</v>
      </c>
      <c r="K49" s="104" t="s">
        <v>36</v>
      </c>
      <c r="L49" s="95" t="s">
        <v>36</v>
      </c>
      <c r="M49" s="107" t="s">
        <v>36</v>
      </c>
      <c r="N49" s="104" t="s">
        <v>36</v>
      </c>
      <c r="O49" s="104" t="s">
        <v>36</v>
      </c>
      <c r="P49" s="104" t="s">
        <v>36</v>
      </c>
      <c r="Q49" s="101" t="s">
        <v>36</v>
      </c>
      <c r="R49" s="98" t="s">
        <v>36</v>
      </c>
      <c r="S49" s="104" t="s">
        <v>36</v>
      </c>
      <c r="T49" s="104" t="s">
        <v>36</v>
      </c>
      <c r="U49" s="104" t="s">
        <v>36</v>
      </c>
      <c r="V49" s="104" t="s">
        <v>36</v>
      </c>
      <c r="W49" s="104" t="s">
        <v>36</v>
      </c>
      <c r="X49" s="95" t="s">
        <v>36</v>
      </c>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94"/>
      <c r="BA49" s="1124"/>
      <c r="BB49" s="643" t="s">
        <v>69</v>
      </c>
      <c r="BC49" s="91" t="s">
        <v>36</v>
      </c>
      <c r="BD49" s="87" t="s">
        <v>36</v>
      </c>
      <c r="BE49" s="87" t="s">
        <v>36</v>
      </c>
      <c r="BF49" s="87" t="s">
        <v>36</v>
      </c>
      <c r="BG49" s="82" t="s">
        <v>36</v>
      </c>
      <c r="BH49" s="91" t="s">
        <v>36</v>
      </c>
      <c r="BI49" s="87" t="s">
        <v>36</v>
      </c>
      <c r="BJ49" s="87" t="s">
        <v>36</v>
      </c>
      <c r="BK49" s="87" t="s">
        <v>36</v>
      </c>
      <c r="BL49" s="82" t="s">
        <v>36</v>
      </c>
      <c r="BM49" s="91" t="s">
        <v>36</v>
      </c>
      <c r="BN49" s="87" t="s">
        <v>36</v>
      </c>
      <c r="BO49" s="87" t="s">
        <v>36</v>
      </c>
      <c r="BP49" s="87" t="s">
        <v>36</v>
      </c>
      <c r="BQ49" s="82" t="s">
        <v>36</v>
      </c>
      <c r="BR49" s="91" t="s">
        <v>36</v>
      </c>
      <c r="BS49" s="87" t="s">
        <v>36</v>
      </c>
      <c r="BT49" s="87" t="s">
        <v>36</v>
      </c>
      <c r="BU49" s="87" t="s">
        <v>36</v>
      </c>
      <c r="BV49" s="87" t="s">
        <v>36</v>
      </c>
      <c r="BW49" s="87" t="s">
        <v>36</v>
      </c>
      <c r="BX49" s="77" t="s">
        <v>36</v>
      </c>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row>
    <row r="50" s="357" customFormat="true" ht="15" customHeight="true" x14ac:dyDescent="0.2">
      <c r="A50" s="1133" t="s">
        <v>104</v>
      </c>
      <c r="B50" s="428" t="s">
        <v>102</v>
      </c>
      <c r="C50" s="107" t="s">
        <v>36</v>
      </c>
      <c r="D50" s="104" t="s">
        <v>36</v>
      </c>
      <c r="E50" s="104" t="s">
        <v>36</v>
      </c>
      <c r="F50" s="104" t="s">
        <v>36</v>
      </c>
      <c r="G50" s="101" t="s">
        <v>36</v>
      </c>
      <c r="H50" s="98" t="s">
        <v>36</v>
      </c>
      <c r="I50" s="104" t="s">
        <v>36</v>
      </c>
      <c r="J50" s="104" t="s">
        <v>36</v>
      </c>
      <c r="K50" s="104" t="s">
        <v>36</v>
      </c>
      <c r="L50" s="95" t="s">
        <v>36</v>
      </c>
      <c r="M50" s="107" t="s">
        <v>36</v>
      </c>
      <c r="N50" s="104" t="s">
        <v>36</v>
      </c>
      <c r="O50" s="104" t="s">
        <v>36</v>
      </c>
      <c r="P50" s="104" t="s">
        <v>36</v>
      </c>
      <c r="Q50" s="101" t="s">
        <v>36</v>
      </c>
      <c r="R50" s="98" t="s">
        <v>36</v>
      </c>
      <c r="S50" s="104" t="s">
        <v>36</v>
      </c>
      <c r="T50" s="104" t="s">
        <v>36</v>
      </c>
      <c r="U50" s="104" t="s">
        <v>36</v>
      </c>
      <c r="V50" s="104" t="s">
        <v>36</v>
      </c>
      <c r="W50" s="104" t="s">
        <v>36</v>
      </c>
      <c r="X50" s="95" t="s">
        <v>36</v>
      </c>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94"/>
      <c r="BA50" s="1124" t="s">
        <v>104</v>
      </c>
      <c r="BB50" s="643" t="s">
        <v>102</v>
      </c>
      <c r="BC50" s="91" t="s">
        <v>36</v>
      </c>
      <c r="BD50" s="87" t="s">
        <v>36</v>
      </c>
      <c r="BE50" s="87" t="s">
        <v>36</v>
      </c>
      <c r="BF50" s="87" t="s">
        <v>36</v>
      </c>
      <c r="BG50" s="82" t="s">
        <v>36</v>
      </c>
      <c r="BH50" s="91" t="s">
        <v>36</v>
      </c>
      <c r="BI50" s="87" t="s">
        <v>36</v>
      </c>
      <c r="BJ50" s="87" t="s">
        <v>36</v>
      </c>
      <c r="BK50" s="87" t="s">
        <v>36</v>
      </c>
      <c r="BL50" s="82" t="s">
        <v>36</v>
      </c>
      <c r="BM50" s="91" t="s">
        <v>36</v>
      </c>
      <c r="BN50" s="87" t="s">
        <v>36</v>
      </c>
      <c r="BO50" s="87" t="s">
        <v>36</v>
      </c>
      <c r="BP50" s="87" t="s">
        <v>36</v>
      </c>
      <c r="BQ50" s="82" t="s">
        <v>36</v>
      </c>
      <c r="BR50" s="91" t="s">
        <v>36</v>
      </c>
      <c r="BS50" s="87" t="s">
        <v>36</v>
      </c>
      <c r="BT50" s="87" t="s">
        <v>36</v>
      </c>
      <c r="BU50" s="87" t="s">
        <v>36</v>
      </c>
      <c r="BV50" s="87" t="s">
        <v>36</v>
      </c>
      <c r="BW50" s="87" t="s">
        <v>36</v>
      </c>
      <c r="BX50" s="77" t="s">
        <v>36</v>
      </c>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row>
    <row r="51" s="357" customFormat="true" ht="15" customHeight="true" x14ac:dyDescent="0.2">
      <c r="A51" s="1133"/>
      <c r="B51" s="428" t="s">
        <v>101</v>
      </c>
      <c r="C51" s="107" t="s">
        <v>36</v>
      </c>
      <c r="D51" s="104" t="s">
        <v>36</v>
      </c>
      <c r="E51" s="104" t="s">
        <v>36</v>
      </c>
      <c r="F51" s="104" t="s">
        <v>36</v>
      </c>
      <c r="G51" s="101" t="s">
        <v>36</v>
      </c>
      <c r="H51" s="98" t="s">
        <v>36</v>
      </c>
      <c r="I51" s="104" t="s">
        <v>36</v>
      </c>
      <c r="J51" s="104" t="s">
        <v>36</v>
      </c>
      <c r="K51" s="104" t="s">
        <v>36</v>
      </c>
      <c r="L51" s="95" t="s">
        <v>36</v>
      </c>
      <c r="M51" s="107" t="s">
        <v>36</v>
      </c>
      <c r="N51" s="104" t="s">
        <v>36</v>
      </c>
      <c r="O51" s="104" t="s">
        <v>36</v>
      </c>
      <c r="P51" s="104" t="s">
        <v>36</v>
      </c>
      <c r="Q51" s="101" t="s">
        <v>36</v>
      </c>
      <c r="R51" s="98" t="s">
        <v>36</v>
      </c>
      <c r="S51" s="104" t="s">
        <v>36</v>
      </c>
      <c r="T51" s="104" t="s">
        <v>36</v>
      </c>
      <c r="U51" s="104" t="s">
        <v>36</v>
      </c>
      <c r="V51" s="104" t="s">
        <v>36</v>
      </c>
      <c r="W51" s="104" t="s">
        <v>36</v>
      </c>
      <c r="X51" s="95" t="s">
        <v>36</v>
      </c>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94"/>
      <c r="BA51" s="1124"/>
      <c r="BB51" s="643" t="s">
        <v>101</v>
      </c>
      <c r="BC51" s="91" t="s">
        <v>36</v>
      </c>
      <c r="BD51" s="87" t="s">
        <v>36</v>
      </c>
      <c r="BE51" s="87" t="s">
        <v>36</v>
      </c>
      <c r="BF51" s="87" t="s">
        <v>36</v>
      </c>
      <c r="BG51" s="82" t="s">
        <v>36</v>
      </c>
      <c r="BH51" s="91" t="s">
        <v>36</v>
      </c>
      <c r="BI51" s="87" t="s">
        <v>36</v>
      </c>
      <c r="BJ51" s="87" t="s">
        <v>36</v>
      </c>
      <c r="BK51" s="87" t="s">
        <v>36</v>
      </c>
      <c r="BL51" s="82" t="s">
        <v>36</v>
      </c>
      <c r="BM51" s="91" t="s">
        <v>36</v>
      </c>
      <c r="BN51" s="87" t="s">
        <v>36</v>
      </c>
      <c r="BO51" s="87" t="s">
        <v>36</v>
      </c>
      <c r="BP51" s="87" t="s">
        <v>36</v>
      </c>
      <c r="BQ51" s="82" t="s">
        <v>36</v>
      </c>
      <c r="BR51" s="91" t="s">
        <v>36</v>
      </c>
      <c r="BS51" s="87" t="s">
        <v>36</v>
      </c>
      <c r="BT51" s="87" t="s">
        <v>36</v>
      </c>
      <c r="BU51" s="87" t="s">
        <v>36</v>
      </c>
      <c r="BV51" s="87" t="s">
        <v>36</v>
      </c>
      <c r="BW51" s="87" t="s">
        <v>36</v>
      </c>
      <c r="BX51" s="77" t="s">
        <v>36</v>
      </c>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row>
    <row r="52" s="357" customFormat="true" ht="15" customHeight="true" x14ac:dyDescent="0.2">
      <c r="A52" s="1133"/>
      <c r="B52" s="428" t="s">
        <v>69</v>
      </c>
      <c r="C52" s="107" t="s">
        <v>36</v>
      </c>
      <c r="D52" s="104" t="s">
        <v>36</v>
      </c>
      <c r="E52" s="104" t="s">
        <v>36</v>
      </c>
      <c r="F52" s="104" t="s">
        <v>36</v>
      </c>
      <c r="G52" s="101" t="s">
        <v>36</v>
      </c>
      <c r="H52" s="98" t="s">
        <v>36</v>
      </c>
      <c r="I52" s="104" t="s">
        <v>36</v>
      </c>
      <c r="J52" s="104" t="s">
        <v>36</v>
      </c>
      <c r="K52" s="104" t="s">
        <v>36</v>
      </c>
      <c r="L52" s="95" t="s">
        <v>36</v>
      </c>
      <c r="M52" s="107" t="s">
        <v>36</v>
      </c>
      <c r="N52" s="104" t="s">
        <v>36</v>
      </c>
      <c r="O52" s="104" t="s">
        <v>36</v>
      </c>
      <c r="P52" s="104" t="s">
        <v>36</v>
      </c>
      <c r="Q52" s="101" t="s">
        <v>36</v>
      </c>
      <c r="R52" s="98" t="s">
        <v>36</v>
      </c>
      <c r="S52" s="104" t="s">
        <v>36</v>
      </c>
      <c r="T52" s="104" t="s">
        <v>36</v>
      </c>
      <c r="U52" s="104" t="s">
        <v>36</v>
      </c>
      <c r="V52" s="104" t="s">
        <v>36</v>
      </c>
      <c r="W52" s="104" t="s">
        <v>36</v>
      </c>
      <c r="X52" s="95" t="s">
        <v>36</v>
      </c>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94"/>
      <c r="BA52" s="1124"/>
      <c r="BB52" s="643" t="s">
        <v>69</v>
      </c>
      <c r="BC52" s="91" t="s">
        <v>36</v>
      </c>
      <c r="BD52" s="87" t="s">
        <v>36</v>
      </c>
      <c r="BE52" s="87" t="s">
        <v>36</v>
      </c>
      <c r="BF52" s="87" t="s">
        <v>36</v>
      </c>
      <c r="BG52" s="82" t="s">
        <v>36</v>
      </c>
      <c r="BH52" s="91" t="s">
        <v>36</v>
      </c>
      <c r="BI52" s="87" t="s">
        <v>36</v>
      </c>
      <c r="BJ52" s="87" t="s">
        <v>36</v>
      </c>
      <c r="BK52" s="87" t="s">
        <v>36</v>
      </c>
      <c r="BL52" s="82" t="s">
        <v>36</v>
      </c>
      <c r="BM52" s="91" t="s">
        <v>36</v>
      </c>
      <c r="BN52" s="87" t="s">
        <v>36</v>
      </c>
      <c r="BO52" s="87" t="s">
        <v>36</v>
      </c>
      <c r="BP52" s="87" t="s">
        <v>36</v>
      </c>
      <c r="BQ52" s="82" t="s">
        <v>36</v>
      </c>
      <c r="BR52" s="91" t="s">
        <v>36</v>
      </c>
      <c r="BS52" s="87" t="s">
        <v>36</v>
      </c>
      <c r="BT52" s="87" t="s">
        <v>36</v>
      </c>
      <c r="BU52" s="87" t="s">
        <v>36</v>
      </c>
      <c r="BV52" s="87" t="s">
        <v>36</v>
      </c>
      <c r="BW52" s="87" t="s">
        <v>36</v>
      </c>
      <c r="BX52" s="77" t="s">
        <v>36</v>
      </c>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row>
    <row r="53" s="357" customFormat="true" ht="15" customHeight="true" x14ac:dyDescent="0.2">
      <c r="A53" s="1133" t="s">
        <v>107</v>
      </c>
      <c r="B53" s="428" t="s">
        <v>102</v>
      </c>
      <c r="C53" s="107" t="s">
        <v>36</v>
      </c>
      <c r="D53" s="104" t="s">
        <v>36</v>
      </c>
      <c r="E53" s="104" t="s">
        <v>36</v>
      </c>
      <c r="F53" s="104" t="s">
        <v>36</v>
      </c>
      <c r="G53" s="101" t="s">
        <v>36</v>
      </c>
      <c r="H53" s="98" t="s">
        <v>36</v>
      </c>
      <c r="I53" s="104" t="s">
        <v>36</v>
      </c>
      <c r="J53" s="104" t="s">
        <v>36</v>
      </c>
      <c r="K53" s="104" t="s">
        <v>36</v>
      </c>
      <c r="L53" s="95" t="s">
        <v>36</v>
      </c>
      <c r="M53" s="107" t="s">
        <v>36</v>
      </c>
      <c r="N53" s="104" t="s">
        <v>36</v>
      </c>
      <c r="O53" s="104" t="s">
        <v>36</v>
      </c>
      <c r="P53" s="104" t="s">
        <v>36</v>
      </c>
      <c r="Q53" s="101" t="s">
        <v>36</v>
      </c>
      <c r="R53" s="98" t="s">
        <v>36</v>
      </c>
      <c r="S53" s="104" t="s">
        <v>36</v>
      </c>
      <c r="T53" s="104" t="s">
        <v>36</v>
      </c>
      <c r="U53" s="104" t="s">
        <v>36</v>
      </c>
      <c r="V53" s="104" t="s">
        <v>36</v>
      </c>
      <c r="W53" s="104" t="s">
        <v>36</v>
      </c>
      <c r="X53" s="95" t="s">
        <v>36</v>
      </c>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94"/>
      <c r="BA53" s="1124" t="s">
        <v>107</v>
      </c>
      <c r="BB53" s="643" t="s">
        <v>102</v>
      </c>
      <c r="BC53" s="91" t="s">
        <v>36</v>
      </c>
      <c r="BD53" s="87" t="s">
        <v>36</v>
      </c>
      <c r="BE53" s="87" t="s">
        <v>36</v>
      </c>
      <c r="BF53" s="87" t="s">
        <v>36</v>
      </c>
      <c r="BG53" s="82" t="s">
        <v>36</v>
      </c>
      <c r="BH53" s="91" t="s">
        <v>36</v>
      </c>
      <c r="BI53" s="87" t="s">
        <v>36</v>
      </c>
      <c r="BJ53" s="87" t="s">
        <v>36</v>
      </c>
      <c r="BK53" s="87" t="s">
        <v>36</v>
      </c>
      <c r="BL53" s="82" t="s">
        <v>36</v>
      </c>
      <c r="BM53" s="91" t="s">
        <v>36</v>
      </c>
      <c r="BN53" s="87" t="s">
        <v>36</v>
      </c>
      <c r="BO53" s="87" t="s">
        <v>36</v>
      </c>
      <c r="BP53" s="87" t="s">
        <v>36</v>
      </c>
      <c r="BQ53" s="82" t="s">
        <v>36</v>
      </c>
      <c r="BR53" s="91" t="s">
        <v>36</v>
      </c>
      <c r="BS53" s="87" t="s">
        <v>36</v>
      </c>
      <c r="BT53" s="87" t="s">
        <v>36</v>
      </c>
      <c r="BU53" s="87" t="s">
        <v>36</v>
      </c>
      <c r="BV53" s="87" t="s">
        <v>36</v>
      </c>
      <c r="BW53" s="87" t="s">
        <v>36</v>
      </c>
      <c r="BX53" s="77" t="s">
        <v>36</v>
      </c>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row>
    <row r="54" s="357" customFormat="true" ht="15" customHeight="true" x14ac:dyDescent="0.2">
      <c r="A54" s="1133"/>
      <c r="B54" s="428" t="s">
        <v>101</v>
      </c>
      <c r="C54" s="107" t="s">
        <v>36</v>
      </c>
      <c r="D54" s="104" t="s">
        <v>36</v>
      </c>
      <c r="E54" s="104" t="s">
        <v>36</v>
      </c>
      <c r="F54" s="104" t="s">
        <v>36</v>
      </c>
      <c r="G54" s="101" t="s">
        <v>36</v>
      </c>
      <c r="H54" s="98" t="s">
        <v>36</v>
      </c>
      <c r="I54" s="104" t="s">
        <v>36</v>
      </c>
      <c r="J54" s="104" t="s">
        <v>36</v>
      </c>
      <c r="K54" s="104" t="s">
        <v>36</v>
      </c>
      <c r="L54" s="95" t="s">
        <v>36</v>
      </c>
      <c r="M54" s="107" t="s">
        <v>36</v>
      </c>
      <c r="N54" s="104" t="s">
        <v>36</v>
      </c>
      <c r="O54" s="104" t="s">
        <v>36</v>
      </c>
      <c r="P54" s="104" t="s">
        <v>36</v>
      </c>
      <c r="Q54" s="101" t="s">
        <v>36</v>
      </c>
      <c r="R54" s="98" t="s">
        <v>36</v>
      </c>
      <c r="S54" s="104" t="s">
        <v>36</v>
      </c>
      <c r="T54" s="104" t="s">
        <v>36</v>
      </c>
      <c r="U54" s="104" t="s">
        <v>36</v>
      </c>
      <c r="V54" s="104" t="s">
        <v>36</v>
      </c>
      <c r="W54" s="104" t="s">
        <v>36</v>
      </c>
      <c r="X54" s="95" t="s">
        <v>36</v>
      </c>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94"/>
      <c r="BA54" s="1124"/>
      <c r="BB54" s="643" t="s">
        <v>101</v>
      </c>
      <c r="BC54" s="91" t="s">
        <v>36</v>
      </c>
      <c r="BD54" s="87" t="s">
        <v>36</v>
      </c>
      <c r="BE54" s="87" t="s">
        <v>36</v>
      </c>
      <c r="BF54" s="87" t="s">
        <v>36</v>
      </c>
      <c r="BG54" s="82" t="s">
        <v>36</v>
      </c>
      <c r="BH54" s="91" t="s">
        <v>36</v>
      </c>
      <c r="BI54" s="87" t="s">
        <v>36</v>
      </c>
      <c r="BJ54" s="87" t="s">
        <v>36</v>
      </c>
      <c r="BK54" s="87" t="s">
        <v>36</v>
      </c>
      <c r="BL54" s="82" t="s">
        <v>36</v>
      </c>
      <c r="BM54" s="91" t="s">
        <v>36</v>
      </c>
      <c r="BN54" s="87" t="s">
        <v>36</v>
      </c>
      <c r="BO54" s="87" t="s">
        <v>36</v>
      </c>
      <c r="BP54" s="87" t="s">
        <v>36</v>
      </c>
      <c r="BQ54" s="82" t="s">
        <v>36</v>
      </c>
      <c r="BR54" s="91" t="s">
        <v>36</v>
      </c>
      <c r="BS54" s="87" t="s">
        <v>36</v>
      </c>
      <c r="BT54" s="87" t="s">
        <v>36</v>
      </c>
      <c r="BU54" s="87" t="s">
        <v>36</v>
      </c>
      <c r="BV54" s="87" t="s">
        <v>36</v>
      </c>
      <c r="BW54" s="87" t="s">
        <v>36</v>
      </c>
      <c r="BX54" s="77" t="s">
        <v>36</v>
      </c>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row>
    <row r="55" s="357" customFormat="true" ht="15" customHeight="true" x14ac:dyDescent="0.2">
      <c r="A55" s="1134"/>
      <c r="B55" s="429" t="s">
        <v>69</v>
      </c>
      <c r="C55" s="106" t="s">
        <v>36</v>
      </c>
      <c r="D55" s="103" t="s">
        <v>36</v>
      </c>
      <c r="E55" s="103" t="s">
        <v>36</v>
      </c>
      <c r="F55" s="103" t="s">
        <v>36</v>
      </c>
      <c r="G55" s="100" t="s">
        <v>36</v>
      </c>
      <c r="H55" s="97" t="s">
        <v>36</v>
      </c>
      <c r="I55" s="103" t="s">
        <v>36</v>
      </c>
      <c r="J55" s="103" t="s">
        <v>36</v>
      </c>
      <c r="K55" s="103" t="s">
        <v>36</v>
      </c>
      <c r="L55" s="94" t="s">
        <v>36</v>
      </c>
      <c r="M55" s="106" t="s">
        <v>36</v>
      </c>
      <c r="N55" s="103" t="s">
        <v>36</v>
      </c>
      <c r="O55" s="103" t="s">
        <v>36</v>
      </c>
      <c r="P55" s="103" t="s">
        <v>36</v>
      </c>
      <c r="Q55" s="100" t="s">
        <v>36</v>
      </c>
      <c r="R55" s="48" t="s">
        <v>36</v>
      </c>
      <c r="S55" s="47" t="s">
        <v>36</v>
      </c>
      <c r="T55" s="47" t="s">
        <v>36</v>
      </c>
      <c r="U55" s="47" t="s">
        <v>36</v>
      </c>
      <c r="V55" s="47" t="s">
        <v>36</v>
      </c>
      <c r="W55" s="47" t="s">
        <v>36</v>
      </c>
      <c r="X55" s="40" t="s">
        <v>36</v>
      </c>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94"/>
      <c r="BA55" s="1127"/>
      <c r="BB55" s="644" t="s">
        <v>69</v>
      </c>
      <c r="BC55" s="89" t="s">
        <v>36</v>
      </c>
      <c r="BD55" s="85" t="s">
        <v>36</v>
      </c>
      <c r="BE55" s="85" t="s">
        <v>36</v>
      </c>
      <c r="BF55" s="85" t="s">
        <v>36</v>
      </c>
      <c r="BG55" s="80" t="s">
        <v>36</v>
      </c>
      <c r="BH55" s="89" t="s">
        <v>36</v>
      </c>
      <c r="BI55" s="85" t="s">
        <v>36</v>
      </c>
      <c r="BJ55" s="85" t="s">
        <v>36</v>
      </c>
      <c r="BK55" s="85" t="s">
        <v>36</v>
      </c>
      <c r="BL55" s="80" t="s">
        <v>36</v>
      </c>
      <c r="BM55" s="89" t="s">
        <v>36</v>
      </c>
      <c r="BN55" s="85" t="s">
        <v>36</v>
      </c>
      <c r="BO55" s="85" t="s">
        <v>36</v>
      </c>
      <c r="BP55" s="85" t="s">
        <v>36</v>
      </c>
      <c r="BQ55" s="80" t="s">
        <v>36</v>
      </c>
      <c r="BR55" s="46" t="s">
        <v>36</v>
      </c>
      <c r="BS55" s="45" t="s">
        <v>36</v>
      </c>
      <c r="BT55" s="45" t="s">
        <v>36</v>
      </c>
      <c r="BU55" s="45" t="s">
        <v>36</v>
      </c>
      <c r="BV55" s="45" t="s">
        <v>36</v>
      </c>
      <c r="BW55" s="45" t="s">
        <v>36</v>
      </c>
      <c r="BX55" s="45" t="s">
        <v>36</v>
      </c>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row>
    <row r="56" s="362" customFormat="true" ht="15" customHeight="true" x14ac:dyDescent="0.2">
      <c r="A56" s="359"/>
      <c r="B56" s="425"/>
      <c r="C56" s="1142" t="s">
        <v>116</v>
      </c>
      <c r="D56" s="1143"/>
      <c r="E56" s="1143"/>
      <c r="F56" s="1143"/>
      <c r="G56" s="1144"/>
      <c r="H56" s="1141" t="s">
        <v>39</v>
      </c>
      <c r="I56" s="1129"/>
      <c r="J56" s="1129"/>
      <c r="K56" s="1129"/>
      <c r="L56" s="1131"/>
      <c r="M56" s="1128" t="s">
        <v>38</v>
      </c>
      <c r="N56" s="1129"/>
      <c r="O56" s="1129"/>
      <c r="P56" s="1129"/>
      <c r="Q56" s="1131"/>
      <c r="R56" s="476" t="s">
        <v>157</v>
      </c>
      <c r="S56" s="476"/>
      <c r="T56" s="476"/>
      <c r="U56" s="476"/>
      <c r="V56" s="476"/>
      <c r="W56" s="476"/>
      <c r="X56" s="476"/>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940"/>
      <c r="BA56" s="396" t="s">
        <v>132</v>
      </c>
      <c r="BB56" s="342" t="s">
        <v>97</v>
      </c>
      <c r="BC56" s="1128" t="s">
        <v>116</v>
      </c>
      <c r="BD56" s="1129"/>
      <c r="BE56" s="1129"/>
      <c r="BF56" s="1129"/>
      <c r="BG56" s="1130"/>
      <c r="BH56" s="1128" t="s">
        <v>39</v>
      </c>
      <c r="BI56" s="1129"/>
      <c r="BJ56" s="1129"/>
      <c r="BK56" s="1129"/>
      <c r="BL56" s="1130"/>
      <c r="BM56" s="1128" t="s">
        <v>38</v>
      </c>
      <c r="BN56" s="1129"/>
      <c r="BO56" s="1129"/>
      <c r="BP56" s="1129"/>
      <c r="BQ56" s="1131"/>
      <c r="BR56" s="51" t="s">
        <v>142</v>
      </c>
      <c r="BS56" s="476"/>
      <c r="BT56" s="476"/>
      <c r="BU56" s="476"/>
      <c r="BV56" s="476"/>
      <c r="BW56" s="476"/>
      <c r="BX56" s="476"/>
      <c r="BY56" s="31"/>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row>
    <row r="57" s="362" customFormat="true" ht="24" x14ac:dyDescent="0.2">
      <c r="A57" s="382" t="s">
        <v>70</v>
      </c>
      <c r="B57" s="425"/>
      <c r="C57" s="467" t="s">
        <v>0</v>
      </c>
      <c r="D57" s="650" t="s">
        <v>1</v>
      </c>
      <c r="E57" s="650" t="s">
        <v>2</v>
      </c>
      <c r="F57" s="650" t="s">
        <v>3</v>
      </c>
      <c r="G57" s="651" t="s">
        <v>4</v>
      </c>
      <c r="H57" s="430" t="s">
        <v>0</v>
      </c>
      <c r="I57" s="653" t="s">
        <v>1</v>
      </c>
      <c r="J57" s="653" t="s">
        <v>2</v>
      </c>
      <c r="K57" s="653" t="s">
        <v>3</v>
      </c>
      <c r="L57" s="654" t="s">
        <v>4</v>
      </c>
      <c r="M57" s="431" t="s">
        <v>0</v>
      </c>
      <c r="N57" s="653" t="s">
        <v>1</v>
      </c>
      <c r="O57" s="653" t="s">
        <v>2</v>
      </c>
      <c r="P57" s="653" t="s">
        <v>3</v>
      </c>
      <c r="Q57" s="648" t="s">
        <v>4</v>
      </c>
      <c r="R57" s="430" t="s">
        <v>158</v>
      </c>
      <c r="S57" s="653" t="s">
        <v>159</v>
      </c>
      <c r="T57" s="653" t="s">
        <v>160</v>
      </c>
      <c r="U57" s="653" t="s">
        <v>161</v>
      </c>
      <c r="V57" s="653" t="s">
        <v>162</v>
      </c>
      <c r="W57" s="653" t="s">
        <v>163</v>
      </c>
      <c r="X57" s="654" t="s">
        <v>164</v>
      </c>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940"/>
      <c r="BA57" s="382" t="s">
        <v>121</v>
      </c>
      <c r="BB57" s="381"/>
      <c r="BC57" s="505" t="s">
        <v>0</v>
      </c>
      <c r="BD57" s="620" t="s">
        <v>1</v>
      </c>
      <c r="BE57" s="620" t="s">
        <v>2</v>
      </c>
      <c r="BF57" s="620" t="s">
        <v>3</v>
      </c>
      <c r="BG57" s="506" t="s">
        <v>4</v>
      </c>
      <c r="BH57" s="505" t="s">
        <v>0</v>
      </c>
      <c r="BI57" s="620" t="s">
        <v>1</v>
      </c>
      <c r="BJ57" s="620" t="s">
        <v>2</v>
      </c>
      <c r="BK57" s="620" t="s">
        <v>3</v>
      </c>
      <c r="BL57" s="506" t="s">
        <v>4</v>
      </c>
      <c r="BM57" s="505" t="s">
        <v>0</v>
      </c>
      <c r="BN57" s="620" t="s">
        <v>1</v>
      </c>
      <c r="BO57" s="620" t="s">
        <v>2</v>
      </c>
      <c r="BP57" s="620" t="s">
        <v>3</v>
      </c>
      <c r="BQ57" s="506" t="s">
        <v>4</v>
      </c>
      <c r="BR57" s="505" t="s">
        <v>158</v>
      </c>
      <c r="BS57" s="620" t="s">
        <v>159</v>
      </c>
      <c r="BT57" s="620" t="s">
        <v>160</v>
      </c>
      <c r="BU57" s="620" t="s">
        <v>161</v>
      </c>
      <c r="BV57" s="620" t="s">
        <v>162</v>
      </c>
      <c r="BW57" s="620" t="s">
        <v>163</v>
      </c>
      <c r="BX57" s="621" t="s">
        <v>164</v>
      </c>
      <c r="BY57" s="943"/>
      <c r="BZ57" s="943"/>
      <c r="CA57" s="943"/>
      <c r="CB57" s="943"/>
      <c r="CC57" s="943"/>
      <c r="CD57" s="943"/>
      <c r="CE57" s="943"/>
      <c r="CF57" s="943"/>
      <c r="CG57" s="943"/>
      <c r="CH57" s="943"/>
      <c r="CI57" s="943"/>
      <c r="CJ57" s="943"/>
      <c r="CK57" s="943"/>
      <c r="CL57" s="943"/>
      <c r="CM57" s="943"/>
      <c r="CN57" s="943"/>
      <c r="CO57" s="943"/>
      <c r="CP57" s="943"/>
      <c r="CQ57" s="943"/>
      <c r="CR57" s="943"/>
      <c r="CS57" s="943"/>
      <c r="CT57" s="943"/>
      <c r="CU57" s="943"/>
      <c r="CV57" s="943"/>
      <c r="CW57" s="943"/>
      <c r="CX57" s="943"/>
      <c r="CY57" s="943"/>
      <c r="CZ57" s="943"/>
    </row>
    <row r="58" s="362" customFormat="true" ht="15" customHeight="true" x14ac:dyDescent="0.2">
      <c r="A58" s="1132" t="s">
        <v>166</v>
      </c>
      <c r="B58" s="427" t="s">
        <v>167</v>
      </c>
      <c r="C58" s="174">
        <v>23.53050329860751</v>
      </c>
      <c r="D58" s="173">
        <v>27.677010329937147</v>
      </c>
      <c r="E58" s="173">
        <v>29.056739033409514</v>
      </c>
      <c r="F58" s="173">
        <v>26.07738261860074</v>
      </c>
      <c r="G58" s="172">
        <v>19.537079474082649</v>
      </c>
      <c r="H58" s="171">
        <v>57.589015253750084</v>
      </c>
      <c r="I58" s="173">
        <v>37.631664715055649</v>
      </c>
      <c r="J58" s="173">
        <v>26.333110410060812</v>
      </c>
      <c r="K58" s="173">
        <v>27.60385826000099</v>
      </c>
      <c r="L58" s="170">
        <v>14.541734848654226</v>
      </c>
      <c r="M58" s="174">
        <v>0.9883944309294167</v>
      </c>
      <c r="N58" s="173">
        <v>3.4551427799435555</v>
      </c>
      <c r="O58" s="173">
        <v>4.1881640586851709</v>
      </c>
      <c r="P58" s="173">
        <v>7.0027384867683615</v>
      </c>
      <c r="Q58" s="172">
        <v>26.377698361509129</v>
      </c>
      <c r="R58" s="171">
        <v>31.956434414425644</v>
      </c>
      <c r="S58" s="173">
        <v>12.158562380705558</v>
      </c>
      <c r="T58" s="173">
        <v>26.582990127291069</v>
      </c>
      <c r="U58" s="173">
        <v>14.773376621366319</v>
      </c>
      <c r="V58" s="173">
        <v>4.574343139486241</v>
      </c>
      <c r="W58" s="173">
        <v>19.266428251314583</v>
      </c>
      <c r="X58" s="170">
        <v>10.370285231881853</v>
      </c>
      <c r="Y58" s="487"/>
      <c r="Z58" s="487"/>
      <c r="AA58" s="487"/>
      <c r="AB58" s="487"/>
      <c r="AC58" s="487"/>
      <c r="AD58" s="487"/>
      <c r="AE58" s="487"/>
      <c r="AF58" s="487"/>
      <c r="AG58" s="487"/>
      <c r="AH58" s="487"/>
      <c r="AI58" s="487"/>
      <c r="AJ58" s="487"/>
      <c r="AK58" s="487"/>
      <c r="AL58" s="487"/>
      <c r="AM58" s="487"/>
      <c r="AN58" s="487"/>
      <c r="AO58" s="487"/>
      <c r="AP58" s="487"/>
      <c r="AQ58" s="487"/>
      <c r="AR58" s="487"/>
      <c r="AS58" s="487"/>
      <c r="AT58" s="487"/>
      <c r="AU58" s="487"/>
      <c r="AV58" s="487"/>
      <c r="AW58" s="487"/>
      <c r="AX58" s="487"/>
      <c r="AY58" s="487"/>
      <c r="AZ58" s="940"/>
      <c r="BA58" s="649"/>
      <c r="BB58" s="645"/>
      <c r="BC58" s="494"/>
      <c r="BD58" s="480"/>
      <c r="BE58" s="480"/>
      <c r="BF58" s="480"/>
      <c r="BG58" s="495"/>
      <c r="BH58" s="494"/>
      <c r="BI58" s="480"/>
      <c r="BJ58" s="480"/>
      <c r="BK58" s="480"/>
      <c r="BL58" s="495"/>
      <c r="BM58" s="494"/>
      <c r="BN58" s="480"/>
      <c r="BO58" s="480"/>
      <c r="BP58" s="480"/>
      <c r="BQ58" s="495"/>
      <c r="BR58" s="494"/>
      <c r="BS58" s="480"/>
      <c r="BT58" s="480"/>
      <c r="BU58" s="480"/>
      <c r="BV58" s="480"/>
      <c r="BW58" s="480"/>
      <c r="BX58" s="481"/>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row>
    <row r="59" s="362" customFormat="true" ht="15" customHeight="true" x14ac:dyDescent="0.2">
      <c r="A59" s="1133"/>
      <c r="B59" s="428" t="s">
        <v>168</v>
      </c>
      <c r="C59" s="169">
        <v>13.844184135514439</v>
      </c>
      <c r="D59" s="168">
        <v>26.835482270487958</v>
      </c>
      <c r="E59" s="168">
        <v>42.237034303927842</v>
      </c>
      <c r="F59" s="168">
        <v>62.226635764347726</v>
      </c>
      <c r="G59" s="167">
        <v>76.83454733536901</v>
      </c>
      <c r="H59" s="166">
        <v>28.247250602875575</v>
      </c>
      <c r="I59" s="168">
        <v>49.765004206719389</v>
      </c>
      <c r="J59" s="168">
        <v>66.375151706946255</v>
      </c>
      <c r="K59" s="168">
        <v>68.83000060700833</v>
      </c>
      <c r="L59" s="165">
        <v>82.817275250110228</v>
      </c>
      <c r="M59" s="169">
        <v>9.0395616341974048</v>
      </c>
      <c r="N59" s="168">
        <v>12.584281356065748</v>
      </c>
      <c r="O59" s="168">
        <v>11.167894839930605</v>
      </c>
      <c r="P59" s="168">
        <v>11.950662510249627</v>
      </c>
      <c r="Q59" s="167">
        <v>13.169354025517171</v>
      </c>
      <c r="R59" s="166">
        <v>59.599429020992453</v>
      </c>
      <c r="S59" s="168">
        <v>12.29552953416561</v>
      </c>
      <c r="T59" s="168">
        <v>7.7221212807966468</v>
      </c>
      <c r="U59" s="168">
        <v>27.047654345978927</v>
      </c>
      <c r="V59" s="168">
        <v>7.5962811457991659</v>
      </c>
      <c r="W59" s="168">
        <v>8.9573778604838061</v>
      </c>
      <c r="X59" s="165">
        <v>11.920649440069408</v>
      </c>
      <c r="Y59" s="487"/>
      <c r="Z59" s="487"/>
      <c r="AA59" s="487"/>
      <c r="AB59" s="487"/>
      <c r="AC59" s="487"/>
      <c r="AD59" s="487"/>
      <c r="AE59" s="487"/>
      <c r="AF59" s="487"/>
      <c r="AG59" s="487"/>
      <c r="AH59" s="487"/>
      <c r="AI59" s="487"/>
      <c r="AJ59" s="487"/>
      <c r="AK59" s="487"/>
      <c r="AL59" s="487"/>
      <c r="AM59" s="487"/>
      <c r="AN59" s="487"/>
      <c r="AO59" s="487"/>
      <c r="AP59" s="487"/>
      <c r="AQ59" s="487"/>
      <c r="AR59" s="487"/>
      <c r="AS59" s="487"/>
      <c r="AT59" s="487"/>
      <c r="AU59" s="487"/>
      <c r="AV59" s="487"/>
      <c r="AW59" s="487"/>
      <c r="AX59" s="487"/>
      <c r="AY59" s="487"/>
      <c r="AZ59" s="940"/>
      <c r="BA59" s="942"/>
      <c r="BB59" s="643"/>
      <c r="BC59" s="497"/>
      <c r="BD59" s="484"/>
      <c r="BE59" s="484"/>
      <c r="BF59" s="484"/>
      <c r="BG59" s="501"/>
      <c r="BH59" s="497"/>
      <c r="BI59" s="484"/>
      <c r="BJ59" s="484"/>
      <c r="BK59" s="484"/>
      <c r="BL59" s="501"/>
      <c r="BM59" s="497"/>
      <c r="BN59" s="484"/>
      <c r="BO59" s="484"/>
      <c r="BP59" s="484"/>
      <c r="BQ59" s="501"/>
      <c r="BR59" s="497"/>
      <c r="BS59" s="484"/>
      <c r="BT59" s="484"/>
      <c r="BU59" s="484"/>
      <c r="BV59" s="484"/>
      <c r="BW59" s="484"/>
      <c r="BX59" s="485"/>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row>
    <row r="60" s="362" customFormat="true" ht="15" customHeight="true" x14ac:dyDescent="0.2">
      <c r="A60" s="1133"/>
      <c r="B60" s="428" t="s">
        <v>169</v>
      </c>
      <c r="C60" s="169">
        <v>3.9958388350271554</v>
      </c>
      <c r="D60" s="168">
        <v>5.9060077849283115</v>
      </c>
      <c r="E60" s="168">
        <v>2.6072744391266554</v>
      </c>
      <c r="F60" s="168">
        <v>8.9783074233647731E-2</v>
      </c>
      <c r="G60" s="167">
        <v>0.27065004490202821</v>
      </c>
      <c r="H60" s="166">
        <v>10.007819534258084</v>
      </c>
      <c r="I60" s="168">
        <v>6.6286119047094081</v>
      </c>
      <c r="J60" s="168">
        <v>0.34889651639205421</v>
      </c>
      <c r="K60" s="168">
        <v>4.3505203030545801E-2</v>
      </c>
      <c r="L60" s="165">
        <v>0.38543620788483418</v>
      </c>
      <c r="M60" s="169">
        <v>0.45683726268975677</v>
      </c>
      <c r="N60" s="168">
        <v>0.52785581536620962</v>
      </c>
      <c r="O60" s="168">
        <v>0.25101577274064352</v>
      </c>
      <c r="P60" s="168">
        <v>1.3294655632187176</v>
      </c>
      <c r="Q60" s="167">
        <v>0.22012110212284619</v>
      </c>
      <c r="R60" s="166">
        <v>3.6357026955265535</v>
      </c>
      <c r="S60" s="168">
        <v>0.10365728108088898</v>
      </c>
      <c r="T60" s="168">
        <v>0.15747792111210346</v>
      </c>
      <c r="U60" s="168">
        <v>0.99714143794635246</v>
      </c>
      <c r="V60" s="168">
        <v>0.18749593555007157</v>
      </c>
      <c r="W60" s="168">
        <v>0.19104095988808403</v>
      </c>
      <c r="X60" s="165">
        <v>7.4051349980206474E-2</v>
      </c>
      <c r="Y60" s="487"/>
      <c r="Z60" s="487"/>
      <c r="AA60" s="487"/>
      <c r="AB60" s="487"/>
      <c r="AC60" s="487"/>
      <c r="AD60" s="487"/>
      <c r="AE60" s="487"/>
      <c r="AF60" s="487"/>
      <c r="AG60" s="487"/>
      <c r="AH60" s="487"/>
      <c r="AI60" s="487"/>
      <c r="AJ60" s="487"/>
      <c r="AK60" s="487"/>
      <c r="AL60" s="487"/>
      <c r="AM60" s="487"/>
      <c r="AN60" s="487"/>
      <c r="AO60" s="487"/>
      <c r="AP60" s="487"/>
      <c r="AQ60" s="487"/>
      <c r="AR60" s="487"/>
      <c r="AS60" s="487"/>
      <c r="AT60" s="487"/>
      <c r="AU60" s="487"/>
      <c r="AV60" s="487"/>
      <c r="AW60" s="487"/>
      <c r="AX60" s="487"/>
      <c r="AY60" s="487"/>
      <c r="AZ60" s="940"/>
      <c r="BA60" s="942"/>
      <c r="BB60" s="643"/>
      <c r="BC60" s="497"/>
      <c r="BD60" s="484"/>
      <c r="BE60" s="484"/>
      <c r="BF60" s="484"/>
      <c r="BG60" s="501"/>
      <c r="BH60" s="497"/>
      <c r="BI60" s="484"/>
      <c r="BJ60" s="484"/>
      <c r="BK60" s="484"/>
      <c r="BL60" s="501"/>
      <c r="BM60" s="497"/>
      <c r="BN60" s="484"/>
      <c r="BO60" s="484"/>
      <c r="BP60" s="484"/>
      <c r="BQ60" s="501"/>
      <c r="BR60" s="497"/>
      <c r="BS60" s="484"/>
      <c r="BT60" s="484"/>
      <c r="BU60" s="484"/>
      <c r="BV60" s="484"/>
      <c r="BW60" s="484"/>
      <c r="BX60" s="485"/>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row>
    <row r="61" s="362" customFormat="true" ht="15" customHeight="true" x14ac:dyDescent="0.2">
      <c r="A61" s="1133"/>
      <c r="B61" s="428" t="s">
        <v>170</v>
      </c>
      <c r="C61" s="169">
        <v>2.6209353930025805</v>
      </c>
      <c r="D61" s="168">
        <v>2.1477322392820213</v>
      </c>
      <c r="E61" s="168">
        <v>1.1605687599323078</v>
      </c>
      <c r="F61" s="168">
        <v>1.2611705141855774</v>
      </c>
      <c r="G61" s="167">
        <v>1.0194190891937602</v>
      </c>
      <c r="H61" s="166">
        <v>8.4265615257942586E-2</v>
      </c>
      <c r="I61" s="168">
        <v>0.19418296408020577</v>
      </c>
      <c r="J61" s="168">
        <v>0.56488979468190559</v>
      </c>
      <c r="K61" s="168">
        <v>0.57644798714392265</v>
      </c>
      <c r="L61" s="165">
        <v>1.1084919233140207</v>
      </c>
      <c r="M61" s="169">
        <v>4.0244786726350918</v>
      </c>
      <c r="N61" s="168">
        <v>3.8127372329224869</v>
      </c>
      <c r="O61" s="168">
        <v>4.1238934267610183</v>
      </c>
      <c r="P61" s="168">
        <v>4.7220964530987182</v>
      </c>
      <c r="Q61" s="167">
        <v>4.122443695487318</v>
      </c>
      <c r="R61" s="166">
        <v>0.47698232670363228</v>
      </c>
      <c r="S61" s="168">
        <v>0.760124535847578</v>
      </c>
      <c r="T61" s="168">
        <v>0.70944926563041277</v>
      </c>
      <c r="U61" s="168">
        <v>13.045839411392061</v>
      </c>
      <c r="V61" s="168">
        <v>1.254413886160628</v>
      </c>
      <c r="W61" s="168">
        <v>3.1273416344738805</v>
      </c>
      <c r="X61" s="165">
        <v>2.5796261448273783</v>
      </c>
      <c r="Y61" s="487"/>
      <c r="Z61" s="487"/>
      <c r="AA61" s="487"/>
      <c r="AB61" s="487"/>
      <c r="AC61" s="487"/>
      <c r="AD61" s="487"/>
      <c r="AE61" s="487"/>
      <c r="AF61" s="487"/>
      <c r="AG61" s="487"/>
      <c r="AH61" s="487"/>
      <c r="AI61" s="487"/>
      <c r="AJ61" s="487"/>
      <c r="AK61" s="487"/>
      <c r="AL61" s="487"/>
      <c r="AM61" s="487"/>
      <c r="AN61" s="487"/>
      <c r="AO61" s="487"/>
      <c r="AP61" s="487"/>
      <c r="AQ61" s="487"/>
      <c r="AR61" s="487"/>
      <c r="AS61" s="487"/>
      <c r="AT61" s="487"/>
      <c r="AU61" s="487"/>
      <c r="AV61" s="487"/>
      <c r="AW61" s="487"/>
      <c r="AX61" s="487"/>
      <c r="AY61" s="487"/>
      <c r="AZ61" s="940"/>
      <c r="BA61" s="942"/>
      <c r="BB61" s="643"/>
      <c r="BC61" s="497"/>
      <c r="BD61" s="484"/>
      <c r="BE61" s="484"/>
      <c r="BF61" s="484"/>
      <c r="BG61" s="501"/>
      <c r="BH61" s="497"/>
      <c r="BI61" s="484"/>
      <c r="BJ61" s="484"/>
      <c r="BK61" s="484"/>
      <c r="BL61" s="501"/>
      <c r="BM61" s="497"/>
      <c r="BN61" s="484"/>
      <c r="BO61" s="484"/>
      <c r="BP61" s="484"/>
      <c r="BQ61" s="501"/>
      <c r="BR61" s="497"/>
      <c r="BS61" s="484"/>
      <c r="BT61" s="484"/>
      <c r="BU61" s="484"/>
      <c r="BV61" s="484"/>
      <c r="BW61" s="484"/>
      <c r="BX61" s="485"/>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row>
    <row r="62" s="362" customFormat="true" ht="15" customHeight="true" x14ac:dyDescent="0.2">
      <c r="A62" s="1133"/>
      <c r="B62" s="428" t="s">
        <v>171</v>
      </c>
      <c r="C62" s="169">
        <v>0.32875155257426597</v>
      </c>
      <c r="D62" s="168">
        <v>0.15106792956204518</v>
      </c>
      <c r="E62" s="168">
        <v>4.458812998249418E-2</v>
      </c>
      <c r="F62" s="168">
        <v>3.1511926241516025E-3</v>
      </c>
      <c r="G62" s="167">
        <v>0</v>
      </c>
      <c r="H62" s="166">
        <v>0.3027572804606527</v>
      </c>
      <c r="I62" s="168">
        <v>5.3593744750332342E-3</v>
      </c>
      <c r="J62" s="168">
        <v>3.4330926980475187E-3</v>
      </c>
      <c r="K62" s="168">
        <v>0</v>
      </c>
      <c r="L62" s="165">
        <v>0</v>
      </c>
      <c r="M62" s="169">
        <v>0.56065374901795562</v>
      </c>
      <c r="N62" s="168">
        <v>0.21307583390176407</v>
      </c>
      <c r="O62" s="168">
        <v>4.5541806260384801E-2</v>
      </c>
      <c r="P62" s="168">
        <v>0.1385509910881709</v>
      </c>
      <c r="Q62" s="167">
        <v>4.8287899505539925E-2</v>
      </c>
      <c r="R62" s="166">
        <v>7.0298589638449469E-2</v>
      </c>
      <c r="S62" s="168">
        <v>1.256971675632136E-2</v>
      </c>
      <c r="T62" s="168">
        <v>0</v>
      </c>
      <c r="U62" s="168">
        <v>0.57520474979043723</v>
      </c>
      <c r="V62" s="168">
        <v>6.8579756400487024E-2</v>
      </c>
      <c r="W62" s="168">
        <v>0.13732530941333362</v>
      </c>
      <c r="X62" s="165">
        <v>3.8692952092638268E-2</v>
      </c>
      <c r="Y62" s="487"/>
      <c r="Z62" s="487"/>
      <c r="AA62" s="487"/>
      <c r="AB62" s="487"/>
      <c r="AC62" s="487"/>
      <c r="AD62" s="487"/>
      <c r="AE62" s="487"/>
      <c r="AF62" s="487"/>
      <c r="AG62" s="487"/>
      <c r="AH62" s="487"/>
      <c r="AI62" s="487"/>
      <c r="AJ62" s="487"/>
      <c r="AK62" s="487"/>
      <c r="AL62" s="487"/>
      <c r="AM62" s="487"/>
      <c r="AN62" s="487"/>
      <c r="AO62" s="487"/>
      <c r="AP62" s="487"/>
      <c r="AQ62" s="487"/>
      <c r="AR62" s="487"/>
      <c r="AS62" s="487"/>
      <c r="AT62" s="487"/>
      <c r="AU62" s="487"/>
      <c r="AV62" s="487"/>
      <c r="AW62" s="487"/>
      <c r="AX62" s="487"/>
      <c r="AY62" s="487"/>
      <c r="AZ62" s="940"/>
      <c r="BA62" s="942"/>
      <c r="BB62" s="643"/>
      <c r="BC62" s="497"/>
      <c r="BD62" s="484"/>
      <c r="BE62" s="484"/>
      <c r="BF62" s="484"/>
      <c r="BG62" s="501"/>
      <c r="BH62" s="497"/>
      <c r="BI62" s="484"/>
      <c r="BJ62" s="484"/>
      <c r="BK62" s="484"/>
      <c r="BL62" s="501"/>
      <c r="BM62" s="497"/>
      <c r="BN62" s="484"/>
      <c r="BO62" s="484"/>
      <c r="BP62" s="484"/>
      <c r="BQ62" s="501"/>
      <c r="BR62" s="497"/>
      <c r="BS62" s="484"/>
      <c r="BT62" s="484"/>
      <c r="BU62" s="484"/>
      <c r="BV62" s="484"/>
      <c r="BW62" s="484"/>
      <c r="BX62" s="485"/>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row>
    <row r="63" s="362" customFormat="true" ht="15" customHeight="true" x14ac:dyDescent="0.2">
      <c r="A63" s="1133"/>
      <c r="B63" s="428" t="s">
        <v>172</v>
      </c>
      <c r="C63" s="169">
        <v>1.6198012286198735</v>
      </c>
      <c r="D63" s="168">
        <v>0.86467256925948821</v>
      </c>
      <c r="E63" s="168">
        <v>0.91200740925573265</v>
      </c>
      <c r="F63" s="168">
        <v>1.7540256172532822E-2</v>
      </c>
      <c r="G63" s="167">
        <v>1.3835029864320995E-2</v>
      </c>
      <c r="H63" s="166">
        <v>2.5298544856388312</v>
      </c>
      <c r="I63" s="168">
        <v>1.4692066329681026</v>
      </c>
      <c r="J63" s="168">
        <v>2.9016033638025126E-2</v>
      </c>
      <c r="K63" s="168">
        <v>8.1877586952758454E-3</v>
      </c>
      <c r="L63" s="165">
        <v>7.8610108766517459E-3</v>
      </c>
      <c r="M63" s="169">
        <v>0.56540258509188768</v>
      </c>
      <c r="N63" s="168">
        <v>0.44166790413536322</v>
      </c>
      <c r="O63" s="168">
        <v>0.60345862508647397</v>
      </c>
      <c r="P63" s="168">
        <v>0.30294109314882867</v>
      </c>
      <c r="Q63" s="167">
        <v>0.14008242363838613</v>
      </c>
      <c r="R63" s="166">
        <v>0.81068967396707858</v>
      </c>
      <c r="S63" s="168">
        <v>0.28532788972495754</v>
      </c>
      <c r="T63" s="168">
        <v>0.29634326031449898</v>
      </c>
      <c r="U63" s="168">
        <v>0.5793589808773304</v>
      </c>
      <c r="V63" s="168">
        <v>0.17176150236066054</v>
      </c>
      <c r="W63" s="168">
        <v>0.91205817657997457</v>
      </c>
      <c r="X63" s="165">
        <v>0.88826269036035055</v>
      </c>
      <c r="Y63" s="487"/>
      <c r="Z63" s="487"/>
      <c r="AA63" s="487"/>
      <c r="AB63" s="487"/>
      <c r="AC63" s="487"/>
      <c r="AD63" s="487"/>
      <c r="AE63" s="487"/>
      <c r="AF63" s="487"/>
      <c r="AG63" s="487"/>
      <c r="AH63" s="487"/>
      <c r="AI63" s="487"/>
      <c r="AJ63" s="487"/>
      <c r="AK63" s="487"/>
      <c r="AL63" s="487"/>
      <c r="AM63" s="487"/>
      <c r="AN63" s="487"/>
      <c r="AO63" s="487"/>
      <c r="AP63" s="487"/>
      <c r="AQ63" s="487"/>
      <c r="AR63" s="487"/>
      <c r="AS63" s="487"/>
      <c r="AT63" s="487"/>
      <c r="AU63" s="487"/>
      <c r="AV63" s="487"/>
      <c r="AW63" s="487"/>
      <c r="AX63" s="487"/>
      <c r="AY63" s="487"/>
      <c r="AZ63" s="940"/>
      <c r="BA63" s="942"/>
      <c r="BB63" s="643"/>
      <c r="BC63" s="497"/>
      <c r="BD63" s="484"/>
      <c r="BE63" s="484"/>
      <c r="BF63" s="484"/>
      <c r="BG63" s="501"/>
      <c r="BH63" s="497"/>
      <c r="BI63" s="484"/>
      <c r="BJ63" s="484"/>
      <c r="BK63" s="484"/>
      <c r="BL63" s="501"/>
      <c r="BM63" s="497"/>
      <c r="BN63" s="484"/>
      <c r="BO63" s="484"/>
      <c r="BP63" s="484"/>
      <c r="BQ63" s="501"/>
      <c r="BR63" s="497"/>
      <c r="BS63" s="484"/>
      <c r="BT63" s="484"/>
      <c r="BU63" s="484"/>
      <c r="BV63" s="484"/>
      <c r="BW63" s="484"/>
      <c r="BX63" s="485"/>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row>
    <row r="64" s="362" customFormat="true" ht="15" customHeight="true" x14ac:dyDescent="0.2">
      <c r="A64" s="1133"/>
      <c r="B64" s="428" t="s">
        <v>173</v>
      </c>
      <c r="C64" s="169">
        <v>13.545221313824465</v>
      </c>
      <c r="D64" s="168">
        <v>7.0777972994212055</v>
      </c>
      <c r="E64" s="168">
        <v>4.7692097332058658</v>
      </c>
      <c r="F64" s="168">
        <v>1.6416289373854267</v>
      </c>
      <c r="G64" s="167">
        <v>0.23103784534371846</v>
      </c>
      <c r="H64" s="166">
        <v>0.15697564390592078</v>
      </c>
      <c r="I64" s="168">
        <v>0.21925487846266548</v>
      </c>
      <c r="J64" s="168">
        <v>0.39352920352106696</v>
      </c>
      <c r="K64" s="168">
        <v>0.14280294136731189</v>
      </c>
      <c r="L64" s="165">
        <v>5.6488360840635903E-2</v>
      </c>
      <c r="M64" s="169">
        <v>24.180465513470427</v>
      </c>
      <c r="N64" s="168">
        <v>16.815167576041404</v>
      </c>
      <c r="O64" s="168">
        <v>16.35570718839152</v>
      </c>
      <c r="P64" s="168">
        <v>15.186819505554567</v>
      </c>
      <c r="Q64" s="167">
        <v>13.004829240881657</v>
      </c>
      <c r="R64" s="166">
        <v>6.8617735805700672E-2</v>
      </c>
      <c r="S64" s="168">
        <v>2.5169068899418532</v>
      </c>
      <c r="T64" s="168">
        <v>19.708972487420809</v>
      </c>
      <c r="U64" s="168">
        <v>18.036617881831344</v>
      </c>
      <c r="V64" s="168">
        <v>11.995514597093642</v>
      </c>
      <c r="W64" s="168">
        <v>38.393762681938803</v>
      </c>
      <c r="X64" s="165">
        <v>3.0929024085979839</v>
      </c>
      <c r="Y64" s="487"/>
      <c r="Z64" s="487"/>
      <c r="AA64" s="487"/>
      <c r="AB64" s="487"/>
      <c r="AC64" s="487"/>
      <c r="AD64" s="487"/>
      <c r="AE64" s="487"/>
      <c r="AF64" s="487"/>
      <c r="AG64" s="487"/>
      <c r="AH64" s="487"/>
      <c r="AI64" s="487"/>
      <c r="AJ64" s="487"/>
      <c r="AK64" s="487"/>
      <c r="AL64" s="487"/>
      <c r="AM64" s="487"/>
      <c r="AN64" s="487"/>
      <c r="AO64" s="487"/>
      <c r="AP64" s="487"/>
      <c r="AQ64" s="487"/>
      <c r="AR64" s="487"/>
      <c r="AS64" s="487"/>
      <c r="AT64" s="487"/>
      <c r="AU64" s="487"/>
      <c r="AV64" s="487"/>
      <c r="AW64" s="487"/>
      <c r="AX64" s="487"/>
      <c r="AY64" s="487"/>
      <c r="AZ64" s="940"/>
      <c r="BA64" s="942"/>
      <c r="BB64" s="643"/>
      <c r="BC64" s="497"/>
      <c r="BD64" s="484"/>
      <c r="BE64" s="484"/>
      <c r="BF64" s="484"/>
      <c r="BG64" s="501"/>
      <c r="BH64" s="497"/>
      <c r="BI64" s="484"/>
      <c r="BJ64" s="484"/>
      <c r="BK64" s="484"/>
      <c r="BL64" s="501"/>
      <c r="BM64" s="497"/>
      <c r="BN64" s="484"/>
      <c r="BO64" s="484"/>
      <c r="BP64" s="484"/>
      <c r="BQ64" s="501"/>
      <c r="BR64" s="497"/>
      <c r="BS64" s="484"/>
      <c r="BT64" s="484"/>
      <c r="BU64" s="484"/>
      <c r="BV64" s="484"/>
      <c r="BW64" s="484"/>
      <c r="BX64" s="485"/>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row>
    <row r="65" s="362" customFormat="true" ht="15" customHeight="true" x14ac:dyDescent="0.2">
      <c r="A65" s="1133"/>
      <c r="B65" s="428" t="s">
        <v>174</v>
      </c>
      <c r="C65" s="169">
        <v>0.51524272945625516</v>
      </c>
      <c r="D65" s="168">
        <v>0.19323750075775176</v>
      </c>
      <c r="E65" s="168">
        <v>2.6250494186115747E-2</v>
      </c>
      <c r="F65" s="168">
        <v>0</v>
      </c>
      <c r="G65" s="167">
        <v>0</v>
      </c>
      <c r="H65" s="166">
        <v>2.2033611654924501E-4</v>
      </c>
      <c r="I65" s="168">
        <v>4.063839548939293E-3</v>
      </c>
      <c r="J65" s="168">
        <v>4.6099686014223259E-3</v>
      </c>
      <c r="K65" s="168">
        <v>0</v>
      </c>
      <c r="L65" s="165">
        <v>0</v>
      </c>
      <c r="M65" s="169">
        <v>1.1771898149367759</v>
      </c>
      <c r="N65" s="168">
        <v>0.37824866426480808</v>
      </c>
      <c r="O65" s="168">
        <v>0.59802817600186853</v>
      </c>
      <c r="P65" s="168">
        <v>0.14936489126689537</v>
      </c>
      <c r="Q65" s="167">
        <v>4.1214075512359456E-2</v>
      </c>
      <c r="R65" s="166">
        <v>0</v>
      </c>
      <c r="S65" s="168">
        <v>1.1136553417427966</v>
      </c>
      <c r="T65" s="168">
        <v>0.1231019823648179</v>
      </c>
      <c r="U65" s="168">
        <v>0.6707108828388173</v>
      </c>
      <c r="V65" s="168">
        <v>6.8463739609185142E-2</v>
      </c>
      <c r="W65" s="168">
        <v>0.45604878733441795</v>
      </c>
      <c r="X65" s="165">
        <v>2.702625971360161</v>
      </c>
      <c r="Y65" s="487"/>
      <c r="Z65" s="487"/>
      <c r="AA65" s="487"/>
      <c r="AB65" s="487"/>
      <c r="AC65" s="487"/>
      <c r="AD65" s="487"/>
      <c r="AE65" s="487"/>
      <c r="AF65" s="487"/>
      <c r="AG65" s="487"/>
      <c r="AH65" s="487"/>
      <c r="AI65" s="487"/>
      <c r="AJ65" s="487"/>
      <c r="AK65" s="487"/>
      <c r="AL65" s="487"/>
      <c r="AM65" s="487"/>
      <c r="AN65" s="487"/>
      <c r="AO65" s="487"/>
      <c r="AP65" s="487"/>
      <c r="AQ65" s="487"/>
      <c r="AR65" s="487"/>
      <c r="AS65" s="487"/>
      <c r="AT65" s="487"/>
      <c r="AU65" s="487"/>
      <c r="AV65" s="487"/>
      <c r="AW65" s="487"/>
      <c r="AX65" s="487"/>
      <c r="AY65" s="487"/>
      <c r="AZ65" s="940"/>
      <c r="BA65" s="942"/>
      <c r="BB65" s="643"/>
      <c r="BC65" s="497"/>
      <c r="BD65" s="484"/>
      <c r="BE65" s="484"/>
      <c r="BF65" s="484"/>
      <c r="BG65" s="501"/>
      <c r="BH65" s="497"/>
      <c r="BI65" s="484"/>
      <c r="BJ65" s="484"/>
      <c r="BK65" s="484"/>
      <c r="BL65" s="501"/>
      <c r="BM65" s="497"/>
      <c r="BN65" s="484"/>
      <c r="BO65" s="484"/>
      <c r="BP65" s="484"/>
      <c r="BQ65" s="501"/>
      <c r="BR65" s="497"/>
      <c r="BS65" s="484"/>
      <c r="BT65" s="484"/>
      <c r="BU65" s="484"/>
      <c r="BV65" s="484"/>
      <c r="BW65" s="484"/>
      <c r="BX65" s="485"/>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row>
    <row r="66" s="362" customFormat="true" ht="15" customHeight="true" x14ac:dyDescent="0.2">
      <c r="A66" s="1133"/>
      <c r="B66" s="428" t="s">
        <v>175</v>
      </c>
      <c r="C66" s="169">
        <v>38.436149357515731</v>
      </c>
      <c r="D66" s="168">
        <v>28.93977076913065</v>
      </c>
      <c r="E66" s="168">
        <v>19.069103518194925</v>
      </c>
      <c r="F66" s="168">
        <v>8.5271489192665282</v>
      </c>
      <c r="G66" s="167">
        <v>1.7049984478026297</v>
      </c>
      <c r="H66" s="166">
        <v>0.9077221000849931</v>
      </c>
      <c r="I66" s="168">
        <v>4.0752165246617666</v>
      </c>
      <c r="J66" s="168">
        <v>5.9384456985932319</v>
      </c>
      <c r="K66" s="168">
        <v>2.5384159298516922</v>
      </c>
      <c r="L66" s="165">
        <v>0.88302759073835646</v>
      </c>
      <c r="M66" s="169">
        <v>54.718902757075838</v>
      </c>
      <c r="N66" s="168">
        <v>61.416283933429398</v>
      </c>
      <c r="O66" s="168">
        <v>62.231461180191218</v>
      </c>
      <c r="P66" s="168">
        <v>58.84270643529824</v>
      </c>
      <c r="Q66" s="167">
        <v>41.938310653228982</v>
      </c>
      <c r="R66" s="166">
        <v>3.216354080418804</v>
      </c>
      <c r="S66" s="168">
        <v>70.022602845684617</v>
      </c>
      <c r="T66" s="168">
        <v>44.153584998833971</v>
      </c>
      <c r="U66" s="168">
        <v>19.678943343690893</v>
      </c>
      <c r="V66" s="168">
        <v>74.037122565945481</v>
      </c>
      <c r="W66" s="168">
        <v>28.107406041477624</v>
      </c>
      <c r="X66" s="165">
        <v>68.089048271434436</v>
      </c>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940"/>
      <c r="BA66" s="942"/>
      <c r="BB66" s="643"/>
      <c r="BC66" s="497"/>
      <c r="BD66" s="484"/>
      <c r="BE66" s="484"/>
      <c r="BF66" s="484"/>
      <c r="BG66" s="501"/>
      <c r="BH66" s="497"/>
      <c r="BI66" s="484"/>
      <c r="BJ66" s="484"/>
      <c r="BK66" s="484"/>
      <c r="BL66" s="501"/>
      <c r="BM66" s="497"/>
      <c r="BN66" s="484"/>
      <c r="BO66" s="484"/>
      <c r="BP66" s="484"/>
      <c r="BQ66" s="501"/>
      <c r="BR66" s="497"/>
      <c r="BS66" s="484"/>
      <c r="BT66" s="484"/>
      <c r="BU66" s="484"/>
      <c r="BV66" s="484"/>
      <c r="BW66" s="484"/>
      <c r="BX66" s="485"/>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row>
    <row r="67" s="362" customFormat="true" ht="15" customHeight="true" x14ac:dyDescent="0.2">
      <c r="A67" s="1133"/>
      <c r="B67" s="428" t="s">
        <v>47</v>
      </c>
      <c r="C67" s="169">
        <v>1.5633721558576237</v>
      </c>
      <c r="D67" s="168">
        <v>0.20722130723344795</v>
      </c>
      <c r="E67" s="168">
        <v>0.11722417877873302</v>
      </c>
      <c r="F67" s="168">
        <v>0.15555872318393082</v>
      </c>
      <c r="G67" s="167">
        <v>0.38843273344193302</v>
      </c>
      <c r="H67" s="166">
        <v>0.17411914765146785</v>
      </c>
      <c r="I67" s="168">
        <v>7.4349593190024162E-3</v>
      </c>
      <c r="J67" s="168">
        <v>8.9175748672242518E-3</v>
      </c>
      <c r="K67" s="168">
        <v>0.25678131290204892</v>
      </c>
      <c r="L67" s="165">
        <v>0.19968480758098267</v>
      </c>
      <c r="M67" s="169">
        <v>4.288113579955378</v>
      </c>
      <c r="N67" s="168">
        <v>0.3555389039288851</v>
      </c>
      <c r="O67" s="168">
        <v>0.43483492595107942</v>
      </c>
      <c r="P67" s="168">
        <v>0.37465407030786846</v>
      </c>
      <c r="Q67" s="167">
        <v>0.93765852259686788</v>
      </c>
      <c r="R67" s="166">
        <v>0.16549146252183522</v>
      </c>
      <c r="S67" s="168">
        <v>0.73106358434979857</v>
      </c>
      <c r="T67" s="168">
        <v>0.54595867623586791</v>
      </c>
      <c r="U67" s="168">
        <v>4.5951523442876141</v>
      </c>
      <c r="V67" s="168">
        <v>4.6023731594304847E-2</v>
      </c>
      <c r="W67" s="168">
        <v>0.45121029709560728</v>
      </c>
      <c r="X67" s="165">
        <v>0.24385553939571467</v>
      </c>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940"/>
      <c r="BA67" s="942"/>
      <c r="BB67" s="643"/>
      <c r="BC67" s="497"/>
      <c r="BD67" s="484"/>
      <c r="BE67" s="484"/>
      <c r="BF67" s="484"/>
      <c r="BG67" s="501"/>
      <c r="BH67" s="497"/>
      <c r="BI67" s="484"/>
      <c r="BJ67" s="484"/>
      <c r="BK67" s="484"/>
      <c r="BL67" s="501"/>
      <c r="BM67" s="497"/>
      <c r="BN67" s="484"/>
      <c r="BO67" s="484"/>
      <c r="BP67" s="484"/>
      <c r="BQ67" s="501"/>
      <c r="BR67" s="497"/>
      <c r="BS67" s="484"/>
      <c r="BT67" s="484"/>
      <c r="BU67" s="484"/>
      <c r="BV67" s="484"/>
      <c r="BW67" s="484"/>
      <c r="BX67" s="485"/>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row>
    <row r="68" s="362" customFormat="true" ht="15" customHeight="true" x14ac:dyDescent="0.2">
      <c r="A68" s="192"/>
      <c r="B68" s="186"/>
      <c r="C68" s="169"/>
      <c r="D68" s="168"/>
      <c r="E68" s="168"/>
      <c r="F68" s="168"/>
      <c r="G68" s="167"/>
      <c r="H68" s="166"/>
      <c r="I68" s="168"/>
      <c r="J68" s="168"/>
      <c r="K68" s="168"/>
      <c r="L68" s="165"/>
      <c r="M68" s="169"/>
      <c r="N68" s="168"/>
      <c r="O68" s="168"/>
      <c r="P68" s="168"/>
      <c r="Q68" s="167"/>
      <c r="R68" s="166"/>
      <c r="S68" s="168"/>
      <c r="T68" s="168"/>
      <c r="U68" s="168"/>
      <c r="V68" s="168"/>
      <c r="W68" s="168"/>
      <c r="X68" s="165"/>
      <c r="Y68" s="487"/>
      <c r="Z68" s="487"/>
      <c r="AA68" s="487"/>
      <c r="AB68" s="487"/>
      <c r="AC68" s="487"/>
      <c r="AD68" s="487"/>
      <c r="AE68" s="487"/>
      <c r="AF68" s="487"/>
      <c r="AG68" s="487"/>
      <c r="AH68" s="487"/>
      <c r="AI68" s="487"/>
      <c r="AJ68" s="487"/>
      <c r="AK68" s="487"/>
      <c r="AL68" s="487"/>
      <c r="AM68" s="487"/>
      <c r="AN68" s="487"/>
      <c r="AO68" s="487"/>
      <c r="AP68" s="487"/>
      <c r="AQ68" s="487"/>
      <c r="AR68" s="487"/>
      <c r="AS68" s="487"/>
      <c r="AT68" s="487"/>
      <c r="AU68" s="487"/>
      <c r="AV68" s="487"/>
      <c r="AW68" s="487"/>
      <c r="AX68" s="487"/>
      <c r="AY68" s="487"/>
      <c r="AZ68" s="940"/>
      <c r="BA68" s="942"/>
      <c r="BB68" s="643"/>
      <c r="BC68" s="497"/>
      <c r="BD68" s="484"/>
      <c r="BE68" s="484"/>
      <c r="BF68" s="484"/>
      <c r="BG68" s="501"/>
      <c r="BH68" s="497"/>
      <c r="BI68" s="484"/>
      <c r="BJ68" s="484"/>
      <c r="BK68" s="484"/>
      <c r="BL68" s="501"/>
      <c r="BM68" s="497"/>
      <c r="BN68" s="484"/>
      <c r="BO68" s="484"/>
      <c r="BP68" s="484"/>
      <c r="BQ68" s="501"/>
      <c r="BR68" s="497"/>
      <c r="BS68" s="484"/>
      <c r="BT68" s="484"/>
      <c r="BU68" s="484"/>
      <c r="BV68" s="484"/>
      <c r="BW68" s="484"/>
      <c r="BX68" s="485"/>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row>
    <row r="69" s="362" customFormat="true" ht="15" customHeight="true" x14ac:dyDescent="0.2">
      <c r="A69" s="192"/>
      <c r="B69" s="186"/>
      <c r="C69" s="169"/>
      <c r="D69" s="168"/>
      <c r="E69" s="168"/>
      <c r="F69" s="168"/>
      <c r="G69" s="167"/>
      <c r="H69" s="166"/>
      <c r="I69" s="168"/>
      <c r="J69" s="168"/>
      <c r="K69" s="168"/>
      <c r="L69" s="165"/>
      <c r="M69" s="169"/>
      <c r="N69" s="168"/>
      <c r="O69" s="168"/>
      <c r="P69" s="168"/>
      <c r="Q69" s="167"/>
      <c r="R69" s="166"/>
      <c r="S69" s="168"/>
      <c r="T69" s="168"/>
      <c r="U69" s="168"/>
      <c r="V69" s="168"/>
      <c r="W69" s="168"/>
      <c r="X69" s="165"/>
      <c r="Y69" s="487"/>
      <c r="Z69" s="487"/>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940"/>
      <c r="BA69" s="942"/>
      <c r="BB69" s="643"/>
      <c r="BC69" s="497"/>
      <c r="BD69" s="484"/>
      <c r="BE69" s="484"/>
      <c r="BF69" s="484"/>
      <c r="BG69" s="501"/>
      <c r="BH69" s="497"/>
      <c r="BI69" s="484"/>
      <c r="BJ69" s="484"/>
      <c r="BK69" s="484"/>
      <c r="BL69" s="501"/>
      <c r="BM69" s="497"/>
      <c r="BN69" s="484"/>
      <c r="BO69" s="484"/>
      <c r="BP69" s="484"/>
      <c r="BQ69" s="501"/>
      <c r="BR69" s="497"/>
      <c r="BS69" s="484"/>
      <c r="BT69" s="484"/>
      <c r="BU69" s="484"/>
      <c r="BV69" s="484"/>
      <c r="BW69" s="484"/>
      <c r="BX69" s="485"/>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row>
    <row r="70" s="362" customFormat="true" ht="15" customHeight="true" x14ac:dyDescent="0.2">
      <c r="A70" s="192"/>
      <c r="B70" s="186"/>
      <c r="C70" s="169"/>
      <c r="D70" s="168"/>
      <c r="E70" s="168"/>
      <c r="F70" s="168"/>
      <c r="G70" s="167"/>
      <c r="H70" s="166"/>
      <c r="I70" s="168"/>
      <c r="J70" s="168"/>
      <c r="K70" s="168"/>
      <c r="L70" s="165"/>
      <c r="M70" s="169"/>
      <c r="N70" s="168"/>
      <c r="O70" s="168"/>
      <c r="P70" s="168"/>
      <c r="Q70" s="167"/>
      <c r="R70" s="166"/>
      <c r="S70" s="168"/>
      <c r="T70" s="168"/>
      <c r="U70" s="168"/>
      <c r="V70" s="168"/>
      <c r="W70" s="168"/>
      <c r="X70" s="165"/>
      <c r="Y70" s="487"/>
      <c r="Z70" s="487"/>
      <c r="AA70" s="487"/>
      <c r="AB70" s="487"/>
      <c r="AC70" s="487"/>
      <c r="AD70" s="487"/>
      <c r="AE70" s="487"/>
      <c r="AF70" s="487"/>
      <c r="AG70" s="487"/>
      <c r="AH70" s="487"/>
      <c r="AI70" s="487"/>
      <c r="AJ70" s="487"/>
      <c r="AK70" s="487"/>
      <c r="AL70" s="487"/>
      <c r="AM70" s="487"/>
      <c r="AN70" s="487"/>
      <c r="AO70" s="487"/>
      <c r="AP70" s="487"/>
      <c r="AQ70" s="487"/>
      <c r="AR70" s="487"/>
      <c r="AS70" s="487"/>
      <c r="AT70" s="487"/>
      <c r="AU70" s="487"/>
      <c r="AV70" s="487"/>
      <c r="AW70" s="487"/>
      <c r="AX70" s="487"/>
      <c r="AY70" s="487"/>
      <c r="AZ70" s="940"/>
      <c r="BA70" s="942"/>
      <c r="BB70" s="643"/>
      <c r="BC70" s="497"/>
      <c r="BD70" s="484"/>
      <c r="BE70" s="484"/>
      <c r="BF70" s="484"/>
      <c r="BG70" s="501"/>
      <c r="BH70" s="497"/>
      <c r="BI70" s="484"/>
      <c r="BJ70" s="484"/>
      <c r="BK70" s="484"/>
      <c r="BL70" s="501"/>
      <c r="BM70" s="497"/>
      <c r="BN70" s="484"/>
      <c r="BO70" s="484"/>
      <c r="BP70" s="484"/>
      <c r="BQ70" s="501"/>
      <c r="BR70" s="497"/>
      <c r="BS70" s="484"/>
      <c r="BT70" s="484"/>
      <c r="BU70" s="484"/>
      <c r="BV70" s="484"/>
      <c r="BW70" s="484"/>
      <c r="BX70" s="485"/>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row>
    <row r="71" s="362" customFormat="true" ht="15" customHeight="true" x14ac:dyDescent="0.2">
      <c r="A71" s="192"/>
      <c r="B71" s="186"/>
      <c r="C71" s="169"/>
      <c r="D71" s="168"/>
      <c r="E71" s="168"/>
      <c r="F71" s="168"/>
      <c r="G71" s="167"/>
      <c r="H71" s="166"/>
      <c r="I71" s="168"/>
      <c r="J71" s="168"/>
      <c r="K71" s="168"/>
      <c r="L71" s="165"/>
      <c r="M71" s="169"/>
      <c r="N71" s="168"/>
      <c r="O71" s="168"/>
      <c r="P71" s="168"/>
      <c r="Q71" s="167"/>
      <c r="R71" s="166"/>
      <c r="S71" s="168"/>
      <c r="T71" s="168"/>
      <c r="U71" s="168"/>
      <c r="V71" s="168"/>
      <c r="W71" s="168"/>
      <c r="X71" s="165"/>
      <c r="Y71" s="487"/>
      <c r="Z71" s="487"/>
      <c r="AA71" s="487"/>
      <c r="AB71" s="487"/>
      <c r="AC71" s="487"/>
      <c r="AD71" s="487"/>
      <c r="AE71" s="487"/>
      <c r="AF71" s="487"/>
      <c r="AG71" s="487"/>
      <c r="AH71" s="487"/>
      <c r="AI71" s="487"/>
      <c r="AJ71" s="487"/>
      <c r="AK71" s="487"/>
      <c r="AL71" s="487"/>
      <c r="AM71" s="487"/>
      <c r="AN71" s="487"/>
      <c r="AO71" s="487"/>
      <c r="AP71" s="487"/>
      <c r="AQ71" s="487"/>
      <c r="AR71" s="487"/>
      <c r="AS71" s="487"/>
      <c r="AT71" s="487"/>
      <c r="AU71" s="487"/>
      <c r="AV71" s="487"/>
      <c r="AW71" s="487"/>
      <c r="AX71" s="487"/>
      <c r="AY71" s="487"/>
      <c r="AZ71" s="940"/>
      <c r="BA71" s="942"/>
      <c r="BB71" s="643"/>
      <c r="BC71" s="497"/>
      <c r="BD71" s="484"/>
      <c r="BE71" s="484"/>
      <c r="BF71" s="484"/>
      <c r="BG71" s="501"/>
      <c r="BH71" s="497"/>
      <c r="BI71" s="484"/>
      <c r="BJ71" s="484"/>
      <c r="BK71" s="484"/>
      <c r="BL71" s="501"/>
      <c r="BM71" s="497"/>
      <c r="BN71" s="484"/>
      <c r="BO71" s="484"/>
      <c r="BP71" s="484"/>
      <c r="BQ71" s="501"/>
      <c r="BR71" s="497"/>
      <c r="BS71" s="484"/>
      <c r="BT71" s="484"/>
      <c r="BU71" s="484"/>
      <c r="BV71" s="484"/>
      <c r="BW71" s="484"/>
      <c r="BX71" s="485"/>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row>
    <row r="72" s="362" customFormat="true" ht="15" customHeight="true" x14ac:dyDescent="0.2">
      <c r="A72" s="192"/>
      <c r="B72" s="186"/>
      <c r="C72" s="169"/>
      <c r="D72" s="168"/>
      <c r="E72" s="168"/>
      <c r="F72" s="168"/>
      <c r="G72" s="167"/>
      <c r="H72" s="166"/>
      <c r="I72" s="168"/>
      <c r="J72" s="168"/>
      <c r="K72" s="168"/>
      <c r="L72" s="165"/>
      <c r="M72" s="169"/>
      <c r="N72" s="168"/>
      <c r="O72" s="168"/>
      <c r="P72" s="168"/>
      <c r="Q72" s="167"/>
      <c r="R72" s="166"/>
      <c r="S72" s="168"/>
      <c r="T72" s="168"/>
      <c r="U72" s="168"/>
      <c r="V72" s="168"/>
      <c r="W72" s="168"/>
      <c r="X72" s="165"/>
      <c r="Y72" s="487"/>
      <c r="Z72" s="487"/>
      <c r="AA72" s="487"/>
      <c r="AB72" s="487"/>
      <c r="AC72" s="487"/>
      <c r="AD72" s="487"/>
      <c r="AE72" s="487"/>
      <c r="AF72" s="487"/>
      <c r="AG72" s="487"/>
      <c r="AH72" s="487"/>
      <c r="AI72" s="487"/>
      <c r="AJ72" s="487"/>
      <c r="AK72" s="487"/>
      <c r="AL72" s="487"/>
      <c r="AM72" s="487"/>
      <c r="AN72" s="487"/>
      <c r="AO72" s="487"/>
      <c r="AP72" s="487"/>
      <c r="AQ72" s="487"/>
      <c r="AR72" s="487"/>
      <c r="AS72" s="487"/>
      <c r="AT72" s="487"/>
      <c r="AU72" s="487"/>
      <c r="AV72" s="487"/>
      <c r="AW72" s="487"/>
      <c r="AX72" s="487"/>
      <c r="AY72" s="487"/>
      <c r="AZ72" s="940"/>
      <c r="BA72" s="942"/>
      <c r="BB72" s="643"/>
      <c r="BC72" s="497"/>
      <c r="BD72" s="484"/>
      <c r="BE72" s="484"/>
      <c r="BF72" s="484"/>
      <c r="BG72" s="501"/>
      <c r="BH72" s="497"/>
      <c r="BI72" s="484"/>
      <c r="BJ72" s="484"/>
      <c r="BK72" s="484"/>
      <c r="BL72" s="501"/>
      <c r="BM72" s="497"/>
      <c r="BN72" s="484"/>
      <c r="BO72" s="484"/>
      <c r="BP72" s="484"/>
      <c r="BQ72" s="501"/>
      <c r="BR72" s="497"/>
      <c r="BS72" s="484"/>
      <c r="BT72" s="484"/>
      <c r="BU72" s="484"/>
      <c r="BV72" s="484"/>
      <c r="BW72" s="484"/>
      <c r="BX72" s="485"/>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row>
    <row r="73" s="362" customFormat="true" ht="15" customHeight="true" x14ac:dyDescent="0.2">
      <c r="A73" s="192"/>
      <c r="B73" s="186"/>
      <c r="C73" s="169"/>
      <c r="D73" s="168"/>
      <c r="E73" s="168"/>
      <c r="F73" s="168"/>
      <c r="G73" s="167"/>
      <c r="H73" s="166"/>
      <c r="I73" s="168"/>
      <c r="J73" s="168"/>
      <c r="K73" s="168"/>
      <c r="L73" s="165"/>
      <c r="M73" s="169"/>
      <c r="N73" s="168"/>
      <c r="O73" s="168"/>
      <c r="P73" s="168"/>
      <c r="Q73" s="167"/>
      <c r="R73" s="166"/>
      <c r="S73" s="168"/>
      <c r="T73" s="168"/>
      <c r="U73" s="168"/>
      <c r="V73" s="168"/>
      <c r="W73" s="168"/>
      <c r="X73" s="165"/>
      <c r="Y73" s="487"/>
      <c r="Z73" s="487"/>
      <c r="AA73" s="487"/>
      <c r="AB73" s="487"/>
      <c r="AC73" s="487"/>
      <c r="AD73" s="487"/>
      <c r="AE73" s="487"/>
      <c r="AF73" s="487"/>
      <c r="AG73" s="487"/>
      <c r="AH73" s="487"/>
      <c r="AI73" s="487"/>
      <c r="AJ73" s="487"/>
      <c r="AK73" s="487"/>
      <c r="AL73" s="487"/>
      <c r="AM73" s="487"/>
      <c r="AN73" s="487"/>
      <c r="AO73" s="487"/>
      <c r="AP73" s="487"/>
      <c r="AQ73" s="487"/>
      <c r="AR73" s="487"/>
      <c r="AS73" s="487"/>
      <c r="AT73" s="487"/>
      <c r="AU73" s="487"/>
      <c r="AV73" s="487"/>
      <c r="AW73" s="487"/>
      <c r="AX73" s="487"/>
      <c r="AY73" s="487"/>
      <c r="AZ73" s="940"/>
      <c r="BA73" s="942"/>
      <c r="BB73" s="643"/>
      <c r="BC73" s="497"/>
      <c r="BD73" s="484"/>
      <c r="BE73" s="484"/>
      <c r="BF73" s="484"/>
      <c r="BG73" s="501"/>
      <c r="BH73" s="497"/>
      <c r="BI73" s="484"/>
      <c r="BJ73" s="484"/>
      <c r="BK73" s="484"/>
      <c r="BL73" s="501"/>
      <c r="BM73" s="497"/>
      <c r="BN73" s="484"/>
      <c r="BO73" s="484"/>
      <c r="BP73" s="484"/>
      <c r="BQ73" s="501"/>
      <c r="BR73" s="497"/>
      <c r="BS73" s="484"/>
      <c r="BT73" s="484"/>
      <c r="BU73" s="484"/>
      <c r="BV73" s="484"/>
      <c r="BW73" s="484"/>
      <c r="BX73" s="485"/>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row>
    <row r="74" s="362" customFormat="true" ht="15" customHeight="true" x14ac:dyDescent="0.2">
      <c r="A74" s="192"/>
      <c r="B74" s="186"/>
      <c r="C74" s="169"/>
      <c r="D74" s="168"/>
      <c r="E74" s="168"/>
      <c r="F74" s="168"/>
      <c r="G74" s="167"/>
      <c r="H74" s="166"/>
      <c r="I74" s="168"/>
      <c r="J74" s="168"/>
      <c r="K74" s="168"/>
      <c r="L74" s="165"/>
      <c r="M74" s="169"/>
      <c r="N74" s="168"/>
      <c r="O74" s="168"/>
      <c r="P74" s="168"/>
      <c r="Q74" s="167"/>
      <c r="R74" s="166"/>
      <c r="S74" s="168"/>
      <c r="T74" s="168"/>
      <c r="U74" s="168"/>
      <c r="V74" s="168"/>
      <c r="W74" s="168"/>
      <c r="X74" s="165"/>
      <c r="Y74" s="487"/>
      <c r="Z74" s="487"/>
      <c r="AA74" s="487"/>
      <c r="AB74" s="487"/>
      <c r="AC74" s="487"/>
      <c r="AD74" s="487"/>
      <c r="AE74" s="487"/>
      <c r="AF74" s="487"/>
      <c r="AG74" s="487"/>
      <c r="AH74" s="487"/>
      <c r="AI74" s="487"/>
      <c r="AJ74" s="487"/>
      <c r="AK74" s="487"/>
      <c r="AL74" s="487"/>
      <c r="AM74" s="487"/>
      <c r="AN74" s="487"/>
      <c r="AO74" s="487"/>
      <c r="AP74" s="487"/>
      <c r="AQ74" s="487"/>
      <c r="AR74" s="487"/>
      <c r="AS74" s="487"/>
      <c r="AT74" s="487"/>
      <c r="AU74" s="487"/>
      <c r="AV74" s="487"/>
      <c r="AW74" s="487"/>
      <c r="AX74" s="487"/>
      <c r="AY74" s="487"/>
      <c r="AZ74" s="940"/>
      <c r="BA74" s="942"/>
      <c r="BB74" s="643"/>
      <c r="BC74" s="497"/>
      <c r="BD74" s="484"/>
      <c r="BE74" s="484"/>
      <c r="BF74" s="484"/>
      <c r="BG74" s="501"/>
      <c r="BH74" s="497"/>
      <c r="BI74" s="484"/>
      <c r="BJ74" s="484"/>
      <c r="BK74" s="484"/>
      <c r="BL74" s="501"/>
      <c r="BM74" s="497"/>
      <c r="BN74" s="484"/>
      <c r="BO74" s="484"/>
      <c r="BP74" s="484"/>
      <c r="BQ74" s="501"/>
      <c r="BR74" s="497"/>
      <c r="BS74" s="484"/>
      <c r="BT74" s="484"/>
      <c r="BU74" s="484"/>
      <c r="BV74" s="484"/>
      <c r="BW74" s="484"/>
      <c r="BX74" s="485"/>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row>
    <row r="75" s="362" customFormat="true" ht="15" customHeight="true" x14ac:dyDescent="0.2">
      <c r="A75" s="192"/>
      <c r="B75" s="186"/>
      <c r="C75" s="169"/>
      <c r="D75" s="168"/>
      <c r="E75" s="168"/>
      <c r="F75" s="168"/>
      <c r="G75" s="167"/>
      <c r="H75" s="166"/>
      <c r="I75" s="168"/>
      <c r="J75" s="168"/>
      <c r="K75" s="168"/>
      <c r="L75" s="165"/>
      <c r="M75" s="169"/>
      <c r="N75" s="168"/>
      <c r="O75" s="168"/>
      <c r="P75" s="168"/>
      <c r="Q75" s="167"/>
      <c r="R75" s="166"/>
      <c r="S75" s="168"/>
      <c r="T75" s="168"/>
      <c r="U75" s="168"/>
      <c r="V75" s="168"/>
      <c r="W75" s="168"/>
      <c r="X75" s="165"/>
      <c r="Y75" s="487"/>
      <c r="Z75" s="487"/>
      <c r="AA75" s="487"/>
      <c r="AB75" s="487"/>
      <c r="AC75" s="487"/>
      <c r="AD75" s="487"/>
      <c r="AE75" s="487"/>
      <c r="AF75" s="487"/>
      <c r="AG75" s="487"/>
      <c r="AH75" s="487"/>
      <c r="AI75" s="487"/>
      <c r="AJ75" s="487"/>
      <c r="AK75" s="487"/>
      <c r="AL75" s="487"/>
      <c r="AM75" s="487"/>
      <c r="AN75" s="487"/>
      <c r="AO75" s="487"/>
      <c r="AP75" s="487"/>
      <c r="AQ75" s="487"/>
      <c r="AR75" s="487"/>
      <c r="AS75" s="487"/>
      <c r="AT75" s="487"/>
      <c r="AU75" s="487"/>
      <c r="AV75" s="487"/>
      <c r="AW75" s="487"/>
      <c r="AX75" s="487"/>
      <c r="AY75" s="487"/>
      <c r="AZ75" s="940"/>
      <c r="BA75" s="942"/>
      <c r="BB75" s="643"/>
      <c r="BC75" s="497"/>
      <c r="BD75" s="484"/>
      <c r="BE75" s="484"/>
      <c r="BF75" s="484"/>
      <c r="BG75" s="501"/>
      <c r="BH75" s="497"/>
      <c r="BI75" s="484"/>
      <c r="BJ75" s="484"/>
      <c r="BK75" s="484"/>
      <c r="BL75" s="501"/>
      <c r="BM75" s="497"/>
      <c r="BN75" s="484"/>
      <c r="BO75" s="484"/>
      <c r="BP75" s="484"/>
      <c r="BQ75" s="501"/>
      <c r="BR75" s="497"/>
      <c r="BS75" s="484"/>
      <c r="BT75" s="484"/>
      <c r="BU75" s="484"/>
      <c r="BV75" s="484"/>
      <c r="BW75" s="484"/>
      <c r="BX75" s="485"/>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row>
    <row r="76" s="603" customFormat="true" ht="15" customHeight="true" x14ac:dyDescent="0.2">
      <c r="A76" s="192"/>
      <c r="B76" s="186"/>
      <c r="C76" s="151"/>
      <c r="D76" s="150"/>
      <c r="E76" s="150"/>
      <c r="F76" s="150"/>
      <c r="G76" s="149"/>
      <c r="H76" s="148"/>
      <c r="I76" s="150"/>
      <c r="J76" s="150"/>
      <c r="K76" s="150"/>
      <c r="L76" s="147"/>
      <c r="M76" s="151"/>
      <c r="N76" s="150"/>
      <c r="O76" s="150"/>
      <c r="P76" s="150"/>
      <c r="Q76" s="149"/>
      <c r="R76" s="148"/>
      <c r="S76" s="150"/>
      <c r="T76" s="150"/>
      <c r="U76" s="150"/>
      <c r="V76" s="150"/>
      <c r="W76" s="150"/>
      <c r="X76" s="147"/>
      <c r="Y76" s="885"/>
      <c r="Z76" s="885"/>
      <c r="AA76" s="885"/>
      <c r="AB76" s="885"/>
      <c r="AC76" s="885"/>
      <c r="AD76" s="885"/>
      <c r="AE76" s="885"/>
      <c r="AF76" s="885"/>
      <c r="AG76" s="885"/>
      <c r="AH76" s="885"/>
      <c r="AI76" s="885"/>
      <c r="AJ76" s="885"/>
      <c r="AK76" s="885"/>
      <c r="AL76" s="885"/>
      <c r="AM76" s="885"/>
      <c r="AN76" s="885"/>
      <c r="AO76" s="885"/>
      <c r="AP76" s="885"/>
      <c r="AQ76" s="885"/>
      <c r="AR76" s="885"/>
      <c r="AS76" s="885"/>
      <c r="AT76" s="885"/>
      <c r="AU76" s="885"/>
      <c r="AV76" s="885"/>
      <c r="AW76" s="885"/>
      <c r="AX76" s="885"/>
      <c r="AY76" s="885"/>
      <c r="AZ76" s="395"/>
      <c r="BA76" s="942"/>
      <c r="BB76" s="643"/>
      <c r="BC76" s="497"/>
      <c r="BD76" s="484"/>
      <c r="BE76" s="484"/>
      <c r="BF76" s="484"/>
      <c r="BG76" s="501"/>
      <c r="BH76" s="497"/>
      <c r="BI76" s="484"/>
      <c r="BJ76" s="484"/>
      <c r="BK76" s="484"/>
      <c r="BL76" s="501"/>
      <c r="BM76" s="497"/>
      <c r="BN76" s="484"/>
      <c r="BO76" s="484"/>
      <c r="BP76" s="484"/>
      <c r="BQ76" s="501"/>
      <c r="BR76" s="497"/>
      <c r="BS76" s="484"/>
      <c r="BT76" s="484"/>
      <c r="BU76" s="484"/>
      <c r="BV76" s="484"/>
      <c r="BW76" s="484"/>
      <c r="BX76" s="485"/>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row>
    <row r="77" s="603" customFormat="true" ht="15" customHeight="true" x14ac:dyDescent="0.2">
      <c r="A77" s="192"/>
      <c r="B77" s="186"/>
      <c r="C77" s="151"/>
      <c r="D77" s="150"/>
      <c r="E77" s="150"/>
      <c r="F77" s="150"/>
      <c r="G77" s="149"/>
      <c r="H77" s="148"/>
      <c r="I77" s="150"/>
      <c r="J77" s="150"/>
      <c r="K77" s="150"/>
      <c r="L77" s="147"/>
      <c r="M77" s="151"/>
      <c r="N77" s="150"/>
      <c r="O77" s="150"/>
      <c r="P77" s="150"/>
      <c r="Q77" s="149"/>
      <c r="R77" s="148"/>
      <c r="S77" s="150"/>
      <c r="T77" s="150"/>
      <c r="U77" s="150"/>
      <c r="V77" s="150"/>
      <c r="W77" s="150"/>
      <c r="X77" s="147"/>
      <c r="Y77" s="885"/>
      <c r="Z77" s="885"/>
      <c r="AA77" s="885"/>
      <c r="AB77" s="885"/>
      <c r="AC77" s="885"/>
      <c r="AD77" s="885"/>
      <c r="AE77" s="885"/>
      <c r="AF77" s="885"/>
      <c r="AG77" s="885"/>
      <c r="AH77" s="885"/>
      <c r="AI77" s="885"/>
      <c r="AJ77" s="885"/>
      <c r="AK77" s="885"/>
      <c r="AL77" s="885"/>
      <c r="AM77" s="885"/>
      <c r="AN77" s="885"/>
      <c r="AO77" s="885"/>
      <c r="AP77" s="885"/>
      <c r="AQ77" s="885"/>
      <c r="AR77" s="885"/>
      <c r="AS77" s="885"/>
      <c r="AT77" s="885"/>
      <c r="AU77" s="885"/>
      <c r="AV77" s="885"/>
      <c r="AW77" s="885"/>
      <c r="AX77" s="885"/>
      <c r="AY77" s="885"/>
      <c r="AZ77" s="395"/>
      <c r="BA77" s="942"/>
      <c r="BB77" s="643"/>
      <c r="BC77" s="497"/>
      <c r="BD77" s="484"/>
      <c r="BE77" s="484"/>
      <c r="BF77" s="484"/>
      <c r="BG77" s="501"/>
      <c r="BH77" s="497"/>
      <c r="BI77" s="484"/>
      <c r="BJ77" s="484"/>
      <c r="BK77" s="484"/>
      <c r="BL77" s="501"/>
      <c r="BM77" s="497"/>
      <c r="BN77" s="484"/>
      <c r="BO77" s="484"/>
      <c r="BP77" s="484"/>
      <c r="BQ77" s="501"/>
      <c r="BR77" s="497"/>
      <c r="BS77" s="484"/>
      <c r="BT77" s="484"/>
      <c r="BU77" s="484"/>
      <c r="BV77" s="484"/>
      <c r="BW77" s="484"/>
      <c r="BX77" s="485"/>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row>
    <row r="78" s="603" customFormat="true" ht="15" customHeight="true" x14ac:dyDescent="0.2">
      <c r="A78" s="192"/>
      <c r="B78" s="186"/>
      <c r="C78" s="151"/>
      <c r="D78" s="150"/>
      <c r="E78" s="150"/>
      <c r="F78" s="150"/>
      <c r="G78" s="149"/>
      <c r="H78" s="148"/>
      <c r="I78" s="150"/>
      <c r="J78" s="150"/>
      <c r="K78" s="150"/>
      <c r="L78" s="147"/>
      <c r="M78" s="151"/>
      <c r="N78" s="150"/>
      <c r="O78" s="150"/>
      <c r="P78" s="150"/>
      <c r="Q78" s="149"/>
      <c r="R78" s="148"/>
      <c r="S78" s="150"/>
      <c r="T78" s="150"/>
      <c r="U78" s="150"/>
      <c r="V78" s="150"/>
      <c r="W78" s="150"/>
      <c r="X78" s="147"/>
      <c r="Y78" s="885"/>
      <c r="Z78" s="885"/>
      <c r="AA78" s="885"/>
      <c r="AB78" s="885"/>
      <c r="AC78" s="885"/>
      <c r="AD78" s="885"/>
      <c r="AE78" s="885"/>
      <c r="AF78" s="885"/>
      <c r="AG78" s="885"/>
      <c r="AH78" s="885"/>
      <c r="AI78" s="885"/>
      <c r="AJ78" s="885"/>
      <c r="AK78" s="885"/>
      <c r="AL78" s="885"/>
      <c r="AM78" s="885"/>
      <c r="AN78" s="885"/>
      <c r="AO78" s="885"/>
      <c r="AP78" s="885"/>
      <c r="AQ78" s="885"/>
      <c r="AR78" s="885"/>
      <c r="AS78" s="885"/>
      <c r="AT78" s="885"/>
      <c r="AU78" s="885"/>
      <c r="AV78" s="885"/>
      <c r="AW78" s="885"/>
      <c r="AX78" s="885"/>
      <c r="AY78" s="885"/>
      <c r="AZ78" s="395"/>
      <c r="BA78" s="942"/>
      <c r="BB78" s="643"/>
      <c r="BC78" s="497"/>
      <c r="BD78" s="484"/>
      <c r="BE78" s="484"/>
      <c r="BF78" s="484"/>
      <c r="BG78" s="501"/>
      <c r="BH78" s="497"/>
      <c r="BI78" s="484"/>
      <c r="BJ78" s="484"/>
      <c r="BK78" s="484"/>
      <c r="BL78" s="501"/>
      <c r="BM78" s="497"/>
      <c r="BN78" s="484"/>
      <c r="BO78" s="484"/>
      <c r="BP78" s="484"/>
      <c r="BQ78" s="501"/>
      <c r="BR78" s="497"/>
      <c r="BS78" s="484"/>
      <c r="BT78" s="484"/>
      <c r="BU78" s="484"/>
      <c r="BV78" s="484"/>
      <c r="BW78" s="484"/>
      <c r="BX78" s="485"/>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row>
    <row r="79" s="603" customFormat="true" ht="15" customHeight="true" x14ac:dyDescent="0.2">
      <c r="A79" s="192"/>
      <c r="B79" s="186"/>
      <c r="C79" s="151"/>
      <c r="D79" s="150"/>
      <c r="E79" s="150"/>
      <c r="F79" s="150"/>
      <c r="G79" s="149"/>
      <c r="H79" s="148"/>
      <c r="I79" s="150"/>
      <c r="J79" s="150"/>
      <c r="K79" s="150"/>
      <c r="L79" s="147"/>
      <c r="M79" s="151"/>
      <c r="N79" s="150"/>
      <c r="O79" s="150"/>
      <c r="P79" s="150"/>
      <c r="Q79" s="149"/>
      <c r="R79" s="148"/>
      <c r="S79" s="150"/>
      <c r="T79" s="150"/>
      <c r="U79" s="150"/>
      <c r="V79" s="150"/>
      <c r="W79" s="150"/>
      <c r="X79" s="147"/>
      <c r="Y79" s="885"/>
      <c r="Z79" s="885"/>
      <c r="AA79" s="885"/>
      <c r="AB79" s="885"/>
      <c r="AC79" s="885"/>
      <c r="AD79" s="885"/>
      <c r="AE79" s="885"/>
      <c r="AF79" s="885"/>
      <c r="AG79" s="885"/>
      <c r="AH79" s="885"/>
      <c r="AI79" s="885"/>
      <c r="AJ79" s="885"/>
      <c r="AK79" s="885"/>
      <c r="AL79" s="885"/>
      <c r="AM79" s="885"/>
      <c r="AN79" s="885"/>
      <c r="AO79" s="885"/>
      <c r="AP79" s="885"/>
      <c r="AQ79" s="885"/>
      <c r="AR79" s="885"/>
      <c r="AS79" s="885"/>
      <c r="AT79" s="885"/>
      <c r="AU79" s="885"/>
      <c r="AV79" s="885"/>
      <c r="AW79" s="885"/>
      <c r="AX79" s="885"/>
      <c r="AY79" s="885"/>
      <c r="AZ79" s="395"/>
      <c r="BA79" s="942"/>
      <c r="BB79" s="643"/>
      <c r="BC79" s="497"/>
      <c r="BD79" s="484"/>
      <c r="BE79" s="484"/>
      <c r="BF79" s="484"/>
      <c r="BG79" s="501"/>
      <c r="BH79" s="497"/>
      <c r="BI79" s="484"/>
      <c r="BJ79" s="484"/>
      <c r="BK79" s="484"/>
      <c r="BL79" s="501"/>
      <c r="BM79" s="497"/>
      <c r="BN79" s="484"/>
      <c r="BO79" s="484"/>
      <c r="BP79" s="484"/>
      <c r="BQ79" s="501"/>
      <c r="BR79" s="497"/>
      <c r="BS79" s="484"/>
      <c r="BT79" s="484"/>
      <c r="BU79" s="484"/>
      <c r="BV79" s="484"/>
      <c r="BW79" s="484"/>
      <c r="BX79" s="485"/>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row>
    <row r="80" s="603" customFormat="true" ht="15" customHeight="true" x14ac:dyDescent="0.2">
      <c r="A80" s="192"/>
      <c r="B80" s="186"/>
      <c r="C80" s="151"/>
      <c r="D80" s="150"/>
      <c r="E80" s="150"/>
      <c r="F80" s="150"/>
      <c r="G80" s="149"/>
      <c r="H80" s="148"/>
      <c r="I80" s="150"/>
      <c r="J80" s="150"/>
      <c r="K80" s="150"/>
      <c r="L80" s="147"/>
      <c r="M80" s="151"/>
      <c r="N80" s="150"/>
      <c r="O80" s="150"/>
      <c r="P80" s="150"/>
      <c r="Q80" s="149"/>
      <c r="R80" s="148"/>
      <c r="S80" s="150"/>
      <c r="T80" s="150"/>
      <c r="U80" s="150"/>
      <c r="V80" s="150"/>
      <c r="W80" s="150"/>
      <c r="X80" s="147"/>
      <c r="Y80" s="885"/>
      <c r="Z80" s="885"/>
      <c r="AA80" s="885"/>
      <c r="AB80" s="885"/>
      <c r="AC80" s="885"/>
      <c r="AD80" s="885"/>
      <c r="AE80" s="885"/>
      <c r="AF80" s="885"/>
      <c r="AG80" s="885"/>
      <c r="AH80" s="885"/>
      <c r="AI80" s="885"/>
      <c r="AJ80" s="885"/>
      <c r="AK80" s="885"/>
      <c r="AL80" s="885"/>
      <c r="AM80" s="885"/>
      <c r="AN80" s="885"/>
      <c r="AO80" s="885"/>
      <c r="AP80" s="885"/>
      <c r="AQ80" s="885"/>
      <c r="AR80" s="885"/>
      <c r="AS80" s="885"/>
      <c r="AT80" s="885"/>
      <c r="AU80" s="885"/>
      <c r="AV80" s="885"/>
      <c r="AW80" s="885"/>
      <c r="AX80" s="885"/>
      <c r="AY80" s="885"/>
      <c r="AZ80" s="395"/>
      <c r="BA80" s="942"/>
      <c r="BB80" s="643"/>
      <c r="BC80" s="497"/>
      <c r="BD80" s="484"/>
      <c r="BE80" s="484"/>
      <c r="BF80" s="484"/>
      <c r="BG80" s="501"/>
      <c r="BH80" s="497"/>
      <c r="BI80" s="484"/>
      <c r="BJ80" s="484"/>
      <c r="BK80" s="484"/>
      <c r="BL80" s="501"/>
      <c r="BM80" s="497"/>
      <c r="BN80" s="484"/>
      <c r="BO80" s="484"/>
      <c r="BP80" s="484"/>
      <c r="BQ80" s="501"/>
      <c r="BR80" s="497"/>
      <c r="BS80" s="484"/>
      <c r="BT80" s="484"/>
      <c r="BU80" s="484"/>
      <c r="BV80" s="484"/>
      <c r="BW80" s="484"/>
      <c r="BX80" s="485"/>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row>
    <row r="81" s="603" customFormat="true" ht="15" customHeight="true" x14ac:dyDescent="0.2">
      <c r="A81" s="192"/>
      <c r="B81" s="186"/>
      <c r="C81" s="151"/>
      <c r="D81" s="150"/>
      <c r="E81" s="150"/>
      <c r="F81" s="150"/>
      <c r="G81" s="149"/>
      <c r="H81" s="148"/>
      <c r="I81" s="150"/>
      <c r="J81" s="150"/>
      <c r="K81" s="150"/>
      <c r="L81" s="147"/>
      <c r="M81" s="151"/>
      <c r="N81" s="150"/>
      <c r="O81" s="150"/>
      <c r="P81" s="150"/>
      <c r="Q81" s="149"/>
      <c r="R81" s="148"/>
      <c r="S81" s="150"/>
      <c r="T81" s="150"/>
      <c r="U81" s="150"/>
      <c r="V81" s="150"/>
      <c r="W81" s="150"/>
      <c r="X81" s="147"/>
      <c r="Y81" s="885"/>
      <c r="Z81" s="885"/>
      <c r="AA81" s="885"/>
      <c r="AB81" s="885"/>
      <c r="AC81" s="885"/>
      <c r="AD81" s="885"/>
      <c r="AE81" s="885"/>
      <c r="AF81" s="885"/>
      <c r="AG81" s="885"/>
      <c r="AH81" s="885"/>
      <c r="AI81" s="885"/>
      <c r="AJ81" s="885"/>
      <c r="AK81" s="885"/>
      <c r="AL81" s="885"/>
      <c r="AM81" s="885"/>
      <c r="AN81" s="885"/>
      <c r="AO81" s="885"/>
      <c r="AP81" s="885"/>
      <c r="AQ81" s="885"/>
      <c r="AR81" s="885"/>
      <c r="AS81" s="885"/>
      <c r="AT81" s="885"/>
      <c r="AU81" s="885"/>
      <c r="AV81" s="885"/>
      <c r="AW81" s="885"/>
      <c r="AX81" s="885"/>
      <c r="AY81" s="885"/>
      <c r="AZ81" s="395"/>
      <c r="BA81" s="942"/>
      <c r="BB81" s="643"/>
      <c r="BC81" s="497"/>
      <c r="BD81" s="484"/>
      <c r="BE81" s="484"/>
      <c r="BF81" s="484"/>
      <c r="BG81" s="501"/>
      <c r="BH81" s="497"/>
      <c r="BI81" s="484"/>
      <c r="BJ81" s="484"/>
      <c r="BK81" s="484"/>
      <c r="BL81" s="501"/>
      <c r="BM81" s="497"/>
      <c r="BN81" s="484"/>
      <c r="BO81" s="484"/>
      <c r="BP81" s="484"/>
      <c r="BQ81" s="501"/>
      <c r="BR81" s="497"/>
      <c r="BS81" s="484"/>
      <c r="BT81" s="484"/>
      <c r="BU81" s="484"/>
      <c r="BV81" s="484"/>
      <c r="BW81" s="484"/>
      <c r="BX81" s="485"/>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row>
    <row r="82" s="603" customFormat="true" ht="15" customHeight="true" x14ac:dyDescent="0.2">
      <c r="A82" s="192"/>
      <c r="B82" s="186"/>
      <c r="C82" s="151"/>
      <c r="D82" s="150"/>
      <c r="E82" s="150"/>
      <c r="F82" s="150"/>
      <c r="G82" s="149"/>
      <c r="H82" s="148"/>
      <c r="I82" s="150"/>
      <c r="J82" s="150"/>
      <c r="K82" s="150"/>
      <c r="L82" s="147"/>
      <c r="M82" s="151"/>
      <c r="N82" s="150"/>
      <c r="O82" s="150"/>
      <c r="P82" s="150"/>
      <c r="Q82" s="149"/>
      <c r="R82" s="148"/>
      <c r="S82" s="150"/>
      <c r="T82" s="150"/>
      <c r="U82" s="150"/>
      <c r="V82" s="150"/>
      <c r="W82" s="150"/>
      <c r="X82" s="147"/>
      <c r="Y82" s="885"/>
      <c r="Z82" s="885"/>
      <c r="AA82" s="885"/>
      <c r="AB82" s="885"/>
      <c r="AC82" s="885"/>
      <c r="AD82" s="885"/>
      <c r="AE82" s="885"/>
      <c r="AF82" s="885"/>
      <c r="AG82" s="885"/>
      <c r="AH82" s="885"/>
      <c r="AI82" s="885"/>
      <c r="AJ82" s="885"/>
      <c r="AK82" s="885"/>
      <c r="AL82" s="885"/>
      <c r="AM82" s="885"/>
      <c r="AN82" s="885"/>
      <c r="AO82" s="885"/>
      <c r="AP82" s="885"/>
      <c r="AQ82" s="885"/>
      <c r="AR82" s="885"/>
      <c r="AS82" s="885"/>
      <c r="AT82" s="885"/>
      <c r="AU82" s="885"/>
      <c r="AV82" s="885"/>
      <c r="AW82" s="885"/>
      <c r="AX82" s="885"/>
      <c r="AY82" s="885"/>
      <c r="AZ82" s="395"/>
      <c r="BA82" s="942"/>
      <c r="BB82" s="643"/>
      <c r="BC82" s="497"/>
      <c r="BD82" s="484"/>
      <c r="BE82" s="484"/>
      <c r="BF82" s="484"/>
      <c r="BG82" s="501"/>
      <c r="BH82" s="497"/>
      <c r="BI82" s="484"/>
      <c r="BJ82" s="484"/>
      <c r="BK82" s="484"/>
      <c r="BL82" s="501"/>
      <c r="BM82" s="497"/>
      <c r="BN82" s="484"/>
      <c r="BO82" s="484"/>
      <c r="BP82" s="484"/>
      <c r="BQ82" s="501"/>
      <c r="BR82" s="497"/>
      <c r="BS82" s="484"/>
      <c r="BT82" s="484"/>
      <c r="BU82" s="484"/>
      <c r="BV82" s="484"/>
      <c r="BW82" s="484"/>
      <c r="BX82" s="485"/>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row>
    <row r="83" s="603" customFormat="true" ht="15" customHeight="true" x14ac:dyDescent="0.2">
      <c r="A83" s="192"/>
      <c r="B83" s="186"/>
      <c r="C83" s="151"/>
      <c r="D83" s="150"/>
      <c r="E83" s="150"/>
      <c r="F83" s="150"/>
      <c r="G83" s="149"/>
      <c r="H83" s="148"/>
      <c r="I83" s="150"/>
      <c r="J83" s="150"/>
      <c r="K83" s="150"/>
      <c r="L83" s="147"/>
      <c r="M83" s="151"/>
      <c r="N83" s="150"/>
      <c r="O83" s="150"/>
      <c r="P83" s="150"/>
      <c r="Q83" s="149"/>
      <c r="R83" s="148"/>
      <c r="S83" s="150"/>
      <c r="T83" s="150"/>
      <c r="U83" s="150"/>
      <c r="V83" s="150"/>
      <c r="W83" s="150"/>
      <c r="X83" s="147"/>
      <c r="Y83" s="885"/>
      <c r="Z83" s="885"/>
      <c r="AA83" s="885"/>
      <c r="AB83" s="885"/>
      <c r="AC83" s="885"/>
      <c r="AD83" s="885"/>
      <c r="AE83" s="885"/>
      <c r="AF83" s="885"/>
      <c r="AG83" s="885"/>
      <c r="AH83" s="885"/>
      <c r="AI83" s="885"/>
      <c r="AJ83" s="885"/>
      <c r="AK83" s="885"/>
      <c r="AL83" s="885"/>
      <c r="AM83" s="885"/>
      <c r="AN83" s="885"/>
      <c r="AO83" s="885"/>
      <c r="AP83" s="885"/>
      <c r="AQ83" s="885"/>
      <c r="AR83" s="885"/>
      <c r="AS83" s="885"/>
      <c r="AT83" s="885"/>
      <c r="AU83" s="885"/>
      <c r="AV83" s="885"/>
      <c r="AW83" s="885"/>
      <c r="AX83" s="885"/>
      <c r="AY83" s="885"/>
      <c r="AZ83" s="395"/>
      <c r="BA83" s="942"/>
      <c r="BB83" s="643"/>
      <c r="BC83" s="497"/>
      <c r="BD83" s="484"/>
      <c r="BE83" s="484"/>
      <c r="BF83" s="484"/>
      <c r="BG83" s="501"/>
      <c r="BH83" s="497"/>
      <c r="BI83" s="484"/>
      <c r="BJ83" s="484"/>
      <c r="BK83" s="484"/>
      <c r="BL83" s="501"/>
      <c r="BM83" s="497"/>
      <c r="BN83" s="484"/>
      <c r="BO83" s="484"/>
      <c r="BP83" s="484"/>
      <c r="BQ83" s="501"/>
      <c r="BR83" s="497"/>
      <c r="BS83" s="484"/>
      <c r="BT83" s="484"/>
      <c r="BU83" s="484"/>
      <c r="BV83" s="484"/>
      <c r="BW83" s="484"/>
      <c r="BX83" s="485"/>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row>
    <row r="84" s="603" customFormat="true" ht="15" customHeight="true" x14ac:dyDescent="0.2">
      <c r="A84" s="192"/>
      <c r="B84" s="186"/>
      <c r="C84" s="151"/>
      <c r="D84" s="150"/>
      <c r="E84" s="150"/>
      <c r="F84" s="150"/>
      <c r="G84" s="149"/>
      <c r="H84" s="148"/>
      <c r="I84" s="150"/>
      <c r="J84" s="150"/>
      <c r="K84" s="150"/>
      <c r="L84" s="147"/>
      <c r="M84" s="151"/>
      <c r="N84" s="150"/>
      <c r="O84" s="150"/>
      <c r="P84" s="150"/>
      <c r="Q84" s="149"/>
      <c r="R84" s="148"/>
      <c r="S84" s="150"/>
      <c r="T84" s="150"/>
      <c r="U84" s="150"/>
      <c r="V84" s="150"/>
      <c r="W84" s="150"/>
      <c r="X84" s="147"/>
      <c r="Y84" s="885"/>
      <c r="Z84" s="885"/>
      <c r="AA84" s="885"/>
      <c r="AB84" s="885"/>
      <c r="AC84" s="885"/>
      <c r="AD84" s="885"/>
      <c r="AE84" s="885"/>
      <c r="AF84" s="885"/>
      <c r="AG84" s="885"/>
      <c r="AH84" s="885"/>
      <c r="AI84" s="885"/>
      <c r="AJ84" s="885"/>
      <c r="AK84" s="885"/>
      <c r="AL84" s="885"/>
      <c r="AM84" s="885"/>
      <c r="AN84" s="885"/>
      <c r="AO84" s="885"/>
      <c r="AP84" s="885"/>
      <c r="AQ84" s="885"/>
      <c r="AR84" s="885"/>
      <c r="AS84" s="885"/>
      <c r="AT84" s="885"/>
      <c r="AU84" s="885"/>
      <c r="AV84" s="885"/>
      <c r="AW84" s="885"/>
      <c r="AX84" s="885"/>
      <c r="AY84" s="885"/>
      <c r="AZ84" s="395"/>
      <c r="BA84" s="942"/>
      <c r="BB84" s="643"/>
      <c r="BC84" s="497"/>
      <c r="BD84" s="484"/>
      <c r="BE84" s="484"/>
      <c r="BF84" s="484"/>
      <c r="BG84" s="501"/>
      <c r="BH84" s="497"/>
      <c r="BI84" s="484"/>
      <c r="BJ84" s="484"/>
      <c r="BK84" s="484"/>
      <c r="BL84" s="501"/>
      <c r="BM84" s="497"/>
      <c r="BN84" s="484"/>
      <c r="BO84" s="484"/>
      <c r="BP84" s="484"/>
      <c r="BQ84" s="501"/>
      <c r="BR84" s="497"/>
      <c r="BS84" s="484"/>
      <c r="BT84" s="484"/>
      <c r="BU84" s="484"/>
      <c r="BV84" s="484"/>
      <c r="BW84" s="484"/>
      <c r="BX84" s="485"/>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row>
    <row r="85" s="603" customFormat="true" ht="15" customHeight="true" x14ac:dyDescent="0.2">
      <c r="A85" s="192"/>
      <c r="B85" s="186"/>
      <c r="C85" s="151"/>
      <c r="D85" s="150"/>
      <c r="E85" s="150"/>
      <c r="F85" s="150"/>
      <c r="G85" s="149"/>
      <c r="H85" s="148"/>
      <c r="I85" s="150"/>
      <c r="J85" s="150"/>
      <c r="K85" s="150"/>
      <c r="L85" s="147"/>
      <c r="M85" s="151"/>
      <c r="N85" s="150"/>
      <c r="O85" s="150"/>
      <c r="P85" s="150"/>
      <c r="Q85" s="149"/>
      <c r="R85" s="148"/>
      <c r="S85" s="150"/>
      <c r="T85" s="150"/>
      <c r="U85" s="150"/>
      <c r="V85" s="150"/>
      <c r="W85" s="150"/>
      <c r="X85" s="147"/>
      <c r="Y85" s="885"/>
      <c r="Z85" s="885"/>
      <c r="AA85" s="885"/>
      <c r="AB85" s="885"/>
      <c r="AC85" s="885"/>
      <c r="AD85" s="885"/>
      <c r="AE85" s="885"/>
      <c r="AF85" s="885"/>
      <c r="AG85" s="885"/>
      <c r="AH85" s="885"/>
      <c r="AI85" s="885"/>
      <c r="AJ85" s="885"/>
      <c r="AK85" s="885"/>
      <c r="AL85" s="885"/>
      <c r="AM85" s="885"/>
      <c r="AN85" s="885"/>
      <c r="AO85" s="885"/>
      <c r="AP85" s="885"/>
      <c r="AQ85" s="885"/>
      <c r="AR85" s="885"/>
      <c r="AS85" s="885"/>
      <c r="AT85" s="885"/>
      <c r="AU85" s="885"/>
      <c r="AV85" s="885"/>
      <c r="AW85" s="885"/>
      <c r="AX85" s="885"/>
      <c r="AY85" s="885"/>
      <c r="AZ85" s="395"/>
      <c r="BA85" s="942"/>
      <c r="BB85" s="643"/>
      <c r="BC85" s="497"/>
      <c r="BD85" s="484"/>
      <c r="BE85" s="484"/>
      <c r="BF85" s="484"/>
      <c r="BG85" s="501"/>
      <c r="BH85" s="497"/>
      <c r="BI85" s="484"/>
      <c r="BJ85" s="484"/>
      <c r="BK85" s="484"/>
      <c r="BL85" s="501"/>
      <c r="BM85" s="497"/>
      <c r="BN85" s="484"/>
      <c r="BO85" s="484"/>
      <c r="BP85" s="484"/>
      <c r="BQ85" s="501"/>
      <c r="BR85" s="497"/>
      <c r="BS85" s="484"/>
      <c r="BT85" s="484"/>
      <c r="BU85" s="484"/>
      <c r="BV85" s="484"/>
      <c r="BW85" s="484"/>
      <c r="BX85" s="485"/>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row>
    <row r="86" s="603" customFormat="true" ht="15" customHeight="true" x14ac:dyDescent="0.2">
      <c r="A86" s="192"/>
      <c r="B86" s="186"/>
      <c r="C86" s="151"/>
      <c r="D86" s="150"/>
      <c r="E86" s="150"/>
      <c r="F86" s="150"/>
      <c r="G86" s="149"/>
      <c r="H86" s="148"/>
      <c r="I86" s="150"/>
      <c r="J86" s="150"/>
      <c r="K86" s="150"/>
      <c r="L86" s="147"/>
      <c r="M86" s="151"/>
      <c r="N86" s="150"/>
      <c r="O86" s="150"/>
      <c r="P86" s="150"/>
      <c r="Q86" s="149"/>
      <c r="R86" s="148"/>
      <c r="S86" s="150"/>
      <c r="T86" s="150"/>
      <c r="U86" s="150"/>
      <c r="V86" s="150"/>
      <c r="W86" s="150"/>
      <c r="X86" s="147"/>
      <c r="Y86" s="885"/>
      <c r="Z86" s="885"/>
      <c r="AA86" s="885"/>
      <c r="AB86" s="885"/>
      <c r="AC86" s="885"/>
      <c r="AD86" s="885"/>
      <c r="AE86" s="885"/>
      <c r="AF86" s="885"/>
      <c r="AG86" s="885"/>
      <c r="AH86" s="885"/>
      <c r="AI86" s="885"/>
      <c r="AJ86" s="885"/>
      <c r="AK86" s="885"/>
      <c r="AL86" s="885"/>
      <c r="AM86" s="885"/>
      <c r="AN86" s="885"/>
      <c r="AO86" s="885"/>
      <c r="AP86" s="885"/>
      <c r="AQ86" s="885"/>
      <c r="AR86" s="885"/>
      <c r="AS86" s="885"/>
      <c r="AT86" s="885"/>
      <c r="AU86" s="885"/>
      <c r="AV86" s="885"/>
      <c r="AW86" s="885"/>
      <c r="AX86" s="885"/>
      <c r="AY86" s="885"/>
      <c r="AZ86" s="395"/>
      <c r="BA86" s="942"/>
      <c r="BB86" s="643"/>
      <c r="BC86" s="497"/>
      <c r="BD86" s="484"/>
      <c r="BE86" s="484"/>
      <c r="BF86" s="484"/>
      <c r="BG86" s="501"/>
      <c r="BH86" s="497"/>
      <c r="BI86" s="484"/>
      <c r="BJ86" s="484"/>
      <c r="BK86" s="484"/>
      <c r="BL86" s="501"/>
      <c r="BM86" s="497"/>
      <c r="BN86" s="484"/>
      <c r="BO86" s="484"/>
      <c r="BP86" s="484"/>
      <c r="BQ86" s="501"/>
      <c r="BR86" s="497"/>
      <c r="BS86" s="484"/>
      <c r="BT86" s="484"/>
      <c r="BU86" s="484"/>
      <c r="BV86" s="484"/>
      <c r="BW86" s="484"/>
      <c r="BX86" s="485"/>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row>
    <row r="87" s="603" customFormat="true" ht="15" customHeight="true" x14ac:dyDescent="0.2">
      <c r="A87" s="192"/>
      <c r="B87" s="186"/>
      <c r="C87" s="151"/>
      <c r="D87" s="150"/>
      <c r="E87" s="150"/>
      <c r="F87" s="150"/>
      <c r="G87" s="149"/>
      <c r="H87" s="148"/>
      <c r="I87" s="150"/>
      <c r="J87" s="150"/>
      <c r="K87" s="150"/>
      <c r="L87" s="147"/>
      <c r="M87" s="151"/>
      <c r="N87" s="150"/>
      <c r="O87" s="150"/>
      <c r="P87" s="150"/>
      <c r="Q87" s="149"/>
      <c r="R87" s="148"/>
      <c r="S87" s="150"/>
      <c r="T87" s="150"/>
      <c r="U87" s="150"/>
      <c r="V87" s="150"/>
      <c r="W87" s="150"/>
      <c r="X87" s="147"/>
      <c r="Y87" s="885"/>
      <c r="Z87" s="885"/>
      <c r="AA87" s="885"/>
      <c r="AB87" s="885"/>
      <c r="AC87" s="885"/>
      <c r="AD87" s="885"/>
      <c r="AE87" s="885"/>
      <c r="AF87" s="885"/>
      <c r="AG87" s="885"/>
      <c r="AH87" s="885"/>
      <c r="AI87" s="885"/>
      <c r="AJ87" s="885"/>
      <c r="AK87" s="885"/>
      <c r="AL87" s="885"/>
      <c r="AM87" s="885"/>
      <c r="AN87" s="885"/>
      <c r="AO87" s="885"/>
      <c r="AP87" s="885"/>
      <c r="AQ87" s="885"/>
      <c r="AR87" s="885"/>
      <c r="AS87" s="885"/>
      <c r="AT87" s="885"/>
      <c r="AU87" s="885"/>
      <c r="AV87" s="885"/>
      <c r="AW87" s="885"/>
      <c r="AX87" s="885"/>
      <c r="AY87" s="885"/>
      <c r="AZ87" s="395"/>
      <c r="BA87" s="942"/>
      <c r="BB87" s="643"/>
      <c r="BC87" s="497"/>
      <c r="BD87" s="484"/>
      <c r="BE87" s="484"/>
      <c r="BF87" s="484"/>
      <c r="BG87" s="501"/>
      <c r="BH87" s="497"/>
      <c r="BI87" s="484"/>
      <c r="BJ87" s="484"/>
      <c r="BK87" s="484"/>
      <c r="BL87" s="501"/>
      <c r="BM87" s="497"/>
      <c r="BN87" s="484"/>
      <c r="BO87" s="484"/>
      <c r="BP87" s="484"/>
      <c r="BQ87" s="501"/>
      <c r="BR87" s="497"/>
      <c r="BS87" s="484"/>
      <c r="BT87" s="484"/>
      <c r="BU87" s="484"/>
      <c r="BV87" s="484"/>
      <c r="BW87" s="484"/>
      <c r="BX87" s="485"/>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row>
    <row r="88" s="603" customFormat="true" ht="15" customHeight="true" x14ac:dyDescent="0.2">
      <c r="A88" s="192"/>
      <c r="B88" s="186"/>
      <c r="C88" s="151"/>
      <c r="D88" s="150"/>
      <c r="E88" s="150"/>
      <c r="F88" s="150"/>
      <c r="G88" s="149"/>
      <c r="H88" s="148"/>
      <c r="I88" s="150"/>
      <c r="J88" s="150"/>
      <c r="K88" s="150"/>
      <c r="L88" s="147"/>
      <c r="M88" s="151"/>
      <c r="N88" s="150"/>
      <c r="O88" s="150"/>
      <c r="P88" s="150"/>
      <c r="Q88" s="149"/>
      <c r="R88" s="148"/>
      <c r="S88" s="150"/>
      <c r="T88" s="150"/>
      <c r="U88" s="150"/>
      <c r="V88" s="150"/>
      <c r="W88" s="150"/>
      <c r="X88" s="147"/>
      <c r="Y88" s="88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95"/>
      <c r="BA88" s="942"/>
      <c r="BB88" s="643"/>
      <c r="BC88" s="497"/>
      <c r="BD88" s="484"/>
      <c r="BE88" s="484"/>
      <c r="BF88" s="484"/>
      <c r="BG88" s="501"/>
      <c r="BH88" s="497"/>
      <c r="BI88" s="484"/>
      <c r="BJ88" s="484"/>
      <c r="BK88" s="484"/>
      <c r="BL88" s="501"/>
      <c r="BM88" s="497"/>
      <c r="BN88" s="484"/>
      <c r="BO88" s="484"/>
      <c r="BP88" s="484"/>
      <c r="BQ88" s="501"/>
      <c r="BR88" s="497"/>
      <c r="BS88" s="484"/>
      <c r="BT88" s="484"/>
      <c r="BU88" s="484"/>
      <c r="BV88" s="484"/>
      <c r="BW88" s="484"/>
      <c r="BX88" s="485"/>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row>
    <row r="89" s="603" customFormat="true" ht="15" customHeight="true" x14ac:dyDescent="0.2">
      <c r="A89" s="192"/>
      <c r="B89" s="186"/>
      <c r="C89" s="151"/>
      <c r="D89" s="150"/>
      <c r="E89" s="150"/>
      <c r="F89" s="150"/>
      <c r="G89" s="149"/>
      <c r="H89" s="148"/>
      <c r="I89" s="150"/>
      <c r="J89" s="150"/>
      <c r="K89" s="150"/>
      <c r="L89" s="147"/>
      <c r="M89" s="151"/>
      <c r="N89" s="150"/>
      <c r="O89" s="150"/>
      <c r="P89" s="150"/>
      <c r="Q89" s="149"/>
      <c r="R89" s="148"/>
      <c r="S89" s="150"/>
      <c r="T89" s="150"/>
      <c r="U89" s="150"/>
      <c r="V89" s="150"/>
      <c r="W89" s="150"/>
      <c r="X89" s="147"/>
      <c r="Y89" s="885"/>
      <c r="Z89" s="885"/>
      <c r="AA89" s="885"/>
      <c r="AB89" s="885"/>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95"/>
      <c r="BA89" s="942"/>
      <c r="BB89" s="643"/>
      <c r="BC89" s="497"/>
      <c r="BD89" s="484"/>
      <c r="BE89" s="484"/>
      <c r="BF89" s="484"/>
      <c r="BG89" s="501"/>
      <c r="BH89" s="497"/>
      <c r="BI89" s="484"/>
      <c r="BJ89" s="484"/>
      <c r="BK89" s="484"/>
      <c r="BL89" s="501"/>
      <c r="BM89" s="497"/>
      <c r="BN89" s="484"/>
      <c r="BO89" s="484"/>
      <c r="BP89" s="484"/>
      <c r="BQ89" s="501"/>
      <c r="BR89" s="497"/>
      <c r="BS89" s="484"/>
      <c r="BT89" s="484"/>
      <c r="BU89" s="484"/>
      <c r="BV89" s="484"/>
      <c r="BW89" s="484"/>
      <c r="BX89" s="485"/>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row>
    <row r="90" s="603" customFormat="true" ht="15" customHeight="true" x14ac:dyDescent="0.2">
      <c r="A90" s="192"/>
      <c r="B90" s="186"/>
      <c r="C90" s="151"/>
      <c r="D90" s="150"/>
      <c r="E90" s="150"/>
      <c r="F90" s="150"/>
      <c r="G90" s="149"/>
      <c r="H90" s="148"/>
      <c r="I90" s="150"/>
      <c r="J90" s="150"/>
      <c r="K90" s="150"/>
      <c r="L90" s="147"/>
      <c r="M90" s="151"/>
      <c r="N90" s="150"/>
      <c r="O90" s="150"/>
      <c r="P90" s="150"/>
      <c r="Q90" s="149"/>
      <c r="R90" s="148"/>
      <c r="S90" s="150"/>
      <c r="T90" s="150"/>
      <c r="U90" s="150"/>
      <c r="V90" s="150"/>
      <c r="W90" s="150"/>
      <c r="X90" s="147"/>
      <c r="Y90" s="885"/>
      <c r="Z90" s="885"/>
      <c r="AA90" s="885"/>
      <c r="AB90" s="885"/>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95"/>
      <c r="BA90" s="942"/>
      <c r="BB90" s="643"/>
      <c r="BC90" s="497"/>
      <c r="BD90" s="484"/>
      <c r="BE90" s="484"/>
      <c r="BF90" s="484"/>
      <c r="BG90" s="501"/>
      <c r="BH90" s="497"/>
      <c r="BI90" s="484"/>
      <c r="BJ90" s="484"/>
      <c r="BK90" s="484"/>
      <c r="BL90" s="501"/>
      <c r="BM90" s="497"/>
      <c r="BN90" s="484"/>
      <c r="BO90" s="484"/>
      <c r="BP90" s="484"/>
      <c r="BQ90" s="501"/>
      <c r="BR90" s="497"/>
      <c r="BS90" s="484"/>
      <c r="BT90" s="484"/>
      <c r="BU90" s="484"/>
      <c r="BV90" s="484"/>
      <c r="BW90" s="484"/>
      <c r="BX90" s="485"/>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row>
    <row r="91" s="603" customFormat="true" ht="15" customHeight="true" x14ac:dyDescent="0.2">
      <c r="A91" s="214"/>
      <c r="B91" s="185"/>
      <c r="C91" s="144"/>
      <c r="D91" s="146"/>
      <c r="E91" s="146"/>
      <c r="F91" s="146"/>
      <c r="G91" s="145"/>
      <c r="H91" s="143"/>
      <c r="I91" s="146"/>
      <c r="J91" s="146"/>
      <c r="K91" s="146"/>
      <c r="L91" s="142"/>
      <c r="M91" s="144"/>
      <c r="N91" s="146"/>
      <c r="O91" s="146"/>
      <c r="P91" s="146"/>
      <c r="Q91" s="145"/>
      <c r="R91" s="143"/>
      <c r="S91" s="146"/>
      <c r="T91" s="146"/>
      <c r="U91" s="146"/>
      <c r="V91" s="146"/>
      <c r="W91" s="146"/>
      <c r="X91" s="142"/>
      <c r="Y91" s="88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95"/>
      <c r="BA91" s="942"/>
      <c r="BB91" s="643"/>
      <c r="BC91" s="497"/>
      <c r="BD91" s="484"/>
      <c r="BE91" s="484"/>
      <c r="BF91" s="484"/>
      <c r="BG91" s="501"/>
      <c r="BH91" s="497"/>
      <c r="BI91" s="484"/>
      <c r="BJ91" s="484"/>
      <c r="BK91" s="484"/>
      <c r="BL91" s="501"/>
      <c r="BM91" s="497"/>
      <c r="BN91" s="484"/>
      <c r="BO91" s="484"/>
      <c r="BP91" s="484"/>
      <c r="BQ91" s="501"/>
      <c r="BR91" s="497"/>
      <c r="BS91" s="484"/>
      <c r="BT91" s="484"/>
      <c r="BU91" s="484"/>
      <c r="BV91" s="484"/>
      <c r="BW91" s="484"/>
      <c r="BX91" s="485"/>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row>
    <row r="92" s="603" customFormat="true" ht="15" customHeight="true" x14ac:dyDescent="0.2">
      <c r="A92" s="214"/>
      <c r="B92" s="185"/>
      <c r="C92" s="144"/>
      <c r="D92" s="146"/>
      <c r="E92" s="146"/>
      <c r="F92" s="146"/>
      <c r="G92" s="145"/>
      <c r="H92" s="143"/>
      <c r="I92" s="146"/>
      <c r="J92" s="146"/>
      <c r="K92" s="146"/>
      <c r="L92" s="142"/>
      <c r="M92" s="144"/>
      <c r="N92" s="146"/>
      <c r="O92" s="146"/>
      <c r="P92" s="146"/>
      <c r="Q92" s="145"/>
      <c r="R92" s="143"/>
      <c r="S92" s="146"/>
      <c r="T92" s="146"/>
      <c r="U92" s="146"/>
      <c r="V92" s="146"/>
      <c r="W92" s="146"/>
      <c r="X92" s="142"/>
      <c r="Y92" s="88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95"/>
      <c r="BA92" s="942"/>
      <c r="BB92" s="643"/>
      <c r="BC92" s="497"/>
      <c r="BD92" s="484"/>
      <c r="BE92" s="484"/>
      <c r="BF92" s="484"/>
      <c r="BG92" s="501"/>
      <c r="BH92" s="497"/>
      <c r="BI92" s="484"/>
      <c r="BJ92" s="484"/>
      <c r="BK92" s="484"/>
      <c r="BL92" s="501"/>
      <c r="BM92" s="497"/>
      <c r="BN92" s="484"/>
      <c r="BO92" s="484"/>
      <c r="BP92" s="484"/>
      <c r="BQ92" s="501"/>
      <c r="BR92" s="497"/>
      <c r="BS92" s="484"/>
      <c r="BT92" s="484"/>
      <c r="BU92" s="484"/>
      <c r="BV92" s="484"/>
      <c r="BW92" s="484"/>
      <c r="BX92" s="485"/>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row>
    <row r="93" s="603" customFormat="true" ht="15" customHeight="true" x14ac:dyDescent="0.2">
      <c r="A93" s="191"/>
      <c r="B93" s="184"/>
      <c r="C93" s="207"/>
      <c r="D93" s="206"/>
      <c r="E93" s="206"/>
      <c r="F93" s="206"/>
      <c r="G93" s="195"/>
      <c r="H93" s="197"/>
      <c r="I93" s="206"/>
      <c r="J93" s="206"/>
      <c r="K93" s="206"/>
      <c r="L93" s="201"/>
      <c r="M93" s="207"/>
      <c r="N93" s="206"/>
      <c r="O93" s="206"/>
      <c r="P93" s="206"/>
      <c r="Q93" s="195"/>
      <c r="R93" s="197"/>
      <c r="S93" s="206"/>
      <c r="T93" s="206"/>
      <c r="U93" s="206"/>
      <c r="V93" s="206"/>
      <c r="W93" s="206"/>
      <c r="X93" s="201"/>
      <c r="Y93" s="885"/>
      <c r="Z93" s="885"/>
      <c r="AA93" s="885"/>
      <c r="AB93" s="885"/>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95"/>
      <c r="BA93" s="942"/>
      <c r="BB93" s="643"/>
      <c r="BC93" s="497"/>
      <c r="BD93" s="484"/>
      <c r="BE93" s="484"/>
      <c r="BF93" s="484"/>
      <c r="BG93" s="501"/>
      <c r="BH93" s="497"/>
      <c r="BI93" s="484"/>
      <c r="BJ93" s="484"/>
      <c r="BK93" s="484"/>
      <c r="BL93" s="501"/>
      <c r="BM93" s="497"/>
      <c r="BN93" s="484"/>
      <c r="BO93" s="484"/>
      <c r="BP93" s="484"/>
      <c r="BQ93" s="501"/>
      <c r="BR93" s="497"/>
      <c r="BS93" s="484"/>
      <c r="BT93" s="484"/>
      <c r="BU93" s="484"/>
      <c r="BV93" s="484"/>
      <c r="BW93" s="484"/>
      <c r="BX93" s="485"/>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row>
    <row r="94" s="603" customFormat="true" ht="15" customHeight="true" x14ac:dyDescent="0.2">
      <c r="A94" s="109"/>
      <c r="B94" s="184"/>
      <c r="C94" s="207"/>
      <c r="D94" s="205"/>
      <c r="E94" s="205"/>
      <c r="F94" s="205"/>
      <c r="G94" s="194"/>
      <c r="H94" s="197"/>
      <c r="I94" s="205"/>
      <c r="J94" s="205"/>
      <c r="K94" s="205"/>
      <c r="L94" s="200"/>
      <c r="M94" s="207"/>
      <c r="N94" s="205"/>
      <c r="O94" s="205"/>
      <c r="P94" s="205"/>
      <c r="Q94" s="194"/>
      <c r="R94" s="197"/>
      <c r="S94" s="205"/>
      <c r="T94" s="205"/>
      <c r="U94" s="205"/>
      <c r="V94" s="205"/>
      <c r="W94" s="205"/>
      <c r="X94" s="200"/>
      <c r="Y94" s="885"/>
      <c r="Z94" s="885"/>
      <c r="AA94" s="885"/>
      <c r="AB94" s="885"/>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95"/>
      <c r="BA94" s="942"/>
      <c r="BB94" s="643"/>
      <c r="BC94" s="497"/>
      <c r="BD94" s="484"/>
      <c r="BE94" s="484"/>
      <c r="BF94" s="484"/>
      <c r="BG94" s="501"/>
      <c r="BH94" s="497"/>
      <c r="BI94" s="484"/>
      <c r="BJ94" s="484"/>
      <c r="BK94" s="484"/>
      <c r="BL94" s="501"/>
      <c r="BM94" s="497"/>
      <c r="BN94" s="484"/>
      <c r="BO94" s="484"/>
      <c r="BP94" s="484"/>
      <c r="BQ94" s="501"/>
      <c r="BR94" s="497"/>
      <c r="BS94" s="484"/>
      <c r="BT94" s="484"/>
      <c r="BU94" s="484"/>
      <c r="BV94" s="484"/>
      <c r="BW94" s="484"/>
      <c r="BX94" s="485"/>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row>
    <row r="95" s="603" customFormat="true" ht="15" customHeight="true" x14ac:dyDescent="0.2">
      <c r="A95" s="191"/>
      <c r="B95" s="183"/>
      <c r="C95" s="141"/>
      <c r="D95" s="140"/>
      <c r="E95" s="140"/>
      <c r="F95" s="140"/>
      <c r="G95" s="139"/>
      <c r="H95" s="138"/>
      <c r="I95" s="140"/>
      <c r="J95" s="140"/>
      <c r="K95" s="140"/>
      <c r="L95" s="137"/>
      <c r="M95" s="141"/>
      <c r="N95" s="140"/>
      <c r="O95" s="140"/>
      <c r="P95" s="140"/>
      <c r="Q95" s="139"/>
      <c r="R95" s="138"/>
      <c r="S95" s="140"/>
      <c r="T95" s="140"/>
      <c r="U95" s="140"/>
      <c r="V95" s="140"/>
      <c r="W95" s="140"/>
      <c r="X95" s="137"/>
      <c r="Y95" s="885"/>
      <c r="Z95" s="885"/>
      <c r="AA95" s="885"/>
      <c r="AB95" s="885"/>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95"/>
      <c r="BA95" s="942"/>
      <c r="BB95" s="643"/>
      <c r="BC95" s="497"/>
      <c r="BD95" s="484"/>
      <c r="BE95" s="484"/>
      <c r="BF95" s="484"/>
      <c r="BG95" s="501"/>
      <c r="BH95" s="497"/>
      <c r="BI95" s="484"/>
      <c r="BJ95" s="484"/>
      <c r="BK95" s="484"/>
      <c r="BL95" s="501"/>
      <c r="BM95" s="497"/>
      <c r="BN95" s="484"/>
      <c r="BO95" s="484"/>
      <c r="BP95" s="484"/>
      <c r="BQ95" s="501"/>
      <c r="BR95" s="497"/>
      <c r="BS95" s="484"/>
      <c r="BT95" s="484"/>
      <c r="BU95" s="484"/>
      <c r="BV95" s="484"/>
      <c r="BW95" s="484"/>
      <c r="BX95" s="485"/>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row>
    <row r="96" s="358" customFormat="true" ht="15" customHeight="true" x14ac:dyDescent="0.2">
      <c r="A96" s="109"/>
      <c r="B96" s="183"/>
      <c r="C96" s="141"/>
      <c r="D96" s="140"/>
      <c r="E96" s="140"/>
      <c r="F96" s="140"/>
      <c r="G96" s="139"/>
      <c r="H96" s="138"/>
      <c r="I96" s="140"/>
      <c r="J96" s="140"/>
      <c r="K96" s="140"/>
      <c r="L96" s="137"/>
      <c r="M96" s="141"/>
      <c r="N96" s="140"/>
      <c r="O96" s="140"/>
      <c r="P96" s="140"/>
      <c r="Q96" s="139"/>
      <c r="R96" s="138"/>
      <c r="S96" s="140"/>
      <c r="T96" s="140"/>
      <c r="U96" s="140"/>
      <c r="V96" s="140"/>
      <c r="W96" s="140"/>
      <c r="X96" s="137"/>
      <c r="Y96" s="885"/>
      <c r="Z96" s="885"/>
      <c r="AA96" s="885"/>
      <c r="AB96" s="885"/>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95"/>
      <c r="BA96" s="942"/>
      <c r="BB96" s="643"/>
      <c r="BC96" s="497"/>
      <c r="BD96" s="484"/>
      <c r="BE96" s="484"/>
      <c r="BF96" s="484"/>
      <c r="BG96" s="501"/>
      <c r="BH96" s="497"/>
      <c r="BI96" s="484"/>
      <c r="BJ96" s="484"/>
      <c r="BK96" s="484"/>
      <c r="BL96" s="501"/>
      <c r="BM96" s="497"/>
      <c r="BN96" s="484"/>
      <c r="BO96" s="484"/>
      <c r="BP96" s="484"/>
      <c r="BQ96" s="501"/>
      <c r="BR96" s="497"/>
      <c r="BS96" s="484"/>
      <c r="BT96" s="484"/>
      <c r="BU96" s="484"/>
      <c r="BV96" s="484"/>
      <c r="BW96" s="484"/>
      <c r="BX96" s="485"/>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row>
    <row r="97" s="358" customFormat="true" ht="15" customHeight="true" x14ac:dyDescent="0.2">
      <c r="A97" s="191"/>
      <c r="B97" s="183"/>
      <c r="C97" s="141"/>
      <c r="D97" s="140"/>
      <c r="E97" s="140"/>
      <c r="F97" s="140"/>
      <c r="G97" s="139"/>
      <c r="H97" s="138"/>
      <c r="I97" s="140"/>
      <c r="J97" s="140"/>
      <c r="K97" s="140"/>
      <c r="L97" s="137"/>
      <c r="M97" s="141"/>
      <c r="N97" s="140"/>
      <c r="O97" s="140"/>
      <c r="P97" s="140"/>
      <c r="Q97" s="139"/>
      <c r="R97" s="138"/>
      <c r="S97" s="140"/>
      <c r="T97" s="140"/>
      <c r="U97" s="140"/>
      <c r="V97" s="140"/>
      <c r="W97" s="140"/>
      <c r="X97" s="137"/>
      <c r="Y97" s="885"/>
      <c r="Z97" s="885"/>
      <c r="AA97" s="885"/>
      <c r="AB97" s="885"/>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95"/>
      <c r="BA97" s="942"/>
      <c r="BB97" s="643"/>
      <c r="BC97" s="497"/>
      <c r="BD97" s="484"/>
      <c r="BE97" s="484"/>
      <c r="BF97" s="484"/>
      <c r="BG97" s="501"/>
      <c r="BH97" s="497"/>
      <c r="BI97" s="484"/>
      <c r="BJ97" s="484"/>
      <c r="BK97" s="484"/>
      <c r="BL97" s="501"/>
      <c r="BM97" s="497"/>
      <c r="BN97" s="484"/>
      <c r="BO97" s="484"/>
      <c r="BP97" s="484"/>
      <c r="BQ97" s="501"/>
      <c r="BR97" s="497"/>
      <c r="BS97" s="484"/>
      <c r="BT97" s="484"/>
      <c r="BU97" s="484"/>
      <c r="BV97" s="484"/>
      <c r="BW97" s="484"/>
      <c r="BX97" s="485"/>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row>
    <row r="98" s="358" customFormat="true" ht="15" customHeight="true" x14ac:dyDescent="0.2">
      <c r="A98" s="109"/>
      <c r="B98" s="183"/>
      <c r="C98" s="141"/>
      <c r="D98" s="140"/>
      <c r="E98" s="140"/>
      <c r="F98" s="140"/>
      <c r="G98" s="139"/>
      <c r="H98" s="138"/>
      <c r="I98" s="140"/>
      <c r="J98" s="140"/>
      <c r="K98" s="140"/>
      <c r="L98" s="137"/>
      <c r="M98" s="141"/>
      <c r="N98" s="140"/>
      <c r="O98" s="140"/>
      <c r="P98" s="140"/>
      <c r="Q98" s="139"/>
      <c r="R98" s="138"/>
      <c r="S98" s="140"/>
      <c r="T98" s="140"/>
      <c r="U98" s="140"/>
      <c r="V98" s="140"/>
      <c r="W98" s="140"/>
      <c r="X98" s="137"/>
      <c r="Y98" s="885"/>
      <c r="Z98" s="885"/>
      <c r="AA98" s="885"/>
      <c r="AB98" s="885"/>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95"/>
      <c r="BA98" s="942"/>
      <c r="BB98" s="643"/>
      <c r="BC98" s="497"/>
      <c r="BD98" s="484"/>
      <c r="BE98" s="484"/>
      <c r="BF98" s="484"/>
      <c r="BG98" s="501"/>
      <c r="BH98" s="497"/>
      <c r="BI98" s="484"/>
      <c r="BJ98" s="484"/>
      <c r="BK98" s="484"/>
      <c r="BL98" s="501"/>
      <c r="BM98" s="497"/>
      <c r="BN98" s="484"/>
      <c r="BO98" s="484"/>
      <c r="BP98" s="484"/>
      <c r="BQ98" s="501"/>
      <c r="BR98" s="497"/>
      <c r="BS98" s="484"/>
      <c r="BT98" s="484"/>
      <c r="BU98" s="484"/>
      <c r="BV98" s="484"/>
      <c r="BW98" s="484"/>
      <c r="BX98" s="485"/>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row>
    <row r="99" s="358" customFormat="true" ht="15" customHeight="true" x14ac:dyDescent="0.2">
      <c r="A99" s="109"/>
      <c r="B99" s="183"/>
      <c r="C99" s="141"/>
      <c r="D99" s="140"/>
      <c r="E99" s="140"/>
      <c r="F99" s="140"/>
      <c r="G99" s="139"/>
      <c r="H99" s="138"/>
      <c r="I99" s="140"/>
      <c r="J99" s="140"/>
      <c r="K99" s="140"/>
      <c r="L99" s="137"/>
      <c r="M99" s="141"/>
      <c r="N99" s="140"/>
      <c r="O99" s="140"/>
      <c r="P99" s="140"/>
      <c r="Q99" s="139"/>
      <c r="R99" s="138"/>
      <c r="S99" s="140"/>
      <c r="T99" s="140"/>
      <c r="U99" s="140"/>
      <c r="V99" s="140"/>
      <c r="W99" s="140"/>
      <c r="X99" s="137"/>
      <c r="Y99" s="885"/>
      <c r="Z99" s="885"/>
      <c r="AA99" s="885"/>
      <c r="AB99" s="885"/>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95"/>
      <c r="BA99" s="942"/>
      <c r="BB99" s="643"/>
      <c r="BC99" s="497"/>
      <c r="BD99" s="484"/>
      <c r="BE99" s="484"/>
      <c r="BF99" s="484"/>
      <c r="BG99" s="501"/>
      <c r="BH99" s="497"/>
      <c r="BI99" s="484"/>
      <c r="BJ99" s="484"/>
      <c r="BK99" s="484"/>
      <c r="BL99" s="501"/>
      <c r="BM99" s="497"/>
      <c r="BN99" s="484"/>
      <c r="BO99" s="484"/>
      <c r="BP99" s="484"/>
      <c r="BQ99" s="501"/>
      <c r="BR99" s="497"/>
      <c r="BS99" s="484"/>
      <c r="BT99" s="484"/>
      <c r="BU99" s="484"/>
      <c r="BV99" s="484"/>
      <c r="BW99" s="484"/>
      <c r="BX99" s="485"/>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row>
    <row r="100" s="358" customFormat="true" ht="15" customHeight="true" x14ac:dyDescent="0.2">
      <c r="A100" s="109"/>
      <c r="B100" s="183"/>
      <c r="C100" s="141"/>
      <c r="D100" s="140"/>
      <c r="E100" s="140"/>
      <c r="F100" s="140"/>
      <c r="G100" s="139"/>
      <c r="H100" s="138"/>
      <c r="I100" s="140"/>
      <c r="J100" s="140"/>
      <c r="K100" s="140"/>
      <c r="L100" s="137"/>
      <c r="M100" s="141"/>
      <c r="N100" s="140"/>
      <c r="O100" s="140"/>
      <c r="P100" s="140"/>
      <c r="Q100" s="139"/>
      <c r="R100" s="138"/>
      <c r="S100" s="140"/>
      <c r="T100" s="140"/>
      <c r="U100" s="140"/>
      <c r="V100" s="140"/>
      <c r="W100" s="140"/>
      <c r="X100" s="137"/>
      <c r="Y100" s="885"/>
      <c r="Z100" s="885"/>
      <c r="AA100" s="885"/>
      <c r="AB100" s="885"/>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95"/>
      <c r="BA100" s="942"/>
      <c r="BB100" s="643"/>
      <c r="BC100" s="497"/>
      <c r="BD100" s="484"/>
      <c r="BE100" s="484"/>
      <c r="BF100" s="484"/>
      <c r="BG100" s="501"/>
      <c r="BH100" s="497"/>
      <c r="BI100" s="484"/>
      <c r="BJ100" s="484"/>
      <c r="BK100" s="484"/>
      <c r="BL100" s="501"/>
      <c r="BM100" s="497"/>
      <c r="BN100" s="484"/>
      <c r="BO100" s="484"/>
      <c r="BP100" s="484"/>
      <c r="BQ100" s="501"/>
      <c r="BR100" s="497"/>
      <c r="BS100" s="484"/>
      <c r="BT100" s="484"/>
      <c r="BU100" s="484"/>
      <c r="BV100" s="484"/>
      <c r="BW100" s="484"/>
      <c r="BX100" s="485"/>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row>
    <row r="101" s="358" customFormat="true" ht="15" customHeight="true" x14ac:dyDescent="0.2">
      <c r="A101" s="191"/>
      <c r="B101" s="183"/>
      <c r="C101" s="141"/>
      <c r="D101" s="140"/>
      <c r="E101" s="140"/>
      <c r="F101" s="140"/>
      <c r="G101" s="139"/>
      <c r="H101" s="138"/>
      <c r="I101" s="140"/>
      <c r="J101" s="140"/>
      <c r="K101" s="140"/>
      <c r="L101" s="137"/>
      <c r="M101" s="141"/>
      <c r="N101" s="140"/>
      <c r="O101" s="140"/>
      <c r="P101" s="140"/>
      <c r="Q101" s="139"/>
      <c r="R101" s="138"/>
      <c r="S101" s="140"/>
      <c r="T101" s="140"/>
      <c r="U101" s="140"/>
      <c r="V101" s="140"/>
      <c r="W101" s="140"/>
      <c r="X101" s="137"/>
      <c r="Y101" s="885"/>
      <c r="Z101" s="885"/>
      <c r="AA101" s="885"/>
      <c r="AB101" s="885"/>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95"/>
      <c r="BA101" s="942"/>
      <c r="BB101" s="643"/>
      <c r="BC101" s="497"/>
      <c r="BD101" s="484"/>
      <c r="BE101" s="484"/>
      <c r="BF101" s="484"/>
      <c r="BG101" s="501"/>
      <c r="BH101" s="497"/>
      <c r="BI101" s="484"/>
      <c r="BJ101" s="484"/>
      <c r="BK101" s="484"/>
      <c r="BL101" s="501"/>
      <c r="BM101" s="497"/>
      <c r="BN101" s="484"/>
      <c r="BO101" s="484"/>
      <c r="BP101" s="484"/>
      <c r="BQ101" s="501"/>
      <c r="BR101" s="497"/>
      <c r="BS101" s="484"/>
      <c r="BT101" s="484"/>
      <c r="BU101" s="484"/>
      <c r="BV101" s="484"/>
      <c r="BW101" s="484"/>
      <c r="BX101" s="485"/>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row>
    <row r="102" s="358" customFormat="true" ht="15" customHeight="true" x14ac:dyDescent="0.2">
      <c r="A102" s="109"/>
      <c r="B102" s="183"/>
      <c r="C102" s="141"/>
      <c r="D102" s="140"/>
      <c r="E102" s="140"/>
      <c r="F102" s="140"/>
      <c r="G102" s="139"/>
      <c r="H102" s="138"/>
      <c r="I102" s="140"/>
      <c r="J102" s="140"/>
      <c r="K102" s="140"/>
      <c r="L102" s="137"/>
      <c r="M102" s="141"/>
      <c r="N102" s="140"/>
      <c r="O102" s="140"/>
      <c r="P102" s="140"/>
      <c r="Q102" s="139"/>
      <c r="R102" s="138"/>
      <c r="S102" s="140"/>
      <c r="T102" s="140"/>
      <c r="U102" s="140"/>
      <c r="V102" s="140"/>
      <c r="W102" s="140"/>
      <c r="X102" s="137"/>
      <c r="Y102" s="885"/>
      <c r="Z102" s="885"/>
      <c r="AA102" s="885"/>
      <c r="AB102" s="885"/>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95"/>
      <c r="BA102" s="942"/>
      <c r="BB102" s="643"/>
      <c r="BC102" s="497"/>
      <c r="BD102" s="484"/>
      <c r="BE102" s="484"/>
      <c r="BF102" s="484"/>
      <c r="BG102" s="501"/>
      <c r="BH102" s="497"/>
      <c r="BI102" s="484"/>
      <c r="BJ102" s="484"/>
      <c r="BK102" s="484"/>
      <c r="BL102" s="501"/>
      <c r="BM102" s="497"/>
      <c r="BN102" s="484"/>
      <c r="BO102" s="484"/>
      <c r="BP102" s="484"/>
      <c r="BQ102" s="501"/>
      <c r="BR102" s="497"/>
      <c r="BS102" s="484"/>
      <c r="BT102" s="484"/>
      <c r="BU102" s="484"/>
      <c r="BV102" s="484"/>
      <c r="BW102" s="484"/>
      <c r="BX102" s="485"/>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row>
    <row r="103" s="358" customFormat="true" ht="15" customHeight="true" x14ac:dyDescent="0.2">
      <c r="A103" s="109"/>
      <c r="B103" s="183"/>
      <c r="C103" s="141"/>
      <c r="D103" s="140"/>
      <c r="E103" s="140"/>
      <c r="F103" s="140"/>
      <c r="G103" s="139"/>
      <c r="H103" s="138"/>
      <c r="I103" s="140"/>
      <c r="J103" s="140"/>
      <c r="K103" s="140"/>
      <c r="L103" s="137"/>
      <c r="M103" s="141"/>
      <c r="N103" s="140"/>
      <c r="O103" s="140"/>
      <c r="P103" s="140"/>
      <c r="Q103" s="139"/>
      <c r="R103" s="138"/>
      <c r="S103" s="140"/>
      <c r="T103" s="140"/>
      <c r="U103" s="140"/>
      <c r="V103" s="140"/>
      <c r="W103" s="140"/>
      <c r="X103" s="137"/>
      <c r="Y103" s="885"/>
      <c r="Z103" s="885"/>
      <c r="AA103" s="885"/>
      <c r="AB103" s="885"/>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95"/>
      <c r="BA103" s="942"/>
      <c r="BB103" s="643"/>
      <c r="BC103" s="497"/>
      <c r="BD103" s="484"/>
      <c r="BE103" s="484"/>
      <c r="BF103" s="484"/>
      <c r="BG103" s="501"/>
      <c r="BH103" s="497"/>
      <c r="BI103" s="484"/>
      <c r="BJ103" s="484"/>
      <c r="BK103" s="484"/>
      <c r="BL103" s="501"/>
      <c r="BM103" s="497"/>
      <c r="BN103" s="484"/>
      <c r="BO103" s="484"/>
      <c r="BP103" s="484"/>
      <c r="BQ103" s="501"/>
      <c r="BR103" s="497"/>
      <c r="BS103" s="484"/>
      <c r="BT103" s="484"/>
      <c r="BU103" s="484"/>
      <c r="BV103" s="484"/>
      <c r="BW103" s="484"/>
      <c r="BX103" s="485"/>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row>
    <row r="104" s="358" customFormat="true" ht="15" customHeight="true" x14ac:dyDescent="0.2">
      <c r="A104" s="109"/>
      <c r="B104" s="183"/>
      <c r="C104" s="141"/>
      <c r="D104" s="140"/>
      <c r="E104" s="140"/>
      <c r="F104" s="140"/>
      <c r="G104" s="139"/>
      <c r="H104" s="138"/>
      <c r="I104" s="140"/>
      <c r="J104" s="140"/>
      <c r="K104" s="140"/>
      <c r="L104" s="137"/>
      <c r="M104" s="141"/>
      <c r="N104" s="140"/>
      <c r="O104" s="140"/>
      <c r="P104" s="140"/>
      <c r="Q104" s="139"/>
      <c r="R104" s="138"/>
      <c r="S104" s="140"/>
      <c r="T104" s="140"/>
      <c r="U104" s="140"/>
      <c r="V104" s="140"/>
      <c r="W104" s="140"/>
      <c r="X104" s="137"/>
      <c r="Y104" s="885"/>
      <c r="Z104" s="885"/>
      <c r="AA104" s="885"/>
      <c r="AB104" s="885"/>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95"/>
      <c r="BA104" s="942"/>
      <c r="BB104" s="643"/>
      <c r="BC104" s="497"/>
      <c r="BD104" s="484"/>
      <c r="BE104" s="484"/>
      <c r="BF104" s="484"/>
      <c r="BG104" s="501"/>
      <c r="BH104" s="497"/>
      <c r="BI104" s="484"/>
      <c r="BJ104" s="484"/>
      <c r="BK104" s="484"/>
      <c r="BL104" s="501"/>
      <c r="BM104" s="497"/>
      <c r="BN104" s="484"/>
      <c r="BO104" s="484"/>
      <c r="BP104" s="484"/>
      <c r="BQ104" s="501"/>
      <c r="BR104" s="497"/>
      <c r="BS104" s="484"/>
      <c r="BT104" s="484"/>
      <c r="BU104" s="484"/>
      <c r="BV104" s="484"/>
      <c r="BW104" s="484"/>
      <c r="BX104" s="485"/>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row>
    <row r="105" s="358" customFormat="true" ht="15" customHeight="true" x14ac:dyDescent="0.2">
      <c r="A105" s="187"/>
      <c r="B105" s="182"/>
      <c r="C105" s="136"/>
      <c r="D105" s="135"/>
      <c r="E105" s="135"/>
      <c r="F105" s="135"/>
      <c r="G105" s="134"/>
      <c r="H105" s="133"/>
      <c r="I105" s="135"/>
      <c r="J105" s="135"/>
      <c r="K105" s="135"/>
      <c r="L105" s="132"/>
      <c r="M105" s="136"/>
      <c r="N105" s="135"/>
      <c r="O105" s="135"/>
      <c r="P105" s="135"/>
      <c r="Q105" s="134"/>
      <c r="R105" s="133"/>
      <c r="S105" s="135"/>
      <c r="T105" s="135"/>
      <c r="U105" s="135"/>
      <c r="V105" s="135"/>
      <c r="W105" s="135"/>
      <c r="X105" s="132"/>
      <c r="Y105" s="885"/>
      <c r="Z105" s="885"/>
      <c r="AA105" s="885"/>
      <c r="AB105" s="885"/>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95"/>
      <c r="BA105" s="942"/>
      <c r="BB105" s="643"/>
      <c r="BC105" s="500"/>
      <c r="BD105" s="499"/>
      <c r="BE105" s="499"/>
      <c r="BF105" s="499"/>
      <c r="BG105" s="503"/>
      <c r="BH105" s="500"/>
      <c r="BI105" s="499"/>
      <c r="BJ105" s="499"/>
      <c r="BK105" s="499"/>
      <c r="BL105" s="503"/>
      <c r="BM105" s="500"/>
      <c r="BN105" s="499"/>
      <c r="BO105" s="499"/>
      <c r="BP105" s="499"/>
      <c r="BQ105" s="503"/>
      <c r="BR105" s="500"/>
      <c r="BS105" s="499"/>
      <c r="BT105" s="499"/>
      <c r="BU105" s="499"/>
      <c r="BV105" s="499"/>
      <c r="BW105" s="499"/>
      <c r="BX105" s="502"/>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row>
    <row r="106" s="358" customFormat="true" ht="250.15" customHeight="true" x14ac:dyDescent="0.2">
      <c r="A106" s="553"/>
      <c r="B106" s="219"/>
      <c r="C106" s="218"/>
      <c r="D106" s="218"/>
      <c r="E106" s="218"/>
      <c r="F106" s="218"/>
      <c r="G106" s="218"/>
      <c r="H106" s="218"/>
      <c r="I106" s="218"/>
      <c r="J106" s="218"/>
      <c r="K106" s="218"/>
      <c r="L106" s="218"/>
      <c r="M106" s="218"/>
      <c r="N106" s="218"/>
      <c r="O106" s="218"/>
      <c r="P106" s="218"/>
      <c r="Q106" s="218"/>
      <c r="R106" s="218"/>
      <c r="S106" s="218"/>
      <c r="T106" s="218"/>
      <c r="U106" s="218"/>
      <c r="V106" s="218"/>
      <c r="W106" s="218"/>
      <c r="X106" s="218"/>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477"/>
      <c r="BB106" s="478"/>
      <c r="BC106" s="478"/>
      <c r="BD106" s="478"/>
      <c r="BE106" s="478"/>
      <c r="BF106" s="478"/>
      <c r="BG106" s="478"/>
      <c r="BH106" s="478"/>
      <c r="BI106" s="478"/>
      <c r="BJ106" s="478"/>
      <c r="BK106" s="478"/>
      <c r="BL106" s="478"/>
      <c r="BM106" s="478"/>
      <c r="BN106" s="478"/>
      <c r="BO106" s="478"/>
      <c r="BP106" s="478"/>
      <c r="BQ106" s="478"/>
      <c r="BR106" s="478"/>
      <c r="BS106" s="478"/>
      <c r="BT106" s="478"/>
      <c r="BU106" s="478"/>
      <c r="BV106" s="478"/>
      <c r="BW106" s="478"/>
      <c r="BX106" s="477"/>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row>
    <row r="107" s="338" customFormat="true" ht="18" customHeight="true" x14ac:dyDescent="0.2">
      <c r="A107" s="553"/>
      <c r="B107" s="339"/>
      <c r="C107" s="464"/>
      <c r="D107" s="464"/>
      <c r="E107" s="464"/>
      <c r="F107" s="464"/>
      <c r="G107" s="464"/>
      <c r="H107" s="464"/>
      <c r="I107" s="464"/>
      <c r="J107" s="464"/>
      <c r="K107" s="464"/>
      <c r="L107" s="464"/>
      <c r="M107" s="464"/>
      <c r="N107" s="464"/>
      <c r="O107" s="464"/>
      <c r="P107" s="464"/>
      <c r="Q107" s="464"/>
      <c r="R107" s="464"/>
      <c r="S107" s="464"/>
      <c r="T107" s="464"/>
      <c r="U107" s="464"/>
      <c r="V107" s="464"/>
      <c r="W107" s="464"/>
      <c r="X107" s="464"/>
      <c r="Y107" s="390"/>
      <c r="Z107" s="390"/>
      <c r="AA107" s="390"/>
      <c r="AB107" s="390"/>
      <c r="AC107" s="390"/>
      <c r="AD107" s="390"/>
      <c r="AE107" s="390"/>
      <c r="AF107" s="390"/>
      <c r="AG107" s="390"/>
      <c r="AH107" s="390"/>
      <c r="AI107" s="390"/>
      <c r="AJ107" s="390"/>
      <c r="AK107" s="390"/>
      <c r="AL107" s="390"/>
      <c r="AM107" s="390"/>
      <c r="AN107" s="390"/>
      <c r="AO107" s="390"/>
      <c r="AP107" s="390"/>
      <c r="AQ107" s="390"/>
      <c r="AR107" s="390"/>
      <c r="AS107" s="390"/>
      <c r="AT107" s="390"/>
      <c r="AU107" s="390"/>
      <c r="AV107" s="390"/>
      <c r="AW107" s="390"/>
      <c r="AX107" s="390"/>
      <c r="AY107" s="390"/>
      <c r="AZ107" s="390"/>
      <c r="BB107" s="361"/>
      <c r="BY107" s="390"/>
      <c r="BZ107" s="390"/>
      <c r="CA107" s="390"/>
      <c r="CB107" s="390"/>
      <c r="CC107" s="390"/>
      <c r="CD107" s="390"/>
      <c r="CE107" s="390"/>
      <c r="CF107" s="390"/>
      <c r="CG107" s="390"/>
      <c r="CH107" s="390"/>
      <c r="CI107" s="390"/>
      <c r="CJ107" s="390"/>
      <c r="CK107" s="390"/>
      <c r="CL107" s="390"/>
      <c r="CM107" s="390"/>
      <c r="CN107" s="390"/>
      <c r="CO107" s="390"/>
      <c r="CP107" s="390"/>
      <c r="CQ107" s="390"/>
      <c r="CR107" s="390"/>
      <c r="CS107" s="390"/>
      <c r="CT107" s="390"/>
      <c r="CU107" s="390"/>
      <c r="CV107" s="390"/>
      <c r="CW107" s="390"/>
      <c r="CX107" s="390"/>
      <c r="CY107" s="390"/>
      <c r="CZ107" s="390"/>
    </row>
    <row r="108" s="338" customFormat="true" ht="22.5" customHeight="true" x14ac:dyDescent="0.35">
      <c r="A108" s="1145" t="str">
        <f>A1026</f>
        <v>Thailand</v>
      </c>
      <c r="B108" s="1146"/>
      <c r="C108" s="340"/>
      <c r="D108" s="340"/>
      <c r="E108" s="340"/>
      <c r="F108" s="340"/>
      <c r="G108" s="340"/>
      <c r="H108" s="340"/>
      <c r="I108" s="340"/>
      <c r="J108" s="340"/>
      <c r="K108" s="340"/>
      <c r="L108" s="340"/>
      <c r="M108" s="340"/>
      <c r="N108" s="340"/>
      <c r="O108" s="340"/>
      <c r="P108" s="340"/>
      <c r="Q108" s="340"/>
      <c r="R108" s="340"/>
      <c r="S108" s="340"/>
      <c r="T108" s="340"/>
      <c r="U108" s="34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B108" s="361"/>
      <c r="BY108" s="390"/>
      <c r="BZ108" s="390"/>
      <c r="CA108" s="390"/>
      <c r="CB108" s="390"/>
      <c r="CC108" s="390"/>
      <c r="CD108" s="390"/>
      <c r="CE108" s="390"/>
      <c r="CF108" s="390"/>
      <c r="CG108" s="390"/>
      <c r="CH108" s="390"/>
      <c r="CI108" s="390"/>
      <c r="CJ108" s="390"/>
      <c r="CK108" s="390"/>
      <c r="CL108" s="390"/>
      <c r="CM108" s="390"/>
      <c r="CN108" s="390"/>
      <c r="CO108" s="390"/>
      <c r="CP108" s="390"/>
      <c r="CQ108" s="390"/>
      <c r="CR108" s="390"/>
      <c r="CS108" s="390"/>
      <c r="CT108" s="390"/>
      <c r="CU108" s="390"/>
      <c r="CV108" s="390"/>
      <c r="CW108" s="390"/>
      <c r="CX108" s="390"/>
      <c r="CY108" s="390"/>
      <c r="CZ108" s="390"/>
    </row>
    <row r="109" s="338" customFormat="true" ht="22.5" customHeight="true" x14ac:dyDescent="0.35">
      <c r="A109" s="365" t="str">
        <f>A1034</f>
        <v>2000</v>
      </c>
      <c r="B109" s="366"/>
      <c r="C109" s="340"/>
      <c r="D109" s="340"/>
      <c r="E109" s="340"/>
      <c r="F109" s="340"/>
      <c r="G109" s="340"/>
      <c r="H109" s="340"/>
      <c r="I109" s="340"/>
      <c r="J109" s="340"/>
      <c r="K109" s="340"/>
      <c r="L109" s="340"/>
      <c r="M109" s="340"/>
      <c r="N109" s="340"/>
      <c r="O109" s="340"/>
      <c r="P109" s="340"/>
      <c r="Q109" s="340"/>
      <c r="R109" s="340"/>
      <c r="S109" s="340"/>
      <c r="T109" s="340"/>
      <c r="U109" s="340"/>
      <c r="Y109" s="390"/>
      <c r="Z109" s="390"/>
      <c r="AA109" s="390"/>
      <c r="AB109" s="390"/>
      <c r="AC109" s="390"/>
      <c r="AD109" s="390"/>
      <c r="AE109" s="390"/>
      <c r="AF109" s="390"/>
      <c r="AG109" s="390"/>
      <c r="AH109" s="390"/>
      <c r="AI109" s="390"/>
      <c r="AJ109" s="390"/>
      <c r="AK109" s="390"/>
      <c r="AL109" s="390"/>
      <c r="AM109" s="390"/>
      <c r="AN109" s="390"/>
      <c r="AO109" s="390"/>
      <c r="AP109" s="390"/>
      <c r="AQ109" s="390"/>
      <c r="AR109" s="390"/>
      <c r="AS109" s="390"/>
      <c r="AT109" s="390"/>
      <c r="AU109" s="390"/>
      <c r="AV109" s="390"/>
      <c r="AW109" s="390"/>
      <c r="AX109" s="390"/>
      <c r="AY109" s="390"/>
      <c r="AZ109" s="390"/>
      <c r="BB109" s="361"/>
      <c r="BY109" s="390"/>
      <c r="BZ109" s="390"/>
      <c r="CA109" s="390"/>
      <c r="CB109" s="390"/>
      <c r="CC109" s="390"/>
      <c r="CD109" s="390"/>
      <c r="CE109" s="390"/>
      <c r="CF109" s="390"/>
      <c r="CG109" s="390"/>
      <c r="CH109" s="390"/>
      <c r="CI109" s="390"/>
      <c r="CJ109" s="390"/>
      <c r="CK109" s="390"/>
      <c r="CL109" s="390"/>
      <c r="CM109" s="390"/>
      <c r="CN109" s="390"/>
      <c r="CO109" s="390"/>
      <c r="CP109" s="390"/>
      <c r="CQ109" s="390"/>
      <c r="CR109" s="390"/>
      <c r="CS109" s="390"/>
      <c r="CT109" s="390"/>
      <c r="CU109" s="390"/>
      <c r="CV109" s="390"/>
      <c r="CW109" s="390"/>
      <c r="CX109" s="390"/>
      <c r="CY109" s="390"/>
      <c r="CZ109" s="390"/>
    </row>
    <row r="110" s="338" customFormat="true" ht="22.5" customHeight="true" x14ac:dyDescent="0.35">
      <c r="A110" s="367" t="s">
        <v>100</v>
      </c>
      <c r="B110" s="368"/>
      <c r="C110" s="340"/>
      <c r="D110" s="340"/>
      <c r="E110" s="340"/>
      <c r="F110" s="340"/>
      <c r="G110" s="340"/>
      <c r="H110" s="340"/>
      <c r="I110" s="340"/>
      <c r="J110" s="340"/>
      <c r="K110" s="340"/>
      <c r="L110" s="340"/>
      <c r="M110" s="340"/>
      <c r="N110" s="340"/>
      <c r="O110" s="340"/>
      <c r="P110" s="340"/>
      <c r="Q110" s="340"/>
      <c r="R110" s="340"/>
      <c r="S110" s="340"/>
      <c r="T110" s="340"/>
      <c r="U110" s="34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B110" s="361"/>
      <c r="BY110" s="390"/>
      <c r="BZ110" s="390"/>
      <c r="CA110" s="390"/>
      <c r="CB110" s="390"/>
      <c r="CC110" s="390"/>
      <c r="CD110" s="390"/>
      <c r="CE110" s="390"/>
      <c r="CF110" s="390"/>
      <c r="CG110" s="390"/>
      <c r="CH110" s="390"/>
      <c r="CI110" s="390"/>
      <c r="CJ110" s="390"/>
      <c r="CK110" s="390"/>
      <c r="CL110" s="390"/>
      <c r="CM110" s="390"/>
      <c r="CN110" s="390"/>
      <c r="CO110" s="390"/>
      <c r="CP110" s="390"/>
      <c r="CQ110" s="390"/>
      <c r="CR110" s="390"/>
      <c r="CS110" s="390"/>
      <c r="CT110" s="390"/>
      <c r="CU110" s="390"/>
      <c r="CV110" s="390"/>
      <c r="CW110" s="390"/>
      <c r="CX110" s="390"/>
      <c r="CY110" s="390"/>
      <c r="CZ110" s="390"/>
    </row>
    <row r="111" s="338" customFormat="true" ht="20.1" customHeight="true" x14ac:dyDescent="0.35">
      <c r="A111" s="369" t="s">
        <v>98</v>
      </c>
      <c r="B111" s="366"/>
      <c r="C111" s="340"/>
      <c r="D111" s="340"/>
      <c r="E111" s="340"/>
      <c r="F111" s="340"/>
      <c r="G111" s="340"/>
      <c r="H111" s="340"/>
      <c r="I111" s="340"/>
      <c r="J111" s="340"/>
      <c r="K111" s="340"/>
      <c r="L111" s="340"/>
      <c r="M111" s="340"/>
      <c r="N111" s="340"/>
      <c r="O111" s="340"/>
      <c r="P111" s="340"/>
      <c r="Q111" s="340"/>
      <c r="R111" s="340"/>
      <c r="S111" s="340"/>
      <c r="T111" s="340"/>
      <c r="U111" s="340"/>
      <c r="Y111" s="390"/>
      <c r="Z111" s="390"/>
      <c r="AA111" s="390"/>
      <c r="AB111" s="390"/>
      <c r="AC111" s="390"/>
      <c r="AD111" s="390"/>
      <c r="AE111" s="390"/>
      <c r="AF111" s="390"/>
      <c r="AG111" s="390"/>
      <c r="AH111" s="390"/>
      <c r="AI111" s="390"/>
      <c r="AJ111" s="390"/>
      <c r="AK111" s="390"/>
      <c r="AL111" s="390"/>
      <c r="AM111" s="390"/>
      <c r="AN111" s="390"/>
      <c r="AO111" s="390"/>
      <c r="AP111" s="390"/>
      <c r="AQ111" s="390"/>
      <c r="AR111" s="390"/>
      <c r="AS111" s="390"/>
      <c r="AT111" s="390"/>
      <c r="AU111" s="390"/>
      <c r="AV111" s="390"/>
      <c r="AW111" s="390"/>
      <c r="AX111" s="390"/>
      <c r="AY111" s="390"/>
      <c r="AZ111" s="390"/>
      <c r="BB111" s="361"/>
      <c r="BY111" s="390"/>
      <c r="BZ111" s="390"/>
      <c r="CA111" s="390"/>
      <c r="CB111" s="390"/>
      <c r="CC111" s="390"/>
      <c r="CD111" s="390"/>
      <c r="CE111" s="390"/>
      <c r="CF111" s="390"/>
      <c r="CG111" s="390"/>
      <c r="CH111" s="390"/>
      <c r="CI111" s="390"/>
      <c r="CJ111" s="390"/>
      <c r="CK111" s="390"/>
      <c r="CL111" s="390"/>
      <c r="CM111" s="390"/>
      <c r="CN111" s="390"/>
      <c r="CO111" s="390"/>
      <c r="CP111" s="390"/>
      <c r="CQ111" s="390"/>
      <c r="CR111" s="390"/>
      <c r="CS111" s="390"/>
      <c r="CT111" s="390"/>
      <c r="CU111" s="390"/>
      <c r="CV111" s="390"/>
      <c r="CW111" s="390"/>
      <c r="CX111" s="390"/>
      <c r="CY111" s="390"/>
      <c r="CZ111" s="390"/>
    </row>
    <row r="112" s="338" customFormat="true" ht="15" customHeight="true" x14ac:dyDescent="0.2">
      <c r="A112" s="647" t="s">
        <v>99</v>
      </c>
      <c r="B112" s="403"/>
      <c r="C112" s="340"/>
      <c r="D112" s="340"/>
      <c r="E112" s="340"/>
      <c r="F112" s="340"/>
      <c r="G112" s="340"/>
      <c r="H112" s="340"/>
      <c r="I112" s="340"/>
      <c r="J112" s="340"/>
      <c r="K112" s="340"/>
      <c r="L112" s="340"/>
      <c r="M112" s="340"/>
      <c r="N112" s="340"/>
      <c r="O112" s="340"/>
      <c r="P112" s="340"/>
      <c r="Q112" s="340"/>
      <c r="R112" s="340"/>
      <c r="S112" s="340"/>
      <c r="T112" s="340"/>
      <c r="U112" s="340"/>
      <c r="Y112" s="390"/>
      <c r="Z112" s="390"/>
      <c r="AA112" s="390"/>
      <c r="AB112" s="390"/>
      <c r="AC112" s="390"/>
      <c r="AD112" s="390"/>
      <c r="AE112" s="390"/>
      <c r="AF112" s="390"/>
      <c r="AG112" s="390"/>
      <c r="AH112" s="390"/>
      <c r="AI112" s="390"/>
      <c r="AJ112" s="390"/>
      <c r="AK112" s="390"/>
      <c r="AL112" s="390"/>
      <c r="AM112" s="390"/>
      <c r="AN112" s="390"/>
      <c r="AO112" s="390"/>
      <c r="AP112" s="390"/>
      <c r="AQ112" s="390"/>
      <c r="AR112" s="390"/>
      <c r="AS112" s="390"/>
      <c r="AT112" s="390"/>
      <c r="AU112" s="390"/>
      <c r="AV112" s="390"/>
      <c r="AW112" s="390"/>
      <c r="AX112" s="390"/>
      <c r="AY112" s="390"/>
      <c r="AZ112" s="390"/>
      <c r="BB112" s="361"/>
      <c r="BY112" s="390"/>
      <c r="BZ112" s="390"/>
      <c r="CA112" s="390"/>
      <c r="CB112" s="390"/>
      <c r="CC112" s="390"/>
      <c r="CD112" s="390"/>
      <c r="CE112" s="390"/>
      <c r="CF112" s="390"/>
      <c r="CG112" s="390"/>
      <c r="CH112" s="390"/>
      <c r="CI112" s="390"/>
      <c r="CJ112" s="390"/>
      <c r="CK112" s="390"/>
      <c r="CL112" s="390"/>
      <c r="CM112" s="390"/>
      <c r="CN112" s="390"/>
      <c r="CO112" s="390"/>
      <c r="CP112" s="390"/>
      <c r="CQ112" s="390"/>
      <c r="CR112" s="390"/>
      <c r="CS112" s="390"/>
      <c r="CT112" s="390"/>
      <c r="CU112" s="390"/>
      <c r="CV112" s="390"/>
      <c r="CW112" s="390"/>
      <c r="CX112" s="390"/>
      <c r="CY112" s="390"/>
      <c r="CZ112" s="390"/>
    </row>
    <row r="113" s="338" customFormat="true" ht="15" customHeight="true" x14ac:dyDescent="0.2">
      <c r="A113" s="379" t="s">
        <v>41</v>
      </c>
      <c r="B113" s="378"/>
      <c r="C113" s="340"/>
      <c r="D113" s="340"/>
      <c r="E113" s="340"/>
      <c r="F113" s="340"/>
      <c r="G113" s="340"/>
      <c r="H113" s="340"/>
      <c r="I113" s="340"/>
      <c r="J113" s="340"/>
      <c r="K113" s="340"/>
      <c r="L113" s="340"/>
      <c r="M113" s="340"/>
      <c r="N113" s="340"/>
      <c r="O113" s="340"/>
      <c r="P113" s="340"/>
      <c r="Q113" s="340"/>
      <c r="R113" s="340"/>
      <c r="S113" s="340"/>
      <c r="T113" s="340"/>
      <c r="U113" s="34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B113" s="361"/>
      <c r="BY113" s="390"/>
      <c r="BZ113" s="390"/>
      <c r="CA113" s="390"/>
      <c r="CB113" s="390"/>
      <c r="CC113" s="390"/>
      <c r="CD113" s="390"/>
      <c r="CE113" s="390"/>
      <c r="CF113" s="390"/>
      <c r="CG113" s="390"/>
      <c r="CH113" s="390"/>
      <c r="CI113" s="390"/>
      <c r="CJ113" s="390"/>
      <c r="CK113" s="390"/>
      <c r="CL113" s="390"/>
      <c r="CM113" s="390"/>
      <c r="CN113" s="390"/>
      <c r="CO113" s="390"/>
      <c r="CP113" s="390"/>
      <c r="CQ113" s="390"/>
      <c r="CR113" s="390"/>
      <c r="CS113" s="390"/>
      <c r="CT113" s="390"/>
      <c r="CU113" s="390"/>
      <c r="CV113" s="390"/>
      <c r="CW113" s="390"/>
      <c r="CX113" s="390"/>
      <c r="CY113" s="390"/>
      <c r="CZ113" s="390"/>
    </row>
    <row r="114" s="338" customFormat="true" ht="15" customHeight="true" x14ac:dyDescent="0.2">
      <c r="A114" s="377" t="s">
        <v>40</v>
      </c>
      <c r="B114" s="378"/>
      <c r="C114" s="340"/>
      <c r="D114" s="340"/>
      <c r="E114" s="340"/>
      <c r="F114" s="340"/>
      <c r="G114" s="340"/>
      <c r="H114" s="340"/>
      <c r="I114" s="340"/>
      <c r="J114" s="340"/>
      <c r="K114" s="340"/>
      <c r="L114" s="340"/>
      <c r="M114" s="340"/>
      <c r="N114" s="340"/>
      <c r="O114" s="340"/>
      <c r="P114" s="340"/>
      <c r="Q114" s="340"/>
      <c r="R114" s="340"/>
      <c r="S114" s="340"/>
      <c r="T114" s="340"/>
      <c r="U114" s="340"/>
      <c r="Y114" s="390"/>
      <c r="Z114" s="390"/>
      <c r="AA114" s="390"/>
      <c r="AB114" s="390"/>
      <c r="AC114" s="390"/>
      <c r="AD114" s="390"/>
      <c r="AE114" s="390"/>
      <c r="AF114" s="390"/>
      <c r="AG114" s="390"/>
      <c r="AH114" s="390"/>
      <c r="AI114" s="390"/>
      <c r="AJ114" s="390"/>
      <c r="AK114" s="390"/>
      <c r="AL114" s="390"/>
      <c r="AM114" s="390"/>
      <c r="AN114" s="390"/>
      <c r="AO114" s="390"/>
      <c r="AP114" s="390"/>
      <c r="AQ114" s="390"/>
      <c r="AR114" s="390"/>
      <c r="AS114" s="390"/>
      <c r="AT114" s="390"/>
      <c r="AU114" s="390"/>
      <c r="AV114" s="390"/>
      <c r="AW114" s="390"/>
      <c r="AX114" s="390"/>
      <c r="AY114" s="390"/>
      <c r="AZ114" s="390"/>
      <c r="BB114" s="361"/>
      <c r="BY114" s="390"/>
      <c r="BZ114" s="390"/>
      <c r="CA114" s="390"/>
      <c r="CB114" s="390"/>
      <c r="CC114" s="390"/>
      <c r="CD114" s="390"/>
      <c r="CE114" s="390"/>
      <c r="CF114" s="390"/>
      <c r="CG114" s="390"/>
      <c r="CH114" s="390"/>
      <c r="CI114" s="390"/>
      <c r="CJ114" s="390"/>
      <c r="CK114" s="390"/>
      <c r="CL114" s="390"/>
      <c r="CM114" s="390"/>
      <c r="CN114" s="390"/>
      <c r="CO114" s="390"/>
      <c r="CP114" s="390"/>
      <c r="CQ114" s="390"/>
      <c r="CR114" s="390"/>
      <c r="CS114" s="390"/>
      <c r="CT114" s="390"/>
      <c r="CU114" s="390"/>
      <c r="CV114" s="390"/>
      <c r="CW114" s="390"/>
      <c r="CX114" s="390"/>
      <c r="CY114" s="390"/>
      <c r="CZ114" s="390"/>
    </row>
    <row r="115" s="338" customFormat="true" ht="15" customHeight="true" x14ac:dyDescent="0.2">
      <c r="A115" s="377" t="s">
        <v>137</v>
      </c>
      <c r="B115" s="402" t="str">
        <f>A1025</f>
        <v>SES00</v>
      </c>
      <c r="C115" s="340"/>
      <c r="D115" s="340"/>
      <c r="E115" s="340"/>
      <c r="F115" s="340"/>
      <c r="G115" s="340"/>
      <c r="H115" s="340"/>
      <c r="I115" s="340"/>
      <c r="J115" s="340"/>
      <c r="K115" s="340"/>
      <c r="L115" s="340"/>
      <c r="M115" s="340"/>
      <c r="N115" s="340"/>
      <c r="O115" s="340"/>
      <c r="P115" s="340"/>
      <c r="Q115" s="340"/>
      <c r="R115" s="340"/>
      <c r="S115" s="340"/>
      <c r="T115" s="340"/>
      <c r="U115" s="340"/>
      <c r="Y115" s="390"/>
      <c r="Z115" s="390"/>
      <c r="AA115" s="390"/>
      <c r="AB115" s="390"/>
      <c r="AC115" s="390"/>
      <c r="AD115" s="390"/>
      <c r="AE115" s="390"/>
      <c r="AF115" s="390"/>
      <c r="AG115" s="390"/>
      <c r="AH115" s="390"/>
      <c r="AI115" s="390"/>
      <c r="AJ115" s="390"/>
      <c r="AK115" s="390"/>
      <c r="AL115" s="390"/>
      <c r="AM115" s="390"/>
      <c r="AN115" s="390"/>
      <c r="AO115" s="390"/>
      <c r="AP115" s="390"/>
      <c r="AQ115" s="390"/>
      <c r="AR115" s="390"/>
      <c r="AS115" s="390"/>
      <c r="AT115" s="390"/>
      <c r="AU115" s="390"/>
      <c r="AV115" s="390"/>
      <c r="AW115" s="390"/>
      <c r="AX115" s="390"/>
      <c r="AY115" s="390"/>
      <c r="AZ115" s="390"/>
      <c r="BB115" s="361"/>
      <c r="BY115" s="390"/>
      <c r="BZ115" s="390"/>
      <c r="CA115" s="390"/>
      <c r="CB115" s="390"/>
      <c r="CC115" s="390"/>
      <c r="CD115" s="390"/>
      <c r="CE115" s="390"/>
      <c r="CF115" s="390"/>
      <c r="CG115" s="390"/>
      <c r="CH115" s="390"/>
      <c r="CI115" s="390"/>
      <c r="CJ115" s="390"/>
      <c r="CK115" s="390"/>
      <c r="CL115" s="390"/>
      <c r="CM115" s="390"/>
      <c r="CN115" s="390"/>
      <c r="CO115" s="390"/>
      <c r="CP115" s="390"/>
      <c r="CQ115" s="390"/>
      <c r="CR115" s="390"/>
      <c r="CS115" s="390"/>
      <c r="CT115" s="390"/>
      <c r="CU115" s="390"/>
      <c r="CV115" s="390"/>
      <c r="CW115" s="390"/>
      <c r="CX115" s="390"/>
      <c r="CY115" s="390"/>
      <c r="CZ115" s="390"/>
    </row>
    <row r="116" s="338" customFormat="true" ht="15" customHeight="true" x14ac:dyDescent="0.2">
      <c r="A116" s="227"/>
      <c r="B116" s="226"/>
      <c r="C116" s="340"/>
      <c r="D116" s="340"/>
      <c r="E116" s="340"/>
      <c r="F116" s="340"/>
      <c r="G116" s="340"/>
      <c r="H116" s="340"/>
      <c r="I116" s="340"/>
      <c r="J116" s="340"/>
      <c r="K116" s="340"/>
      <c r="L116" s="340"/>
      <c r="M116" s="340"/>
      <c r="N116" s="340"/>
      <c r="O116" s="340"/>
      <c r="P116" s="340"/>
      <c r="Q116" s="340"/>
      <c r="R116" s="340"/>
      <c r="S116" s="340"/>
      <c r="T116" s="340"/>
      <c r="U116" s="34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B116" s="361"/>
      <c r="BY116" s="390"/>
      <c r="BZ116" s="390"/>
      <c r="CA116" s="390"/>
      <c r="CB116" s="390"/>
      <c r="CC116" s="390"/>
      <c r="CD116" s="390"/>
      <c r="CE116" s="390"/>
      <c r="CF116" s="390"/>
      <c r="CG116" s="390"/>
      <c r="CH116" s="390"/>
      <c r="CI116" s="390"/>
      <c r="CJ116" s="390"/>
      <c r="CK116" s="390"/>
      <c r="CL116" s="390"/>
      <c r="CM116" s="390"/>
      <c r="CN116" s="390"/>
      <c r="CO116" s="390"/>
      <c r="CP116" s="390"/>
      <c r="CQ116" s="390"/>
      <c r="CR116" s="390"/>
      <c r="CS116" s="390"/>
      <c r="CT116" s="390"/>
      <c r="CU116" s="390"/>
      <c r="CV116" s="390"/>
      <c r="CW116" s="390"/>
      <c r="CX116" s="390"/>
      <c r="CY116" s="390"/>
      <c r="CZ116" s="390"/>
    </row>
    <row r="117" s="338" customFormat="true" ht="15" customHeight="true" x14ac:dyDescent="0.2">
      <c r="A117" s="227" t="str">
        <f>B1029</f>
        <v>Ratio of Shared improved based on:</v>
      </c>
      <c r="B117" s="225" t="s">
        <v>35</v>
      </c>
      <c r="C117" s="340"/>
      <c r="D117" s="340"/>
      <c r="E117" s="340"/>
      <c r="F117" s="340"/>
      <c r="G117" s="340"/>
      <c r="H117" s="340"/>
      <c r="I117" s="340"/>
      <c r="J117" s="340"/>
      <c r="K117" s="340"/>
      <c r="L117" s="340"/>
      <c r="M117" s="340"/>
      <c r="N117" s="340"/>
      <c r="O117" s="340"/>
      <c r="P117" s="340"/>
      <c r="Q117" s="340"/>
      <c r="R117" s="340"/>
      <c r="S117" s="340"/>
      <c r="T117" s="340"/>
      <c r="U117" s="34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B117" s="361"/>
      <c r="BY117" s="390"/>
      <c r="BZ117" s="390"/>
      <c r="CA117" s="390"/>
      <c r="CB117" s="390"/>
      <c r="CC117" s="390"/>
      <c r="CD117" s="390"/>
      <c r="CE117" s="390"/>
      <c r="CF117" s="390"/>
      <c r="CG117" s="390"/>
      <c r="CH117" s="390"/>
      <c r="CI117" s="390"/>
      <c r="CJ117" s="390"/>
      <c r="CK117" s="390"/>
      <c r="CL117" s="390"/>
      <c r="CM117" s="390"/>
      <c r="CN117" s="390"/>
      <c r="CO117" s="390"/>
      <c r="CP117" s="390"/>
      <c r="CQ117" s="390"/>
      <c r="CR117" s="390"/>
      <c r="CS117" s="390"/>
      <c r="CT117" s="390"/>
      <c r="CU117" s="390"/>
      <c r="CV117" s="390"/>
      <c r="CW117" s="390"/>
      <c r="CX117" s="390"/>
      <c r="CY117" s="390"/>
      <c r="CZ117" s="390"/>
    </row>
    <row r="118" s="338" customFormat="true" ht="21" customHeight="true" x14ac:dyDescent="0.2">
      <c r="A118" s="224"/>
      <c r="B118" s="226"/>
      <c r="C118" s="340"/>
      <c r="D118" s="340"/>
      <c r="E118" s="340"/>
      <c r="F118" s="340"/>
      <c r="G118" s="340"/>
      <c r="H118" s="340"/>
      <c r="I118" s="340"/>
      <c r="J118" s="340"/>
      <c r="K118" s="340"/>
      <c r="L118" s="340"/>
      <c r="M118" s="340"/>
      <c r="N118" s="340"/>
      <c r="O118" s="340"/>
      <c r="P118" s="340"/>
      <c r="Q118" s="340"/>
      <c r="R118" s="340"/>
      <c r="S118" s="340"/>
      <c r="T118" s="340"/>
      <c r="U118" s="34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B118" s="361"/>
      <c r="BY118" s="390"/>
      <c r="BZ118" s="390"/>
      <c r="CA118" s="390"/>
      <c r="CB118" s="390"/>
      <c r="CC118" s="390"/>
      <c r="CD118" s="390"/>
      <c r="CE118" s="390"/>
      <c r="CF118" s="390"/>
      <c r="CG118" s="390"/>
      <c r="CH118" s="390"/>
      <c r="CI118" s="390"/>
      <c r="CJ118" s="390"/>
      <c r="CK118" s="390"/>
      <c r="CL118" s="390"/>
      <c r="CM118" s="390"/>
      <c r="CN118" s="390"/>
      <c r="CO118" s="390"/>
      <c r="CP118" s="390"/>
      <c r="CQ118" s="390"/>
      <c r="CR118" s="390"/>
      <c r="CS118" s="390"/>
      <c r="CT118" s="390"/>
      <c r="CU118" s="390"/>
      <c r="CV118" s="390"/>
      <c r="CW118" s="390"/>
      <c r="CX118" s="390"/>
      <c r="CY118" s="390"/>
      <c r="CZ118" s="390"/>
    </row>
    <row r="119" s="338" customFormat="true" ht="15" customHeight="true" x14ac:dyDescent="0.2">
      <c r="A119" s="223"/>
      <c r="B119" s="222"/>
      <c r="C119" s="340"/>
      <c r="D119" s="340"/>
      <c r="E119" s="340"/>
      <c r="F119" s="340"/>
      <c r="G119" s="340"/>
      <c r="H119" s="340"/>
      <c r="I119" s="340"/>
      <c r="J119" s="340"/>
      <c r="K119" s="340"/>
      <c r="L119" s="340"/>
      <c r="M119" s="340"/>
      <c r="N119" s="340"/>
      <c r="O119" s="340"/>
      <c r="P119" s="340"/>
      <c r="Q119" s="340"/>
      <c r="R119" s="340"/>
      <c r="S119" s="340"/>
      <c r="T119" s="340"/>
      <c r="U119" s="34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B119" s="361"/>
      <c r="BY119" s="390"/>
      <c r="BZ119" s="390"/>
      <c r="CA119" s="390"/>
      <c r="CB119" s="390"/>
      <c r="CC119" s="390"/>
      <c r="CD119" s="390"/>
      <c r="CE119" s="390"/>
      <c r="CF119" s="390"/>
      <c r="CG119" s="390"/>
      <c r="CH119" s="390"/>
      <c r="CI119" s="390"/>
      <c r="CJ119" s="390"/>
      <c r="CK119" s="390"/>
      <c r="CL119" s="390"/>
      <c r="CM119" s="390"/>
      <c r="CN119" s="390"/>
      <c r="CO119" s="390"/>
      <c r="CP119" s="390"/>
      <c r="CQ119" s="390"/>
      <c r="CR119" s="390"/>
      <c r="CS119" s="390"/>
      <c r="CT119" s="390"/>
      <c r="CU119" s="390"/>
      <c r="CV119" s="390"/>
      <c r="CW119" s="390"/>
      <c r="CX119" s="390"/>
      <c r="CY119" s="390"/>
      <c r="CZ119" s="390"/>
    </row>
    <row r="120" s="362" customFormat="true" ht="15" customHeight="true" x14ac:dyDescent="0.2">
      <c r="A120" s="343" t="s">
        <v>100</v>
      </c>
      <c r="B120" s="386"/>
      <c r="C120" s="1138" t="s">
        <v>116</v>
      </c>
      <c r="D120" s="1139"/>
      <c r="E120" s="1139"/>
      <c r="F120" s="1139"/>
      <c r="G120" s="1140"/>
      <c r="H120" s="1141" t="s">
        <v>39</v>
      </c>
      <c r="I120" s="1129"/>
      <c r="J120" s="1129"/>
      <c r="K120" s="1129"/>
      <c r="L120" s="1131"/>
      <c r="M120" s="1119" t="s">
        <v>38</v>
      </c>
      <c r="N120" s="1120"/>
      <c r="O120" s="1120"/>
      <c r="P120" s="1120"/>
      <c r="Q120" s="1121"/>
      <c r="R120" s="476" t="s">
        <v>157</v>
      </c>
      <c r="S120" s="476"/>
      <c r="T120" s="476"/>
      <c r="U120" s="476"/>
      <c r="V120" s="476"/>
      <c r="W120" s="476"/>
      <c r="X120" s="476"/>
      <c r="Y120" s="487"/>
      <c r="Z120" s="487"/>
      <c r="AA120" s="487"/>
      <c r="AB120" s="487"/>
      <c r="AC120" s="487"/>
      <c r="AD120" s="487"/>
      <c r="AE120" s="487"/>
      <c r="AF120" s="487"/>
      <c r="AG120" s="487"/>
      <c r="AH120" s="487"/>
      <c r="AI120" s="487"/>
      <c r="AJ120" s="487"/>
      <c r="AK120" s="487"/>
      <c r="AL120" s="487"/>
      <c r="AM120" s="487"/>
      <c r="AN120" s="487"/>
      <c r="AO120" s="487"/>
      <c r="AP120" s="487"/>
      <c r="AQ120" s="487"/>
      <c r="AR120" s="487"/>
      <c r="AS120" s="487"/>
      <c r="AT120" s="487"/>
      <c r="AU120" s="487"/>
      <c r="AV120" s="487"/>
      <c r="AW120" s="487"/>
      <c r="AX120" s="487"/>
      <c r="AY120" s="487"/>
      <c r="AZ120" s="940"/>
      <c r="BA120" s="396" t="s">
        <v>132</v>
      </c>
      <c r="BB120" s="343" t="s">
        <v>100</v>
      </c>
      <c r="BC120" s="1119" t="s">
        <v>116</v>
      </c>
      <c r="BD120" s="1120"/>
      <c r="BE120" s="1120"/>
      <c r="BF120" s="1120"/>
      <c r="BG120" s="1122"/>
      <c r="BH120" s="1119" t="s">
        <v>39</v>
      </c>
      <c r="BI120" s="1120"/>
      <c r="BJ120" s="1120"/>
      <c r="BK120" s="1120"/>
      <c r="BL120" s="1122"/>
      <c r="BM120" s="1119" t="s">
        <v>38</v>
      </c>
      <c r="BN120" s="1120"/>
      <c r="BO120" s="1120"/>
      <c r="BP120" s="1120"/>
      <c r="BQ120" s="1121"/>
      <c r="BR120" s="51" t="s">
        <v>142</v>
      </c>
      <c r="BS120" s="476"/>
      <c r="BT120" s="476"/>
      <c r="BU120" s="476"/>
      <c r="BV120" s="476"/>
      <c r="BW120" s="476"/>
      <c r="BX120" s="476"/>
      <c r="BY120" s="31"/>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c r="CZ120" s="394"/>
    </row>
    <row r="121" s="362" customFormat="true" ht="24" x14ac:dyDescent="0.2">
      <c r="A121" s="382" t="s">
        <v>88</v>
      </c>
      <c r="B121" s="425"/>
      <c r="C121" s="467" t="s">
        <v>0</v>
      </c>
      <c r="D121" s="650" t="s">
        <v>1</v>
      </c>
      <c r="E121" s="650" t="s">
        <v>2</v>
      </c>
      <c r="F121" s="650" t="s">
        <v>3</v>
      </c>
      <c r="G121" s="651" t="s">
        <v>4</v>
      </c>
      <c r="H121" s="430" t="s">
        <v>0</v>
      </c>
      <c r="I121" s="653" t="s">
        <v>1</v>
      </c>
      <c r="J121" s="653" t="s">
        <v>2</v>
      </c>
      <c r="K121" s="653" t="s">
        <v>3</v>
      </c>
      <c r="L121" s="654" t="s">
        <v>4</v>
      </c>
      <c r="M121" s="431" t="s">
        <v>0</v>
      </c>
      <c r="N121" s="653" t="s">
        <v>1</v>
      </c>
      <c r="O121" s="653" t="s">
        <v>2</v>
      </c>
      <c r="P121" s="653" t="s">
        <v>3</v>
      </c>
      <c r="Q121" s="648" t="s">
        <v>4</v>
      </c>
      <c r="R121" s="430" t="s">
        <v>158</v>
      </c>
      <c r="S121" s="653" t="s">
        <v>159</v>
      </c>
      <c r="T121" s="653" t="s">
        <v>160</v>
      </c>
      <c r="U121" s="653" t="s">
        <v>161</v>
      </c>
      <c r="V121" s="653" t="s">
        <v>162</v>
      </c>
      <c r="W121" s="653" t="s">
        <v>163</v>
      </c>
      <c r="X121" s="654" t="s">
        <v>164</v>
      </c>
      <c r="Y121" s="487"/>
      <c r="Z121" s="487"/>
      <c r="AA121" s="487"/>
      <c r="AB121" s="487"/>
      <c r="AC121" s="487"/>
      <c r="AD121" s="487"/>
      <c r="AE121" s="487"/>
      <c r="AF121" s="487"/>
      <c r="AG121" s="487"/>
      <c r="AH121" s="487"/>
      <c r="AI121" s="487"/>
      <c r="AJ121" s="487"/>
      <c r="AK121" s="487"/>
      <c r="AL121" s="487"/>
      <c r="AM121" s="487"/>
      <c r="AN121" s="487"/>
      <c r="AO121" s="487"/>
      <c r="AP121" s="487"/>
      <c r="AQ121" s="487"/>
      <c r="AR121" s="487"/>
      <c r="AS121" s="487"/>
      <c r="AT121" s="487"/>
      <c r="AU121" s="487"/>
      <c r="AV121" s="487"/>
      <c r="AW121" s="487"/>
      <c r="AX121" s="487"/>
      <c r="AY121" s="487"/>
      <c r="AZ121" s="940"/>
      <c r="BA121" s="382" t="s">
        <v>118</v>
      </c>
      <c r="BB121" s="381"/>
      <c r="BC121" s="505" t="s">
        <v>0</v>
      </c>
      <c r="BD121" s="620" t="s">
        <v>1</v>
      </c>
      <c r="BE121" s="620" t="s">
        <v>2</v>
      </c>
      <c r="BF121" s="620" t="s">
        <v>3</v>
      </c>
      <c r="BG121" s="506" t="s">
        <v>4</v>
      </c>
      <c r="BH121" s="505" t="s">
        <v>0</v>
      </c>
      <c r="BI121" s="620" t="s">
        <v>1</v>
      </c>
      <c r="BJ121" s="620" t="s">
        <v>2</v>
      </c>
      <c r="BK121" s="620" t="s">
        <v>3</v>
      </c>
      <c r="BL121" s="506" t="s">
        <v>4</v>
      </c>
      <c r="BM121" s="505" t="s">
        <v>0</v>
      </c>
      <c r="BN121" s="620" t="s">
        <v>1</v>
      </c>
      <c r="BO121" s="620" t="s">
        <v>2</v>
      </c>
      <c r="BP121" s="620" t="s">
        <v>3</v>
      </c>
      <c r="BQ121" s="506" t="s">
        <v>4</v>
      </c>
      <c r="BR121" s="505" t="s">
        <v>158</v>
      </c>
      <c r="BS121" s="620" t="s">
        <v>159</v>
      </c>
      <c r="BT121" s="620" t="s">
        <v>160</v>
      </c>
      <c r="BU121" s="620" t="s">
        <v>161</v>
      </c>
      <c r="BV121" s="620" t="s">
        <v>162</v>
      </c>
      <c r="BW121" s="620" t="s">
        <v>163</v>
      </c>
      <c r="BX121" s="621" t="s">
        <v>164</v>
      </c>
      <c r="BY121" s="943"/>
      <c r="BZ121" s="943"/>
      <c r="CA121" s="943"/>
      <c r="CB121" s="943"/>
      <c r="CC121" s="943"/>
      <c r="CD121" s="943"/>
      <c r="CE121" s="943"/>
      <c r="CF121" s="943"/>
      <c r="CG121" s="943"/>
      <c r="CH121" s="943"/>
      <c r="CI121" s="943"/>
      <c r="CJ121" s="943"/>
      <c r="CK121" s="943"/>
      <c r="CL121" s="943"/>
      <c r="CM121" s="943"/>
      <c r="CN121" s="943"/>
      <c r="CO121" s="943"/>
      <c r="CP121" s="943"/>
      <c r="CQ121" s="943"/>
      <c r="CR121" s="943"/>
      <c r="CS121" s="943"/>
      <c r="CT121" s="943"/>
      <c r="CU121" s="943"/>
      <c r="CV121" s="943"/>
      <c r="CW121" s="943"/>
      <c r="CX121" s="943"/>
      <c r="CY121" s="943"/>
      <c r="CZ121" s="943"/>
    </row>
    <row r="122" s="362" customFormat="true" ht="15" customHeight="true" x14ac:dyDescent="0.2">
      <c r="A122" s="1132" t="s">
        <v>18</v>
      </c>
      <c r="B122" s="427" t="s">
        <v>14</v>
      </c>
      <c r="C122" s="174">
        <f>C154+C155+C156+C157+C158+C159</f>
        <v>98.135830915107945</v>
      </c>
      <c r="D122" s="173">
        <f t="shared" ref="D122:X122" si="7">D154+D155+D156+D157+D158+D159</f>
        <v>99.803318666822506</v>
      </c>
      <c r="E122" s="173">
        <f t="shared" si="7"/>
        <v>99.980715817635613</v>
      </c>
      <c r="F122" s="173">
        <f t="shared" si="7"/>
        <v>99.995685275913999</v>
      </c>
      <c r="G122" s="172">
        <f t="shared" si="7"/>
        <v>100.00000000000001</v>
      </c>
      <c r="H122" s="171">
        <f t="shared" si="7"/>
        <v>99.987558555804796</v>
      </c>
      <c r="I122" s="173">
        <f t="shared" si="7"/>
        <v>99.962833997664262</v>
      </c>
      <c r="J122" s="173">
        <f t="shared" si="7"/>
        <v>100.00000000000004</v>
      </c>
      <c r="K122" s="173">
        <f t="shared" si="7"/>
        <v>99.993700477510771</v>
      </c>
      <c r="L122" s="170">
        <f t="shared" si="7"/>
        <v>99.999999999999886</v>
      </c>
      <c r="M122" s="174">
        <f t="shared" si="7"/>
        <v>94.956534023991878</v>
      </c>
      <c r="N122" s="173">
        <f t="shared" si="7"/>
        <v>99.084996586383454</v>
      </c>
      <c r="O122" s="173">
        <f t="shared" si="7"/>
        <v>99.489869103274202</v>
      </c>
      <c r="P122" s="173">
        <f t="shared" si="7"/>
        <v>99.888424545427341</v>
      </c>
      <c r="Q122" s="172">
        <f t="shared" si="7"/>
        <v>100.0000000000002</v>
      </c>
      <c r="R122" s="171">
        <f t="shared" si="7"/>
        <v>99.991294034611258</v>
      </c>
      <c r="S122" s="173">
        <f t="shared" si="7"/>
        <v>99.715574546705668</v>
      </c>
      <c r="T122" s="173">
        <f t="shared" si="7"/>
        <v>99.108560660412024</v>
      </c>
      <c r="U122" s="173">
        <f t="shared" si="7"/>
        <v>98.80798225230636</v>
      </c>
      <c r="V122" s="173">
        <f t="shared" si="7"/>
        <v>98.928515138576444</v>
      </c>
      <c r="W122" s="173">
        <f t="shared" si="7"/>
        <v>97.229366613013127</v>
      </c>
      <c r="X122" s="170">
        <f t="shared" si="7"/>
        <v>99.48634480919776</v>
      </c>
      <c r="Y122" s="487"/>
      <c r="Z122" s="487"/>
      <c r="AA122" s="487"/>
      <c r="AB122" s="487"/>
      <c r="AC122" s="487"/>
      <c r="AD122" s="487"/>
      <c r="AE122" s="487"/>
      <c r="AF122" s="487"/>
      <c r="AG122" s="487"/>
      <c r="AH122" s="487"/>
      <c r="AI122" s="487"/>
      <c r="AJ122" s="487"/>
      <c r="AK122" s="487"/>
      <c r="AL122" s="487"/>
      <c r="AM122" s="487"/>
      <c r="AN122" s="487"/>
      <c r="AO122" s="487"/>
      <c r="AP122" s="487"/>
      <c r="AQ122" s="487"/>
      <c r="AR122" s="487"/>
      <c r="AS122" s="487"/>
      <c r="AT122" s="487"/>
      <c r="AU122" s="487"/>
      <c r="AV122" s="487"/>
      <c r="AW122" s="487"/>
      <c r="AX122" s="487"/>
      <c r="AY122" s="487"/>
      <c r="AZ122" s="940"/>
      <c r="BA122" s="1123" t="s">
        <v>18</v>
      </c>
      <c r="BB122" s="645" t="s">
        <v>14</v>
      </c>
      <c r="BC122" s="92" t="s">
        <v>36</v>
      </c>
      <c r="BD122" s="88" t="s">
        <v>36</v>
      </c>
      <c r="BE122" s="88" t="s">
        <v>36</v>
      </c>
      <c r="BF122" s="88" t="s">
        <v>36</v>
      </c>
      <c r="BG122" s="83" t="s">
        <v>36</v>
      </c>
      <c r="BH122" s="92" t="s">
        <v>36</v>
      </c>
      <c r="BI122" s="88" t="s">
        <v>36</v>
      </c>
      <c r="BJ122" s="88" t="s">
        <v>36</v>
      </c>
      <c r="BK122" s="88" t="s">
        <v>36</v>
      </c>
      <c r="BL122" s="83" t="s">
        <v>36</v>
      </c>
      <c r="BM122" s="92" t="s">
        <v>36</v>
      </c>
      <c r="BN122" s="88" t="s">
        <v>36</v>
      </c>
      <c r="BO122" s="88" t="s">
        <v>36</v>
      </c>
      <c r="BP122" s="88" t="s">
        <v>36</v>
      </c>
      <c r="BQ122" s="83" t="s">
        <v>36</v>
      </c>
      <c r="BR122" s="92" t="s">
        <v>36</v>
      </c>
      <c r="BS122" s="88" t="s">
        <v>36</v>
      </c>
      <c r="BT122" s="88" t="s">
        <v>36</v>
      </c>
      <c r="BU122" s="88" t="s">
        <v>36</v>
      </c>
      <c r="BV122" s="88" t="s">
        <v>36</v>
      </c>
      <c r="BW122" s="88" t="s">
        <v>36</v>
      </c>
      <c r="BX122" s="78" t="s">
        <v>36</v>
      </c>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row>
    <row r="123" s="362" customFormat="true" ht="15" customHeight="true" x14ac:dyDescent="0.2">
      <c r="A123" s="1133"/>
      <c r="B123" s="428" t="s">
        <v>52</v>
      </c>
      <c r="C123" s="169">
        <f>100-C122</f>
        <v>1.8641690848920547</v>
      </c>
      <c r="D123" s="168">
        <f t="shared" ref="D123:X123" si="8">100-D122</f>
        <v>0.19668133317749437</v>
      </c>
      <c r="E123" s="168">
        <f t="shared" si="8"/>
        <v>1.9284182364387448E-2</v>
      </c>
      <c r="F123" s="168">
        <f t="shared" si="8"/>
        <v>4.3147240860008651E-3</v>
      </c>
      <c r="G123" s="167">
        <f t="shared" si="8"/>
        <v>0</v>
      </c>
      <c r="H123" s="166">
        <f t="shared" si="8"/>
        <v>1.2441444195204099E-2</v>
      </c>
      <c r="I123" s="168">
        <f t="shared" si="8"/>
        <v>3.7166002335737858E-2</v>
      </c>
      <c r="J123" s="168">
        <f t="shared" si="8"/>
        <v>0</v>
      </c>
      <c r="K123" s="168">
        <f t="shared" si="8"/>
        <v>6.299522489229048E-3</v>
      </c>
      <c r="L123" s="165">
        <f t="shared" si="8"/>
        <v>1.1368683772161603E-13</v>
      </c>
      <c r="M123" s="169">
        <f t="shared" si="8"/>
        <v>5.0434659760081217</v>
      </c>
      <c r="N123" s="168">
        <f t="shared" si="8"/>
        <v>0.91500341361654591</v>
      </c>
      <c r="O123" s="168">
        <f t="shared" si="8"/>
        <v>0.51013089672579781</v>
      </c>
      <c r="P123" s="168">
        <f t="shared" si="8"/>
        <v>0.11157545457265883</v>
      </c>
      <c r="Q123" s="167">
        <f t="shared" si="8"/>
        <v>-1.9895196601282805E-13</v>
      </c>
      <c r="R123" s="166">
        <f t="shared" si="8"/>
        <v>8.7059653887422428E-3</v>
      </c>
      <c r="S123" s="168">
        <f t="shared" si="8"/>
        <v>0.28442545329433244</v>
      </c>
      <c r="T123" s="168">
        <f t="shared" si="8"/>
        <v>0.89143933958797561</v>
      </c>
      <c r="U123" s="168">
        <f t="shared" si="8"/>
        <v>1.1920177476936402</v>
      </c>
      <c r="V123" s="168">
        <f t="shared" si="8"/>
        <v>1.0714848614235564</v>
      </c>
      <c r="W123" s="168">
        <f t="shared" si="8"/>
        <v>2.7706333869868729</v>
      </c>
      <c r="X123" s="165">
        <f t="shared" si="8"/>
        <v>0.51365519080223976</v>
      </c>
      <c r="Y123" s="487"/>
      <c r="Z123" s="487"/>
      <c r="AA123" s="487"/>
      <c r="AB123" s="487"/>
      <c r="AC123" s="487"/>
      <c r="AD123" s="487"/>
      <c r="AE123" s="487"/>
      <c r="AF123" s="487"/>
      <c r="AG123" s="487"/>
      <c r="AH123" s="487"/>
      <c r="AI123" s="487"/>
      <c r="AJ123" s="487"/>
      <c r="AK123" s="487"/>
      <c r="AL123" s="487"/>
      <c r="AM123" s="487"/>
      <c r="AN123" s="487"/>
      <c r="AO123" s="487"/>
      <c r="AP123" s="487"/>
      <c r="AQ123" s="487"/>
      <c r="AR123" s="487"/>
      <c r="AS123" s="487"/>
      <c r="AT123" s="487"/>
      <c r="AU123" s="487"/>
      <c r="AV123" s="487"/>
      <c r="AW123" s="487"/>
      <c r="AX123" s="487"/>
      <c r="AY123" s="487"/>
      <c r="AZ123" s="940"/>
      <c r="BA123" s="1124"/>
      <c r="BB123" s="643" t="s">
        <v>52</v>
      </c>
      <c r="BC123" s="91" t="s">
        <v>36</v>
      </c>
      <c r="BD123" s="87" t="s">
        <v>36</v>
      </c>
      <c r="BE123" s="87" t="s">
        <v>36</v>
      </c>
      <c r="BF123" s="87" t="s">
        <v>36</v>
      </c>
      <c r="BG123" s="82" t="s">
        <v>36</v>
      </c>
      <c r="BH123" s="91" t="s">
        <v>36</v>
      </c>
      <c r="BI123" s="87" t="s">
        <v>36</v>
      </c>
      <c r="BJ123" s="87" t="s">
        <v>36</v>
      </c>
      <c r="BK123" s="87" t="s">
        <v>36</v>
      </c>
      <c r="BL123" s="82" t="s">
        <v>36</v>
      </c>
      <c r="BM123" s="91" t="s">
        <v>36</v>
      </c>
      <c r="BN123" s="87" t="s">
        <v>36</v>
      </c>
      <c r="BO123" s="87" t="s">
        <v>36</v>
      </c>
      <c r="BP123" s="87" t="s">
        <v>36</v>
      </c>
      <c r="BQ123" s="82" t="s">
        <v>36</v>
      </c>
      <c r="BR123" s="91" t="s">
        <v>36</v>
      </c>
      <c r="BS123" s="87" t="s">
        <v>36</v>
      </c>
      <c r="BT123" s="87" t="s">
        <v>36</v>
      </c>
      <c r="BU123" s="87" t="s">
        <v>36</v>
      </c>
      <c r="BV123" s="87" t="s">
        <v>36</v>
      </c>
      <c r="BW123" s="87" t="s">
        <v>36</v>
      </c>
      <c r="BX123" s="77" t="s">
        <v>36</v>
      </c>
      <c r="BY123" s="30"/>
      <c r="BZ123" s="30"/>
      <c r="CA123" s="30"/>
      <c r="CB123" s="30"/>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0"/>
    </row>
    <row r="124" s="362" customFormat="true" ht="15" customHeight="true" x14ac:dyDescent="0.2">
      <c r="A124" s="1133" t="s">
        <v>51</v>
      </c>
      <c r="B124" s="428" t="s">
        <v>15</v>
      </c>
      <c r="C124" s="169">
        <f>C122*MICS06!C129/100</f>
        <v>91.81915652683081</v>
      </c>
      <c r="D124" s="168">
        <f>D122*MICS06!D129/100</f>
        <v>95.014665952140462</v>
      </c>
      <c r="E124" s="168">
        <f>E122*MICS06!E129/100</f>
        <v>94.682561455438687</v>
      </c>
      <c r="F124" s="168">
        <f>F122*MICS06!F129/100</f>
        <v>97.366172140230461</v>
      </c>
      <c r="G124" s="167">
        <f>G122*MICS06!G129/100</f>
        <v>98.856999656336427</v>
      </c>
      <c r="H124" s="166">
        <f>H122*MICS06!H129/100</f>
        <v>88.628211221909936</v>
      </c>
      <c r="I124" s="168">
        <f>I122*MICS06!I129/100</f>
        <v>93.034071410819891</v>
      </c>
      <c r="J124" s="168">
        <f>J122*MICS06!J129/100</f>
        <v>97.469844105832593</v>
      </c>
      <c r="K124" s="168">
        <f>K122*MICS06!K129/100</f>
        <v>98.875163787018167</v>
      </c>
      <c r="L124" s="165">
        <f>L122*MICS06!L129/100</f>
        <v>98.130324026088189</v>
      </c>
      <c r="M124" s="169">
        <f>M122*MICS06!M129/100</f>
        <v>88.447076011188216</v>
      </c>
      <c r="N124" s="168">
        <f>N122*MICS06!N129/100</f>
        <v>95.671858003173838</v>
      </c>
      <c r="O124" s="168">
        <f>O122*MICS06!O129/100</f>
        <v>95.113990575664886</v>
      </c>
      <c r="P124" s="168">
        <f>P122*MICS06!P129/100</f>
        <v>96.775788799870952</v>
      </c>
      <c r="Q124" s="167">
        <f>Q122*MICS06!Q129/100</f>
        <v>98.996070479233993</v>
      </c>
      <c r="R124" s="166">
        <f>R122*R129/100</f>
        <v>95.930336097259698</v>
      </c>
      <c r="S124" s="168">
        <f t="shared" ref="S124:X124" si="9">S122*S129/100</f>
        <v>95.665814436662004</v>
      </c>
      <c r="T124" s="168">
        <f t="shared" si="9"/>
        <v>95.083453275222325</v>
      </c>
      <c r="U124" s="168">
        <f t="shared" si="9"/>
        <v>94.795082292612847</v>
      </c>
      <c r="V124" s="168">
        <f t="shared" si="9"/>
        <v>94.910719962895001</v>
      </c>
      <c r="W124" s="168">
        <f t="shared" si="9"/>
        <v>93.280579152035699</v>
      </c>
      <c r="X124" s="165">
        <f t="shared" si="9"/>
        <v>95.445894432876401</v>
      </c>
      <c r="Y124" s="487"/>
      <c r="Z124" s="487"/>
      <c r="AA124" s="487"/>
      <c r="AB124" s="487"/>
      <c r="AC124" s="487"/>
      <c r="AD124" s="487"/>
      <c r="AE124" s="487"/>
      <c r="AF124" s="487"/>
      <c r="AG124" s="487"/>
      <c r="AH124" s="487"/>
      <c r="AI124" s="487"/>
      <c r="AJ124" s="487"/>
      <c r="AK124" s="487"/>
      <c r="AL124" s="487"/>
      <c r="AM124" s="487"/>
      <c r="AN124" s="487"/>
      <c r="AO124" s="487"/>
      <c r="AP124" s="487"/>
      <c r="AQ124" s="487"/>
      <c r="AR124" s="487"/>
      <c r="AS124" s="487"/>
      <c r="AT124" s="487"/>
      <c r="AU124" s="487"/>
      <c r="AV124" s="487"/>
      <c r="AW124" s="487"/>
      <c r="AX124" s="487"/>
      <c r="AY124" s="487"/>
      <c r="AZ124" s="940"/>
      <c r="BA124" s="1124" t="s">
        <v>51</v>
      </c>
      <c r="BB124" s="643" t="s">
        <v>15</v>
      </c>
      <c r="BC124" s="91" t="s">
        <v>36</v>
      </c>
      <c r="BD124" s="87" t="s">
        <v>36</v>
      </c>
      <c r="BE124" s="87" t="s">
        <v>36</v>
      </c>
      <c r="BF124" s="87" t="s">
        <v>36</v>
      </c>
      <c r="BG124" s="82" t="s">
        <v>36</v>
      </c>
      <c r="BH124" s="91" t="s">
        <v>36</v>
      </c>
      <c r="BI124" s="87" t="s">
        <v>36</v>
      </c>
      <c r="BJ124" s="87" t="s">
        <v>36</v>
      </c>
      <c r="BK124" s="87" t="s">
        <v>36</v>
      </c>
      <c r="BL124" s="82" t="s">
        <v>36</v>
      </c>
      <c r="BM124" s="91" t="s">
        <v>36</v>
      </c>
      <c r="BN124" s="87" t="s">
        <v>36</v>
      </c>
      <c r="BO124" s="87" t="s">
        <v>36</v>
      </c>
      <c r="BP124" s="87" t="s">
        <v>36</v>
      </c>
      <c r="BQ124" s="82" t="s">
        <v>36</v>
      </c>
      <c r="BR124" s="91" t="s">
        <v>36</v>
      </c>
      <c r="BS124" s="87" t="s">
        <v>36</v>
      </c>
      <c r="BT124" s="87" t="s">
        <v>36</v>
      </c>
      <c r="BU124" s="87" t="s">
        <v>36</v>
      </c>
      <c r="BV124" s="87" t="s">
        <v>36</v>
      </c>
      <c r="BW124" s="87" t="s">
        <v>36</v>
      </c>
      <c r="BX124" s="77" t="s">
        <v>36</v>
      </c>
      <c r="BY124" s="30"/>
      <c r="BZ124" s="30"/>
      <c r="CA124" s="30"/>
      <c r="CB124" s="30"/>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0"/>
    </row>
    <row r="125" s="362" customFormat="true" ht="15" customHeight="true" x14ac:dyDescent="0.2">
      <c r="A125" s="1133"/>
      <c r="B125" s="428" t="s">
        <v>16</v>
      </c>
      <c r="C125" s="169">
        <f>C122*MICS06!C128/100</f>
        <v>6.3166743882770993</v>
      </c>
      <c r="D125" s="168">
        <f>D122*MICS06!D128/100</f>
        <v>4.7886527146822706</v>
      </c>
      <c r="E125" s="168">
        <f>E122*MICS06!E128/100</f>
        <v>5.298154362196879</v>
      </c>
      <c r="F125" s="168">
        <f>F122*MICS06!F128/100</f>
        <v>2.6295131356834487</v>
      </c>
      <c r="G125" s="167">
        <f>G122*MICS06!G128/100</f>
        <v>1.1430003436637692</v>
      </c>
      <c r="H125" s="166">
        <f>H122*MICS06!H128/100</f>
        <v>11.359347333895084</v>
      </c>
      <c r="I125" s="168">
        <f>I122*MICS06!I128/100</f>
        <v>6.9287625868444058</v>
      </c>
      <c r="J125" s="168">
        <f>J122*MICS06!J128/100</f>
        <v>2.5301558941674087</v>
      </c>
      <c r="K125" s="168">
        <f>K122*MICS06!K128/100</f>
        <v>1.1185366904926271</v>
      </c>
      <c r="L125" s="165">
        <f>L122*MICS06!L128/100</f>
        <v>1.8696759739117637</v>
      </c>
      <c r="M125" s="169">
        <f>M122*MICS06!M128/100</f>
        <v>6.5094580128037514</v>
      </c>
      <c r="N125" s="168">
        <f>N122*MICS06!N128/100</f>
        <v>3.4131385832097072</v>
      </c>
      <c r="O125" s="168">
        <f>O122*MICS06!O128/100</f>
        <v>4.3758785276092942</v>
      </c>
      <c r="P125" s="168">
        <f>P122*MICS06!P128/100</f>
        <v>3.112635745556406</v>
      </c>
      <c r="Q125" s="167">
        <f>Q122*MICS06!Q128/100</f>
        <v>1.0039295207662136</v>
      </c>
      <c r="R125" s="166">
        <f>R122*R128/100</f>
        <v>4.060957937351553</v>
      </c>
      <c r="S125" s="168">
        <f t="shared" ref="S125:X125" si="10">S122*S128/100</f>
        <v>4.049760110043656</v>
      </c>
      <c r="T125" s="168">
        <f t="shared" si="10"/>
        <v>4.0251073851896955</v>
      </c>
      <c r="U125" s="168">
        <f t="shared" si="10"/>
        <v>4.0128999596935246</v>
      </c>
      <c r="V125" s="168">
        <f t="shared" si="10"/>
        <v>4.0177951756814378</v>
      </c>
      <c r="W125" s="168">
        <f t="shared" si="10"/>
        <v>3.9487874609774245</v>
      </c>
      <c r="X125" s="165">
        <f t="shared" si="10"/>
        <v>4.0404503763213624</v>
      </c>
      <c r="Y125" s="487"/>
      <c r="Z125" s="487"/>
      <c r="AA125" s="487"/>
      <c r="AB125" s="487"/>
      <c r="AC125" s="487"/>
      <c r="AD125" s="487"/>
      <c r="AE125" s="487"/>
      <c r="AF125" s="487"/>
      <c r="AG125" s="487"/>
      <c r="AH125" s="487"/>
      <c r="AI125" s="487"/>
      <c r="AJ125" s="487"/>
      <c r="AK125" s="487"/>
      <c r="AL125" s="487"/>
      <c r="AM125" s="487"/>
      <c r="AN125" s="487"/>
      <c r="AO125" s="487"/>
      <c r="AP125" s="487"/>
      <c r="AQ125" s="487"/>
      <c r="AR125" s="487"/>
      <c r="AS125" s="487"/>
      <c r="AT125" s="487"/>
      <c r="AU125" s="487"/>
      <c r="AV125" s="487"/>
      <c r="AW125" s="487"/>
      <c r="AX125" s="487"/>
      <c r="AY125" s="487"/>
      <c r="AZ125" s="940"/>
      <c r="BA125" s="1124"/>
      <c r="BB125" s="643" t="s">
        <v>16</v>
      </c>
      <c r="BC125" s="91" t="s">
        <v>36</v>
      </c>
      <c r="BD125" s="87" t="s">
        <v>36</v>
      </c>
      <c r="BE125" s="87" t="s">
        <v>36</v>
      </c>
      <c r="BF125" s="87" t="s">
        <v>36</v>
      </c>
      <c r="BG125" s="82" t="s">
        <v>36</v>
      </c>
      <c r="BH125" s="91" t="s">
        <v>36</v>
      </c>
      <c r="BI125" s="87" t="s">
        <v>36</v>
      </c>
      <c r="BJ125" s="87" t="s">
        <v>36</v>
      </c>
      <c r="BK125" s="87" t="s">
        <v>36</v>
      </c>
      <c r="BL125" s="82" t="s">
        <v>36</v>
      </c>
      <c r="BM125" s="91" t="s">
        <v>36</v>
      </c>
      <c r="BN125" s="87" t="s">
        <v>36</v>
      </c>
      <c r="BO125" s="87" t="s">
        <v>36</v>
      </c>
      <c r="BP125" s="87" t="s">
        <v>36</v>
      </c>
      <c r="BQ125" s="82" t="s">
        <v>36</v>
      </c>
      <c r="BR125" s="91" t="s">
        <v>36</v>
      </c>
      <c r="BS125" s="87" t="s">
        <v>36</v>
      </c>
      <c r="BT125" s="87" t="s">
        <v>36</v>
      </c>
      <c r="BU125" s="87" t="s">
        <v>36</v>
      </c>
      <c r="BV125" s="87" t="s">
        <v>36</v>
      </c>
      <c r="BW125" s="87" t="s">
        <v>36</v>
      </c>
      <c r="BX125" s="77" t="s">
        <v>36</v>
      </c>
      <c r="BY125" s="30"/>
      <c r="BZ125" s="30"/>
      <c r="CA125" s="30"/>
      <c r="CB125" s="30"/>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0"/>
    </row>
    <row r="126" s="362" customFormat="true" ht="15" customHeight="true" x14ac:dyDescent="0.2">
      <c r="A126" s="1133"/>
      <c r="B126" s="428" t="s">
        <v>22</v>
      </c>
      <c r="C126" s="169">
        <f>100-(C124+C125+C127)</f>
        <v>0.3249794422578276</v>
      </c>
      <c r="D126" s="168">
        <f t="shared" ref="D126:X126" si="11">100-(D124+D125+D127)</f>
        <v>3.4424834683193239E-2</v>
      </c>
      <c r="E126" s="168">
        <f t="shared" si="11"/>
        <v>1.3621095870547606E-2</v>
      </c>
      <c r="F126" s="168">
        <f t="shared" si="11"/>
        <v>4.3147240860861302E-3</v>
      </c>
      <c r="G126" s="167">
        <f t="shared" si="11"/>
        <v>-1.9895196601282805E-13</v>
      </c>
      <c r="H126" s="166">
        <f t="shared" si="11"/>
        <v>4.836202651745225E-3</v>
      </c>
      <c r="I126" s="168">
        <f t="shared" si="11"/>
        <v>3.4124742612448244E-2</v>
      </c>
      <c r="J126" s="168">
        <f t="shared" si="11"/>
        <v>0</v>
      </c>
      <c r="K126" s="168">
        <f t="shared" si="11"/>
        <v>6.2995224892006263E-3</v>
      </c>
      <c r="L126" s="165">
        <f t="shared" si="11"/>
        <v>0</v>
      </c>
      <c r="M126" s="169">
        <f t="shared" si="11"/>
        <v>0.75172295743323048</v>
      </c>
      <c r="N126" s="168">
        <f t="shared" si="11"/>
        <v>0.2715659816965541</v>
      </c>
      <c r="O126" s="168">
        <f t="shared" si="11"/>
        <v>8.992540063995591E-2</v>
      </c>
      <c r="P126" s="168">
        <f t="shared" si="11"/>
        <v>0</v>
      </c>
      <c r="Q126" s="167">
        <f t="shared" si="11"/>
        <v>-1.9895196601282805E-13</v>
      </c>
      <c r="R126" s="166">
        <f t="shared" si="11"/>
        <v>-1.5631940186722204E-13</v>
      </c>
      <c r="S126" s="168">
        <f t="shared" si="11"/>
        <v>6.8552274124030532E-2</v>
      </c>
      <c r="T126" s="168">
        <f t="shared" si="11"/>
        <v>0.15827141885409901</v>
      </c>
      <c r="U126" s="168">
        <f t="shared" si="11"/>
        <v>0.65279421952062933</v>
      </c>
      <c r="V126" s="168">
        <f t="shared" si="11"/>
        <v>7.4152157928608631E-4</v>
      </c>
      <c r="W126" s="168">
        <f t="shared" si="11"/>
        <v>0.47095483306037522</v>
      </c>
      <c r="X126" s="165">
        <f t="shared" si="11"/>
        <v>0.17390002343847755</v>
      </c>
      <c r="Y126" s="487"/>
      <c r="Z126" s="487"/>
      <c r="AA126" s="487"/>
      <c r="AB126" s="487"/>
      <c r="AC126" s="487"/>
      <c r="AD126" s="487"/>
      <c r="AE126" s="487"/>
      <c r="AF126" s="487"/>
      <c r="AG126" s="487"/>
      <c r="AH126" s="487"/>
      <c r="AI126" s="487"/>
      <c r="AJ126" s="487"/>
      <c r="AK126" s="487"/>
      <c r="AL126" s="487"/>
      <c r="AM126" s="487"/>
      <c r="AN126" s="487"/>
      <c r="AO126" s="487"/>
      <c r="AP126" s="487"/>
      <c r="AQ126" s="487"/>
      <c r="AR126" s="487"/>
      <c r="AS126" s="487"/>
      <c r="AT126" s="487"/>
      <c r="AU126" s="487"/>
      <c r="AV126" s="487"/>
      <c r="AW126" s="487"/>
      <c r="AX126" s="487"/>
      <c r="AY126" s="487"/>
      <c r="AZ126" s="940"/>
      <c r="BA126" s="1124"/>
      <c r="BB126" s="643" t="s">
        <v>22</v>
      </c>
      <c r="BC126" s="91" t="s">
        <v>36</v>
      </c>
      <c r="BD126" s="87" t="s">
        <v>36</v>
      </c>
      <c r="BE126" s="87" t="s">
        <v>36</v>
      </c>
      <c r="BF126" s="87" t="s">
        <v>36</v>
      </c>
      <c r="BG126" s="82" t="s">
        <v>36</v>
      </c>
      <c r="BH126" s="91" t="s">
        <v>36</v>
      </c>
      <c r="BI126" s="87" t="s">
        <v>36</v>
      </c>
      <c r="BJ126" s="87" t="s">
        <v>36</v>
      </c>
      <c r="BK126" s="87" t="s">
        <v>36</v>
      </c>
      <c r="BL126" s="82" t="s">
        <v>36</v>
      </c>
      <c r="BM126" s="91" t="s">
        <v>36</v>
      </c>
      <c r="BN126" s="87" t="s">
        <v>36</v>
      </c>
      <c r="BO126" s="87" t="s">
        <v>36</v>
      </c>
      <c r="BP126" s="87" t="s">
        <v>36</v>
      </c>
      <c r="BQ126" s="82" t="s">
        <v>36</v>
      </c>
      <c r="BR126" s="91" t="s">
        <v>36</v>
      </c>
      <c r="BS126" s="87" t="s">
        <v>36</v>
      </c>
      <c r="BT126" s="87" t="s">
        <v>36</v>
      </c>
      <c r="BU126" s="87" t="s">
        <v>36</v>
      </c>
      <c r="BV126" s="87" t="s">
        <v>36</v>
      </c>
      <c r="BW126" s="87" t="s">
        <v>36</v>
      </c>
      <c r="BX126" s="77" t="s">
        <v>36</v>
      </c>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row>
    <row r="127" s="362" customFormat="true" ht="15" customHeight="true" x14ac:dyDescent="0.2">
      <c r="A127" s="1133"/>
      <c r="B127" s="428" t="s">
        <v>19</v>
      </c>
      <c r="C127" s="169">
        <f>C153</f>
        <v>1.5391896426342695</v>
      </c>
      <c r="D127" s="168">
        <f t="shared" ref="D127:X127" si="12">D153</f>
        <v>0.16225649849406798</v>
      </c>
      <c r="E127" s="168">
        <f t="shared" si="12"/>
        <v>5.6630864938813658E-3</v>
      </c>
      <c r="F127" s="168">
        <f t="shared" si="12"/>
        <v>0</v>
      </c>
      <c r="G127" s="167">
        <f t="shared" si="12"/>
        <v>0</v>
      </c>
      <c r="H127" s="166">
        <f t="shared" si="12"/>
        <v>7.6052415432253002E-3</v>
      </c>
      <c r="I127" s="168">
        <f t="shared" si="12"/>
        <v>3.041259723264952E-3</v>
      </c>
      <c r="J127" s="168">
        <f t="shared" si="12"/>
        <v>0</v>
      </c>
      <c r="K127" s="168">
        <f t="shared" si="12"/>
        <v>0</v>
      </c>
      <c r="L127" s="165">
        <f t="shared" si="12"/>
        <v>0</v>
      </c>
      <c r="M127" s="169">
        <f t="shared" si="12"/>
        <v>4.2917430185748087</v>
      </c>
      <c r="N127" s="168">
        <f t="shared" si="12"/>
        <v>0.64343743191990754</v>
      </c>
      <c r="O127" s="168">
        <f t="shared" si="12"/>
        <v>0.42020549608586877</v>
      </c>
      <c r="P127" s="168">
        <f t="shared" si="12"/>
        <v>0.11157545457259549</v>
      </c>
      <c r="Q127" s="167">
        <f t="shared" si="12"/>
        <v>0</v>
      </c>
      <c r="R127" s="166">
        <f t="shared" si="12"/>
        <v>8.7059653888989508E-3</v>
      </c>
      <c r="S127" s="168">
        <f t="shared" si="12"/>
        <v>0.21587317917031315</v>
      </c>
      <c r="T127" s="168">
        <f t="shared" si="12"/>
        <v>0.73316792073387449</v>
      </c>
      <c r="U127" s="168">
        <f t="shared" si="12"/>
        <v>0.53922352817299979</v>
      </c>
      <c r="V127" s="168">
        <f t="shared" si="12"/>
        <v>1.0707433398442698</v>
      </c>
      <c r="W127" s="168">
        <f t="shared" si="12"/>
        <v>2.299678553926499</v>
      </c>
      <c r="X127" s="165">
        <f t="shared" si="12"/>
        <v>0.3397551673637581</v>
      </c>
      <c r="Y127" s="487"/>
      <c r="Z127" s="487"/>
      <c r="AA127" s="487"/>
      <c r="AB127" s="487"/>
      <c r="AC127" s="487"/>
      <c r="AD127" s="487"/>
      <c r="AE127" s="487"/>
      <c r="AF127" s="487"/>
      <c r="AG127" s="487"/>
      <c r="AH127" s="487"/>
      <c r="AI127" s="487"/>
      <c r="AJ127" s="487"/>
      <c r="AK127" s="487"/>
      <c r="AL127" s="487"/>
      <c r="AM127" s="487"/>
      <c r="AN127" s="487"/>
      <c r="AO127" s="487"/>
      <c r="AP127" s="487"/>
      <c r="AQ127" s="487"/>
      <c r="AR127" s="487"/>
      <c r="AS127" s="487"/>
      <c r="AT127" s="487"/>
      <c r="AU127" s="487"/>
      <c r="AV127" s="487"/>
      <c r="AW127" s="487"/>
      <c r="AX127" s="487"/>
      <c r="AY127" s="487"/>
      <c r="AZ127" s="940"/>
      <c r="BA127" s="1124"/>
      <c r="BB127" s="643" t="s">
        <v>19</v>
      </c>
      <c r="BC127" s="91" t="s">
        <v>36</v>
      </c>
      <c r="BD127" s="87" t="s">
        <v>36</v>
      </c>
      <c r="BE127" s="87" t="s">
        <v>36</v>
      </c>
      <c r="BF127" s="87" t="s">
        <v>36</v>
      </c>
      <c r="BG127" s="82" t="s">
        <v>36</v>
      </c>
      <c r="BH127" s="91" t="s">
        <v>36</v>
      </c>
      <c r="BI127" s="87" t="s">
        <v>36</v>
      </c>
      <c r="BJ127" s="87" t="s">
        <v>36</v>
      </c>
      <c r="BK127" s="87" t="s">
        <v>36</v>
      </c>
      <c r="BL127" s="82" t="s">
        <v>36</v>
      </c>
      <c r="BM127" s="91" t="s">
        <v>36</v>
      </c>
      <c r="BN127" s="87" t="s">
        <v>36</v>
      </c>
      <c r="BO127" s="87" t="s">
        <v>36</v>
      </c>
      <c r="BP127" s="87" t="s">
        <v>36</v>
      </c>
      <c r="BQ127" s="82" t="s">
        <v>36</v>
      </c>
      <c r="BR127" s="91" t="s">
        <v>36</v>
      </c>
      <c r="BS127" s="87" t="s">
        <v>36</v>
      </c>
      <c r="BT127" s="87" t="s">
        <v>36</v>
      </c>
      <c r="BU127" s="87" t="s">
        <v>36</v>
      </c>
      <c r="BV127" s="87" t="s">
        <v>36</v>
      </c>
      <c r="BW127" s="87" t="s">
        <v>36</v>
      </c>
      <c r="BX127" s="77" t="s">
        <v>36</v>
      </c>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row>
    <row r="128" s="362" customFormat="true" ht="15" customHeight="true" x14ac:dyDescent="0.2">
      <c r="A128" s="1133" t="s">
        <v>176</v>
      </c>
      <c r="B128" s="428" t="s">
        <v>50</v>
      </c>
      <c r="C128" s="107" t="s">
        <v>36</v>
      </c>
      <c r="D128" s="104" t="s">
        <v>36</v>
      </c>
      <c r="E128" s="104" t="s">
        <v>36</v>
      </c>
      <c r="F128" s="104" t="s">
        <v>36</v>
      </c>
      <c r="G128" s="101" t="s">
        <v>36</v>
      </c>
      <c r="H128" s="98" t="s">
        <v>36</v>
      </c>
      <c r="I128" s="104" t="s">
        <v>36</v>
      </c>
      <c r="J128" s="104" t="s">
        <v>36</v>
      </c>
      <c r="K128" s="104" t="s">
        <v>36</v>
      </c>
      <c r="L128" s="95" t="s">
        <v>36</v>
      </c>
      <c r="M128" s="107" t="s">
        <v>36</v>
      </c>
      <c r="N128" s="104" t="s">
        <v>36</v>
      </c>
      <c r="O128" s="104" t="s">
        <v>36</v>
      </c>
      <c r="P128" s="104" t="s">
        <v>36</v>
      </c>
      <c r="Q128" s="101" t="s">
        <v>36</v>
      </c>
      <c r="R128" s="164">
        <f>100-R129</f>
        <v>4.0613115137262668</v>
      </c>
      <c r="S128" s="163">
        <f t="shared" ref="S128:X128" si="13">100-S129</f>
        <v>4.0613115137262668</v>
      </c>
      <c r="T128" s="163">
        <f t="shared" si="13"/>
        <v>4.0613115137262668</v>
      </c>
      <c r="U128" s="163">
        <f t="shared" si="13"/>
        <v>4.0613115137262668</v>
      </c>
      <c r="V128" s="163">
        <f t="shared" si="13"/>
        <v>4.0613115137262668</v>
      </c>
      <c r="W128" s="163">
        <f t="shared" si="13"/>
        <v>4.0613115137262668</v>
      </c>
      <c r="X128" s="44">
        <f t="shared" si="13"/>
        <v>4.0613115137262668</v>
      </c>
      <c r="Y128" s="487"/>
      <c r="Z128" s="487"/>
      <c r="AA128" s="487"/>
      <c r="AB128" s="487"/>
      <c r="AC128" s="487"/>
      <c r="AD128" s="487"/>
      <c r="AE128" s="487"/>
      <c r="AF128" s="487"/>
      <c r="AG128" s="487"/>
      <c r="AH128" s="487"/>
      <c r="AI128" s="487"/>
      <c r="AJ128" s="487"/>
      <c r="AK128" s="487"/>
      <c r="AL128" s="487"/>
      <c r="AM128" s="487"/>
      <c r="AN128" s="487"/>
      <c r="AO128" s="487"/>
      <c r="AP128" s="487"/>
      <c r="AQ128" s="487"/>
      <c r="AR128" s="487"/>
      <c r="AS128" s="487"/>
      <c r="AT128" s="487"/>
      <c r="AU128" s="487"/>
      <c r="AV128" s="487"/>
      <c r="AW128" s="487"/>
      <c r="AX128" s="487"/>
      <c r="AY128" s="487"/>
      <c r="AZ128" s="940"/>
      <c r="BA128" s="1124" t="s">
        <v>110</v>
      </c>
      <c r="BB128" s="643" t="s">
        <v>50</v>
      </c>
      <c r="BC128" s="91" t="s">
        <v>36</v>
      </c>
      <c r="BD128" s="87" t="s">
        <v>36</v>
      </c>
      <c r="BE128" s="87" t="s">
        <v>36</v>
      </c>
      <c r="BF128" s="87" t="s">
        <v>36</v>
      </c>
      <c r="BG128" s="82" t="s">
        <v>36</v>
      </c>
      <c r="BH128" s="91" t="s">
        <v>36</v>
      </c>
      <c r="BI128" s="87" t="s">
        <v>36</v>
      </c>
      <c r="BJ128" s="87" t="s">
        <v>36</v>
      </c>
      <c r="BK128" s="87" t="s">
        <v>36</v>
      </c>
      <c r="BL128" s="82" t="s">
        <v>36</v>
      </c>
      <c r="BM128" s="91" t="s">
        <v>36</v>
      </c>
      <c r="BN128" s="87" t="s">
        <v>36</v>
      </c>
      <c r="BO128" s="87" t="s">
        <v>36</v>
      </c>
      <c r="BP128" s="87" t="s">
        <v>36</v>
      </c>
      <c r="BQ128" s="82" t="s">
        <v>36</v>
      </c>
      <c r="BR128" s="91" t="s">
        <v>36</v>
      </c>
      <c r="BS128" s="87" t="s">
        <v>36</v>
      </c>
      <c r="BT128" s="87" t="s">
        <v>36</v>
      </c>
      <c r="BU128" s="87" t="s">
        <v>36</v>
      </c>
      <c r="BV128" s="87" t="s">
        <v>36</v>
      </c>
      <c r="BW128" s="87" t="s">
        <v>36</v>
      </c>
      <c r="BX128" s="77" t="s">
        <v>36</v>
      </c>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0"/>
    </row>
    <row r="129" s="362" customFormat="true" ht="15" customHeight="true" x14ac:dyDescent="0.2">
      <c r="A129" s="1134"/>
      <c r="B129" s="429" t="s">
        <v>49</v>
      </c>
      <c r="C129" s="106" t="s">
        <v>36</v>
      </c>
      <c r="D129" s="103" t="s">
        <v>36</v>
      </c>
      <c r="E129" s="103" t="s">
        <v>36</v>
      </c>
      <c r="F129" s="103" t="s">
        <v>36</v>
      </c>
      <c r="G129" s="100" t="s">
        <v>36</v>
      </c>
      <c r="H129" s="97" t="s">
        <v>36</v>
      </c>
      <c r="I129" s="103" t="s">
        <v>36</v>
      </c>
      <c r="J129" s="103" t="s">
        <v>36</v>
      </c>
      <c r="K129" s="103" t="s">
        <v>36</v>
      </c>
      <c r="L129" s="94" t="s">
        <v>36</v>
      </c>
      <c r="M129" s="106" t="s">
        <v>36</v>
      </c>
      <c r="N129" s="103" t="s">
        <v>36</v>
      </c>
      <c r="O129" s="103" t="s">
        <v>36</v>
      </c>
      <c r="P129" s="103" t="s">
        <v>36</v>
      </c>
      <c r="Q129" s="100" t="s">
        <v>36</v>
      </c>
      <c r="R129" s="157">
        <f>SUM(MICS06!$C129:$G129)/5</f>
        <v>95.938688486273733</v>
      </c>
      <c r="S129" s="156">
        <f>SUM(MICS06!$C129:$G129)/5</f>
        <v>95.938688486273733</v>
      </c>
      <c r="T129" s="156">
        <f>SUM(MICS06!$C129:$G129)/5</f>
        <v>95.938688486273733</v>
      </c>
      <c r="U129" s="156">
        <f>SUM(MICS06!$C129:$G129)/5</f>
        <v>95.938688486273733</v>
      </c>
      <c r="V129" s="156">
        <f>SUM(MICS06!$C129:$G129)/5</f>
        <v>95.938688486273733</v>
      </c>
      <c r="W129" s="156">
        <f>SUM(MICS06!$C129:$G129)/5</f>
        <v>95.938688486273733</v>
      </c>
      <c r="X129" s="43">
        <f>SUM(MICS06!$C129:$G129)/5</f>
        <v>95.938688486273733</v>
      </c>
      <c r="Y129" s="487"/>
      <c r="Z129" s="487"/>
      <c r="AA129" s="487"/>
      <c r="AB129" s="487"/>
      <c r="AC129" s="487"/>
      <c r="AD129" s="487"/>
      <c r="AE129" s="487"/>
      <c r="AF129" s="487"/>
      <c r="AG129" s="487"/>
      <c r="AH129" s="487"/>
      <c r="AI129" s="487"/>
      <c r="AJ129" s="487"/>
      <c r="AK129" s="487"/>
      <c r="AL129" s="487"/>
      <c r="AM129" s="487"/>
      <c r="AN129" s="487"/>
      <c r="AO129" s="487"/>
      <c r="AP129" s="487"/>
      <c r="AQ129" s="487"/>
      <c r="AR129" s="487"/>
      <c r="AS129" s="487"/>
      <c r="AT129" s="487"/>
      <c r="AU129" s="487"/>
      <c r="AV129" s="487"/>
      <c r="AW129" s="487"/>
      <c r="AX129" s="487"/>
      <c r="AY129" s="487"/>
      <c r="AZ129" s="940"/>
      <c r="BA129" s="1127"/>
      <c r="BB129" s="644" t="s">
        <v>49</v>
      </c>
      <c r="BC129" s="90" t="s">
        <v>36</v>
      </c>
      <c r="BD129" s="86" t="s">
        <v>36</v>
      </c>
      <c r="BE129" s="86" t="s">
        <v>36</v>
      </c>
      <c r="BF129" s="86" t="s">
        <v>36</v>
      </c>
      <c r="BG129" s="81" t="s">
        <v>36</v>
      </c>
      <c r="BH129" s="90" t="s">
        <v>36</v>
      </c>
      <c r="BI129" s="86" t="s">
        <v>36</v>
      </c>
      <c r="BJ129" s="86" t="s">
        <v>36</v>
      </c>
      <c r="BK129" s="86" t="s">
        <v>36</v>
      </c>
      <c r="BL129" s="81" t="s">
        <v>36</v>
      </c>
      <c r="BM129" s="90" t="s">
        <v>36</v>
      </c>
      <c r="BN129" s="86" t="s">
        <v>36</v>
      </c>
      <c r="BO129" s="86" t="s">
        <v>36</v>
      </c>
      <c r="BP129" s="86" t="s">
        <v>36</v>
      </c>
      <c r="BQ129" s="81" t="s">
        <v>36</v>
      </c>
      <c r="BR129" s="90" t="s">
        <v>36</v>
      </c>
      <c r="BS129" s="86" t="s">
        <v>36</v>
      </c>
      <c r="BT129" s="86" t="s">
        <v>36</v>
      </c>
      <c r="BU129" s="86" t="s">
        <v>36</v>
      </c>
      <c r="BV129" s="86" t="s">
        <v>36</v>
      </c>
      <c r="BW129" s="86" t="s">
        <v>36</v>
      </c>
      <c r="BX129" s="76" t="s">
        <v>36</v>
      </c>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0"/>
    </row>
    <row r="130" s="358" customFormat="true" ht="15" hidden="true" customHeight="true" x14ac:dyDescent="0.2">
      <c r="A130" s="1135" t="s">
        <v>48</v>
      </c>
      <c r="B130" s="426" t="s">
        <v>43</v>
      </c>
      <c r="C130" s="432"/>
      <c r="D130" s="433"/>
      <c r="E130" s="433"/>
      <c r="F130" s="433"/>
      <c r="G130" s="434"/>
      <c r="H130" s="435"/>
      <c r="I130" s="433"/>
      <c r="J130" s="433"/>
      <c r="K130" s="433"/>
      <c r="L130" s="436"/>
      <c r="M130" s="432"/>
      <c r="N130" s="433"/>
      <c r="O130" s="433"/>
      <c r="P130" s="433"/>
      <c r="Q130" s="434"/>
      <c r="R130" s="435"/>
      <c r="S130" s="433"/>
      <c r="T130" s="433"/>
      <c r="U130" s="433"/>
      <c r="V130" s="433"/>
      <c r="W130" s="433"/>
      <c r="X130" s="436"/>
      <c r="Y130" s="885"/>
      <c r="Z130" s="885"/>
      <c r="AA130" s="885"/>
      <c r="AB130" s="885"/>
      <c r="AC130" s="885"/>
      <c r="AD130" s="885"/>
      <c r="AE130" s="885"/>
      <c r="AF130" s="885"/>
      <c r="AG130" s="885"/>
      <c r="AH130" s="885"/>
      <c r="AI130" s="885"/>
      <c r="AJ130" s="885"/>
      <c r="AK130" s="885"/>
      <c r="AL130" s="885"/>
      <c r="AM130" s="885"/>
      <c r="AN130" s="885"/>
      <c r="AO130" s="885"/>
      <c r="AP130" s="885"/>
      <c r="AQ130" s="885"/>
      <c r="AR130" s="885"/>
      <c r="AS130" s="885"/>
      <c r="AT130" s="885"/>
      <c r="AU130" s="885"/>
      <c r="AV130" s="885"/>
      <c r="AW130" s="885"/>
      <c r="AX130" s="885"/>
      <c r="AY130" s="885"/>
      <c r="AZ130" s="395"/>
      <c r="BB130" s="360"/>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row>
    <row r="131" s="358" customFormat="true" ht="15" hidden="true" customHeight="true" x14ac:dyDescent="0.2">
      <c r="A131" s="1136"/>
      <c r="B131" s="423" t="s">
        <v>47</v>
      </c>
      <c r="C131" s="437"/>
      <c r="D131" s="438"/>
      <c r="E131" s="438"/>
      <c r="F131" s="438"/>
      <c r="G131" s="439"/>
      <c r="H131" s="440"/>
      <c r="I131" s="438"/>
      <c r="J131" s="438"/>
      <c r="K131" s="438"/>
      <c r="L131" s="441"/>
      <c r="M131" s="437"/>
      <c r="N131" s="438"/>
      <c r="O131" s="438"/>
      <c r="P131" s="438"/>
      <c r="Q131" s="439"/>
      <c r="R131" s="440"/>
      <c r="S131" s="438"/>
      <c r="T131" s="438"/>
      <c r="U131" s="438"/>
      <c r="V131" s="438"/>
      <c r="W131" s="438"/>
      <c r="X131" s="441"/>
      <c r="Y131" s="885"/>
      <c r="Z131" s="885"/>
      <c r="AA131" s="885"/>
      <c r="AB131" s="885"/>
      <c r="AC131" s="885"/>
      <c r="AD131" s="885"/>
      <c r="AE131" s="885"/>
      <c r="AF131" s="885"/>
      <c r="AG131" s="885"/>
      <c r="AH131" s="885"/>
      <c r="AI131" s="885"/>
      <c r="AJ131" s="885"/>
      <c r="AK131" s="885"/>
      <c r="AL131" s="885"/>
      <c r="AM131" s="885"/>
      <c r="AN131" s="885"/>
      <c r="AO131" s="885"/>
      <c r="AP131" s="885"/>
      <c r="AQ131" s="885"/>
      <c r="AR131" s="885"/>
      <c r="AS131" s="885"/>
      <c r="AT131" s="885"/>
      <c r="AU131" s="885"/>
      <c r="AV131" s="885"/>
      <c r="AW131" s="885"/>
      <c r="AX131" s="885"/>
      <c r="AY131" s="885"/>
      <c r="AZ131" s="395"/>
      <c r="BB131" s="360"/>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row>
    <row r="132" s="358" customFormat="true" ht="15" hidden="true" customHeight="true" x14ac:dyDescent="0.2">
      <c r="A132" s="1137"/>
      <c r="B132" s="424" t="s">
        <v>47</v>
      </c>
      <c r="C132" s="442"/>
      <c r="D132" s="443"/>
      <c r="E132" s="443"/>
      <c r="F132" s="443"/>
      <c r="G132" s="444"/>
      <c r="H132" s="445"/>
      <c r="I132" s="443"/>
      <c r="J132" s="443"/>
      <c r="K132" s="443"/>
      <c r="L132" s="446"/>
      <c r="M132" s="442"/>
      <c r="N132" s="443"/>
      <c r="O132" s="443"/>
      <c r="P132" s="443"/>
      <c r="Q132" s="444"/>
      <c r="R132" s="50"/>
      <c r="S132" s="49"/>
      <c r="T132" s="49"/>
      <c r="U132" s="49"/>
      <c r="V132" s="49"/>
      <c r="W132" s="49"/>
      <c r="X132" s="41"/>
      <c r="Y132" s="885"/>
      <c r="Z132" s="885"/>
      <c r="AA132" s="885"/>
      <c r="AB132" s="885"/>
      <c r="AC132" s="885"/>
      <c r="AD132" s="885"/>
      <c r="AE132" s="885"/>
      <c r="AF132" s="885"/>
      <c r="AG132" s="885"/>
      <c r="AH132" s="885"/>
      <c r="AI132" s="885"/>
      <c r="AJ132" s="885"/>
      <c r="AK132" s="885"/>
      <c r="AL132" s="885"/>
      <c r="AM132" s="885"/>
      <c r="AN132" s="885"/>
      <c r="AO132" s="885"/>
      <c r="AP132" s="885"/>
      <c r="AQ132" s="885"/>
      <c r="AR132" s="885"/>
      <c r="AS132" s="885"/>
      <c r="AT132" s="885"/>
      <c r="AU132" s="885"/>
      <c r="AV132" s="885"/>
      <c r="AW132" s="885"/>
      <c r="AX132" s="885"/>
      <c r="AY132" s="885"/>
      <c r="AZ132" s="395"/>
      <c r="BB132" s="360"/>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row>
    <row r="133" s="362" customFormat="true" ht="15" customHeight="true" x14ac:dyDescent="0.2">
      <c r="A133" s="357"/>
      <c r="B133" s="425"/>
      <c r="C133" s="1142" t="s">
        <v>116</v>
      </c>
      <c r="D133" s="1143"/>
      <c r="E133" s="1143"/>
      <c r="F133" s="1143"/>
      <c r="G133" s="1144"/>
      <c r="H133" s="1141" t="s">
        <v>39</v>
      </c>
      <c r="I133" s="1129"/>
      <c r="J133" s="1129"/>
      <c r="K133" s="1129"/>
      <c r="L133" s="1131"/>
      <c r="M133" s="1128" t="s">
        <v>38</v>
      </c>
      <c r="N133" s="1129"/>
      <c r="O133" s="1129"/>
      <c r="P133" s="1129"/>
      <c r="Q133" s="1131"/>
      <c r="R133" s="476" t="s">
        <v>157</v>
      </c>
      <c r="S133" s="476"/>
      <c r="T133" s="476"/>
      <c r="U133" s="476"/>
      <c r="V133" s="476"/>
      <c r="W133" s="476"/>
      <c r="X133" s="476"/>
      <c r="Y133" s="487"/>
      <c r="Z133" s="487"/>
      <c r="AA133" s="487"/>
      <c r="AB133" s="487"/>
      <c r="AC133" s="487"/>
      <c r="AD133" s="487"/>
      <c r="AE133" s="487"/>
      <c r="AF133" s="487"/>
      <c r="AG133" s="487"/>
      <c r="AH133" s="487"/>
      <c r="AI133" s="487"/>
      <c r="AJ133" s="487"/>
      <c r="AK133" s="487"/>
      <c r="AL133" s="487"/>
      <c r="AM133" s="487"/>
      <c r="AN133" s="487"/>
      <c r="AO133" s="487"/>
      <c r="AP133" s="487"/>
      <c r="AQ133" s="487"/>
      <c r="AR133" s="487"/>
      <c r="AS133" s="487"/>
      <c r="AT133" s="487"/>
      <c r="AU133" s="487"/>
      <c r="AV133" s="487"/>
      <c r="AW133" s="487"/>
      <c r="AX133" s="487"/>
      <c r="AY133" s="487"/>
      <c r="AZ133" s="940"/>
      <c r="BA133" s="396" t="s">
        <v>132</v>
      </c>
      <c r="BB133" s="343" t="s">
        <v>100</v>
      </c>
      <c r="BC133" s="1119" t="s">
        <v>116</v>
      </c>
      <c r="BD133" s="1120"/>
      <c r="BE133" s="1120"/>
      <c r="BF133" s="1120"/>
      <c r="BG133" s="1122"/>
      <c r="BH133" s="1119" t="s">
        <v>39</v>
      </c>
      <c r="BI133" s="1120"/>
      <c r="BJ133" s="1120"/>
      <c r="BK133" s="1120"/>
      <c r="BL133" s="1122"/>
      <c r="BM133" s="1119" t="s">
        <v>38</v>
      </c>
      <c r="BN133" s="1120"/>
      <c r="BO133" s="1120"/>
      <c r="BP133" s="1120"/>
      <c r="BQ133" s="1121"/>
      <c r="BR133" s="51" t="s">
        <v>142</v>
      </c>
      <c r="BS133" s="476"/>
      <c r="BT133" s="476"/>
      <c r="BU133" s="476"/>
      <c r="BV133" s="476"/>
      <c r="BW133" s="476"/>
      <c r="BX133" s="476"/>
      <c r="BY133" s="31"/>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c r="CZ133" s="394"/>
    </row>
    <row r="134" s="362" customFormat="true" ht="24" x14ac:dyDescent="0.2">
      <c r="A134" s="382" t="s">
        <v>70</v>
      </c>
      <c r="B134" s="425"/>
      <c r="C134" s="467" t="s">
        <v>0</v>
      </c>
      <c r="D134" s="650" t="s">
        <v>1</v>
      </c>
      <c r="E134" s="650" t="s">
        <v>2</v>
      </c>
      <c r="F134" s="650" t="s">
        <v>3</v>
      </c>
      <c r="G134" s="651" t="s">
        <v>4</v>
      </c>
      <c r="H134" s="430" t="s">
        <v>0</v>
      </c>
      <c r="I134" s="653" t="s">
        <v>1</v>
      </c>
      <c r="J134" s="653" t="s">
        <v>2</v>
      </c>
      <c r="K134" s="653" t="s">
        <v>3</v>
      </c>
      <c r="L134" s="654" t="s">
        <v>4</v>
      </c>
      <c r="M134" s="431" t="s">
        <v>0</v>
      </c>
      <c r="N134" s="653" t="s">
        <v>1</v>
      </c>
      <c r="O134" s="653" t="s">
        <v>2</v>
      </c>
      <c r="P134" s="653" t="s">
        <v>3</v>
      </c>
      <c r="Q134" s="648" t="s">
        <v>4</v>
      </c>
      <c r="R134" s="430" t="s">
        <v>158</v>
      </c>
      <c r="S134" s="653" t="s">
        <v>159</v>
      </c>
      <c r="T134" s="653" t="s">
        <v>160</v>
      </c>
      <c r="U134" s="653" t="s">
        <v>161</v>
      </c>
      <c r="V134" s="653" t="s">
        <v>162</v>
      </c>
      <c r="W134" s="653" t="s">
        <v>163</v>
      </c>
      <c r="X134" s="654" t="s">
        <v>164</v>
      </c>
      <c r="Y134" s="487"/>
      <c r="Z134" s="487"/>
      <c r="AA134" s="487"/>
      <c r="AB134" s="487"/>
      <c r="AC134" s="487"/>
      <c r="AD134" s="487"/>
      <c r="AE134" s="487"/>
      <c r="AF134" s="487"/>
      <c r="AG134" s="487"/>
      <c r="AH134" s="487"/>
      <c r="AI134" s="487"/>
      <c r="AJ134" s="487"/>
      <c r="AK134" s="487"/>
      <c r="AL134" s="487"/>
      <c r="AM134" s="487"/>
      <c r="AN134" s="487"/>
      <c r="AO134" s="487"/>
      <c r="AP134" s="487"/>
      <c r="AQ134" s="487"/>
      <c r="AR134" s="487"/>
      <c r="AS134" s="487"/>
      <c r="AT134" s="487"/>
      <c r="AU134" s="487"/>
      <c r="AV134" s="487"/>
      <c r="AW134" s="487"/>
      <c r="AX134" s="487"/>
      <c r="AY134" s="487"/>
      <c r="AZ134" s="940"/>
      <c r="BA134" s="382" t="s">
        <v>118</v>
      </c>
      <c r="BB134" s="381"/>
      <c r="BC134" s="505" t="s">
        <v>0</v>
      </c>
      <c r="BD134" s="620" t="s">
        <v>1</v>
      </c>
      <c r="BE134" s="620" t="s">
        <v>2</v>
      </c>
      <c r="BF134" s="620" t="s">
        <v>3</v>
      </c>
      <c r="BG134" s="506" t="s">
        <v>4</v>
      </c>
      <c r="BH134" s="505" t="s">
        <v>0</v>
      </c>
      <c r="BI134" s="620" t="s">
        <v>1</v>
      </c>
      <c r="BJ134" s="620" t="s">
        <v>2</v>
      </c>
      <c r="BK134" s="620" t="s">
        <v>3</v>
      </c>
      <c r="BL134" s="506" t="s">
        <v>4</v>
      </c>
      <c r="BM134" s="505" t="s">
        <v>0</v>
      </c>
      <c r="BN134" s="620" t="s">
        <v>1</v>
      </c>
      <c r="BO134" s="620" t="s">
        <v>2</v>
      </c>
      <c r="BP134" s="620" t="s">
        <v>3</v>
      </c>
      <c r="BQ134" s="506" t="s">
        <v>4</v>
      </c>
      <c r="BR134" s="505" t="s">
        <v>158</v>
      </c>
      <c r="BS134" s="620" t="s">
        <v>159</v>
      </c>
      <c r="BT134" s="620" t="s">
        <v>160</v>
      </c>
      <c r="BU134" s="620" t="s">
        <v>161</v>
      </c>
      <c r="BV134" s="620" t="s">
        <v>162</v>
      </c>
      <c r="BW134" s="620" t="s">
        <v>163</v>
      </c>
      <c r="BX134" s="621" t="s">
        <v>164</v>
      </c>
      <c r="BY134" s="943"/>
      <c r="BZ134" s="943"/>
      <c r="CA134" s="943"/>
      <c r="CB134" s="943"/>
      <c r="CC134" s="943"/>
      <c r="CD134" s="943"/>
      <c r="CE134" s="943"/>
      <c r="CF134" s="943"/>
      <c r="CG134" s="943"/>
      <c r="CH134" s="943"/>
      <c r="CI134" s="943"/>
      <c r="CJ134" s="943"/>
      <c r="CK134" s="943"/>
      <c r="CL134" s="943"/>
      <c r="CM134" s="943"/>
      <c r="CN134" s="943"/>
      <c r="CO134" s="943"/>
      <c r="CP134" s="943"/>
      <c r="CQ134" s="943"/>
      <c r="CR134" s="943"/>
      <c r="CS134" s="943"/>
      <c r="CT134" s="943"/>
      <c r="CU134" s="943"/>
      <c r="CV134" s="943"/>
      <c r="CW134" s="943"/>
      <c r="CX134" s="943"/>
      <c r="CY134" s="943"/>
      <c r="CZ134" s="943"/>
    </row>
    <row r="135" s="362" customFormat="true" ht="15" customHeight="true" x14ac:dyDescent="0.2">
      <c r="A135" s="1132" t="s">
        <v>46</v>
      </c>
      <c r="B135" s="427" t="s">
        <v>45</v>
      </c>
      <c r="C135" s="105" t="s">
        <v>36</v>
      </c>
      <c r="D135" s="102" t="s">
        <v>36</v>
      </c>
      <c r="E135" s="102" t="s">
        <v>36</v>
      </c>
      <c r="F135" s="102" t="s">
        <v>36</v>
      </c>
      <c r="G135" s="99" t="s">
        <v>36</v>
      </c>
      <c r="H135" s="96" t="s">
        <v>36</v>
      </c>
      <c r="I135" s="102" t="s">
        <v>36</v>
      </c>
      <c r="J135" s="102" t="s">
        <v>36</v>
      </c>
      <c r="K135" s="102" t="s">
        <v>36</v>
      </c>
      <c r="L135" s="93" t="s">
        <v>36</v>
      </c>
      <c r="M135" s="105" t="s">
        <v>36</v>
      </c>
      <c r="N135" s="102" t="s">
        <v>36</v>
      </c>
      <c r="O135" s="102" t="s">
        <v>36</v>
      </c>
      <c r="P135" s="102" t="s">
        <v>36</v>
      </c>
      <c r="Q135" s="99" t="s">
        <v>36</v>
      </c>
      <c r="R135" s="96" t="s">
        <v>36</v>
      </c>
      <c r="S135" s="102" t="s">
        <v>36</v>
      </c>
      <c r="T135" s="102" t="s">
        <v>36</v>
      </c>
      <c r="U135" s="102" t="s">
        <v>36</v>
      </c>
      <c r="V135" s="102" t="s">
        <v>36</v>
      </c>
      <c r="W135" s="102" t="s">
        <v>36</v>
      </c>
      <c r="X135" s="93" t="s">
        <v>36</v>
      </c>
      <c r="Y135" s="487"/>
      <c r="Z135" s="487"/>
      <c r="AA135" s="487"/>
      <c r="AB135" s="487"/>
      <c r="AC135" s="487"/>
      <c r="AD135" s="487"/>
      <c r="AE135" s="487"/>
      <c r="AF135" s="487"/>
      <c r="AG135" s="487"/>
      <c r="AH135" s="487"/>
      <c r="AI135" s="487"/>
      <c r="AJ135" s="487"/>
      <c r="AK135" s="487"/>
      <c r="AL135" s="487"/>
      <c r="AM135" s="487"/>
      <c r="AN135" s="487"/>
      <c r="AO135" s="487"/>
      <c r="AP135" s="487"/>
      <c r="AQ135" s="487"/>
      <c r="AR135" s="487"/>
      <c r="AS135" s="487"/>
      <c r="AT135" s="487"/>
      <c r="AU135" s="487"/>
      <c r="AV135" s="487"/>
      <c r="AW135" s="487"/>
      <c r="AX135" s="487"/>
      <c r="AY135" s="487"/>
      <c r="AZ135" s="940"/>
      <c r="BA135" s="1123" t="s">
        <v>46</v>
      </c>
      <c r="BB135" s="645" t="s">
        <v>45</v>
      </c>
      <c r="BC135" s="92" t="s">
        <v>36</v>
      </c>
      <c r="BD135" s="88" t="s">
        <v>36</v>
      </c>
      <c r="BE135" s="88" t="s">
        <v>36</v>
      </c>
      <c r="BF135" s="88" t="s">
        <v>36</v>
      </c>
      <c r="BG135" s="83" t="s">
        <v>36</v>
      </c>
      <c r="BH135" s="92" t="s">
        <v>36</v>
      </c>
      <c r="BI135" s="88" t="s">
        <v>36</v>
      </c>
      <c r="BJ135" s="88" t="s">
        <v>36</v>
      </c>
      <c r="BK135" s="88" t="s">
        <v>36</v>
      </c>
      <c r="BL135" s="83" t="s">
        <v>36</v>
      </c>
      <c r="BM135" s="92" t="s">
        <v>36</v>
      </c>
      <c r="BN135" s="88" t="s">
        <v>36</v>
      </c>
      <c r="BO135" s="88" t="s">
        <v>36</v>
      </c>
      <c r="BP135" s="88" t="s">
        <v>36</v>
      </c>
      <c r="BQ135" s="83" t="s">
        <v>36</v>
      </c>
      <c r="BR135" s="92" t="s">
        <v>36</v>
      </c>
      <c r="BS135" s="88" t="s">
        <v>36</v>
      </c>
      <c r="BT135" s="88" t="s">
        <v>36</v>
      </c>
      <c r="BU135" s="88" t="s">
        <v>36</v>
      </c>
      <c r="BV135" s="88" t="s">
        <v>36</v>
      </c>
      <c r="BW135" s="88" t="s">
        <v>36</v>
      </c>
      <c r="BX135" s="78" t="s">
        <v>36</v>
      </c>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row>
    <row r="136" s="362" customFormat="true" ht="15" customHeight="true" x14ac:dyDescent="0.2">
      <c r="A136" s="1133"/>
      <c r="B136" s="428" t="s">
        <v>44</v>
      </c>
      <c r="C136" s="107" t="s">
        <v>36</v>
      </c>
      <c r="D136" s="104" t="s">
        <v>36</v>
      </c>
      <c r="E136" s="104" t="s">
        <v>36</v>
      </c>
      <c r="F136" s="104" t="s">
        <v>36</v>
      </c>
      <c r="G136" s="101" t="s">
        <v>36</v>
      </c>
      <c r="H136" s="98" t="s">
        <v>36</v>
      </c>
      <c r="I136" s="104" t="s">
        <v>36</v>
      </c>
      <c r="J136" s="104" t="s">
        <v>36</v>
      </c>
      <c r="K136" s="104" t="s">
        <v>36</v>
      </c>
      <c r="L136" s="95" t="s">
        <v>36</v>
      </c>
      <c r="M136" s="107" t="s">
        <v>36</v>
      </c>
      <c r="N136" s="104" t="s">
        <v>36</v>
      </c>
      <c r="O136" s="104" t="s">
        <v>36</v>
      </c>
      <c r="P136" s="104" t="s">
        <v>36</v>
      </c>
      <c r="Q136" s="101" t="s">
        <v>36</v>
      </c>
      <c r="R136" s="98" t="s">
        <v>36</v>
      </c>
      <c r="S136" s="104" t="s">
        <v>36</v>
      </c>
      <c r="T136" s="104" t="s">
        <v>36</v>
      </c>
      <c r="U136" s="104" t="s">
        <v>36</v>
      </c>
      <c r="V136" s="104" t="s">
        <v>36</v>
      </c>
      <c r="W136" s="104" t="s">
        <v>36</v>
      </c>
      <c r="X136" s="95" t="s">
        <v>36</v>
      </c>
      <c r="Y136" s="487"/>
      <c r="Z136" s="487"/>
      <c r="AA136" s="487"/>
      <c r="AB136" s="487"/>
      <c r="AC136" s="487"/>
      <c r="AD136" s="487"/>
      <c r="AE136" s="487"/>
      <c r="AF136" s="487"/>
      <c r="AG136" s="487"/>
      <c r="AH136" s="487"/>
      <c r="AI136" s="487"/>
      <c r="AJ136" s="487"/>
      <c r="AK136" s="487"/>
      <c r="AL136" s="487"/>
      <c r="AM136" s="487"/>
      <c r="AN136" s="487"/>
      <c r="AO136" s="487"/>
      <c r="AP136" s="487"/>
      <c r="AQ136" s="487"/>
      <c r="AR136" s="487"/>
      <c r="AS136" s="487"/>
      <c r="AT136" s="487"/>
      <c r="AU136" s="487"/>
      <c r="AV136" s="487"/>
      <c r="AW136" s="487"/>
      <c r="AX136" s="487"/>
      <c r="AY136" s="487"/>
      <c r="AZ136" s="940"/>
      <c r="BA136" s="1124"/>
      <c r="BB136" s="643" t="s">
        <v>44</v>
      </c>
      <c r="BC136" s="91" t="s">
        <v>36</v>
      </c>
      <c r="BD136" s="87" t="s">
        <v>36</v>
      </c>
      <c r="BE136" s="87" t="s">
        <v>36</v>
      </c>
      <c r="BF136" s="87" t="s">
        <v>36</v>
      </c>
      <c r="BG136" s="82" t="s">
        <v>36</v>
      </c>
      <c r="BH136" s="91" t="s">
        <v>36</v>
      </c>
      <c r="BI136" s="87" t="s">
        <v>36</v>
      </c>
      <c r="BJ136" s="87" t="s">
        <v>36</v>
      </c>
      <c r="BK136" s="87" t="s">
        <v>36</v>
      </c>
      <c r="BL136" s="82" t="s">
        <v>36</v>
      </c>
      <c r="BM136" s="91" t="s">
        <v>36</v>
      </c>
      <c r="BN136" s="87" t="s">
        <v>36</v>
      </c>
      <c r="BO136" s="87" t="s">
        <v>36</v>
      </c>
      <c r="BP136" s="87" t="s">
        <v>36</v>
      </c>
      <c r="BQ136" s="82" t="s">
        <v>36</v>
      </c>
      <c r="BR136" s="91" t="s">
        <v>36</v>
      </c>
      <c r="BS136" s="87" t="s">
        <v>36</v>
      </c>
      <c r="BT136" s="87" t="s">
        <v>36</v>
      </c>
      <c r="BU136" s="87" t="s">
        <v>36</v>
      </c>
      <c r="BV136" s="87" t="s">
        <v>36</v>
      </c>
      <c r="BW136" s="87" t="s">
        <v>36</v>
      </c>
      <c r="BX136" s="77" t="s">
        <v>36</v>
      </c>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row>
    <row r="137" s="362" customFormat="true" ht="15" customHeight="true" x14ac:dyDescent="0.2">
      <c r="A137" s="1133"/>
      <c r="B137" s="428" t="s">
        <v>43</v>
      </c>
      <c r="C137" s="107" t="s">
        <v>36</v>
      </c>
      <c r="D137" s="104" t="s">
        <v>36</v>
      </c>
      <c r="E137" s="104" t="s">
        <v>36</v>
      </c>
      <c r="F137" s="104" t="s">
        <v>36</v>
      </c>
      <c r="G137" s="101" t="s">
        <v>36</v>
      </c>
      <c r="H137" s="98" t="s">
        <v>36</v>
      </c>
      <c r="I137" s="104" t="s">
        <v>36</v>
      </c>
      <c r="J137" s="104" t="s">
        <v>36</v>
      </c>
      <c r="K137" s="104" t="s">
        <v>36</v>
      </c>
      <c r="L137" s="95" t="s">
        <v>36</v>
      </c>
      <c r="M137" s="107" t="s">
        <v>36</v>
      </c>
      <c r="N137" s="104" t="s">
        <v>36</v>
      </c>
      <c r="O137" s="104" t="s">
        <v>36</v>
      </c>
      <c r="P137" s="104" t="s">
        <v>36</v>
      </c>
      <c r="Q137" s="101" t="s">
        <v>36</v>
      </c>
      <c r="R137" s="98" t="s">
        <v>36</v>
      </c>
      <c r="S137" s="104" t="s">
        <v>36</v>
      </c>
      <c r="T137" s="104" t="s">
        <v>36</v>
      </c>
      <c r="U137" s="104" t="s">
        <v>36</v>
      </c>
      <c r="V137" s="104" t="s">
        <v>36</v>
      </c>
      <c r="W137" s="104" t="s">
        <v>36</v>
      </c>
      <c r="X137" s="95" t="s">
        <v>36</v>
      </c>
      <c r="Y137" s="487"/>
      <c r="Z137" s="487"/>
      <c r="AA137" s="487"/>
      <c r="AB137" s="487"/>
      <c r="AC137" s="487"/>
      <c r="AD137" s="487"/>
      <c r="AE137" s="487"/>
      <c r="AF137" s="487"/>
      <c r="AG137" s="487"/>
      <c r="AH137" s="487"/>
      <c r="AI137" s="487"/>
      <c r="AJ137" s="487"/>
      <c r="AK137" s="487"/>
      <c r="AL137" s="487"/>
      <c r="AM137" s="487"/>
      <c r="AN137" s="487"/>
      <c r="AO137" s="487"/>
      <c r="AP137" s="487"/>
      <c r="AQ137" s="487"/>
      <c r="AR137" s="487"/>
      <c r="AS137" s="487"/>
      <c r="AT137" s="487"/>
      <c r="AU137" s="487"/>
      <c r="AV137" s="487"/>
      <c r="AW137" s="487"/>
      <c r="AX137" s="487"/>
      <c r="AY137" s="487"/>
      <c r="AZ137" s="940"/>
      <c r="BA137" s="1124"/>
      <c r="BB137" s="643" t="s">
        <v>43</v>
      </c>
      <c r="BC137" s="91" t="s">
        <v>36</v>
      </c>
      <c r="BD137" s="87" t="s">
        <v>36</v>
      </c>
      <c r="BE137" s="87" t="s">
        <v>36</v>
      </c>
      <c r="BF137" s="87" t="s">
        <v>36</v>
      </c>
      <c r="BG137" s="82" t="s">
        <v>36</v>
      </c>
      <c r="BH137" s="91" t="s">
        <v>36</v>
      </c>
      <c r="BI137" s="87" t="s">
        <v>36</v>
      </c>
      <c r="BJ137" s="87" t="s">
        <v>36</v>
      </c>
      <c r="BK137" s="87" t="s">
        <v>36</v>
      </c>
      <c r="BL137" s="82" t="s">
        <v>36</v>
      </c>
      <c r="BM137" s="91" t="s">
        <v>36</v>
      </c>
      <c r="BN137" s="87" t="s">
        <v>36</v>
      </c>
      <c r="BO137" s="87" t="s">
        <v>36</v>
      </c>
      <c r="BP137" s="87" t="s">
        <v>36</v>
      </c>
      <c r="BQ137" s="82" t="s">
        <v>36</v>
      </c>
      <c r="BR137" s="91" t="s">
        <v>36</v>
      </c>
      <c r="BS137" s="87" t="s">
        <v>36</v>
      </c>
      <c r="BT137" s="87" t="s">
        <v>36</v>
      </c>
      <c r="BU137" s="87" t="s">
        <v>36</v>
      </c>
      <c r="BV137" s="87" t="s">
        <v>36</v>
      </c>
      <c r="BW137" s="87" t="s">
        <v>36</v>
      </c>
      <c r="BX137" s="77" t="s">
        <v>36</v>
      </c>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row>
    <row r="138" s="362" customFormat="true" ht="15" customHeight="true" x14ac:dyDescent="0.2">
      <c r="A138" s="1133"/>
      <c r="B138" s="428" t="s">
        <v>42</v>
      </c>
      <c r="C138" s="107" t="s">
        <v>36</v>
      </c>
      <c r="D138" s="104" t="s">
        <v>36</v>
      </c>
      <c r="E138" s="104" t="s">
        <v>36</v>
      </c>
      <c r="F138" s="104" t="s">
        <v>36</v>
      </c>
      <c r="G138" s="101" t="s">
        <v>36</v>
      </c>
      <c r="H138" s="98" t="s">
        <v>36</v>
      </c>
      <c r="I138" s="104" t="s">
        <v>36</v>
      </c>
      <c r="J138" s="104" t="s">
        <v>36</v>
      </c>
      <c r="K138" s="104" t="s">
        <v>36</v>
      </c>
      <c r="L138" s="95" t="s">
        <v>36</v>
      </c>
      <c r="M138" s="107" t="s">
        <v>36</v>
      </c>
      <c r="N138" s="104" t="s">
        <v>36</v>
      </c>
      <c r="O138" s="104" t="s">
        <v>36</v>
      </c>
      <c r="P138" s="104" t="s">
        <v>36</v>
      </c>
      <c r="Q138" s="101" t="s">
        <v>36</v>
      </c>
      <c r="R138" s="98" t="s">
        <v>36</v>
      </c>
      <c r="S138" s="104" t="s">
        <v>36</v>
      </c>
      <c r="T138" s="104" t="s">
        <v>36</v>
      </c>
      <c r="U138" s="104" t="s">
        <v>36</v>
      </c>
      <c r="V138" s="104" t="s">
        <v>36</v>
      </c>
      <c r="W138" s="104" t="s">
        <v>36</v>
      </c>
      <c r="X138" s="95" t="s">
        <v>36</v>
      </c>
      <c r="Y138" s="487"/>
      <c r="Z138" s="487"/>
      <c r="AA138" s="487"/>
      <c r="AB138" s="487"/>
      <c r="AC138" s="487"/>
      <c r="AD138" s="487"/>
      <c r="AE138" s="487"/>
      <c r="AF138" s="487"/>
      <c r="AG138" s="487"/>
      <c r="AH138" s="487"/>
      <c r="AI138" s="487"/>
      <c r="AJ138" s="487"/>
      <c r="AK138" s="487"/>
      <c r="AL138" s="487"/>
      <c r="AM138" s="487"/>
      <c r="AN138" s="487"/>
      <c r="AO138" s="487"/>
      <c r="AP138" s="487"/>
      <c r="AQ138" s="487"/>
      <c r="AR138" s="487"/>
      <c r="AS138" s="487"/>
      <c r="AT138" s="487"/>
      <c r="AU138" s="487"/>
      <c r="AV138" s="487"/>
      <c r="AW138" s="487"/>
      <c r="AX138" s="487"/>
      <c r="AY138" s="487"/>
      <c r="AZ138" s="940"/>
      <c r="BA138" s="1124"/>
      <c r="BB138" s="643" t="s">
        <v>42</v>
      </c>
      <c r="BC138" s="91" t="s">
        <v>36</v>
      </c>
      <c r="BD138" s="87" t="s">
        <v>36</v>
      </c>
      <c r="BE138" s="87" t="s">
        <v>36</v>
      </c>
      <c r="BF138" s="87" t="s">
        <v>36</v>
      </c>
      <c r="BG138" s="82" t="s">
        <v>36</v>
      </c>
      <c r="BH138" s="91" t="s">
        <v>36</v>
      </c>
      <c r="BI138" s="87" t="s">
        <v>36</v>
      </c>
      <c r="BJ138" s="87" t="s">
        <v>36</v>
      </c>
      <c r="BK138" s="87" t="s">
        <v>36</v>
      </c>
      <c r="BL138" s="82" t="s">
        <v>36</v>
      </c>
      <c r="BM138" s="91" t="s">
        <v>36</v>
      </c>
      <c r="BN138" s="87" t="s">
        <v>36</v>
      </c>
      <c r="BO138" s="87" t="s">
        <v>36</v>
      </c>
      <c r="BP138" s="87" t="s">
        <v>36</v>
      </c>
      <c r="BQ138" s="82" t="s">
        <v>36</v>
      </c>
      <c r="BR138" s="91" t="s">
        <v>36</v>
      </c>
      <c r="BS138" s="87" t="s">
        <v>36</v>
      </c>
      <c r="BT138" s="87" t="s">
        <v>36</v>
      </c>
      <c r="BU138" s="87" t="s">
        <v>36</v>
      </c>
      <c r="BV138" s="87" t="s">
        <v>36</v>
      </c>
      <c r="BW138" s="87" t="s">
        <v>36</v>
      </c>
      <c r="BX138" s="77" t="s">
        <v>36</v>
      </c>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0"/>
    </row>
    <row r="139" s="362" customFormat="true" ht="15" customHeight="true" x14ac:dyDescent="0.2">
      <c r="A139" s="1133"/>
      <c r="B139" s="428" t="s">
        <v>19</v>
      </c>
      <c r="C139" s="107" t="s">
        <v>36</v>
      </c>
      <c r="D139" s="104" t="s">
        <v>36</v>
      </c>
      <c r="E139" s="104" t="s">
        <v>36</v>
      </c>
      <c r="F139" s="104" t="s">
        <v>36</v>
      </c>
      <c r="G139" s="101" t="s">
        <v>36</v>
      </c>
      <c r="H139" s="98" t="s">
        <v>36</v>
      </c>
      <c r="I139" s="104" t="s">
        <v>36</v>
      </c>
      <c r="J139" s="104" t="s">
        <v>36</v>
      </c>
      <c r="K139" s="104" t="s">
        <v>36</v>
      </c>
      <c r="L139" s="95" t="s">
        <v>36</v>
      </c>
      <c r="M139" s="107" t="s">
        <v>36</v>
      </c>
      <c r="N139" s="104" t="s">
        <v>36</v>
      </c>
      <c r="O139" s="104" t="s">
        <v>36</v>
      </c>
      <c r="P139" s="104" t="s">
        <v>36</v>
      </c>
      <c r="Q139" s="101" t="s">
        <v>36</v>
      </c>
      <c r="R139" s="98" t="s">
        <v>36</v>
      </c>
      <c r="S139" s="104" t="s">
        <v>36</v>
      </c>
      <c r="T139" s="104" t="s">
        <v>36</v>
      </c>
      <c r="U139" s="104" t="s">
        <v>36</v>
      </c>
      <c r="V139" s="104" t="s">
        <v>36</v>
      </c>
      <c r="W139" s="104" t="s">
        <v>36</v>
      </c>
      <c r="X139" s="95" t="s">
        <v>36</v>
      </c>
      <c r="Y139" s="487"/>
      <c r="Z139" s="487"/>
      <c r="AA139" s="487"/>
      <c r="AB139" s="487"/>
      <c r="AC139" s="487"/>
      <c r="AD139" s="487"/>
      <c r="AE139" s="487"/>
      <c r="AF139" s="487"/>
      <c r="AG139" s="487"/>
      <c r="AH139" s="487"/>
      <c r="AI139" s="487"/>
      <c r="AJ139" s="487"/>
      <c r="AK139" s="487"/>
      <c r="AL139" s="487"/>
      <c r="AM139" s="487"/>
      <c r="AN139" s="487"/>
      <c r="AO139" s="487"/>
      <c r="AP139" s="487"/>
      <c r="AQ139" s="487"/>
      <c r="AR139" s="487"/>
      <c r="AS139" s="487"/>
      <c r="AT139" s="487"/>
      <c r="AU139" s="487"/>
      <c r="AV139" s="487"/>
      <c r="AW139" s="487"/>
      <c r="AX139" s="487"/>
      <c r="AY139" s="487"/>
      <c r="AZ139" s="940"/>
      <c r="BA139" s="1124"/>
      <c r="BB139" s="643" t="s">
        <v>19</v>
      </c>
      <c r="BC139" s="91" t="s">
        <v>36</v>
      </c>
      <c r="BD139" s="87" t="s">
        <v>36</v>
      </c>
      <c r="BE139" s="87" t="s">
        <v>36</v>
      </c>
      <c r="BF139" s="87" t="s">
        <v>36</v>
      </c>
      <c r="BG139" s="82" t="s">
        <v>36</v>
      </c>
      <c r="BH139" s="91" t="s">
        <v>36</v>
      </c>
      <c r="BI139" s="87" t="s">
        <v>36</v>
      </c>
      <c r="BJ139" s="87" t="s">
        <v>36</v>
      </c>
      <c r="BK139" s="87" t="s">
        <v>36</v>
      </c>
      <c r="BL139" s="82" t="s">
        <v>36</v>
      </c>
      <c r="BM139" s="91" t="s">
        <v>36</v>
      </c>
      <c r="BN139" s="87" t="s">
        <v>36</v>
      </c>
      <c r="BO139" s="87" t="s">
        <v>36</v>
      </c>
      <c r="BP139" s="87" t="s">
        <v>36</v>
      </c>
      <c r="BQ139" s="82" t="s">
        <v>36</v>
      </c>
      <c r="BR139" s="91" t="s">
        <v>36</v>
      </c>
      <c r="BS139" s="87" t="s">
        <v>36</v>
      </c>
      <c r="BT139" s="87" t="s">
        <v>36</v>
      </c>
      <c r="BU139" s="87" t="s">
        <v>36</v>
      </c>
      <c r="BV139" s="87" t="s">
        <v>36</v>
      </c>
      <c r="BW139" s="87" t="s">
        <v>36</v>
      </c>
      <c r="BX139" s="77" t="s">
        <v>36</v>
      </c>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0"/>
    </row>
    <row r="140" s="357" customFormat="true" ht="15" customHeight="true" x14ac:dyDescent="0.2">
      <c r="A140" s="1133" t="s">
        <v>108</v>
      </c>
      <c r="B140" s="428" t="s">
        <v>65</v>
      </c>
      <c r="C140" s="107" t="s">
        <v>36</v>
      </c>
      <c r="D140" s="104" t="s">
        <v>36</v>
      </c>
      <c r="E140" s="104" t="s">
        <v>36</v>
      </c>
      <c r="F140" s="104" t="s">
        <v>36</v>
      </c>
      <c r="G140" s="101" t="s">
        <v>36</v>
      </c>
      <c r="H140" s="98" t="s">
        <v>36</v>
      </c>
      <c r="I140" s="104" t="s">
        <v>36</v>
      </c>
      <c r="J140" s="104" t="s">
        <v>36</v>
      </c>
      <c r="K140" s="104" t="s">
        <v>36</v>
      </c>
      <c r="L140" s="95" t="s">
        <v>36</v>
      </c>
      <c r="M140" s="107" t="s">
        <v>36</v>
      </c>
      <c r="N140" s="104" t="s">
        <v>36</v>
      </c>
      <c r="O140" s="104" t="s">
        <v>36</v>
      </c>
      <c r="P140" s="104" t="s">
        <v>36</v>
      </c>
      <c r="Q140" s="101" t="s">
        <v>36</v>
      </c>
      <c r="R140" s="98" t="s">
        <v>36</v>
      </c>
      <c r="S140" s="104" t="s">
        <v>36</v>
      </c>
      <c r="T140" s="104" t="s">
        <v>36</v>
      </c>
      <c r="U140" s="104" t="s">
        <v>36</v>
      </c>
      <c r="V140" s="104" t="s">
        <v>36</v>
      </c>
      <c r="W140" s="104" t="s">
        <v>36</v>
      </c>
      <c r="X140" s="95" t="s">
        <v>36</v>
      </c>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94"/>
      <c r="BA140" s="1124" t="s">
        <v>108</v>
      </c>
      <c r="BB140" s="643" t="s">
        <v>65</v>
      </c>
      <c r="BC140" s="91" t="s">
        <v>36</v>
      </c>
      <c r="BD140" s="87" t="s">
        <v>36</v>
      </c>
      <c r="BE140" s="87" t="s">
        <v>36</v>
      </c>
      <c r="BF140" s="87" t="s">
        <v>36</v>
      </c>
      <c r="BG140" s="82" t="s">
        <v>36</v>
      </c>
      <c r="BH140" s="91" t="s">
        <v>36</v>
      </c>
      <c r="BI140" s="87" t="s">
        <v>36</v>
      </c>
      <c r="BJ140" s="87" t="s">
        <v>36</v>
      </c>
      <c r="BK140" s="87" t="s">
        <v>36</v>
      </c>
      <c r="BL140" s="82" t="s">
        <v>36</v>
      </c>
      <c r="BM140" s="91" t="s">
        <v>36</v>
      </c>
      <c r="BN140" s="87" t="s">
        <v>36</v>
      </c>
      <c r="BO140" s="87" t="s">
        <v>36</v>
      </c>
      <c r="BP140" s="87" t="s">
        <v>36</v>
      </c>
      <c r="BQ140" s="82" t="s">
        <v>36</v>
      </c>
      <c r="BR140" s="91" t="s">
        <v>36</v>
      </c>
      <c r="BS140" s="87" t="s">
        <v>36</v>
      </c>
      <c r="BT140" s="87" t="s">
        <v>36</v>
      </c>
      <c r="BU140" s="87" t="s">
        <v>36</v>
      </c>
      <c r="BV140" s="87" t="s">
        <v>36</v>
      </c>
      <c r="BW140" s="87" t="s">
        <v>36</v>
      </c>
      <c r="BX140" s="77" t="s">
        <v>36</v>
      </c>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row>
    <row r="141" s="357" customFormat="true" ht="15" customHeight="true" x14ac:dyDescent="0.2">
      <c r="A141" s="1133"/>
      <c r="B141" s="428" t="s">
        <v>66</v>
      </c>
      <c r="C141" s="107" t="s">
        <v>36</v>
      </c>
      <c r="D141" s="104" t="s">
        <v>36</v>
      </c>
      <c r="E141" s="104" t="s">
        <v>36</v>
      </c>
      <c r="F141" s="104" t="s">
        <v>36</v>
      </c>
      <c r="G141" s="101" t="s">
        <v>36</v>
      </c>
      <c r="H141" s="98" t="s">
        <v>36</v>
      </c>
      <c r="I141" s="104" t="s">
        <v>36</v>
      </c>
      <c r="J141" s="104" t="s">
        <v>36</v>
      </c>
      <c r="K141" s="104" t="s">
        <v>36</v>
      </c>
      <c r="L141" s="95" t="s">
        <v>36</v>
      </c>
      <c r="M141" s="107" t="s">
        <v>36</v>
      </c>
      <c r="N141" s="104" t="s">
        <v>36</v>
      </c>
      <c r="O141" s="104" t="s">
        <v>36</v>
      </c>
      <c r="P141" s="104" t="s">
        <v>36</v>
      </c>
      <c r="Q141" s="101" t="s">
        <v>36</v>
      </c>
      <c r="R141" s="98" t="s">
        <v>36</v>
      </c>
      <c r="S141" s="104" t="s">
        <v>36</v>
      </c>
      <c r="T141" s="104" t="s">
        <v>36</v>
      </c>
      <c r="U141" s="104" t="s">
        <v>36</v>
      </c>
      <c r="V141" s="104" t="s">
        <v>36</v>
      </c>
      <c r="W141" s="104" t="s">
        <v>36</v>
      </c>
      <c r="X141" s="95" t="s">
        <v>36</v>
      </c>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94"/>
      <c r="BA141" s="1124"/>
      <c r="BB141" s="643" t="s">
        <v>66</v>
      </c>
      <c r="BC141" s="91" t="s">
        <v>36</v>
      </c>
      <c r="BD141" s="87" t="s">
        <v>36</v>
      </c>
      <c r="BE141" s="87" t="s">
        <v>36</v>
      </c>
      <c r="BF141" s="87" t="s">
        <v>36</v>
      </c>
      <c r="BG141" s="82" t="s">
        <v>36</v>
      </c>
      <c r="BH141" s="91" t="s">
        <v>36</v>
      </c>
      <c r="BI141" s="87" t="s">
        <v>36</v>
      </c>
      <c r="BJ141" s="87" t="s">
        <v>36</v>
      </c>
      <c r="BK141" s="87" t="s">
        <v>36</v>
      </c>
      <c r="BL141" s="82" t="s">
        <v>36</v>
      </c>
      <c r="BM141" s="91" t="s">
        <v>36</v>
      </c>
      <c r="BN141" s="87" t="s">
        <v>36</v>
      </c>
      <c r="BO141" s="87" t="s">
        <v>36</v>
      </c>
      <c r="BP141" s="87" t="s">
        <v>36</v>
      </c>
      <c r="BQ141" s="82" t="s">
        <v>36</v>
      </c>
      <c r="BR141" s="91" t="s">
        <v>36</v>
      </c>
      <c r="BS141" s="87" t="s">
        <v>36</v>
      </c>
      <c r="BT141" s="87" t="s">
        <v>36</v>
      </c>
      <c r="BU141" s="87" t="s">
        <v>36</v>
      </c>
      <c r="BV141" s="87" t="s">
        <v>36</v>
      </c>
      <c r="BW141" s="87" t="s">
        <v>36</v>
      </c>
      <c r="BX141" s="77" t="s">
        <v>36</v>
      </c>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row>
    <row r="142" s="357" customFormat="true" ht="15" customHeight="true" x14ac:dyDescent="0.2">
      <c r="A142" s="1133"/>
      <c r="B142" s="428" t="s">
        <v>67</v>
      </c>
      <c r="C142" s="107" t="s">
        <v>36</v>
      </c>
      <c r="D142" s="104" t="s">
        <v>36</v>
      </c>
      <c r="E142" s="104" t="s">
        <v>36</v>
      </c>
      <c r="F142" s="104" t="s">
        <v>36</v>
      </c>
      <c r="G142" s="101" t="s">
        <v>36</v>
      </c>
      <c r="H142" s="98" t="s">
        <v>36</v>
      </c>
      <c r="I142" s="104" t="s">
        <v>36</v>
      </c>
      <c r="J142" s="104" t="s">
        <v>36</v>
      </c>
      <c r="K142" s="104" t="s">
        <v>36</v>
      </c>
      <c r="L142" s="95" t="s">
        <v>36</v>
      </c>
      <c r="M142" s="107" t="s">
        <v>36</v>
      </c>
      <c r="N142" s="104" t="s">
        <v>36</v>
      </c>
      <c r="O142" s="104" t="s">
        <v>36</v>
      </c>
      <c r="P142" s="104" t="s">
        <v>36</v>
      </c>
      <c r="Q142" s="101" t="s">
        <v>36</v>
      </c>
      <c r="R142" s="98" t="s">
        <v>36</v>
      </c>
      <c r="S142" s="104" t="s">
        <v>36</v>
      </c>
      <c r="T142" s="104" t="s">
        <v>36</v>
      </c>
      <c r="U142" s="104" t="s">
        <v>36</v>
      </c>
      <c r="V142" s="104" t="s">
        <v>36</v>
      </c>
      <c r="W142" s="104" t="s">
        <v>36</v>
      </c>
      <c r="X142" s="95" t="s">
        <v>36</v>
      </c>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94"/>
      <c r="BA142" s="1124"/>
      <c r="BB142" s="643" t="s">
        <v>67</v>
      </c>
      <c r="BC142" s="91" t="s">
        <v>36</v>
      </c>
      <c r="BD142" s="87" t="s">
        <v>36</v>
      </c>
      <c r="BE142" s="87" t="s">
        <v>36</v>
      </c>
      <c r="BF142" s="87" t="s">
        <v>36</v>
      </c>
      <c r="BG142" s="82" t="s">
        <v>36</v>
      </c>
      <c r="BH142" s="91" t="s">
        <v>36</v>
      </c>
      <c r="BI142" s="87" t="s">
        <v>36</v>
      </c>
      <c r="BJ142" s="87" t="s">
        <v>36</v>
      </c>
      <c r="BK142" s="87" t="s">
        <v>36</v>
      </c>
      <c r="BL142" s="82" t="s">
        <v>36</v>
      </c>
      <c r="BM142" s="91" t="s">
        <v>36</v>
      </c>
      <c r="BN142" s="87" t="s">
        <v>36</v>
      </c>
      <c r="BO142" s="87" t="s">
        <v>36</v>
      </c>
      <c r="BP142" s="87" t="s">
        <v>36</v>
      </c>
      <c r="BQ142" s="82" t="s">
        <v>36</v>
      </c>
      <c r="BR142" s="91" t="s">
        <v>36</v>
      </c>
      <c r="BS142" s="87" t="s">
        <v>36</v>
      </c>
      <c r="BT142" s="87" t="s">
        <v>36</v>
      </c>
      <c r="BU142" s="87" t="s">
        <v>36</v>
      </c>
      <c r="BV142" s="87" t="s">
        <v>36</v>
      </c>
      <c r="BW142" s="87" t="s">
        <v>36</v>
      </c>
      <c r="BX142" s="77" t="s">
        <v>36</v>
      </c>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row>
    <row r="143" s="357" customFormat="true" ht="15" customHeight="true" x14ac:dyDescent="0.2">
      <c r="A143" s="1133"/>
      <c r="B143" s="428" t="s">
        <v>68</v>
      </c>
      <c r="C143" s="107" t="s">
        <v>36</v>
      </c>
      <c r="D143" s="104" t="s">
        <v>36</v>
      </c>
      <c r="E143" s="104" t="s">
        <v>36</v>
      </c>
      <c r="F143" s="104" t="s">
        <v>36</v>
      </c>
      <c r="G143" s="101" t="s">
        <v>36</v>
      </c>
      <c r="H143" s="98" t="s">
        <v>36</v>
      </c>
      <c r="I143" s="104" t="s">
        <v>36</v>
      </c>
      <c r="J143" s="104" t="s">
        <v>36</v>
      </c>
      <c r="K143" s="104" t="s">
        <v>36</v>
      </c>
      <c r="L143" s="95" t="s">
        <v>36</v>
      </c>
      <c r="M143" s="107" t="s">
        <v>36</v>
      </c>
      <c r="N143" s="104" t="s">
        <v>36</v>
      </c>
      <c r="O143" s="104" t="s">
        <v>36</v>
      </c>
      <c r="P143" s="104" t="s">
        <v>36</v>
      </c>
      <c r="Q143" s="101" t="s">
        <v>36</v>
      </c>
      <c r="R143" s="98" t="s">
        <v>36</v>
      </c>
      <c r="S143" s="104" t="s">
        <v>36</v>
      </c>
      <c r="T143" s="104" t="s">
        <v>36</v>
      </c>
      <c r="U143" s="104" t="s">
        <v>36</v>
      </c>
      <c r="V143" s="104" t="s">
        <v>36</v>
      </c>
      <c r="W143" s="104" t="s">
        <v>36</v>
      </c>
      <c r="X143" s="95" t="s">
        <v>36</v>
      </c>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94"/>
      <c r="BA143" s="1124"/>
      <c r="BB143" s="643" t="s">
        <v>68</v>
      </c>
      <c r="BC143" s="91" t="s">
        <v>36</v>
      </c>
      <c r="BD143" s="87" t="s">
        <v>36</v>
      </c>
      <c r="BE143" s="87" t="s">
        <v>36</v>
      </c>
      <c r="BF143" s="87" t="s">
        <v>36</v>
      </c>
      <c r="BG143" s="82" t="s">
        <v>36</v>
      </c>
      <c r="BH143" s="91" t="s">
        <v>36</v>
      </c>
      <c r="BI143" s="87" t="s">
        <v>36</v>
      </c>
      <c r="BJ143" s="87" t="s">
        <v>36</v>
      </c>
      <c r="BK143" s="87" t="s">
        <v>36</v>
      </c>
      <c r="BL143" s="82" t="s">
        <v>36</v>
      </c>
      <c r="BM143" s="91" t="s">
        <v>36</v>
      </c>
      <c r="BN143" s="87" t="s">
        <v>36</v>
      </c>
      <c r="BO143" s="87" t="s">
        <v>36</v>
      </c>
      <c r="BP143" s="87" t="s">
        <v>36</v>
      </c>
      <c r="BQ143" s="82" t="s">
        <v>36</v>
      </c>
      <c r="BR143" s="91" t="s">
        <v>36</v>
      </c>
      <c r="BS143" s="87" t="s">
        <v>36</v>
      </c>
      <c r="BT143" s="87" t="s">
        <v>36</v>
      </c>
      <c r="BU143" s="87" t="s">
        <v>36</v>
      </c>
      <c r="BV143" s="87" t="s">
        <v>36</v>
      </c>
      <c r="BW143" s="87" t="s">
        <v>36</v>
      </c>
      <c r="BX143" s="77" t="s">
        <v>36</v>
      </c>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row>
    <row r="144" s="357" customFormat="true" ht="15" customHeight="true" x14ac:dyDescent="0.2">
      <c r="A144" s="1133" t="s">
        <v>109</v>
      </c>
      <c r="B144" s="428" t="s">
        <v>65</v>
      </c>
      <c r="C144" s="107" t="s">
        <v>36</v>
      </c>
      <c r="D144" s="104" t="s">
        <v>36</v>
      </c>
      <c r="E144" s="104" t="s">
        <v>36</v>
      </c>
      <c r="F144" s="104" t="s">
        <v>36</v>
      </c>
      <c r="G144" s="101" t="s">
        <v>36</v>
      </c>
      <c r="H144" s="98" t="s">
        <v>36</v>
      </c>
      <c r="I144" s="104" t="s">
        <v>36</v>
      </c>
      <c r="J144" s="104" t="s">
        <v>36</v>
      </c>
      <c r="K144" s="104" t="s">
        <v>36</v>
      </c>
      <c r="L144" s="95" t="s">
        <v>36</v>
      </c>
      <c r="M144" s="107" t="s">
        <v>36</v>
      </c>
      <c r="N144" s="104" t="s">
        <v>36</v>
      </c>
      <c r="O144" s="104" t="s">
        <v>36</v>
      </c>
      <c r="P144" s="104" t="s">
        <v>36</v>
      </c>
      <c r="Q144" s="101" t="s">
        <v>36</v>
      </c>
      <c r="R144" s="98" t="s">
        <v>36</v>
      </c>
      <c r="S144" s="104" t="s">
        <v>36</v>
      </c>
      <c r="T144" s="104" t="s">
        <v>36</v>
      </c>
      <c r="U144" s="104" t="s">
        <v>36</v>
      </c>
      <c r="V144" s="104" t="s">
        <v>36</v>
      </c>
      <c r="W144" s="104" t="s">
        <v>36</v>
      </c>
      <c r="X144" s="95" t="s">
        <v>36</v>
      </c>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94"/>
      <c r="BA144" s="1124" t="s">
        <v>109</v>
      </c>
      <c r="BB144" s="643" t="s">
        <v>65</v>
      </c>
      <c r="BC144" s="91" t="s">
        <v>36</v>
      </c>
      <c r="BD144" s="87" t="s">
        <v>36</v>
      </c>
      <c r="BE144" s="87" t="s">
        <v>36</v>
      </c>
      <c r="BF144" s="87" t="s">
        <v>36</v>
      </c>
      <c r="BG144" s="82" t="s">
        <v>36</v>
      </c>
      <c r="BH144" s="91" t="s">
        <v>36</v>
      </c>
      <c r="BI144" s="87" t="s">
        <v>36</v>
      </c>
      <c r="BJ144" s="87" t="s">
        <v>36</v>
      </c>
      <c r="BK144" s="87" t="s">
        <v>36</v>
      </c>
      <c r="BL144" s="82" t="s">
        <v>36</v>
      </c>
      <c r="BM144" s="91" t="s">
        <v>36</v>
      </c>
      <c r="BN144" s="87" t="s">
        <v>36</v>
      </c>
      <c r="BO144" s="87" t="s">
        <v>36</v>
      </c>
      <c r="BP144" s="87" t="s">
        <v>36</v>
      </c>
      <c r="BQ144" s="82" t="s">
        <v>36</v>
      </c>
      <c r="BR144" s="91" t="s">
        <v>36</v>
      </c>
      <c r="BS144" s="87" t="s">
        <v>36</v>
      </c>
      <c r="BT144" s="87" t="s">
        <v>36</v>
      </c>
      <c r="BU144" s="87" t="s">
        <v>36</v>
      </c>
      <c r="BV144" s="87" t="s">
        <v>36</v>
      </c>
      <c r="BW144" s="87" t="s">
        <v>36</v>
      </c>
      <c r="BX144" s="77" t="s">
        <v>36</v>
      </c>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row>
    <row r="145" s="357" customFormat="true" ht="15" customHeight="true" x14ac:dyDescent="0.2">
      <c r="A145" s="1133"/>
      <c r="B145" s="428" t="s">
        <v>66</v>
      </c>
      <c r="C145" s="107" t="s">
        <v>36</v>
      </c>
      <c r="D145" s="104" t="s">
        <v>36</v>
      </c>
      <c r="E145" s="104" t="s">
        <v>36</v>
      </c>
      <c r="F145" s="104" t="s">
        <v>36</v>
      </c>
      <c r="G145" s="101" t="s">
        <v>36</v>
      </c>
      <c r="H145" s="98" t="s">
        <v>36</v>
      </c>
      <c r="I145" s="104" t="s">
        <v>36</v>
      </c>
      <c r="J145" s="104" t="s">
        <v>36</v>
      </c>
      <c r="K145" s="104" t="s">
        <v>36</v>
      </c>
      <c r="L145" s="95" t="s">
        <v>36</v>
      </c>
      <c r="M145" s="107" t="s">
        <v>36</v>
      </c>
      <c r="N145" s="104" t="s">
        <v>36</v>
      </c>
      <c r="O145" s="104" t="s">
        <v>36</v>
      </c>
      <c r="P145" s="104" t="s">
        <v>36</v>
      </c>
      <c r="Q145" s="101" t="s">
        <v>36</v>
      </c>
      <c r="R145" s="98" t="s">
        <v>36</v>
      </c>
      <c r="S145" s="104" t="s">
        <v>36</v>
      </c>
      <c r="T145" s="104" t="s">
        <v>36</v>
      </c>
      <c r="U145" s="104" t="s">
        <v>36</v>
      </c>
      <c r="V145" s="104" t="s">
        <v>36</v>
      </c>
      <c r="W145" s="104" t="s">
        <v>36</v>
      </c>
      <c r="X145" s="95" t="s">
        <v>36</v>
      </c>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94"/>
      <c r="BA145" s="1124"/>
      <c r="BB145" s="643" t="s">
        <v>66</v>
      </c>
      <c r="BC145" s="91" t="s">
        <v>36</v>
      </c>
      <c r="BD145" s="87" t="s">
        <v>36</v>
      </c>
      <c r="BE145" s="87" t="s">
        <v>36</v>
      </c>
      <c r="BF145" s="87" t="s">
        <v>36</v>
      </c>
      <c r="BG145" s="82" t="s">
        <v>36</v>
      </c>
      <c r="BH145" s="91" t="s">
        <v>36</v>
      </c>
      <c r="BI145" s="87" t="s">
        <v>36</v>
      </c>
      <c r="BJ145" s="87" t="s">
        <v>36</v>
      </c>
      <c r="BK145" s="87" t="s">
        <v>36</v>
      </c>
      <c r="BL145" s="82" t="s">
        <v>36</v>
      </c>
      <c r="BM145" s="91" t="s">
        <v>36</v>
      </c>
      <c r="BN145" s="87" t="s">
        <v>36</v>
      </c>
      <c r="BO145" s="87" t="s">
        <v>36</v>
      </c>
      <c r="BP145" s="87" t="s">
        <v>36</v>
      </c>
      <c r="BQ145" s="82" t="s">
        <v>36</v>
      </c>
      <c r="BR145" s="91" t="s">
        <v>36</v>
      </c>
      <c r="BS145" s="87" t="s">
        <v>36</v>
      </c>
      <c r="BT145" s="87" t="s">
        <v>36</v>
      </c>
      <c r="BU145" s="87" t="s">
        <v>36</v>
      </c>
      <c r="BV145" s="87" t="s">
        <v>36</v>
      </c>
      <c r="BW145" s="87" t="s">
        <v>36</v>
      </c>
      <c r="BX145" s="77" t="s">
        <v>36</v>
      </c>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row>
    <row r="146" s="357" customFormat="true" ht="15" customHeight="true" x14ac:dyDescent="0.2">
      <c r="A146" s="1133"/>
      <c r="B146" s="428" t="s">
        <v>67</v>
      </c>
      <c r="C146" s="107" t="s">
        <v>36</v>
      </c>
      <c r="D146" s="104" t="s">
        <v>36</v>
      </c>
      <c r="E146" s="104" t="s">
        <v>36</v>
      </c>
      <c r="F146" s="104" t="s">
        <v>36</v>
      </c>
      <c r="G146" s="101" t="s">
        <v>36</v>
      </c>
      <c r="H146" s="98" t="s">
        <v>36</v>
      </c>
      <c r="I146" s="104" t="s">
        <v>36</v>
      </c>
      <c r="J146" s="104" t="s">
        <v>36</v>
      </c>
      <c r="K146" s="104" t="s">
        <v>36</v>
      </c>
      <c r="L146" s="95" t="s">
        <v>36</v>
      </c>
      <c r="M146" s="107" t="s">
        <v>36</v>
      </c>
      <c r="N146" s="104" t="s">
        <v>36</v>
      </c>
      <c r="O146" s="104" t="s">
        <v>36</v>
      </c>
      <c r="P146" s="104" t="s">
        <v>36</v>
      </c>
      <c r="Q146" s="101" t="s">
        <v>36</v>
      </c>
      <c r="R146" s="98" t="s">
        <v>36</v>
      </c>
      <c r="S146" s="104" t="s">
        <v>36</v>
      </c>
      <c r="T146" s="104" t="s">
        <v>36</v>
      </c>
      <c r="U146" s="104" t="s">
        <v>36</v>
      </c>
      <c r="V146" s="104" t="s">
        <v>36</v>
      </c>
      <c r="W146" s="104" t="s">
        <v>36</v>
      </c>
      <c r="X146" s="95" t="s">
        <v>36</v>
      </c>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94"/>
      <c r="BA146" s="1124"/>
      <c r="BB146" s="643" t="s">
        <v>67</v>
      </c>
      <c r="BC146" s="91" t="s">
        <v>36</v>
      </c>
      <c r="BD146" s="87" t="s">
        <v>36</v>
      </c>
      <c r="BE146" s="87" t="s">
        <v>36</v>
      </c>
      <c r="BF146" s="87" t="s">
        <v>36</v>
      </c>
      <c r="BG146" s="82" t="s">
        <v>36</v>
      </c>
      <c r="BH146" s="91" t="s">
        <v>36</v>
      </c>
      <c r="BI146" s="87" t="s">
        <v>36</v>
      </c>
      <c r="BJ146" s="87" t="s">
        <v>36</v>
      </c>
      <c r="BK146" s="87" t="s">
        <v>36</v>
      </c>
      <c r="BL146" s="82" t="s">
        <v>36</v>
      </c>
      <c r="BM146" s="91" t="s">
        <v>36</v>
      </c>
      <c r="BN146" s="87" t="s">
        <v>36</v>
      </c>
      <c r="BO146" s="87" t="s">
        <v>36</v>
      </c>
      <c r="BP146" s="87" t="s">
        <v>36</v>
      </c>
      <c r="BQ146" s="82" t="s">
        <v>36</v>
      </c>
      <c r="BR146" s="91" t="s">
        <v>36</v>
      </c>
      <c r="BS146" s="87" t="s">
        <v>36</v>
      </c>
      <c r="BT146" s="87" t="s">
        <v>36</v>
      </c>
      <c r="BU146" s="87" t="s">
        <v>36</v>
      </c>
      <c r="BV146" s="87" t="s">
        <v>36</v>
      </c>
      <c r="BW146" s="87" t="s">
        <v>36</v>
      </c>
      <c r="BX146" s="77" t="s">
        <v>36</v>
      </c>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row>
    <row r="147" s="357" customFormat="true" ht="15" customHeight="true" x14ac:dyDescent="0.2">
      <c r="A147" s="1133"/>
      <c r="B147" s="428" t="s">
        <v>68</v>
      </c>
      <c r="C147" s="107" t="s">
        <v>36</v>
      </c>
      <c r="D147" s="104" t="s">
        <v>36</v>
      </c>
      <c r="E147" s="104" t="s">
        <v>36</v>
      </c>
      <c r="F147" s="104" t="s">
        <v>36</v>
      </c>
      <c r="G147" s="101" t="s">
        <v>36</v>
      </c>
      <c r="H147" s="98" t="s">
        <v>36</v>
      </c>
      <c r="I147" s="104" t="s">
        <v>36</v>
      </c>
      <c r="J147" s="104" t="s">
        <v>36</v>
      </c>
      <c r="K147" s="104" t="s">
        <v>36</v>
      </c>
      <c r="L147" s="95" t="s">
        <v>36</v>
      </c>
      <c r="M147" s="107" t="s">
        <v>36</v>
      </c>
      <c r="N147" s="104" t="s">
        <v>36</v>
      </c>
      <c r="O147" s="104" t="s">
        <v>36</v>
      </c>
      <c r="P147" s="104" t="s">
        <v>36</v>
      </c>
      <c r="Q147" s="101" t="s">
        <v>36</v>
      </c>
      <c r="R147" s="98" t="s">
        <v>36</v>
      </c>
      <c r="S147" s="104" t="s">
        <v>36</v>
      </c>
      <c r="T147" s="104" t="s">
        <v>36</v>
      </c>
      <c r="U147" s="104" t="s">
        <v>36</v>
      </c>
      <c r="V147" s="104" t="s">
        <v>36</v>
      </c>
      <c r="W147" s="104" t="s">
        <v>36</v>
      </c>
      <c r="X147" s="95" t="s">
        <v>36</v>
      </c>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94"/>
      <c r="BA147" s="1124"/>
      <c r="BB147" s="643" t="s">
        <v>68</v>
      </c>
      <c r="BC147" s="91" t="s">
        <v>36</v>
      </c>
      <c r="BD147" s="87" t="s">
        <v>36</v>
      </c>
      <c r="BE147" s="87" t="s">
        <v>36</v>
      </c>
      <c r="BF147" s="87" t="s">
        <v>36</v>
      </c>
      <c r="BG147" s="82" t="s">
        <v>36</v>
      </c>
      <c r="BH147" s="91" t="s">
        <v>36</v>
      </c>
      <c r="BI147" s="87" t="s">
        <v>36</v>
      </c>
      <c r="BJ147" s="87" t="s">
        <v>36</v>
      </c>
      <c r="BK147" s="87" t="s">
        <v>36</v>
      </c>
      <c r="BL147" s="82" t="s">
        <v>36</v>
      </c>
      <c r="BM147" s="91" t="s">
        <v>36</v>
      </c>
      <c r="BN147" s="87" t="s">
        <v>36</v>
      </c>
      <c r="BO147" s="87" t="s">
        <v>36</v>
      </c>
      <c r="BP147" s="87" t="s">
        <v>36</v>
      </c>
      <c r="BQ147" s="82" t="s">
        <v>36</v>
      </c>
      <c r="BR147" s="91" t="s">
        <v>36</v>
      </c>
      <c r="BS147" s="87" t="s">
        <v>36</v>
      </c>
      <c r="BT147" s="87" t="s">
        <v>36</v>
      </c>
      <c r="BU147" s="87" t="s">
        <v>36</v>
      </c>
      <c r="BV147" s="87" t="s">
        <v>36</v>
      </c>
      <c r="BW147" s="87" t="s">
        <v>36</v>
      </c>
      <c r="BX147" s="77" t="s">
        <v>36</v>
      </c>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row>
    <row r="148" s="357" customFormat="true" ht="15" customHeight="true" x14ac:dyDescent="0.2">
      <c r="A148" s="1133" t="s">
        <v>110</v>
      </c>
      <c r="B148" s="428" t="s">
        <v>50</v>
      </c>
      <c r="C148" s="107" t="s">
        <v>36</v>
      </c>
      <c r="D148" s="104" t="s">
        <v>36</v>
      </c>
      <c r="E148" s="104" t="s">
        <v>36</v>
      </c>
      <c r="F148" s="104" t="s">
        <v>36</v>
      </c>
      <c r="G148" s="101" t="s">
        <v>36</v>
      </c>
      <c r="H148" s="98" t="s">
        <v>36</v>
      </c>
      <c r="I148" s="104" t="s">
        <v>36</v>
      </c>
      <c r="J148" s="104" t="s">
        <v>36</v>
      </c>
      <c r="K148" s="104" t="s">
        <v>36</v>
      </c>
      <c r="L148" s="95" t="s">
        <v>36</v>
      </c>
      <c r="M148" s="107" t="s">
        <v>36</v>
      </c>
      <c r="N148" s="104" t="s">
        <v>36</v>
      </c>
      <c r="O148" s="104" t="s">
        <v>36</v>
      </c>
      <c r="P148" s="104" t="s">
        <v>36</v>
      </c>
      <c r="Q148" s="101" t="s">
        <v>36</v>
      </c>
      <c r="R148" s="98" t="s">
        <v>36</v>
      </c>
      <c r="S148" s="104" t="s">
        <v>36</v>
      </c>
      <c r="T148" s="104" t="s">
        <v>36</v>
      </c>
      <c r="U148" s="104" t="s">
        <v>36</v>
      </c>
      <c r="V148" s="104" t="s">
        <v>36</v>
      </c>
      <c r="W148" s="104" t="s">
        <v>36</v>
      </c>
      <c r="X148" s="95" t="s">
        <v>36</v>
      </c>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c r="AY148" s="33"/>
      <c r="AZ148" s="394"/>
      <c r="BA148" s="1124" t="s">
        <v>110</v>
      </c>
      <c r="BB148" s="643" t="s">
        <v>50</v>
      </c>
      <c r="BC148" s="91" t="s">
        <v>36</v>
      </c>
      <c r="BD148" s="87" t="s">
        <v>36</v>
      </c>
      <c r="BE148" s="87" t="s">
        <v>36</v>
      </c>
      <c r="BF148" s="87" t="s">
        <v>36</v>
      </c>
      <c r="BG148" s="82" t="s">
        <v>36</v>
      </c>
      <c r="BH148" s="91" t="s">
        <v>36</v>
      </c>
      <c r="BI148" s="87" t="s">
        <v>36</v>
      </c>
      <c r="BJ148" s="87" t="s">
        <v>36</v>
      </c>
      <c r="BK148" s="87" t="s">
        <v>36</v>
      </c>
      <c r="BL148" s="82" t="s">
        <v>36</v>
      </c>
      <c r="BM148" s="91" t="s">
        <v>36</v>
      </c>
      <c r="BN148" s="87" t="s">
        <v>36</v>
      </c>
      <c r="BO148" s="87" t="s">
        <v>36</v>
      </c>
      <c r="BP148" s="87" t="s">
        <v>36</v>
      </c>
      <c r="BQ148" s="82" t="s">
        <v>36</v>
      </c>
      <c r="BR148" s="91" t="s">
        <v>36</v>
      </c>
      <c r="BS148" s="87" t="s">
        <v>36</v>
      </c>
      <c r="BT148" s="87" t="s">
        <v>36</v>
      </c>
      <c r="BU148" s="87" t="s">
        <v>36</v>
      </c>
      <c r="BV148" s="87" t="s">
        <v>36</v>
      </c>
      <c r="BW148" s="87" t="s">
        <v>36</v>
      </c>
      <c r="BX148" s="77" t="s">
        <v>36</v>
      </c>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0"/>
    </row>
    <row r="149" s="357" customFormat="true" ht="15" customHeight="true" x14ac:dyDescent="0.2">
      <c r="A149" s="1133"/>
      <c r="B149" s="428" t="s">
        <v>49</v>
      </c>
      <c r="C149" s="107" t="s">
        <v>36</v>
      </c>
      <c r="D149" s="104" t="s">
        <v>36</v>
      </c>
      <c r="E149" s="104" t="s">
        <v>36</v>
      </c>
      <c r="F149" s="104" t="s">
        <v>36</v>
      </c>
      <c r="G149" s="101" t="s">
        <v>36</v>
      </c>
      <c r="H149" s="98" t="s">
        <v>36</v>
      </c>
      <c r="I149" s="104" t="s">
        <v>36</v>
      </c>
      <c r="J149" s="104" t="s">
        <v>36</v>
      </c>
      <c r="K149" s="104" t="s">
        <v>36</v>
      </c>
      <c r="L149" s="95" t="s">
        <v>36</v>
      </c>
      <c r="M149" s="107" t="s">
        <v>36</v>
      </c>
      <c r="N149" s="104" t="s">
        <v>36</v>
      </c>
      <c r="O149" s="104" t="s">
        <v>36</v>
      </c>
      <c r="P149" s="104" t="s">
        <v>36</v>
      </c>
      <c r="Q149" s="101" t="s">
        <v>36</v>
      </c>
      <c r="R149" s="98" t="s">
        <v>36</v>
      </c>
      <c r="S149" s="104" t="s">
        <v>36</v>
      </c>
      <c r="T149" s="104" t="s">
        <v>36</v>
      </c>
      <c r="U149" s="104" t="s">
        <v>36</v>
      </c>
      <c r="V149" s="104" t="s">
        <v>36</v>
      </c>
      <c r="W149" s="104" t="s">
        <v>36</v>
      </c>
      <c r="X149" s="95" t="s">
        <v>36</v>
      </c>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c r="AY149" s="33"/>
      <c r="AZ149" s="394"/>
      <c r="BA149" s="1124"/>
      <c r="BB149" s="643" t="s">
        <v>49</v>
      </c>
      <c r="BC149" s="91" t="s">
        <v>36</v>
      </c>
      <c r="BD149" s="87" t="s">
        <v>36</v>
      </c>
      <c r="BE149" s="87" t="s">
        <v>36</v>
      </c>
      <c r="BF149" s="87" t="s">
        <v>36</v>
      </c>
      <c r="BG149" s="82" t="s">
        <v>36</v>
      </c>
      <c r="BH149" s="91" t="s">
        <v>36</v>
      </c>
      <c r="BI149" s="87" t="s">
        <v>36</v>
      </c>
      <c r="BJ149" s="87" t="s">
        <v>36</v>
      </c>
      <c r="BK149" s="87" t="s">
        <v>36</v>
      </c>
      <c r="BL149" s="82" t="s">
        <v>36</v>
      </c>
      <c r="BM149" s="91" t="s">
        <v>36</v>
      </c>
      <c r="BN149" s="87" t="s">
        <v>36</v>
      </c>
      <c r="BO149" s="87" t="s">
        <v>36</v>
      </c>
      <c r="BP149" s="87" t="s">
        <v>36</v>
      </c>
      <c r="BQ149" s="82" t="s">
        <v>36</v>
      </c>
      <c r="BR149" s="91" t="s">
        <v>36</v>
      </c>
      <c r="BS149" s="87" t="s">
        <v>36</v>
      </c>
      <c r="BT149" s="87" t="s">
        <v>36</v>
      </c>
      <c r="BU149" s="87" t="s">
        <v>36</v>
      </c>
      <c r="BV149" s="87" t="s">
        <v>36</v>
      </c>
      <c r="BW149" s="87" t="s">
        <v>36</v>
      </c>
      <c r="BX149" s="77" t="s">
        <v>36</v>
      </c>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0"/>
    </row>
    <row r="150" s="357" customFormat="true" ht="15" customHeight="true" x14ac:dyDescent="0.2">
      <c r="A150" s="1133"/>
      <c r="B150" s="428" t="s">
        <v>112</v>
      </c>
      <c r="C150" s="107" t="s">
        <v>36</v>
      </c>
      <c r="D150" s="104" t="s">
        <v>36</v>
      </c>
      <c r="E150" s="104" t="s">
        <v>36</v>
      </c>
      <c r="F150" s="104" t="s">
        <v>36</v>
      </c>
      <c r="G150" s="101" t="s">
        <v>36</v>
      </c>
      <c r="H150" s="98" t="s">
        <v>36</v>
      </c>
      <c r="I150" s="104" t="s">
        <v>36</v>
      </c>
      <c r="J150" s="104" t="s">
        <v>36</v>
      </c>
      <c r="K150" s="104" t="s">
        <v>36</v>
      </c>
      <c r="L150" s="95" t="s">
        <v>36</v>
      </c>
      <c r="M150" s="107" t="s">
        <v>36</v>
      </c>
      <c r="N150" s="104" t="s">
        <v>36</v>
      </c>
      <c r="O150" s="104" t="s">
        <v>36</v>
      </c>
      <c r="P150" s="104" t="s">
        <v>36</v>
      </c>
      <c r="Q150" s="101" t="s">
        <v>36</v>
      </c>
      <c r="R150" s="98" t="s">
        <v>36</v>
      </c>
      <c r="S150" s="104" t="s">
        <v>36</v>
      </c>
      <c r="T150" s="104" t="s">
        <v>36</v>
      </c>
      <c r="U150" s="104" t="s">
        <v>36</v>
      </c>
      <c r="V150" s="104" t="s">
        <v>36</v>
      </c>
      <c r="W150" s="104" t="s">
        <v>36</v>
      </c>
      <c r="X150" s="95" t="s">
        <v>36</v>
      </c>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c r="AY150" s="33"/>
      <c r="AZ150" s="394"/>
      <c r="BA150" s="1124"/>
      <c r="BB150" s="643" t="s">
        <v>112</v>
      </c>
      <c r="BC150" s="91" t="s">
        <v>36</v>
      </c>
      <c r="BD150" s="87" t="s">
        <v>36</v>
      </c>
      <c r="BE150" s="87" t="s">
        <v>36</v>
      </c>
      <c r="BF150" s="87" t="s">
        <v>36</v>
      </c>
      <c r="BG150" s="82" t="s">
        <v>36</v>
      </c>
      <c r="BH150" s="91" t="s">
        <v>36</v>
      </c>
      <c r="BI150" s="87" t="s">
        <v>36</v>
      </c>
      <c r="BJ150" s="87" t="s">
        <v>36</v>
      </c>
      <c r="BK150" s="87" t="s">
        <v>36</v>
      </c>
      <c r="BL150" s="82" t="s">
        <v>36</v>
      </c>
      <c r="BM150" s="91" t="s">
        <v>36</v>
      </c>
      <c r="BN150" s="87" t="s">
        <v>36</v>
      </c>
      <c r="BO150" s="87" t="s">
        <v>36</v>
      </c>
      <c r="BP150" s="87" t="s">
        <v>36</v>
      </c>
      <c r="BQ150" s="82" t="s">
        <v>36</v>
      </c>
      <c r="BR150" s="91" t="s">
        <v>36</v>
      </c>
      <c r="BS150" s="87" t="s">
        <v>36</v>
      </c>
      <c r="BT150" s="87" t="s">
        <v>36</v>
      </c>
      <c r="BU150" s="87" t="s">
        <v>36</v>
      </c>
      <c r="BV150" s="87" t="s">
        <v>36</v>
      </c>
      <c r="BW150" s="87" t="s">
        <v>36</v>
      </c>
      <c r="BX150" s="77" t="s">
        <v>36</v>
      </c>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0"/>
    </row>
    <row r="151" s="357" customFormat="true" ht="15" customHeight="true" x14ac:dyDescent="0.2">
      <c r="A151" s="1133" t="s">
        <v>111</v>
      </c>
      <c r="B151" s="428" t="s">
        <v>50</v>
      </c>
      <c r="C151" s="107" t="s">
        <v>36</v>
      </c>
      <c r="D151" s="104" t="s">
        <v>36</v>
      </c>
      <c r="E151" s="104" t="s">
        <v>36</v>
      </c>
      <c r="F151" s="104" t="s">
        <v>36</v>
      </c>
      <c r="G151" s="101" t="s">
        <v>36</v>
      </c>
      <c r="H151" s="98" t="s">
        <v>36</v>
      </c>
      <c r="I151" s="104" t="s">
        <v>36</v>
      </c>
      <c r="J151" s="104" t="s">
        <v>36</v>
      </c>
      <c r="K151" s="104" t="s">
        <v>36</v>
      </c>
      <c r="L151" s="95" t="s">
        <v>36</v>
      </c>
      <c r="M151" s="107" t="s">
        <v>36</v>
      </c>
      <c r="N151" s="104" t="s">
        <v>36</v>
      </c>
      <c r="O151" s="104" t="s">
        <v>36</v>
      </c>
      <c r="P151" s="104" t="s">
        <v>36</v>
      </c>
      <c r="Q151" s="101" t="s">
        <v>36</v>
      </c>
      <c r="R151" s="98" t="s">
        <v>36</v>
      </c>
      <c r="S151" s="104" t="s">
        <v>36</v>
      </c>
      <c r="T151" s="104" t="s">
        <v>36</v>
      </c>
      <c r="U151" s="104" t="s">
        <v>36</v>
      </c>
      <c r="V151" s="104" t="s">
        <v>36</v>
      </c>
      <c r="W151" s="104" t="s">
        <v>36</v>
      </c>
      <c r="X151" s="95" t="s">
        <v>36</v>
      </c>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33"/>
      <c r="AU151" s="33"/>
      <c r="AV151" s="33"/>
      <c r="AW151" s="33"/>
      <c r="AX151" s="33"/>
      <c r="AY151" s="33"/>
      <c r="AZ151" s="394"/>
      <c r="BA151" s="1124" t="s">
        <v>111</v>
      </c>
      <c r="BB151" s="643" t="s">
        <v>50</v>
      </c>
      <c r="BC151" s="91" t="s">
        <v>36</v>
      </c>
      <c r="BD151" s="87" t="s">
        <v>36</v>
      </c>
      <c r="BE151" s="87" t="s">
        <v>36</v>
      </c>
      <c r="BF151" s="87" t="s">
        <v>36</v>
      </c>
      <c r="BG151" s="82" t="s">
        <v>36</v>
      </c>
      <c r="BH151" s="91" t="s">
        <v>36</v>
      </c>
      <c r="BI151" s="87" t="s">
        <v>36</v>
      </c>
      <c r="BJ151" s="87" t="s">
        <v>36</v>
      </c>
      <c r="BK151" s="87" t="s">
        <v>36</v>
      </c>
      <c r="BL151" s="82" t="s">
        <v>36</v>
      </c>
      <c r="BM151" s="91" t="s">
        <v>36</v>
      </c>
      <c r="BN151" s="87" t="s">
        <v>36</v>
      </c>
      <c r="BO151" s="87" t="s">
        <v>36</v>
      </c>
      <c r="BP151" s="87" t="s">
        <v>36</v>
      </c>
      <c r="BQ151" s="82" t="s">
        <v>36</v>
      </c>
      <c r="BR151" s="91" t="s">
        <v>36</v>
      </c>
      <c r="BS151" s="87" t="s">
        <v>36</v>
      </c>
      <c r="BT151" s="87" t="s">
        <v>36</v>
      </c>
      <c r="BU151" s="87" t="s">
        <v>36</v>
      </c>
      <c r="BV151" s="87" t="s">
        <v>36</v>
      </c>
      <c r="BW151" s="87" t="s">
        <v>36</v>
      </c>
      <c r="BX151" s="77" t="s">
        <v>36</v>
      </c>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row>
    <row r="152" s="357" customFormat="true" ht="15" customHeight="true" x14ac:dyDescent="0.2">
      <c r="A152" s="1133"/>
      <c r="B152" s="428" t="s">
        <v>49</v>
      </c>
      <c r="C152" s="107" t="s">
        <v>36</v>
      </c>
      <c r="D152" s="104" t="s">
        <v>36</v>
      </c>
      <c r="E152" s="104" t="s">
        <v>36</v>
      </c>
      <c r="F152" s="104" t="s">
        <v>36</v>
      </c>
      <c r="G152" s="101" t="s">
        <v>36</v>
      </c>
      <c r="H152" s="98" t="s">
        <v>36</v>
      </c>
      <c r="I152" s="104" t="s">
        <v>36</v>
      </c>
      <c r="J152" s="104" t="s">
        <v>36</v>
      </c>
      <c r="K152" s="104" t="s">
        <v>36</v>
      </c>
      <c r="L152" s="95" t="s">
        <v>36</v>
      </c>
      <c r="M152" s="107" t="s">
        <v>36</v>
      </c>
      <c r="N152" s="104" t="s">
        <v>36</v>
      </c>
      <c r="O152" s="104" t="s">
        <v>36</v>
      </c>
      <c r="P152" s="104" t="s">
        <v>36</v>
      </c>
      <c r="Q152" s="101" t="s">
        <v>36</v>
      </c>
      <c r="R152" s="98" t="s">
        <v>36</v>
      </c>
      <c r="S152" s="104" t="s">
        <v>36</v>
      </c>
      <c r="T152" s="104" t="s">
        <v>36</v>
      </c>
      <c r="U152" s="104" t="s">
        <v>36</v>
      </c>
      <c r="V152" s="104" t="s">
        <v>36</v>
      </c>
      <c r="W152" s="104" t="s">
        <v>36</v>
      </c>
      <c r="X152" s="95" t="s">
        <v>36</v>
      </c>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33"/>
      <c r="AU152" s="33"/>
      <c r="AV152" s="33"/>
      <c r="AW152" s="33"/>
      <c r="AX152" s="33"/>
      <c r="AY152" s="33"/>
      <c r="AZ152" s="394"/>
      <c r="BA152" s="1124"/>
      <c r="BB152" s="643" t="s">
        <v>49</v>
      </c>
      <c r="BC152" s="91" t="s">
        <v>36</v>
      </c>
      <c r="BD152" s="87" t="s">
        <v>36</v>
      </c>
      <c r="BE152" s="87" t="s">
        <v>36</v>
      </c>
      <c r="BF152" s="87" t="s">
        <v>36</v>
      </c>
      <c r="BG152" s="82" t="s">
        <v>36</v>
      </c>
      <c r="BH152" s="91" t="s">
        <v>36</v>
      </c>
      <c r="BI152" s="87" t="s">
        <v>36</v>
      </c>
      <c r="BJ152" s="87" t="s">
        <v>36</v>
      </c>
      <c r="BK152" s="87" t="s">
        <v>36</v>
      </c>
      <c r="BL152" s="82" t="s">
        <v>36</v>
      </c>
      <c r="BM152" s="91" t="s">
        <v>36</v>
      </c>
      <c r="BN152" s="87" t="s">
        <v>36</v>
      </c>
      <c r="BO152" s="87" t="s">
        <v>36</v>
      </c>
      <c r="BP152" s="87" t="s">
        <v>36</v>
      </c>
      <c r="BQ152" s="82" t="s">
        <v>36</v>
      </c>
      <c r="BR152" s="91" t="s">
        <v>36</v>
      </c>
      <c r="BS152" s="87" t="s">
        <v>36</v>
      </c>
      <c r="BT152" s="87" t="s">
        <v>36</v>
      </c>
      <c r="BU152" s="87" t="s">
        <v>36</v>
      </c>
      <c r="BV152" s="87" t="s">
        <v>36</v>
      </c>
      <c r="BW152" s="87" t="s">
        <v>36</v>
      </c>
      <c r="BX152" s="77" t="s">
        <v>36</v>
      </c>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row>
    <row r="153" s="362" customFormat="true" ht="15" customHeight="true" x14ac:dyDescent="0.2">
      <c r="A153" s="1133" t="s">
        <v>177</v>
      </c>
      <c r="B153" s="428" t="s">
        <v>178</v>
      </c>
      <c r="C153" s="169">
        <v>1.5391896426342695</v>
      </c>
      <c r="D153" s="168">
        <v>0.16225649849406798</v>
      </c>
      <c r="E153" s="168">
        <v>5.6630864938813658E-3</v>
      </c>
      <c r="F153" s="168">
        <v>0</v>
      </c>
      <c r="G153" s="167">
        <v>0</v>
      </c>
      <c r="H153" s="166">
        <v>7.6052415432253002E-3</v>
      </c>
      <c r="I153" s="168">
        <v>3.041259723264952E-3</v>
      </c>
      <c r="J153" s="168">
        <v>0</v>
      </c>
      <c r="K153" s="168">
        <v>0</v>
      </c>
      <c r="L153" s="165">
        <v>0</v>
      </c>
      <c r="M153" s="169">
        <v>4.2917430185748087</v>
      </c>
      <c r="N153" s="168">
        <v>0.64343743191990754</v>
      </c>
      <c r="O153" s="168">
        <v>0.42020549608586877</v>
      </c>
      <c r="P153" s="168">
        <v>0.11157545457259549</v>
      </c>
      <c r="Q153" s="167">
        <v>0</v>
      </c>
      <c r="R153" s="166">
        <v>8.7059653888989508E-3</v>
      </c>
      <c r="S153" s="168">
        <v>0.21587317917031315</v>
      </c>
      <c r="T153" s="168">
        <v>0.73316792073387449</v>
      </c>
      <c r="U153" s="168">
        <v>0.53922352817299979</v>
      </c>
      <c r="V153" s="168">
        <v>1.0707433398442698</v>
      </c>
      <c r="W153" s="168">
        <v>2.299678553926499</v>
      </c>
      <c r="X153" s="165">
        <v>0.3397551673637581</v>
      </c>
      <c r="Y153" s="487"/>
      <c r="Z153" s="487"/>
      <c r="AA153" s="487"/>
      <c r="AB153" s="487"/>
      <c r="AC153" s="487"/>
      <c r="AD153" s="487"/>
      <c r="AE153" s="487"/>
      <c r="AF153" s="487"/>
      <c r="AG153" s="487"/>
      <c r="AH153" s="487"/>
      <c r="AI153" s="487"/>
      <c r="AJ153" s="487"/>
      <c r="AK153" s="487"/>
      <c r="AL153" s="487"/>
      <c r="AM153" s="487"/>
      <c r="AN153" s="487"/>
      <c r="AO153" s="487"/>
      <c r="AP153" s="487"/>
      <c r="AQ153" s="487"/>
      <c r="AR153" s="487"/>
      <c r="AS153" s="487"/>
      <c r="AT153" s="487"/>
      <c r="AU153" s="487"/>
      <c r="AV153" s="487"/>
      <c r="AW153" s="487"/>
      <c r="AX153" s="487"/>
      <c r="AY153" s="487"/>
      <c r="AZ153" s="940"/>
      <c r="BA153" s="1123" t="s">
        <v>177</v>
      </c>
      <c r="BB153" s="645" t="s">
        <v>178</v>
      </c>
      <c r="BC153" s="496">
        <v>3866.3137609999994</v>
      </c>
      <c r="BD153" s="482">
        <v>408.51860999999997</v>
      </c>
      <c r="BE153" s="482">
        <v>14.201681999999998</v>
      </c>
      <c r="BF153" s="482">
        <v>0</v>
      </c>
      <c r="BG153" s="498">
        <v>0</v>
      </c>
      <c r="BH153" s="496">
        <v>13.179487000000002</v>
      </c>
      <c r="BI153" s="482">
        <v>5.268618</v>
      </c>
      <c r="BJ153" s="482">
        <v>0</v>
      </c>
      <c r="BK153" s="482">
        <v>0</v>
      </c>
      <c r="BL153" s="498">
        <v>0</v>
      </c>
      <c r="BM153" s="496">
        <v>3352.3366329999999</v>
      </c>
      <c r="BN153" s="482">
        <v>502.82488499999999</v>
      </c>
      <c r="BO153" s="482">
        <v>328.28226700000005</v>
      </c>
      <c r="BP153" s="482">
        <v>87.142162999999996</v>
      </c>
      <c r="BQ153" s="498">
        <v>0</v>
      </c>
      <c r="BR153" s="496">
        <v>74.070454999999995</v>
      </c>
      <c r="BS153" s="482">
        <v>45.465496000000002</v>
      </c>
      <c r="BT153" s="482">
        <v>167.51756599999999</v>
      </c>
      <c r="BU153" s="482">
        <v>469.97167499999995</v>
      </c>
      <c r="BV153" s="482">
        <v>2046.1620209999999</v>
      </c>
      <c r="BW153" s="482">
        <v>1411.8609929999998</v>
      </c>
      <c r="BX153" s="483">
        <v>73.985847000000007</v>
      </c>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row>
    <row r="154" s="362" customFormat="true" ht="15" customHeight="true" x14ac:dyDescent="0.2">
      <c r="A154" s="1133"/>
      <c r="B154" s="428" t="s">
        <v>179</v>
      </c>
      <c r="C154" s="169">
        <v>3.0766373362923449</v>
      </c>
      <c r="D154" s="168">
        <v>5.1441229064659675</v>
      </c>
      <c r="E154" s="168">
        <v>7.9322944301175839</v>
      </c>
      <c r="F154" s="168">
        <v>19.380483765419886</v>
      </c>
      <c r="G154" s="167">
        <v>47.020694389558159</v>
      </c>
      <c r="H154" s="166">
        <v>7.0696301053702424</v>
      </c>
      <c r="I154" s="168">
        <v>9.5651053235585959</v>
      </c>
      <c r="J154" s="168">
        <v>16.436598509903881</v>
      </c>
      <c r="K154" s="168">
        <v>27.429010306466967</v>
      </c>
      <c r="L154" s="165">
        <v>53.881602414334154</v>
      </c>
      <c r="M154" s="169">
        <v>1.5104313617866536</v>
      </c>
      <c r="N154" s="168">
        <v>1.3391132591235104</v>
      </c>
      <c r="O154" s="168">
        <v>1.5912409020203699</v>
      </c>
      <c r="P154" s="168">
        <v>1.965169653241309</v>
      </c>
      <c r="Q154" s="167">
        <v>5.7601270138063727</v>
      </c>
      <c r="R154" s="166">
        <v>23.148815369298532</v>
      </c>
      <c r="S154" s="168">
        <v>3.5458572741745429</v>
      </c>
      <c r="T154" s="168">
        <v>4.9552893567051042</v>
      </c>
      <c r="U154" s="168">
        <v>1.9906595664587672</v>
      </c>
      <c r="V154" s="168">
        <v>2.1304915139777147</v>
      </c>
      <c r="W154" s="168">
        <v>3.6553267860108694</v>
      </c>
      <c r="X154" s="165">
        <v>2.5448382774359111</v>
      </c>
      <c r="Y154" s="487"/>
      <c r="Z154" s="487"/>
      <c r="AA154" s="487"/>
      <c r="AB154" s="487"/>
      <c r="AC154" s="487"/>
      <c r="AD154" s="487"/>
      <c r="AE154" s="487"/>
      <c r="AF154" s="487"/>
      <c r="AG154" s="487"/>
      <c r="AH154" s="487"/>
      <c r="AI154" s="487"/>
      <c r="AJ154" s="487"/>
      <c r="AK154" s="487"/>
      <c r="AL154" s="487"/>
      <c r="AM154" s="487"/>
      <c r="AN154" s="487"/>
      <c r="AO154" s="487"/>
      <c r="AP154" s="487"/>
      <c r="AQ154" s="487"/>
      <c r="AR154" s="487"/>
      <c r="AS154" s="487"/>
      <c r="AT154" s="487"/>
      <c r="AU154" s="487"/>
      <c r="AV154" s="487"/>
      <c r="AW154" s="487"/>
      <c r="AX154" s="487"/>
      <c r="AY154" s="487"/>
      <c r="AZ154" s="940"/>
      <c r="BA154" s="1124"/>
      <c r="BB154" s="643" t="s">
        <v>179</v>
      </c>
      <c r="BC154" s="497">
        <v>7728.2518939999991</v>
      </c>
      <c r="BD154" s="484">
        <v>12951.530194000001</v>
      </c>
      <c r="BE154" s="484">
        <v>19892.318993999997</v>
      </c>
      <c r="BF154" s="484">
        <v>48638.252182000011</v>
      </c>
      <c r="BG154" s="501">
        <v>118223.67448399999</v>
      </c>
      <c r="BH154" s="497">
        <v>12251.300308999998</v>
      </c>
      <c r="BI154" s="484">
        <v>16570.398671999999</v>
      </c>
      <c r="BJ154" s="484">
        <v>28561.440681999997</v>
      </c>
      <c r="BK154" s="484">
        <v>47148.608804999996</v>
      </c>
      <c r="BL154" s="501">
        <v>93398.29934399997</v>
      </c>
      <c r="BM154" s="497">
        <v>1179.8177020000001</v>
      </c>
      <c r="BN154" s="484">
        <v>1046.4723329999999</v>
      </c>
      <c r="BO154" s="484">
        <v>1243.1445459999995</v>
      </c>
      <c r="BP154" s="484">
        <v>1534.8280220000001</v>
      </c>
      <c r="BQ154" s="501">
        <v>4499.7173329999996</v>
      </c>
      <c r="BR154" s="497">
        <v>196950.39096999986</v>
      </c>
      <c r="BS154" s="484">
        <v>746.80032200000016</v>
      </c>
      <c r="BT154" s="484">
        <v>1132.2072180000005</v>
      </c>
      <c r="BU154" s="484">
        <v>1735.0014640000013</v>
      </c>
      <c r="BV154" s="484">
        <v>4071.3125730000033</v>
      </c>
      <c r="BW154" s="484">
        <v>2244.1455120000005</v>
      </c>
      <c r="BX154" s="485">
        <v>554.16968900000029</v>
      </c>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row>
    <row r="155" s="362" customFormat="true" ht="15" customHeight="true" x14ac:dyDescent="0.2">
      <c r="A155" s="1133"/>
      <c r="B155" s="428" t="s">
        <v>180</v>
      </c>
      <c r="C155" s="169">
        <v>0.93179664836488352</v>
      </c>
      <c r="D155" s="168">
        <v>1.7130309781078028</v>
      </c>
      <c r="E155" s="168">
        <v>1.1975789582343572</v>
      </c>
      <c r="F155" s="168">
        <v>1.9575695291117631E-2</v>
      </c>
      <c r="G155" s="167">
        <v>1.6635990866543755E-3</v>
      </c>
      <c r="H155" s="166">
        <v>2.4469816889798626</v>
      </c>
      <c r="I155" s="168">
        <v>2.2988944352311393</v>
      </c>
      <c r="J155" s="168">
        <v>0.44113107339748009</v>
      </c>
      <c r="K155" s="168">
        <v>4.9772632340086302E-3</v>
      </c>
      <c r="L155" s="165">
        <v>0</v>
      </c>
      <c r="M155" s="169">
        <v>0.32841360827322458</v>
      </c>
      <c r="N155" s="168">
        <v>0.1097568035752314</v>
      </c>
      <c r="O155" s="168">
        <v>0.27111827611591988</v>
      </c>
      <c r="P155" s="168">
        <v>0.13220433753578717</v>
      </c>
      <c r="Q155" s="167">
        <v>6.9887602623298323E-2</v>
      </c>
      <c r="R155" s="166">
        <v>1.0460121348544376</v>
      </c>
      <c r="S155" s="168">
        <v>7.5474327717620859E-2</v>
      </c>
      <c r="T155" s="168">
        <v>0.17362101473187952</v>
      </c>
      <c r="U155" s="168">
        <v>0.2161086116942551</v>
      </c>
      <c r="V155" s="168">
        <v>0.1674219604917275</v>
      </c>
      <c r="W155" s="168">
        <v>0.30967527387157717</v>
      </c>
      <c r="X155" s="165">
        <v>0.26010857741716514</v>
      </c>
      <c r="Y155" s="487"/>
      <c r="Z155" s="487"/>
      <c r="AA155" s="487"/>
      <c r="AB155" s="487"/>
      <c r="AC155" s="487"/>
      <c r="AD155" s="487"/>
      <c r="AE155" s="487"/>
      <c r="AF155" s="487"/>
      <c r="AG155" s="487"/>
      <c r="AH155" s="487"/>
      <c r="AI155" s="487"/>
      <c r="AJ155" s="487"/>
      <c r="AK155" s="487"/>
      <c r="AL155" s="487"/>
      <c r="AM155" s="487"/>
      <c r="AN155" s="487"/>
      <c r="AO155" s="487"/>
      <c r="AP155" s="487"/>
      <c r="AQ155" s="487"/>
      <c r="AR155" s="487"/>
      <c r="AS155" s="487"/>
      <c r="AT155" s="487"/>
      <c r="AU155" s="487"/>
      <c r="AV155" s="487"/>
      <c r="AW155" s="487"/>
      <c r="AX155" s="487"/>
      <c r="AY155" s="487"/>
      <c r="AZ155" s="940"/>
      <c r="BA155" s="1124"/>
      <c r="BB155" s="643" t="s">
        <v>180</v>
      </c>
      <c r="BC155" s="497">
        <v>2340.5941049999992</v>
      </c>
      <c r="BD155" s="484">
        <v>4312.9553550000001</v>
      </c>
      <c r="BE155" s="484">
        <v>3003.2448829999998</v>
      </c>
      <c r="BF155" s="484">
        <v>49.128164999999996</v>
      </c>
      <c r="BG155" s="501">
        <v>4.1827709999999998</v>
      </c>
      <c r="BH155" s="497">
        <v>4240.4916630000007</v>
      </c>
      <c r="BI155" s="484">
        <v>3982.5591049999994</v>
      </c>
      <c r="BJ155" s="484">
        <v>766.54174999999998</v>
      </c>
      <c r="BK155" s="484">
        <v>8.5555780000000006</v>
      </c>
      <c r="BL155" s="501">
        <v>0</v>
      </c>
      <c r="BM155" s="497">
        <v>256.528167</v>
      </c>
      <c r="BN155" s="484">
        <v>85.77127999999999</v>
      </c>
      <c r="BO155" s="484">
        <v>211.80903900000001</v>
      </c>
      <c r="BP155" s="484">
        <v>103.253641</v>
      </c>
      <c r="BQ155" s="501">
        <v>54.595056</v>
      </c>
      <c r="BR155" s="497">
        <v>8899.4834349999983</v>
      </c>
      <c r="BS155" s="484">
        <v>15.895804</v>
      </c>
      <c r="BT155" s="484">
        <v>39.669725</v>
      </c>
      <c r="BU155" s="484">
        <v>188.35403300000004</v>
      </c>
      <c r="BV155" s="484">
        <v>319.93891000000008</v>
      </c>
      <c r="BW155" s="484">
        <v>190.12154500000003</v>
      </c>
      <c r="BX155" s="485">
        <v>56.641827000000006</v>
      </c>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row>
    <row r="156" s="362" customFormat="true" ht="15" customHeight="true" x14ac:dyDescent="0.2">
      <c r="A156" s="1133"/>
      <c r="B156" s="428" t="s">
        <v>181</v>
      </c>
      <c r="C156" s="169">
        <v>78.193393191121743</v>
      </c>
      <c r="D156" s="168">
        <v>84.555069327989727</v>
      </c>
      <c r="E156" s="168">
        <v>86.174341960153683</v>
      </c>
      <c r="F156" s="168">
        <v>71.656497404985316</v>
      </c>
      <c r="G156" s="167">
        <v>27.04252287873949</v>
      </c>
      <c r="H156" s="166">
        <v>62.74371646427106</v>
      </c>
      <c r="I156" s="168">
        <v>81.708835975105259</v>
      </c>
      <c r="J156" s="168">
        <v>75.688585966382831</v>
      </c>
      <c r="K156" s="168">
        <v>54.76461863944958</v>
      </c>
      <c r="L156" s="165">
        <v>20.523030730599004</v>
      </c>
      <c r="M156" s="169">
        <v>87.313034080126315</v>
      </c>
      <c r="N156" s="168">
        <v>93.256263898665992</v>
      </c>
      <c r="O156" s="168">
        <v>96.130226136320459</v>
      </c>
      <c r="P156" s="168">
        <v>95.088522857326225</v>
      </c>
      <c r="Q156" s="167">
        <v>91.236479381002027</v>
      </c>
      <c r="R156" s="166">
        <v>58.377807478732379</v>
      </c>
      <c r="S156" s="168">
        <v>93.787024217997228</v>
      </c>
      <c r="T156" s="168">
        <v>90.927875891334196</v>
      </c>
      <c r="U156" s="168">
        <v>93.38072673303013</v>
      </c>
      <c r="V156" s="168">
        <v>93.968320279705665</v>
      </c>
      <c r="W156" s="168">
        <v>89.049339224289525</v>
      </c>
      <c r="X156" s="165">
        <v>93.660163153738111</v>
      </c>
      <c r="Y156" s="487"/>
      <c r="Z156" s="487"/>
      <c r="AA156" s="487"/>
      <c r="AB156" s="487"/>
      <c r="AC156" s="487"/>
      <c r="AD156" s="487"/>
      <c r="AE156" s="487"/>
      <c r="AF156" s="487"/>
      <c r="AG156" s="487"/>
      <c r="AH156" s="487"/>
      <c r="AI156" s="487"/>
      <c r="AJ156" s="487"/>
      <c r="AK156" s="487"/>
      <c r="AL156" s="487"/>
      <c r="AM156" s="487"/>
      <c r="AN156" s="487"/>
      <c r="AO156" s="487"/>
      <c r="AP156" s="487"/>
      <c r="AQ156" s="487"/>
      <c r="AR156" s="487"/>
      <c r="AS156" s="487"/>
      <c r="AT156" s="487"/>
      <c r="AU156" s="487"/>
      <c r="AV156" s="487"/>
      <c r="AW156" s="487"/>
      <c r="AX156" s="487"/>
      <c r="AY156" s="487"/>
      <c r="AZ156" s="940"/>
      <c r="BA156" s="1124"/>
      <c r="BB156" s="643" t="s">
        <v>181</v>
      </c>
      <c r="BC156" s="497">
        <v>196415.16791700025</v>
      </c>
      <c r="BD156" s="484">
        <v>212887.12446600001</v>
      </c>
      <c r="BE156" s="484">
        <v>216104.87538899962</v>
      </c>
      <c r="BF156" s="484">
        <v>179832.80672699946</v>
      </c>
      <c r="BG156" s="501">
        <v>67992.752202999982</v>
      </c>
      <c r="BH156" s="497">
        <v>108731.58870399985</v>
      </c>
      <c r="BI156" s="484">
        <v>141550.76617899988</v>
      </c>
      <c r="BJ156" s="484">
        <v>131522.04557899991</v>
      </c>
      <c r="BK156" s="484">
        <v>94136.665951000075</v>
      </c>
      <c r="BL156" s="501">
        <v>35574.594698999979</v>
      </c>
      <c r="BM156" s="497">
        <v>68201.353486999986</v>
      </c>
      <c r="BN156" s="484">
        <v>72876.658777000164</v>
      </c>
      <c r="BO156" s="484">
        <v>75100.989533000073</v>
      </c>
      <c r="BP156" s="484">
        <v>74265.61325699999</v>
      </c>
      <c r="BQ156" s="501">
        <v>71272.45053599996</v>
      </c>
      <c r="BR156" s="497">
        <v>496679.0664440004</v>
      </c>
      <c r="BS156" s="484">
        <v>19752.678821999998</v>
      </c>
      <c r="BT156" s="484">
        <v>20775.617726999961</v>
      </c>
      <c r="BU156" s="484">
        <v>81387.948155999868</v>
      </c>
      <c r="BV156" s="484">
        <v>179570.95877099963</v>
      </c>
      <c r="BW156" s="484">
        <v>54670.809660999956</v>
      </c>
      <c r="BX156" s="485">
        <v>20395.647120999998</v>
      </c>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row>
    <row r="157" s="362" customFormat="true" ht="15" customHeight="true" x14ac:dyDescent="0.2">
      <c r="A157" s="1133"/>
      <c r="B157" s="428" t="s">
        <v>182</v>
      </c>
      <c r="C157" s="169">
        <v>15.461288673508889</v>
      </c>
      <c r="D157" s="168">
        <v>8.1278535216925931</v>
      </c>
      <c r="E157" s="168">
        <v>3.5902948514299835</v>
      </c>
      <c r="F157" s="168">
        <v>1.1868663498189012</v>
      </c>
      <c r="G157" s="167">
        <v>1.9306362730486409E-3</v>
      </c>
      <c r="H157" s="166">
        <v>27.23363811737801</v>
      </c>
      <c r="I157" s="168">
        <v>5.4125310599624443</v>
      </c>
      <c r="J157" s="168">
        <v>2.0935429645848238</v>
      </c>
      <c r="K157" s="168">
        <v>0.24202591701092865</v>
      </c>
      <c r="L157" s="165">
        <v>0</v>
      </c>
      <c r="M157" s="169">
        <v>5.4215034667909681</v>
      </c>
      <c r="N157" s="168">
        <v>4.2949424083446752</v>
      </c>
      <c r="O157" s="168">
        <v>1.1427459408401959</v>
      </c>
      <c r="P157" s="168">
        <v>2.4022143265650451</v>
      </c>
      <c r="Q157" s="167">
        <v>0.38819676474018178</v>
      </c>
      <c r="R157" s="166">
        <v>7.3428016907533502</v>
      </c>
      <c r="S157" s="168">
        <v>0.90035379587618014</v>
      </c>
      <c r="T157" s="168">
        <v>2.4750813412794752</v>
      </c>
      <c r="U157" s="168">
        <v>1.9443282593494957</v>
      </c>
      <c r="V157" s="168">
        <v>2.1522078253606609</v>
      </c>
      <c r="W157" s="168">
        <v>2.8534535888842139</v>
      </c>
      <c r="X157" s="165">
        <v>2.3017583729638367</v>
      </c>
      <c r="Y157" s="487"/>
      <c r="Z157" s="487"/>
      <c r="AA157" s="487"/>
      <c r="AB157" s="487"/>
      <c r="AC157" s="487"/>
      <c r="AD157" s="487"/>
      <c r="AE157" s="487"/>
      <c r="AF157" s="487"/>
      <c r="AG157" s="487"/>
      <c r="AH157" s="487"/>
      <c r="AI157" s="487"/>
      <c r="AJ157" s="487"/>
      <c r="AK157" s="487"/>
      <c r="AL157" s="487"/>
      <c r="AM157" s="487"/>
      <c r="AN157" s="487"/>
      <c r="AO157" s="487"/>
      <c r="AP157" s="487"/>
      <c r="AQ157" s="487"/>
      <c r="AR157" s="487"/>
      <c r="AS157" s="487"/>
      <c r="AT157" s="487"/>
      <c r="AU157" s="487"/>
      <c r="AV157" s="487"/>
      <c r="AW157" s="487"/>
      <c r="AX157" s="487"/>
      <c r="AY157" s="487"/>
      <c r="AZ157" s="940"/>
      <c r="BA157" s="1124"/>
      <c r="BB157" s="643" t="s">
        <v>182</v>
      </c>
      <c r="BC157" s="497">
        <v>38837.445046000015</v>
      </c>
      <c r="BD157" s="484">
        <v>20463.768501000002</v>
      </c>
      <c r="BE157" s="484">
        <v>9003.6106319999999</v>
      </c>
      <c r="BF157" s="484">
        <v>2978.6204270000003</v>
      </c>
      <c r="BG157" s="501">
        <v>4.8541800000000004</v>
      </c>
      <c r="BH157" s="497">
        <v>47194.474690999974</v>
      </c>
      <c r="BI157" s="484">
        <v>9376.5614130000013</v>
      </c>
      <c r="BJ157" s="484">
        <v>3637.894006</v>
      </c>
      <c r="BK157" s="484">
        <v>416.02614</v>
      </c>
      <c r="BL157" s="501">
        <v>0</v>
      </c>
      <c r="BM157" s="497">
        <v>4234.8073029999987</v>
      </c>
      <c r="BN157" s="484">
        <v>3356.3541930000006</v>
      </c>
      <c r="BO157" s="484">
        <v>892.76135500000009</v>
      </c>
      <c r="BP157" s="484">
        <v>1876.1666999999998</v>
      </c>
      <c r="BQ157" s="501">
        <v>303.25298500000002</v>
      </c>
      <c r="BR157" s="497">
        <v>62472.642367999972</v>
      </c>
      <c r="BS157" s="484">
        <v>189.625372</v>
      </c>
      <c r="BT157" s="484">
        <v>565.51792599999987</v>
      </c>
      <c r="BU157" s="484">
        <v>1694.6204330000005</v>
      </c>
      <c r="BV157" s="484">
        <v>4112.8118660000009</v>
      </c>
      <c r="BW157" s="484">
        <v>1751.8447570000003</v>
      </c>
      <c r="BX157" s="485">
        <v>501.23606400000006</v>
      </c>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row>
    <row r="158" s="362" customFormat="true" ht="15" customHeight="true" x14ac:dyDescent="0.2">
      <c r="A158" s="1133"/>
      <c r="B158" s="428" t="s">
        <v>183</v>
      </c>
      <c r="C158" s="169">
        <v>0.10651882308093771</v>
      </c>
      <c r="D158" s="168">
        <v>0.24316573607207634</v>
      </c>
      <c r="E158" s="168">
        <v>1.0608296098596965</v>
      </c>
      <c r="F158" s="168">
        <v>7.3788823088436661</v>
      </c>
      <c r="G158" s="167">
        <v>25.642059286972451</v>
      </c>
      <c r="H158" s="166">
        <v>2.852111846815383E-2</v>
      </c>
      <c r="I158" s="168">
        <v>0.94344533064762826</v>
      </c>
      <c r="J158" s="168">
        <v>4.8141618748765787</v>
      </c>
      <c r="K158" s="168">
        <v>17.553068351349289</v>
      </c>
      <c r="L158" s="165">
        <v>25.173084698721997</v>
      </c>
      <c r="M158" s="169">
        <v>0.23732116559477484</v>
      </c>
      <c r="N158" s="168">
        <v>8.4920216674036306E-2</v>
      </c>
      <c r="O158" s="168">
        <v>0.29629977930777324</v>
      </c>
      <c r="P158" s="168">
        <v>0.28783386990155696</v>
      </c>
      <c r="Q158" s="167">
        <v>2.5157744433867744</v>
      </c>
      <c r="R158" s="166">
        <v>9.786959771316738</v>
      </c>
      <c r="S158" s="168">
        <v>1.4068649309400816</v>
      </c>
      <c r="T158" s="168">
        <v>0.55985274283067099</v>
      </c>
      <c r="U158" s="168">
        <v>1.1703717308175454</v>
      </c>
      <c r="V158" s="168">
        <v>0.45651950905557637</v>
      </c>
      <c r="W158" s="168">
        <v>1.2933509178444818</v>
      </c>
      <c r="X158" s="165">
        <v>0.69717274471851742</v>
      </c>
      <c r="Y158" s="487"/>
      <c r="Z158" s="487"/>
      <c r="AA158" s="487"/>
      <c r="AB158" s="487"/>
      <c r="AC158" s="487"/>
      <c r="AD158" s="487"/>
      <c r="AE158" s="487"/>
      <c r="AF158" s="487"/>
      <c r="AG158" s="487"/>
      <c r="AH158" s="487"/>
      <c r="AI158" s="487"/>
      <c r="AJ158" s="487"/>
      <c r="AK158" s="487"/>
      <c r="AL158" s="487"/>
      <c r="AM158" s="487"/>
      <c r="AN158" s="487"/>
      <c r="AO158" s="487"/>
      <c r="AP158" s="487"/>
      <c r="AQ158" s="487"/>
      <c r="AR158" s="487"/>
      <c r="AS158" s="487"/>
      <c r="AT158" s="487"/>
      <c r="AU158" s="487"/>
      <c r="AV158" s="487"/>
      <c r="AW158" s="487"/>
      <c r="AX158" s="487"/>
      <c r="AY158" s="487"/>
      <c r="AZ158" s="940"/>
      <c r="BA158" s="1124"/>
      <c r="BB158" s="643" t="s">
        <v>183</v>
      </c>
      <c r="BC158" s="497">
        <v>267.56624400000004</v>
      </c>
      <c r="BD158" s="484">
        <v>612.22650199999987</v>
      </c>
      <c r="BE158" s="484">
        <v>2660.3098489999998</v>
      </c>
      <c r="BF158" s="484">
        <v>18518.420020000005</v>
      </c>
      <c r="BG158" s="501">
        <v>64471.580217999974</v>
      </c>
      <c r="BH158" s="497">
        <v>49.425610999999996</v>
      </c>
      <c r="BI158" s="484">
        <v>1634.4059710000001</v>
      </c>
      <c r="BJ158" s="484">
        <v>8365.4412279999997</v>
      </c>
      <c r="BK158" s="484">
        <v>30172.534254000006</v>
      </c>
      <c r="BL158" s="501">
        <v>43634.992181999987</v>
      </c>
      <c r="BM158" s="497">
        <v>185.37466799999999</v>
      </c>
      <c r="BN158" s="484">
        <v>66.362315999999993</v>
      </c>
      <c r="BO158" s="484">
        <v>231.48189199999999</v>
      </c>
      <c r="BP158" s="484">
        <v>224.80272300000001</v>
      </c>
      <c r="BQ158" s="501">
        <v>1965.2819880000004</v>
      </c>
      <c r="BR158" s="497">
        <v>83267.567805000013</v>
      </c>
      <c r="BS158" s="484">
        <v>296.30272799999995</v>
      </c>
      <c r="BT158" s="484">
        <v>127.91772000000002</v>
      </c>
      <c r="BU158" s="484">
        <v>1020.062245</v>
      </c>
      <c r="BV158" s="484">
        <v>872.39663000000019</v>
      </c>
      <c r="BW158" s="484">
        <v>794.03780499999993</v>
      </c>
      <c r="BX158" s="485">
        <v>151.81790000000001</v>
      </c>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row>
    <row r="159" s="362" customFormat="true" ht="15" customHeight="true" x14ac:dyDescent="0.2">
      <c r="A159" s="1133"/>
      <c r="B159" s="428" t="s">
        <v>184</v>
      </c>
      <c r="C159" s="169">
        <v>0.36619624273915585</v>
      </c>
      <c r="D159" s="168">
        <v>2.0076196494333245E-2</v>
      </c>
      <c r="E159" s="168">
        <v>2.537600784030725E-2</v>
      </c>
      <c r="F159" s="168">
        <v>0.37337975155510328</v>
      </c>
      <c r="G159" s="167">
        <v>0.29112920937020464</v>
      </c>
      <c r="H159" s="166">
        <v>0.46507106133746279</v>
      </c>
      <c r="I159" s="168">
        <v>3.4021873159193437E-2</v>
      </c>
      <c r="J159" s="168">
        <v>0.525979610854448</v>
      </c>
      <c r="K159" s="168">
        <v>0</v>
      </c>
      <c r="L159" s="165">
        <v>0.42228215634472877</v>
      </c>
      <c r="M159" s="169">
        <v>0.14583034141993351</v>
      </c>
      <c r="N159" s="168">
        <v>0</v>
      </c>
      <c r="O159" s="168">
        <v>5.8238068669478921E-2</v>
      </c>
      <c r="P159" s="168">
        <v>1.2479500857414378E-2</v>
      </c>
      <c r="Q159" s="167">
        <v>2.9534794441551649E-2</v>
      </c>
      <c r="R159" s="166">
        <v>0.28889758965581852</v>
      </c>
      <c r="S159" s="168">
        <v>0</v>
      </c>
      <c r="T159" s="168">
        <v>1.6840313530699265E-2</v>
      </c>
      <c r="U159" s="168">
        <v>0.10578735095615817</v>
      </c>
      <c r="V159" s="168">
        <v>5.3554049985095623E-2</v>
      </c>
      <c r="W159" s="168">
        <v>6.8220822112471019E-2</v>
      </c>
      <c r="X159" s="165">
        <v>2.2303682924235995E-2</v>
      </c>
      <c r="Y159" s="487"/>
      <c r="Z159" s="487"/>
      <c r="AA159" s="487"/>
      <c r="AB159" s="487"/>
      <c r="AC159" s="487"/>
      <c r="AD159" s="487"/>
      <c r="AE159" s="487"/>
      <c r="AF159" s="487"/>
      <c r="AG159" s="487"/>
      <c r="AH159" s="487"/>
      <c r="AI159" s="487"/>
      <c r="AJ159" s="487"/>
      <c r="AK159" s="487"/>
      <c r="AL159" s="487"/>
      <c r="AM159" s="487"/>
      <c r="AN159" s="487"/>
      <c r="AO159" s="487"/>
      <c r="AP159" s="487"/>
      <c r="AQ159" s="487"/>
      <c r="AR159" s="487"/>
      <c r="AS159" s="487"/>
      <c r="AT159" s="487"/>
      <c r="AU159" s="487"/>
      <c r="AV159" s="487"/>
      <c r="AW159" s="487"/>
      <c r="AX159" s="487"/>
      <c r="AY159" s="487"/>
      <c r="AZ159" s="940"/>
      <c r="BA159" s="1124"/>
      <c r="BB159" s="643" t="s">
        <v>184</v>
      </c>
      <c r="BC159" s="497">
        <v>919.85388499999999</v>
      </c>
      <c r="BD159" s="484">
        <v>50.546510999999995</v>
      </c>
      <c r="BE159" s="484">
        <v>63.637028000000008</v>
      </c>
      <c r="BF159" s="484">
        <v>937.05290000000002</v>
      </c>
      <c r="BG159" s="501">
        <v>731.983339</v>
      </c>
      <c r="BH159" s="497">
        <v>805.94389700000011</v>
      </c>
      <c r="BI159" s="484">
        <v>58.938818000000005</v>
      </c>
      <c r="BJ159" s="484">
        <v>913.98080000000004</v>
      </c>
      <c r="BK159" s="484">
        <v>0</v>
      </c>
      <c r="BL159" s="501">
        <v>731.983339</v>
      </c>
      <c r="BM159" s="497">
        <v>113.90998800000001</v>
      </c>
      <c r="BN159" s="484">
        <v>0</v>
      </c>
      <c r="BO159" s="484">
        <v>45.498037000000004</v>
      </c>
      <c r="BP159" s="484">
        <v>9.7466840000000001</v>
      </c>
      <c r="BQ159" s="501">
        <v>23.072099999999999</v>
      </c>
      <c r="BR159" s="497">
        <v>2457.9440600000003</v>
      </c>
      <c r="BS159" s="484">
        <v>0</v>
      </c>
      <c r="BT159" s="484">
        <v>3.8477519999999998</v>
      </c>
      <c r="BU159" s="484">
        <v>92.201204000000004</v>
      </c>
      <c r="BV159" s="484">
        <v>102.34036400000001</v>
      </c>
      <c r="BW159" s="484">
        <v>41.883382999999988</v>
      </c>
      <c r="BX159" s="485">
        <v>4.8569000000000004</v>
      </c>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row>
    <row r="160" s="362" customFormat="true" ht="15" customHeight="true" x14ac:dyDescent="0.2">
      <c r="A160" s="1134"/>
      <c r="B160" s="429" t="s">
        <v>185</v>
      </c>
      <c r="C160" s="169">
        <v>0.32497944225772013</v>
      </c>
      <c r="D160" s="168">
        <v>3.4424834683412647E-2</v>
      </c>
      <c r="E160" s="168">
        <v>1.3621095870489758E-2</v>
      </c>
      <c r="F160" s="168">
        <v>4.3147240860002267E-3</v>
      </c>
      <c r="G160" s="167">
        <v>0</v>
      </c>
      <c r="H160" s="166">
        <v>4.8362026520058672E-3</v>
      </c>
      <c r="I160" s="168">
        <v>3.4124742612629481E-2</v>
      </c>
      <c r="J160" s="168">
        <v>0</v>
      </c>
      <c r="K160" s="168">
        <v>6.299522489401326E-3</v>
      </c>
      <c r="L160" s="165">
        <v>0</v>
      </c>
      <c r="M160" s="169">
        <v>0.75172295743323858</v>
      </c>
      <c r="N160" s="168">
        <v>0.27156598169645985</v>
      </c>
      <c r="O160" s="168">
        <v>8.9925400639954495E-2</v>
      </c>
      <c r="P160" s="168">
        <v>0</v>
      </c>
      <c r="Q160" s="167">
        <v>0</v>
      </c>
      <c r="R160" s="166">
        <v>0</v>
      </c>
      <c r="S160" s="168">
        <v>6.8552274124041551E-2</v>
      </c>
      <c r="T160" s="168">
        <v>0.15827141885409482</v>
      </c>
      <c r="U160" s="168">
        <v>0.65279421952066286</v>
      </c>
      <c r="V160" s="168">
        <v>7.4152157932797728E-4</v>
      </c>
      <c r="W160" s="168">
        <v>0.47095483306035985</v>
      </c>
      <c r="X160" s="165">
        <v>0.17390002343853084</v>
      </c>
      <c r="Y160" s="487"/>
      <c r="Z160" s="487"/>
      <c r="AA160" s="487"/>
      <c r="AB160" s="487"/>
      <c r="AC160" s="487"/>
      <c r="AD160" s="487"/>
      <c r="AE160" s="487"/>
      <c r="AF160" s="487"/>
      <c r="AG160" s="487"/>
      <c r="AH160" s="487"/>
      <c r="AI160" s="487"/>
      <c r="AJ160" s="487"/>
      <c r="AK160" s="487"/>
      <c r="AL160" s="487"/>
      <c r="AM160" s="487"/>
      <c r="AN160" s="487"/>
      <c r="AO160" s="487"/>
      <c r="AP160" s="487"/>
      <c r="AQ160" s="487"/>
      <c r="AR160" s="487"/>
      <c r="AS160" s="487"/>
      <c r="AT160" s="487"/>
      <c r="AU160" s="487"/>
      <c r="AV160" s="487"/>
      <c r="AW160" s="487"/>
      <c r="AX160" s="487"/>
      <c r="AY160" s="487"/>
      <c r="AZ160" s="940"/>
      <c r="BA160" s="1124"/>
      <c r="BB160" s="643" t="s">
        <v>185</v>
      </c>
      <c r="BC160" s="497">
        <v>816.3207799999999</v>
      </c>
      <c r="BD160" s="484">
        <v>86.672557000000012</v>
      </c>
      <c r="BE160" s="484">
        <v>34.158487999999998</v>
      </c>
      <c r="BF160" s="484">
        <v>10.828452</v>
      </c>
      <c r="BG160" s="501">
        <v>0</v>
      </c>
      <c r="BH160" s="497">
        <v>8.3808869999999995</v>
      </c>
      <c r="BI160" s="484">
        <v>59.117027</v>
      </c>
      <c r="BJ160" s="484">
        <v>0</v>
      </c>
      <c r="BK160" s="484">
        <v>10.828452</v>
      </c>
      <c r="BL160" s="501">
        <v>0</v>
      </c>
      <c r="BM160" s="497">
        <v>587.18063900000004</v>
      </c>
      <c r="BN160" s="484">
        <v>212.21975399999999</v>
      </c>
      <c r="BO160" s="484">
        <v>70.253518000000014</v>
      </c>
      <c r="BP160" s="484">
        <v>0</v>
      </c>
      <c r="BQ160" s="501">
        <v>0</v>
      </c>
      <c r="BR160" s="497">
        <v>0</v>
      </c>
      <c r="BS160" s="484">
        <v>14.437936000000001</v>
      </c>
      <c r="BT160" s="484">
        <v>36.162579000000001</v>
      </c>
      <c r="BU160" s="484">
        <v>568.95661400000006</v>
      </c>
      <c r="BV160" s="484">
        <v>1.417028</v>
      </c>
      <c r="BW160" s="484">
        <v>289.13726100000002</v>
      </c>
      <c r="BX160" s="485">
        <v>37.868859</v>
      </c>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row>
    <row r="161" s="362" customFormat="true" ht="15" customHeight="true" x14ac:dyDescent="0.2">
      <c r="C161" s="129"/>
      <c r="D161" s="206"/>
      <c r="E161" s="206"/>
      <c r="F161" s="206"/>
      <c r="G161" s="195"/>
      <c r="H161" s="128"/>
      <c r="I161" s="206"/>
      <c r="J161" s="206"/>
      <c r="K161" s="206"/>
      <c r="L161" s="201"/>
      <c r="M161" s="129"/>
      <c r="N161" s="206"/>
      <c r="O161" s="206"/>
      <c r="P161" s="206"/>
      <c r="Q161" s="195"/>
      <c r="R161" s="128"/>
      <c r="S161" s="206"/>
      <c r="T161" s="206"/>
      <c r="U161" s="206"/>
      <c r="V161" s="206"/>
      <c r="W161" s="206"/>
      <c r="X161" s="201"/>
      <c r="Y161" s="487"/>
      <c r="Z161" s="487"/>
      <c r="AA161" s="487"/>
      <c r="AB161" s="487"/>
      <c r="AC161" s="487"/>
      <c r="AD161" s="487"/>
      <c r="AE161" s="487"/>
      <c r="AF161" s="487"/>
      <c r="AG161" s="487"/>
      <c r="AH161" s="487"/>
      <c r="AI161" s="487"/>
      <c r="AJ161" s="487"/>
      <c r="AK161" s="487"/>
      <c r="AL161" s="487"/>
      <c r="AM161" s="487"/>
      <c r="AN161" s="487"/>
      <c r="AO161" s="487"/>
      <c r="AP161" s="487"/>
      <c r="AQ161" s="487"/>
      <c r="AR161" s="487"/>
      <c r="AS161" s="487"/>
      <c r="AT161" s="487"/>
      <c r="AU161" s="487"/>
      <c r="AV161" s="487"/>
      <c r="AW161" s="487"/>
      <c r="AX161" s="487"/>
      <c r="AY161" s="487"/>
      <c r="AZ161" s="940"/>
      <c r="BA161" s="1127"/>
      <c r="BB161" s="644" t="s">
        <v>186</v>
      </c>
      <c r="BC161" s="497">
        <v>251191.51363200039</v>
      </c>
      <c r="BD161" s="484">
        <v>251773.34269600007</v>
      </c>
      <c r="BE161" s="484">
        <v>250776.35694499963</v>
      </c>
      <c r="BF161" s="484">
        <v>250965.1088729995</v>
      </c>
      <c r="BG161" s="501">
        <v>251429.02719499992</v>
      </c>
      <c r="BH161" s="497">
        <v>173294.78524899977</v>
      </c>
      <c r="BI161" s="484">
        <v>173238.01580299961</v>
      </c>
      <c r="BJ161" s="484">
        <v>173767.34404499983</v>
      </c>
      <c r="BK161" s="484">
        <v>171893.21917999978</v>
      </c>
      <c r="BL161" s="501">
        <v>173339.86956400014</v>
      </c>
      <c r="BM161" s="497">
        <v>78111.30858700005</v>
      </c>
      <c r="BN161" s="484">
        <v>78146.663538000314</v>
      </c>
      <c r="BO161" s="484">
        <v>78124.220187000057</v>
      </c>
      <c r="BP161" s="484">
        <v>78101.553190000035</v>
      </c>
      <c r="BQ161" s="501">
        <v>78118.369997999805</v>
      </c>
      <c r="BR161" s="497">
        <v>850801.16553699889</v>
      </c>
      <c r="BS161" s="484">
        <v>21061.206479999997</v>
      </c>
      <c r="BT161" s="484">
        <v>22848.458212999962</v>
      </c>
      <c r="BU161" s="484">
        <v>87157.115823999862</v>
      </c>
      <c r="BV161" s="484">
        <v>191097.33816299957</v>
      </c>
      <c r="BW161" s="484">
        <v>61393.840916999958</v>
      </c>
      <c r="BX161" s="485">
        <v>21776.224206999985</v>
      </c>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row>
    <row r="162" s="362" customFormat="true" ht="15" customHeight="true" x14ac:dyDescent="0.2">
      <c r="A162" s="188"/>
      <c r="B162" s="108"/>
      <c r="C162" s="204"/>
      <c r="D162" s="203"/>
      <c r="E162" s="203"/>
      <c r="F162" s="203"/>
      <c r="G162" s="193"/>
      <c r="H162" s="196"/>
      <c r="I162" s="203"/>
      <c r="J162" s="203"/>
      <c r="K162" s="203"/>
      <c r="L162" s="199"/>
      <c r="M162" s="204"/>
      <c r="N162" s="203"/>
      <c r="O162" s="203"/>
      <c r="P162" s="203"/>
      <c r="Q162" s="193"/>
      <c r="R162" s="196"/>
      <c r="S162" s="203"/>
      <c r="T162" s="203"/>
      <c r="U162" s="203"/>
      <c r="V162" s="203"/>
      <c r="W162" s="203"/>
      <c r="X162" s="199"/>
      <c r="Y162" s="487"/>
      <c r="Z162" s="487"/>
      <c r="AA162" s="487"/>
      <c r="AB162" s="487"/>
      <c r="AC162" s="487"/>
      <c r="AD162" s="487"/>
      <c r="AE162" s="487"/>
      <c r="AF162" s="487"/>
      <c r="AG162" s="487"/>
      <c r="AH162" s="487"/>
      <c r="AI162" s="487"/>
      <c r="AJ162" s="487"/>
      <c r="AK162" s="487"/>
      <c r="AL162" s="487"/>
      <c r="AM162" s="487"/>
      <c r="AN162" s="487"/>
      <c r="AO162" s="487"/>
      <c r="AP162" s="487"/>
      <c r="AQ162" s="487"/>
      <c r="AR162" s="487"/>
      <c r="AS162" s="487"/>
      <c r="AT162" s="487"/>
      <c r="AU162" s="487"/>
      <c r="AV162" s="487"/>
      <c r="AW162" s="487"/>
      <c r="AX162" s="487"/>
      <c r="AY162" s="487"/>
      <c r="AZ162" s="940"/>
      <c r="BA162" s="942"/>
      <c r="BB162" s="643"/>
      <c r="BC162" s="497"/>
      <c r="BD162" s="484"/>
      <c r="BE162" s="484"/>
      <c r="BF162" s="484"/>
      <c r="BG162" s="501"/>
      <c r="BH162" s="497"/>
      <c r="BI162" s="484"/>
      <c r="BJ162" s="484"/>
      <c r="BK162" s="484"/>
      <c r="BL162" s="501"/>
      <c r="BM162" s="497"/>
      <c r="BN162" s="484"/>
      <c r="BO162" s="484"/>
      <c r="BP162" s="484"/>
      <c r="BQ162" s="501"/>
      <c r="BR162" s="497"/>
      <c r="BS162" s="484"/>
      <c r="BT162" s="484"/>
      <c r="BU162" s="484"/>
      <c r="BV162" s="484"/>
      <c r="BW162" s="484"/>
      <c r="BX162" s="485"/>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row>
    <row r="163" s="362" customFormat="true" ht="15" customHeight="true" x14ac:dyDescent="0.2">
      <c r="A163" s="192"/>
      <c r="B163" s="186"/>
      <c r="C163" s="204"/>
      <c r="D163" s="203"/>
      <c r="E163" s="203"/>
      <c r="F163" s="203"/>
      <c r="G163" s="193"/>
      <c r="H163" s="196"/>
      <c r="I163" s="203"/>
      <c r="J163" s="203"/>
      <c r="K163" s="203"/>
      <c r="L163" s="199"/>
      <c r="M163" s="204"/>
      <c r="N163" s="203"/>
      <c r="O163" s="203"/>
      <c r="P163" s="203"/>
      <c r="Q163" s="193"/>
      <c r="R163" s="196"/>
      <c r="S163" s="203"/>
      <c r="T163" s="203"/>
      <c r="U163" s="203"/>
      <c r="V163" s="203"/>
      <c r="W163" s="203"/>
      <c r="X163" s="199"/>
      <c r="Y163" s="487"/>
      <c r="Z163" s="487"/>
      <c r="AA163" s="487"/>
      <c r="AB163" s="487"/>
      <c r="AC163" s="487"/>
      <c r="AD163" s="487"/>
      <c r="AE163" s="487"/>
      <c r="AF163" s="487"/>
      <c r="AG163" s="487"/>
      <c r="AH163" s="487"/>
      <c r="AI163" s="487"/>
      <c r="AJ163" s="487"/>
      <c r="AK163" s="487"/>
      <c r="AL163" s="487"/>
      <c r="AM163" s="487"/>
      <c r="AN163" s="487"/>
      <c r="AO163" s="487"/>
      <c r="AP163" s="487"/>
      <c r="AQ163" s="487"/>
      <c r="AR163" s="487"/>
      <c r="AS163" s="487"/>
      <c r="AT163" s="487"/>
      <c r="AU163" s="487"/>
      <c r="AV163" s="487"/>
      <c r="AW163" s="487"/>
      <c r="AX163" s="487"/>
      <c r="AY163" s="487"/>
      <c r="AZ163" s="940"/>
      <c r="BA163" s="942"/>
      <c r="BB163" s="643"/>
      <c r="BC163" s="497"/>
      <c r="BD163" s="484"/>
      <c r="BE163" s="484"/>
      <c r="BF163" s="484"/>
      <c r="BG163" s="501"/>
      <c r="BH163" s="497"/>
      <c r="BI163" s="484"/>
      <c r="BJ163" s="484"/>
      <c r="BK163" s="484"/>
      <c r="BL163" s="501"/>
      <c r="BM163" s="497"/>
      <c r="BN163" s="484"/>
      <c r="BO163" s="484"/>
      <c r="BP163" s="484"/>
      <c r="BQ163" s="501"/>
      <c r="BR163" s="497"/>
      <c r="BS163" s="484"/>
      <c r="BT163" s="484"/>
      <c r="BU163" s="484"/>
      <c r="BV163" s="484"/>
      <c r="BW163" s="484"/>
      <c r="BX163" s="485"/>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row>
    <row r="164" s="362" customFormat="true" ht="15" customHeight="true" x14ac:dyDescent="0.2">
      <c r="A164" s="192"/>
      <c r="B164" s="186"/>
      <c r="C164" s="151"/>
      <c r="D164" s="150"/>
      <c r="E164" s="150"/>
      <c r="F164" s="150"/>
      <c r="G164" s="149"/>
      <c r="H164" s="148"/>
      <c r="I164" s="150"/>
      <c r="J164" s="150"/>
      <c r="K164" s="150"/>
      <c r="L164" s="147"/>
      <c r="M164" s="151"/>
      <c r="N164" s="150"/>
      <c r="O164" s="150"/>
      <c r="P164" s="150"/>
      <c r="Q164" s="149"/>
      <c r="R164" s="148"/>
      <c r="S164" s="150"/>
      <c r="T164" s="150"/>
      <c r="U164" s="150"/>
      <c r="V164" s="150"/>
      <c r="W164" s="150"/>
      <c r="X164" s="147"/>
      <c r="Y164" s="487"/>
      <c r="Z164" s="487"/>
      <c r="AA164" s="487"/>
      <c r="AB164" s="487"/>
      <c r="AC164" s="487"/>
      <c r="AD164" s="487"/>
      <c r="AE164" s="487"/>
      <c r="AF164" s="487"/>
      <c r="AG164" s="487"/>
      <c r="AH164" s="487"/>
      <c r="AI164" s="487"/>
      <c r="AJ164" s="487"/>
      <c r="AK164" s="487"/>
      <c r="AL164" s="487"/>
      <c r="AM164" s="487"/>
      <c r="AN164" s="487"/>
      <c r="AO164" s="487"/>
      <c r="AP164" s="487"/>
      <c r="AQ164" s="487"/>
      <c r="AR164" s="487"/>
      <c r="AS164" s="487"/>
      <c r="AT164" s="487"/>
      <c r="AU164" s="487"/>
      <c r="AV164" s="487"/>
      <c r="AW164" s="487"/>
      <c r="AX164" s="487"/>
      <c r="AY164" s="487"/>
      <c r="AZ164" s="940"/>
      <c r="BA164" s="942"/>
      <c r="BB164" s="643"/>
      <c r="BC164" s="497"/>
      <c r="BD164" s="484"/>
      <c r="BE164" s="484"/>
      <c r="BF164" s="484"/>
      <c r="BG164" s="501"/>
      <c r="BH164" s="497"/>
      <c r="BI164" s="484"/>
      <c r="BJ164" s="484"/>
      <c r="BK164" s="484"/>
      <c r="BL164" s="501"/>
      <c r="BM164" s="497"/>
      <c r="BN164" s="484"/>
      <c r="BO164" s="484"/>
      <c r="BP164" s="484"/>
      <c r="BQ164" s="501"/>
      <c r="BR164" s="497"/>
      <c r="BS164" s="484"/>
      <c r="BT164" s="484"/>
      <c r="BU164" s="484"/>
      <c r="BV164" s="484"/>
      <c r="BW164" s="484"/>
      <c r="BX164" s="485"/>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row>
    <row r="165" s="362" customFormat="true" ht="15" customHeight="true" x14ac:dyDescent="0.2">
      <c r="A165" s="192"/>
      <c r="B165" s="186"/>
      <c r="C165" s="151"/>
      <c r="D165" s="150"/>
      <c r="E165" s="150"/>
      <c r="F165" s="150"/>
      <c r="G165" s="149"/>
      <c r="H165" s="148"/>
      <c r="I165" s="150"/>
      <c r="J165" s="150"/>
      <c r="K165" s="150"/>
      <c r="L165" s="147"/>
      <c r="M165" s="151"/>
      <c r="N165" s="150"/>
      <c r="O165" s="150"/>
      <c r="P165" s="150"/>
      <c r="Q165" s="149"/>
      <c r="R165" s="148"/>
      <c r="S165" s="150"/>
      <c r="T165" s="150"/>
      <c r="U165" s="150"/>
      <c r="V165" s="150"/>
      <c r="W165" s="150"/>
      <c r="X165" s="147"/>
      <c r="Y165" s="487"/>
      <c r="Z165" s="487"/>
      <c r="AA165" s="487"/>
      <c r="AB165" s="487"/>
      <c r="AC165" s="487"/>
      <c r="AD165" s="487"/>
      <c r="AE165" s="487"/>
      <c r="AF165" s="487"/>
      <c r="AG165" s="487"/>
      <c r="AH165" s="487"/>
      <c r="AI165" s="487"/>
      <c r="AJ165" s="487"/>
      <c r="AK165" s="487"/>
      <c r="AL165" s="487"/>
      <c r="AM165" s="487"/>
      <c r="AN165" s="487"/>
      <c r="AO165" s="487"/>
      <c r="AP165" s="487"/>
      <c r="AQ165" s="487"/>
      <c r="AR165" s="487"/>
      <c r="AS165" s="487"/>
      <c r="AT165" s="487"/>
      <c r="AU165" s="487"/>
      <c r="AV165" s="487"/>
      <c r="AW165" s="487"/>
      <c r="AX165" s="487"/>
      <c r="AY165" s="487"/>
      <c r="AZ165" s="940"/>
      <c r="BA165" s="942"/>
      <c r="BB165" s="643"/>
      <c r="BC165" s="497"/>
      <c r="BD165" s="484"/>
      <c r="BE165" s="484"/>
      <c r="BF165" s="484"/>
      <c r="BG165" s="501"/>
      <c r="BH165" s="497"/>
      <c r="BI165" s="484"/>
      <c r="BJ165" s="484"/>
      <c r="BK165" s="484"/>
      <c r="BL165" s="501"/>
      <c r="BM165" s="497"/>
      <c r="BN165" s="484"/>
      <c r="BO165" s="484"/>
      <c r="BP165" s="484"/>
      <c r="BQ165" s="501"/>
      <c r="BR165" s="497"/>
      <c r="BS165" s="484"/>
      <c r="BT165" s="484"/>
      <c r="BU165" s="484"/>
      <c r="BV165" s="484"/>
      <c r="BW165" s="484"/>
      <c r="BX165" s="485"/>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row>
    <row r="166" s="362" customFormat="true" ht="15" customHeight="true" x14ac:dyDescent="0.2">
      <c r="A166" s="192"/>
      <c r="B166" s="186"/>
      <c r="C166" s="151"/>
      <c r="D166" s="150"/>
      <c r="E166" s="150"/>
      <c r="F166" s="150"/>
      <c r="G166" s="149"/>
      <c r="H166" s="148"/>
      <c r="I166" s="150"/>
      <c r="J166" s="150"/>
      <c r="K166" s="150"/>
      <c r="L166" s="147"/>
      <c r="M166" s="151"/>
      <c r="N166" s="150"/>
      <c r="O166" s="150"/>
      <c r="P166" s="150"/>
      <c r="Q166" s="149"/>
      <c r="R166" s="148"/>
      <c r="S166" s="150"/>
      <c r="T166" s="150"/>
      <c r="U166" s="150"/>
      <c r="V166" s="150"/>
      <c r="W166" s="150"/>
      <c r="X166" s="147"/>
      <c r="Y166" s="487"/>
      <c r="Z166" s="487"/>
      <c r="AA166" s="487"/>
      <c r="AB166" s="487"/>
      <c r="AC166" s="487"/>
      <c r="AD166" s="487"/>
      <c r="AE166" s="487"/>
      <c r="AF166" s="487"/>
      <c r="AG166" s="487"/>
      <c r="AH166" s="487"/>
      <c r="AI166" s="487"/>
      <c r="AJ166" s="487"/>
      <c r="AK166" s="487"/>
      <c r="AL166" s="487"/>
      <c r="AM166" s="487"/>
      <c r="AN166" s="487"/>
      <c r="AO166" s="487"/>
      <c r="AP166" s="487"/>
      <c r="AQ166" s="487"/>
      <c r="AR166" s="487"/>
      <c r="AS166" s="487"/>
      <c r="AT166" s="487"/>
      <c r="AU166" s="487"/>
      <c r="AV166" s="487"/>
      <c r="AW166" s="487"/>
      <c r="AX166" s="487"/>
      <c r="AY166" s="487"/>
      <c r="AZ166" s="940"/>
      <c r="BA166" s="942"/>
      <c r="BB166" s="643"/>
      <c r="BC166" s="497"/>
      <c r="BD166" s="484"/>
      <c r="BE166" s="484"/>
      <c r="BF166" s="484"/>
      <c r="BG166" s="501"/>
      <c r="BH166" s="497"/>
      <c r="BI166" s="484"/>
      <c r="BJ166" s="484"/>
      <c r="BK166" s="484"/>
      <c r="BL166" s="501"/>
      <c r="BM166" s="497"/>
      <c r="BN166" s="484"/>
      <c r="BO166" s="484"/>
      <c r="BP166" s="484"/>
      <c r="BQ166" s="501"/>
      <c r="BR166" s="497"/>
      <c r="BS166" s="484"/>
      <c r="BT166" s="484"/>
      <c r="BU166" s="484"/>
      <c r="BV166" s="484"/>
      <c r="BW166" s="484"/>
      <c r="BX166" s="485"/>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row>
    <row r="167" s="362" customFormat="true" ht="15" customHeight="true" x14ac:dyDescent="0.2">
      <c r="A167" s="192"/>
      <c r="B167" s="186"/>
      <c r="C167" s="151"/>
      <c r="D167" s="150"/>
      <c r="E167" s="150"/>
      <c r="F167" s="150"/>
      <c r="G167" s="149"/>
      <c r="H167" s="148"/>
      <c r="I167" s="150"/>
      <c r="J167" s="150"/>
      <c r="K167" s="150"/>
      <c r="L167" s="147"/>
      <c r="M167" s="151"/>
      <c r="N167" s="150"/>
      <c r="O167" s="150"/>
      <c r="P167" s="150"/>
      <c r="Q167" s="149"/>
      <c r="R167" s="148"/>
      <c r="S167" s="150"/>
      <c r="T167" s="150"/>
      <c r="U167" s="150"/>
      <c r="V167" s="150"/>
      <c r="W167" s="150"/>
      <c r="X167" s="147"/>
      <c r="Y167" s="487"/>
      <c r="Z167" s="487"/>
      <c r="AA167" s="487"/>
      <c r="AB167" s="487"/>
      <c r="AC167" s="487"/>
      <c r="AD167" s="487"/>
      <c r="AE167" s="487"/>
      <c r="AF167" s="487"/>
      <c r="AG167" s="487"/>
      <c r="AH167" s="487"/>
      <c r="AI167" s="487"/>
      <c r="AJ167" s="487"/>
      <c r="AK167" s="487"/>
      <c r="AL167" s="487"/>
      <c r="AM167" s="487"/>
      <c r="AN167" s="487"/>
      <c r="AO167" s="487"/>
      <c r="AP167" s="487"/>
      <c r="AQ167" s="487"/>
      <c r="AR167" s="487"/>
      <c r="AS167" s="487"/>
      <c r="AT167" s="487"/>
      <c r="AU167" s="487"/>
      <c r="AV167" s="487"/>
      <c r="AW167" s="487"/>
      <c r="AX167" s="487"/>
      <c r="AY167" s="487"/>
      <c r="AZ167" s="940"/>
      <c r="BA167" s="942"/>
      <c r="BB167" s="643"/>
      <c r="BC167" s="497"/>
      <c r="BD167" s="484"/>
      <c r="BE167" s="484"/>
      <c r="BF167" s="484"/>
      <c r="BG167" s="501"/>
      <c r="BH167" s="497"/>
      <c r="BI167" s="484"/>
      <c r="BJ167" s="484"/>
      <c r="BK167" s="484"/>
      <c r="BL167" s="501"/>
      <c r="BM167" s="497"/>
      <c r="BN167" s="484"/>
      <c r="BO167" s="484"/>
      <c r="BP167" s="484"/>
      <c r="BQ167" s="501"/>
      <c r="BR167" s="497"/>
      <c r="BS167" s="484"/>
      <c r="BT167" s="484"/>
      <c r="BU167" s="484"/>
      <c r="BV167" s="484"/>
      <c r="BW167" s="484"/>
      <c r="BX167" s="485"/>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row>
    <row r="168" s="362" customFormat="true" ht="15" customHeight="true" x14ac:dyDescent="0.2">
      <c r="A168" s="192"/>
      <c r="B168" s="186"/>
      <c r="C168" s="151"/>
      <c r="D168" s="150"/>
      <c r="E168" s="150"/>
      <c r="F168" s="150"/>
      <c r="G168" s="149"/>
      <c r="H168" s="148"/>
      <c r="I168" s="150"/>
      <c r="J168" s="150"/>
      <c r="K168" s="150"/>
      <c r="L168" s="147"/>
      <c r="M168" s="151"/>
      <c r="N168" s="150"/>
      <c r="O168" s="150"/>
      <c r="P168" s="150"/>
      <c r="Q168" s="149"/>
      <c r="R168" s="148"/>
      <c r="S168" s="150"/>
      <c r="T168" s="150"/>
      <c r="U168" s="150"/>
      <c r="V168" s="150"/>
      <c r="W168" s="150"/>
      <c r="X168" s="147"/>
      <c r="Y168" s="487"/>
      <c r="Z168" s="487"/>
      <c r="AA168" s="487"/>
      <c r="AB168" s="487"/>
      <c r="AC168" s="487"/>
      <c r="AD168" s="487"/>
      <c r="AE168" s="487"/>
      <c r="AF168" s="487"/>
      <c r="AG168" s="487"/>
      <c r="AH168" s="487"/>
      <c r="AI168" s="487"/>
      <c r="AJ168" s="487"/>
      <c r="AK168" s="487"/>
      <c r="AL168" s="487"/>
      <c r="AM168" s="487"/>
      <c r="AN168" s="487"/>
      <c r="AO168" s="487"/>
      <c r="AP168" s="487"/>
      <c r="AQ168" s="487"/>
      <c r="AR168" s="487"/>
      <c r="AS168" s="487"/>
      <c r="AT168" s="487"/>
      <c r="AU168" s="487"/>
      <c r="AV168" s="487"/>
      <c r="AW168" s="487"/>
      <c r="AX168" s="487"/>
      <c r="AY168" s="487"/>
      <c r="AZ168" s="940"/>
      <c r="BA168" s="942"/>
      <c r="BB168" s="643"/>
      <c r="BC168" s="497"/>
      <c r="BD168" s="484"/>
      <c r="BE168" s="484"/>
      <c r="BF168" s="484"/>
      <c r="BG168" s="501"/>
      <c r="BH168" s="497"/>
      <c r="BI168" s="484"/>
      <c r="BJ168" s="484"/>
      <c r="BK168" s="484"/>
      <c r="BL168" s="501"/>
      <c r="BM168" s="497"/>
      <c r="BN168" s="484"/>
      <c r="BO168" s="484"/>
      <c r="BP168" s="484"/>
      <c r="BQ168" s="501"/>
      <c r="BR168" s="497"/>
      <c r="BS168" s="484"/>
      <c r="BT168" s="484"/>
      <c r="BU168" s="484"/>
      <c r="BV168" s="484"/>
      <c r="BW168" s="484"/>
      <c r="BX168" s="485"/>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row>
    <row r="169" s="362" customFormat="true" ht="15" customHeight="true" x14ac:dyDescent="0.2">
      <c r="A169" s="192"/>
      <c r="B169" s="186"/>
      <c r="C169" s="151"/>
      <c r="D169" s="150"/>
      <c r="E169" s="150"/>
      <c r="F169" s="150"/>
      <c r="G169" s="149"/>
      <c r="H169" s="148"/>
      <c r="I169" s="150"/>
      <c r="J169" s="150"/>
      <c r="K169" s="150"/>
      <c r="L169" s="147"/>
      <c r="M169" s="151"/>
      <c r="N169" s="150"/>
      <c r="O169" s="150"/>
      <c r="P169" s="150"/>
      <c r="Q169" s="149"/>
      <c r="R169" s="148"/>
      <c r="S169" s="150"/>
      <c r="T169" s="150"/>
      <c r="U169" s="150"/>
      <c r="V169" s="150"/>
      <c r="W169" s="150"/>
      <c r="X169" s="147"/>
      <c r="Y169" s="487"/>
      <c r="Z169" s="487"/>
      <c r="AA169" s="487"/>
      <c r="AB169" s="487"/>
      <c r="AC169" s="487"/>
      <c r="AD169" s="487"/>
      <c r="AE169" s="487"/>
      <c r="AF169" s="487"/>
      <c r="AG169" s="487"/>
      <c r="AH169" s="487"/>
      <c r="AI169" s="487"/>
      <c r="AJ169" s="487"/>
      <c r="AK169" s="487"/>
      <c r="AL169" s="487"/>
      <c r="AM169" s="487"/>
      <c r="AN169" s="487"/>
      <c r="AO169" s="487"/>
      <c r="AP169" s="487"/>
      <c r="AQ169" s="487"/>
      <c r="AR169" s="487"/>
      <c r="AS169" s="487"/>
      <c r="AT169" s="487"/>
      <c r="AU169" s="487"/>
      <c r="AV169" s="487"/>
      <c r="AW169" s="487"/>
      <c r="AX169" s="487"/>
      <c r="AY169" s="487"/>
      <c r="AZ169" s="940"/>
      <c r="BA169" s="942"/>
      <c r="BB169" s="643"/>
      <c r="BC169" s="497"/>
      <c r="BD169" s="484"/>
      <c r="BE169" s="484"/>
      <c r="BF169" s="484"/>
      <c r="BG169" s="501"/>
      <c r="BH169" s="497"/>
      <c r="BI169" s="484"/>
      <c r="BJ169" s="484"/>
      <c r="BK169" s="484"/>
      <c r="BL169" s="501"/>
      <c r="BM169" s="497"/>
      <c r="BN169" s="484"/>
      <c r="BO169" s="484"/>
      <c r="BP169" s="484"/>
      <c r="BQ169" s="501"/>
      <c r="BR169" s="497"/>
      <c r="BS169" s="484"/>
      <c r="BT169" s="484"/>
      <c r="BU169" s="484"/>
      <c r="BV169" s="484"/>
      <c r="BW169" s="484"/>
      <c r="BX169" s="485"/>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row>
    <row r="170" s="362" customFormat="true" ht="15" customHeight="true" x14ac:dyDescent="0.2">
      <c r="A170" s="192"/>
      <c r="B170" s="186"/>
      <c r="C170" s="151"/>
      <c r="D170" s="150"/>
      <c r="E170" s="150"/>
      <c r="F170" s="150"/>
      <c r="G170" s="149"/>
      <c r="H170" s="148"/>
      <c r="I170" s="150"/>
      <c r="J170" s="150"/>
      <c r="K170" s="150"/>
      <c r="L170" s="147"/>
      <c r="M170" s="151"/>
      <c r="N170" s="150"/>
      <c r="O170" s="150"/>
      <c r="P170" s="150"/>
      <c r="Q170" s="149"/>
      <c r="R170" s="148"/>
      <c r="S170" s="150"/>
      <c r="T170" s="150"/>
      <c r="U170" s="150"/>
      <c r="V170" s="150"/>
      <c r="W170" s="150"/>
      <c r="X170" s="147"/>
      <c r="Y170" s="487"/>
      <c r="Z170" s="487"/>
      <c r="AA170" s="487"/>
      <c r="AB170" s="487"/>
      <c r="AC170" s="487"/>
      <c r="AD170" s="487"/>
      <c r="AE170" s="487"/>
      <c r="AF170" s="487"/>
      <c r="AG170" s="487"/>
      <c r="AH170" s="487"/>
      <c r="AI170" s="487"/>
      <c r="AJ170" s="487"/>
      <c r="AK170" s="487"/>
      <c r="AL170" s="487"/>
      <c r="AM170" s="487"/>
      <c r="AN170" s="487"/>
      <c r="AO170" s="487"/>
      <c r="AP170" s="487"/>
      <c r="AQ170" s="487"/>
      <c r="AR170" s="487"/>
      <c r="AS170" s="487"/>
      <c r="AT170" s="487"/>
      <c r="AU170" s="487"/>
      <c r="AV170" s="487"/>
      <c r="AW170" s="487"/>
      <c r="AX170" s="487"/>
      <c r="AY170" s="487"/>
      <c r="AZ170" s="940"/>
      <c r="BA170" s="942"/>
      <c r="BB170" s="643"/>
      <c r="BC170" s="497"/>
      <c r="BD170" s="484"/>
      <c r="BE170" s="484"/>
      <c r="BF170" s="484"/>
      <c r="BG170" s="501"/>
      <c r="BH170" s="497"/>
      <c r="BI170" s="484"/>
      <c r="BJ170" s="484"/>
      <c r="BK170" s="484"/>
      <c r="BL170" s="501"/>
      <c r="BM170" s="497"/>
      <c r="BN170" s="484"/>
      <c r="BO170" s="484"/>
      <c r="BP170" s="484"/>
      <c r="BQ170" s="501"/>
      <c r="BR170" s="497"/>
      <c r="BS170" s="484"/>
      <c r="BT170" s="484"/>
      <c r="BU170" s="484"/>
      <c r="BV170" s="484"/>
      <c r="BW170" s="484"/>
      <c r="BX170" s="485"/>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row>
    <row r="171" s="362" customFormat="true" ht="15" customHeight="true" x14ac:dyDescent="0.2">
      <c r="A171" s="192"/>
      <c r="B171" s="186"/>
      <c r="C171" s="151"/>
      <c r="D171" s="150"/>
      <c r="E171" s="150"/>
      <c r="F171" s="150"/>
      <c r="G171" s="149"/>
      <c r="H171" s="148"/>
      <c r="I171" s="150"/>
      <c r="J171" s="150"/>
      <c r="K171" s="150"/>
      <c r="L171" s="147"/>
      <c r="M171" s="151"/>
      <c r="N171" s="150"/>
      <c r="O171" s="150"/>
      <c r="P171" s="150"/>
      <c r="Q171" s="149"/>
      <c r="R171" s="148"/>
      <c r="S171" s="150"/>
      <c r="T171" s="150"/>
      <c r="U171" s="150"/>
      <c r="V171" s="150"/>
      <c r="W171" s="150"/>
      <c r="X171" s="147"/>
      <c r="Y171" s="487"/>
      <c r="Z171" s="487"/>
      <c r="AA171" s="487"/>
      <c r="AB171" s="487"/>
      <c r="AC171" s="487"/>
      <c r="AD171" s="487"/>
      <c r="AE171" s="487"/>
      <c r="AF171" s="487"/>
      <c r="AG171" s="487"/>
      <c r="AH171" s="487"/>
      <c r="AI171" s="487"/>
      <c r="AJ171" s="487"/>
      <c r="AK171" s="487"/>
      <c r="AL171" s="487"/>
      <c r="AM171" s="487"/>
      <c r="AN171" s="487"/>
      <c r="AO171" s="487"/>
      <c r="AP171" s="487"/>
      <c r="AQ171" s="487"/>
      <c r="AR171" s="487"/>
      <c r="AS171" s="487"/>
      <c r="AT171" s="487"/>
      <c r="AU171" s="487"/>
      <c r="AV171" s="487"/>
      <c r="AW171" s="487"/>
      <c r="AX171" s="487"/>
      <c r="AY171" s="487"/>
      <c r="AZ171" s="940"/>
      <c r="BA171" s="942"/>
      <c r="BB171" s="643"/>
      <c r="BC171" s="497"/>
      <c r="BD171" s="484"/>
      <c r="BE171" s="484"/>
      <c r="BF171" s="484"/>
      <c r="BG171" s="501"/>
      <c r="BH171" s="497"/>
      <c r="BI171" s="484"/>
      <c r="BJ171" s="484"/>
      <c r="BK171" s="484"/>
      <c r="BL171" s="501"/>
      <c r="BM171" s="497"/>
      <c r="BN171" s="484"/>
      <c r="BO171" s="484"/>
      <c r="BP171" s="484"/>
      <c r="BQ171" s="501"/>
      <c r="BR171" s="497"/>
      <c r="BS171" s="484"/>
      <c r="BT171" s="484"/>
      <c r="BU171" s="484"/>
      <c r="BV171" s="484"/>
      <c r="BW171" s="484"/>
      <c r="BX171" s="485"/>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row>
    <row r="172" s="362" customFormat="true" ht="15" customHeight="true" x14ac:dyDescent="0.2">
      <c r="A172" s="192"/>
      <c r="B172" s="186"/>
      <c r="C172" s="151"/>
      <c r="D172" s="150"/>
      <c r="E172" s="150"/>
      <c r="F172" s="150"/>
      <c r="G172" s="149"/>
      <c r="H172" s="148"/>
      <c r="I172" s="150"/>
      <c r="J172" s="150"/>
      <c r="K172" s="150"/>
      <c r="L172" s="147"/>
      <c r="M172" s="151"/>
      <c r="N172" s="150"/>
      <c r="O172" s="150"/>
      <c r="P172" s="150"/>
      <c r="Q172" s="149"/>
      <c r="R172" s="148"/>
      <c r="S172" s="150"/>
      <c r="T172" s="150"/>
      <c r="U172" s="150"/>
      <c r="V172" s="150"/>
      <c r="W172" s="150"/>
      <c r="X172" s="147"/>
      <c r="Y172" s="487"/>
      <c r="Z172" s="487"/>
      <c r="AA172" s="487"/>
      <c r="AB172" s="487"/>
      <c r="AC172" s="487"/>
      <c r="AD172" s="487"/>
      <c r="AE172" s="487"/>
      <c r="AF172" s="487"/>
      <c r="AG172" s="487"/>
      <c r="AH172" s="487"/>
      <c r="AI172" s="487"/>
      <c r="AJ172" s="487"/>
      <c r="AK172" s="487"/>
      <c r="AL172" s="487"/>
      <c r="AM172" s="487"/>
      <c r="AN172" s="487"/>
      <c r="AO172" s="487"/>
      <c r="AP172" s="487"/>
      <c r="AQ172" s="487"/>
      <c r="AR172" s="487"/>
      <c r="AS172" s="487"/>
      <c r="AT172" s="487"/>
      <c r="AU172" s="487"/>
      <c r="AV172" s="487"/>
      <c r="AW172" s="487"/>
      <c r="AX172" s="487"/>
      <c r="AY172" s="487"/>
      <c r="AZ172" s="940"/>
      <c r="BA172" s="942"/>
      <c r="BB172" s="643"/>
      <c r="BC172" s="497"/>
      <c r="BD172" s="484"/>
      <c r="BE172" s="484"/>
      <c r="BF172" s="484"/>
      <c r="BG172" s="501"/>
      <c r="BH172" s="497"/>
      <c r="BI172" s="484"/>
      <c r="BJ172" s="484"/>
      <c r="BK172" s="484"/>
      <c r="BL172" s="501"/>
      <c r="BM172" s="497"/>
      <c r="BN172" s="484"/>
      <c r="BO172" s="484"/>
      <c r="BP172" s="484"/>
      <c r="BQ172" s="501"/>
      <c r="BR172" s="497"/>
      <c r="BS172" s="484"/>
      <c r="BT172" s="484"/>
      <c r="BU172" s="484"/>
      <c r="BV172" s="484"/>
      <c r="BW172" s="484"/>
      <c r="BX172" s="485"/>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row>
    <row r="173" s="603" customFormat="true" ht="15" customHeight="true" x14ac:dyDescent="0.2">
      <c r="A173" s="192"/>
      <c r="B173" s="186"/>
      <c r="C173" s="127"/>
      <c r="D173" s="126"/>
      <c r="E173" s="126"/>
      <c r="F173" s="126"/>
      <c r="G173" s="125"/>
      <c r="H173" s="124"/>
      <c r="I173" s="126"/>
      <c r="J173" s="126"/>
      <c r="K173" s="126"/>
      <c r="L173" s="123"/>
      <c r="M173" s="127"/>
      <c r="N173" s="126"/>
      <c r="O173" s="126"/>
      <c r="P173" s="126"/>
      <c r="Q173" s="125"/>
      <c r="R173" s="124"/>
      <c r="S173" s="126"/>
      <c r="T173" s="126"/>
      <c r="U173" s="126"/>
      <c r="V173" s="126"/>
      <c r="W173" s="126"/>
      <c r="X173" s="123"/>
      <c r="Y173" s="885"/>
      <c r="Z173" s="885"/>
      <c r="AA173" s="885"/>
      <c r="AB173" s="885"/>
      <c r="AC173" s="885"/>
      <c r="AD173" s="885"/>
      <c r="AE173" s="885"/>
      <c r="AF173" s="885"/>
      <c r="AG173" s="885"/>
      <c r="AH173" s="885"/>
      <c r="AI173" s="885"/>
      <c r="AJ173" s="885"/>
      <c r="AK173" s="885"/>
      <c r="AL173" s="885"/>
      <c r="AM173" s="885"/>
      <c r="AN173" s="885"/>
      <c r="AO173" s="885"/>
      <c r="AP173" s="885"/>
      <c r="AQ173" s="885"/>
      <c r="AR173" s="885"/>
      <c r="AS173" s="885"/>
      <c r="AT173" s="885"/>
      <c r="AU173" s="885"/>
      <c r="AV173" s="885"/>
      <c r="AW173" s="885"/>
      <c r="AX173" s="885"/>
      <c r="AY173" s="885"/>
      <c r="AZ173" s="395"/>
      <c r="BA173" s="942"/>
      <c r="BB173" s="643"/>
      <c r="BC173" s="497"/>
      <c r="BD173" s="484"/>
      <c r="BE173" s="484"/>
      <c r="BF173" s="484"/>
      <c r="BG173" s="501"/>
      <c r="BH173" s="497"/>
      <c r="BI173" s="484"/>
      <c r="BJ173" s="484"/>
      <c r="BK173" s="484"/>
      <c r="BL173" s="501"/>
      <c r="BM173" s="497"/>
      <c r="BN173" s="484"/>
      <c r="BO173" s="484"/>
      <c r="BP173" s="484"/>
      <c r="BQ173" s="501"/>
      <c r="BR173" s="497"/>
      <c r="BS173" s="484"/>
      <c r="BT173" s="484"/>
      <c r="BU173" s="484"/>
      <c r="BV173" s="484"/>
      <c r="BW173" s="484"/>
      <c r="BX173" s="485"/>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row>
    <row r="174" s="603" customFormat="true" ht="15" customHeight="true" x14ac:dyDescent="0.2">
      <c r="A174" s="192"/>
      <c r="B174" s="186"/>
      <c r="C174" s="127"/>
      <c r="D174" s="126"/>
      <c r="E174" s="126"/>
      <c r="F174" s="126"/>
      <c r="G174" s="125"/>
      <c r="H174" s="124"/>
      <c r="I174" s="126"/>
      <c r="J174" s="126"/>
      <c r="K174" s="126"/>
      <c r="L174" s="123"/>
      <c r="M174" s="127"/>
      <c r="N174" s="126"/>
      <c r="O174" s="126"/>
      <c r="P174" s="126"/>
      <c r="Q174" s="125"/>
      <c r="R174" s="124"/>
      <c r="S174" s="126"/>
      <c r="T174" s="126"/>
      <c r="U174" s="126"/>
      <c r="V174" s="126"/>
      <c r="W174" s="126"/>
      <c r="X174" s="123"/>
      <c r="Y174" s="885"/>
      <c r="Z174" s="885"/>
      <c r="AA174" s="885"/>
      <c r="AB174" s="885"/>
      <c r="AC174" s="885"/>
      <c r="AD174" s="885"/>
      <c r="AE174" s="885"/>
      <c r="AF174" s="885"/>
      <c r="AG174" s="885"/>
      <c r="AH174" s="885"/>
      <c r="AI174" s="885"/>
      <c r="AJ174" s="885"/>
      <c r="AK174" s="885"/>
      <c r="AL174" s="885"/>
      <c r="AM174" s="885"/>
      <c r="AN174" s="885"/>
      <c r="AO174" s="885"/>
      <c r="AP174" s="885"/>
      <c r="AQ174" s="885"/>
      <c r="AR174" s="885"/>
      <c r="AS174" s="885"/>
      <c r="AT174" s="885"/>
      <c r="AU174" s="885"/>
      <c r="AV174" s="885"/>
      <c r="AW174" s="885"/>
      <c r="AX174" s="885"/>
      <c r="AY174" s="885"/>
      <c r="AZ174" s="395"/>
      <c r="BA174" s="942"/>
      <c r="BB174" s="643"/>
      <c r="BC174" s="497"/>
      <c r="BD174" s="484"/>
      <c r="BE174" s="484"/>
      <c r="BF174" s="484"/>
      <c r="BG174" s="501"/>
      <c r="BH174" s="497"/>
      <c r="BI174" s="484"/>
      <c r="BJ174" s="484"/>
      <c r="BK174" s="484"/>
      <c r="BL174" s="501"/>
      <c r="BM174" s="497"/>
      <c r="BN174" s="484"/>
      <c r="BO174" s="484"/>
      <c r="BP174" s="484"/>
      <c r="BQ174" s="501"/>
      <c r="BR174" s="497"/>
      <c r="BS174" s="484"/>
      <c r="BT174" s="484"/>
      <c r="BU174" s="484"/>
      <c r="BV174" s="484"/>
      <c r="BW174" s="484"/>
      <c r="BX174" s="485"/>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row>
    <row r="175" s="603" customFormat="true" ht="15" customHeight="true" x14ac:dyDescent="0.2">
      <c r="A175" s="192"/>
      <c r="B175" s="186"/>
      <c r="C175" s="127"/>
      <c r="D175" s="126"/>
      <c r="E175" s="126"/>
      <c r="F175" s="126"/>
      <c r="G175" s="125"/>
      <c r="H175" s="124"/>
      <c r="I175" s="126"/>
      <c r="J175" s="126"/>
      <c r="K175" s="126"/>
      <c r="L175" s="123"/>
      <c r="M175" s="127"/>
      <c r="N175" s="126"/>
      <c r="O175" s="126"/>
      <c r="P175" s="126"/>
      <c r="Q175" s="125"/>
      <c r="R175" s="124"/>
      <c r="S175" s="126"/>
      <c r="T175" s="126"/>
      <c r="U175" s="126"/>
      <c r="V175" s="126"/>
      <c r="W175" s="126"/>
      <c r="X175" s="123"/>
      <c r="Y175" s="885"/>
      <c r="Z175" s="885"/>
      <c r="AA175" s="885"/>
      <c r="AB175" s="885"/>
      <c r="AC175" s="885"/>
      <c r="AD175" s="885"/>
      <c r="AE175" s="885"/>
      <c r="AF175" s="885"/>
      <c r="AG175" s="885"/>
      <c r="AH175" s="885"/>
      <c r="AI175" s="885"/>
      <c r="AJ175" s="885"/>
      <c r="AK175" s="885"/>
      <c r="AL175" s="885"/>
      <c r="AM175" s="885"/>
      <c r="AN175" s="885"/>
      <c r="AO175" s="885"/>
      <c r="AP175" s="885"/>
      <c r="AQ175" s="885"/>
      <c r="AR175" s="885"/>
      <c r="AS175" s="885"/>
      <c r="AT175" s="885"/>
      <c r="AU175" s="885"/>
      <c r="AV175" s="885"/>
      <c r="AW175" s="885"/>
      <c r="AX175" s="885"/>
      <c r="AY175" s="885"/>
      <c r="AZ175" s="395"/>
      <c r="BA175" s="942"/>
      <c r="BB175" s="643"/>
      <c r="BC175" s="497"/>
      <c r="BD175" s="484"/>
      <c r="BE175" s="484"/>
      <c r="BF175" s="484"/>
      <c r="BG175" s="501"/>
      <c r="BH175" s="497"/>
      <c r="BI175" s="484"/>
      <c r="BJ175" s="484"/>
      <c r="BK175" s="484"/>
      <c r="BL175" s="501"/>
      <c r="BM175" s="497"/>
      <c r="BN175" s="484"/>
      <c r="BO175" s="484"/>
      <c r="BP175" s="484"/>
      <c r="BQ175" s="501"/>
      <c r="BR175" s="497"/>
      <c r="BS175" s="484"/>
      <c r="BT175" s="484"/>
      <c r="BU175" s="484"/>
      <c r="BV175" s="484"/>
      <c r="BW175" s="484"/>
      <c r="BX175" s="485"/>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row>
    <row r="176" s="603" customFormat="true" ht="15" customHeight="true" x14ac:dyDescent="0.2">
      <c r="A176" s="192"/>
      <c r="B176" s="186"/>
      <c r="C176" s="127"/>
      <c r="D176" s="126"/>
      <c r="E176" s="126"/>
      <c r="F176" s="126"/>
      <c r="G176" s="125"/>
      <c r="H176" s="124"/>
      <c r="I176" s="126"/>
      <c r="J176" s="126"/>
      <c r="K176" s="126"/>
      <c r="L176" s="123"/>
      <c r="M176" s="127"/>
      <c r="N176" s="126"/>
      <c r="O176" s="126"/>
      <c r="P176" s="126"/>
      <c r="Q176" s="125"/>
      <c r="R176" s="124"/>
      <c r="S176" s="126"/>
      <c r="T176" s="126"/>
      <c r="U176" s="126"/>
      <c r="V176" s="126"/>
      <c r="W176" s="126"/>
      <c r="X176" s="123"/>
      <c r="Y176" s="885"/>
      <c r="Z176" s="885"/>
      <c r="AA176" s="885"/>
      <c r="AB176" s="885"/>
      <c r="AC176" s="885"/>
      <c r="AD176" s="885"/>
      <c r="AE176" s="885"/>
      <c r="AF176" s="885"/>
      <c r="AG176" s="885"/>
      <c r="AH176" s="885"/>
      <c r="AI176" s="885"/>
      <c r="AJ176" s="885"/>
      <c r="AK176" s="885"/>
      <c r="AL176" s="885"/>
      <c r="AM176" s="885"/>
      <c r="AN176" s="885"/>
      <c r="AO176" s="885"/>
      <c r="AP176" s="885"/>
      <c r="AQ176" s="885"/>
      <c r="AR176" s="885"/>
      <c r="AS176" s="885"/>
      <c r="AT176" s="885"/>
      <c r="AU176" s="885"/>
      <c r="AV176" s="885"/>
      <c r="AW176" s="885"/>
      <c r="AX176" s="885"/>
      <c r="AY176" s="885"/>
      <c r="AZ176" s="395"/>
      <c r="BA176" s="942"/>
      <c r="BB176" s="643"/>
      <c r="BC176" s="497"/>
      <c r="BD176" s="484"/>
      <c r="BE176" s="484"/>
      <c r="BF176" s="484"/>
      <c r="BG176" s="501"/>
      <c r="BH176" s="497"/>
      <c r="BI176" s="484"/>
      <c r="BJ176" s="484"/>
      <c r="BK176" s="484"/>
      <c r="BL176" s="501"/>
      <c r="BM176" s="497"/>
      <c r="BN176" s="484"/>
      <c r="BO176" s="484"/>
      <c r="BP176" s="484"/>
      <c r="BQ176" s="501"/>
      <c r="BR176" s="497"/>
      <c r="BS176" s="484"/>
      <c r="BT176" s="484"/>
      <c r="BU176" s="484"/>
      <c r="BV176" s="484"/>
      <c r="BW176" s="484"/>
      <c r="BX176" s="485"/>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row>
    <row r="177" s="603" customFormat="true" ht="15" customHeight="true" x14ac:dyDescent="0.2">
      <c r="A177" s="192"/>
      <c r="B177" s="186"/>
      <c r="C177" s="127"/>
      <c r="D177" s="126"/>
      <c r="E177" s="126"/>
      <c r="F177" s="126"/>
      <c r="G177" s="125"/>
      <c r="H177" s="124"/>
      <c r="I177" s="126"/>
      <c r="J177" s="126"/>
      <c r="K177" s="126"/>
      <c r="L177" s="123"/>
      <c r="M177" s="127"/>
      <c r="N177" s="126"/>
      <c r="O177" s="126"/>
      <c r="P177" s="126"/>
      <c r="Q177" s="125"/>
      <c r="R177" s="124"/>
      <c r="S177" s="126"/>
      <c r="T177" s="126"/>
      <c r="U177" s="126"/>
      <c r="V177" s="126"/>
      <c r="W177" s="126"/>
      <c r="X177" s="123"/>
      <c r="Y177" s="885"/>
      <c r="Z177" s="885"/>
      <c r="AA177" s="885"/>
      <c r="AB177" s="885"/>
      <c r="AC177" s="885"/>
      <c r="AD177" s="885"/>
      <c r="AE177" s="885"/>
      <c r="AF177" s="885"/>
      <c r="AG177" s="885"/>
      <c r="AH177" s="885"/>
      <c r="AI177" s="885"/>
      <c r="AJ177" s="885"/>
      <c r="AK177" s="885"/>
      <c r="AL177" s="885"/>
      <c r="AM177" s="885"/>
      <c r="AN177" s="885"/>
      <c r="AO177" s="885"/>
      <c r="AP177" s="885"/>
      <c r="AQ177" s="885"/>
      <c r="AR177" s="885"/>
      <c r="AS177" s="885"/>
      <c r="AT177" s="885"/>
      <c r="AU177" s="885"/>
      <c r="AV177" s="885"/>
      <c r="AW177" s="885"/>
      <c r="AX177" s="885"/>
      <c r="AY177" s="885"/>
      <c r="AZ177" s="395"/>
      <c r="BA177" s="942"/>
      <c r="BB177" s="643"/>
      <c r="BC177" s="497"/>
      <c r="BD177" s="484"/>
      <c r="BE177" s="484"/>
      <c r="BF177" s="484"/>
      <c r="BG177" s="501"/>
      <c r="BH177" s="497"/>
      <c r="BI177" s="484"/>
      <c r="BJ177" s="484"/>
      <c r="BK177" s="484"/>
      <c r="BL177" s="501"/>
      <c r="BM177" s="497"/>
      <c r="BN177" s="484"/>
      <c r="BO177" s="484"/>
      <c r="BP177" s="484"/>
      <c r="BQ177" s="501"/>
      <c r="BR177" s="497"/>
      <c r="BS177" s="484"/>
      <c r="BT177" s="484"/>
      <c r="BU177" s="484"/>
      <c r="BV177" s="484"/>
      <c r="BW177" s="484"/>
      <c r="BX177" s="485"/>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row>
    <row r="178" s="603" customFormat="true" ht="15" customHeight="true" x14ac:dyDescent="0.2">
      <c r="A178" s="192"/>
      <c r="B178" s="186"/>
      <c r="C178" s="127"/>
      <c r="D178" s="126"/>
      <c r="E178" s="126"/>
      <c r="F178" s="126"/>
      <c r="G178" s="125"/>
      <c r="H178" s="124"/>
      <c r="I178" s="126"/>
      <c r="J178" s="126"/>
      <c r="K178" s="126"/>
      <c r="L178" s="123"/>
      <c r="M178" s="127"/>
      <c r="N178" s="126"/>
      <c r="O178" s="126"/>
      <c r="P178" s="126"/>
      <c r="Q178" s="125"/>
      <c r="R178" s="124"/>
      <c r="S178" s="126"/>
      <c r="T178" s="126"/>
      <c r="U178" s="126"/>
      <c r="V178" s="126"/>
      <c r="W178" s="126"/>
      <c r="X178" s="123"/>
      <c r="Y178" s="885"/>
      <c r="Z178" s="885"/>
      <c r="AA178" s="885"/>
      <c r="AB178" s="885"/>
      <c r="AC178" s="885"/>
      <c r="AD178" s="885"/>
      <c r="AE178" s="885"/>
      <c r="AF178" s="885"/>
      <c r="AG178" s="885"/>
      <c r="AH178" s="885"/>
      <c r="AI178" s="885"/>
      <c r="AJ178" s="885"/>
      <c r="AK178" s="885"/>
      <c r="AL178" s="885"/>
      <c r="AM178" s="885"/>
      <c r="AN178" s="885"/>
      <c r="AO178" s="885"/>
      <c r="AP178" s="885"/>
      <c r="AQ178" s="885"/>
      <c r="AR178" s="885"/>
      <c r="AS178" s="885"/>
      <c r="AT178" s="885"/>
      <c r="AU178" s="885"/>
      <c r="AV178" s="885"/>
      <c r="AW178" s="885"/>
      <c r="AX178" s="885"/>
      <c r="AY178" s="885"/>
      <c r="AZ178" s="395"/>
      <c r="BA178" s="942"/>
      <c r="BB178" s="643"/>
      <c r="BC178" s="497"/>
      <c r="BD178" s="484"/>
      <c r="BE178" s="484"/>
      <c r="BF178" s="484"/>
      <c r="BG178" s="501"/>
      <c r="BH178" s="497"/>
      <c r="BI178" s="484"/>
      <c r="BJ178" s="484"/>
      <c r="BK178" s="484"/>
      <c r="BL178" s="501"/>
      <c r="BM178" s="497"/>
      <c r="BN178" s="484"/>
      <c r="BO178" s="484"/>
      <c r="BP178" s="484"/>
      <c r="BQ178" s="501"/>
      <c r="BR178" s="497"/>
      <c r="BS178" s="484"/>
      <c r="BT178" s="484"/>
      <c r="BU178" s="484"/>
      <c r="BV178" s="484"/>
      <c r="BW178" s="484"/>
      <c r="BX178" s="485"/>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row>
    <row r="179" s="603" customFormat="true" ht="15" customHeight="true" x14ac:dyDescent="0.2">
      <c r="A179" s="190"/>
      <c r="B179" s="181"/>
      <c r="C179" s="127"/>
      <c r="D179" s="126"/>
      <c r="E179" s="126"/>
      <c r="F179" s="126"/>
      <c r="G179" s="125"/>
      <c r="H179" s="124"/>
      <c r="I179" s="126"/>
      <c r="J179" s="126"/>
      <c r="K179" s="126"/>
      <c r="L179" s="123"/>
      <c r="M179" s="127"/>
      <c r="N179" s="126"/>
      <c r="O179" s="126"/>
      <c r="P179" s="126"/>
      <c r="Q179" s="125"/>
      <c r="R179" s="124"/>
      <c r="S179" s="126"/>
      <c r="T179" s="126"/>
      <c r="U179" s="126"/>
      <c r="V179" s="126"/>
      <c r="W179" s="126"/>
      <c r="X179" s="123"/>
      <c r="Y179" s="885"/>
      <c r="Z179" s="885"/>
      <c r="AA179" s="885"/>
      <c r="AB179" s="885"/>
      <c r="AC179" s="885"/>
      <c r="AD179" s="885"/>
      <c r="AE179" s="885"/>
      <c r="AF179" s="885"/>
      <c r="AG179" s="885"/>
      <c r="AH179" s="885"/>
      <c r="AI179" s="885"/>
      <c r="AJ179" s="885"/>
      <c r="AK179" s="885"/>
      <c r="AL179" s="885"/>
      <c r="AM179" s="885"/>
      <c r="AN179" s="885"/>
      <c r="AO179" s="885"/>
      <c r="AP179" s="885"/>
      <c r="AQ179" s="885"/>
      <c r="AR179" s="885"/>
      <c r="AS179" s="885"/>
      <c r="AT179" s="885"/>
      <c r="AU179" s="885"/>
      <c r="AV179" s="885"/>
      <c r="AW179" s="885"/>
      <c r="AX179" s="885"/>
      <c r="AY179" s="885"/>
      <c r="AZ179" s="395"/>
      <c r="BA179" s="942"/>
      <c r="BB179" s="643"/>
      <c r="BC179" s="497"/>
      <c r="BD179" s="484"/>
      <c r="BE179" s="484"/>
      <c r="BF179" s="484"/>
      <c r="BG179" s="501"/>
      <c r="BH179" s="497"/>
      <c r="BI179" s="484"/>
      <c r="BJ179" s="484"/>
      <c r="BK179" s="484"/>
      <c r="BL179" s="501"/>
      <c r="BM179" s="497"/>
      <c r="BN179" s="484"/>
      <c r="BO179" s="484"/>
      <c r="BP179" s="484"/>
      <c r="BQ179" s="501"/>
      <c r="BR179" s="497"/>
      <c r="BS179" s="484"/>
      <c r="BT179" s="484"/>
      <c r="BU179" s="484"/>
      <c r="BV179" s="484"/>
      <c r="BW179" s="484"/>
      <c r="BX179" s="485"/>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row>
    <row r="180" s="603" customFormat="true" ht="15" customHeight="true" x14ac:dyDescent="0.2">
      <c r="A180" s="190"/>
      <c r="B180" s="181"/>
      <c r="C180" s="127"/>
      <c r="D180" s="126"/>
      <c r="E180" s="126"/>
      <c r="F180" s="126"/>
      <c r="G180" s="125"/>
      <c r="H180" s="124"/>
      <c r="I180" s="126"/>
      <c r="J180" s="126"/>
      <c r="K180" s="126"/>
      <c r="L180" s="123"/>
      <c r="M180" s="127"/>
      <c r="N180" s="126"/>
      <c r="O180" s="126"/>
      <c r="P180" s="126"/>
      <c r="Q180" s="125"/>
      <c r="R180" s="124"/>
      <c r="S180" s="126"/>
      <c r="T180" s="126"/>
      <c r="U180" s="126"/>
      <c r="V180" s="126"/>
      <c r="W180" s="126"/>
      <c r="X180" s="123"/>
      <c r="Y180" s="885"/>
      <c r="Z180" s="885"/>
      <c r="AA180" s="885"/>
      <c r="AB180" s="885"/>
      <c r="AC180" s="885"/>
      <c r="AD180" s="885"/>
      <c r="AE180" s="885"/>
      <c r="AF180" s="885"/>
      <c r="AG180" s="885"/>
      <c r="AH180" s="885"/>
      <c r="AI180" s="885"/>
      <c r="AJ180" s="885"/>
      <c r="AK180" s="885"/>
      <c r="AL180" s="885"/>
      <c r="AM180" s="885"/>
      <c r="AN180" s="885"/>
      <c r="AO180" s="885"/>
      <c r="AP180" s="885"/>
      <c r="AQ180" s="885"/>
      <c r="AR180" s="885"/>
      <c r="AS180" s="885"/>
      <c r="AT180" s="885"/>
      <c r="AU180" s="885"/>
      <c r="AV180" s="885"/>
      <c r="AW180" s="885"/>
      <c r="AX180" s="885"/>
      <c r="AY180" s="885"/>
      <c r="AZ180" s="395"/>
      <c r="BA180" s="942"/>
      <c r="BB180" s="643"/>
      <c r="BC180" s="497"/>
      <c r="BD180" s="484"/>
      <c r="BE180" s="484"/>
      <c r="BF180" s="484"/>
      <c r="BG180" s="501"/>
      <c r="BH180" s="497"/>
      <c r="BI180" s="484"/>
      <c r="BJ180" s="484"/>
      <c r="BK180" s="484"/>
      <c r="BL180" s="501"/>
      <c r="BM180" s="497"/>
      <c r="BN180" s="484"/>
      <c r="BO180" s="484"/>
      <c r="BP180" s="484"/>
      <c r="BQ180" s="501"/>
      <c r="BR180" s="497"/>
      <c r="BS180" s="484"/>
      <c r="BT180" s="484"/>
      <c r="BU180" s="484"/>
      <c r="BV180" s="484"/>
      <c r="BW180" s="484"/>
      <c r="BX180" s="485"/>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row>
    <row r="181" s="603" customFormat="true" ht="15" customHeight="true" x14ac:dyDescent="0.2">
      <c r="A181" s="190"/>
      <c r="B181" s="181"/>
      <c r="C181" s="127"/>
      <c r="D181" s="126"/>
      <c r="E181" s="126"/>
      <c r="F181" s="126"/>
      <c r="G181" s="125"/>
      <c r="H181" s="124"/>
      <c r="I181" s="126"/>
      <c r="J181" s="126"/>
      <c r="K181" s="126"/>
      <c r="L181" s="123"/>
      <c r="M181" s="127"/>
      <c r="N181" s="126"/>
      <c r="O181" s="126"/>
      <c r="P181" s="126"/>
      <c r="Q181" s="125"/>
      <c r="R181" s="124"/>
      <c r="S181" s="126"/>
      <c r="T181" s="126"/>
      <c r="U181" s="126"/>
      <c r="V181" s="126"/>
      <c r="W181" s="126"/>
      <c r="X181" s="123"/>
      <c r="Y181" s="885"/>
      <c r="Z181" s="885"/>
      <c r="AA181" s="885"/>
      <c r="AB181" s="885"/>
      <c r="AC181" s="885"/>
      <c r="AD181" s="885"/>
      <c r="AE181" s="885"/>
      <c r="AF181" s="885"/>
      <c r="AG181" s="885"/>
      <c r="AH181" s="885"/>
      <c r="AI181" s="885"/>
      <c r="AJ181" s="885"/>
      <c r="AK181" s="885"/>
      <c r="AL181" s="885"/>
      <c r="AM181" s="885"/>
      <c r="AN181" s="885"/>
      <c r="AO181" s="885"/>
      <c r="AP181" s="885"/>
      <c r="AQ181" s="885"/>
      <c r="AR181" s="885"/>
      <c r="AS181" s="885"/>
      <c r="AT181" s="885"/>
      <c r="AU181" s="885"/>
      <c r="AV181" s="885"/>
      <c r="AW181" s="885"/>
      <c r="AX181" s="885"/>
      <c r="AY181" s="885"/>
      <c r="AZ181" s="395"/>
      <c r="BA181" s="942"/>
      <c r="BB181" s="643"/>
      <c r="BC181" s="497"/>
      <c r="BD181" s="484"/>
      <c r="BE181" s="484"/>
      <c r="BF181" s="484"/>
      <c r="BG181" s="501"/>
      <c r="BH181" s="497"/>
      <c r="BI181" s="484"/>
      <c r="BJ181" s="484"/>
      <c r="BK181" s="484"/>
      <c r="BL181" s="501"/>
      <c r="BM181" s="497"/>
      <c r="BN181" s="484"/>
      <c r="BO181" s="484"/>
      <c r="BP181" s="484"/>
      <c r="BQ181" s="501"/>
      <c r="BR181" s="497"/>
      <c r="BS181" s="484"/>
      <c r="BT181" s="484"/>
      <c r="BU181" s="484"/>
      <c r="BV181" s="484"/>
      <c r="BW181" s="484"/>
      <c r="BX181" s="485"/>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row>
    <row r="182" s="603" customFormat="true" ht="15" customHeight="true" x14ac:dyDescent="0.2">
      <c r="A182" s="190"/>
      <c r="B182" s="181"/>
      <c r="C182" s="127"/>
      <c r="D182" s="126"/>
      <c r="E182" s="126"/>
      <c r="F182" s="126"/>
      <c r="G182" s="125"/>
      <c r="H182" s="124"/>
      <c r="I182" s="126"/>
      <c r="J182" s="126"/>
      <c r="K182" s="126"/>
      <c r="L182" s="123"/>
      <c r="M182" s="127"/>
      <c r="N182" s="126"/>
      <c r="O182" s="126"/>
      <c r="P182" s="126"/>
      <c r="Q182" s="125"/>
      <c r="R182" s="124"/>
      <c r="S182" s="126"/>
      <c r="T182" s="126"/>
      <c r="U182" s="126"/>
      <c r="V182" s="126"/>
      <c r="W182" s="126"/>
      <c r="X182" s="123"/>
      <c r="Y182" s="885"/>
      <c r="Z182" s="885"/>
      <c r="AA182" s="885"/>
      <c r="AB182" s="885"/>
      <c r="AC182" s="885"/>
      <c r="AD182" s="885"/>
      <c r="AE182" s="885"/>
      <c r="AF182" s="885"/>
      <c r="AG182" s="885"/>
      <c r="AH182" s="885"/>
      <c r="AI182" s="885"/>
      <c r="AJ182" s="885"/>
      <c r="AK182" s="885"/>
      <c r="AL182" s="885"/>
      <c r="AM182" s="885"/>
      <c r="AN182" s="885"/>
      <c r="AO182" s="885"/>
      <c r="AP182" s="885"/>
      <c r="AQ182" s="885"/>
      <c r="AR182" s="885"/>
      <c r="AS182" s="885"/>
      <c r="AT182" s="885"/>
      <c r="AU182" s="885"/>
      <c r="AV182" s="885"/>
      <c r="AW182" s="885"/>
      <c r="AX182" s="885"/>
      <c r="AY182" s="885"/>
      <c r="AZ182" s="395"/>
      <c r="BA182" s="942"/>
      <c r="BB182" s="643"/>
      <c r="BC182" s="497"/>
      <c r="BD182" s="484"/>
      <c r="BE182" s="484"/>
      <c r="BF182" s="484"/>
      <c r="BG182" s="501"/>
      <c r="BH182" s="497"/>
      <c r="BI182" s="484"/>
      <c r="BJ182" s="484"/>
      <c r="BK182" s="484"/>
      <c r="BL182" s="501"/>
      <c r="BM182" s="497"/>
      <c r="BN182" s="484"/>
      <c r="BO182" s="484"/>
      <c r="BP182" s="484"/>
      <c r="BQ182" s="501"/>
      <c r="BR182" s="497"/>
      <c r="BS182" s="484"/>
      <c r="BT182" s="484"/>
      <c r="BU182" s="484"/>
      <c r="BV182" s="484"/>
      <c r="BW182" s="484"/>
      <c r="BX182" s="485"/>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row>
    <row r="183" s="603" customFormat="true" ht="15" customHeight="true" x14ac:dyDescent="0.2">
      <c r="A183" s="190"/>
      <c r="B183" s="181"/>
      <c r="C183" s="127"/>
      <c r="D183" s="126"/>
      <c r="E183" s="126"/>
      <c r="F183" s="126"/>
      <c r="G183" s="125"/>
      <c r="H183" s="124"/>
      <c r="I183" s="126"/>
      <c r="J183" s="126"/>
      <c r="K183" s="126"/>
      <c r="L183" s="123"/>
      <c r="M183" s="127"/>
      <c r="N183" s="126"/>
      <c r="O183" s="126"/>
      <c r="P183" s="126"/>
      <c r="Q183" s="125"/>
      <c r="R183" s="124"/>
      <c r="S183" s="126"/>
      <c r="T183" s="126"/>
      <c r="U183" s="126"/>
      <c r="V183" s="126"/>
      <c r="W183" s="126"/>
      <c r="X183" s="123"/>
      <c r="Y183" s="885"/>
      <c r="Z183" s="885"/>
      <c r="AA183" s="885"/>
      <c r="AB183" s="885"/>
      <c r="AC183" s="885"/>
      <c r="AD183" s="885"/>
      <c r="AE183" s="885"/>
      <c r="AF183" s="885"/>
      <c r="AG183" s="885"/>
      <c r="AH183" s="885"/>
      <c r="AI183" s="885"/>
      <c r="AJ183" s="885"/>
      <c r="AK183" s="885"/>
      <c r="AL183" s="885"/>
      <c r="AM183" s="885"/>
      <c r="AN183" s="885"/>
      <c r="AO183" s="885"/>
      <c r="AP183" s="885"/>
      <c r="AQ183" s="885"/>
      <c r="AR183" s="885"/>
      <c r="AS183" s="885"/>
      <c r="AT183" s="885"/>
      <c r="AU183" s="885"/>
      <c r="AV183" s="885"/>
      <c r="AW183" s="885"/>
      <c r="AX183" s="885"/>
      <c r="AY183" s="885"/>
      <c r="AZ183" s="395"/>
      <c r="BA183" s="942"/>
      <c r="BB183" s="643"/>
      <c r="BC183" s="497"/>
      <c r="BD183" s="484"/>
      <c r="BE183" s="484"/>
      <c r="BF183" s="484"/>
      <c r="BG183" s="501"/>
      <c r="BH183" s="497"/>
      <c r="BI183" s="484"/>
      <c r="BJ183" s="484"/>
      <c r="BK183" s="484"/>
      <c r="BL183" s="501"/>
      <c r="BM183" s="497"/>
      <c r="BN183" s="484"/>
      <c r="BO183" s="484"/>
      <c r="BP183" s="484"/>
      <c r="BQ183" s="501"/>
      <c r="BR183" s="497"/>
      <c r="BS183" s="484"/>
      <c r="BT183" s="484"/>
      <c r="BU183" s="484"/>
      <c r="BV183" s="484"/>
      <c r="BW183" s="484"/>
      <c r="BX183" s="485"/>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row>
    <row r="184" s="603" customFormat="true" ht="15" customHeight="true" x14ac:dyDescent="0.2">
      <c r="A184" s="190"/>
      <c r="B184" s="181"/>
      <c r="C184" s="127"/>
      <c r="D184" s="126"/>
      <c r="E184" s="126"/>
      <c r="F184" s="126"/>
      <c r="G184" s="125"/>
      <c r="H184" s="124"/>
      <c r="I184" s="126"/>
      <c r="J184" s="126"/>
      <c r="K184" s="126"/>
      <c r="L184" s="123"/>
      <c r="M184" s="127"/>
      <c r="N184" s="126"/>
      <c r="O184" s="126"/>
      <c r="P184" s="126"/>
      <c r="Q184" s="125"/>
      <c r="R184" s="124"/>
      <c r="S184" s="126"/>
      <c r="T184" s="126"/>
      <c r="U184" s="126"/>
      <c r="V184" s="126"/>
      <c r="W184" s="126"/>
      <c r="X184" s="123"/>
      <c r="Y184" s="885"/>
      <c r="Z184" s="885"/>
      <c r="AA184" s="885"/>
      <c r="AB184" s="885"/>
      <c r="AC184" s="885"/>
      <c r="AD184" s="885"/>
      <c r="AE184" s="885"/>
      <c r="AF184" s="885"/>
      <c r="AG184" s="885"/>
      <c r="AH184" s="885"/>
      <c r="AI184" s="885"/>
      <c r="AJ184" s="885"/>
      <c r="AK184" s="885"/>
      <c r="AL184" s="885"/>
      <c r="AM184" s="885"/>
      <c r="AN184" s="885"/>
      <c r="AO184" s="885"/>
      <c r="AP184" s="885"/>
      <c r="AQ184" s="885"/>
      <c r="AR184" s="885"/>
      <c r="AS184" s="885"/>
      <c r="AT184" s="885"/>
      <c r="AU184" s="885"/>
      <c r="AV184" s="885"/>
      <c r="AW184" s="885"/>
      <c r="AX184" s="885"/>
      <c r="AY184" s="885"/>
      <c r="AZ184" s="395"/>
      <c r="BA184" s="942"/>
      <c r="BB184" s="643"/>
      <c r="BC184" s="497"/>
      <c r="BD184" s="484"/>
      <c r="BE184" s="484"/>
      <c r="BF184" s="484"/>
      <c r="BG184" s="501"/>
      <c r="BH184" s="497"/>
      <c r="BI184" s="484"/>
      <c r="BJ184" s="484"/>
      <c r="BK184" s="484"/>
      <c r="BL184" s="501"/>
      <c r="BM184" s="497"/>
      <c r="BN184" s="484"/>
      <c r="BO184" s="484"/>
      <c r="BP184" s="484"/>
      <c r="BQ184" s="501"/>
      <c r="BR184" s="497"/>
      <c r="BS184" s="484"/>
      <c r="BT184" s="484"/>
      <c r="BU184" s="484"/>
      <c r="BV184" s="484"/>
      <c r="BW184" s="484"/>
      <c r="BX184" s="485"/>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row>
    <row r="185" s="603" customFormat="true" ht="15" customHeight="true" x14ac:dyDescent="0.2">
      <c r="A185" s="190"/>
      <c r="B185" s="181"/>
      <c r="C185" s="127"/>
      <c r="D185" s="126"/>
      <c r="E185" s="126"/>
      <c r="F185" s="126"/>
      <c r="G185" s="125"/>
      <c r="H185" s="124"/>
      <c r="I185" s="126"/>
      <c r="J185" s="126"/>
      <c r="K185" s="126"/>
      <c r="L185" s="123"/>
      <c r="M185" s="127"/>
      <c r="N185" s="126"/>
      <c r="O185" s="126"/>
      <c r="P185" s="126"/>
      <c r="Q185" s="125"/>
      <c r="R185" s="124"/>
      <c r="S185" s="126"/>
      <c r="T185" s="126"/>
      <c r="U185" s="126"/>
      <c r="V185" s="126"/>
      <c r="W185" s="126"/>
      <c r="X185" s="123"/>
      <c r="Y185" s="885"/>
      <c r="Z185" s="885"/>
      <c r="AA185" s="885"/>
      <c r="AB185" s="885"/>
      <c r="AC185" s="885"/>
      <c r="AD185" s="885"/>
      <c r="AE185" s="885"/>
      <c r="AF185" s="885"/>
      <c r="AG185" s="885"/>
      <c r="AH185" s="885"/>
      <c r="AI185" s="885"/>
      <c r="AJ185" s="885"/>
      <c r="AK185" s="885"/>
      <c r="AL185" s="885"/>
      <c r="AM185" s="885"/>
      <c r="AN185" s="885"/>
      <c r="AO185" s="885"/>
      <c r="AP185" s="885"/>
      <c r="AQ185" s="885"/>
      <c r="AR185" s="885"/>
      <c r="AS185" s="885"/>
      <c r="AT185" s="885"/>
      <c r="AU185" s="885"/>
      <c r="AV185" s="885"/>
      <c r="AW185" s="885"/>
      <c r="AX185" s="885"/>
      <c r="AY185" s="885"/>
      <c r="AZ185" s="395"/>
      <c r="BA185" s="942"/>
      <c r="BB185" s="643"/>
      <c r="BC185" s="497"/>
      <c r="BD185" s="484"/>
      <c r="BE185" s="484"/>
      <c r="BF185" s="484"/>
      <c r="BG185" s="501"/>
      <c r="BH185" s="497"/>
      <c r="BI185" s="484"/>
      <c r="BJ185" s="484"/>
      <c r="BK185" s="484"/>
      <c r="BL185" s="501"/>
      <c r="BM185" s="497"/>
      <c r="BN185" s="484"/>
      <c r="BO185" s="484"/>
      <c r="BP185" s="484"/>
      <c r="BQ185" s="501"/>
      <c r="BR185" s="497"/>
      <c r="BS185" s="484"/>
      <c r="BT185" s="484"/>
      <c r="BU185" s="484"/>
      <c r="BV185" s="484"/>
      <c r="BW185" s="484"/>
      <c r="BX185" s="485"/>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row>
    <row r="186" s="603" customFormat="true" ht="15" customHeight="true" x14ac:dyDescent="0.2">
      <c r="A186" s="190"/>
      <c r="B186" s="181"/>
      <c r="C186" s="127"/>
      <c r="D186" s="126"/>
      <c r="E186" s="126"/>
      <c r="F186" s="126"/>
      <c r="G186" s="125"/>
      <c r="H186" s="124"/>
      <c r="I186" s="126"/>
      <c r="J186" s="126"/>
      <c r="K186" s="126"/>
      <c r="L186" s="123"/>
      <c r="M186" s="127"/>
      <c r="N186" s="126"/>
      <c r="O186" s="126"/>
      <c r="P186" s="126"/>
      <c r="Q186" s="125"/>
      <c r="R186" s="124"/>
      <c r="S186" s="126"/>
      <c r="T186" s="126"/>
      <c r="U186" s="126"/>
      <c r="V186" s="126"/>
      <c r="W186" s="126"/>
      <c r="X186" s="123"/>
      <c r="Y186" s="885"/>
      <c r="Z186" s="885"/>
      <c r="AA186" s="885"/>
      <c r="AB186" s="885"/>
      <c r="AC186" s="885"/>
      <c r="AD186" s="885"/>
      <c r="AE186" s="885"/>
      <c r="AF186" s="885"/>
      <c r="AG186" s="885"/>
      <c r="AH186" s="885"/>
      <c r="AI186" s="885"/>
      <c r="AJ186" s="885"/>
      <c r="AK186" s="885"/>
      <c r="AL186" s="885"/>
      <c r="AM186" s="885"/>
      <c r="AN186" s="885"/>
      <c r="AO186" s="885"/>
      <c r="AP186" s="885"/>
      <c r="AQ186" s="885"/>
      <c r="AR186" s="885"/>
      <c r="AS186" s="885"/>
      <c r="AT186" s="885"/>
      <c r="AU186" s="885"/>
      <c r="AV186" s="885"/>
      <c r="AW186" s="885"/>
      <c r="AX186" s="885"/>
      <c r="AY186" s="885"/>
      <c r="AZ186" s="395"/>
      <c r="BA186" s="942"/>
      <c r="BB186" s="643"/>
      <c r="BC186" s="497"/>
      <c r="BD186" s="484"/>
      <c r="BE186" s="484"/>
      <c r="BF186" s="484"/>
      <c r="BG186" s="501"/>
      <c r="BH186" s="497"/>
      <c r="BI186" s="484"/>
      <c r="BJ186" s="484"/>
      <c r="BK186" s="484"/>
      <c r="BL186" s="501"/>
      <c r="BM186" s="497"/>
      <c r="BN186" s="484"/>
      <c r="BO186" s="484"/>
      <c r="BP186" s="484"/>
      <c r="BQ186" s="501"/>
      <c r="BR186" s="497"/>
      <c r="BS186" s="484"/>
      <c r="BT186" s="484"/>
      <c r="BU186" s="484"/>
      <c r="BV186" s="484"/>
      <c r="BW186" s="484"/>
      <c r="BX186" s="485"/>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row>
    <row r="187" s="603" customFormat="true" ht="15" customHeight="true" x14ac:dyDescent="0.2">
      <c r="A187" s="190"/>
      <c r="B187" s="181"/>
      <c r="C187" s="127"/>
      <c r="D187" s="126"/>
      <c r="E187" s="126"/>
      <c r="F187" s="126"/>
      <c r="G187" s="125"/>
      <c r="H187" s="124"/>
      <c r="I187" s="126"/>
      <c r="J187" s="126"/>
      <c r="K187" s="126"/>
      <c r="L187" s="123"/>
      <c r="M187" s="127"/>
      <c r="N187" s="126"/>
      <c r="O187" s="126"/>
      <c r="P187" s="126"/>
      <c r="Q187" s="125"/>
      <c r="R187" s="124"/>
      <c r="S187" s="126"/>
      <c r="T187" s="126"/>
      <c r="U187" s="126"/>
      <c r="V187" s="126"/>
      <c r="W187" s="126"/>
      <c r="X187" s="123"/>
      <c r="Y187" s="885"/>
      <c r="Z187" s="885"/>
      <c r="AA187" s="885"/>
      <c r="AB187" s="885"/>
      <c r="AC187" s="885"/>
      <c r="AD187" s="885"/>
      <c r="AE187" s="885"/>
      <c r="AF187" s="885"/>
      <c r="AG187" s="885"/>
      <c r="AH187" s="885"/>
      <c r="AI187" s="885"/>
      <c r="AJ187" s="885"/>
      <c r="AK187" s="885"/>
      <c r="AL187" s="885"/>
      <c r="AM187" s="885"/>
      <c r="AN187" s="885"/>
      <c r="AO187" s="885"/>
      <c r="AP187" s="885"/>
      <c r="AQ187" s="885"/>
      <c r="AR187" s="885"/>
      <c r="AS187" s="885"/>
      <c r="AT187" s="885"/>
      <c r="AU187" s="885"/>
      <c r="AV187" s="885"/>
      <c r="AW187" s="885"/>
      <c r="AX187" s="885"/>
      <c r="AY187" s="885"/>
      <c r="AZ187" s="395"/>
      <c r="BA187" s="942"/>
      <c r="BB187" s="643"/>
      <c r="BC187" s="497"/>
      <c r="BD187" s="484"/>
      <c r="BE187" s="484"/>
      <c r="BF187" s="484"/>
      <c r="BG187" s="501"/>
      <c r="BH187" s="497"/>
      <c r="BI187" s="484"/>
      <c r="BJ187" s="484"/>
      <c r="BK187" s="484"/>
      <c r="BL187" s="501"/>
      <c r="BM187" s="497"/>
      <c r="BN187" s="484"/>
      <c r="BO187" s="484"/>
      <c r="BP187" s="484"/>
      <c r="BQ187" s="501"/>
      <c r="BR187" s="497"/>
      <c r="BS187" s="484"/>
      <c r="BT187" s="484"/>
      <c r="BU187" s="484"/>
      <c r="BV187" s="484"/>
      <c r="BW187" s="484"/>
      <c r="BX187" s="485"/>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row>
    <row r="188" s="603" customFormat="true" ht="15" customHeight="true" x14ac:dyDescent="0.2">
      <c r="A188" s="190"/>
      <c r="B188" s="181"/>
      <c r="C188" s="127"/>
      <c r="D188" s="126"/>
      <c r="E188" s="126"/>
      <c r="F188" s="126"/>
      <c r="G188" s="125"/>
      <c r="H188" s="124"/>
      <c r="I188" s="126"/>
      <c r="J188" s="126"/>
      <c r="K188" s="126"/>
      <c r="L188" s="123"/>
      <c r="M188" s="127"/>
      <c r="N188" s="126"/>
      <c r="O188" s="126"/>
      <c r="P188" s="126"/>
      <c r="Q188" s="125"/>
      <c r="R188" s="124"/>
      <c r="S188" s="126"/>
      <c r="T188" s="126"/>
      <c r="U188" s="126"/>
      <c r="V188" s="126"/>
      <c r="W188" s="126"/>
      <c r="X188" s="123"/>
      <c r="Y188" s="885"/>
      <c r="Z188" s="885"/>
      <c r="AA188" s="885"/>
      <c r="AB188" s="885"/>
      <c r="AC188" s="885"/>
      <c r="AD188" s="885"/>
      <c r="AE188" s="885"/>
      <c r="AF188" s="885"/>
      <c r="AG188" s="885"/>
      <c r="AH188" s="885"/>
      <c r="AI188" s="885"/>
      <c r="AJ188" s="885"/>
      <c r="AK188" s="885"/>
      <c r="AL188" s="885"/>
      <c r="AM188" s="885"/>
      <c r="AN188" s="885"/>
      <c r="AO188" s="885"/>
      <c r="AP188" s="885"/>
      <c r="AQ188" s="885"/>
      <c r="AR188" s="885"/>
      <c r="AS188" s="885"/>
      <c r="AT188" s="885"/>
      <c r="AU188" s="885"/>
      <c r="AV188" s="885"/>
      <c r="AW188" s="885"/>
      <c r="AX188" s="885"/>
      <c r="AY188" s="885"/>
      <c r="AZ188" s="395"/>
      <c r="BA188" s="942"/>
      <c r="BB188" s="643"/>
      <c r="BC188" s="497"/>
      <c r="BD188" s="484"/>
      <c r="BE188" s="484"/>
      <c r="BF188" s="484"/>
      <c r="BG188" s="501"/>
      <c r="BH188" s="497"/>
      <c r="BI188" s="484"/>
      <c r="BJ188" s="484"/>
      <c r="BK188" s="484"/>
      <c r="BL188" s="501"/>
      <c r="BM188" s="497"/>
      <c r="BN188" s="484"/>
      <c r="BO188" s="484"/>
      <c r="BP188" s="484"/>
      <c r="BQ188" s="501"/>
      <c r="BR188" s="497"/>
      <c r="BS188" s="484"/>
      <c r="BT188" s="484"/>
      <c r="BU188" s="484"/>
      <c r="BV188" s="484"/>
      <c r="BW188" s="484"/>
      <c r="BX188" s="485"/>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row>
    <row r="189" s="603" customFormat="true" ht="15" customHeight="true" x14ac:dyDescent="0.2">
      <c r="A189" s="190"/>
      <c r="B189" s="181"/>
      <c r="C189" s="127"/>
      <c r="D189" s="126"/>
      <c r="E189" s="126"/>
      <c r="F189" s="126"/>
      <c r="G189" s="125"/>
      <c r="H189" s="124"/>
      <c r="I189" s="126"/>
      <c r="J189" s="126"/>
      <c r="K189" s="126"/>
      <c r="L189" s="123"/>
      <c r="M189" s="127"/>
      <c r="N189" s="126"/>
      <c r="O189" s="126"/>
      <c r="P189" s="126"/>
      <c r="Q189" s="125"/>
      <c r="R189" s="124"/>
      <c r="S189" s="126"/>
      <c r="T189" s="126"/>
      <c r="U189" s="126"/>
      <c r="V189" s="126"/>
      <c r="W189" s="126"/>
      <c r="X189" s="123"/>
      <c r="Y189" s="885"/>
      <c r="Z189" s="885"/>
      <c r="AA189" s="885"/>
      <c r="AB189" s="885"/>
      <c r="AC189" s="885"/>
      <c r="AD189" s="885"/>
      <c r="AE189" s="885"/>
      <c r="AF189" s="885"/>
      <c r="AG189" s="885"/>
      <c r="AH189" s="885"/>
      <c r="AI189" s="885"/>
      <c r="AJ189" s="885"/>
      <c r="AK189" s="885"/>
      <c r="AL189" s="885"/>
      <c r="AM189" s="885"/>
      <c r="AN189" s="885"/>
      <c r="AO189" s="885"/>
      <c r="AP189" s="885"/>
      <c r="AQ189" s="885"/>
      <c r="AR189" s="885"/>
      <c r="AS189" s="885"/>
      <c r="AT189" s="885"/>
      <c r="AU189" s="885"/>
      <c r="AV189" s="885"/>
      <c r="AW189" s="885"/>
      <c r="AX189" s="885"/>
      <c r="AY189" s="885"/>
      <c r="AZ189" s="395"/>
      <c r="BA189" s="942"/>
      <c r="BB189" s="643"/>
      <c r="BC189" s="497"/>
      <c r="BD189" s="484"/>
      <c r="BE189" s="484"/>
      <c r="BF189" s="484"/>
      <c r="BG189" s="501"/>
      <c r="BH189" s="497"/>
      <c r="BI189" s="484"/>
      <c r="BJ189" s="484"/>
      <c r="BK189" s="484"/>
      <c r="BL189" s="501"/>
      <c r="BM189" s="497"/>
      <c r="BN189" s="484"/>
      <c r="BO189" s="484"/>
      <c r="BP189" s="484"/>
      <c r="BQ189" s="501"/>
      <c r="BR189" s="497"/>
      <c r="BS189" s="484"/>
      <c r="BT189" s="484"/>
      <c r="BU189" s="484"/>
      <c r="BV189" s="484"/>
      <c r="BW189" s="484"/>
      <c r="BX189" s="485"/>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row>
    <row r="190" s="603" customFormat="true" ht="15" customHeight="true" x14ac:dyDescent="0.2">
      <c r="A190" s="190"/>
      <c r="B190" s="181"/>
      <c r="C190" s="127"/>
      <c r="D190" s="126"/>
      <c r="E190" s="126"/>
      <c r="F190" s="126"/>
      <c r="G190" s="125"/>
      <c r="H190" s="124"/>
      <c r="I190" s="126"/>
      <c r="J190" s="126"/>
      <c r="K190" s="126"/>
      <c r="L190" s="123"/>
      <c r="M190" s="127"/>
      <c r="N190" s="126"/>
      <c r="O190" s="126"/>
      <c r="P190" s="126"/>
      <c r="Q190" s="125"/>
      <c r="R190" s="124"/>
      <c r="S190" s="126"/>
      <c r="T190" s="126"/>
      <c r="U190" s="126"/>
      <c r="V190" s="126"/>
      <c r="W190" s="126"/>
      <c r="X190" s="123"/>
      <c r="Y190" s="885"/>
      <c r="Z190" s="885"/>
      <c r="AA190" s="885"/>
      <c r="AB190" s="885"/>
      <c r="AC190" s="885"/>
      <c r="AD190" s="885"/>
      <c r="AE190" s="885"/>
      <c r="AF190" s="885"/>
      <c r="AG190" s="885"/>
      <c r="AH190" s="885"/>
      <c r="AI190" s="885"/>
      <c r="AJ190" s="885"/>
      <c r="AK190" s="885"/>
      <c r="AL190" s="885"/>
      <c r="AM190" s="885"/>
      <c r="AN190" s="885"/>
      <c r="AO190" s="885"/>
      <c r="AP190" s="885"/>
      <c r="AQ190" s="885"/>
      <c r="AR190" s="885"/>
      <c r="AS190" s="885"/>
      <c r="AT190" s="885"/>
      <c r="AU190" s="885"/>
      <c r="AV190" s="885"/>
      <c r="AW190" s="885"/>
      <c r="AX190" s="885"/>
      <c r="AY190" s="885"/>
      <c r="AZ190" s="395"/>
      <c r="BA190" s="942"/>
      <c r="BB190" s="643"/>
      <c r="BC190" s="497"/>
      <c r="BD190" s="484"/>
      <c r="BE190" s="484"/>
      <c r="BF190" s="484"/>
      <c r="BG190" s="501"/>
      <c r="BH190" s="497"/>
      <c r="BI190" s="484"/>
      <c r="BJ190" s="484"/>
      <c r="BK190" s="484"/>
      <c r="BL190" s="501"/>
      <c r="BM190" s="497"/>
      <c r="BN190" s="484"/>
      <c r="BO190" s="484"/>
      <c r="BP190" s="484"/>
      <c r="BQ190" s="501"/>
      <c r="BR190" s="497"/>
      <c r="BS190" s="484"/>
      <c r="BT190" s="484"/>
      <c r="BU190" s="484"/>
      <c r="BV190" s="484"/>
      <c r="BW190" s="484"/>
      <c r="BX190" s="485"/>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row>
    <row r="191" s="603" customFormat="true" ht="15" customHeight="true" x14ac:dyDescent="0.2">
      <c r="A191" s="190"/>
      <c r="B191" s="181"/>
      <c r="C191" s="127"/>
      <c r="D191" s="126"/>
      <c r="E191" s="126"/>
      <c r="F191" s="126"/>
      <c r="G191" s="125"/>
      <c r="H191" s="124"/>
      <c r="I191" s="126"/>
      <c r="J191" s="126"/>
      <c r="K191" s="126"/>
      <c r="L191" s="123"/>
      <c r="M191" s="127"/>
      <c r="N191" s="126"/>
      <c r="O191" s="126"/>
      <c r="P191" s="126"/>
      <c r="Q191" s="125"/>
      <c r="R191" s="124"/>
      <c r="S191" s="126"/>
      <c r="T191" s="126"/>
      <c r="U191" s="126"/>
      <c r="V191" s="126"/>
      <c r="W191" s="126"/>
      <c r="X191" s="123"/>
      <c r="Y191" s="885"/>
      <c r="Z191" s="885"/>
      <c r="AA191" s="885"/>
      <c r="AB191" s="885"/>
      <c r="AC191" s="885"/>
      <c r="AD191" s="885"/>
      <c r="AE191" s="885"/>
      <c r="AF191" s="885"/>
      <c r="AG191" s="885"/>
      <c r="AH191" s="885"/>
      <c r="AI191" s="885"/>
      <c r="AJ191" s="885"/>
      <c r="AK191" s="885"/>
      <c r="AL191" s="885"/>
      <c r="AM191" s="885"/>
      <c r="AN191" s="885"/>
      <c r="AO191" s="885"/>
      <c r="AP191" s="885"/>
      <c r="AQ191" s="885"/>
      <c r="AR191" s="885"/>
      <c r="AS191" s="885"/>
      <c r="AT191" s="885"/>
      <c r="AU191" s="885"/>
      <c r="AV191" s="885"/>
      <c r="AW191" s="885"/>
      <c r="AX191" s="885"/>
      <c r="AY191" s="885"/>
      <c r="AZ191" s="395"/>
      <c r="BA191" s="942"/>
      <c r="BB191" s="643"/>
      <c r="BC191" s="497"/>
      <c r="BD191" s="484"/>
      <c r="BE191" s="484"/>
      <c r="BF191" s="484"/>
      <c r="BG191" s="501"/>
      <c r="BH191" s="497"/>
      <c r="BI191" s="484"/>
      <c r="BJ191" s="484"/>
      <c r="BK191" s="484"/>
      <c r="BL191" s="501"/>
      <c r="BM191" s="497"/>
      <c r="BN191" s="484"/>
      <c r="BO191" s="484"/>
      <c r="BP191" s="484"/>
      <c r="BQ191" s="501"/>
      <c r="BR191" s="497"/>
      <c r="BS191" s="484"/>
      <c r="BT191" s="484"/>
      <c r="BU191" s="484"/>
      <c r="BV191" s="484"/>
      <c r="BW191" s="484"/>
      <c r="BX191" s="485"/>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row>
    <row r="192" s="603" customFormat="true" ht="15" customHeight="true" x14ac:dyDescent="0.2">
      <c r="A192" s="213"/>
      <c r="B192" s="180"/>
      <c r="C192" s="144"/>
      <c r="D192" s="146"/>
      <c r="E192" s="146"/>
      <c r="F192" s="146"/>
      <c r="G192" s="145"/>
      <c r="H192" s="143"/>
      <c r="I192" s="146"/>
      <c r="J192" s="146"/>
      <c r="K192" s="146"/>
      <c r="L192" s="142"/>
      <c r="M192" s="144"/>
      <c r="N192" s="146"/>
      <c r="O192" s="146"/>
      <c r="P192" s="146"/>
      <c r="Q192" s="145"/>
      <c r="R192" s="143"/>
      <c r="S192" s="146"/>
      <c r="T192" s="146"/>
      <c r="U192" s="146"/>
      <c r="V192" s="146"/>
      <c r="W192" s="146"/>
      <c r="X192" s="142"/>
      <c r="Y192" s="885"/>
      <c r="Z192" s="885"/>
      <c r="AA192" s="885"/>
      <c r="AB192" s="885"/>
      <c r="AC192" s="885"/>
      <c r="AD192" s="885"/>
      <c r="AE192" s="885"/>
      <c r="AF192" s="885"/>
      <c r="AG192" s="885"/>
      <c r="AH192" s="885"/>
      <c r="AI192" s="885"/>
      <c r="AJ192" s="885"/>
      <c r="AK192" s="885"/>
      <c r="AL192" s="885"/>
      <c r="AM192" s="885"/>
      <c r="AN192" s="885"/>
      <c r="AO192" s="885"/>
      <c r="AP192" s="885"/>
      <c r="AQ192" s="885"/>
      <c r="AR192" s="885"/>
      <c r="AS192" s="885"/>
      <c r="AT192" s="885"/>
      <c r="AU192" s="885"/>
      <c r="AV192" s="885"/>
      <c r="AW192" s="885"/>
      <c r="AX192" s="885"/>
      <c r="AY192" s="885"/>
      <c r="AZ192" s="395"/>
      <c r="BA192" s="942"/>
      <c r="BB192" s="643"/>
      <c r="BC192" s="497"/>
      <c r="BD192" s="484"/>
      <c r="BE192" s="484"/>
      <c r="BF192" s="484"/>
      <c r="BG192" s="501"/>
      <c r="BH192" s="497"/>
      <c r="BI192" s="484"/>
      <c r="BJ192" s="484"/>
      <c r="BK192" s="484"/>
      <c r="BL192" s="501"/>
      <c r="BM192" s="497"/>
      <c r="BN192" s="484"/>
      <c r="BO192" s="484"/>
      <c r="BP192" s="484"/>
      <c r="BQ192" s="501"/>
      <c r="BR192" s="497"/>
      <c r="BS192" s="484"/>
      <c r="BT192" s="484"/>
      <c r="BU192" s="484"/>
      <c r="BV192" s="484"/>
      <c r="BW192" s="484"/>
      <c r="BX192" s="485"/>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row>
    <row r="193" s="358" customFormat="true" ht="15" customHeight="true" x14ac:dyDescent="0.2">
      <c r="A193" s="212"/>
      <c r="B193" s="179"/>
      <c r="C193" s="144"/>
      <c r="D193" s="146"/>
      <c r="E193" s="146"/>
      <c r="F193" s="146"/>
      <c r="G193" s="145"/>
      <c r="H193" s="143"/>
      <c r="I193" s="146"/>
      <c r="J193" s="146"/>
      <c r="K193" s="146"/>
      <c r="L193" s="142"/>
      <c r="M193" s="144"/>
      <c r="N193" s="146"/>
      <c r="O193" s="146"/>
      <c r="P193" s="146"/>
      <c r="Q193" s="145"/>
      <c r="R193" s="143"/>
      <c r="S193" s="146"/>
      <c r="T193" s="146"/>
      <c r="U193" s="146"/>
      <c r="V193" s="146"/>
      <c r="W193" s="146"/>
      <c r="X193" s="142"/>
      <c r="Y193" s="88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95"/>
      <c r="BA193" s="942"/>
      <c r="BB193" s="643"/>
      <c r="BC193" s="497"/>
      <c r="BD193" s="484"/>
      <c r="BE193" s="484"/>
      <c r="BF193" s="484"/>
      <c r="BG193" s="501"/>
      <c r="BH193" s="497"/>
      <c r="BI193" s="484"/>
      <c r="BJ193" s="484"/>
      <c r="BK193" s="484"/>
      <c r="BL193" s="501"/>
      <c r="BM193" s="497"/>
      <c r="BN193" s="484"/>
      <c r="BO193" s="484"/>
      <c r="BP193" s="484"/>
      <c r="BQ193" s="501"/>
      <c r="BR193" s="497"/>
      <c r="BS193" s="484"/>
      <c r="BT193" s="484"/>
      <c r="BU193" s="484"/>
      <c r="BV193" s="484"/>
      <c r="BW193" s="484"/>
      <c r="BX193" s="485"/>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row>
    <row r="194" s="358" customFormat="true" ht="15" customHeight="true" x14ac:dyDescent="0.2">
      <c r="A194" s="212"/>
      <c r="B194" s="179"/>
      <c r="C194" s="144"/>
      <c r="D194" s="146"/>
      <c r="E194" s="146"/>
      <c r="F194" s="146"/>
      <c r="G194" s="145"/>
      <c r="H194" s="143"/>
      <c r="I194" s="146"/>
      <c r="J194" s="146"/>
      <c r="K194" s="146"/>
      <c r="L194" s="142"/>
      <c r="M194" s="144"/>
      <c r="N194" s="146"/>
      <c r="O194" s="146"/>
      <c r="P194" s="146"/>
      <c r="Q194" s="145"/>
      <c r="R194" s="143"/>
      <c r="S194" s="146"/>
      <c r="T194" s="146"/>
      <c r="U194" s="146"/>
      <c r="V194" s="146"/>
      <c r="W194" s="146"/>
      <c r="X194" s="142"/>
      <c r="Y194" s="88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95"/>
      <c r="BA194" s="942"/>
      <c r="BB194" s="643"/>
      <c r="BC194" s="497"/>
      <c r="BD194" s="484"/>
      <c r="BE194" s="484"/>
      <c r="BF194" s="484"/>
      <c r="BG194" s="501"/>
      <c r="BH194" s="497"/>
      <c r="BI194" s="484"/>
      <c r="BJ194" s="484"/>
      <c r="BK194" s="484"/>
      <c r="BL194" s="501"/>
      <c r="BM194" s="497"/>
      <c r="BN194" s="484"/>
      <c r="BO194" s="484"/>
      <c r="BP194" s="484"/>
      <c r="BQ194" s="501"/>
      <c r="BR194" s="497"/>
      <c r="BS194" s="484"/>
      <c r="BT194" s="484"/>
      <c r="BU194" s="484"/>
      <c r="BV194" s="484"/>
      <c r="BW194" s="484"/>
      <c r="BX194" s="485"/>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row>
    <row r="195" s="358" customFormat="true" ht="15" customHeight="true" x14ac:dyDescent="0.2">
      <c r="A195" s="212"/>
      <c r="B195" s="179"/>
      <c r="C195" s="144"/>
      <c r="D195" s="146"/>
      <c r="E195" s="146"/>
      <c r="F195" s="146"/>
      <c r="G195" s="145"/>
      <c r="H195" s="143"/>
      <c r="I195" s="146"/>
      <c r="J195" s="146"/>
      <c r="K195" s="146"/>
      <c r="L195" s="142"/>
      <c r="M195" s="144"/>
      <c r="N195" s="146"/>
      <c r="O195" s="146"/>
      <c r="P195" s="146"/>
      <c r="Q195" s="145"/>
      <c r="R195" s="143"/>
      <c r="S195" s="146"/>
      <c r="T195" s="146"/>
      <c r="U195" s="146"/>
      <c r="V195" s="146"/>
      <c r="W195" s="146"/>
      <c r="X195" s="142"/>
      <c r="Y195" s="88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95"/>
      <c r="BA195" s="942"/>
      <c r="BB195" s="643"/>
      <c r="BC195" s="497"/>
      <c r="BD195" s="484"/>
      <c r="BE195" s="484"/>
      <c r="BF195" s="484"/>
      <c r="BG195" s="501"/>
      <c r="BH195" s="497"/>
      <c r="BI195" s="484"/>
      <c r="BJ195" s="484"/>
      <c r="BK195" s="484"/>
      <c r="BL195" s="501"/>
      <c r="BM195" s="497"/>
      <c r="BN195" s="484"/>
      <c r="BO195" s="484"/>
      <c r="BP195" s="484"/>
      <c r="BQ195" s="501"/>
      <c r="BR195" s="497"/>
      <c r="BS195" s="484"/>
      <c r="BT195" s="484"/>
      <c r="BU195" s="484"/>
      <c r="BV195" s="484"/>
      <c r="BW195" s="484"/>
      <c r="BX195" s="485"/>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row>
    <row r="196" s="358" customFormat="true" ht="15" customHeight="true" x14ac:dyDescent="0.2">
      <c r="A196" s="212"/>
      <c r="B196" s="179"/>
      <c r="C196" s="144"/>
      <c r="D196" s="146"/>
      <c r="E196" s="146"/>
      <c r="F196" s="146"/>
      <c r="G196" s="145"/>
      <c r="H196" s="143"/>
      <c r="I196" s="146"/>
      <c r="J196" s="146"/>
      <c r="K196" s="146"/>
      <c r="L196" s="142"/>
      <c r="M196" s="144"/>
      <c r="N196" s="146"/>
      <c r="O196" s="146"/>
      <c r="P196" s="146"/>
      <c r="Q196" s="145"/>
      <c r="R196" s="143"/>
      <c r="S196" s="146"/>
      <c r="T196" s="146"/>
      <c r="U196" s="146"/>
      <c r="V196" s="146"/>
      <c r="W196" s="146"/>
      <c r="X196" s="142"/>
      <c r="Y196" s="88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95"/>
      <c r="BA196" s="942"/>
      <c r="BB196" s="643"/>
      <c r="BC196" s="497"/>
      <c r="BD196" s="484"/>
      <c r="BE196" s="484"/>
      <c r="BF196" s="484"/>
      <c r="BG196" s="501"/>
      <c r="BH196" s="497"/>
      <c r="BI196" s="484"/>
      <c r="BJ196" s="484"/>
      <c r="BK196" s="484"/>
      <c r="BL196" s="501"/>
      <c r="BM196" s="497"/>
      <c r="BN196" s="484"/>
      <c r="BO196" s="484"/>
      <c r="BP196" s="484"/>
      <c r="BQ196" s="501"/>
      <c r="BR196" s="497"/>
      <c r="BS196" s="484"/>
      <c r="BT196" s="484"/>
      <c r="BU196" s="484"/>
      <c r="BV196" s="484"/>
      <c r="BW196" s="484"/>
      <c r="BX196" s="485"/>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row>
    <row r="197" s="358" customFormat="true" ht="15" customHeight="true" x14ac:dyDescent="0.2">
      <c r="A197" s="212"/>
      <c r="B197" s="179"/>
      <c r="C197" s="144"/>
      <c r="D197" s="146"/>
      <c r="E197" s="146"/>
      <c r="F197" s="146"/>
      <c r="G197" s="145"/>
      <c r="H197" s="143"/>
      <c r="I197" s="146"/>
      <c r="J197" s="146"/>
      <c r="K197" s="146"/>
      <c r="L197" s="142"/>
      <c r="M197" s="144"/>
      <c r="N197" s="146"/>
      <c r="O197" s="146"/>
      <c r="P197" s="146"/>
      <c r="Q197" s="145"/>
      <c r="R197" s="143"/>
      <c r="S197" s="146"/>
      <c r="T197" s="146"/>
      <c r="U197" s="146"/>
      <c r="V197" s="146"/>
      <c r="W197" s="146"/>
      <c r="X197" s="142"/>
      <c r="Y197" s="88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95"/>
      <c r="BA197" s="942"/>
      <c r="BB197" s="643"/>
      <c r="BC197" s="497"/>
      <c r="BD197" s="484"/>
      <c r="BE197" s="484"/>
      <c r="BF197" s="484"/>
      <c r="BG197" s="501"/>
      <c r="BH197" s="497"/>
      <c r="BI197" s="484"/>
      <c r="BJ197" s="484"/>
      <c r="BK197" s="484"/>
      <c r="BL197" s="501"/>
      <c r="BM197" s="497"/>
      <c r="BN197" s="484"/>
      <c r="BO197" s="484"/>
      <c r="BP197" s="484"/>
      <c r="BQ197" s="501"/>
      <c r="BR197" s="497"/>
      <c r="BS197" s="484"/>
      <c r="BT197" s="484"/>
      <c r="BU197" s="484"/>
      <c r="BV197" s="484"/>
      <c r="BW197" s="484"/>
      <c r="BX197" s="485"/>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row>
    <row r="198" s="358" customFormat="true" ht="15" customHeight="true" x14ac:dyDescent="0.2">
      <c r="A198" s="212"/>
      <c r="B198" s="179"/>
      <c r="C198" s="144"/>
      <c r="D198" s="146"/>
      <c r="E198" s="146"/>
      <c r="F198" s="146"/>
      <c r="G198" s="145"/>
      <c r="H198" s="143"/>
      <c r="I198" s="146"/>
      <c r="J198" s="146"/>
      <c r="K198" s="146"/>
      <c r="L198" s="142"/>
      <c r="M198" s="144"/>
      <c r="N198" s="146"/>
      <c r="O198" s="146"/>
      <c r="P198" s="146"/>
      <c r="Q198" s="145"/>
      <c r="R198" s="143"/>
      <c r="S198" s="146"/>
      <c r="T198" s="146"/>
      <c r="U198" s="146"/>
      <c r="V198" s="146"/>
      <c r="W198" s="146"/>
      <c r="X198" s="142"/>
      <c r="Y198" s="88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95"/>
      <c r="BA198" s="942"/>
      <c r="BB198" s="643"/>
      <c r="BC198" s="497"/>
      <c r="BD198" s="484"/>
      <c r="BE198" s="484"/>
      <c r="BF198" s="484"/>
      <c r="BG198" s="501"/>
      <c r="BH198" s="497"/>
      <c r="BI198" s="484"/>
      <c r="BJ198" s="484"/>
      <c r="BK198" s="484"/>
      <c r="BL198" s="501"/>
      <c r="BM198" s="497"/>
      <c r="BN198" s="484"/>
      <c r="BO198" s="484"/>
      <c r="BP198" s="484"/>
      <c r="BQ198" s="501"/>
      <c r="BR198" s="497"/>
      <c r="BS198" s="484"/>
      <c r="BT198" s="484"/>
      <c r="BU198" s="484"/>
      <c r="BV198" s="484"/>
      <c r="BW198" s="484"/>
      <c r="BX198" s="485"/>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row>
    <row r="199" s="358" customFormat="true" ht="15" customHeight="true" x14ac:dyDescent="0.2">
      <c r="A199" s="212"/>
      <c r="B199" s="179"/>
      <c r="C199" s="144"/>
      <c r="D199" s="146"/>
      <c r="E199" s="146"/>
      <c r="F199" s="146"/>
      <c r="G199" s="145"/>
      <c r="H199" s="143"/>
      <c r="I199" s="146"/>
      <c r="J199" s="146"/>
      <c r="K199" s="146"/>
      <c r="L199" s="142"/>
      <c r="M199" s="144"/>
      <c r="N199" s="146"/>
      <c r="O199" s="146"/>
      <c r="P199" s="146"/>
      <c r="Q199" s="145"/>
      <c r="R199" s="143"/>
      <c r="S199" s="146"/>
      <c r="T199" s="146"/>
      <c r="U199" s="146"/>
      <c r="V199" s="146"/>
      <c r="W199" s="146"/>
      <c r="X199" s="142"/>
      <c r="Y199" s="88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95"/>
      <c r="BA199" s="942"/>
      <c r="BB199" s="643"/>
      <c r="BC199" s="497"/>
      <c r="BD199" s="484"/>
      <c r="BE199" s="484"/>
      <c r="BF199" s="484"/>
      <c r="BG199" s="501"/>
      <c r="BH199" s="497"/>
      <c r="BI199" s="484"/>
      <c r="BJ199" s="484"/>
      <c r="BK199" s="484"/>
      <c r="BL199" s="501"/>
      <c r="BM199" s="497"/>
      <c r="BN199" s="484"/>
      <c r="BO199" s="484"/>
      <c r="BP199" s="484"/>
      <c r="BQ199" s="501"/>
      <c r="BR199" s="497"/>
      <c r="BS199" s="484"/>
      <c r="BT199" s="484"/>
      <c r="BU199" s="484"/>
      <c r="BV199" s="484"/>
      <c r="BW199" s="484"/>
      <c r="BX199" s="485"/>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row>
    <row r="200" s="358" customFormat="true" ht="15" customHeight="true" x14ac:dyDescent="0.2">
      <c r="A200" s="212"/>
      <c r="B200" s="179"/>
      <c r="C200" s="144"/>
      <c r="D200" s="146"/>
      <c r="E200" s="146"/>
      <c r="F200" s="146"/>
      <c r="G200" s="145"/>
      <c r="H200" s="143"/>
      <c r="I200" s="146"/>
      <c r="J200" s="146"/>
      <c r="K200" s="146"/>
      <c r="L200" s="142"/>
      <c r="M200" s="144"/>
      <c r="N200" s="146"/>
      <c r="O200" s="146"/>
      <c r="P200" s="146"/>
      <c r="Q200" s="145"/>
      <c r="R200" s="143"/>
      <c r="S200" s="146"/>
      <c r="T200" s="146"/>
      <c r="U200" s="146"/>
      <c r="V200" s="146"/>
      <c r="W200" s="146"/>
      <c r="X200" s="142"/>
      <c r="Y200" s="88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95"/>
      <c r="BA200" s="942"/>
      <c r="BB200" s="643"/>
      <c r="BC200" s="497"/>
      <c r="BD200" s="484"/>
      <c r="BE200" s="484"/>
      <c r="BF200" s="484"/>
      <c r="BG200" s="501"/>
      <c r="BH200" s="497"/>
      <c r="BI200" s="484"/>
      <c r="BJ200" s="484"/>
      <c r="BK200" s="484"/>
      <c r="BL200" s="501"/>
      <c r="BM200" s="497"/>
      <c r="BN200" s="484"/>
      <c r="BO200" s="484"/>
      <c r="BP200" s="484"/>
      <c r="BQ200" s="501"/>
      <c r="BR200" s="497"/>
      <c r="BS200" s="484"/>
      <c r="BT200" s="484"/>
      <c r="BU200" s="484"/>
      <c r="BV200" s="484"/>
      <c r="BW200" s="484"/>
      <c r="BX200" s="485"/>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row>
    <row r="201" s="358" customFormat="true" ht="15" customHeight="true" x14ac:dyDescent="0.2">
      <c r="A201" s="212"/>
      <c r="B201" s="179"/>
      <c r="C201" s="144"/>
      <c r="D201" s="146"/>
      <c r="E201" s="146"/>
      <c r="F201" s="146"/>
      <c r="G201" s="145"/>
      <c r="H201" s="143"/>
      <c r="I201" s="146"/>
      <c r="J201" s="146"/>
      <c r="K201" s="146"/>
      <c r="L201" s="142"/>
      <c r="M201" s="144"/>
      <c r="N201" s="146"/>
      <c r="O201" s="146"/>
      <c r="P201" s="146"/>
      <c r="Q201" s="145"/>
      <c r="R201" s="143"/>
      <c r="S201" s="146"/>
      <c r="T201" s="146"/>
      <c r="U201" s="146"/>
      <c r="V201" s="146"/>
      <c r="W201" s="146"/>
      <c r="X201" s="142"/>
      <c r="Y201" s="88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95"/>
      <c r="BA201" s="942"/>
      <c r="BB201" s="643"/>
      <c r="BC201" s="497"/>
      <c r="BD201" s="484"/>
      <c r="BE201" s="484"/>
      <c r="BF201" s="484"/>
      <c r="BG201" s="501"/>
      <c r="BH201" s="497"/>
      <c r="BI201" s="484"/>
      <c r="BJ201" s="484"/>
      <c r="BK201" s="484"/>
      <c r="BL201" s="501"/>
      <c r="BM201" s="497"/>
      <c r="BN201" s="484"/>
      <c r="BO201" s="484"/>
      <c r="BP201" s="484"/>
      <c r="BQ201" s="501"/>
      <c r="BR201" s="497"/>
      <c r="BS201" s="484"/>
      <c r="BT201" s="484"/>
      <c r="BU201" s="484"/>
      <c r="BV201" s="484"/>
      <c r="BW201" s="484"/>
      <c r="BX201" s="485"/>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row>
    <row r="202" s="358" customFormat="true" ht="15" customHeight="true" x14ac:dyDescent="0.2">
      <c r="A202" s="212"/>
      <c r="B202" s="179"/>
      <c r="C202" s="144"/>
      <c r="D202" s="146"/>
      <c r="E202" s="146"/>
      <c r="F202" s="146"/>
      <c r="G202" s="145"/>
      <c r="H202" s="143"/>
      <c r="I202" s="146"/>
      <c r="J202" s="146"/>
      <c r="K202" s="146"/>
      <c r="L202" s="142"/>
      <c r="M202" s="144"/>
      <c r="N202" s="146"/>
      <c r="O202" s="146"/>
      <c r="P202" s="146"/>
      <c r="Q202" s="145"/>
      <c r="R202" s="143"/>
      <c r="S202" s="146"/>
      <c r="T202" s="146"/>
      <c r="U202" s="146"/>
      <c r="V202" s="146"/>
      <c r="W202" s="146"/>
      <c r="X202" s="142"/>
      <c r="Y202" s="88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95"/>
      <c r="BA202" s="942"/>
      <c r="BB202" s="643"/>
      <c r="BC202" s="497"/>
      <c r="BD202" s="484"/>
      <c r="BE202" s="484"/>
      <c r="BF202" s="484"/>
      <c r="BG202" s="501"/>
      <c r="BH202" s="497"/>
      <c r="BI202" s="484"/>
      <c r="BJ202" s="484"/>
      <c r="BK202" s="484"/>
      <c r="BL202" s="501"/>
      <c r="BM202" s="497"/>
      <c r="BN202" s="484"/>
      <c r="BO202" s="484"/>
      <c r="BP202" s="484"/>
      <c r="BQ202" s="501"/>
      <c r="BR202" s="497"/>
      <c r="BS202" s="484"/>
      <c r="BT202" s="484"/>
      <c r="BU202" s="484"/>
      <c r="BV202" s="484"/>
      <c r="BW202" s="484"/>
      <c r="BX202" s="485"/>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row>
    <row r="203" s="358" customFormat="true" ht="15" customHeight="true" x14ac:dyDescent="0.2">
      <c r="A203" s="189"/>
      <c r="B203" s="178"/>
      <c r="C203" s="122"/>
      <c r="D203" s="121"/>
      <c r="E203" s="121"/>
      <c r="F203" s="121"/>
      <c r="G203" s="120"/>
      <c r="H203" s="119"/>
      <c r="I203" s="121"/>
      <c r="J203" s="121"/>
      <c r="K203" s="121"/>
      <c r="L203" s="118"/>
      <c r="M203" s="122"/>
      <c r="N203" s="121"/>
      <c r="O203" s="121"/>
      <c r="P203" s="121"/>
      <c r="Q203" s="120"/>
      <c r="R203" s="119"/>
      <c r="S203" s="121"/>
      <c r="T203" s="121"/>
      <c r="U203" s="121"/>
      <c r="V203" s="146"/>
      <c r="W203" s="146"/>
      <c r="X203" s="142"/>
      <c r="Y203" s="885"/>
      <c r="Z203" s="885"/>
      <c r="AA203" s="885"/>
      <c r="AB203" s="885"/>
      <c r="AC203" s="885"/>
      <c r="AD203" s="885"/>
      <c r="AE203" s="885"/>
      <c r="AF203" s="885"/>
      <c r="AG203" s="885"/>
      <c r="AH203" s="885"/>
      <c r="AI203" s="885"/>
      <c r="AJ203" s="885"/>
      <c r="AK203" s="885"/>
      <c r="AL203" s="885"/>
      <c r="AM203" s="885"/>
      <c r="AN203" s="885"/>
      <c r="AO203" s="885"/>
      <c r="AP203" s="885"/>
      <c r="AQ203" s="885"/>
      <c r="AR203" s="885"/>
      <c r="AS203" s="885"/>
      <c r="AT203" s="885"/>
      <c r="AU203" s="885"/>
      <c r="AV203" s="885"/>
      <c r="AW203" s="885"/>
      <c r="AX203" s="885"/>
      <c r="AY203" s="885"/>
      <c r="AZ203" s="395"/>
      <c r="BA203" s="942"/>
      <c r="BB203" s="643"/>
      <c r="BC203" s="497"/>
      <c r="BD203" s="484"/>
      <c r="BE203" s="484"/>
      <c r="BF203" s="484"/>
      <c r="BG203" s="501"/>
      <c r="BH203" s="497"/>
      <c r="BI203" s="484"/>
      <c r="BJ203" s="484"/>
      <c r="BK203" s="484"/>
      <c r="BL203" s="501"/>
      <c r="BM203" s="497"/>
      <c r="BN203" s="484"/>
      <c r="BO203" s="484"/>
      <c r="BP203" s="484"/>
      <c r="BQ203" s="501"/>
      <c r="BR203" s="497"/>
      <c r="BS203" s="484"/>
      <c r="BT203" s="484"/>
      <c r="BU203" s="484"/>
      <c r="BV203" s="484"/>
      <c r="BW203" s="484"/>
      <c r="BX203" s="485"/>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row>
    <row r="204" s="358" customFormat="true" ht="15" customHeight="true" x14ac:dyDescent="0.2">
      <c r="A204" s="212"/>
      <c r="B204" s="179"/>
      <c r="C204" s="144"/>
      <c r="D204" s="146"/>
      <c r="E204" s="146"/>
      <c r="F204" s="146"/>
      <c r="G204" s="145"/>
      <c r="H204" s="143"/>
      <c r="I204" s="146"/>
      <c r="J204" s="146"/>
      <c r="K204" s="146"/>
      <c r="L204" s="142"/>
      <c r="M204" s="144"/>
      <c r="N204" s="146"/>
      <c r="O204" s="146"/>
      <c r="P204" s="146"/>
      <c r="Q204" s="145"/>
      <c r="R204" s="143"/>
      <c r="S204" s="146"/>
      <c r="T204" s="146"/>
      <c r="U204" s="146"/>
      <c r="V204" s="146"/>
      <c r="W204" s="146"/>
      <c r="X204" s="142"/>
      <c r="Y204" s="885"/>
      <c r="Z204" s="885"/>
      <c r="AA204" s="885"/>
      <c r="AB204" s="885"/>
      <c r="AC204" s="885"/>
      <c r="AD204" s="885"/>
      <c r="AE204" s="885"/>
      <c r="AF204" s="885"/>
      <c r="AG204" s="885"/>
      <c r="AH204" s="885"/>
      <c r="AI204" s="885"/>
      <c r="AJ204" s="885"/>
      <c r="AK204" s="885"/>
      <c r="AL204" s="885"/>
      <c r="AM204" s="885"/>
      <c r="AN204" s="885"/>
      <c r="AO204" s="885"/>
      <c r="AP204" s="885"/>
      <c r="AQ204" s="885"/>
      <c r="AR204" s="885"/>
      <c r="AS204" s="885"/>
      <c r="AT204" s="885"/>
      <c r="AU204" s="885"/>
      <c r="AV204" s="885"/>
      <c r="AW204" s="885"/>
      <c r="AX204" s="885"/>
      <c r="AY204" s="885"/>
      <c r="AZ204" s="395"/>
      <c r="BA204" s="942"/>
      <c r="BB204" s="643"/>
      <c r="BC204" s="497"/>
      <c r="BD204" s="484"/>
      <c r="BE204" s="484"/>
      <c r="BF204" s="484"/>
      <c r="BG204" s="501"/>
      <c r="BH204" s="497"/>
      <c r="BI204" s="484"/>
      <c r="BJ204" s="484"/>
      <c r="BK204" s="484"/>
      <c r="BL204" s="501"/>
      <c r="BM204" s="497"/>
      <c r="BN204" s="484"/>
      <c r="BO204" s="484"/>
      <c r="BP204" s="484"/>
      <c r="BQ204" s="501"/>
      <c r="BR204" s="497"/>
      <c r="BS204" s="484"/>
      <c r="BT204" s="484"/>
      <c r="BU204" s="484"/>
      <c r="BV204" s="484"/>
      <c r="BW204" s="484"/>
      <c r="BX204" s="485"/>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row>
    <row r="205" s="358" customFormat="true" ht="15" customHeight="true" x14ac:dyDescent="0.2">
      <c r="A205" s="211"/>
      <c r="B205" s="177"/>
      <c r="C205" s="117"/>
      <c r="D205" s="131"/>
      <c r="E205" s="131"/>
      <c r="F205" s="131"/>
      <c r="G205" s="130"/>
      <c r="H205" s="116"/>
      <c r="I205" s="131"/>
      <c r="J205" s="131"/>
      <c r="K205" s="131"/>
      <c r="L205" s="115"/>
      <c r="M205" s="117"/>
      <c r="N205" s="131"/>
      <c r="O205" s="131"/>
      <c r="P205" s="131"/>
      <c r="Q205" s="130"/>
      <c r="R205" s="116"/>
      <c r="S205" s="131"/>
      <c r="T205" s="131"/>
      <c r="U205" s="131"/>
      <c r="V205" s="131"/>
      <c r="W205" s="131"/>
      <c r="X205" s="115"/>
      <c r="Y205" s="885"/>
      <c r="Z205" s="885"/>
      <c r="AA205" s="885"/>
      <c r="AB205" s="885"/>
      <c r="AC205" s="885"/>
      <c r="AD205" s="885"/>
      <c r="AE205" s="885"/>
      <c r="AF205" s="885"/>
      <c r="AG205" s="885"/>
      <c r="AH205" s="885"/>
      <c r="AI205" s="885"/>
      <c r="AJ205" s="885"/>
      <c r="AK205" s="885"/>
      <c r="AL205" s="885"/>
      <c r="AM205" s="885"/>
      <c r="AN205" s="885"/>
      <c r="AO205" s="885"/>
      <c r="AP205" s="885"/>
      <c r="AQ205" s="885"/>
      <c r="AR205" s="885"/>
      <c r="AS205" s="885"/>
      <c r="AT205" s="885"/>
      <c r="AU205" s="885"/>
      <c r="AV205" s="885"/>
      <c r="AW205" s="885"/>
      <c r="AX205" s="885"/>
      <c r="AY205" s="885"/>
      <c r="AZ205" s="395"/>
      <c r="BA205" s="942"/>
      <c r="BB205" s="643"/>
      <c r="BC205" s="500"/>
      <c r="BD205" s="499"/>
      <c r="BE205" s="499"/>
      <c r="BF205" s="499"/>
      <c r="BG205" s="503"/>
      <c r="BH205" s="500"/>
      <c r="BI205" s="499"/>
      <c r="BJ205" s="499"/>
      <c r="BK205" s="499"/>
      <c r="BL205" s="503"/>
      <c r="BM205" s="500"/>
      <c r="BN205" s="499"/>
      <c r="BO205" s="499"/>
      <c r="BP205" s="499"/>
      <c r="BQ205" s="503"/>
      <c r="BR205" s="500"/>
      <c r="BS205" s="499"/>
      <c r="BT205" s="499"/>
      <c r="BU205" s="499"/>
      <c r="BV205" s="499"/>
      <c r="BW205" s="499"/>
      <c r="BX205" s="502"/>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row>
    <row r="206" s="358" customFormat="true" ht="250.15" customHeight="true" x14ac:dyDescent="0.2">
      <c r="B206" s="360"/>
      <c r="Y206" s="395"/>
      <c r="Z206" s="395"/>
      <c r="AA206" s="395"/>
      <c r="AB206" s="395"/>
      <c r="AC206" s="395"/>
      <c r="AD206" s="395"/>
      <c r="AE206" s="395"/>
      <c r="AF206" s="395"/>
      <c r="AG206" s="395"/>
      <c r="AH206" s="395"/>
      <c r="AI206" s="395"/>
      <c r="AJ206" s="395"/>
      <c r="AK206" s="395"/>
      <c r="AL206" s="395"/>
      <c r="AM206" s="395"/>
      <c r="AN206" s="395"/>
      <c r="AO206" s="395"/>
      <c r="AP206" s="395"/>
      <c r="AQ206" s="395"/>
      <c r="AR206" s="395"/>
      <c r="AS206" s="395"/>
      <c r="AT206" s="395"/>
      <c r="AU206" s="395"/>
      <c r="AV206" s="395"/>
      <c r="AW206" s="395"/>
      <c r="AX206" s="395"/>
      <c r="AY206" s="395"/>
      <c r="AZ206" s="395"/>
      <c r="BA206" s="359"/>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9"/>
      <c r="BY206" s="394"/>
      <c r="BZ206" s="394"/>
      <c r="CA206" s="394"/>
      <c r="CB206" s="394"/>
      <c r="CC206" s="394"/>
      <c r="CD206" s="394"/>
      <c r="CE206" s="394"/>
      <c r="CF206" s="394"/>
      <c r="CG206" s="394"/>
      <c r="CH206" s="394"/>
      <c r="CI206" s="394"/>
      <c r="CJ206" s="394"/>
      <c r="CK206" s="394"/>
      <c r="CL206" s="394"/>
      <c r="CM206" s="394"/>
      <c r="CN206" s="394"/>
      <c r="CO206" s="394"/>
      <c r="CP206" s="394"/>
      <c r="CQ206" s="394"/>
      <c r="CR206" s="394"/>
      <c r="CS206" s="394"/>
      <c r="CT206" s="394"/>
      <c r="CU206" s="394"/>
      <c r="CV206" s="394"/>
      <c r="CW206" s="394"/>
      <c r="CX206" s="394"/>
      <c r="CY206" s="394"/>
      <c r="CZ206" s="394"/>
    </row>
    <row r="207" s="338" customFormat="true" ht="18" customHeight="true" x14ac:dyDescent="0.2">
      <c r="Y207" s="390"/>
      <c r="Z207" s="390"/>
      <c r="AA207" s="390"/>
      <c r="AB207" s="390"/>
      <c r="AC207" s="390"/>
      <c r="AD207" s="390"/>
      <c r="AE207" s="390"/>
      <c r="AF207" s="390"/>
      <c r="AG207" s="390"/>
      <c r="AH207" s="390"/>
      <c r="AI207" s="390"/>
      <c r="AJ207" s="390"/>
      <c r="AK207" s="390"/>
      <c r="AL207" s="390"/>
      <c r="AM207" s="390"/>
      <c r="AN207" s="390"/>
      <c r="AO207" s="390"/>
      <c r="AP207" s="390"/>
      <c r="AQ207" s="390"/>
      <c r="AR207" s="390"/>
      <c r="AS207" s="390"/>
      <c r="AT207" s="390"/>
      <c r="AU207" s="390"/>
      <c r="AV207" s="390"/>
      <c r="AW207" s="390"/>
      <c r="AX207" s="390"/>
      <c r="AY207" s="390"/>
      <c r="AZ207" s="390"/>
      <c r="BB207" s="361"/>
      <c r="BY207" s="390"/>
      <c r="BZ207" s="390"/>
      <c r="CA207" s="390"/>
      <c r="CB207" s="390"/>
      <c r="CC207" s="390"/>
      <c r="CD207" s="390"/>
      <c r="CE207" s="390"/>
      <c r="CF207" s="390"/>
      <c r="CG207" s="390"/>
      <c r="CH207" s="390"/>
      <c r="CI207" s="390"/>
      <c r="CJ207" s="390"/>
      <c r="CK207" s="390"/>
      <c r="CL207" s="390"/>
      <c r="CM207" s="390"/>
      <c r="CN207" s="390"/>
      <c r="CO207" s="390"/>
      <c r="CP207" s="390"/>
      <c r="CQ207" s="390"/>
      <c r="CR207" s="390"/>
      <c r="CS207" s="390"/>
      <c r="CT207" s="390"/>
      <c r="CU207" s="390"/>
      <c r="CV207" s="390"/>
      <c r="CW207" s="390"/>
      <c r="CX207" s="390"/>
      <c r="CY207" s="390"/>
      <c r="CZ207" s="390"/>
    </row>
    <row r="208" s="338" customFormat="true" ht="22.5" customHeight="true" x14ac:dyDescent="0.35">
      <c r="A208" s="1145" t="str">
        <f>A1026</f>
        <v>Thailand</v>
      </c>
      <c r="B208" s="1146"/>
      <c r="Y208" s="390"/>
      <c r="Z208" s="390"/>
      <c r="AA208" s="390"/>
      <c r="AB208" s="390"/>
      <c r="AC208" s="390"/>
      <c r="AD208" s="390"/>
      <c r="AE208" s="390"/>
      <c r="AF208" s="390"/>
      <c r="AG208" s="390"/>
      <c r="AH208" s="390"/>
      <c r="AI208" s="390"/>
      <c r="AJ208" s="390"/>
      <c r="AK208" s="390"/>
      <c r="AL208" s="390"/>
      <c r="AM208" s="390"/>
      <c r="AN208" s="390"/>
      <c r="AO208" s="390"/>
      <c r="AP208" s="390"/>
      <c r="AQ208" s="390"/>
      <c r="AR208" s="390"/>
      <c r="AS208" s="390"/>
      <c r="AT208" s="390"/>
      <c r="AU208" s="390"/>
      <c r="AV208" s="390"/>
      <c r="AW208" s="390"/>
      <c r="AX208" s="390"/>
      <c r="AY208" s="390"/>
      <c r="AZ208" s="390"/>
      <c r="BB208" s="361"/>
      <c r="BY208" s="390"/>
      <c r="BZ208" s="390"/>
      <c r="CA208" s="390"/>
      <c r="CB208" s="390"/>
      <c r="CC208" s="390"/>
      <c r="CD208" s="390"/>
      <c r="CE208" s="390"/>
      <c r="CF208" s="390"/>
      <c r="CG208" s="390"/>
      <c r="CH208" s="390"/>
      <c r="CI208" s="390"/>
      <c r="CJ208" s="390"/>
      <c r="CK208" s="390"/>
      <c r="CL208" s="390"/>
      <c r="CM208" s="390"/>
      <c r="CN208" s="390"/>
      <c r="CO208" s="390"/>
      <c r="CP208" s="390"/>
      <c r="CQ208" s="390"/>
      <c r="CR208" s="390"/>
      <c r="CS208" s="390"/>
      <c r="CT208" s="390"/>
      <c r="CU208" s="390"/>
      <c r="CV208" s="390"/>
      <c r="CW208" s="390"/>
      <c r="CX208" s="390"/>
      <c r="CY208" s="390"/>
      <c r="CZ208" s="390"/>
    </row>
    <row r="209" s="338" customFormat="true" ht="22.5" customHeight="true" x14ac:dyDescent="0.35">
      <c r="A209" s="365" t="str">
        <f>A1034</f>
        <v>2000</v>
      </c>
      <c r="B209" s="366"/>
      <c r="Y209" s="390"/>
      <c r="Z209" s="390"/>
      <c r="AA209" s="390"/>
      <c r="AB209" s="390"/>
      <c r="AC209" s="390"/>
      <c r="AD209" s="390"/>
      <c r="AE209" s="390"/>
      <c r="AF209" s="390"/>
      <c r="AG209" s="390"/>
      <c r="AH209" s="390"/>
      <c r="AI209" s="390"/>
      <c r="AJ209" s="390"/>
      <c r="AK209" s="390"/>
      <c r="AL209" s="390"/>
      <c r="AM209" s="390"/>
      <c r="AN209" s="390"/>
      <c r="AO209" s="390"/>
      <c r="AP209" s="390"/>
      <c r="AQ209" s="390"/>
      <c r="AR209" s="390"/>
      <c r="AS209" s="390"/>
      <c r="AT209" s="390"/>
      <c r="AU209" s="390"/>
      <c r="AV209" s="390"/>
      <c r="AW209" s="390"/>
      <c r="AX209" s="390"/>
      <c r="AY209" s="390"/>
      <c r="AZ209" s="390"/>
      <c r="BB209" s="361"/>
      <c r="BY209" s="390"/>
      <c r="BZ209" s="390"/>
      <c r="CA209" s="390"/>
      <c r="CB209" s="390"/>
      <c r="CC209" s="390"/>
      <c r="CD209" s="390"/>
      <c r="CE209" s="390"/>
      <c r="CF209" s="390"/>
      <c r="CG209" s="390"/>
      <c r="CH209" s="390"/>
      <c r="CI209" s="390"/>
      <c r="CJ209" s="390"/>
      <c r="CK209" s="390"/>
      <c r="CL209" s="390"/>
      <c r="CM209" s="390"/>
      <c r="CN209" s="390"/>
      <c r="CO209" s="390"/>
      <c r="CP209" s="390"/>
      <c r="CQ209" s="390"/>
      <c r="CR209" s="390"/>
      <c r="CS209" s="390"/>
      <c r="CT209" s="390"/>
      <c r="CU209" s="390"/>
      <c r="CV209" s="390"/>
      <c r="CW209" s="390"/>
      <c r="CX209" s="390"/>
      <c r="CY209" s="390"/>
      <c r="CZ209" s="390"/>
    </row>
    <row r="210" s="338" customFormat="true" ht="22.5" customHeight="true" x14ac:dyDescent="0.35">
      <c r="A210" s="646" t="s">
        <v>113</v>
      </c>
      <c r="B210" s="368"/>
      <c r="Y210" s="390"/>
      <c r="Z210" s="390"/>
      <c r="AA210" s="390"/>
      <c r="AB210" s="390"/>
      <c r="AC210" s="390"/>
      <c r="AD210" s="390"/>
      <c r="AE210" s="390"/>
      <c r="AF210" s="390"/>
      <c r="AG210" s="390"/>
      <c r="AH210" s="390"/>
      <c r="AI210" s="390"/>
      <c r="AJ210" s="390"/>
      <c r="AK210" s="390"/>
      <c r="AL210" s="390"/>
      <c r="AM210" s="390"/>
      <c r="AN210" s="390"/>
      <c r="AO210" s="390"/>
      <c r="AP210" s="390"/>
      <c r="AQ210" s="390"/>
      <c r="AR210" s="390"/>
      <c r="AS210" s="390"/>
      <c r="AT210" s="390"/>
      <c r="AU210" s="390"/>
      <c r="AV210" s="390"/>
      <c r="AW210" s="390"/>
      <c r="AX210" s="390"/>
      <c r="AY210" s="390"/>
      <c r="AZ210" s="390"/>
      <c r="BB210" s="361"/>
      <c r="BY210" s="390"/>
      <c r="BZ210" s="390"/>
      <c r="CA210" s="390"/>
      <c r="CB210" s="390"/>
      <c r="CC210" s="390"/>
      <c r="CD210" s="390"/>
      <c r="CE210" s="390"/>
      <c r="CF210" s="390"/>
      <c r="CG210" s="390"/>
      <c r="CH210" s="390"/>
      <c r="CI210" s="390"/>
      <c r="CJ210" s="390"/>
      <c r="CK210" s="390"/>
      <c r="CL210" s="390"/>
      <c r="CM210" s="390"/>
      <c r="CN210" s="390"/>
      <c r="CO210" s="390"/>
      <c r="CP210" s="390"/>
      <c r="CQ210" s="390"/>
      <c r="CR210" s="390"/>
      <c r="CS210" s="390"/>
      <c r="CT210" s="390"/>
      <c r="CU210" s="390"/>
      <c r="CV210" s="390"/>
      <c r="CW210" s="390"/>
      <c r="CX210" s="390"/>
      <c r="CY210" s="390"/>
      <c r="CZ210" s="390"/>
    </row>
    <row r="211" s="338" customFormat="true" ht="20.1" customHeight="true" x14ac:dyDescent="0.35">
      <c r="A211" s="370" t="s">
        <v>98</v>
      </c>
      <c r="B211" s="366"/>
      <c r="Y211" s="390"/>
      <c r="Z211" s="390"/>
      <c r="AA211" s="390"/>
      <c r="AB211" s="390"/>
      <c r="AC211" s="390"/>
      <c r="AD211" s="390"/>
      <c r="AE211" s="390"/>
      <c r="AF211" s="390"/>
      <c r="AG211" s="390"/>
      <c r="AH211" s="390"/>
      <c r="AI211" s="390"/>
      <c r="AJ211" s="390"/>
      <c r="AK211" s="390"/>
      <c r="AL211" s="390"/>
      <c r="AM211" s="390"/>
      <c r="AN211" s="390"/>
      <c r="AO211" s="390"/>
      <c r="AP211" s="390"/>
      <c r="AQ211" s="390"/>
      <c r="AR211" s="390"/>
      <c r="AS211" s="390"/>
      <c r="AT211" s="390"/>
      <c r="AU211" s="390"/>
      <c r="AV211" s="390"/>
      <c r="AW211" s="390"/>
      <c r="AX211" s="390"/>
      <c r="AY211" s="390"/>
      <c r="AZ211" s="390"/>
      <c r="BB211" s="361"/>
      <c r="BY211" s="390"/>
      <c r="BZ211" s="390"/>
      <c r="CA211" s="390"/>
      <c r="CB211" s="390"/>
      <c r="CC211" s="390"/>
      <c r="CD211" s="390"/>
      <c r="CE211" s="390"/>
      <c r="CF211" s="390"/>
      <c r="CG211" s="390"/>
      <c r="CH211" s="390"/>
      <c r="CI211" s="390"/>
      <c r="CJ211" s="390"/>
      <c r="CK211" s="390"/>
      <c r="CL211" s="390"/>
      <c r="CM211" s="390"/>
      <c r="CN211" s="390"/>
      <c r="CO211" s="390"/>
      <c r="CP211" s="390"/>
      <c r="CQ211" s="390"/>
      <c r="CR211" s="390"/>
      <c r="CS211" s="390"/>
      <c r="CT211" s="390"/>
      <c r="CU211" s="390"/>
      <c r="CV211" s="390"/>
      <c r="CW211" s="390"/>
      <c r="CX211" s="390"/>
      <c r="CY211" s="390"/>
      <c r="CZ211" s="390"/>
    </row>
    <row r="212" s="338" customFormat="true" ht="15" customHeight="true" x14ac:dyDescent="0.2">
      <c r="A212" s="647" t="s">
        <v>99</v>
      </c>
      <c r="B212" s="403"/>
      <c r="Y212" s="390"/>
      <c r="Z212" s="390"/>
      <c r="AA212" s="390"/>
      <c r="AB212" s="390"/>
      <c r="AC212" s="390"/>
      <c r="AD212" s="390"/>
      <c r="AE212" s="390"/>
      <c r="AF212" s="390"/>
      <c r="AG212" s="390"/>
      <c r="AH212" s="390"/>
      <c r="AI212" s="390"/>
      <c r="AJ212" s="390"/>
      <c r="AK212" s="390"/>
      <c r="AL212" s="390"/>
      <c r="AM212" s="390"/>
      <c r="AN212" s="390"/>
      <c r="AO212" s="390"/>
      <c r="AP212" s="390"/>
      <c r="AQ212" s="390"/>
      <c r="AR212" s="390"/>
      <c r="AS212" s="390"/>
      <c r="AT212" s="390"/>
      <c r="AU212" s="390"/>
      <c r="AV212" s="390"/>
      <c r="AW212" s="390"/>
      <c r="AX212" s="390"/>
      <c r="AY212" s="390"/>
      <c r="AZ212" s="390"/>
      <c r="BB212" s="361"/>
      <c r="BY212" s="390"/>
      <c r="BZ212" s="390"/>
      <c r="CA212" s="390"/>
      <c r="CB212" s="390"/>
      <c r="CC212" s="390"/>
      <c r="CD212" s="390"/>
      <c r="CE212" s="390"/>
      <c r="CF212" s="390"/>
      <c r="CG212" s="390"/>
      <c r="CH212" s="390"/>
      <c r="CI212" s="390"/>
      <c r="CJ212" s="390"/>
      <c r="CK212" s="390"/>
      <c r="CL212" s="390"/>
      <c r="CM212" s="390"/>
      <c r="CN212" s="390"/>
      <c r="CO212" s="390"/>
      <c r="CP212" s="390"/>
      <c r="CQ212" s="390"/>
      <c r="CR212" s="390"/>
      <c r="CS212" s="390"/>
      <c r="CT212" s="390"/>
      <c r="CU212" s="390"/>
      <c r="CV212" s="390"/>
      <c r="CW212" s="390"/>
      <c r="CX212" s="390"/>
      <c r="CY212" s="390"/>
      <c r="CZ212" s="390"/>
    </row>
    <row r="213" s="338" customFormat="true" ht="15" customHeight="true" x14ac:dyDescent="0.2">
      <c r="A213" s="379" t="s">
        <v>41</v>
      </c>
      <c r="B213" s="378"/>
      <c r="Y213" s="390"/>
      <c r="Z213" s="390"/>
      <c r="AA213" s="390"/>
      <c r="AB213" s="390"/>
      <c r="AC213" s="390"/>
      <c r="AD213" s="390"/>
      <c r="AE213" s="390"/>
      <c r="AF213" s="390"/>
      <c r="AG213" s="390"/>
      <c r="AH213" s="390"/>
      <c r="AI213" s="390"/>
      <c r="AJ213" s="390"/>
      <c r="AK213" s="390"/>
      <c r="AL213" s="390"/>
      <c r="AM213" s="390"/>
      <c r="AN213" s="390"/>
      <c r="AO213" s="390"/>
      <c r="AP213" s="390"/>
      <c r="AQ213" s="390"/>
      <c r="AR213" s="390"/>
      <c r="AS213" s="390"/>
      <c r="AT213" s="390"/>
      <c r="AU213" s="390"/>
      <c r="AV213" s="390"/>
      <c r="AW213" s="390"/>
      <c r="AX213" s="390"/>
      <c r="AY213" s="390"/>
      <c r="AZ213" s="390"/>
      <c r="BB213" s="361"/>
      <c r="BY213" s="390"/>
      <c r="BZ213" s="390"/>
      <c r="CA213" s="390"/>
      <c r="CB213" s="390"/>
      <c r="CC213" s="390"/>
      <c r="CD213" s="390"/>
      <c r="CE213" s="390"/>
      <c r="CF213" s="390"/>
      <c r="CG213" s="390"/>
      <c r="CH213" s="390"/>
      <c r="CI213" s="390"/>
      <c r="CJ213" s="390"/>
      <c r="CK213" s="390"/>
      <c r="CL213" s="390"/>
      <c r="CM213" s="390"/>
      <c r="CN213" s="390"/>
      <c r="CO213" s="390"/>
      <c r="CP213" s="390"/>
      <c r="CQ213" s="390"/>
      <c r="CR213" s="390"/>
      <c r="CS213" s="390"/>
      <c r="CT213" s="390"/>
      <c r="CU213" s="390"/>
      <c r="CV213" s="390"/>
      <c r="CW213" s="390"/>
      <c r="CX213" s="390"/>
      <c r="CY213" s="390"/>
      <c r="CZ213" s="390"/>
    </row>
    <row r="214" s="338" customFormat="true" ht="15" customHeight="true" x14ac:dyDescent="0.2">
      <c r="A214" s="377" t="s">
        <v>40</v>
      </c>
      <c r="B214" s="378"/>
      <c r="Y214" s="390"/>
      <c r="Z214" s="390"/>
      <c r="AA214" s="390"/>
      <c r="AB214" s="390"/>
      <c r="AC214" s="390"/>
      <c r="AD214" s="390"/>
      <c r="AE214" s="390"/>
      <c r="AF214" s="390"/>
      <c r="AG214" s="390"/>
      <c r="AH214" s="390"/>
      <c r="AI214" s="390"/>
      <c r="AJ214" s="390"/>
      <c r="AK214" s="390"/>
      <c r="AL214" s="390"/>
      <c r="AM214" s="390"/>
      <c r="AN214" s="390"/>
      <c r="AO214" s="390"/>
      <c r="AP214" s="390"/>
      <c r="AQ214" s="390"/>
      <c r="AR214" s="390"/>
      <c r="AS214" s="390"/>
      <c r="AT214" s="390"/>
      <c r="AU214" s="390"/>
      <c r="AV214" s="390"/>
      <c r="AW214" s="390"/>
      <c r="AX214" s="390"/>
      <c r="AY214" s="390"/>
      <c r="AZ214" s="390"/>
      <c r="BB214" s="361"/>
      <c r="BY214" s="390"/>
      <c r="BZ214" s="390"/>
      <c r="CA214" s="390"/>
      <c r="CB214" s="390"/>
      <c r="CC214" s="390"/>
      <c r="CD214" s="390"/>
      <c r="CE214" s="390"/>
      <c r="CF214" s="390"/>
      <c r="CG214" s="390"/>
      <c r="CH214" s="390"/>
      <c r="CI214" s="390"/>
      <c r="CJ214" s="390"/>
      <c r="CK214" s="390"/>
      <c r="CL214" s="390"/>
      <c r="CM214" s="390"/>
      <c r="CN214" s="390"/>
      <c r="CO214" s="390"/>
      <c r="CP214" s="390"/>
      <c r="CQ214" s="390"/>
      <c r="CR214" s="390"/>
      <c r="CS214" s="390"/>
      <c r="CT214" s="390"/>
      <c r="CU214" s="390"/>
      <c r="CV214" s="390"/>
      <c r="CW214" s="390"/>
      <c r="CX214" s="390"/>
      <c r="CY214" s="390"/>
      <c r="CZ214" s="390"/>
    </row>
    <row r="215" s="338" customFormat="true" ht="15" customHeight="true" x14ac:dyDescent="0.2">
      <c r="A215" s="377" t="s">
        <v>137</v>
      </c>
      <c r="B215" s="402" t="str">
        <f>A1025</f>
        <v>SES00</v>
      </c>
      <c r="Y215" s="390"/>
      <c r="Z215" s="390"/>
      <c r="AA215" s="390"/>
      <c r="AB215" s="390"/>
      <c r="AC215" s="390"/>
      <c r="AD215" s="390"/>
      <c r="AE215" s="390"/>
      <c r="AF215" s="390"/>
      <c r="AG215" s="390"/>
      <c r="AH215" s="390"/>
      <c r="AI215" s="390"/>
      <c r="AJ215" s="390"/>
      <c r="AK215" s="390"/>
      <c r="AL215" s="390"/>
      <c r="AM215" s="390"/>
      <c r="AN215" s="390"/>
      <c r="AO215" s="390"/>
      <c r="AP215" s="390"/>
      <c r="AQ215" s="390"/>
      <c r="AR215" s="390"/>
      <c r="AS215" s="390"/>
      <c r="AT215" s="390"/>
      <c r="AU215" s="390"/>
      <c r="AV215" s="390"/>
      <c r="AW215" s="390"/>
      <c r="AX215" s="390"/>
      <c r="AY215" s="390"/>
      <c r="AZ215" s="390"/>
      <c r="BB215" s="361"/>
      <c r="BY215" s="390"/>
      <c r="BZ215" s="390"/>
      <c r="CA215" s="390"/>
      <c r="CB215" s="390"/>
      <c r="CC215" s="390"/>
      <c r="CD215" s="390"/>
      <c r="CE215" s="390"/>
      <c r="CF215" s="390"/>
      <c r="CG215" s="390"/>
      <c r="CH215" s="390"/>
      <c r="CI215" s="390"/>
      <c r="CJ215" s="390"/>
      <c r="CK215" s="390"/>
      <c r="CL215" s="390"/>
      <c r="CM215" s="390"/>
      <c r="CN215" s="390"/>
      <c r="CO215" s="390"/>
      <c r="CP215" s="390"/>
      <c r="CQ215" s="390"/>
      <c r="CR215" s="390"/>
      <c r="CS215" s="390"/>
      <c r="CT215" s="390"/>
      <c r="CU215" s="390"/>
      <c r="CV215" s="390"/>
      <c r="CW215" s="390"/>
      <c r="CX215" s="390"/>
      <c r="CY215" s="390"/>
      <c r="CZ215" s="390"/>
    </row>
    <row r="216" s="338" customFormat="true" ht="15" customHeight="true" x14ac:dyDescent="0.2">
      <c r="A216" s="224"/>
      <c r="B216" s="226"/>
      <c r="Y216" s="390"/>
      <c r="Z216" s="390"/>
      <c r="AA216" s="390"/>
      <c r="AB216" s="390"/>
      <c r="AC216" s="390"/>
      <c r="AD216" s="390"/>
      <c r="AE216" s="390"/>
      <c r="AF216" s="390"/>
      <c r="AG216" s="390"/>
      <c r="AH216" s="390"/>
      <c r="AI216" s="390"/>
      <c r="AJ216" s="390"/>
      <c r="AK216" s="390"/>
      <c r="AL216" s="390"/>
      <c r="AM216" s="390"/>
      <c r="AN216" s="390"/>
      <c r="AO216" s="390"/>
      <c r="AP216" s="390"/>
      <c r="AQ216" s="390"/>
      <c r="AR216" s="390"/>
      <c r="AS216" s="390"/>
      <c r="AT216" s="390"/>
      <c r="AU216" s="390"/>
      <c r="AV216" s="390"/>
      <c r="AW216" s="390"/>
      <c r="AX216" s="390"/>
      <c r="AY216" s="390"/>
      <c r="AZ216" s="390"/>
      <c r="BB216" s="361"/>
      <c r="BY216" s="390"/>
      <c r="BZ216" s="390"/>
      <c r="CA216" s="390"/>
      <c r="CB216" s="390"/>
      <c r="CC216" s="390"/>
      <c r="CD216" s="390"/>
      <c r="CE216" s="390"/>
      <c r="CF216" s="390"/>
      <c r="CG216" s="390"/>
      <c r="CH216" s="390"/>
      <c r="CI216" s="390"/>
      <c r="CJ216" s="390"/>
      <c r="CK216" s="390"/>
      <c r="CL216" s="390"/>
      <c r="CM216" s="390"/>
      <c r="CN216" s="390"/>
      <c r="CO216" s="390"/>
      <c r="CP216" s="390"/>
      <c r="CQ216" s="390"/>
      <c r="CR216" s="390"/>
      <c r="CS216" s="390"/>
      <c r="CT216" s="390"/>
      <c r="CU216" s="390"/>
      <c r="CV216" s="390"/>
      <c r="CW216" s="390"/>
      <c r="CX216" s="390"/>
      <c r="CY216" s="390"/>
      <c r="CZ216" s="390"/>
    </row>
    <row r="217" s="338" customFormat="true" ht="15" customHeight="true" x14ac:dyDescent="0.2">
      <c r="A217" s="224"/>
      <c r="B217" s="225"/>
      <c r="Y217" s="390"/>
      <c r="Z217" s="390"/>
      <c r="AA217" s="390"/>
      <c r="AB217" s="390"/>
      <c r="AC217" s="390"/>
      <c r="AD217" s="390"/>
      <c r="AE217" s="390"/>
      <c r="AF217" s="390"/>
      <c r="AG217" s="390"/>
      <c r="AH217" s="390"/>
      <c r="AI217" s="390"/>
      <c r="AJ217" s="390"/>
      <c r="AK217" s="390"/>
      <c r="AL217" s="390"/>
      <c r="AM217" s="390"/>
      <c r="AN217" s="390"/>
      <c r="AO217" s="390"/>
      <c r="AP217" s="390"/>
      <c r="AQ217" s="390"/>
      <c r="AR217" s="390"/>
      <c r="AS217" s="390"/>
      <c r="AT217" s="390"/>
      <c r="AU217" s="390"/>
      <c r="AV217" s="390"/>
      <c r="AW217" s="390"/>
      <c r="AX217" s="390"/>
      <c r="AY217" s="390"/>
      <c r="AZ217" s="390"/>
      <c r="BB217" s="361"/>
      <c r="BY217" s="390"/>
      <c r="BZ217" s="390"/>
      <c r="CA217" s="390"/>
      <c r="CB217" s="390"/>
      <c r="CC217" s="390"/>
      <c r="CD217" s="390"/>
      <c r="CE217" s="390"/>
      <c r="CF217" s="390"/>
      <c r="CG217" s="390"/>
      <c r="CH217" s="390"/>
      <c r="CI217" s="390"/>
      <c r="CJ217" s="390"/>
      <c r="CK217" s="390"/>
      <c r="CL217" s="390"/>
      <c r="CM217" s="390"/>
      <c r="CN217" s="390"/>
      <c r="CO217" s="390"/>
      <c r="CP217" s="390"/>
      <c r="CQ217" s="390"/>
      <c r="CR217" s="390"/>
      <c r="CS217" s="390"/>
      <c r="CT217" s="390"/>
      <c r="CU217" s="390"/>
      <c r="CV217" s="390"/>
      <c r="CW217" s="390"/>
      <c r="CX217" s="390"/>
      <c r="CY217" s="390"/>
      <c r="CZ217" s="390"/>
    </row>
    <row r="218" s="338" customFormat="true" ht="18" customHeight="true" x14ac:dyDescent="0.2">
      <c r="A218" s="224"/>
      <c r="B218" s="226"/>
      <c r="Y218" s="390"/>
      <c r="Z218" s="390"/>
      <c r="AA218" s="390"/>
      <c r="AB218" s="390"/>
      <c r="AC218" s="390"/>
      <c r="AD218" s="390"/>
      <c r="AE218" s="390"/>
      <c r="AF218" s="390"/>
      <c r="AG218" s="390"/>
      <c r="AH218" s="390"/>
      <c r="AI218" s="390"/>
      <c r="AJ218" s="390"/>
      <c r="AK218" s="390"/>
      <c r="AL218" s="390"/>
      <c r="AM218" s="390"/>
      <c r="AN218" s="390"/>
      <c r="AO218" s="390"/>
      <c r="AP218" s="390"/>
      <c r="AQ218" s="390"/>
      <c r="AR218" s="390"/>
      <c r="AS218" s="390"/>
      <c r="AT218" s="390"/>
      <c r="AU218" s="390"/>
      <c r="AV218" s="390"/>
      <c r="AW218" s="390"/>
      <c r="AX218" s="390"/>
      <c r="AY218" s="390"/>
      <c r="AZ218" s="390"/>
      <c r="BB218" s="361"/>
      <c r="BY218" s="390"/>
      <c r="BZ218" s="390"/>
      <c r="CA218" s="390"/>
      <c r="CB218" s="390"/>
      <c r="CC218" s="390"/>
      <c r="CD218" s="390"/>
      <c r="CE218" s="390"/>
      <c r="CF218" s="390"/>
      <c r="CG218" s="390"/>
      <c r="CH218" s="390"/>
      <c r="CI218" s="390"/>
      <c r="CJ218" s="390"/>
      <c r="CK218" s="390"/>
      <c r="CL218" s="390"/>
      <c r="CM218" s="390"/>
      <c r="CN218" s="390"/>
      <c r="CO218" s="390"/>
      <c r="CP218" s="390"/>
      <c r="CQ218" s="390"/>
      <c r="CR218" s="390"/>
      <c r="CS218" s="390"/>
      <c r="CT218" s="390"/>
      <c r="CU218" s="390"/>
      <c r="CV218" s="390"/>
      <c r="CW218" s="390"/>
      <c r="CX218" s="390"/>
      <c r="CY218" s="390"/>
      <c r="CZ218" s="390"/>
    </row>
    <row r="219" s="338" customFormat="true" ht="18" customHeight="true" x14ac:dyDescent="0.2">
      <c r="A219" s="223"/>
      <c r="B219" s="222"/>
      <c r="Y219" s="390"/>
      <c r="Z219" s="390"/>
      <c r="AA219" s="390"/>
      <c r="AB219" s="390"/>
      <c r="AC219" s="390"/>
      <c r="AD219" s="390"/>
      <c r="AE219" s="390"/>
      <c r="AF219" s="390"/>
      <c r="AG219" s="390"/>
      <c r="AH219" s="390"/>
      <c r="AI219" s="390"/>
      <c r="AJ219" s="390"/>
      <c r="AK219" s="390"/>
      <c r="AL219" s="390"/>
      <c r="AM219" s="390"/>
      <c r="AN219" s="390"/>
      <c r="AO219" s="390"/>
      <c r="AP219" s="390"/>
      <c r="AQ219" s="390"/>
      <c r="AR219" s="390"/>
      <c r="AS219" s="390"/>
      <c r="AT219" s="390"/>
      <c r="AU219" s="390"/>
      <c r="AV219" s="390"/>
      <c r="AW219" s="390"/>
      <c r="AX219" s="390"/>
      <c r="AY219" s="390"/>
      <c r="AZ219" s="390"/>
      <c r="BB219" s="361"/>
      <c r="BY219" s="390"/>
      <c r="BZ219" s="390"/>
      <c r="CA219" s="390"/>
      <c r="CB219" s="390"/>
      <c r="CC219" s="390"/>
      <c r="CD219" s="390"/>
      <c r="CE219" s="390"/>
      <c r="CF219" s="390"/>
      <c r="CG219" s="390"/>
      <c r="CH219" s="390"/>
      <c r="CI219" s="390"/>
      <c r="CJ219" s="390"/>
      <c r="CK219" s="390"/>
      <c r="CL219" s="390"/>
      <c r="CM219" s="390"/>
      <c r="CN219" s="390"/>
      <c r="CO219" s="390"/>
      <c r="CP219" s="390"/>
      <c r="CQ219" s="390"/>
      <c r="CR219" s="390"/>
      <c r="CS219" s="390"/>
      <c r="CT219" s="390"/>
      <c r="CU219" s="390"/>
      <c r="CV219" s="390"/>
      <c r="CW219" s="390"/>
      <c r="CX219" s="390"/>
      <c r="CY219" s="390"/>
      <c r="CZ219" s="390"/>
    </row>
    <row r="220" s="362" customFormat="true" ht="15" customHeight="true" x14ac:dyDescent="0.2">
      <c r="A220" s="341" t="s">
        <v>87</v>
      </c>
      <c r="B220" s="385"/>
      <c r="C220" s="1138" t="s">
        <v>116</v>
      </c>
      <c r="D220" s="1139"/>
      <c r="E220" s="1139"/>
      <c r="F220" s="1139"/>
      <c r="G220" s="1140"/>
      <c r="H220" s="1141" t="s">
        <v>39</v>
      </c>
      <c r="I220" s="1129"/>
      <c r="J220" s="1129"/>
      <c r="K220" s="1129"/>
      <c r="L220" s="1131"/>
      <c r="M220" s="1119" t="s">
        <v>38</v>
      </c>
      <c r="N220" s="1120"/>
      <c r="O220" s="1120"/>
      <c r="P220" s="1120"/>
      <c r="Q220" s="1121"/>
      <c r="R220" s="476" t="s">
        <v>157</v>
      </c>
      <c r="S220" s="476"/>
      <c r="T220" s="476"/>
      <c r="U220" s="476"/>
      <c r="V220" s="476"/>
      <c r="W220" s="476"/>
      <c r="X220" s="476"/>
      <c r="Y220" s="487"/>
      <c r="Z220" s="487"/>
      <c r="AA220" s="487"/>
      <c r="AB220" s="487"/>
      <c r="AC220" s="487"/>
      <c r="AD220" s="487"/>
      <c r="AE220" s="487"/>
      <c r="AF220" s="487"/>
      <c r="AG220" s="487"/>
      <c r="AH220" s="487"/>
      <c r="AI220" s="487"/>
      <c r="AJ220" s="487"/>
      <c r="AK220" s="487"/>
      <c r="AL220" s="487"/>
      <c r="AM220" s="487"/>
      <c r="AN220" s="487"/>
      <c r="AO220" s="487"/>
      <c r="AP220" s="487"/>
      <c r="AQ220" s="487"/>
      <c r="AR220" s="487"/>
      <c r="AS220" s="487"/>
      <c r="AT220" s="487"/>
      <c r="AU220" s="487"/>
      <c r="AV220" s="487"/>
      <c r="AW220" s="487"/>
      <c r="AX220" s="487"/>
      <c r="AY220" s="487"/>
      <c r="AZ220" s="940"/>
      <c r="BA220" s="396" t="s">
        <v>132</v>
      </c>
      <c r="BB220" s="341" t="s">
        <v>87</v>
      </c>
      <c r="BC220" s="1119" t="s">
        <v>116</v>
      </c>
      <c r="BD220" s="1120"/>
      <c r="BE220" s="1120"/>
      <c r="BF220" s="1120"/>
      <c r="BG220" s="1122"/>
      <c r="BH220" s="1119" t="s">
        <v>39</v>
      </c>
      <c r="BI220" s="1120"/>
      <c r="BJ220" s="1120"/>
      <c r="BK220" s="1120"/>
      <c r="BL220" s="1122"/>
      <c r="BM220" s="1119" t="s">
        <v>38</v>
      </c>
      <c r="BN220" s="1120"/>
      <c r="BO220" s="1120"/>
      <c r="BP220" s="1120"/>
      <c r="BQ220" s="1121"/>
      <c r="BR220" s="51" t="s">
        <v>142</v>
      </c>
      <c r="BS220" s="476"/>
      <c r="BT220" s="476"/>
      <c r="BU220" s="476"/>
      <c r="BV220" s="476"/>
      <c r="BW220" s="476"/>
      <c r="BX220" s="476"/>
      <c r="BY220" s="31"/>
      <c r="BZ220" s="394"/>
      <c r="CA220" s="394"/>
      <c r="CB220" s="394"/>
      <c r="CC220" s="394"/>
      <c r="CD220" s="394"/>
      <c r="CE220" s="394"/>
      <c r="CF220" s="394"/>
      <c r="CG220" s="394"/>
      <c r="CH220" s="394"/>
      <c r="CI220" s="394"/>
      <c r="CJ220" s="394"/>
      <c r="CK220" s="394"/>
      <c r="CL220" s="394"/>
      <c r="CM220" s="394"/>
      <c r="CN220" s="394"/>
      <c r="CO220" s="394"/>
      <c r="CP220" s="394"/>
      <c r="CQ220" s="394"/>
      <c r="CR220" s="394"/>
      <c r="CS220" s="394"/>
      <c r="CT220" s="394"/>
      <c r="CU220" s="394"/>
      <c r="CV220" s="394"/>
      <c r="CW220" s="394"/>
      <c r="CX220" s="394"/>
      <c r="CY220" s="394"/>
      <c r="CZ220" s="394"/>
    </row>
    <row r="221" s="362" customFormat="true" ht="24" x14ac:dyDescent="0.2">
      <c r="A221" s="382" t="s">
        <v>88</v>
      </c>
      <c r="B221" s="425"/>
      <c r="C221" s="467" t="s">
        <v>0</v>
      </c>
      <c r="D221" s="650" t="s">
        <v>1</v>
      </c>
      <c r="E221" s="650" t="s">
        <v>2</v>
      </c>
      <c r="F221" s="650" t="s">
        <v>3</v>
      </c>
      <c r="G221" s="651" t="s">
        <v>4</v>
      </c>
      <c r="H221" s="430" t="s">
        <v>0</v>
      </c>
      <c r="I221" s="653" t="s">
        <v>1</v>
      </c>
      <c r="J221" s="653" t="s">
        <v>2</v>
      </c>
      <c r="K221" s="653" t="s">
        <v>3</v>
      </c>
      <c r="L221" s="654" t="s">
        <v>4</v>
      </c>
      <c r="M221" s="431" t="s">
        <v>0</v>
      </c>
      <c r="N221" s="653" t="s">
        <v>1</v>
      </c>
      <c r="O221" s="653" t="s">
        <v>2</v>
      </c>
      <c r="P221" s="653" t="s">
        <v>3</v>
      </c>
      <c r="Q221" s="648" t="s">
        <v>4</v>
      </c>
      <c r="R221" s="430" t="s">
        <v>158</v>
      </c>
      <c r="S221" s="653" t="s">
        <v>159</v>
      </c>
      <c r="T221" s="653" t="s">
        <v>160</v>
      </c>
      <c r="U221" s="653" t="s">
        <v>161</v>
      </c>
      <c r="V221" s="653" t="s">
        <v>162</v>
      </c>
      <c r="W221" s="653" t="s">
        <v>163</v>
      </c>
      <c r="X221" s="654" t="s">
        <v>164</v>
      </c>
      <c r="Y221" s="487"/>
      <c r="Z221" s="487"/>
      <c r="AA221" s="487"/>
      <c r="AB221" s="487"/>
      <c r="AC221" s="487"/>
      <c r="AD221" s="487"/>
      <c r="AE221" s="487"/>
      <c r="AF221" s="487"/>
      <c r="AG221" s="487"/>
      <c r="AH221" s="487"/>
      <c r="AI221" s="487"/>
      <c r="AJ221" s="487"/>
      <c r="AK221" s="487"/>
      <c r="AL221" s="487"/>
      <c r="AM221" s="487"/>
      <c r="AN221" s="487"/>
      <c r="AO221" s="487"/>
      <c r="AP221" s="487"/>
      <c r="AQ221" s="487"/>
      <c r="AR221" s="487"/>
      <c r="AS221" s="487"/>
      <c r="AT221" s="487"/>
      <c r="AU221" s="487"/>
      <c r="AV221" s="487"/>
      <c r="AW221" s="487"/>
      <c r="AX221" s="487"/>
      <c r="AY221" s="487"/>
      <c r="AZ221" s="940"/>
      <c r="BA221" s="382" t="s">
        <v>119</v>
      </c>
      <c r="BB221" s="381"/>
      <c r="BC221" s="505" t="s">
        <v>0</v>
      </c>
      <c r="BD221" s="620" t="s">
        <v>1</v>
      </c>
      <c r="BE221" s="620" t="s">
        <v>2</v>
      </c>
      <c r="BF221" s="620" t="s">
        <v>3</v>
      </c>
      <c r="BG221" s="506" t="s">
        <v>4</v>
      </c>
      <c r="BH221" s="505" t="s">
        <v>0</v>
      </c>
      <c r="BI221" s="620" t="s">
        <v>1</v>
      </c>
      <c r="BJ221" s="620" t="s">
        <v>2</v>
      </c>
      <c r="BK221" s="620" t="s">
        <v>3</v>
      </c>
      <c r="BL221" s="506" t="s">
        <v>4</v>
      </c>
      <c r="BM221" s="505" t="s">
        <v>0</v>
      </c>
      <c r="BN221" s="620" t="s">
        <v>1</v>
      </c>
      <c r="BO221" s="620" t="s">
        <v>2</v>
      </c>
      <c r="BP221" s="620" t="s">
        <v>3</v>
      </c>
      <c r="BQ221" s="506" t="s">
        <v>4</v>
      </c>
      <c r="BR221" s="505" t="s">
        <v>158</v>
      </c>
      <c r="BS221" s="620" t="s">
        <v>159</v>
      </c>
      <c r="BT221" s="620" t="s">
        <v>160</v>
      </c>
      <c r="BU221" s="620" t="s">
        <v>161</v>
      </c>
      <c r="BV221" s="620" t="s">
        <v>162</v>
      </c>
      <c r="BW221" s="620" t="s">
        <v>163</v>
      </c>
      <c r="BX221" s="621" t="s">
        <v>164</v>
      </c>
      <c r="BY221" s="943"/>
      <c r="BZ221" s="943"/>
      <c r="CA221" s="943"/>
      <c r="CB221" s="943"/>
      <c r="CC221" s="943"/>
      <c r="CD221" s="943"/>
      <c r="CE221" s="943"/>
      <c r="CF221" s="943"/>
      <c r="CG221" s="943"/>
      <c r="CH221" s="943"/>
      <c r="CI221" s="943"/>
      <c r="CJ221" s="943"/>
      <c r="CK221" s="943"/>
      <c r="CL221" s="943"/>
      <c r="CM221" s="943"/>
      <c r="CN221" s="943"/>
      <c r="CO221" s="943"/>
      <c r="CP221" s="943"/>
      <c r="CQ221" s="943"/>
      <c r="CR221" s="943"/>
      <c r="CS221" s="943"/>
      <c r="CT221" s="943"/>
      <c r="CU221" s="943"/>
      <c r="CV221" s="943"/>
      <c r="CW221" s="943"/>
      <c r="CX221" s="943"/>
      <c r="CY221" s="943"/>
      <c r="CZ221" s="943"/>
    </row>
    <row r="222" s="362" customFormat="true" ht="15" customHeight="true" x14ac:dyDescent="0.2">
      <c r="A222" s="1132" t="s">
        <v>37</v>
      </c>
      <c r="B222" s="427" t="s">
        <v>15</v>
      </c>
      <c r="C222" s="105" t="s">
        <v>36</v>
      </c>
      <c r="D222" s="102" t="s">
        <v>36</v>
      </c>
      <c r="E222" s="102" t="s">
        <v>36</v>
      </c>
      <c r="F222" s="102" t="s">
        <v>36</v>
      </c>
      <c r="G222" s="99" t="s">
        <v>36</v>
      </c>
      <c r="H222" s="96" t="s">
        <v>36</v>
      </c>
      <c r="I222" s="102" t="s">
        <v>36</v>
      </c>
      <c r="J222" s="102" t="s">
        <v>36</v>
      </c>
      <c r="K222" s="102" t="s">
        <v>36</v>
      </c>
      <c r="L222" s="93" t="s">
        <v>36</v>
      </c>
      <c r="M222" s="105" t="s">
        <v>36</v>
      </c>
      <c r="N222" s="102" t="s">
        <v>36</v>
      </c>
      <c r="O222" s="102" t="s">
        <v>36</v>
      </c>
      <c r="P222" s="102" t="s">
        <v>36</v>
      </c>
      <c r="Q222" s="99" t="s">
        <v>36</v>
      </c>
      <c r="R222" s="96" t="s">
        <v>36</v>
      </c>
      <c r="S222" s="102" t="s">
        <v>36</v>
      </c>
      <c r="T222" s="102" t="s">
        <v>36</v>
      </c>
      <c r="U222" s="102" t="s">
        <v>36</v>
      </c>
      <c r="V222" s="102" t="s">
        <v>36</v>
      </c>
      <c r="W222" s="102" t="s">
        <v>36</v>
      </c>
      <c r="X222" s="93" t="s">
        <v>36</v>
      </c>
      <c r="Y222" s="487"/>
      <c r="Z222" s="487"/>
      <c r="AA222" s="487"/>
      <c r="AB222" s="487"/>
      <c r="AC222" s="487"/>
      <c r="AD222" s="487"/>
      <c r="AE222" s="487"/>
      <c r="AF222" s="487"/>
      <c r="AG222" s="487"/>
      <c r="AH222" s="487"/>
      <c r="AI222" s="487"/>
      <c r="AJ222" s="487"/>
      <c r="AK222" s="487"/>
      <c r="AL222" s="487"/>
      <c r="AM222" s="487"/>
      <c r="AN222" s="487"/>
      <c r="AO222" s="487"/>
      <c r="AP222" s="487"/>
      <c r="AQ222" s="487"/>
      <c r="AR222" s="487"/>
      <c r="AS222" s="487"/>
      <c r="AT222" s="487"/>
      <c r="AU222" s="487"/>
      <c r="AV222" s="487"/>
      <c r="AW222" s="487"/>
      <c r="AX222" s="487"/>
      <c r="AY222" s="487"/>
      <c r="AZ222" s="940"/>
      <c r="BA222" s="1123" t="s">
        <v>37</v>
      </c>
      <c r="BB222" s="645" t="s">
        <v>15</v>
      </c>
      <c r="BC222" s="92" t="s">
        <v>36</v>
      </c>
      <c r="BD222" s="88" t="s">
        <v>36</v>
      </c>
      <c r="BE222" s="88" t="s">
        <v>36</v>
      </c>
      <c r="BF222" s="88" t="s">
        <v>36</v>
      </c>
      <c r="BG222" s="83" t="s">
        <v>36</v>
      </c>
      <c r="BH222" s="92" t="s">
        <v>36</v>
      </c>
      <c r="BI222" s="88" t="s">
        <v>36</v>
      </c>
      <c r="BJ222" s="88" t="s">
        <v>36</v>
      </c>
      <c r="BK222" s="88" t="s">
        <v>36</v>
      </c>
      <c r="BL222" s="83" t="s">
        <v>36</v>
      </c>
      <c r="BM222" s="92" t="s">
        <v>36</v>
      </c>
      <c r="BN222" s="88" t="s">
        <v>36</v>
      </c>
      <c r="BO222" s="88" t="s">
        <v>36</v>
      </c>
      <c r="BP222" s="88" t="s">
        <v>36</v>
      </c>
      <c r="BQ222" s="83" t="s">
        <v>36</v>
      </c>
      <c r="BR222" s="92" t="s">
        <v>36</v>
      </c>
      <c r="BS222" s="88" t="s">
        <v>36</v>
      </c>
      <c r="BT222" s="88" t="s">
        <v>36</v>
      </c>
      <c r="BU222" s="88" t="s">
        <v>36</v>
      </c>
      <c r="BV222" s="88" t="s">
        <v>36</v>
      </c>
      <c r="BW222" s="88" t="s">
        <v>36</v>
      </c>
      <c r="BX222" s="78" t="s">
        <v>36</v>
      </c>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30"/>
    </row>
    <row r="223" s="362" customFormat="true" ht="15" customHeight="true" x14ac:dyDescent="0.2">
      <c r="A223" s="1133"/>
      <c r="B223" s="428" t="s">
        <v>16</v>
      </c>
      <c r="C223" s="107" t="s">
        <v>36</v>
      </c>
      <c r="D223" s="104" t="s">
        <v>36</v>
      </c>
      <c r="E223" s="104" t="s">
        <v>36</v>
      </c>
      <c r="F223" s="104" t="s">
        <v>36</v>
      </c>
      <c r="G223" s="101" t="s">
        <v>36</v>
      </c>
      <c r="H223" s="98" t="s">
        <v>36</v>
      </c>
      <c r="I223" s="104" t="s">
        <v>36</v>
      </c>
      <c r="J223" s="104" t="s">
        <v>36</v>
      </c>
      <c r="K223" s="104" t="s">
        <v>36</v>
      </c>
      <c r="L223" s="95" t="s">
        <v>36</v>
      </c>
      <c r="M223" s="107" t="s">
        <v>36</v>
      </c>
      <c r="N223" s="104" t="s">
        <v>36</v>
      </c>
      <c r="O223" s="104" t="s">
        <v>36</v>
      </c>
      <c r="P223" s="104" t="s">
        <v>36</v>
      </c>
      <c r="Q223" s="101" t="s">
        <v>36</v>
      </c>
      <c r="R223" s="98" t="s">
        <v>36</v>
      </c>
      <c r="S223" s="104" t="s">
        <v>36</v>
      </c>
      <c r="T223" s="104" t="s">
        <v>36</v>
      </c>
      <c r="U223" s="104" t="s">
        <v>36</v>
      </c>
      <c r="V223" s="104" t="s">
        <v>36</v>
      </c>
      <c r="W223" s="104" t="s">
        <v>36</v>
      </c>
      <c r="X223" s="95" t="s">
        <v>36</v>
      </c>
      <c r="Y223" s="487"/>
      <c r="Z223" s="487"/>
      <c r="AA223" s="487"/>
      <c r="AB223" s="487"/>
      <c r="AC223" s="487"/>
      <c r="AD223" s="487"/>
      <c r="AE223" s="487"/>
      <c r="AF223" s="487"/>
      <c r="AG223" s="487"/>
      <c r="AH223" s="487"/>
      <c r="AI223" s="487"/>
      <c r="AJ223" s="487"/>
      <c r="AK223" s="487"/>
      <c r="AL223" s="487"/>
      <c r="AM223" s="487"/>
      <c r="AN223" s="487"/>
      <c r="AO223" s="487"/>
      <c r="AP223" s="487"/>
      <c r="AQ223" s="487"/>
      <c r="AR223" s="487"/>
      <c r="AS223" s="487"/>
      <c r="AT223" s="487"/>
      <c r="AU223" s="487"/>
      <c r="AV223" s="487"/>
      <c r="AW223" s="487"/>
      <c r="AX223" s="487"/>
      <c r="AY223" s="487"/>
      <c r="AZ223" s="940"/>
      <c r="BA223" s="1124"/>
      <c r="BB223" s="643" t="s">
        <v>16</v>
      </c>
      <c r="BC223" s="91" t="s">
        <v>36</v>
      </c>
      <c r="BD223" s="87" t="s">
        <v>36</v>
      </c>
      <c r="BE223" s="87" t="s">
        <v>36</v>
      </c>
      <c r="BF223" s="87" t="s">
        <v>36</v>
      </c>
      <c r="BG223" s="82" t="s">
        <v>36</v>
      </c>
      <c r="BH223" s="91" t="s">
        <v>36</v>
      </c>
      <c r="BI223" s="87" t="s">
        <v>36</v>
      </c>
      <c r="BJ223" s="87" t="s">
        <v>36</v>
      </c>
      <c r="BK223" s="87" t="s">
        <v>36</v>
      </c>
      <c r="BL223" s="82" t="s">
        <v>36</v>
      </c>
      <c r="BM223" s="91" t="s">
        <v>36</v>
      </c>
      <c r="BN223" s="87" t="s">
        <v>36</v>
      </c>
      <c r="BO223" s="87" t="s">
        <v>36</v>
      </c>
      <c r="BP223" s="87" t="s">
        <v>36</v>
      </c>
      <c r="BQ223" s="82" t="s">
        <v>36</v>
      </c>
      <c r="BR223" s="91" t="s">
        <v>36</v>
      </c>
      <c r="BS223" s="87" t="s">
        <v>36</v>
      </c>
      <c r="BT223" s="87" t="s">
        <v>36</v>
      </c>
      <c r="BU223" s="87" t="s">
        <v>36</v>
      </c>
      <c r="BV223" s="87" t="s">
        <v>36</v>
      </c>
      <c r="BW223" s="87" t="s">
        <v>36</v>
      </c>
      <c r="BX223" s="77" t="s">
        <v>36</v>
      </c>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30"/>
    </row>
    <row r="224" s="362" customFormat="true" ht="15" customHeight="true" x14ac:dyDescent="0.2">
      <c r="A224" s="1134"/>
      <c r="B224" s="429" t="s">
        <v>20</v>
      </c>
      <c r="C224" s="107" t="s">
        <v>36</v>
      </c>
      <c r="D224" s="104" t="s">
        <v>36</v>
      </c>
      <c r="E224" s="104" t="s">
        <v>36</v>
      </c>
      <c r="F224" s="104" t="s">
        <v>36</v>
      </c>
      <c r="G224" s="101" t="s">
        <v>36</v>
      </c>
      <c r="H224" s="98" t="s">
        <v>36</v>
      </c>
      <c r="I224" s="104" t="s">
        <v>36</v>
      </c>
      <c r="J224" s="104" t="s">
        <v>36</v>
      </c>
      <c r="K224" s="104" t="s">
        <v>36</v>
      </c>
      <c r="L224" s="95" t="s">
        <v>36</v>
      </c>
      <c r="M224" s="107" t="s">
        <v>36</v>
      </c>
      <c r="N224" s="104" t="s">
        <v>36</v>
      </c>
      <c r="O224" s="104" t="s">
        <v>36</v>
      </c>
      <c r="P224" s="104" t="s">
        <v>36</v>
      </c>
      <c r="Q224" s="101" t="s">
        <v>36</v>
      </c>
      <c r="R224" s="98" t="s">
        <v>36</v>
      </c>
      <c r="S224" s="104" t="s">
        <v>36</v>
      </c>
      <c r="T224" s="104" t="s">
        <v>36</v>
      </c>
      <c r="U224" s="104" t="s">
        <v>36</v>
      </c>
      <c r="V224" s="104" t="s">
        <v>36</v>
      </c>
      <c r="W224" s="104" t="s">
        <v>36</v>
      </c>
      <c r="X224" s="95" t="s">
        <v>36</v>
      </c>
      <c r="Y224" s="487"/>
      <c r="Z224" s="487"/>
      <c r="AA224" s="487"/>
      <c r="AB224" s="487"/>
      <c r="AC224" s="487"/>
      <c r="AD224" s="487"/>
      <c r="AE224" s="487"/>
      <c r="AF224" s="487"/>
      <c r="AG224" s="487"/>
      <c r="AH224" s="487"/>
      <c r="AI224" s="487"/>
      <c r="AJ224" s="487"/>
      <c r="AK224" s="487"/>
      <c r="AL224" s="487"/>
      <c r="AM224" s="487"/>
      <c r="AN224" s="487"/>
      <c r="AO224" s="487"/>
      <c r="AP224" s="487"/>
      <c r="AQ224" s="487"/>
      <c r="AR224" s="487"/>
      <c r="AS224" s="487"/>
      <c r="AT224" s="487"/>
      <c r="AU224" s="487"/>
      <c r="AV224" s="487"/>
      <c r="AW224" s="487"/>
      <c r="AX224" s="487"/>
      <c r="AY224" s="487"/>
      <c r="AZ224" s="940"/>
      <c r="BA224" s="1124"/>
      <c r="BB224" s="643" t="s">
        <v>20</v>
      </c>
      <c r="BC224" s="91" t="s">
        <v>36</v>
      </c>
      <c r="BD224" s="87" t="s">
        <v>36</v>
      </c>
      <c r="BE224" s="87" t="s">
        <v>36</v>
      </c>
      <c r="BF224" s="87" t="s">
        <v>36</v>
      </c>
      <c r="BG224" s="82" t="s">
        <v>36</v>
      </c>
      <c r="BH224" s="91" t="s">
        <v>36</v>
      </c>
      <c r="BI224" s="87" t="s">
        <v>36</v>
      </c>
      <c r="BJ224" s="87" t="s">
        <v>36</v>
      </c>
      <c r="BK224" s="87" t="s">
        <v>36</v>
      </c>
      <c r="BL224" s="82" t="s">
        <v>36</v>
      </c>
      <c r="BM224" s="91" t="s">
        <v>36</v>
      </c>
      <c r="BN224" s="87" t="s">
        <v>36</v>
      </c>
      <c r="BO224" s="87" t="s">
        <v>36</v>
      </c>
      <c r="BP224" s="87" t="s">
        <v>36</v>
      </c>
      <c r="BQ224" s="82" t="s">
        <v>36</v>
      </c>
      <c r="BR224" s="91" t="s">
        <v>36</v>
      </c>
      <c r="BS224" s="87" t="s">
        <v>36</v>
      </c>
      <c r="BT224" s="87" t="s">
        <v>36</v>
      </c>
      <c r="BU224" s="87" t="s">
        <v>36</v>
      </c>
      <c r="BV224" s="87" t="s">
        <v>36</v>
      </c>
      <c r="BW224" s="87" t="s">
        <v>36</v>
      </c>
      <c r="BX224" s="77" t="s">
        <v>36</v>
      </c>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30"/>
    </row>
    <row r="225" s="362" customFormat="true" ht="15" customHeight="true" x14ac:dyDescent="0.2">
      <c r="A225" s="111"/>
      <c r="B225" s="176"/>
      <c r="C225" s="129"/>
      <c r="D225" s="206"/>
      <c r="E225" s="206"/>
      <c r="F225" s="206"/>
      <c r="G225" s="195"/>
      <c r="H225" s="128"/>
      <c r="I225" s="206"/>
      <c r="J225" s="206"/>
      <c r="K225" s="206"/>
      <c r="L225" s="201"/>
      <c r="M225" s="129"/>
      <c r="N225" s="206"/>
      <c r="O225" s="206"/>
      <c r="P225" s="206"/>
      <c r="Q225" s="195"/>
      <c r="R225" s="128"/>
      <c r="S225" s="206"/>
      <c r="T225" s="206"/>
      <c r="U225" s="206"/>
      <c r="V225" s="206"/>
      <c r="W225" s="206"/>
      <c r="X225" s="201"/>
      <c r="Y225" s="487"/>
      <c r="Z225" s="487"/>
      <c r="AA225" s="487"/>
      <c r="AB225" s="487"/>
      <c r="AC225" s="487"/>
      <c r="AD225" s="487"/>
      <c r="AE225" s="487"/>
      <c r="AF225" s="487"/>
      <c r="AG225" s="487"/>
      <c r="AH225" s="487"/>
      <c r="AI225" s="487"/>
      <c r="AJ225" s="487"/>
      <c r="AK225" s="487"/>
      <c r="AL225" s="487"/>
      <c r="AM225" s="487"/>
      <c r="AN225" s="487"/>
      <c r="AO225" s="487"/>
      <c r="AP225" s="487"/>
      <c r="AQ225" s="487"/>
      <c r="AR225" s="487"/>
      <c r="AS225" s="487"/>
      <c r="AT225" s="487"/>
      <c r="AU225" s="487"/>
      <c r="AV225" s="487"/>
      <c r="AW225" s="487"/>
      <c r="AX225" s="487"/>
      <c r="AY225" s="487"/>
      <c r="AZ225" s="940"/>
      <c r="BA225" s="1124" t="s">
        <v>71</v>
      </c>
      <c r="BB225" s="643" t="s">
        <v>72</v>
      </c>
      <c r="BC225" s="91" t="s">
        <v>36</v>
      </c>
      <c r="BD225" s="87" t="s">
        <v>36</v>
      </c>
      <c r="BE225" s="87" t="s">
        <v>36</v>
      </c>
      <c r="BF225" s="87" t="s">
        <v>36</v>
      </c>
      <c r="BG225" s="82" t="s">
        <v>36</v>
      </c>
      <c r="BH225" s="91" t="s">
        <v>36</v>
      </c>
      <c r="BI225" s="87" t="s">
        <v>36</v>
      </c>
      <c r="BJ225" s="87" t="s">
        <v>36</v>
      </c>
      <c r="BK225" s="87" t="s">
        <v>36</v>
      </c>
      <c r="BL225" s="82" t="s">
        <v>36</v>
      </c>
      <c r="BM225" s="91" t="s">
        <v>36</v>
      </c>
      <c r="BN225" s="87" t="s">
        <v>36</v>
      </c>
      <c r="BO225" s="87" t="s">
        <v>36</v>
      </c>
      <c r="BP225" s="87" t="s">
        <v>36</v>
      </c>
      <c r="BQ225" s="82" t="s">
        <v>36</v>
      </c>
      <c r="BR225" s="91" t="s">
        <v>36</v>
      </c>
      <c r="BS225" s="87" t="s">
        <v>36</v>
      </c>
      <c r="BT225" s="87" t="s">
        <v>36</v>
      </c>
      <c r="BU225" s="87" t="s">
        <v>36</v>
      </c>
      <c r="BV225" s="87" t="s">
        <v>36</v>
      </c>
      <c r="BW225" s="87" t="s">
        <v>36</v>
      </c>
      <c r="BX225" s="77" t="s">
        <v>36</v>
      </c>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c r="CY225" s="30"/>
      <c r="CZ225" s="30"/>
    </row>
    <row r="226" s="362" customFormat="true" ht="15" customHeight="true" x14ac:dyDescent="0.2">
      <c r="A226" s="192"/>
      <c r="B226" s="186"/>
      <c r="C226" s="204"/>
      <c r="D226" s="203"/>
      <c r="E226" s="203"/>
      <c r="F226" s="203"/>
      <c r="G226" s="193"/>
      <c r="H226" s="196"/>
      <c r="I226" s="203"/>
      <c r="J226" s="203"/>
      <c r="K226" s="203"/>
      <c r="L226" s="199"/>
      <c r="M226" s="204"/>
      <c r="N226" s="203"/>
      <c r="O226" s="203"/>
      <c r="P226" s="203"/>
      <c r="Q226" s="193"/>
      <c r="R226" s="196"/>
      <c r="S226" s="203"/>
      <c r="T226" s="203"/>
      <c r="U226" s="203"/>
      <c r="V226" s="203"/>
      <c r="W226" s="203"/>
      <c r="X226" s="199"/>
      <c r="Y226" s="487"/>
      <c r="Z226" s="487"/>
      <c r="AA226" s="487"/>
      <c r="AB226" s="487"/>
      <c r="AC226" s="487"/>
      <c r="AD226" s="487"/>
      <c r="AE226" s="487"/>
      <c r="AF226" s="487"/>
      <c r="AG226" s="487"/>
      <c r="AH226" s="487"/>
      <c r="AI226" s="487"/>
      <c r="AJ226" s="487"/>
      <c r="AK226" s="487"/>
      <c r="AL226" s="487"/>
      <c r="AM226" s="487"/>
      <c r="AN226" s="487"/>
      <c r="AO226" s="487"/>
      <c r="AP226" s="487"/>
      <c r="AQ226" s="487"/>
      <c r="AR226" s="487"/>
      <c r="AS226" s="487"/>
      <c r="AT226" s="487"/>
      <c r="AU226" s="487"/>
      <c r="AV226" s="487"/>
      <c r="AW226" s="487"/>
      <c r="AX226" s="487"/>
      <c r="AY226" s="487"/>
      <c r="AZ226" s="940"/>
      <c r="BA226" s="1124"/>
      <c r="BB226" s="643" t="s">
        <v>73</v>
      </c>
      <c r="BC226" s="91" t="s">
        <v>36</v>
      </c>
      <c r="BD226" s="87" t="s">
        <v>36</v>
      </c>
      <c r="BE226" s="87" t="s">
        <v>36</v>
      </c>
      <c r="BF226" s="87" t="s">
        <v>36</v>
      </c>
      <c r="BG226" s="82" t="s">
        <v>36</v>
      </c>
      <c r="BH226" s="91" t="s">
        <v>36</v>
      </c>
      <c r="BI226" s="87" t="s">
        <v>36</v>
      </c>
      <c r="BJ226" s="87" t="s">
        <v>36</v>
      </c>
      <c r="BK226" s="87" t="s">
        <v>36</v>
      </c>
      <c r="BL226" s="82" t="s">
        <v>36</v>
      </c>
      <c r="BM226" s="91" t="s">
        <v>36</v>
      </c>
      <c r="BN226" s="87" t="s">
        <v>36</v>
      </c>
      <c r="BO226" s="87" t="s">
        <v>36</v>
      </c>
      <c r="BP226" s="87" t="s">
        <v>36</v>
      </c>
      <c r="BQ226" s="82" t="s">
        <v>36</v>
      </c>
      <c r="BR226" s="91" t="s">
        <v>36</v>
      </c>
      <c r="BS226" s="87" t="s">
        <v>36</v>
      </c>
      <c r="BT226" s="87" t="s">
        <v>36</v>
      </c>
      <c r="BU226" s="87" t="s">
        <v>36</v>
      </c>
      <c r="BV226" s="87" t="s">
        <v>36</v>
      </c>
      <c r="BW226" s="87" t="s">
        <v>36</v>
      </c>
      <c r="BX226" s="77" t="s">
        <v>36</v>
      </c>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row>
    <row r="227" s="362" customFormat="true" ht="15" customHeight="true" x14ac:dyDescent="0.2">
      <c r="A227" s="192"/>
      <c r="B227" s="186"/>
      <c r="C227" s="204"/>
      <c r="D227" s="203"/>
      <c r="E227" s="203"/>
      <c r="F227" s="203"/>
      <c r="G227" s="193"/>
      <c r="H227" s="196"/>
      <c r="I227" s="203"/>
      <c r="J227" s="203"/>
      <c r="K227" s="203"/>
      <c r="L227" s="199"/>
      <c r="M227" s="204"/>
      <c r="N227" s="203"/>
      <c r="O227" s="203"/>
      <c r="P227" s="203"/>
      <c r="Q227" s="193"/>
      <c r="R227" s="196"/>
      <c r="S227" s="203"/>
      <c r="T227" s="203"/>
      <c r="U227" s="203"/>
      <c r="V227" s="203"/>
      <c r="W227" s="203"/>
      <c r="X227" s="199"/>
      <c r="Y227" s="487"/>
      <c r="Z227" s="487"/>
      <c r="AA227" s="487"/>
      <c r="AB227" s="487"/>
      <c r="AC227" s="487"/>
      <c r="AD227" s="487"/>
      <c r="AE227" s="487"/>
      <c r="AF227" s="487"/>
      <c r="AG227" s="487"/>
      <c r="AH227" s="487"/>
      <c r="AI227" s="487"/>
      <c r="AJ227" s="487"/>
      <c r="AK227" s="487"/>
      <c r="AL227" s="487"/>
      <c r="AM227" s="487"/>
      <c r="AN227" s="487"/>
      <c r="AO227" s="487"/>
      <c r="AP227" s="487"/>
      <c r="AQ227" s="487"/>
      <c r="AR227" s="487"/>
      <c r="AS227" s="487"/>
      <c r="AT227" s="487"/>
      <c r="AU227" s="487"/>
      <c r="AV227" s="487"/>
      <c r="AW227" s="487"/>
      <c r="AX227" s="487"/>
      <c r="AY227" s="487"/>
      <c r="AZ227" s="940"/>
      <c r="BA227" s="1124" t="s">
        <v>96</v>
      </c>
      <c r="BB227" s="643" t="s">
        <v>62</v>
      </c>
      <c r="BC227" s="91" t="s">
        <v>36</v>
      </c>
      <c r="BD227" s="87" t="s">
        <v>36</v>
      </c>
      <c r="BE227" s="87" t="s">
        <v>36</v>
      </c>
      <c r="BF227" s="87" t="s">
        <v>36</v>
      </c>
      <c r="BG227" s="82" t="s">
        <v>36</v>
      </c>
      <c r="BH227" s="91" t="s">
        <v>36</v>
      </c>
      <c r="BI227" s="87" t="s">
        <v>36</v>
      </c>
      <c r="BJ227" s="87" t="s">
        <v>36</v>
      </c>
      <c r="BK227" s="87" t="s">
        <v>36</v>
      </c>
      <c r="BL227" s="82" t="s">
        <v>36</v>
      </c>
      <c r="BM227" s="91" t="s">
        <v>36</v>
      </c>
      <c r="BN227" s="87" t="s">
        <v>36</v>
      </c>
      <c r="BO227" s="87" t="s">
        <v>36</v>
      </c>
      <c r="BP227" s="87" t="s">
        <v>36</v>
      </c>
      <c r="BQ227" s="82" t="s">
        <v>36</v>
      </c>
      <c r="BR227" s="91" t="s">
        <v>36</v>
      </c>
      <c r="BS227" s="87" t="s">
        <v>36</v>
      </c>
      <c r="BT227" s="87" t="s">
        <v>36</v>
      </c>
      <c r="BU227" s="87" t="s">
        <v>36</v>
      </c>
      <c r="BV227" s="87" t="s">
        <v>36</v>
      </c>
      <c r="BW227" s="87" t="s">
        <v>36</v>
      </c>
      <c r="BX227" s="77" t="s">
        <v>36</v>
      </c>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row>
    <row r="228" s="362" customFormat="true" ht="15" customHeight="true" x14ac:dyDescent="0.2">
      <c r="A228" s="192"/>
      <c r="B228" s="186"/>
      <c r="C228" s="151"/>
      <c r="D228" s="150"/>
      <c r="E228" s="150"/>
      <c r="F228" s="150"/>
      <c r="G228" s="149"/>
      <c r="H228" s="148"/>
      <c r="I228" s="150"/>
      <c r="J228" s="150"/>
      <c r="K228" s="150"/>
      <c r="L228" s="147"/>
      <c r="M228" s="151"/>
      <c r="N228" s="150"/>
      <c r="O228" s="150"/>
      <c r="P228" s="150"/>
      <c r="Q228" s="149"/>
      <c r="R228" s="148"/>
      <c r="S228" s="150"/>
      <c r="T228" s="150"/>
      <c r="U228" s="150"/>
      <c r="V228" s="150"/>
      <c r="W228" s="150"/>
      <c r="X228" s="147"/>
      <c r="Y228" s="487"/>
      <c r="Z228" s="487"/>
      <c r="AA228" s="487"/>
      <c r="AB228" s="487"/>
      <c r="AC228" s="487"/>
      <c r="AD228" s="487"/>
      <c r="AE228" s="487"/>
      <c r="AF228" s="487"/>
      <c r="AG228" s="487"/>
      <c r="AH228" s="487"/>
      <c r="AI228" s="487"/>
      <c r="AJ228" s="487"/>
      <c r="AK228" s="487"/>
      <c r="AL228" s="487"/>
      <c r="AM228" s="487"/>
      <c r="AN228" s="487"/>
      <c r="AO228" s="487"/>
      <c r="AP228" s="487"/>
      <c r="AQ228" s="487"/>
      <c r="AR228" s="487"/>
      <c r="AS228" s="487"/>
      <c r="AT228" s="487"/>
      <c r="AU228" s="487"/>
      <c r="AV228" s="487"/>
      <c r="AW228" s="487"/>
      <c r="AX228" s="487"/>
      <c r="AY228" s="487"/>
      <c r="AZ228" s="940"/>
      <c r="BA228" s="1124"/>
      <c r="BB228" s="643" t="s">
        <v>93</v>
      </c>
      <c r="BC228" s="91" t="s">
        <v>36</v>
      </c>
      <c r="BD228" s="87" t="s">
        <v>36</v>
      </c>
      <c r="BE228" s="87" t="s">
        <v>36</v>
      </c>
      <c r="BF228" s="87" t="s">
        <v>36</v>
      </c>
      <c r="BG228" s="82" t="s">
        <v>36</v>
      </c>
      <c r="BH228" s="91" t="s">
        <v>36</v>
      </c>
      <c r="BI228" s="87" t="s">
        <v>36</v>
      </c>
      <c r="BJ228" s="87" t="s">
        <v>36</v>
      </c>
      <c r="BK228" s="87" t="s">
        <v>36</v>
      </c>
      <c r="BL228" s="82" t="s">
        <v>36</v>
      </c>
      <c r="BM228" s="91" t="s">
        <v>36</v>
      </c>
      <c r="BN228" s="87" t="s">
        <v>36</v>
      </c>
      <c r="BO228" s="87" t="s">
        <v>36</v>
      </c>
      <c r="BP228" s="87" t="s">
        <v>36</v>
      </c>
      <c r="BQ228" s="82" t="s">
        <v>36</v>
      </c>
      <c r="BR228" s="91" t="s">
        <v>36</v>
      </c>
      <c r="BS228" s="87" t="s">
        <v>36</v>
      </c>
      <c r="BT228" s="87" t="s">
        <v>36</v>
      </c>
      <c r="BU228" s="87" t="s">
        <v>36</v>
      </c>
      <c r="BV228" s="87" t="s">
        <v>36</v>
      </c>
      <c r="BW228" s="87" t="s">
        <v>36</v>
      </c>
      <c r="BX228" s="77" t="s">
        <v>36</v>
      </c>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c r="CY228" s="30"/>
      <c r="CZ228" s="30"/>
    </row>
    <row r="229" s="362" customFormat="true" ht="15" customHeight="true" x14ac:dyDescent="0.2">
      <c r="A229" s="192"/>
      <c r="B229" s="186"/>
      <c r="C229" s="151"/>
      <c r="D229" s="150"/>
      <c r="E229" s="150"/>
      <c r="F229" s="150"/>
      <c r="G229" s="149"/>
      <c r="H229" s="148"/>
      <c r="I229" s="150"/>
      <c r="J229" s="150"/>
      <c r="K229" s="150"/>
      <c r="L229" s="147"/>
      <c r="M229" s="151"/>
      <c r="N229" s="150"/>
      <c r="O229" s="150"/>
      <c r="P229" s="150"/>
      <c r="Q229" s="149"/>
      <c r="R229" s="148"/>
      <c r="S229" s="150"/>
      <c r="T229" s="150"/>
      <c r="U229" s="150"/>
      <c r="V229" s="150"/>
      <c r="W229" s="150"/>
      <c r="X229" s="147"/>
      <c r="Y229" s="487"/>
      <c r="Z229" s="487"/>
      <c r="AA229" s="487"/>
      <c r="AB229" s="487"/>
      <c r="AC229" s="487"/>
      <c r="AD229" s="487"/>
      <c r="AE229" s="487"/>
      <c r="AF229" s="487"/>
      <c r="AG229" s="487"/>
      <c r="AH229" s="487"/>
      <c r="AI229" s="487"/>
      <c r="AJ229" s="487"/>
      <c r="AK229" s="487"/>
      <c r="AL229" s="487"/>
      <c r="AM229" s="487"/>
      <c r="AN229" s="487"/>
      <c r="AO229" s="487"/>
      <c r="AP229" s="487"/>
      <c r="AQ229" s="487"/>
      <c r="AR229" s="487"/>
      <c r="AS229" s="487"/>
      <c r="AT229" s="487"/>
      <c r="AU229" s="487"/>
      <c r="AV229" s="487"/>
      <c r="AW229" s="487"/>
      <c r="AX229" s="487"/>
      <c r="AY229" s="487"/>
      <c r="AZ229" s="940"/>
      <c r="BA229" s="1124"/>
      <c r="BB229" s="643" t="s">
        <v>94</v>
      </c>
      <c r="BC229" s="91" t="s">
        <v>36</v>
      </c>
      <c r="BD229" s="87" t="s">
        <v>36</v>
      </c>
      <c r="BE229" s="87" t="s">
        <v>36</v>
      </c>
      <c r="BF229" s="87" t="s">
        <v>36</v>
      </c>
      <c r="BG229" s="82" t="s">
        <v>36</v>
      </c>
      <c r="BH229" s="91" t="s">
        <v>36</v>
      </c>
      <c r="BI229" s="87" t="s">
        <v>36</v>
      </c>
      <c r="BJ229" s="87" t="s">
        <v>36</v>
      </c>
      <c r="BK229" s="87" t="s">
        <v>36</v>
      </c>
      <c r="BL229" s="82" t="s">
        <v>36</v>
      </c>
      <c r="BM229" s="91" t="s">
        <v>36</v>
      </c>
      <c r="BN229" s="87" t="s">
        <v>36</v>
      </c>
      <c r="BO229" s="87" t="s">
        <v>36</v>
      </c>
      <c r="BP229" s="87" t="s">
        <v>36</v>
      </c>
      <c r="BQ229" s="82" t="s">
        <v>36</v>
      </c>
      <c r="BR229" s="91" t="s">
        <v>36</v>
      </c>
      <c r="BS229" s="87" t="s">
        <v>36</v>
      </c>
      <c r="BT229" s="87" t="s">
        <v>36</v>
      </c>
      <c r="BU229" s="87" t="s">
        <v>36</v>
      </c>
      <c r="BV229" s="87" t="s">
        <v>36</v>
      </c>
      <c r="BW229" s="87" t="s">
        <v>36</v>
      </c>
      <c r="BX229" s="77" t="s">
        <v>36</v>
      </c>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c r="CY229" s="30"/>
      <c r="CZ229" s="30"/>
    </row>
    <row r="230" s="362" customFormat="true" ht="15" customHeight="true" x14ac:dyDescent="0.2">
      <c r="A230" s="192"/>
      <c r="B230" s="186"/>
      <c r="C230" s="151"/>
      <c r="D230" s="150"/>
      <c r="E230" s="150"/>
      <c r="F230" s="150"/>
      <c r="G230" s="149"/>
      <c r="H230" s="148"/>
      <c r="I230" s="150"/>
      <c r="J230" s="150"/>
      <c r="K230" s="150"/>
      <c r="L230" s="147"/>
      <c r="M230" s="151"/>
      <c r="N230" s="150"/>
      <c r="O230" s="150"/>
      <c r="P230" s="150"/>
      <c r="Q230" s="149"/>
      <c r="R230" s="148"/>
      <c r="S230" s="150"/>
      <c r="T230" s="150"/>
      <c r="U230" s="150"/>
      <c r="V230" s="150"/>
      <c r="W230" s="150"/>
      <c r="X230" s="147"/>
      <c r="Y230" s="487"/>
      <c r="Z230" s="487"/>
      <c r="AA230" s="487"/>
      <c r="AB230" s="487"/>
      <c r="AC230" s="487"/>
      <c r="AD230" s="487"/>
      <c r="AE230" s="487"/>
      <c r="AF230" s="487"/>
      <c r="AG230" s="487"/>
      <c r="AH230" s="487"/>
      <c r="AI230" s="487"/>
      <c r="AJ230" s="487"/>
      <c r="AK230" s="487"/>
      <c r="AL230" s="487"/>
      <c r="AM230" s="487"/>
      <c r="AN230" s="487"/>
      <c r="AO230" s="487"/>
      <c r="AP230" s="487"/>
      <c r="AQ230" s="487"/>
      <c r="AR230" s="487"/>
      <c r="AS230" s="487"/>
      <c r="AT230" s="487"/>
      <c r="AU230" s="487"/>
      <c r="AV230" s="487"/>
      <c r="AW230" s="487"/>
      <c r="AX230" s="487"/>
      <c r="AY230" s="487"/>
      <c r="AZ230" s="940"/>
      <c r="BA230" s="1124"/>
      <c r="BB230" s="643" t="s">
        <v>95</v>
      </c>
      <c r="BC230" s="91" t="s">
        <v>36</v>
      </c>
      <c r="BD230" s="87" t="s">
        <v>36</v>
      </c>
      <c r="BE230" s="87" t="s">
        <v>36</v>
      </c>
      <c r="BF230" s="87" t="s">
        <v>36</v>
      </c>
      <c r="BG230" s="82" t="s">
        <v>36</v>
      </c>
      <c r="BH230" s="91" t="s">
        <v>36</v>
      </c>
      <c r="BI230" s="87" t="s">
        <v>36</v>
      </c>
      <c r="BJ230" s="87" t="s">
        <v>36</v>
      </c>
      <c r="BK230" s="87" t="s">
        <v>36</v>
      </c>
      <c r="BL230" s="82" t="s">
        <v>36</v>
      </c>
      <c r="BM230" s="91" t="s">
        <v>36</v>
      </c>
      <c r="BN230" s="87" t="s">
        <v>36</v>
      </c>
      <c r="BO230" s="87" t="s">
        <v>36</v>
      </c>
      <c r="BP230" s="87" t="s">
        <v>36</v>
      </c>
      <c r="BQ230" s="82" t="s">
        <v>36</v>
      </c>
      <c r="BR230" s="91" t="s">
        <v>36</v>
      </c>
      <c r="BS230" s="87" t="s">
        <v>36</v>
      </c>
      <c r="BT230" s="87" t="s">
        <v>36</v>
      </c>
      <c r="BU230" s="87" t="s">
        <v>36</v>
      </c>
      <c r="BV230" s="87" t="s">
        <v>36</v>
      </c>
      <c r="BW230" s="87" t="s">
        <v>36</v>
      </c>
      <c r="BX230" s="77" t="s">
        <v>36</v>
      </c>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row>
    <row r="231" s="362" customFormat="true" ht="15" customHeight="true" x14ac:dyDescent="0.2">
      <c r="A231" s="214"/>
      <c r="B231" s="185"/>
      <c r="C231" s="129"/>
      <c r="D231" s="206"/>
      <c r="E231" s="206"/>
      <c r="F231" s="206"/>
      <c r="G231" s="195"/>
      <c r="H231" s="128"/>
      <c r="I231" s="206"/>
      <c r="J231" s="206"/>
      <c r="K231" s="206"/>
      <c r="L231" s="201"/>
      <c r="M231" s="129"/>
      <c r="N231" s="206"/>
      <c r="O231" s="206"/>
      <c r="P231" s="206"/>
      <c r="Q231" s="195"/>
      <c r="R231" s="128"/>
      <c r="S231" s="206"/>
      <c r="T231" s="206"/>
      <c r="U231" s="206"/>
      <c r="V231" s="206"/>
      <c r="W231" s="206"/>
      <c r="X231" s="201"/>
      <c r="Y231" s="487"/>
      <c r="Z231" s="487"/>
      <c r="AA231" s="487"/>
      <c r="AB231" s="487"/>
      <c r="AC231" s="487"/>
      <c r="AD231" s="487"/>
      <c r="AE231" s="487"/>
      <c r="AF231" s="487"/>
      <c r="AG231" s="487"/>
      <c r="AH231" s="487"/>
      <c r="AI231" s="487"/>
      <c r="AJ231" s="487"/>
      <c r="AK231" s="487"/>
      <c r="AL231" s="487"/>
      <c r="AM231" s="487"/>
      <c r="AN231" s="487"/>
      <c r="AO231" s="487"/>
      <c r="AP231" s="487"/>
      <c r="AQ231" s="487"/>
      <c r="AR231" s="487"/>
      <c r="AS231" s="487"/>
      <c r="AT231" s="487"/>
      <c r="AU231" s="487"/>
      <c r="AV231" s="487"/>
      <c r="AW231" s="487"/>
      <c r="AX231" s="487"/>
      <c r="AY231" s="487"/>
      <c r="AZ231" s="940"/>
      <c r="BA231" s="941"/>
      <c r="BB231" s="643"/>
      <c r="BC231" s="497"/>
      <c r="BD231" s="484"/>
      <c r="BE231" s="484"/>
      <c r="BF231" s="484"/>
      <c r="BG231" s="501"/>
      <c r="BH231" s="497"/>
      <c r="BI231" s="484"/>
      <c r="BJ231" s="484"/>
      <c r="BK231" s="484"/>
      <c r="BL231" s="501"/>
      <c r="BM231" s="497"/>
      <c r="BN231" s="484"/>
      <c r="BO231" s="484"/>
      <c r="BP231" s="484"/>
      <c r="BQ231" s="501"/>
      <c r="BR231" s="497"/>
      <c r="BS231" s="484"/>
      <c r="BT231" s="484"/>
      <c r="BU231" s="484"/>
      <c r="BV231" s="484"/>
      <c r="BW231" s="484"/>
      <c r="BX231" s="485"/>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row>
    <row r="232" s="362" customFormat="true" ht="15" customHeight="true" x14ac:dyDescent="0.2">
      <c r="A232" s="214"/>
      <c r="B232" s="185"/>
      <c r="C232" s="129"/>
      <c r="D232" s="206"/>
      <c r="E232" s="206"/>
      <c r="F232" s="206"/>
      <c r="G232" s="195"/>
      <c r="H232" s="128"/>
      <c r="I232" s="206"/>
      <c r="J232" s="206"/>
      <c r="K232" s="206"/>
      <c r="L232" s="201"/>
      <c r="M232" s="129"/>
      <c r="N232" s="206"/>
      <c r="O232" s="206"/>
      <c r="P232" s="206"/>
      <c r="Q232" s="195"/>
      <c r="R232" s="128"/>
      <c r="S232" s="206"/>
      <c r="T232" s="206"/>
      <c r="U232" s="206"/>
      <c r="V232" s="206"/>
      <c r="W232" s="206"/>
      <c r="X232" s="201"/>
      <c r="Y232" s="487"/>
      <c r="Z232" s="487"/>
      <c r="AA232" s="487"/>
      <c r="AB232" s="487"/>
      <c r="AC232" s="487"/>
      <c r="AD232" s="487"/>
      <c r="AE232" s="487"/>
      <c r="AF232" s="487"/>
      <c r="AG232" s="487"/>
      <c r="AH232" s="487"/>
      <c r="AI232" s="487"/>
      <c r="AJ232" s="487"/>
      <c r="AK232" s="487"/>
      <c r="AL232" s="487"/>
      <c r="AM232" s="487"/>
      <c r="AN232" s="487"/>
      <c r="AO232" s="487"/>
      <c r="AP232" s="487"/>
      <c r="AQ232" s="487"/>
      <c r="AR232" s="487"/>
      <c r="AS232" s="487"/>
      <c r="AT232" s="487"/>
      <c r="AU232" s="487"/>
      <c r="AV232" s="487"/>
      <c r="AW232" s="487"/>
      <c r="AX232" s="487"/>
      <c r="AY232" s="487"/>
      <c r="AZ232" s="940"/>
      <c r="BA232" s="942"/>
      <c r="BB232" s="643"/>
      <c r="BC232" s="497"/>
      <c r="BD232" s="484"/>
      <c r="BE232" s="484"/>
      <c r="BF232" s="484"/>
      <c r="BG232" s="501"/>
      <c r="BH232" s="497"/>
      <c r="BI232" s="484"/>
      <c r="BJ232" s="484"/>
      <c r="BK232" s="484"/>
      <c r="BL232" s="501"/>
      <c r="BM232" s="497"/>
      <c r="BN232" s="484"/>
      <c r="BO232" s="484"/>
      <c r="BP232" s="484"/>
      <c r="BQ232" s="501"/>
      <c r="BR232" s="497"/>
      <c r="BS232" s="484"/>
      <c r="BT232" s="484"/>
      <c r="BU232" s="484"/>
      <c r="BV232" s="484"/>
      <c r="BW232" s="484"/>
      <c r="BX232" s="485"/>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row>
    <row r="233" s="362" customFormat="true" ht="15" customHeight="true" x14ac:dyDescent="0.2">
      <c r="A233" s="214"/>
      <c r="B233" s="185"/>
      <c r="C233" s="129"/>
      <c r="D233" s="206"/>
      <c r="E233" s="206"/>
      <c r="F233" s="206"/>
      <c r="G233" s="195"/>
      <c r="H233" s="128"/>
      <c r="I233" s="206"/>
      <c r="J233" s="206"/>
      <c r="K233" s="206"/>
      <c r="L233" s="201"/>
      <c r="M233" s="129"/>
      <c r="N233" s="206"/>
      <c r="O233" s="206"/>
      <c r="P233" s="206"/>
      <c r="Q233" s="195"/>
      <c r="R233" s="128"/>
      <c r="S233" s="206"/>
      <c r="T233" s="206"/>
      <c r="U233" s="206"/>
      <c r="V233" s="206"/>
      <c r="W233" s="206"/>
      <c r="X233" s="201"/>
      <c r="Y233" s="487"/>
      <c r="Z233" s="487"/>
      <c r="AA233" s="487"/>
      <c r="AB233" s="487"/>
      <c r="AC233" s="487"/>
      <c r="AD233" s="487"/>
      <c r="AE233" s="487"/>
      <c r="AF233" s="487"/>
      <c r="AG233" s="487"/>
      <c r="AH233" s="487"/>
      <c r="AI233" s="487"/>
      <c r="AJ233" s="487"/>
      <c r="AK233" s="487"/>
      <c r="AL233" s="487"/>
      <c r="AM233" s="487"/>
      <c r="AN233" s="487"/>
      <c r="AO233" s="487"/>
      <c r="AP233" s="487"/>
      <c r="AQ233" s="487"/>
      <c r="AR233" s="487"/>
      <c r="AS233" s="487"/>
      <c r="AT233" s="487"/>
      <c r="AU233" s="487"/>
      <c r="AV233" s="487"/>
      <c r="AW233" s="487"/>
      <c r="AX233" s="487"/>
      <c r="AY233" s="487"/>
      <c r="AZ233" s="940"/>
      <c r="BA233" s="942"/>
      <c r="BB233" s="643"/>
      <c r="BC233" s="497"/>
      <c r="BD233" s="484"/>
      <c r="BE233" s="484"/>
      <c r="BF233" s="484"/>
      <c r="BG233" s="501"/>
      <c r="BH233" s="497"/>
      <c r="BI233" s="484"/>
      <c r="BJ233" s="484"/>
      <c r="BK233" s="484"/>
      <c r="BL233" s="501"/>
      <c r="BM233" s="497"/>
      <c r="BN233" s="484"/>
      <c r="BO233" s="484"/>
      <c r="BP233" s="484"/>
      <c r="BQ233" s="501"/>
      <c r="BR233" s="497"/>
      <c r="BS233" s="484"/>
      <c r="BT233" s="484"/>
      <c r="BU233" s="484"/>
      <c r="BV233" s="484"/>
      <c r="BW233" s="484"/>
      <c r="BX233" s="485"/>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row>
    <row r="234" s="362" customFormat="true" ht="15" customHeight="true" x14ac:dyDescent="0.2">
      <c r="A234" s="214"/>
      <c r="B234" s="185"/>
      <c r="C234" s="129"/>
      <c r="D234" s="206"/>
      <c r="E234" s="206"/>
      <c r="F234" s="206"/>
      <c r="G234" s="195"/>
      <c r="H234" s="128"/>
      <c r="I234" s="206"/>
      <c r="J234" s="206"/>
      <c r="K234" s="206"/>
      <c r="L234" s="201"/>
      <c r="M234" s="129"/>
      <c r="N234" s="206"/>
      <c r="O234" s="206"/>
      <c r="P234" s="206"/>
      <c r="Q234" s="195"/>
      <c r="R234" s="128"/>
      <c r="S234" s="206"/>
      <c r="T234" s="206"/>
      <c r="U234" s="206"/>
      <c r="V234" s="206"/>
      <c r="W234" s="206"/>
      <c r="X234" s="201"/>
      <c r="Y234" s="487"/>
      <c r="Z234" s="487"/>
      <c r="AA234" s="487"/>
      <c r="AB234" s="487"/>
      <c r="AC234" s="487"/>
      <c r="AD234" s="487"/>
      <c r="AE234" s="487"/>
      <c r="AF234" s="487"/>
      <c r="AG234" s="487"/>
      <c r="AH234" s="487"/>
      <c r="AI234" s="487"/>
      <c r="AJ234" s="487"/>
      <c r="AK234" s="487"/>
      <c r="AL234" s="487"/>
      <c r="AM234" s="487"/>
      <c r="AN234" s="487"/>
      <c r="AO234" s="487"/>
      <c r="AP234" s="487"/>
      <c r="AQ234" s="487"/>
      <c r="AR234" s="487"/>
      <c r="AS234" s="487"/>
      <c r="AT234" s="487"/>
      <c r="AU234" s="487"/>
      <c r="AV234" s="487"/>
      <c r="AW234" s="487"/>
      <c r="AX234" s="487"/>
      <c r="AY234" s="487"/>
      <c r="AZ234" s="940"/>
      <c r="BA234" s="942"/>
      <c r="BB234" s="643"/>
      <c r="BC234" s="497"/>
      <c r="BD234" s="484"/>
      <c r="BE234" s="484"/>
      <c r="BF234" s="484"/>
      <c r="BG234" s="501"/>
      <c r="BH234" s="497"/>
      <c r="BI234" s="484"/>
      <c r="BJ234" s="484"/>
      <c r="BK234" s="484"/>
      <c r="BL234" s="501"/>
      <c r="BM234" s="497"/>
      <c r="BN234" s="484"/>
      <c r="BO234" s="484"/>
      <c r="BP234" s="484"/>
      <c r="BQ234" s="501"/>
      <c r="BR234" s="497"/>
      <c r="BS234" s="484"/>
      <c r="BT234" s="484"/>
      <c r="BU234" s="484"/>
      <c r="BV234" s="484"/>
      <c r="BW234" s="484"/>
      <c r="BX234" s="485"/>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row>
    <row r="235" s="362" customFormat="true" ht="15" customHeight="true" x14ac:dyDescent="0.2">
      <c r="A235" s="214"/>
      <c r="B235" s="185"/>
      <c r="C235" s="129"/>
      <c r="D235" s="206"/>
      <c r="E235" s="206"/>
      <c r="F235" s="206"/>
      <c r="G235" s="195"/>
      <c r="H235" s="128"/>
      <c r="I235" s="206"/>
      <c r="J235" s="206"/>
      <c r="K235" s="206"/>
      <c r="L235" s="201"/>
      <c r="M235" s="129"/>
      <c r="N235" s="206"/>
      <c r="O235" s="206"/>
      <c r="P235" s="206"/>
      <c r="Q235" s="195"/>
      <c r="R235" s="128"/>
      <c r="S235" s="206"/>
      <c r="T235" s="206"/>
      <c r="U235" s="206"/>
      <c r="V235" s="206"/>
      <c r="W235" s="206"/>
      <c r="X235" s="201"/>
      <c r="Y235" s="487"/>
      <c r="Z235" s="487"/>
      <c r="AA235" s="487"/>
      <c r="AB235" s="487"/>
      <c r="AC235" s="487"/>
      <c r="AD235" s="487"/>
      <c r="AE235" s="487"/>
      <c r="AF235" s="487"/>
      <c r="AG235" s="487"/>
      <c r="AH235" s="487"/>
      <c r="AI235" s="487"/>
      <c r="AJ235" s="487"/>
      <c r="AK235" s="487"/>
      <c r="AL235" s="487"/>
      <c r="AM235" s="487"/>
      <c r="AN235" s="487"/>
      <c r="AO235" s="487"/>
      <c r="AP235" s="487"/>
      <c r="AQ235" s="487"/>
      <c r="AR235" s="487"/>
      <c r="AS235" s="487"/>
      <c r="AT235" s="487"/>
      <c r="AU235" s="487"/>
      <c r="AV235" s="487"/>
      <c r="AW235" s="487"/>
      <c r="AX235" s="487"/>
      <c r="AY235" s="487"/>
      <c r="AZ235" s="940"/>
      <c r="BA235" s="942"/>
      <c r="BB235" s="643"/>
      <c r="BC235" s="497"/>
      <c r="BD235" s="484"/>
      <c r="BE235" s="484"/>
      <c r="BF235" s="484"/>
      <c r="BG235" s="501"/>
      <c r="BH235" s="497"/>
      <c r="BI235" s="484"/>
      <c r="BJ235" s="484"/>
      <c r="BK235" s="484"/>
      <c r="BL235" s="501"/>
      <c r="BM235" s="497"/>
      <c r="BN235" s="484"/>
      <c r="BO235" s="484"/>
      <c r="BP235" s="484"/>
      <c r="BQ235" s="501"/>
      <c r="BR235" s="497"/>
      <c r="BS235" s="484"/>
      <c r="BT235" s="484"/>
      <c r="BU235" s="484"/>
      <c r="BV235" s="484"/>
      <c r="BW235" s="484"/>
      <c r="BX235" s="485"/>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row>
    <row r="236" s="362" customFormat="true" ht="15" customHeight="true" x14ac:dyDescent="0.2">
      <c r="A236" s="214"/>
      <c r="B236" s="185"/>
      <c r="C236" s="129"/>
      <c r="D236" s="206"/>
      <c r="E236" s="206"/>
      <c r="F236" s="206"/>
      <c r="G236" s="195"/>
      <c r="H236" s="128"/>
      <c r="I236" s="206"/>
      <c r="J236" s="206"/>
      <c r="K236" s="206"/>
      <c r="L236" s="201"/>
      <c r="M236" s="129"/>
      <c r="N236" s="206"/>
      <c r="O236" s="206"/>
      <c r="P236" s="206"/>
      <c r="Q236" s="195"/>
      <c r="R236" s="128"/>
      <c r="S236" s="206"/>
      <c r="T236" s="206"/>
      <c r="U236" s="206"/>
      <c r="V236" s="206"/>
      <c r="W236" s="206"/>
      <c r="X236" s="201"/>
      <c r="Y236" s="487"/>
      <c r="Z236" s="487"/>
      <c r="AA236" s="487"/>
      <c r="AB236" s="487"/>
      <c r="AC236" s="487"/>
      <c r="AD236" s="487"/>
      <c r="AE236" s="487"/>
      <c r="AF236" s="487"/>
      <c r="AG236" s="487"/>
      <c r="AH236" s="487"/>
      <c r="AI236" s="487"/>
      <c r="AJ236" s="487"/>
      <c r="AK236" s="487"/>
      <c r="AL236" s="487"/>
      <c r="AM236" s="487"/>
      <c r="AN236" s="487"/>
      <c r="AO236" s="487"/>
      <c r="AP236" s="487"/>
      <c r="AQ236" s="487"/>
      <c r="AR236" s="487"/>
      <c r="AS236" s="487"/>
      <c r="AT236" s="487"/>
      <c r="AU236" s="487"/>
      <c r="AV236" s="487"/>
      <c r="AW236" s="487"/>
      <c r="AX236" s="487"/>
      <c r="AY236" s="487"/>
      <c r="AZ236" s="940"/>
      <c r="BA236" s="942"/>
      <c r="BB236" s="643"/>
      <c r="BC236" s="497"/>
      <c r="BD236" s="484"/>
      <c r="BE236" s="484"/>
      <c r="BF236" s="484"/>
      <c r="BG236" s="501"/>
      <c r="BH236" s="497"/>
      <c r="BI236" s="484"/>
      <c r="BJ236" s="484"/>
      <c r="BK236" s="484"/>
      <c r="BL236" s="501"/>
      <c r="BM236" s="497"/>
      <c r="BN236" s="484"/>
      <c r="BO236" s="484"/>
      <c r="BP236" s="484"/>
      <c r="BQ236" s="501"/>
      <c r="BR236" s="497"/>
      <c r="BS236" s="484"/>
      <c r="BT236" s="484"/>
      <c r="BU236" s="484"/>
      <c r="BV236" s="484"/>
      <c r="BW236" s="484"/>
      <c r="BX236" s="485"/>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row>
    <row r="237" s="362" customFormat="true" ht="15" customHeight="true" x14ac:dyDescent="0.2">
      <c r="A237" s="214"/>
      <c r="B237" s="185"/>
      <c r="C237" s="129"/>
      <c r="D237" s="206"/>
      <c r="E237" s="206"/>
      <c r="F237" s="206"/>
      <c r="G237" s="195"/>
      <c r="H237" s="128"/>
      <c r="I237" s="206"/>
      <c r="J237" s="206"/>
      <c r="K237" s="206"/>
      <c r="L237" s="201"/>
      <c r="M237" s="129"/>
      <c r="N237" s="206"/>
      <c r="O237" s="206"/>
      <c r="P237" s="206"/>
      <c r="Q237" s="195"/>
      <c r="R237" s="128"/>
      <c r="S237" s="206"/>
      <c r="T237" s="206"/>
      <c r="U237" s="206"/>
      <c r="V237" s="206"/>
      <c r="W237" s="206"/>
      <c r="X237" s="201"/>
      <c r="Y237" s="487"/>
      <c r="Z237" s="487"/>
      <c r="AA237" s="487"/>
      <c r="AB237" s="487"/>
      <c r="AC237" s="487"/>
      <c r="AD237" s="487"/>
      <c r="AE237" s="487"/>
      <c r="AF237" s="487"/>
      <c r="AG237" s="487"/>
      <c r="AH237" s="487"/>
      <c r="AI237" s="487"/>
      <c r="AJ237" s="487"/>
      <c r="AK237" s="487"/>
      <c r="AL237" s="487"/>
      <c r="AM237" s="487"/>
      <c r="AN237" s="487"/>
      <c r="AO237" s="487"/>
      <c r="AP237" s="487"/>
      <c r="AQ237" s="487"/>
      <c r="AR237" s="487"/>
      <c r="AS237" s="487"/>
      <c r="AT237" s="487"/>
      <c r="AU237" s="487"/>
      <c r="AV237" s="487"/>
      <c r="AW237" s="487"/>
      <c r="AX237" s="487"/>
      <c r="AY237" s="487"/>
      <c r="AZ237" s="940"/>
      <c r="BA237" s="942"/>
      <c r="BB237" s="643"/>
      <c r="BC237" s="497"/>
      <c r="BD237" s="484"/>
      <c r="BE237" s="484"/>
      <c r="BF237" s="484"/>
      <c r="BG237" s="501"/>
      <c r="BH237" s="497"/>
      <c r="BI237" s="484"/>
      <c r="BJ237" s="484"/>
      <c r="BK237" s="484"/>
      <c r="BL237" s="501"/>
      <c r="BM237" s="497"/>
      <c r="BN237" s="484"/>
      <c r="BO237" s="484"/>
      <c r="BP237" s="484"/>
      <c r="BQ237" s="501"/>
      <c r="BR237" s="497"/>
      <c r="BS237" s="484"/>
      <c r="BT237" s="484"/>
      <c r="BU237" s="484"/>
      <c r="BV237" s="484"/>
      <c r="BW237" s="484"/>
      <c r="BX237" s="485"/>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row>
    <row r="238" s="362" customFormat="true" ht="15" customHeight="true" x14ac:dyDescent="0.2">
      <c r="A238" s="214"/>
      <c r="B238" s="185"/>
      <c r="C238" s="129"/>
      <c r="D238" s="206"/>
      <c r="E238" s="206"/>
      <c r="F238" s="206"/>
      <c r="G238" s="195"/>
      <c r="H238" s="128"/>
      <c r="I238" s="206"/>
      <c r="J238" s="206"/>
      <c r="K238" s="206"/>
      <c r="L238" s="201"/>
      <c r="M238" s="129"/>
      <c r="N238" s="206"/>
      <c r="O238" s="206"/>
      <c r="P238" s="206"/>
      <c r="Q238" s="195"/>
      <c r="R238" s="128"/>
      <c r="S238" s="206"/>
      <c r="T238" s="206"/>
      <c r="U238" s="206"/>
      <c r="V238" s="206"/>
      <c r="W238" s="206"/>
      <c r="X238" s="201"/>
      <c r="Y238" s="487"/>
      <c r="Z238" s="487"/>
      <c r="AA238" s="487"/>
      <c r="AB238" s="487"/>
      <c r="AC238" s="487"/>
      <c r="AD238" s="487"/>
      <c r="AE238" s="487"/>
      <c r="AF238" s="487"/>
      <c r="AG238" s="487"/>
      <c r="AH238" s="487"/>
      <c r="AI238" s="487"/>
      <c r="AJ238" s="487"/>
      <c r="AK238" s="487"/>
      <c r="AL238" s="487"/>
      <c r="AM238" s="487"/>
      <c r="AN238" s="487"/>
      <c r="AO238" s="487"/>
      <c r="AP238" s="487"/>
      <c r="AQ238" s="487"/>
      <c r="AR238" s="487"/>
      <c r="AS238" s="487"/>
      <c r="AT238" s="487"/>
      <c r="AU238" s="487"/>
      <c r="AV238" s="487"/>
      <c r="AW238" s="487"/>
      <c r="AX238" s="487"/>
      <c r="AY238" s="487"/>
      <c r="AZ238" s="940"/>
      <c r="BA238" s="942"/>
      <c r="BB238" s="643"/>
      <c r="BC238" s="497"/>
      <c r="BD238" s="484"/>
      <c r="BE238" s="484"/>
      <c r="BF238" s="484"/>
      <c r="BG238" s="501"/>
      <c r="BH238" s="497"/>
      <c r="BI238" s="484"/>
      <c r="BJ238" s="484"/>
      <c r="BK238" s="484"/>
      <c r="BL238" s="501"/>
      <c r="BM238" s="497"/>
      <c r="BN238" s="484"/>
      <c r="BO238" s="484"/>
      <c r="BP238" s="484"/>
      <c r="BQ238" s="501"/>
      <c r="BR238" s="497"/>
      <c r="BS238" s="484"/>
      <c r="BT238" s="484"/>
      <c r="BU238" s="484"/>
      <c r="BV238" s="484"/>
      <c r="BW238" s="484"/>
      <c r="BX238" s="485"/>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row>
    <row r="239" s="362" customFormat="true" ht="15" customHeight="true" x14ac:dyDescent="0.2">
      <c r="A239" s="214"/>
      <c r="B239" s="185"/>
      <c r="C239" s="129"/>
      <c r="D239" s="206"/>
      <c r="E239" s="206"/>
      <c r="F239" s="206"/>
      <c r="G239" s="195"/>
      <c r="H239" s="128"/>
      <c r="I239" s="206"/>
      <c r="J239" s="206"/>
      <c r="K239" s="206"/>
      <c r="L239" s="201"/>
      <c r="M239" s="129"/>
      <c r="N239" s="206"/>
      <c r="O239" s="206"/>
      <c r="P239" s="206"/>
      <c r="Q239" s="195"/>
      <c r="R239" s="128"/>
      <c r="S239" s="206"/>
      <c r="T239" s="206"/>
      <c r="U239" s="206"/>
      <c r="V239" s="206"/>
      <c r="W239" s="206"/>
      <c r="X239" s="201"/>
      <c r="Y239" s="487"/>
      <c r="Z239" s="487"/>
      <c r="AA239" s="487"/>
      <c r="AB239" s="487"/>
      <c r="AC239" s="487"/>
      <c r="AD239" s="487"/>
      <c r="AE239" s="487"/>
      <c r="AF239" s="487"/>
      <c r="AG239" s="487"/>
      <c r="AH239" s="487"/>
      <c r="AI239" s="487"/>
      <c r="AJ239" s="487"/>
      <c r="AK239" s="487"/>
      <c r="AL239" s="487"/>
      <c r="AM239" s="487"/>
      <c r="AN239" s="487"/>
      <c r="AO239" s="487"/>
      <c r="AP239" s="487"/>
      <c r="AQ239" s="487"/>
      <c r="AR239" s="487"/>
      <c r="AS239" s="487"/>
      <c r="AT239" s="487"/>
      <c r="AU239" s="487"/>
      <c r="AV239" s="487"/>
      <c r="AW239" s="487"/>
      <c r="AX239" s="487"/>
      <c r="AY239" s="487"/>
      <c r="AZ239" s="940"/>
      <c r="BA239" s="942"/>
      <c r="BB239" s="643"/>
      <c r="BC239" s="497"/>
      <c r="BD239" s="484"/>
      <c r="BE239" s="484"/>
      <c r="BF239" s="484"/>
      <c r="BG239" s="501"/>
      <c r="BH239" s="497"/>
      <c r="BI239" s="484"/>
      <c r="BJ239" s="484"/>
      <c r="BK239" s="484"/>
      <c r="BL239" s="501"/>
      <c r="BM239" s="497"/>
      <c r="BN239" s="484"/>
      <c r="BO239" s="484"/>
      <c r="BP239" s="484"/>
      <c r="BQ239" s="501"/>
      <c r="BR239" s="497"/>
      <c r="BS239" s="484"/>
      <c r="BT239" s="484"/>
      <c r="BU239" s="484"/>
      <c r="BV239" s="484"/>
      <c r="BW239" s="484"/>
      <c r="BX239" s="485"/>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row>
    <row r="240" s="362" customFormat="true" ht="15" customHeight="true" x14ac:dyDescent="0.2">
      <c r="A240" s="214"/>
      <c r="B240" s="185"/>
      <c r="C240" s="129"/>
      <c r="D240" s="206"/>
      <c r="E240" s="206"/>
      <c r="F240" s="206"/>
      <c r="G240" s="195"/>
      <c r="H240" s="128"/>
      <c r="I240" s="206"/>
      <c r="J240" s="206"/>
      <c r="K240" s="206"/>
      <c r="L240" s="201"/>
      <c r="M240" s="129"/>
      <c r="N240" s="206"/>
      <c r="O240" s="206"/>
      <c r="P240" s="206"/>
      <c r="Q240" s="195"/>
      <c r="R240" s="128"/>
      <c r="S240" s="206"/>
      <c r="T240" s="206"/>
      <c r="U240" s="206"/>
      <c r="V240" s="206"/>
      <c r="W240" s="206"/>
      <c r="X240" s="201"/>
      <c r="Y240" s="487"/>
      <c r="Z240" s="487"/>
      <c r="AA240" s="487"/>
      <c r="AB240" s="487"/>
      <c r="AC240" s="487"/>
      <c r="AD240" s="487"/>
      <c r="AE240" s="487"/>
      <c r="AF240" s="487"/>
      <c r="AG240" s="487"/>
      <c r="AH240" s="487"/>
      <c r="AI240" s="487"/>
      <c r="AJ240" s="487"/>
      <c r="AK240" s="487"/>
      <c r="AL240" s="487"/>
      <c r="AM240" s="487"/>
      <c r="AN240" s="487"/>
      <c r="AO240" s="487"/>
      <c r="AP240" s="487"/>
      <c r="AQ240" s="487"/>
      <c r="AR240" s="487"/>
      <c r="AS240" s="487"/>
      <c r="AT240" s="487"/>
      <c r="AU240" s="487"/>
      <c r="AV240" s="487"/>
      <c r="AW240" s="487"/>
      <c r="AX240" s="487"/>
      <c r="AY240" s="487"/>
      <c r="AZ240" s="940"/>
      <c r="BA240" s="942"/>
      <c r="BB240" s="643"/>
      <c r="BC240" s="497"/>
      <c r="BD240" s="484"/>
      <c r="BE240" s="484"/>
      <c r="BF240" s="484"/>
      <c r="BG240" s="501"/>
      <c r="BH240" s="497"/>
      <c r="BI240" s="484"/>
      <c r="BJ240" s="484"/>
      <c r="BK240" s="484"/>
      <c r="BL240" s="501"/>
      <c r="BM240" s="497"/>
      <c r="BN240" s="484"/>
      <c r="BO240" s="484"/>
      <c r="BP240" s="484"/>
      <c r="BQ240" s="501"/>
      <c r="BR240" s="497"/>
      <c r="BS240" s="484"/>
      <c r="BT240" s="484"/>
      <c r="BU240" s="484"/>
      <c r="BV240" s="484"/>
      <c r="BW240" s="484"/>
      <c r="BX240" s="485"/>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row>
    <row r="241" s="362" customFormat="true" ht="15" customHeight="true" x14ac:dyDescent="0.2">
      <c r="A241" s="214"/>
      <c r="B241" s="185"/>
      <c r="C241" s="129"/>
      <c r="D241" s="206"/>
      <c r="E241" s="206"/>
      <c r="F241" s="206"/>
      <c r="G241" s="195"/>
      <c r="H241" s="128"/>
      <c r="I241" s="206"/>
      <c r="J241" s="206"/>
      <c r="K241" s="206"/>
      <c r="L241" s="201"/>
      <c r="M241" s="129"/>
      <c r="N241" s="206"/>
      <c r="O241" s="206"/>
      <c r="P241" s="206"/>
      <c r="Q241" s="195"/>
      <c r="R241" s="128"/>
      <c r="S241" s="206"/>
      <c r="T241" s="206"/>
      <c r="U241" s="206"/>
      <c r="V241" s="206"/>
      <c r="W241" s="206"/>
      <c r="X241" s="201"/>
      <c r="Y241" s="487"/>
      <c r="Z241" s="487"/>
      <c r="AA241" s="487"/>
      <c r="AB241" s="487"/>
      <c r="AC241" s="487"/>
      <c r="AD241" s="487"/>
      <c r="AE241" s="487"/>
      <c r="AF241" s="487"/>
      <c r="AG241" s="487"/>
      <c r="AH241" s="487"/>
      <c r="AI241" s="487"/>
      <c r="AJ241" s="487"/>
      <c r="AK241" s="487"/>
      <c r="AL241" s="487"/>
      <c r="AM241" s="487"/>
      <c r="AN241" s="487"/>
      <c r="AO241" s="487"/>
      <c r="AP241" s="487"/>
      <c r="AQ241" s="487"/>
      <c r="AR241" s="487"/>
      <c r="AS241" s="487"/>
      <c r="AT241" s="487"/>
      <c r="AU241" s="487"/>
      <c r="AV241" s="487"/>
      <c r="AW241" s="487"/>
      <c r="AX241" s="487"/>
      <c r="AY241" s="487"/>
      <c r="AZ241" s="940"/>
      <c r="BA241" s="942"/>
      <c r="BB241" s="643"/>
      <c r="BC241" s="497"/>
      <c r="BD241" s="484"/>
      <c r="BE241" s="484"/>
      <c r="BF241" s="484"/>
      <c r="BG241" s="501"/>
      <c r="BH241" s="497"/>
      <c r="BI241" s="484"/>
      <c r="BJ241" s="484"/>
      <c r="BK241" s="484"/>
      <c r="BL241" s="501"/>
      <c r="BM241" s="497"/>
      <c r="BN241" s="484"/>
      <c r="BO241" s="484"/>
      <c r="BP241" s="484"/>
      <c r="BQ241" s="501"/>
      <c r="BR241" s="497"/>
      <c r="BS241" s="484"/>
      <c r="BT241" s="484"/>
      <c r="BU241" s="484"/>
      <c r="BV241" s="484"/>
      <c r="BW241" s="484"/>
      <c r="BX241" s="485"/>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row>
    <row r="242" s="362" customFormat="true" ht="15" customHeight="true" x14ac:dyDescent="0.2">
      <c r="A242" s="214"/>
      <c r="B242" s="185"/>
      <c r="C242" s="129"/>
      <c r="D242" s="206"/>
      <c r="E242" s="206"/>
      <c r="F242" s="206"/>
      <c r="G242" s="195"/>
      <c r="H242" s="128"/>
      <c r="I242" s="206"/>
      <c r="J242" s="206"/>
      <c r="K242" s="206"/>
      <c r="L242" s="201"/>
      <c r="M242" s="129"/>
      <c r="N242" s="206"/>
      <c r="O242" s="206"/>
      <c r="P242" s="206"/>
      <c r="Q242" s="195"/>
      <c r="R242" s="128"/>
      <c r="S242" s="206"/>
      <c r="T242" s="206"/>
      <c r="U242" s="206"/>
      <c r="V242" s="206"/>
      <c r="W242" s="206"/>
      <c r="X242" s="201"/>
      <c r="Y242" s="487"/>
      <c r="Z242" s="487"/>
      <c r="AA242" s="487"/>
      <c r="AB242" s="487"/>
      <c r="AC242" s="487"/>
      <c r="AD242" s="487"/>
      <c r="AE242" s="487"/>
      <c r="AF242" s="487"/>
      <c r="AG242" s="487"/>
      <c r="AH242" s="487"/>
      <c r="AI242" s="487"/>
      <c r="AJ242" s="487"/>
      <c r="AK242" s="487"/>
      <c r="AL242" s="487"/>
      <c r="AM242" s="487"/>
      <c r="AN242" s="487"/>
      <c r="AO242" s="487"/>
      <c r="AP242" s="487"/>
      <c r="AQ242" s="487"/>
      <c r="AR242" s="487"/>
      <c r="AS242" s="487"/>
      <c r="AT242" s="487"/>
      <c r="AU242" s="487"/>
      <c r="AV242" s="487"/>
      <c r="AW242" s="487"/>
      <c r="AX242" s="487"/>
      <c r="AY242" s="487"/>
      <c r="AZ242" s="940"/>
      <c r="BA242" s="942"/>
      <c r="BB242" s="643"/>
      <c r="BC242" s="497"/>
      <c r="BD242" s="484"/>
      <c r="BE242" s="484"/>
      <c r="BF242" s="484"/>
      <c r="BG242" s="501"/>
      <c r="BH242" s="497"/>
      <c r="BI242" s="484"/>
      <c r="BJ242" s="484"/>
      <c r="BK242" s="484"/>
      <c r="BL242" s="501"/>
      <c r="BM242" s="497"/>
      <c r="BN242" s="484"/>
      <c r="BO242" s="484"/>
      <c r="BP242" s="484"/>
      <c r="BQ242" s="501"/>
      <c r="BR242" s="497"/>
      <c r="BS242" s="484"/>
      <c r="BT242" s="484"/>
      <c r="BU242" s="484"/>
      <c r="BV242" s="484"/>
      <c r="BW242" s="484"/>
      <c r="BX242" s="485"/>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row>
    <row r="243" s="362" customFormat="true" ht="15" customHeight="true" x14ac:dyDescent="0.2">
      <c r="A243" s="214"/>
      <c r="B243" s="185"/>
      <c r="C243" s="129"/>
      <c r="D243" s="206"/>
      <c r="E243" s="206"/>
      <c r="F243" s="206"/>
      <c r="G243" s="195"/>
      <c r="H243" s="128"/>
      <c r="I243" s="206"/>
      <c r="J243" s="206"/>
      <c r="K243" s="206"/>
      <c r="L243" s="201"/>
      <c r="M243" s="129"/>
      <c r="N243" s="206"/>
      <c r="O243" s="206"/>
      <c r="P243" s="206"/>
      <c r="Q243" s="195"/>
      <c r="R243" s="128"/>
      <c r="S243" s="206"/>
      <c r="T243" s="206"/>
      <c r="U243" s="206"/>
      <c r="V243" s="206"/>
      <c r="W243" s="206"/>
      <c r="X243" s="201"/>
      <c r="Y243" s="487"/>
      <c r="Z243" s="487"/>
      <c r="AA243" s="487"/>
      <c r="AB243" s="487"/>
      <c r="AC243" s="487"/>
      <c r="AD243" s="487"/>
      <c r="AE243" s="487"/>
      <c r="AF243" s="487"/>
      <c r="AG243" s="487"/>
      <c r="AH243" s="487"/>
      <c r="AI243" s="487"/>
      <c r="AJ243" s="487"/>
      <c r="AK243" s="487"/>
      <c r="AL243" s="487"/>
      <c r="AM243" s="487"/>
      <c r="AN243" s="487"/>
      <c r="AO243" s="487"/>
      <c r="AP243" s="487"/>
      <c r="AQ243" s="487"/>
      <c r="AR243" s="487"/>
      <c r="AS243" s="487"/>
      <c r="AT243" s="487"/>
      <c r="AU243" s="487"/>
      <c r="AV243" s="487"/>
      <c r="AW243" s="487"/>
      <c r="AX243" s="487"/>
      <c r="AY243" s="487"/>
      <c r="AZ243" s="940"/>
      <c r="BA243" s="942"/>
      <c r="BB243" s="643"/>
      <c r="BC243" s="497"/>
      <c r="BD243" s="484"/>
      <c r="BE243" s="484"/>
      <c r="BF243" s="484"/>
      <c r="BG243" s="501"/>
      <c r="BH243" s="497"/>
      <c r="BI243" s="484"/>
      <c r="BJ243" s="484"/>
      <c r="BK243" s="484"/>
      <c r="BL243" s="501"/>
      <c r="BM243" s="497"/>
      <c r="BN243" s="484"/>
      <c r="BO243" s="484"/>
      <c r="BP243" s="484"/>
      <c r="BQ243" s="501"/>
      <c r="BR243" s="497"/>
      <c r="BS243" s="484"/>
      <c r="BT243" s="484"/>
      <c r="BU243" s="484"/>
      <c r="BV243" s="484"/>
      <c r="BW243" s="484"/>
      <c r="BX243" s="485"/>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row>
    <row r="244" s="362" customFormat="true" ht="15" customHeight="true" x14ac:dyDescent="0.2">
      <c r="A244" s="214"/>
      <c r="B244" s="185"/>
      <c r="C244" s="129"/>
      <c r="D244" s="206"/>
      <c r="E244" s="206"/>
      <c r="F244" s="206"/>
      <c r="G244" s="195"/>
      <c r="H244" s="128"/>
      <c r="I244" s="206"/>
      <c r="J244" s="206"/>
      <c r="K244" s="206"/>
      <c r="L244" s="201"/>
      <c r="M244" s="129"/>
      <c r="N244" s="206"/>
      <c r="O244" s="206"/>
      <c r="P244" s="206"/>
      <c r="Q244" s="195"/>
      <c r="R244" s="128"/>
      <c r="S244" s="206"/>
      <c r="T244" s="206"/>
      <c r="U244" s="206"/>
      <c r="V244" s="206"/>
      <c r="W244" s="206"/>
      <c r="X244" s="201"/>
      <c r="Y244" s="487"/>
      <c r="Z244" s="487"/>
      <c r="AA244" s="487"/>
      <c r="AB244" s="487"/>
      <c r="AC244" s="487"/>
      <c r="AD244" s="487"/>
      <c r="AE244" s="487"/>
      <c r="AF244" s="487"/>
      <c r="AG244" s="487"/>
      <c r="AH244" s="487"/>
      <c r="AI244" s="487"/>
      <c r="AJ244" s="487"/>
      <c r="AK244" s="487"/>
      <c r="AL244" s="487"/>
      <c r="AM244" s="487"/>
      <c r="AN244" s="487"/>
      <c r="AO244" s="487"/>
      <c r="AP244" s="487"/>
      <c r="AQ244" s="487"/>
      <c r="AR244" s="487"/>
      <c r="AS244" s="487"/>
      <c r="AT244" s="487"/>
      <c r="AU244" s="487"/>
      <c r="AV244" s="487"/>
      <c r="AW244" s="487"/>
      <c r="AX244" s="487"/>
      <c r="AY244" s="487"/>
      <c r="AZ244" s="940"/>
      <c r="BA244" s="942"/>
      <c r="BB244" s="643"/>
      <c r="BC244" s="497"/>
      <c r="BD244" s="484"/>
      <c r="BE244" s="484"/>
      <c r="BF244" s="484"/>
      <c r="BG244" s="501"/>
      <c r="BH244" s="497"/>
      <c r="BI244" s="484"/>
      <c r="BJ244" s="484"/>
      <c r="BK244" s="484"/>
      <c r="BL244" s="501"/>
      <c r="BM244" s="497"/>
      <c r="BN244" s="484"/>
      <c r="BO244" s="484"/>
      <c r="BP244" s="484"/>
      <c r="BQ244" s="501"/>
      <c r="BR244" s="497"/>
      <c r="BS244" s="484"/>
      <c r="BT244" s="484"/>
      <c r="BU244" s="484"/>
      <c r="BV244" s="484"/>
      <c r="BW244" s="484"/>
      <c r="BX244" s="485"/>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row>
    <row r="245" s="362" customFormat="true" ht="15" customHeight="true" x14ac:dyDescent="0.2">
      <c r="A245" s="214"/>
      <c r="B245" s="185"/>
      <c r="C245" s="129"/>
      <c r="D245" s="206"/>
      <c r="E245" s="206"/>
      <c r="F245" s="206"/>
      <c r="G245" s="195"/>
      <c r="H245" s="128"/>
      <c r="I245" s="206"/>
      <c r="J245" s="206"/>
      <c r="K245" s="206"/>
      <c r="L245" s="201"/>
      <c r="M245" s="129"/>
      <c r="N245" s="206"/>
      <c r="O245" s="206"/>
      <c r="P245" s="206"/>
      <c r="Q245" s="195"/>
      <c r="R245" s="128"/>
      <c r="S245" s="206"/>
      <c r="T245" s="206"/>
      <c r="U245" s="206"/>
      <c r="V245" s="206"/>
      <c r="W245" s="206"/>
      <c r="X245" s="201"/>
      <c r="Y245" s="487"/>
      <c r="Z245" s="487"/>
      <c r="AA245" s="487"/>
      <c r="AB245" s="487"/>
      <c r="AC245" s="487"/>
      <c r="AD245" s="487"/>
      <c r="AE245" s="487"/>
      <c r="AF245" s="487"/>
      <c r="AG245" s="487"/>
      <c r="AH245" s="487"/>
      <c r="AI245" s="487"/>
      <c r="AJ245" s="487"/>
      <c r="AK245" s="487"/>
      <c r="AL245" s="487"/>
      <c r="AM245" s="487"/>
      <c r="AN245" s="487"/>
      <c r="AO245" s="487"/>
      <c r="AP245" s="487"/>
      <c r="AQ245" s="487"/>
      <c r="AR245" s="487"/>
      <c r="AS245" s="487"/>
      <c r="AT245" s="487"/>
      <c r="AU245" s="487"/>
      <c r="AV245" s="487"/>
      <c r="AW245" s="487"/>
      <c r="AX245" s="487"/>
      <c r="AY245" s="487"/>
      <c r="AZ245" s="940"/>
      <c r="BA245" s="942"/>
      <c r="BB245" s="643"/>
      <c r="BC245" s="497"/>
      <c r="BD245" s="484"/>
      <c r="BE245" s="484"/>
      <c r="BF245" s="484"/>
      <c r="BG245" s="501"/>
      <c r="BH245" s="497"/>
      <c r="BI245" s="484"/>
      <c r="BJ245" s="484"/>
      <c r="BK245" s="484"/>
      <c r="BL245" s="501"/>
      <c r="BM245" s="497"/>
      <c r="BN245" s="484"/>
      <c r="BO245" s="484"/>
      <c r="BP245" s="484"/>
      <c r="BQ245" s="501"/>
      <c r="BR245" s="497"/>
      <c r="BS245" s="484"/>
      <c r="BT245" s="484"/>
      <c r="BU245" s="484"/>
      <c r="BV245" s="484"/>
      <c r="BW245" s="484"/>
      <c r="BX245" s="485"/>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row>
    <row r="246" s="362" customFormat="true" ht="15" customHeight="true" x14ac:dyDescent="0.2">
      <c r="A246" s="214"/>
      <c r="B246" s="185"/>
      <c r="C246" s="129"/>
      <c r="D246" s="206"/>
      <c r="E246" s="206"/>
      <c r="F246" s="206"/>
      <c r="G246" s="195"/>
      <c r="H246" s="128"/>
      <c r="I246" s="206"/>
      <c r="J246" s="206"/>
      <c r="K246" s="206"/>
      <c r="L246" s="201"/>
      <c r="M246" s="129"/>
      <c r="N246" s="206"/>
      <c r="O246" s="206"/>
      <c r="P246" s="206"/>
      <c r="Q246" s="195"/>
      <c r="R246" s="128"/>
      <c r="S246" s="206"/>
      <c r="T246" s="206"/>
      <c r="U246" s="206"/>
      <c r="V246" s="206"/>
      <c r="W246" s="206"/>
      <c r="X246" s="201"/>
      <c r="Y246" s="487"/>
      <c r="Z246" s="487"/>
      <c r="AA246" s="487"/>
      <c r="AB246" s="487"/>
      <c r="AC246" s="487"/>
      <c r="AD246" s="487"/>
      <c r="AE246" s="487"/>
      <c r="AF246" s="487"/>
      <c r="AG246" s="487"/>
      <c r="AH246" s="487"/>
      <c r="AI246" s="487"/>
      <c r="AJ246" s="487"/>
      <c r="AK246" s="487"/>
      <c r="AL246" s="487"/>
      <c r="AM246" s="487"/>
      <c r="AN246" s="487"/>
      <c r="AO246" s="487"/>
      <c r="AP246" s="487"/>
      <c r="AQ246" s="487"/>
      <c r="AR246" s="487"/>
      <c r="AS246" s="487"/>
      <c r="AT246" s="487"/>
      <c r="AU246" s="487"/>
      <c r="AV246" s="487"/>
      <c r="AW246" s="487"/>
      <c r="AX246" s="487"/>
      <c r="AY246" s="487"/>
      <c r="AZ246" s="940"/>
      <c r="BA246" s="942"/>
      <c r="BB246" s="643"/>
      <c r="BC246" s="497"/>
      <c r="BD246" s="484"/>
      <c r="BE246" s="484"/>
      <c r="BF246" s="484"/>
      <c r="BG246" s="501"/>
      <c r="BH246" s="497"/>
      <c r="BI246" s="484"/>
      <c r="BJ246" s="484"/>
      <c r="BK246" s="484"/>
      <c r="BL246" s="501"/>
      <c r="BM246" s="497"/>
      <c r="BN246" s="484"/>
      <c r="BO246" s="484"/>
      <c r="BP246" s="484"/>
      <c r="BQ246" s="501"/>
      <c r="BR246" s="497"/>
      <c r="BS246" s="484"/>
      <c r="BT246" s="484"/>
      <c r="BU246" s="484"/>
      <c r="BV246" s="484"/>
      <c r="BW246" s="484"/>
      <c r="BX246" s="485"/>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row>
    <row r="247" s="362" customFormat="true" ht="15" customHeight="true" x14ac:dyDescent="0.2">
      <c r="A247" s="214"/>
      <c r="B247" s="185"/>
      <c r="C247" s="129"/>
      <c r="D247" s="206"/>
      <c r="E247" s="206"/>
      <c r="F247" s="206"/>
      <c r="G247" s="195"/>
      <c r="H247" s="128"/>
      <c r="I247" s="206"/>
      <c r="J247" s="206"/>
      <c r="K247" s="206"/>
      <c r="L247" s="201"/>
      <c r="M247" s="129"/>
      <c r="N247" s="206"/>
      <c r="O247" s="206"/>
      <c r="P247" s="206"/>
      <c r="Q247" s="195"/>
      <c r="R247" s="128"/>
      <c r="S247" s="206"/>
      <c r="T247" s="206"/>
      <c r="U247" s="206"/>
      <c r="V247" s="206"/>
      <c r="W247" s="206"/>
      <c r="X247" s="201"/>
      <c r="Y247" s="487"/>
      <c r="Z247" s="487"/>
      <c r="AA247" s="487"/>
      <c r="AB247" s="487"/>
      <c r="AC247" s="487"/>
      <c r="AD247" s="487"/>
      <c r="AE247" s="487"/>
      <c r="AF247" s="487"/>
      <c r="AG247" s="487"/>
      <c r="AH247" s="487"/>
      <c r="AI247" s="487"/>
      <c r="AJ247" s="487"/>
      <c r="AK247" s="487"/>
      <c r="AL247" s="487"/>
      <c r="AM247" s="487"/>
      <c r="AN247" s="487"/>
      <c r="AO247" s="487"/>
      <c r="AP247" s="487"/>
      <c r="AQ247" s="487"/>
      <c r="AR247" s="487"/>
      <c r="AS247" s="487"/>
      <c r="AT247" s="487"/>
      <c r="AU247" s="487"/>
      <c r="AV247" s="487"/>
      <c r="AW247" s="487"/>
      <c r="AX247" s="487"/>
      <c r="AY247" s="487"/>
      <c r="AZ247" s="940"/>
      <c r="BA247" s="942"/>
      <c r="BB247" s="643"/>
      <c r="BC247" s="497"/>
      <c r="BD247" s="484"/>
      <c r="BE247" s="484"/>
      <c r="BF247" s="484"/>
      <c r="BG247" s="501"/>
      <c r="BH247" s="497"/>
      <c r="BI247" s="484"/>
      <c r="BJ247" s="484"/>
      <c r="BK247" s="484"/>
      <c r="BL247" s="501"/>
      <c r="BM247" s="497"/>
      <c r="BN247" s="484"/>
      <c r="BO247" s="484"/>
      <c r="BP247" s="484"/>
      <c r="BQ247" s="501"/>
      <c r="BR247" s="497"/>
      <c r="BS247" s="484"/>
      <c r="BT247" s="484"/>
      <c r="BU247" s="484"/>
      <c r="BV247" s="484"/>
      <c r="BW247" s="484"/>
      <c r="BX247" s="485"/>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row>
    <row r="248" s="362" customFormat="true" ht="15" customHeight="true" x14ac:dyDescent="0.2">
      <c r="A248" s="110"/>
      <c r="B248" s="175"/>
      <c r="C248" s="114"/>
      <c r="D248" s="155"/>
      <c r="E248" s="155"/>
      <c r="F248" s="155"/>
      <c r="G248" s="154"/>
      <c r="H248" s="113"/>
      <c r="I248" s="155"/>
      <c r="J248" s="155"/>
      <c r="K248" s="155"/>
      <c r="L248" s="112"/>
      <c r="M248" s="114"/>
      <c r="N248" s="155"/>
      <c r="O248" s="155"/>
      <c r="P248" s="155"/>
      <c r="Q248" s="154"/>
      <c r="R248" s="113"/>
      <c r="S248" s="155"/>
      <c r="T248" s="155"/>
      <c r="U248" s="155"/>
      <c r="V248" s="155"/>
      <c r="W248" s="155"/>
      <c r="X248" s="112"/>
      <c r="Y248" s="487"/>
      <c r="Z248" s="487"/>
      <c r="AA248" s="487"/>
      <c r="AB248" s="487"/>
      <c r="AC248" s="487"/>
      <c r="AD248" s="487"/>
      <c r="AE248" s="487"/>
      <c r="AF248" s="487"/>
      <c r="AG248" s="487"/>
      <c r="AH248" s="487"/>
      <c r="AI248" s="487"/>
      <c r="AJ248" s="487"/>
      <c r="AK248" s="487"/>
      <c r="AL248" s="487"/>
      <c r="AM248" s="487"/>
      <c r="AN248" s="487"/>
      <c r="AO248" s="487"/>
      <c r="AP248" s="487"/>
      <c r="AQ248" s="487"/>
      <c r="AR248" s="487"/>
      <c r="AS248" s="487"/>
      <c r="AT248" s="487"/>
      <c r="AU248" s="487"/>
      <c r="AV248" s="487"/>
      <c r="AW248" s="487"/>
      <c r="AX248" s="487"/>
      <c r="AY248" s="487"/>
      <c r="AZ248" s="940"/>
      <c r="BA248" s="942"/>
      <c r="BB248" s="643"/>
      <c r="BC248" s="500"/>
      <c r="BD248" s="499"/>
      <c r="BE248" s="499"/>
      <c r="BF248" s="499"/>
      <c r="BG248" s="503"/>
      <c r="BH248" s="500"/>
      <c r="BI248" s="499"/>
      <c r="BJ248" s="499"/>
      <c r="BK248" s="499"/>
      <c r="BL248" s="503"/>
      <c r="BM248" s="500"/>
      <c r="BN248" s="499"/>
      <c r="BO248" s="499"/>
      <c r="BP248" s="499"/>
      <c r="BQ248" s="503"/>
      <c r="BR248" s="500"/>
      <c r="BS248" s="499"/>
      <c r="BT248" s="499"/>
      <c r="BU248" s="499"/>
      <c r="BV248" s="499"/>
      <c r="BW248" s="499"/>
      <c r="BX248" s="502"/>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row>
    <row r="249" s="362" customFormat="true" ht="250.15" customHeight="true" x14ac:dyDescent="0.2">
      <c r="Y249" s="940"/>
      <c r="Z249" s="940"/>
      <c r="AA249" s="940"/>
      <c r="AB249" s="940"/>
      <c r="AC249" s="940"/>
      <c r="AD249" s="940"/>
      <c r="AE249" s="940"/>
      <c r="AF249" s="940"/>
      <c r="AG249" s="940"/>
      <c r="AH249" s="940"/>
      <c r="AI249" s="940"/>
      <c r="AJ249" s="940"/>
      <c r="AK249" s="940"/>
      <c r="AL249" s="940"/>
      <c r="AM249" s="940"/>
      <c r="AN249" s="940"/>
      <c r="AO249" s="940"/>
      <c r="AP249" s="940"/>
      <c r="AQ249" s="940"/>
      <c r="AR249" s="940"/>
      <c r="AS249" s="940"/>
      <c r="AT249" s="940"/>
      <c r="AU249" s="940"/>
      <c r="AV249" s="940"/>
      <c r="AW249" s="940"/>
      <c r="AX249" s="940"/>
      <c r="AY249" s="940"/>
      <c r="AZ249" s="940"/>
      <c r="BA249" s="359"/>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9"/>
      <c r="BY249" s="394"/>
      <c r="BZ249" s="394"/>
      <c r="CA249" s="394"/>
      <c r="CB249" s="394"/>
      <c r="CC249" s="394"/>
      <c r="CD249" s="394"/>
      <c r="CE249" s="394"/>
      <c r="CF249" s="394"/>
      <c r="CG249" s="394"/>
      <c r="CH249" s="394"/>
      <c r="CI249" s="394"/>
      <c r="CJ249" s="394"/>
      <c r="CK249" s="394"/>
      <c r="CL249" s="394"/>
      <c r="CM249" s="394"/>
      <c r="CN249" s="394"/>
      <c r="CO249" s="394"/>
      <c r="CP249" s="394"/>
      <c r="CQ249" s="394"/>
      <c r="CR249" s="394"/>
      <c r="CS249" s="394"/>
      <c r="CT249" s="394"/>
      <c r="CU249" s="394"/>
      <c r="CV249" s="394"/>
      <c r="CW249" s="394"/>
      <c r="CX249" s="394"/>
      <c r="CY249" s="394"/>
      <c r="CZ249" s="394"/>
    </row>
    <row r="250" s="551" customFormat="true" ht="19.15" customHeight="true" x14ac:dyDescent="0.2">
      <c r="Y250" s="32"/>
      <c r="Z250" s="32"/>
      <c r="AA250" s="32"/>
      <c r="AB250" s="32"/>
      <c r="AC250" s="32"/>
      <c r="AD250" s="32"/>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550"/>
      <c r="BB250" s="418"/>
      <c r="BC250" s="550"/>
      <c r="BD250" s="550"/>
      <c r="BE250" s="550"/>
      <c r="BF250" s="550"/>
      <c r="BG250" s="550"/>
      <c r="BH250" s="550"/>
      <c r="BI250" s="550"/>
      <c r="BJ250" s="550"/>
      <c r="BK250" s="550"/>
      <c r="BL250" s="550"/>
      <c r="BM250" s="550"/>
      <c r="BN250" s="550"/>
      <c r="BO250" s="550"/>
      <c r="BP250" s="550"/>
      <c r="BQ250" s="550"/>
      <c r="BR250" s="550"/>
      <c r="BS250" s="550"/>
      <c r="BT250" s="550"/>
      <c r="BU250" s="550"/>
      <c r="BV250" s="550"/>
      <c r="BW250" s="550"/>
      <c r="BX250" s="550"/>
      <c r="BY250" s="390"/>
      <c r="BZ250" s="390"/>
      <c r="CA250" s="390"/>
      <c r="CB250" s="390"/>
      <c r="CC250" s="390"/>
      <c r="CD250" s="390"/>
      <c r="CE250" s="390"/>
      <c r="CF250" s="390"/>
      <c r="CG250" s="390"/>
      <c r="CH250" s="390"/>
      <c r="CI250" s="390"/>
      <c r="CJ250" s="390"/>
      <c r="CK250" s="390"/>
      <c r="CL250" s="390"/>
      <c r="CM250" s="390"/>
      <c r="CN250" s="390"/>
      <c r="CO250" s="390"/>
      <c r="CP250" s="390"/>
      <c r="CQ250" s="390"/>
      <c r="CR250" s="390"/>
      <c r="CS250" s="390"/>
      <c r="CT250" s="390"/>
      <c r="CU250" s="390"/>
      <c r="CV250" s="390"/>
      <c r="CW250" s="390"/>
      <c r="CX250" s="390"/>
      <c r="CY250" s="390"/>
      <c r="CZ250" s="390"/>
    </row>
    <row r="251" s="551" customFormat="true" ht="12.75" x14ac:dyDescent="0.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550"/>
      <c r="BB251" s="418"/>
      <c r="BC251" s="550"/>
      <c r="BD251" s="550"/>
      <c r="BE251" s="550"/>
      <c r="BF251" s="550"/>
      <c r="BG251" s="550"/>
      <c r="BH251" s="550"/>
      <c r="BI251" s="550"/>
      <c r="BJ251" s="550"/>
      <c r="BK251" s="550"/>
      <c r="BL251" s="550"/>
      <c r="BM251" s="550"/>
      <c r="BN251" s="550"/>
      <c r="BO251" s="550"/>
      <c r="BP251" s="550"/>
      <c r="BQ251" s="550"/>
      <c r="BR251" s="550"/>
      <c r="BS251" s="550"/>
      <c r="BT251" s="550"/>
      <c r="BU251" s="550"/>
      <c r="BV251" s="550"/>
      <c r="BW251" s="550"/>
      <c r="BX251" s="550"/>
      <c r="BY251" s="390"/>
      <c r="BZ251" s="390"/>
      <c r="CA251" s="390"/>
      <c r="CB251" s="390"/>
      <c r="CC251" s="390"/>
      <c r="CD251" s="390"/>
      <c r="CE251" s="390"/>
      <c r="CF251" s="390"/>
      <c r="CG251" s="390"/>
      <c r="CH251" s="390"/>
      <c r="CI251" s="390"/>
      <c r="CJ251" s="390"/>
      <c r="CK251" s="390"/>
      <c r="CL251" s="390"/>
      <c r="CM251" s="390"/>
      <c r="CN251" s="390"/>
      <c r="CO251" s="390"/>
      <c r="CP251" s="390"/>
      <c r="CQ251" s="390"/>
      <c r="CR251" s="390"/>
      <c r="CS251" s="390"/>
      <c r="CT251" s="390"/>
      <c r="CU251" s="390"/>
      <c r="CV251" s="390"/>
      <c r="CW251" s="390"/>
      <c r="CX251" s="390"/>
      <c r="CY251" s="390"/>
      <c r="CZ251" s="390"/>
    </row>
    <row r="252" s="551" customFormat="true" ht="12.75" x14ac:dyDescent="0.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550"/>
      <c r="BB252" s="418"/>
      <c r="BC252" s="550"/>
      <c r="BD252" s="550"/>
      <c r="BE252" s="550"/>
      <c r="BF252" s="550"/>
      <c r="BG252" s="550"/>
      <c r="BH252" s="550"/>
      <c r="BI252" s="550"/>
      <c r="BJ252" s="550"/>
      <c r="BK252" s="550"/>
      <c r="BL252" s="550"/>
      <c r="BM252" s="550"/>
      <c r="BN252" s="550"/>
      <c r="BO252" s="550"/>
      <c r="BP252" s="550"/>
      <c r="BQ252" s="550"/>
      <c r="BR252" s="550"/>
      <c r="BS252" s="550"/>
      <c r="BT252" s="550"/>
      <c r="BU252" s="550"/>
      <c r="BV252" s="550"/>
      <c r="BW252" s="550"/>
      <c r="BX252" s="550"/>
      <c r="BY252" s="390"/>
      <c r="BZ252" s="390"/>
      <c r="CA252" s="390"/>
      <c r="CB252" s="390"/>
      <c r="CC252" s="390"/>
      <c r="CD252" s="390"/>
      <c r="CE252" s="390"/>
      <c r="CF252" s="390"/>
      <c r="CG252" s="390"/>
      <c r="CH252" s="390"/>
      <c r="CI252" s="390"/>
      <c r="CJ252" s="390"/>
      <c r="CK252" s="390"/>
      <c r="CL252" s="390"/>
      <c r="CM252" s="390"/>
      <c r="CN252" s="390"/>
      <c r="CO252" s="390"/>
      <c r="CP252" s="390"/>
      <c r="CQ252" s="390"/>
      <c r="CR252" s="390"/>
      <c r="CS252" s="390"/>
      <c r="CT252" s="390"/>
      <c r="CU252" s="390"/>
      <c r="CV252" s="390"/>
      <c r="CW252" s="390"/>
      <c r="CX252" s="390"/>
      <c r="CY252" s="390"/>
      <c r="CZ252" s="390"/>
    </row>
    <row r="253" s="551" customFormat="true" ht="12.75" x14ac:dyDescent="0.2">
      <c r="Y253" s="32"/>
      <c r="Z253" s="32"/>
      <c r="AA253" s="32"/>
      <c r="AB253" s="32"/>
      <c r="AC253" s="32"/>
      <c r="AD253" s="32"/>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550"/>
      <c r="BB253" s="418"/>
      <c r="BC253" s="550"/>
      <c r="BD253" s="550"/>
      <c r="BE253" s="550"/>
      <c r="BF253" s="550"/>
      <c r="BG253" s="550"/>
      <c r="BH253" s="550"/>
      <c r="BI253" s="550"/>
      <c r="BJ253" s="550"/>
      <c r="BK253" s="550"/>
      <c r="BL253" s="550"/>
      <c r="BM253" s="550"/>
      <c r="BN253" s="550"/>
      <c r="BO253" s="550"/>
      <c r="BP253" s="550"/>
      <c r="BQ253" s="550"/>
      <c r="BR253" s="550"/>
      <c r="BS253" s="550"/>
      <c r="BT253" s="550"/>
      <c r="BU253" s="550"/>
      <c r="BV253" s="550"/>
      <c r="BW253" s="550"/>
      <c r="BX253" s="550"/>
      <c r="BY253" s="390"/>
      <c r="BZ253" s="390"/>
      <c r="CA253" s="390"/>
      <c r="CB253" s="390"/>
      <c r="CC253" s="390"/>
      <c r="CD253" s="390"/>
      <c r="CE253" s="390"/>
      <c r="CF253" s="390"/>
      <c r="CG253" s="390"/>
      <c r="CH253" s="390"/>
      <c r="CI253" s="390"/>
      <c r="CJ253" s="390"/>
      <c r="CK253" s="390"/>
      <c r="CL253" s="390"/>
      <c r="CM253" s="390"/>
      <c r="CN253" s="390"/>
      <c r="CO253" s="390"/>
      <c r="CP253" s="390"/>
      <c r="CQ253" s="390"/>
      <c r="CR253" s="390"/>
      <c r="CS253" s="390"/>
      <c r="CT253" s="390"/>
      <c r="CU253" s="390"/>
      <c r="CV253" s="390"/>
      <c r="CW253" s="390"/>
      <c r="CX253" s="390"/>
      <c r="CY253" s="390"/>
      <c r="CZ253" s="390"/>
    </row>
    <row r="254" s="551" customFormat="true" ht="12.75" x14ac:dyDescent="0.2">
      <c r="Y254" s="32"/>
      <c r="Z254" s="32"/>
      <c r="AA254" s="32"/>
      <c r="AB254" s="32"/>
      <c r="AC254" s="32"/>
      <c r="AD254" s="32"/>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550"/>
      <c r="BB254" s="418"/>
      <c r="BC254" s="550"/>
      <c r="BD254" s="550"/>
      <c r="BE254" s="550"/>
      <c r="BF254" s="550"/>
      <c r="BG254" s="550"/>
      <c r="BH254" s="550"/>
      <c r="BI254" s="550"/>
      <c r="BJ254" s="550"/>
      <c r="BK254" s="550"/>
      <c r="BL254" s="550"/>
      <c r="BM254" s="550"/>
      <c r="BN254" s="550"/>
      <c r="BO254" s="550"/>
      <c r="BP254" s="550"/>
      <c r="BQ254" s="550"/>
      <c r="BR254" s="550"/>
      <c r="BS254" s="550"/>
      <c r="BT254" s="550"/>
      <c r="BU254" s="550"/>
      <c r="BV254" s="550"/>
      <c r="BW254" s="550"/>
      <c r="BX254" s="550"/>
      <c r="BY254" s="390"/>
      <c r="BZ254" s="390"/>
      <c r="CA254" s="390"/>
      <c r="CB254" s="390"/>
      <c r="CC254" s="390"/>
      <c r="CD254" s="390"/>
      <c r="CE254" s="390"/>
      <c r="CF254" s="390"/>
      <c r="CG254" s="390"/>
      <c r="CH254" s="390"/>
      <c r="CI254" s="390"/>
      <c r="CJ254" s="390"/>
      <c r="CK254" s="390"/>
      <c r="CL254" s="390"/>
      <c r="CM254" s="390"/>
      <c r="CN254" s="390"/>
      <c r="CO254" s="390"/>
      <c r="CP254" s="390"/>
      <c r="CQ254" s="390"/>
      <c r="CR254" s="390"/>
      <c r="CS254" s="390"/>
      <c r="CT254" s="390"/>
      <c r="CU254" s="390"/>
      <c r="CV254" s="390"/>
      <c r="CW254" s="390"/>
      <c r="CX254" s="390"/>
      <c r="CY254" s="390"/>
      <c r="CZ254" s="390"/>
    </row>
    <row r="255" s="551" customFormat="true" ht="12.75" x14ac:dyDescent="0.2">
      <c r="Y255" s="32"/>
      <c r="Z255" s="32"/>
      <c r="AA255" s="32"/>
      <c r="AB255" s="32"/>
      <c r="AC255" s="32"/>
      <c r="AD255" s="32"/>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550"/>
      <c r="BB255" s="418"/>
      <c r="BC255" s="550"/>
      <c r="BD255" s="550"/>
      <c r="BE255" s="550"/>
      <c r="BF255" s="550"/>
      <c r="BG255" s="550"/>
      <c r="BH255" s="550"/>
      <c r="BI255" s="550"/>
      <c r="BJ255" s="550"/>
      <c r="BK255" s="550"/>
      <c r="BL255" s="550"/>
      <c r="BM255" s="550"/>
      <c r="BN255" s="550"/>
      <c r="BO255" s="550"/>
      <c r="BP255" s="550"/>
      <c r="BQ255" s="550"/>
      <c r="BR255" s="550"/>
      <c r="BS255" s="550"/>
      <c r="BT255" s="550"/>
      <c r="BU255" s="550"/>
      <c r="BV255" s="550"/>
      <c r="BW255" s="550"/>
      <c r="BX255" s="550"/>
      <c r="BY255" s="390"/>
      <c r="BZ255" s="390"/>
      <c r="CA255" s="390"/>
      <c r="CB255" s="390"/>
      <c r="CC255" s="390"/>
      <c r="CD255" s="390"/>
      <c r="CE255" s="390"/>
      <c r="CF255" s="390"/>
      <c r="CG255" s="390"/>
      <c r="CH255" s="390"/>
      <c r="CI255" s="390"/>
      <c r="CJ255" s="390"/>
      <c r="CK255" s="390"/>
      <c r="CL255" s="390"/>
      <c r="CM255" s="390"/>
      <c r="CN255" s="390"/>
      <c r="CO255" s="390"/>
      <c r="CP255" s="390"/>
      <c r="CQ255" s="390"/>
      <c r="CR255" s="390"/>
      <c r="CS255" s="390"/>
      <c r="CT255" s="390"/>
      <c r="CU255" s="390"/>
      <c r="CV255" s="390"/>
      <c r="CW255" s="390"/>
      <c r="CX255" s="390"/>
      <c r="CY255" s="390"/>
      <c r="CZ255" s="390"/>
    </row>
    <row r="256" s="551" customFormat="true" ht="12.75" x14ac:dyDescent="0.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550"/>
      <c r="BB256" s="418"/>
      <c r="BC256" s="550"/>
      <c r="BD256" s="550"/>
      <c r="BE256" s="550"/>
      <c r="BF256" s="550"/>
      <c r="BG256" s="550"/>
      <c r="BH256" s="550"/>
      <c r="BI256" s="550"/>
      <c r="BJ256" s="550"/>
      <c r="BK256" s="550"/>
      <c r="BL256" s="550"/>
      <c r="BM256" s="550"/>
      <c r="BN256" s="550"/>
      <c r="BO256" s="550"/>
      <c r="BP256" s="550"/>
      <c r="BQ256" s="550"/>
      <c r="BR256" s="550"/>
      <c r="BS256" s="550"/>
      <c r="BT256" s="550"/>
      <c r="BU256" s="550"/>
      <c r="BV256" s="550"/>
      <c r="BW256" s="550"/>
      <c r="BX256" s="550"/>
      <c r="BY256" s="390"/>
      <c r="BZ256" s="390"/>
      <c r="CA256" s="390"/>
      <c r="CB256" s="390"/>
      <c r="CC256" s="390"/>
      <c r="CD256" s="390"/>
      <c r="CE256" s="390"/>
      <c r="CF256" s="390"/>
      <c r="CG256" s="390"/>
      <c r="CH256" s="390"/>
      <c r="CI256" s="390"/>
      <c r="CJ256" s="390"/>
      <c r="CK256" s="390"/>
      <c r="CL256" s="390"/>
      <c r="CM256" s="390"/>
      <c r="CN256" s="390"/>
      <c r="CO256" s="390"/>
      <c r="CP256" s="390"/>
      <c r="CQ256" s="390"/>
      <c r="CR256" s="390"/>
      <c r="CS256" s="390"/>
      <c r="CT256" s="390"/>
      <c r="CU256" s="390"/>
      <c r="CV256" s="390"/>
      <c r="CW256" s="390"/>
      <c r="CX256" s="390"/>
      <c r="CY256" s="390"/>
      <c r="CZ256" s="390"/>
    </row>
    <row r="257" s="551" customFormat="true" ht="18" customHeight="true" x14ac:dyDescent="0.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550"/>
      <c r="BB257" s="418"/>
      <c r="BC257" s="550"/>
      <c r="BD257" s="550"/>
      <c r="BE257" s="550"/>
      <c r="BF257" s="550"/>
      <c r="BG257" s="550"/>
      <c r="BH257" s="550"/>
      <c r="BI257" s="550"/>
      <c r="BJ257" s="550"/>
      <c r="BK257" s="550"/>
      <c r="BL257" s="550"/>
      <c r="BM257" s="550"/>
      <c r="BN257" s="550"/>
      <c r="BO257" s="550"/>
      <c r="BP257" s="550"/>
      <c r="BQ257" s="550"/>
      <c r="BR257" s="550"/>
      <c r="BS257" s="550"/>
      <c r="BT257" s="550"/>
      <c r="BU257" s="550"/>
      <c r="BV257" s="550"/>
      <c r="BW257" s="550"/>
      <c r="BX257" s="550"/>
      <c r="BY257" s="390"/>
      <c r="BZ257" s="390"/>
      <c r="CA257" s="390"/>
      <c r="CB257" s="390"/>
      <c r="CC257" s="390"/>
      <c r="CD257" s="390"/>
      <c r="CE257" s="390"/>
      <c r="CF257" s="390"/>
      <c r="CG257" s="390"/>
      <c r="CH257" s="390"/>
      <c r="CI257" s="390"/>
      <c r="CJ257" s="390"/>
      <c r="CK257" s="390"/>
      <c r="CL257" s="390"/>
      <c r="CM257" s="390"/>
      <c r="CN257" s="390"/>
      <c r="CO257" s="390"/>
      <c r="CP257" s="390"/>
      <c r="CQ257" s="390"/>
      <c r="CR257" s="390"/>
      <c r="CS257" s="390"/>
      <c r="CT257" s="390"/>
      <c r="CU257" s="390"/>
      <c r="CV257" s="390"/>
      <c r="CW257" s="390"/>
      <c r="CX257" s="390"/>
      <c r="CY257" s="390"/>
      <c r="CZ257" s="390"/>
    </row>
    <row r="258" s="551" customFormat="true" ht="18" customHeight="true" x14ac:dyDescent="0.2">
      <c r="Y258" s="32"/>
      <c r="Z258" s="32"/>
      <c r="AA258" s="32"/>
      <c r="AB258" s="32"/>
      <c r="AC258" s="32"/>
      <c r="AD258" s="32"/>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550"/>
      <c r="BB258" s="418"/>
      <c r="BC258" s="550"/>
      <c r="BD258" s="550"/>
      <c r="BE258" s="550"/>
      <c r="BF258" s="550"/>
      <c r="BG258" s="550"/>
      <c r="BH258" s="550"/>
      <c r="BI258" s="550"/>
      <c r="BJ258" s="550"/>
      <c r="BK258" s="550"/>
      <c r="BL258" s="550"/>
      <c r="BM258" s="550"/>
      <c r="BN258" s="550"/>
      <c r="BO258" s="550"/>
      <c r="BP258" s="550"/>
      <c r="BQ258" s="550"/>
      <c r="BR258" s="550"/>
      <c r="BS258" s="550"/>
      <c r="BT258" s="550"/>
      <c r="BU258" s="550"/>
      <c r="BV258" s="550"/>
      <c r="BW258" s="550"/>
      <c r="BX258" s="550"/>
      <c r="BY258" s="390"/>
      <c r="BZ258" s="390"/>
      <c r="CA258" s="390"/>
      <c r="CB258" s="390"/>
      <c r="CC258" s="390"/>
      <c r="CD258" s="390"/>
      <c r="CE258" s="390"/>
      <c r="CF258" s="390"/>
      <c r="CG258" s="390"/>
      <c r="CH258" s="390"/>
      <c r="CI258" s="390"/>
      <c r="CJ258" s="390"/>
      <c r="CK258" s="390"/>
      <c r="CL258" s="390"/>
      <c r="CM258" s="390"/>
      <c r="CN258" s="390"/>
      <c r="CO258" s="390"/>
      <c r="CP258" s="390"/>
      <c r="CQ258" s="390"/>
      <c r="CR258" s="390"/>
      <c r="CS258" s="390"/>
      <c r="CT258" s="390"/>
      <c r="CU258" s="390"/>
      <c r="CV258" s="390"/>
      <c r="CW258" s="390"/>
      <c r="CX258" s="390"/>
      <c r="CY258" s="390"/>
      <c r="CZ258" s="390"/>
    </row>
    <row r="259" s="362" customFormat="true" ht="15" customHeight="true" x14ac:dyDescent="0.2">
      <c r="Y259" s="940"/>
      <c r="Z259" s="940"/>
      <c r="AA259" s="940"/>
      <c r="AB259" s="940"/>
      <c r="AC259" s="940"/>
      <c r="AD259" s="940"/>
      <c r="AE259" s="940"/>
      <c r="AF259" s="940"/>
      <c r="AG259" s="940"/>
      <c r="AH259" s="940"/>
      <c r="AI259" s="940"/>
      <c r="AJ259" s="940"/>
      <c r="AK259" s="940"/>
      <c r="AL259" s="940"/>
      <c r="AM259" s="940"/>
      <c r="AN259" s="940"/>
      <c r="AO259" s="940"/>
      <c r="AP259" s="940"/>
      <c r="AQ259" s="940"/>
      <c r="AR259" s="940"/>
      <c r="AS259" s="940"/>
      <c r="AT259" s="940"/>
      <c r="AU259" s="940"/>
      <c r="AV259" s="940"/>
      <c r="AW259" s="940"/>
      <c r="AX259" s="940"/>
      <c r="AY259" s="940"/>
      <c r="AZ259" s="940"/>
      <c r="BA259" s="396" t="s">
        <v>132</v>
      </c>
      <c r="BB259" s="364" t="s">
        <v>86</v>
      </c>
      <c r="BC259" s="1119" t="s">
        <v>116</v>
      </c>
      <c r="BD259" s="1120"/>
      <c r="BE259" s="1120"/>
      <c r="BF259" s="1120"/>
      <c r="BG259" s="1122"/>
      <c r="BH259" s="1119" t="s">
        <v>39</v>
      </c>
      <c r="BI259" s="1120"/>
      <c r="BJ259" s="1120"/>
      <c r="BK259" s="1120"/>
      <c r="BL259" s="1122"/>
      <c r="BM259" s="1119" t="s">
        <v>38</v>
      </c>
      <c r="BN259" s="1120"/>
      <c r="BO259" s="1120"/>
      <c r="BP259" s="1120"/>
      <c r="BQ259" s="1121"/>
      <c r="BR259" s="51" t="s">
        <v>142</v>
      </c>
      <c r="BS259" s="476"/>
      <c r="BT259" s="476"/>
      <c r="BU259" s="476"/>
      <c r="BV259" s="476"/>
      <c r="BW259" s="476"/>
      <c r="BX259" s="476"/>
      <c r="BY259" s="31"/>
      <c r="BZ259" s="394"/>
      <c r="CA259" s="394"/>
      <c r="CB259" s="394"/>
      <c r="CC259" s="394"/>
      <c r="CD259" s="394"/>
      <c r="CE259" s="394"/>
      <c r="CF259" s="394"/>
      <c r="CG259" s="394"/>
      <c r="CH259" s="394"/>
      <c r="CI259" s="394"/>
      <c r="CJ259" s="394"/>
      <c r="CK259" s="394"/>
      <c r="CL259" s="394"/>
      <c r="CM259" s="394"/>
      <c r="CN259" s="394"/>
      <c r="CO259" s="394"/>
      <c r="CP259" s="394"/>
      <c r="CQ259" s="394"/>
      <c r="CR259" s="394"/>
      <c r="CS259" s="394"/>
      <c r="CT259" s="394"/>
      <c r="CU259" s="394"/>
      <c r="CV259" s="394"/>
      <c r="CW259" s="394"/>
      <c r="CX259" s="394"/>
      <c r="CY259" s="394"/>
      <c r="CZ259" s="394"/>
    </row>
    <row r="260" s="362" customFormat="true" ht="24" x14ac:dyDescent="0.2">
      <c r="Y260" s="940"/>
      <c r="Z260" s="940"/>
      <c r="AA260" s="940"/>
      <c r="AB260" s="940"/>
      <c r="AC260" s="940"/>
      <c r="AD260" s="940"/>
      <c r="AE260" s="940"/>
      <c r="AF260" s="940"/>
      <c r="AG260" s="940"/>
      <c r="AH260" s="940"/>
      <c r="AI260" s="940"/>
      <c r="AJ260" s="940"/>
      <c r="AK260" s="940"/>
      <c r="AL260" s="940"/>
      <c r="AM260" s="940"/>
      <c r="AN260" s="940"/>
      <c r="AO260" s="940"/>
      <c r="AP260" s="940"/>
      <c r="AQ260" s="940"/>
      <c r="AR260" s="940"/>
      <c r="AS260" s="940"/>
      <c r="AT260" s="940"/>
      <c r="AU260" s="940"/>
      <c r="AV260" s="940"/>
      <c r="AW260" s="940"/>
      <c r="AX260" s="940"/>
      <c r="AY260" s="940"/>
      <c r="AZ260" s="940"/>
      <c r="BA260" s="382" t="s">
        <v>120</v>
      </c>
      <c r="BB260" s="381"/>
      <c r="BC260" s="505" t="s">
        <v>0</v>
      </c>
      <c r="BD260" s="620" t="s">
        <v>1</v>
      </c>
      <c r="BE260" s="620" t="s">
        <v>2</v>
      </c>
      <c r="BF260" s="620" t="s">
        <v>3</v>
      </c>
      <c r="BG260" s="506" t="s">
        <v>4</v>
      </c>
      <c r="BH260" s="505" t="s">
        <v>0</v>
      </c>
      <c r="BI260" s="620" t="s">
        <v>1</v>
      </c>
      <c r="BJ260" s="620" t="s">
        <v>2</v>
      </c>
      <c r="BK260" s="620" t="s">
        <v>3</v>
      </c>
      <c r="BL260" s="506" t="s">
        <v>4</v>
      </c>
      <c r="BM260" s="505" t="s">
        <v>0</v>
      </c>
      <c r="BN260" s="620" t="s">
        <v>1</v>
      </c>
      <c r="BO260" s="620" t="s">
        <v>2</v>
      </c>
      <c r="BP260" s="620" t="s">
        <v>3</v>
      </c>
      <c r="BQ260" s="506" t="s">
        <v>4</v>
      </c>
      <c r="BR260" s="505" t="s">
        <v>158</v>
      </c>
      <c r="BS260" s="620" t="s">
        <v>159</v>
      </c>
      <c r="BT260" s="620" t="s">
        <v>160</v>
      </c>
      <c r="BU260" s="620" t="s">
        <v>161</v>
      </c>
      <c r="BV260" s="620" t="s">
        <v>162</v>
      </c>
      <c r="BW260" s="620" t="s">
        <v>163</v>
      </c>
      <c r="BX260" s="621" t="s">
        <v>164</v>
      </c>
      <c r="BY260" s="943"/>
      <c r="BZ260" s="943"/>
      <c r="CA260" s="943"/>
      <c r="CB260" s="943"/>
      <c r="CC260" s="943"/>
      <c r="CD260" s="943"/>
      <c r="CE260" s="943"/>
      <c r="CF260" s="943"/>
      <c r="CG260" s="943"/>
      <c r="CH260" s="943"/>
      <c r="CI260" s="943"/>
      <c r="CJ260" s="943"/>
      <c r="CK260" s="943"/>
      <c r="CL260" s="943"/>
      <c r="CM260" s="943"/>
      <c r="CN260" s="943"/>
      <c r="CO260" s="943"/>
      <c r="CP260" s="943"/>
      <c r="CQ260" s="943"/>
      <c r="CR260" s="943"/>
      <c r="CS260" s="943"/>
      <c r="CT260" s="943"/>
      <c r="CU260" s="943"/>
      <c r="CV260" s="943"/>
      <c r="CW260" s="943"/>
      <c r="CX260" s="943"/>
      <c r="CY260" s="943"/>
      <c r="CZ260" s="943"/>
    </row>
    <row r="261" s="362" customFormat="true" ht="15" customHeight="true" x14ac:dyDescent="0.2">
      <c r="Y261" s="940"/>
      <c r="Z261" s="940"/>
      <c r="AA261" s="940"/>
      <c r="AB261" s="940"/>
      <c r="AC261" s="940"/>
      <c r="AD261" s="940"/>
      <c r="AE261" s="940"/>
      <c r="AF261" s="940"/>
      <c r="AG261" s="940"/>
      <c r="AH261" s="940"/>
      <c r="AI261" s="940"/>
      <c r="AJ261" s="940"/>
      <c r="AK261" s="940"/>
      <c r="AL261" s="940"/>
      <c r="AM261" s="940"/>
      <c r="AN261" s="940"/>
      <c r="AO261" s="940"/>
      <c r="AP261" s="940"/>
      <c r="AQ261" s="940"/>
      <c r="AR261" s="940"/>
      <c r="AS261" s="940"/>
      <c r="AT261" s="940"/>
      <c r="AU261" s="940"/>
      <c r="AV261" s="940"/>
      <c r="AW261" s="940"/>
      <c r="AX261" s="940"/>
      <c r="AY261" s="940"/>
      <c r="AZ261" s="940"/>
      <c r="BA261" s="1123" t="s">
        <v>74</v>
      </c>
      <c r="BB261" s="645" t="s">
        <v>50</v>
      </c>
      <c r="BC261" s="92" t="s">
        <v>36</v>
      </c>
      <c r="BD261" s="88" t="s">
        <v>36</v>
      </c>
      <c r="BE261" s="88" t="s">
        <v>36</v>
      </c>
      <c r="BF261" s="88" t="s">
        <v>36</v>
      </c>
      <c r="BG261" s="83" t="s">
        <v>36</v>
      </c>
      <c r="BH261" s="92" t="s">
        <v>36</v>
      </c>
      <c r="BI261" s="88" t="s">
        <v>36</v>
      </c>
      <c r="BJ261" s="88" t="s">
        <v>36</v>
      </c>
      <c r="BK261" s="88" t="s">
        <v>36</v>
      </c>
      <c r="BL261" s="83" t="s">
        <v>36</v>
      </c>
      <c r="BM261" s="92" t="s">
        <v>36</v>
      </c>
      <c r="BN261" s="88" t="s">
        <v>36</v>
      </c>
      <c r="BO261" s="88" t="s">
        <v>36</v>
      </c>
      <c r="BP261" s="88" t="s">
        <v>36</v>
      </c>
      <c r="BQ261" s="83" t="s">
        <v>36</v>
      </c>
      <c r="BR261" s="92" t="s">
        <v>36</v>
      </c>
      <c r="BS261" s="88" t="s">
        <v>36</v>
      </c>
      <c r="BT261" s="88" t="s">
        <v>36</v>
      </c>
      <c r="BU261" s="88" t="s">
        <v>36</v>
      </c>
      <c r="BV261" s="88" t="s">
        <v>36</v>
      </c>
      <c r="BW261" s="88" t="s">
        <v>36</v>
      </c>
      <c r="BX261" s="78" t="s">
        <v>36</v>
      </c>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row>
    <row r="262" s="362" customFormat="true" ht="15" customHeight="true" x14ac:dyDescent="0.2">
      <c r="Y262" s="940"/>
      <c r="Z262" s="940"/>
      <c r="AA262" s="940"/>
      <c r="AB262" s="940"/>
      <c r="AC262" s="940"/>
      <c r="AD262" s="940"/>
      <c r="AE262" s="940"/>
      <c r="AF262" s="940"/>
      <c r="AG262" s="940"/>
      <c r="AH262" s="940"/>
      <c r="AI262" s="940"/>
      <c r="AJ262" s="940"/>
      <c r="AK262" s="940"/>
      <c r="AL262" s="940"/>
      <c r="AM262" s="940"/>
      <c r="AN262" s="940"/>
      <c r="AO262" s="940"/>
      <c r="AP262" s="940"/>
      <c r="AQ262" s="940"/>
      <c r="AR262" s="940"/>
      <c r="AS262" s="940"/>
      <c r="AT262" s="940"/>
      <c r="AU262" s="940"/>
      <c r="AV262" s="940"/>
      <c r="AW262" s="940"/>
      <c r="AX262" s="940"/>
      <c r="AY262" s="940"/>
      <c r="AZ262" s="940"/>
      <c r="BA262" s="1124"/>
      <c r="BB262" s="643" t="s">
        <v>49</v>
      </c>
      <c r="BC262" s="91" t="s">
        <v>36</v>
      </c>
      <c r="BD262" s="87" t="s">
        <v>36</v>
      </c>
      <c r="BE262" s="87" t="s">
        <v>36</v>
      </c>
      <c r="BF262" s="87" t="s">
        <v>36</v>
      </c>
      <c r="BG262" s="82" t="s">
        <v>36</v>
      </c>
      <c r="BH262" s="91" t="s">
        <v>36</v>
      </c>
      <c r="BI262" s="87" t="s">
        <v>36</v>
      </c>
      <c r="BJ262" s="87" t="s">
        <v>36</v>
      </c>
      <c r="BK262" s="87" t="s">
        <v>36</v>
      </c>
      <c r="BL262" s="82" t="s">
        <v>36</v>
      </c>
      <c r="BM262" s="91" t="s">
        <v>36</v>
      </c>
      <c r="BN262" s="87" t="s">
        <v>36</v>
      </c>
      <c r="BO262" s="87" t="s">
        <v>36</v>
      </c>
      <c r="BP262" s="87" t="s">
        <v>36</v>
      </c>
      <c r="BQ262" s="82" t="s">
        <v>36</v>
      </c>
      <c r="BR262" s="91" t="s">
        <v>36</v>
      </c>
      <c r="BS262" s="87" t="s">
        <v>36</v>
      </c>
      <c r="BT262" s="87" t="s">
        <v>36</v>
      </c>
      <c r="BU262" s="87" t="s">
        <v>36</v>
      </c>
      <c r="BV262" s="87" t="s">
        <v>36</v>
      </c>
      <c r="BW262" s="87" t="s">
        <v>36</v>
      </c>
      <c r="BX262" s="77" t="s">
        <v>36</v>
      </c>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row>
    <row r="263" s="362" customFormat="true" ht="15" customHeight="true" x14ac:dyDescent="0.2">
      <c r="Y263" s="940"/>
      <c r="Z263" s="940"/>
      <c r="AA263" s="940"/>
      <c r="AB263" s="940"/>
      <c r="AC263" s="940"/>
      <c r="AD263" s="940"/>
      <c r="AE263" s="940"/>
      <c r="AF263" s="940"/>
      <c r="AG263" s="940"/>
      <c r="AH263" s="940"/>
      <c r="AI263" s="940"/>
      <c r="AJ263" s="940"/>
      <c r="AK263" s="940"/>
      <c r="AL263" s="940"/>
      <c r="AM263" s="940"/>
      <c r="AN263" s="940"/>
      <c r="AO263" s="940"/>
      <c r="AP263" s="940"/>
      <c r="AQ263" s="940"/>
      <c r="AR263" s="940"/>
      <c r="AS263" s="940"/>
      <c r="AT263" s="940"/>
      <c r="AU263" s="940"/>
      <c r="AV263" s="940"/>
      <c r="AW263" s="940"/>
      <c r="AX263" s="940"/>
      <c r="AY263" s="940"/>
      <c r="AZ263" s="940"/>
      <c r="BA263" s="1124"/>
      <c r="BB263" s="643" t="s">
        <v>114</v>
      </c>
      <c r="BC263" s="91" t="s">
        <v>36</v>
      </c>
      <c r="BD263" s="87" t="s">
        <v>36</v>
      </c>
      <c r="BE263" s="87" t="s">
        <v>36</v>
      </c>
      <c r="BF263" s="87" t="s">
        <v>36</v>
      </c>
      <c r="BG263" s="82" t="s">
        <v>36</v>
      </c>
      <c r="BH263" s="91" t="s">
        <v>36</v>
      </c>
      <c r="BI263" s="87" t="s">
        <v>36</v>
      </c>
      <c r="BJ263" s="87" t="s">
        <v>36</v>
      </c>
      <c r="BK263" s="87" t="s">
        <v>36</v>
      </c>
      <c r="BL263" s="82" t="s">
        <v>36</v>
      </c>
      <c r="BM263" s="91" t="s">
        <v>36</v>
      </c>
      <c r="BN263" s="87" t="s">
        <v>36</v>
      </c>
      <c r="BO263" s="87" t="s">
        <v>36</v>
      </c>
      <c r="BP263" s="87" t="s">
        <v>36</v>
      </c>
      <c r="BQ263" s="82" t="s">
        <v>36</v>
      </c>
      <c r="BR263" s="91" t="s">
        <v>36</v>
      </c>
      <c r="BS263" s="87" t="s">
        <v>36</v>
      </c>
      <c r="BT263" s="87" t="s">
        <v>36</v>
      </c>
      <c r="BU263" s="87" t="s">
        <v>36</v>
      </c>
      <c r="BV263" s="87" t="s">
        <v>36</v>
      </c>
      <c r="BW263" s="87" t="s">
        <v>36</v>
      </c>
      <c r="BX263" s="77" t="s">
        <v>36</v>
      </c>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row>
    <row r="264" s="362" customFormat="true" ht="15" customHeight="true" x14ac:dyDescent="0.2">
      <c r="Y264" s="940"/>
      <c r="Z264" s="940"/>
      <c r="AA264" s="940"/>
      <c r="AB264" s="940"/>
      <c r="AC264" s="940"/>
      <c r="AD264" s="940"/>
      <c r="AE264" s="940"/>
      <c r="AF264" s="940"/>
      <c r="AG264" s="940"/>
      <c r="AH264" s="940"/>
      <c r="AI264" s="940"/>
      <c r="AJ264" s="940"/>
      <c r="AK264" s="940"/>
      <c r="AL264" s="940"/>
      <c r="AM264" s="940"/>
      <c r="AN264" s="940"/>
      <c r="AO264" s="940"/>
      <c r="AP264" s="940"/>
      <c r="AQ264" s="940"/>
      <c r="AR264" s="940"/>
      <c r="AS264" s="940"/>
      <c r="AT264" s="940"/>
      <c r="AU264" s="940"/>
      <c r="AV264" s="940"/>
      <c r="AW264" s="940"/>
      <c r="AX264" s="940"/>
      <c r="AY264" s="940"/>
      <c r="AZ264" s="940"/>
      <c r="BA264" s="1124" t="s">
        <v>75</v>
      </c>
      <c r="BB264" s="643" t="s">
        <v>90</v>
      </c>
      <c r="BC264" s="91" t="s">
        <v>36</v>
      </c>
      <c r="BD264" s="87" t="s">
        <v>36</v>
      </c>
      <c r="BE264" s="87" t="s">
        <v>36</v>
      </c>
      <c r="BF264" s="87" t="s">
        <v>36</v>
      </c>
      <c r="BG264" s="82" t="s">
        <v>36</v>
      </c>
      <c r="BH264" s="91" t="s">
        <v>36</v>
      </c>
      <c r="BI264" s="87" t="s">
        <v>36</v>
      </c>
      <c r="BJ264" s="87" t="s">
        <v>36</v>
      </c>
      <c r="BK264" s="87" t="s">
        <v>36</v>
      </c>
      <c r="BL264" s="82" t="s">
        <v>36</v>
      </c>
      <c r="BM264" s="91" t="s">
        <v>36</v>
      </c>
      <c r="BN264" s="87" t="s">
        <v>36</v>
      </c>
      <c r="BO264" s="87" t="s">
        <v>36</v>
      </c>
      <c r="BP264" s="87" t="s">
        <v>36</v>
      </c>
      <c r="BQ264" s="82" t="s">
        <v>36</v>
      </c>
      <c r="BR264" s="91" t="s">
        <v>36</v>
      </c>
      <c r="BS264" s="87" t="s">
        <v>36</v>
      </c>
      <c r="BT264" s="87" t="s">
        <v>36</v>
      </c>
      <c r="BU264" s="87" t="s">
        <v>36</v>
      </c>
      <c r="BV264" s="87" t="s">
        <v>36</v>
      </c>
      <c r="BW264" s="87" t="s">
        <v>36</v>
      </c>
      <c r="BX264" s="77" t="s">
        <v>36</v>
      </c>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row>
    <row r="265" s="362" customFormat="true" ht="15" customHeight="true" x14ac:dyDescent="0.2">
      <c r="Y265" s="940"/>
      <c r="Z265" s="940"/>
      <c r="AA265" s="940"/>
      <c r="AB265" s="940"/>
      <c r="AC265" s="940"/>
      <c r="AD265" s="940"/>
      <c r="AE265" s="940"/>
      <c r="AF265" s="940"/>
      <c r="AG265" s="940"/>
      <c r="AH265" s="940"/>
      <c r="AI265" s="940"/>
      <c r="AJ265" s="940"/>
      <c r="AK265" s="940"/>
      <c r="AL265" s="940"/>
      <c r="AM265" s="940"/>
      <c r="AN265" s="940"/>
      <c r="AO265" s="940"/>
      <c r="AP265" s="940"/>
      <c r="AQ265" s="940"/>
      <c r="AR265" s="940"/>
      <c r="AS265" s="940"/>
      <c r="AT265" s="940"/>
      <c r="AU265" s="940"/>
      <c r="AV265" s="940"/>
      <c r="AW265" s="940"/>
      <c r="AX265" s="940"/>
      <c r="AY265" s="940"/>
      <c r="AZ265" s="940"/>
      <c r="BA265" s="1124"/>
      <c r="BB265" s="643" t="s">
        <v>91</v>
      </c>
      <c r="BC265" s="91" t="s">
        <v>36</v>
      </c>
      <c r="BD265" s="87" t="s">
        <v>36</v>
      </c>
      <c r="BE265" s="87" t="s">
        <v>36</v>
      </c>
      <c r="BF265" s="87" t="s">
        <v>36</v>
      </c>
      <c r="BG265" s="82" t="s">
        <v>36</v>
      </c>
      <c r="BH265" s="91" t="s">
        <v>36</v>
      </c>
      <c r="BI265" s="87" t="s">
        <v>36</v>
      </c>
      <c r="BJ265" s="87" t="s">
        <v>36</v>
      </c>
      <c r="BK265" s="87" t="s">
        <v>36</v>
      </c>
      <c r="BL265" s="82" t="s">
        <v>36</v>
      </c>
      <c r="BM265" s="91" t="s">
        <v>36</v>
      </c>
      <c r="BN265" s="87" t="s">
        <v>36</v>
      </c>
      <c r="BO265" s="87" t="s">
        <v>36</v>
      </c>
      <c r="BP265" s="87" t="s">
        <v>36</v>
      </c>
      <c r="BQ265" s="82" t="s">
        <v>36</v>
      </c>
      <c r="BR265" s="91" t="s">
        <v>36</v>
      </c>
      <c r="BS265" s="87" t="s">
        <v>36</v>
      </c>
      <c r="BT265" s="87" t="s">
        <v>36</v>
      </c>
      <c r="BU265" s="87" t="s">
        <v>36</v>
      </c>
      <c r="BV265" s="87" t="s">
        <v>36</v>
      </c>
      <c r="BW265" s="87" t="s">
        <v>36</v>
      </c>
      <c r="BX265" s="77" t="s">
        <v>36</v>
      </c>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row>
    <row r="266" s="362" customFormat="true" ht="15" customHeight="true" x14ac:dyDescent="0.2">
      <c r="Y266" s="940"/>
      <c r="Z266" s="940"/>
      <c r="AA266" s="940"/>
      <c r="AB266" s="940"/>
      <c r="AC266" s="940"/>
      <c r="AD266" s="940"/>
      <c r="AE266" s="940"/>
      <c r="AF266" s="940"/>
      <c r="AG266" s="940"/>
      <c r="AH266" s="940"/>
      <c r="AI266" s="940"/>
      <c r="AJ266" s="940"/>
      <c r="AK266" s="940"/>
      <c r="AL266" s="940"/>
      <c r="AM266" s="940"/>
      <c r="AN266" s="940"/>
      <c r="AO266" s="940"/>
      <c r="AP266" s="940"/>
      <c r="AQ266" s="940"/>
      <c r="AR266" s="940"/>
      <c r="AS266" s="940"/>
      <c r="AT266" s="940"/>
      <c r="AU266" s="940"/>
      <c r="AV266" s="940"/>
      <c r="AW266" s="940"/>
      <c r="AX266" s="940"/>
      <c r="AY266" s="940"/>
      <c r="AZ266" s="940"/>
      <c r="BA266" s="1124"/>
      <c r="BB266" s="643" t="s">
        <v>92</v>
      </c>
      <c r="BC266" s="91" t="s">
        <v>36</v>
      </c>
      <c r="BD266" s="87" t="s">
        <v>36</v>
      </c>
      <c r="BE266" s="87" t="s">
        <v>36</v>
      </c>
      <c r="BF266" s="87" t="s">
        <v>36</v>
      </c>
      <c r="BG266" s="82" t="s">
        <v>36</v>
      </c>
      <c r="BH266" s="91" t="s">
        <v>36</v>
      </c>
      <c r="BI266" s="87" t="s">
        <v>36</v>
      </c>
      <c r="BJ266" s="87" t="s">
        <v>36</v>
      </c>
      <c r="BK266" s="87" t="s">
        <v>36</v>
      </c>
      <c r="BL266" s="82" t="s">
        <v>36</v>
      </c>
      <c r="BM266" s="91" t="s">
        <v>36</v>
      </c>
      <c r="BN266" s="87" t="s">
        <v>36</v>
      </c>
      <c r="BO266" s="87" t="s">
        <v>36</v>
      </c>
      <c r="BP266" s="87" t="s">
        <v>36</v>
      </c>
      <c r="BQ266" s="82" t="s">
        <v>36</v>
      </c>
      <c r="BR266" s="91" t="s">
        <v>36</v>
      </c>
      <c r="BS266" s="87" t="s">
        <v>36</v>
      </c>
      <c r="BT266" s="87" t="s">
        <v>36</v>
      </c>
      <c r="BU266" s="87" t="s">
        <v>36</v>
      </c>
      <c r="BV266" s="87" t="s">
        <v>36</v>
      </c>
      <c r="BW266" s="87" t="s">
        <v>36</v>
      </c>
      <c r="BX266" s="77" t="s">
        <v>36</v>
      </c>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row>
    <row r="267" s="362" customFormat="true" ht="15" customHeight="true" x14ac:dyDescent="0.2">
      <c r="Y267" s="940"/>
      <c r="Z267" s="940"/>
      <c r="AA267" s="940"/>
      <c r="AB267" s="940"/>
      <c r="AC267" s="940"/>
      <c r="AD267" s="940"/>
      <c r="AE267" s="940"/>
      <c r="AF267" s="940"/>
      <c r="AG267" s="940"/>
      <c r="AH267" s="940"/>
      <c r="AI267" s="940"/>
      <c r="AJ267" s="940"/>
      <c r="AK267" s="940"/>
      <c r="AL267" s="940"/>
      <c r="AM267" s="940"/>
      <c r="AN267" s="940"/>
      <c r="AO267" s="940"/>
      <c r="AP267" s="940"/>
      <c r="AQ267" s="940"/>
      <c r="AR267" s="940"/>
      <c r="AS267" s="940"/>
      <c r="AT267" s="940"/>
      <c r="AU267" s="940"/>
      <c r="AV267" s="940"/>
      <c r="AW267" s="940"/>
      <c r="AX267" s="940"/>
      <c r="AY267" s="940"/>
      <c r="AZ267" s="940"/>
      <c r="BA267" s="1124"/>
      <c r="BB267" s="643" t="s">
        <v>114</v>
      </c>
      <c r="BC267" s="91" t="s">
        <v>36</v>
      </c>
      <c r="BD267" s="87" t="s">
        <v>36</v>
      </c>
      <c r="BE267" s="87" t="s">
        <v>36</v>
      </c>
      <c r="BF267" s="87" t="s">
        <v>36</v>
      </c>
      <c r="BG267" s="82" t="s">
        <v>36</v>
      </c>
      <c r="BH267" s="91" t="s">
        <v>36</v>
      </c>
      <c r="BI267" s="87" t="s">
        <v>36</v>
      </c>
      <c r="BJ267" s="87" t="s">
        <v>36</v>
      </c>
      <c r="BK267" s="87" t="s">
        <v>36</v>
      </c>
      <c r="BL267" s="82" t="s">
        <v>36</v>
      </c>
      <c r="BM267" s="91" t="s">
        <v>36</v>
      </c>
      <c r="BN267" s="87" t="s">
        <v>36</v>
      </c>
      <c r="BO267" s="87" t="s">
        <v>36</v>
      </c>
      <c r="BP267" s="87" t="s">
        <v>36</v>
      </c>
      <c r="BQ267" s="82" t="s">
        <v>36</v>
      </c>
      <c r="BR267" s="91" t="s">
        <v>36</v>
      </c>
      <c r="BS267" s="87" t="s">
        <v>36</v>
      </c>
      <c r="BT267" s="87" t="s">
        <v>36</v>
      </c>
      <c r="BU267" s="87" t="s">
        <v>36</v>
      </c>
      <c r="BV267" s="87" t="s">
        <v>36</v>
      </c>
      <c r="BW267" s="87" t="s">
        <v>36</v>
      </c>
      <c r="BX267" s="77" t="s">
        <v>36</v>
      </c>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row>
    <row r="268" s="362" customFormat="true" ht="15" customHeight="true" x14ac:dyDescent="0.2">
      <c r="Y268" s="940"/>
      <c r="Z268" s="940"/>
      <c r="AA268" s="940"/>
      <c r="AB268" s="940"/>
      <c r="AC268" s="940"/>
      <c r="AD268" s="940"/>
      <c r="AE268" s="940"/>
      <c r="AF268" s="940"/>
      <c r="AG268" s="940"/>
      <c r="AH268" s="940"/>
      <c r="AI268" s="940"/>
      <c r="AJ268" s="940"/>
      <c r="AK268" s="940"/>
      <c r="AL268" s="940"/>
      <c r="AM268" s="940"/>
      <c r="AN268" s="940"/>
      <c r="AO268" s="940"/>
      <c r="AP268" s="940"/>
      <c r="AQ268" s="940"/>
      <c r="AR268" s="940"/>
      <c r="AS268" s="940"/>
      <c r="AT268" s="940"/>
      <c r="AU268" s="940"/>
      <c r="AV268" s="940"/>
      <c r="AW268" s="940"/>
      <c r="AX268" s="940"/>
      <c r="AY268" s="940"/>
      <c r="AZ268" s="940"/>
      <c r="BA268" s="1124" t="s">
        <v>117</v>
      </c>
      <c r="BB268" s="643" t="s">
        <v>90</v>
      </c>
      <c r="BC268" s="91" t="s">
        <v>36</v>
      </c>
      <c r="BD268" s="87" t="s">
        <v>36</v>
      </c>
      <c r="BE268" s="87" t="s">
        <v>36</v>
      </c>
      <c r="BF268" s="87" t="s">
        <v>36</v>
      </c>
      <c r="BG268" s="82" t="s">
        <v>36</v>
      </c>
      <c r="BH268" s="91" t="s">
        <v>36</v>
      </c>
      <c r="BI268" s="87" t="s">
        <v>36</v>
      </c>
      <c r="BJ268" s="87" t="s">
        <v>36</v>
      </c>
      <c r="BK268" s="87" t="s">
        <v>36</v>
      </c>
      <c r="BL268" s="82" t="s">
        <v>36</v>
      </c>
      <c r="BM268" s="91" t="s">
        <v>36</v>
      </c>
      <c r="BN268" s="87" t="s">
        <v>36</v>
      </c>
      <c r="BO268" s="87" t="s">
        <v>36</v>
      </c>
      <c r="BP268" s="87" t="s">
        <v>36</v>
      </c>
      <c r="BQ268" s="82" t="s">
        <v>36</v>
      </c>
      <c r="BR268" s="91" t="s">
        <v>36</v>
      </c>
      <c r="BS268" s="87" t="s">
        <v>36</v>
      </c>
      <c r="BT268" s="87" t="s">
        <v>36</v>
      </c>
      <c r="BU268" s="87" t="s">
        <v>36</v>
      </c>
      <c r="BV268" s="87" t="s">
        <v>36</v>
      </c>
      <c r="BW268" s="87" t="s">
        <v>36</v>
      </c>
      <c r="BX268" s="77" t="s">
        <v>36</v>
      </c>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row>
    <row r="269" s="362" customFormat="true" ht="15" customHeight="true" x14ac:dyDescent="0.2">
      <c r="Y269" s="940"/>
      <c r="Z269" s="940"/>
      <c r="AA269" s="940"/>
      <c r="AB269" s="940"/>
      <c r="AC269" s="940"/>
      <c r="AD269" s="940"/>
      <c r="AE269" s="940"/>
      <c r="AF269" s="940"/>
      <c r="AG269" s="940"/>
      <c r="AH269" s="940"/>
      <c r="AI269" s="940"/>
      <c r="AJ269" s="940"/>
      <c r="AK269" s="940"/>
      <c r="AL269" s="940"/>
      <c r="AM269" s="940"/>
      <c r="AN269" s="940"/>
      <c r="AO269" s="940"/>
      <c r="AP269" s="940"/>
      <c r="AQ269" s="940"/>
      <c r="AR269" s="940"/>
      <c r="AS269" s="940"/>
      <c r="AT269" s="940"/>
      <c r="AU269" s="940"/>
      <c r="AV269" s="940"/>
      <c r="AW269" s="940"/>
      <c r="AX269" s="940"/>
      <c r="AY269" s="940"/>
      <c r="AZ269" s="940"/>
      <c r="BA269" s="1124"/>
      <c r="BB269" s="643" t="s">
        <v>91</v>
      </c>
      <c r="BC269" s="91" t="s">
        <v>36</v>
      </c>
      <c r="BD269" s="87" t="s">
        <v>36</v>
      </c>
      <c r="BE269" s="87" t="s">
        <v>36</v>
      </c>
      <c r="BF269" s="87" t="s">
        <v>36</v>
      </c>
      <c r="BG269" s="82" t="s">
        <v>36</v>
      </c>
      <c r="BH269" s="91" t="s">
        <v>36</v>
      </c>
      <c r="BI269" s="87" t="s">
        <v>36</v>
      </c>
      <c r="BJ269" s="87" t="s">
        <v>36</v>
      </c>
      <c r="BK269" s="87" t="s">
        <v>36</v>
      </c>
      <c r="BL269" s="82" t="s">
        <v>36</v>
      </c>
      <c r="BM269" s="91" t="s">
        <v>36</v>
      </c>
      <c r="BN269" s="87" t="s">
        <v>36</v>
      </c>
      <c r="BO269" s="87" t="s">
        <v>36</v>
      </c>
      <c r="BP269" s="87" t="s">
        <v>36</v>
      </c>
      <c r="BQ269" s="82" t="s">
        <v>36</v>
      </c>
      <c r="BR269" s="91" t="s">
        <v>36</v>
      </c>
      <c r="BS269" s="87" t="s">
        <v>36</v>
      </c>
      <c r="BT269" s="87" t="s">
        <v>36</v>
      </c>
      <c r="BU269" s="87" t="s">
        <v>36</v>
      </c>
      <c r="BV269" s="87" t="s">
        <v>36</v>
      </c>
      <c r="BW269" s="87" t="s">
        <v>36</v>
      </c>
      <c r="BX269" s="77" t="s">
        <v>36</v>
      </c>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row>
    <row r="270" s="362" customFormat="true" ht="15" customHeight="true" x14ac:dyDescent="0.2">
      <c r="Y270" s="940"/>
      <c r="Z270" s="940"/>
      <c r="AA270" s="940"/>
      <c r="AB270" s="940"/>
      <c r="AC270" s="940"/>
      <c r="AD270" s="940"/>
      <c r="AE270" s="940"/>
      <c r="AF270" s="940"/>
      <c r="AG270" s="940"/>
      <c r="AH270" s="940"/>
      <c r="AI270" s="940"/>
      <c r="AJ270" s="940"/>
      <c r="AK270" s="940"/>
      <c r="AL270" s="940"/>
      <c r="AM270" s="940"/>
      <c r="AN270" s="940"/>
      <c r="AO270" s="940"/>
      <c r="AP270" s="940"/>
      <c r="AQ270" s="940"/>
      <c r="AR270" s="940"/>
      <c r="AS270" s="940"/>
      <c r="AT270" s="940"/>
      <c r="AU270" s="940"/>
      <c r="AV270" s="940"/>
      <c r="AW270" s="940"/>
      <c r="AX270" s="940"/>
      <c r="AY270" s="940"/>
      <c r="AZ270" s="940"/>
      <c r="BA270" s="1124"/>
      <c r="BB270" s="643" t="s">
        <v>92</v>
      </c>
      <c r="BC270" s="91" t="s">
        <v>36</v>
      </c>
      <c r="BD270" s="87" t="s">
        <v>36</v>
      </c>
      <c r="BE270" s="87" t="s">
        <v>36</v>
      </c>
      <c r="BF270" s="87" t="s">
        <v>36</v>
      </c>
      <c r="BG270" s="82" t="s">
        <v>36</v>
      </c>
      <c r="BH270" s="91" t="s">
        <v>36</v>
      </c>
      <c r="BI270" s="87" t="s">
        <v>36</v>
      </c>
      <c r="BJ270" s="87" t="s">
        <v>36</v>
      </c>
      <c r="BK270" s="87" t="s">
        <v>36</v>
      </c>
      <c r="BL270" s="82" t="s">
        <v>36</v>
      </c>
      <c r="BM270" s="91" t="s">
        <v>36</v>
      </c>
      <c r="BN270" s="87" t="s">
        <v>36</v>
      </c>
      <c r="BO270" s="87" t="s">
        <v>36</v>
      </c>
      <c r="BP270" s="87" t="s">
        <v>36</v>
      </c>
      <c r="BQ270" s="82" t="s">
        <v>36</v>
      </c>
      <c r="BR270" s="91" t="s">
        <v>36</v>
      </c>
      <c r="BS270" s="87" t="s">
        <v>36</v>
      </c>
      <c r="BT270" s="87" t="s">
        <v>36</v>
      </c>
      <c r="BU270" s="87" t="s">
        <v>36</v>
      </c>
      <c r="BV270" s="87" t="s">
        <v>36</v>
      </c>
      <c r="BW270" s="87" t="s">
        <v>36</v>
      </c>
      <c r="BX270" s="77" t="s">
        <v>36</v>
      </c>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row>
    <row r="271" s="362" customFormat="true" ht="15" customHeight="true" x14ac:dyDescent="0.2">
      <c r="Y271" s="940"/>
      <c r="Z271" s="940"/>
      <c r="AA271" s="940"/>
      <c r="AB271" s="940"/>
      <c r="AC271" s="940"/>
      <c r="AD271" s="940"/>
      <c r="AE271" s="940"/>
      <c r="AF271" s="940"/>
      <c r="AG271" s="940"/>
      <c r="AH271" s="940"/>
      <c r="AI271" s="940"/>
      <c r="AJ271" s="940"/>
      <c r="AK271" s="940"/>
      <c r="AL271" s="940"/>
      <c r="AM271" s="940"/>
      <c r="AN271" s="940"/>
      <c r="AO271" s="940"/>
      <c r="AP271" s="940"/>
      <c r="AQ271" s="940"/>
      <c r="AR271" s="940"/>
      <c r="AS271" s="940"/>
      <c r="AT271" s="940"/>
      <c r="AU271" s="940"/>
      <c r="AV271" s="940"/>
      <c r="AW271" s="940"/>
      <c r="AX271" s="940"/>
      <c r="AY271" s="940"/>
      <c r="AZ271" s="940"/>
      <c r="BA271" s="1124" t="s">
        <v>76</v>
      </c>
      <c r="BB271" s="643" t="s">
        <v>50</v>
      </c>
      <c r="BC271" s="91" t="s">
        <v>36</v>
      </c>
      <c r="BD271" s="84" t="s">
        <v>36</v>
      </c>
      <c r="BE271" s="84" t="s">
        <v>36</v>
      </c>
      <c r="BF271" s="84" t="s">
        <v>36</v>
      </c>
      <c r="BG271" s="79" t="s">
        <v>36</v>
      </c>
      <c r="BH271" s="91" t="s">
        <v>36</v>
      </c>
      <c r="BI271" s="84" t="s">
        <v>36</v>
      </c>
      <c r="BJ271" s="84" t="s">
        <v>36</v>
      </c>
      <c r="BK271" s="84" t="s">
        <v>36</v>
      </c>
      <c r="BL271" s="79" t="s">
        <v>36</v>
      </c>
      <c r="BM271" s="91" t="s">
        <v>36</v>
      </c>
      <c r="BN271" s="84" t="s">
        <v>36</v>
      </c>
      <c r="BO271" s="84" t="s">
        <v>36</v>
      </c>
      <c r="BP271" s="84" t="s">
        <v>36</v>
      </c>
      <c r="BQ271" s="79" t="s">
        <v>36</v>
      </c>
      <c r="BR271" s="91" t="s">
        <v>36</v>
      </c>
      <c r="BS271" s="84" t="s">
        <v>36</v>
      </c>
      <c r="BT271" s="84" t="s">
        <v>36</v>
      </c>
      <c r="BU271" s="84" t="s">
        <v>36</v>
      </c>
      <c r="BV271" s="84" t="s">
        <v>36</v>
      </c>
      <c r="BW271" s="84" t="s">
        <v>36</v>
      </c>
      <c r="BX271" s="75" t="s">
        <v>36</v>
      </c>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row>
    <row r="272" s="362" customFormat="true" ht="15" customHeight="true" x14ac:dyDescent="0.2">
      <c r="Y272" s="940"/>
      <c r="Z272" s="940"/>
      <c r="AA272" s="940"/>
      <c r="AB272" s="940"/>
      <c r="AC272" s="940"/>
      <c r="AD272" s="940"/>
      <c r="AE272" s="940"/>
      <c r="AF272" s="940"/>
      <c r="AG272" s="940"/>
      <c r="AH272" s="940"/>
      <c r="AI272" s="940"/>
      <c r="AJ272" s="940"/>
      <c r="AK272" s="940"/>
      <c r="AL272" s="940"/>
      <c r="AM272" s="940"/>
      <c r="AN272" s="940"/>
      <c r="AO272" s="940"/>
      <c r="AP272" s="940"/>
      <c r="AQ272" s="940"/>
      <c r="AR272" s="940"/>
      <c r="AS272" s="940"/>
      <c r="AT272" s="940"/>
      <c r="AU272" s="940"/>
      <c r="AV272" s="940"/>
      <c r="AW272" s="940"/>
      <c r="AX272" s="940"/>
      <c r="AY272" s="940"/>
      <c r="AZ272" s="940"/>
      <c r="BA272" s="1124"/>
      <c r="BB272" s="643" t="s">
        <v>49</v>
      </c>
      <c r="BC272" s="91" t="s">
        <v>36</v>
      </c>
      <c r="BD272" s="84" t="s">
        <v>36</v>
      </c>
      <c r="BE272" s="84" t="s">
        <v>36</v>
      </c>
      <c r="BF272" s="84" t="s">
        <v>36</v>
      </c>
      <c r="BG272" s="79" t="s">
        <v>36</v>
      </c>
      <c r="BH272" s="91" t="s">
        <v>36</v>
      </c>
      <c r="BI272" s="84" t="s">
        <v>36</v>
      </c>
      <c r="BJ272" s="84" t="s">
        <v>36</v>
      </c>
      <c r="BK272" s="84" t="s">
        <v>36</v>
      </c>
      <c r="BL272" s="79" t="s">
        <v>36</v>
      </c>
      <c r="BM272" s="91" t="s">
        <v>36</v>
      </c>
      <c r="BN272" s="84" t="s">
        <v>36</v>
      </c>
      <c r="BO272" s="84" t="s">
        <v>36</v>
      </c>
      <c r="BP272" s="84" t="s">
        <v>36</v>
      </c>
      <c r="BQ272" s="79" t="s">
        <v>36</v>
      </c>
      <c r="BR272" s="91" t="s">
        <v>36</v>
      </c>
      <c r="BS272" s="84" t="s">
        <v>36</v>
      </c>
      <c r="BT272" s="84" t="s">
        <v>36</v>
      </c>
      <c r="BU272" s="84" t="s">
        <v>36</v>
      </c>
      <c r="BV272" s="84" t="s">
        <v>36</v>
      </c>
      <c r="BW272" s="84" t="s">
        <v>36</v>
      </c>
      <c r="BX272" s="75" t="s">
        <v>36</v>
      </c>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row>
    <row r="273" s="362" customFormat="true" ht="15" customHeight="true" x14ac:dyDescent="0.2">
      <c r="Y273" s="940"/>
      <c r="Z273" s="940"/>
      <c r="AA273" s="940"/>
      <c r="AB273" s="940"/>
      <c r="AC273" s="940"/>
      <c r="AD273" s="940"/>
      <c r="AE273" s="940"/>
      <c r="AF273" s="940"/>
      <c r="AG273" s="940"/>
      <c r="AH273" s="940"/>
      <c r="AI273" s="940"/>
      <c r="AJ273" s="940"/>
      <c r="AK273" s="940"/>
      <c r="AL273" s="940"/>
      <c r="AM273" s="940"/>
      <c r="AN273" s="940"/>
      <c r="AO273" s="940"/>
      <c r="AP273" s="940"/>
      <c r="AQ273" s="940"/>
      <c r="AR273" s="940"/>
      <c r="AS273" s="940"/>
      <c r="AT273" s="940"/>
      <c r="AU273" s="940"/>
      <c r="AV273" s="940"/>
      <c r="AW273" s="940"/>
      <c r="AX273" s="940"/>
      <c r="AY273" s="940"/>
      <c r="AZ273" s="940"/>
      <c r="BA273" s="1124"/>
      <c r="BB273" s="643" t="s">
        <v>114</v>
      </c>
      <c r="BC273" s="91" t="s">
        <v>36</v>
      </c>
      <c r="BD273" s="84" t="s">
        <v>36</v>
      </c>
      <c r="BE273" s="84" t="s">
        <v>36</v>
      </c>
      <c r="BF273" s="84" t="s">
        <v>36</v>
      </c>
      <c r="BG273" s="79" t="s">
        <v>36</v>
      </c>
      <c r="BH273" s="91" t="s">
        <v>36</v>
      </c>
      <c r="BI273" s="84" t="s">
        <v>36</v>
      </c>
      <c r="BJ273" s="84" t="s">
        <v>36</v>
      </c>
      <c r="BK273" s="84" t="s">
        <v>36</v>
      </c>
      <c r="BL273" s="79" t="s">
        <v>36</v>
      </c>
      <c r="BM273" s="91" t="s">
        <v>36</v>
      </c>
      <c r="BN273" s="84" t="s">
        <v>36</v>
      </c>
      <c r="BO273" s="84" t="s">
        <v>36</v>
      </c>
      <c r="BP273" s="84" t="s">
        <v>36</v>
      </c>
      <c r="BQ273" s="79" t="s">
        <v>36</v>
      </c>
      <c r="BR273" s="91" t="s">
        <v>36</v>
      </c>
      <c r="BS273" s="84" t="s">
        <v>36</v>
      </c>
      <c r="BT273" s="84" t="s">
        <v>36</v>
      </c>
      <c r="BU273" s="84" t="s">
        <v>36</v>
      </c>
      <c r="BV273" s="84" t="s">
        <v>36</v>
      </c>
      <c r="BW273" s="84" t="s">
        <v>36</v>
      </c>
      <c r="BX273" s="75" t="s">
        <v>36</v>
      </c>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row>
    <row r="274" s="362" customFormat="true" ht="15" customHeight="true" x14ac:dyDescent="0.2">
      <c r="Y274" s="940"/>
      <c r="Z274" s="940"/>
      <c r="AA274" s="940"/>
      <c r="AB274" s="940"/>
      <c r="AC274" s="940"/>
      <c r="AD274" s="940"/>
      <c r="AE274" s="940"/>
      <c r="AF274" s="940"/>
      <c r="AG274" s="940"/>
      <c r="AH274" s="940"/>
      <c r="AI274" s="940"/>
      <c r="AJ274" s="940"/>
      <c r="AK274" s="940"/>
      <c r="AL274" s="940"/>
      <c r="AM274" s="940"/>
      <c r="AN274" s="940"/>
      <c r="AO274" s="940"/>
      <c r="AP274" s="940"/>
      <c r="AQ274" s="940"/>
      <c r="AR274" s="940"/>
      <c r="AS274" s="940"/>
      <c r="AT274" s="940"/>
      <c r="AU274" s="940"/>
      <c r="AV274" s="940"/>
      <c r="AW274" s="940"/>
      <c r="AX274" s="940"/>
      <c r="AY274" s="940"/>
      <c r="AZ274" s="940"/>
      <c r="BA274" s="1124" t="s">
        <v>77</v>
      </c>
      <c r="BB274" s="643" t="s">
        <v>50</v>
      </c>
      <c r="BC274" s="91" t="s">
        <v>36</v>
      </c>
      <c r="BD274" s="87" t="s">
        <v>36</v>
      </c>
      <c r="BE274" s="87" t="s">
        <v>36</v>
      </c>
      <c r="BF274" s="87" t="s">
        <v>36</v>
      </c>
      <c r="BG274" s="82" t="s">
        <v>36</v>
      </c>
      <c r="BH274" s="91" t="s">
        <v>36</v>
      </c>
      <c r="BI274" s="87" t="s">
        <v>36</v>
      </c>
      <c r="BJ274" s="87" t="s">
        <v>36</v>
      </c>
      <c r="BK274" s="87" t="s">
        <v>36</v>
      </c>
      <c r="BL274" s="82" t="s">
        <v>36</v>
      </c>
      <c r="BM274" s="91" t="s">
        <v>36</v>
      </c>
      <c r="BN274" s="87" t="s">
        <v>36</v>
      </c>
      <c r="BO274" s="87" t="s">
        <v>36</v>
      </c>
      <c r="BP274" s="87" t="s">
        <v>36</v>
      </c>
      <c r="BQ274" s="82" t="s">
        <v>36</v>
      </c>
      <c r="BR274" s="91" t="s">
        <v>36</v>
      </c>
      <c r="BS274" s="87" t="s">
        <v>36</v>
      </c>
      <c r="BT274" s="87" t="s">
        <v>36</v>
      </c>
      <c r="BU274" s="87" t="s">
        <v>36</v>
      </c>
      <c r="BV274" s="87" t="s">
        <v>36</v>
      </c>
      <c r="BW274" s="87" t="s">
        <v>36</v>
      </c>
      <c r="BX274" s="77" t="s">
        <v>36</v>
      </c>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row>
    <row r="275" s="362" customFormat="true" ht="15" customHeight="true" x14ac:dyDescent="0.2">
      <c r="Y275" s="940"/>
      <c r="Z275" s="940"/>
      <c r="AA275" s="940"/>
      <c r="AB275" s="940"/>
      <c r="AC275" s="940"/>
      <c r="AD275" s="940"/>
      <c r="AE275" s="940"/>
      <c r="AF275" s="940"/>
      <c r="AG275" s="940"/>
      <c r="AH275" s="940"/>
      <c r="AI275" s="940"/>
      <c r="AJ275" s="940"/>
      <c r="AK275" s="940"/>
      <c r="AL275" s="940"/>
      <c r="AM275" s="940"/>
      <c r="AN275" s="940"/>
      <c r="AO275" s="940"/>
      <c r="AP275" s="940"/>
      <c r="AQ275" s="940"/>
      <c r="AR275" s="940"/>
      <c r="AS275" s="940"/>
      <c r="AT275" s="940"/>
      <c r="AU275" s="940"/>
      <c r="AV275" s="940"/>
      <c r="AW275" s="940"/>
      <c r="AX275" s="940"/>
      <c r="AY275" s="940"/>
      <c r="AZ275" s="940"/>
      <c r="BA275" s="1124"/>
      <c r="BB275" s="643" t="s">
        <v>49</v>
      </c>
      <c r="BC275" s="91" t="s">
        <v>36</v>
      </c>
      <c r="BD275" s="87" t="s">
        <v>36</v>
      </c>
      <c r="BE275" s="87" t="s">
        <v>36</v>
      </c>
      <c r="BF275" s="87" t="s">
        <v>36</v>
      </c>
      <c r="BG275" s="82" t="s">
        <v>36</v>
      </c>
      <c r="BH275" s="91" t="s">
        <v>36</v>
      </c>
      <c r="BI275" s="87" t="s">
        <v>36</v>
      </c>
      <c r="BJ275" s="87" t="s">
        <v>36</v>
      </c>
      <c r="BK275" s="87" t="s">
        <v>36</v>
      </c>
      <c r="BL275" s="82" t="s">
        <v>36</v>
      </c>
      <c r="BM275" s="91" t="s">
        <v>36</v>
      </c>
      <c r="BN275" s="87" t="s">
        <v>36</v>
      </c>
      <c r="BO275" s="87" t="s">
        <v>36</v>
      </c>
      <c r="BP275" s="87" t="s">
        <v>36</v>
      </c>
      <c r="BQ275" s="82" t="s">
        <v>36</v>
      </c>
      <c r="BR275" s="91" t="s">
        <v>36</v>
      </c>
      <c r="BS275" s="87" t="s">
        <v>36</v>
      </c>
      <c r="BT275" s="87" t="s">
        <v>36</v>
      </c>
      <c r="BU275" s="87" t="s">
        <v>36</v>
      </c>
      <c r="BV275" s="87" t="s">
        <v>36</v>
      </c>
      <c r="BW275" s="87" t="s">
        <v>36</v>
      </c>
      <c r="BX275" s="77" t="s">
        <v>36</v>
      </c>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row>
    <row r="276" s="362" customFormat="true" ht="15" customHeight="true" x14ac:dyDescent="0.2">
      <c r="Y276" s="940"/>
      <c r="Z276" s="940"/>
      <c r="AA276" s="940"/>
      <c r="AB276" s="940"/>
      <c r="AC276" s="940"/>
      <c r="AD276" s="940"/>
      <c r="AE276" s="940"/>
      <c r="AF276" s="940"/>
      <c r="AG276" s="940"/>
      <c r="AH276" s="940"/>
      <c r="AI276" s="940"/>
      <c r="AJ276" s="940"/>
      <c r="AK276" s="940"/>
      <c r="AL276" s="940"/>
      <c r="AM276" s="940"/>
      <c r="AN276" s="940"/>
      <c r="AO276" s="940"/>
      <c r="AP276" s="940"/>
      <c r="AQ276" s="940"/>
      <c r="AR276" s="940"/>
      <c r="AS276" s="940"/>
      <c r="AT276" s="940"/>
      <c r="AU276" s="940"/>
      <c r="AV276" s="940"/>
      <c r="AW276" s="940"/>
      <c r="AX276" s="940"/>
      <c r="AY276" s="940"/>
      <c r="AZ276" s="940"/>
      <c r="BA276" s="1124"/>
      <c r="BB276" s="643" t="s">
        <v>115</v>
      </c>
      <c r="BC276" s="91" t="s">
        <v>36</v>
      </c>
      <c r="BD276" s="87" t="s">
        <v>36</v>
      </c>
      <c r="BE276" s="87" t="s">
        <v>36</v>
      </c>
      <c r="BF276" s="87" t="s">
        <v>36</v>
      </c>
      <c r="BG276" s="82" t="s">
        <v>36</v>
      </c>
      <c r="BH276" s="91" t="s">
        <v>36</v>
      </c>
      <c r="BI276" s="87" t="s">
        <v>36</v>
      </c>
      <c r="BJ276" s="87" t="s">
        <v>36</v>
      </c>
      <c r="BK276" s="87" t="s">
        <v>36</v>
      </c>
      <c r="BL276" s="82" t="s">
        <v>36</v>
      </c>
      <c r="BM276" s="91" t="s">
        <v>36</v>
      </c>
      <c r="BN276" s="87" t="s">
        <v>36</v>
      </c>
      <c r="BO276" s="87" t="s">
        <v>36</v>
      </c>
      <c r="BP276" s="87" t="s">
        <v>36</v>
      </c>
      <c r="BQ276" s="82" t="s">
        <v>36</v>
      </c>
      <c r="BR276" s="91" t="s">
        <v>36</v>
      </c>
      <c r="BS276" s="87" t="s">
        <v>36</v>
      </c>
      <c r="BT276" s="87" t="s">
        <v>36</v>
      </c>
      <c r="BU276" s="87" t="s">
        <v>36</v>
      </c>
      <c r="BV276" s="87" t="s">
        <v>36</v>
      </c>
      <c r="BW276" s="87" t="s">
        <v>36</v>
      </c>
      <c r="BX276" s="77" t="s">
        <v>36</v>
      </c>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row>
    <row r="277" s="362" customFormat="true" ht="15" customHeight="true" x14ac:dyDescent="0.2">
      <c r="Y277" s="940"/>
      <c r="Z277" s="940"/>
      <c r="AA277" s="940"/>
      <c r="AB277" s="940"/>
      <c r="AC277" s="940"/>
      <c r="AD277" s="940"/>
      <c r="AE277" s="940"/>
      <c r="AF277" s="940"/>
      <c r="AG277" s="940"/>
      <c r="AH277" s="940"/>
      <c r="AI277" s="940"/>
      <c r="AJ277" s="940"/>
      <c r="AK277" s="940"/>
      <c r="AL277" s="940"/>
      <c r="AM277" s="940"/>
      <c r="AN277" s="940"/>
      <c r="AO277" s="940"/>
      <c r="AP277" s="940"/>
      <c r="AQ277" s="940"/>
      <c r="AR277" s="940"/>
      <c r="AS277" s="940"/>
      <c r="AT277" s="940"/>
      <c r="AU277" s="940"/>
      <c r="AV277" s="940"/>
      <c r="AW277" s="940"/>
      <c r="AX277" s="940"/>
      <c r="AY277" s="940"/>
      <c r="AZ277" s="940"/>
      <c r="BA277" s="1124" t="s">
        <v>78</v>
      </c>
      <c r="BB277" s="643" t="s">
        <v>79</v>
      </c>
      <c r="BC277" s="91" t="s">
        <v>36</v>
      </c>
      <c r="BD277" s="87" t="s">
        <v>36</v>
      </c>
      <c r="BE277" s="87" t="s">
        <v>36</v>
      </c>
      <c r="BF277" s="87" t="s">
        <v>36</v>
      </c>
      <c r="BG277" s="82" t="s">
        <v>36</v>
      </c>
      <c r="BH277" s="91" t="s">
        <v>36</v>
      </c>
      <c r="BI277" s="87" t="s">
        <v>36</v>
      </c>
      <c r="BJ277" s="87" t="s">
        <v>36</v>
      </c>
      <c r="BK277" s="87" t="s">
        <v>36</v>
      </c>
      <c r="BL277" s="82" t="s">
        <v>36</v>
      </c>
      <c r="BM277" s="91" t="s">
        <v>36</v>
      </c>
      <c r="BN277" s="87" t="s">
        <v>36</v>
      </c>
      <c r="BO277" s="87" t="s">
        <v>36</v>
      </c>
      <c r="BP277" s="87" t="s">
        <v>36</v>
      </c>
      <c r="BQ277" s="82" t="s">
        <v>36</v>
      </c>
      <c r="BR277" s="91" t="s">
        <v>36</v>
      </c>
      <c r="BS277" s="87" t="s">
        <v>36</v>
      </c>
      <c r="BT277" s="87" t="s">
        <v>36</v>
      </c>
      <c r="BU277" s="87" t="s">
        <v>36</v>
      </c>
      <c r="BV277" s="87" t="s">
        <v>36</v>
      </c>
      <c r="BW277" s="87" t="s">
        <v>36</v>
      </c>
      <c r="BX277" s="77" t="s">
        <v>36</v>
      </c>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row>
    <row r="278" s="362" customFormat="true" ht="15" customHeight="true" x14ac:dyDescent="0.2">
      <c r="Y278" s="940"/>
      <c r="Z278" s="940"/>
      <c r="AA278" s="940"/>
      <c r="AB278" s="940"/>
      <c r="AC278" s="940"/>
      <c r="AD278" s="940"/>
      <c r="AE278" s="940"/>
      <c r="AF278" s="940"/>
      <c r="AG278" s="940"/>
      <c r="AH278" s="940"/>
      <c r="AI278" s="940"/>
      <c r="AJ278" s="940"/>
      <c r="AK278" s="940"/>
      <c r="AL278" s="940"/>
      <c r="AM278" s="940"/>
      <c r="AN278" s="940"/>
      <c r="AO278" s="940"/>
      <c r="AP278" s="940"/>
      <c r="AQ278" s="940"/>
      <c r="AR278" s="940"/>
      <c r="AS278" s="940"/>
      <c r="AT278" s="940"/>
      <c r="AU278" s="940"/>
      <c r="AV278" s="940"/>
      <c r="AW278" s="940"/>
      <c r="AX278" s="940"/>
      <c r="AY278" s="940"/>
      <c r="AZ278" s="940"/>
      <c r="BA278" s="1124"/>
      <c r="BB278" s="643" t="s">
        <v>80</v>
      </c>
      <c r="BC278" s="91" t="s">
        <v>36</v>
      </c>
      <c r="BD278" s="87" t="s">
        <v>36</v>
      </c>
      <c r="BE278" s="87" t="s">
        <v>36</v>
      </c>
      <c r="BF278" s="87" t="s">
        <v>36</v>
      </c>
      <c r="BG278" s="82" t="s">
        <v>36</v>
      </c>
      <c r="BH278" s="91" t="s">
        <v>36</v>
      </c>
      <c r="BI278" s="87" t="s">
        <v>36</v>
      </c>
      <c r="BJ278" s="87" t="s">
        <v>36</v>
      </c>
      <c r="BK278" s="87" t="s">
        <v>36</v>
      </c>
      <c r="BL278" s="82" t="s">
        <v>36</v>
      </c>
      <c r="BM278" s="91" t="s">
        <v>36</v>
      </c>
      <c r="BN278" s="87" t="s">
        <v>36</v>
      </c>
      <c r="BO278" s="87" t="s">
        <v>36</v>
      </c>
      <c r="BP278" s="87" t="s">
        <v>36</v>
      </c>
      <c r="BQ278" s="82" t="s">
        <v>36</v>
      </c>
      <c r="BR278" s="91" t="s">
        <v>36</v>
      </c>
      <c r="BS278" s="87" t="s">
        <v>36</v>
      </c>
      <c r="BT278" s="87" t="s">
        <v>36</v>
      </c>
      <c r="BU278" s="87" t="s">
        <v>36</v>
      </c>
      <c r="BV278" s="87" t="s">
        <v>36</v>
      </c>
      <c r="BW278" s="87" t="s">
        <v>36</v>
      </c>
      <c r="BX278" s="77" t="s">
        <v>36</v>
      </c>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row>
    <row r="279" s="362" customFormat="true" ht="15" customHeight="true" x14ac:dyDescent="0.2">
      <c r="Y279" s="940"/>
      <c r="Z279" s="940"/>
      <c r="AA279" s="940"/>
      <c r="AB279" s="940"/>
      <c r="AC279" s="940"/>
      <c r="AD279" s="940"/>
      <c r="AE279" s="940"/>
      <c r="AF279" s="940"/>
      <c r="AG279" s="940"/>
      <c r="AH279" s="940"/>
      <c r="AI279" s="940"/>
      <c r="AJ279" s="940"/>
      <c r="AK279" s="940"/>
      <c r="AL279" s="940"/>
      <c r="AM279" s="940"/>
      <c r="AN279" s="940"/>
      <c r="AO279" s="940"/>
      <c r="AP279" s="940"/>
      <c r="AQ279" s="940"/>
      <c r="AR279" s="940"/>
      <c r="AS279" s="940"/>
      <c r="AT279" s="940"/>
      <c r="AU279" s="940"/>
      <c r="AV279" s="940"/>
      <c r="AW279" s="940"/>
      <c r="AX279" s="940"/>
      <c r="AY279" s="940"/>
      <c r="AZ279" s="940"/>
      <c r="BA279" s="1124"/>
      <c r="BB279" s="643" t="s">
        <v>81</v>
      </c>
      <c r="BC279" s="91" t="s">
        <v>36</v>
      </c>
      <c r="BD279" s="84" t="s">
        <v>36</v>
      </c>
      <c r="BE279" s="84" t="s">
        <v>36</v>
      </c>
      <c r="BF279" s="84" t="s">
        <v>36</v>
      </c>
      <c r="BG279" s="79" t="s">
        <v>36</v>
      </c>
      <c r="BH279" s="91" t="s">
        <v>36</v>
      </c>
      <c r="BI279" s="84" t="s">
        <v>36</v>
      </c>
      <c r="BJ279" s="84" t="s">
        <v>36</v>
      </c>
      <c r="BK279" s="84" t="s">
        <v>36</v>
      </c>
      <c r="BL279" s="79" t="s">
        <v>36</v>
      </c>
      <c r="BM279" s="91" t="s">
        <v>36</v>
      </c>
      <c r="BN279" s="84" t="s">
        <v>36</v>
      </c>
      <c r="BO279" s="84" t="s">
        <v>36</v>
      </c>
      <c r="BP279" s="84" t="s">
        <v>36</v>
      </c>
      <c r="BQ279" s="79" t="s">
        <v>36</v>
      </c>
      <c r="BR279" s="91" t="s">
        <v>36</v>
      </c>
      <c r="BS279" s="84" t="s">
        <v>36</v>
      </c>
      <c r="BT279" s="84" t="s">
        <v>36</v>
      </c>
      <c r="BU279" s="84" t="s">
        <v>36</v>
      </c>
      <c r="BV279" s="84" t="s">
        <v>36</v>
      </c>
      <c r="BW279" s="84" t="s">
        <v>36</v>
      </c>
      <c r="BX279" s="75" t="s">
        <v>36</v>
      </c>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row>
    <row r="280" s="603" customFormat="true" ht="15" customHeight="true" x14ac:dyDescent="0.2">
      <c r="B280" s="602"/>
      <c r="Y280" s="395"/>
      <c r="Z280" s="395"/>
      <c r="AA280" s="395"/>
      <c r="AB280" s="395"/>
      <c r="AC280" s="395"/>
      <c r="AD280" s="395"/>
      <c r="AE280" s="395"/>
      <c r="AF280" s="395"/>
      <c r="AG280" s="395"/>
      <c r="AH280" s="395"/>
      <c r="AI280" s="395"/>
      <c r="AJ280" s="395"/>
      <c r="AK280" s="395"/>
      <c r="AL280" s="395"/>
      <c r="AM280" s="395"/>
      <c r="AN280" s="395"/>
      <c r="AO280" s="395"/>
      <c r="AP280" s="395"/>
      <c r="AQ280" s="395"/>
      <c r="AR280" s="395"/>
      <c r="AS280" s="395"/>
      <c r="AT280" s="395"/>
      <c r="AU280" s="395"/>
      <c r="AV280" s="395"/>
      <c r="AW280" s="395"/>
      <c r="AX280" s="395"/>
      <c r="AY280" s="395"/>
      <c r="AZ280" s="395"/>
      <c r="BA280" s="1124"/>
      <c r="BB280" s="643" t="s">
        <v>82</v>
      </c>
      <c r="BC280" s="91" t="s">
        <v>36</v>
      </c>
      <c r="BD280" s="84" t="s">
        <v>36</v>
      </c>
      <c r="BE280" s="84" t="s">
        <v>36</v>
      </c>
      <c r="BF280" s="84" t="s">
        <v>36</v>
      </c>
      <c r="BG280" s="79" t="s">
        <v>36</v>
      </c>
      <c r="BH280" s="91" t="s">
        <v>36</v>
      </c>
      <c r="BI280" s="84" t="s">
        <v>36</v>
      </c>
      <c r="BJ280" s="84" t="s">
        <v>36</v>
      </c>
      <c r="BK280" s="84" t="s">
        <v>36</v>
      </c>
      <c r="BL280" s="79" t="s">
        <v>36</v>
      </c>
      <c r="BM280" s="91" t="s">
        <v>36</v>
      </c>
      <c r="BN280" s="84" t="s">
        <v>36</v>
      </c>
      <c r="BO280" s="84" t="s">
        <v>36</v>
      </c>
      <c r="BP280" s="84" t="s">
        <v>36</v>
      </c>
      <c r="BQ280" s="79" t="s">
        <v>36</v>
      </c>
      <c r="BR280" s="91" t="s">
        <v>36</v>
      </c>
      <c r="BS280" s="84" t="s">
        <v>36</v>
      </c>
      <c r="BT280" s="84" t="s">
        <v>36</v>
      </c>
      <c r="BU280" s="84" t="s">
        <v>36</v>
      </c>
      <c r="BV280" s="84" t="s">
        <v>36</v>
      </c>
      <c r="BW280" s="84" t="s">
        <v>36</v>
      </c>
      <c r="BX280" s="75" t="s">
        <v>36</v>
      </c>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row>
    <row r="281" s="603" customFormat="true" ht="15" customHeight="true" x14ac:dyDescent="0.2">
      <c r="B281" s="602"/>
      <c r="Y281" s="395"/>
      <c r="Z281" s="395"/>
      <c r="AA281" s="395"/>
      <c r="AB281" s="395"/>
      <c r="AC281" s="395"/>
      <c r="AD281" s="395"/>
      <c r="AE281" s="395"/>
      <c r="AF281" s="395"/>
      <c r="AG281" s="395"/>
      <c r="AH281" s="395"/>
      <c r="AI281" s="395"/>
      <c r="AJ281" s="395"/>
      <c r="AK281" s="395"/>
      <c r="AL281" s="395"/>
      <c r="AM281" s="395"/>
      <c r="AN281" s="395"/>
      <c r="AO281" s="395"/>
      <c r="AP281" s="395"/>
      <c r="AQ281" s="395"/>
      <c r="AR281" s="395"/>
      <c r="AS281" s="395"/>
      <c r="AT281" s="395"/>
      <c r="AU281" s="395"/>
      <c r="AV281" s="395"/>
      <c r="AW281" s="395"/>
      <c r="AX281" s="395"/>
      <c r="AY281" s="395"/>
      <c r="AZ281" s="395"/>
      <c r="BA281" s="1124"/>
      <c r="BB281" s="643" t="s">
        <v>83</v>
      </c>
      <c r="BC281" s="91" t="s">
        <v>36</v>
      </c>
      <c r="BD281" s="84" t="s">
        <v>36</v>
      </c>
      <c r="BE281" s="84" t="s">
        <v>36</v>
      </c>
      <c r="BF281" s="84" t="s">
        <v>36</v>
      </c>
      <c r="BG281" s="79" t="s">
        <v>36</v>
      </c>
      <c r="BH281" s="91" t="s">
        <v>36</v>
      </c>
      <c r="BI281" s="84" t="s">
        <v>36</v>
      </c>
      <c r="BJ281" s="84" t="s">
        <v>36</v>
      </c>
      <c r="BK281" s="84" t="s">
        <v>36</v>
      </c>
      <c r="BL281" s="79" t="s">
        <v>36</v>
      </c>
      <c r="BM281" s="91" t="s">
        <v>36</v>
      </c>
      <c r="BN281" s="84" t="s">
        <v>36</v>
      </c>
      <c r="BO281" s="84" t="s">
        <v>36</v>
      </c>
      <c r="BP281" s="84" t="s">
        <v>36</v>
      </c>
      <c r="BQ281" s="79" t="s">
        <v>36</v>
      </c>
      <c r="BR281" s="91" t="s">
        <v>36</v>
      </c>
      <c r="BS281" s="84" t="s">
        <v>36</v>
      </c>
      <c r="BT281" s="84" t="s">
        <v>36</v>
      </c>
      <c r="BU281" s="84" t="s">
        <v>36</v>
      </c>
      <c r="BV281" s="84" t="s">
        <v>36</v>
      </c>
      <c r="BW281" s="84" t="s">
        <v>36</v>
      </c>
      <c r="BX281" s="75" t="s">
        <v>36</v>
      </c>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row>
    <row r="282" s="603" customFormat="true" ht="15" customHeight="true" x14ac:dyDescent="0.2">
      <c r="B282" s="602"/>
      <c r="Y282" s="395"/>
      <c r="Z282" s="395"/>
      <c r="AA282" s="395"/>
      <c r="AB282" s="395"/>
      <c r="AC282" s="395"/>
      <c r="AD282" s="395"/>
      <c r="AE282" s="395"/>
      <c r="AF282" s="395"/>
      <c r="AG282" s="395"/>
      <c r="AH282" s="395"/>
      <c r="AI282" s="395"/>
      <c r="AJ282" s="395"/>
      <c r="AK282" s="395"/>
      <c r="AL282" s="395"/>
      <c r="AM282" s="395"/>
      <c r="AN282" s="395"/>
      <c r="AO282" s="395"/>
      <c r="AP282" s="395"/>
      <c r="AQ282" s="395"/>
      <c r="AR282" s="395"/>
      <c r="AS282" s="395"/>
      <c r="AT282" s="395"/>
      <c r="AU282" s="395"/>
      <c r="AV282" s="395"/>
      <c r="AW282" s="395"/>
      <c r="AX282" s="395"/>
      <c r="AY282" s="395"/>
      <c r="AZ282" s="395"/>
      <c r="BA282" s="1124"/>
      <c r="BB282" s="643" t="s">
        <v>84</v>
      </c>
      <c r="BC282" s="91" t="s">
        <v>36</v>
      </c>
      <c r="BD282" s="84" t="s">
        <v>36</v>
      </c>
      <c r="BE282" s="84" t="s">
        <v>36</v>
      </c>
      <c r="BF282" s="84" t="s">
        <v>36</v>
      </c>
      <c r="BG282" s="79" t="s">
        <v>36</v>
      </c>
      <c r="BH282" s="91" t="s">
        <v>36</v>
      </c>
      <c r="BI282" s="84" t="s">
        <v>36</v>
      </c>
      <c r="BJ282" s="84" t="s">
        <v>36</v>
      </c>
      <c r="BK282" s="84" t="s">
        <v>36</v>
      </c>
      <c r="BL282" s="79" t="s">
        <v>36</v>
      </c>
      <c r="BM282" s="91" t="s">
        <v>36</v>
      </c>
      <c r="BN282" s="84" t="s">
        <v>36</v>
      </c>
      <c r="BO282" s="84" t="s">
        <v>36</v>
      </c>
      <c r="BP282" s="84" t="s">
        <v>36</v>
      </c>
      <c r="BQ282" s="79" t="s">
        <v>36</v>
      </c>
      <c r="BR282" s="91" t="s">
        <v>36</v>
      </c>
      <c r="BS282" s="84" t="s">
        <v>36</v>
      </c>
      <c r="BT282" s="84" t="s">
        <v>36</v>
      </c>
      <c r="BU282" s="84" t="s">
        <v>36</v>
      </c>
      <c r="BV282" s="84" t="s">
        <v>36</v>
      </c>
      <c r="BW282" s="84" t="s">
        <v>36</v>
      </c>
      <c r="BX282" s="75" t="s">
        <v>36</v>
      </c>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row>
    <row r="283" s="603" customFormat="true" ht="15" customHeight="true" x14ac:dyDescent="0.2">
      <c r="B283" s="602"/>
      <c r="Y283" s="395"/>
      <c r="Z283" s="395"/>
      <c r="AA283" s="395"/>
      <c r="AB283" s="395"/>
      <c r="AC283" s="395"/>
      <c r="AD283" s="395"/>
      <c r="AE283" s="395"/>
      <c r="AF283" s="395"/>
      <c r="AG283" s="395"/>
      <c r="AH283" s="395"/>
      <c r="AI283" s="395"/>
      <c r="AJ283" s="395"/>
      <c r="AK283" s="395"/>
      <c r="AL283" s="395"/>
      <c r="AM283" s="395"/>
      <c r="AN283" s="395"/>
      <c r="AO283" s="395"/>
      <c r="AP283" s="395"/>
      <c r="AQ283" s="395"/>
      <c r="AR283" s="395"/>
      <c r="AS283" s="395"/>
      <c r="AT283" s="395"/>
      <c r="AU283" s="395"/>
      <c r="AV283" s="395"/>
      <c r="AW283" s="395"/>
      <c r="AX283" s="395"/>
      <c r="AY283" s="395"/>
      <c r="AZ283" s="395"/>
      <c r="BA283" s="1124"/>
      <c r="BB283" s="643" t="s">
        <v>85</v>
      </c>
      <c r="BC283" s="91" t="s">
        <v>36</v>
      </c>
      <c r="BD283" s="84" t="s">
        <v>36</v>
      </c>
      <c r="BE283" s="84" t="s">
        <v>36</v>
      </c>
      <c r="BF283" s="84" t="s">
        <v>36</v>
      </c>
      <c r="BG283" s="79" t="s">
        <v>36</v>
      </c>
      <c r="BH283" s="91" t="s">
        <v>36</v>
      </c>
      <c r="BI283" s="84" t="s">
        <v>36</v>
      </c>
      <c r="BJ283" s="84" t="s">
        <v>36</v>
      </c>
      <c r="BK283" s="84" t="s">
        <v>36</v>
      </c>
      <c r="BL283" s="79" t="s">
        <v>36</v>
      </c>
      <c r="BM283" s="91" t="s">
        <v>36</v>
      </c>
      <c r="BN283" s="84" t="s">
        <v>36</v>
      </c>
      <c r="BO283" s="84" t="s">
        <v>36</v>
      </c>
      <c r="BP283" s="84" t="s">
        <v>36</v>
      </c>
      <c r="BQ283" s="79" t="s">
        <v>36</v>
      </c>
      <c r="BR283" s="91" t="s">
        <v>36</v>
      </c>
      <c r="BS283" s="84" t="s">
        <v>36</v>
      </c>
      <c r="BT283" s="84" t="s">
        <v>36</v>
      </c>
      <c r="BU283" s="84" t="s">
        <v>36</v>
      </c>
      <c r="BV283" s="84" t="s">
        <v>36</v>
      </c>
      <c r="BW283" s="84" t="s">
        <v>36</v>
      </c>
      <c r="BX283" s="75" t="s">
        <v>36</v>
      </c>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row>
    <row r="284" s="603" customFormat="true" ht="15" customHeight="true" x14ac:dyDescent="0.2">
      <c r="B284" s="602"/>
      <c r="Y284" s="395"/>
      <c r="Z284" s="395"/>
      <c r="AA284" s="395"/>
      <c r="AB284" s="395"/>
      <c r="AC284" s="395"/>
      <c r="AD284" s="395"/>
      <c r="AE284" s="395"/>
      <c r="AF284" s="395"/>
      <c r="AG284" s="395"/>
      <c r="AH284" s="395"/>
      <c r="AI284" s="395"/>
      <c r="AJ284" s="395"/>
      <c r="AK284" s="395"/>
      <c r="AL284" s="395"/>
      <c r="AM284" s="395"/>
      <c r="AN284" s="395"/>
      <c r="AO284" s="395"/>
      <c r="AP284" s="395"/>
      <c r="AQ284" s="395"/>
      <c r="AR284" s="395"/>
      <c r="AS284" s="395"/>
      <c r="AT284" s="395"/>
      <c r="AU284" s="395"/>
      <c r="AV284" s="395"/>
      <c r="AW284" s="395"/>
      <c r="AX284" s="395"/>
      <c r="AY284" s="395"/>
      <c r="AZ284" s="395"/>
      <c r="BA284" s="1127"/>
      <c r="BB284" s="644" t="s">
        <v>115</v>
      </c>
      <c r="BC284" s="90" t="s">
        <v>36</v>
      </c>
      <c r="BD284" s="86" t="s">
        <v>36</v>
      </c>
      <c r="BE284" s="86" t="s">
        <v>36</v>
      </c>
      <c r="BF284" s="86" t="s">
        <v>36</v>
      </c>
      <c r="BG284" s="81" t="s">
        <v>36</v>
      </c>
      <c r="BH284" s="90" t="s">
        <v>36</v>
      </c>
      <c r="BI284" s="86" t="s">
        <v>36</v>
      </c>
      <c r="BJ284" s="86" t="s">
        <v>36</v>
      </c>
      <c r="BK284" s="86" t="s">
        <v>36</v>
      </c>
      <c r="BL284" s="81" t="s">
        <v>36</v>
      </c>
      <c r="BM284" s="90" t="s">
        <v>36</v>
      </c>
      <c r="BN284" s="86" t="s">
        <v>36</v>
      </c>
      <c r="BO284" s="86" t="s">
        <v>36</v>
      </c>
      <c r="BP284" s="86" t="s">
        <v>36</v>
      </c>
      <c r="BQ284" s="81" t="s">
        <v>36</v>
      </c>
      <c r="BR284" s="90" t="s">
        <v>36</v>
      </c>
      <c r="BS284" s="86" t="s">
        <v>36</v>
      </c>
      <c r="BT284" s="86" t="s">
        <v>36</v>
      </c>
      <c r="BU284" s="86" t="s">
        <v>36</v>
      </c>
      <c r="BV284" s="86" t="s">
        <v>36</v>
      </c>
      <c r="BW284" s="86" t="s">
        <v>36</v>
      </c>
      <c r="BX284" s="76" t="s">
        <v>36</v>
      </c>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row>
    <row r="285" s="603" customFormat="true" ht="15" customHeight="true" x14ac:dyDescent="0.2">
      <c r="B285" s="602"/>
      <c r="Y285" s="395"/>
      <c r="Z285" s="395"/>
      <c r="AA285" s="395"/>
      <c r="AB285" s="395"/>
      <c r="AC285" s="395"/>
      <c r="AD285" s="395"/>
      <c r="AE285" s="395"/>
      <c r="AF285" s="395"/>
      <c r="AG285" s="395"/>
      <c r="AH285" s="395"/>
      <c r="AI285" s="395"/>
      <c r="AJ285" s="395"/>
      <c r="AK285" s="395"/>
      <c r="AL285" s="395"/>
      <c r="AM285" s="395"/>
      <c r="AN285" s="395"/>
      <c r="AO285" s="395"/>
      <c r="AP285" s="395"/>
      <c r="AQ285" s="395"/>
      <c r="AR285" s="395"/>
      <c r="AS285" s="395"/>
      <c r="AT285" s="395"/>
      <c r="AU285" s="395"/>
      <c r="AV285" s="395"/>
      <c r="AW285" s="395"/>
      <c r="AX285" s="395"/>
      <c r="AY285" s="395"/>
      <c r="AZ285" s="395"/>
      <c r="BA285" s="359"/>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9"/>
      <c r="BY285" s="394"/>
      <c r="BZ285" s="394"/>
      <c r="CA285" s="394"/>
      <c r="CB285" s="394"/>
      <c r="CC285" s="394"/>
      <c r="CD285" s="394"/>
      <c r="CE285" s="394"/>
      <c r="CF285" s="394"/>
      <c r="CG285" s="394"/>
      <c r="CH285" s="394"/>
      <c r="CI285" s="394"/>
      <c r="CJ285" s="394"/>
      <c r="CK285" s="394"/>
      <c r="CL285" s="394"/>
      <c r="CM285" s="394"/>
      <c r="CN285" s="394"/>
      <c r="CO285" s="394"/>
      <c r="CP285" s="394"/>
      <c r="CQ285" s="394"/>
      <c r="CR285" s="394"/>
      <c r="CS285" s="394"/>
      <c r="CT285" s="394"/>
      <c r="CU285" s="394"/>
      <c r="CV285" s="394"/>
      <c r="CW285" s="394"/>
      <c r="CX285" s="394"/>
      <c r="CY285" s="394"/>
      <c r="CZ285" s="394"/>
    </row>
    <row r="286" s="603" customFormat="true" ht="15" customHeight="true" x14ac:dyDescent="0.2">
      <c r="B286" s="602"/>
      <c r="Y286" s="395"/>
      <c r="Z286" s="395"/>
      <c r="AA286" s="395"/>
      <c r="AB286" s="395"/>
      <c r="AC286" s="395"/>
      <c r="AD286" s="395"/>
      <c r="AE286" s="395"/>
      <c r="AF286" s="395"/>
      <c r="AG286" s="395"/>
      <c r="AH286" s="395"/>
      <c r="AI286" s="395"/>
      <c r="AJ286" s="395"/>
      <c r="AK286" s="395"/>
      <c r="AL286" s="395"/>
      <c r="AM286" s="395"/>
      <c r="AN286" s="395"/>
      <c r="AO286" s="395"/>
      <c r="AP286" s="395"/>
      <c r="AQ286" s="395"/>
      <c r="AR286" s="395"/>
      <c r="AS286" s="395"/>
      <c r="AT286" s="395"/>
      <c r="AU286" s="395"/>
      <c r="AV286" s="395"/>
      <c r="AW286" s="395"/>
      <c r="AX286" s="395"/>
      <c r="AY286" s="395"/>
      <c r="AZ286" s="395"/>
      <c r="BA286" s="359"/>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9"/>
      <c r="BY286" s="394"/>
      <c r="BZ286" s="394"/>
      <c r="CA286" s="394"/>
      <c r="CB286" s="394"/>
      <c r="CC286" s="394"/>
      <c r="CD286" s="394"/>
      <c r="CE286" s="394"/>
      <c r="CF286" s="394"/>
      <c r="CG286" s="394"/>
      <c r="CH286" s="394"/>
      <c r="CI286" s="394"/>
      <c r="CJ286" s="394"/>
      <c r="CK286" s="394"/>
      <c r="CL286" s="394"/>
      <c r="CM286" s="394"/>
      <c r="CN286" s="394"/>
      <c r="CO286" s="394"/>
      <c r="CP286" s="394"/>
      <c r="CQ286" s="394"/>
      <c r="CR286" s="394"/>
      <c r="CS286" s="394"/>
      <c r="CT286" s="394"/>
      <c r="CU286" s="394"/>
      <c r="CV286" s="394"/>
      <c r="CW286" s="394"/>
      <c r="CX286" s="394"/>
      <c r="CY286" s="394"/>
      <c r="CZ286" s="394"/>
    </row>
    <row r="287" s="603" customFormat="true" ht="15" customHeight="true" x14ac:dyDescent="0.2">
      <c r="B287" s="602"/>
      <c r="Y287" s="395"/>
      <c r="Z287" s="395"/>
      <c r="AA287" s="395"/>
      <c r="AB287" s="395"/>
      <c r="AC287" s="395"/>
      <c r="AD287" s="395"/>
      <c r="AE287" s="395"/>
      <c r="AF287" s="395"/>
      <c r="AG287" s="395"/>
      <c r="AH287" s="395"/>
      <c r="AI287" s="395"/>
      <c r="AJ287" s="395"/>
      <c r="AK287" s="395"/>
      <c r="AL287" s="395"/>
      <c r="AM287" s="395"/>
      <c r="AN287" s="395"/>
      <c r="AO287" s="395"/>
      <c r="AP287" s="395"/>
      <c r="AQ287" s="395"/>
      <c r="AR287" s="395"/>
      <c r="AS287" s="395"/>
      <c r="AT287" s="395"/>
      <c r="AU287" s="395"/>
      <c r="AV287" s="395"/>
      <c r="AW287" s="395"/>
      <c r="AX287" s="395"/>
      <c r="AY287" s="395"/>
      <c r="AZ287" s="395"/>
      <c r="BA287" s="359"/>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9"/>
      <c r="BY287" s="394"/>
      <c r="BZ287" s="394"/>
      <c r="CA287" s="394"/>
      <c r="CB287" s="394"/>
      <c r="CC287" s="394"/>
      <c r="CD287" s="394"/>
      <c r="CE287" s="394"/>
      <c r="CF287" s="394"/>
      <c r="CG287" s="394"/>
      <c r="CH287" s="394"/>
      <c r="CI287" s="394"/>
      <c r="CJ287" s="394"/>
      <c r="CK287" s="394"/>
      <c r="CL287" s="394"/>
      <c r="CM287" s="394"/>
      <c r="CN287" s="394"/>
      <c r="CO287" s="394"/>
      <c r="CP287" s="394"/>
      <c r="CQ287" s="394"/>
      <c r="CR287" s="394"/>
      <c r="CS287" s="394"/>
      <c r="CT287" s="394"/>
      <c r="CU287" s="394"/>
      <c r="CV287" s="394"/>
      <c r="CW287" s="394"/>
      <c r="CX287" s="394"/>
      <c r="CY287" s="394"/>
      <c r="CZ287" s="394"/>
    </row>
    <row r="288" s="603" customFormat="true" ht="15" customHeight="true" x14ac:dyDescent="0.2">
      <c r="B288" s="602"/>
      <c r="Y288" s="395"/>
      <c r="Z288" s="395"/>
      <c r="AA288" s="395"/>
      <c r="AB288" s="395"/>
      <c r="AC288" s="395"/>
      <c r="AD288" s="395"/>
      <c r="AE288" s="395"/>
      <c r="AF288" s="395"/>
      <c r="AG288" s="395"/>
      <c r="AH288" s="395"/>
      <c r="AI288" s="395"/>
      <c r="AJ288" s="395"/>
      <c r="AK288" s="395"/>
      <c r="AL288" s="395"/>
      <c r="AM288" s="395"/>
      <c r="AN288" s="395"/>
      <c r="AO288" s="395"/>
      <c r="AP288" s="395"/>
      <c r="AQ288" s="395"/>
      <c r="AR288" s="395"/>
      <c r="AS288" s="395"/>
      <c r="AT288" s="395"/>
      <c r="AU288" s="395"/>
      <c r="AV288" s="395"/>
      <c r="AW288" s="395"/>
      <c r="AX288" s="395"/>
      <c r="AY288" s="395"/>
      <c r="AZ288" s="395"/>
      <c r="BA288" s="359"/>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9"/>
      <c r="BY288" s="394"/>
      <c r="BZ288" s="394"/>
      <c r="CA288" s="394"/>
      <c r="CB288" s="394"/>
      <c r="CC288" s="394"/>
      <c r="CD288" s="394"/>
      <c r="CE288" s="394"/>
      <c r="CF288" s="394"/>
      <c r="CG288" s="394"/>
      <c r="CH288" s="394"/>
      <c r="CI288" s="394"/>
      <c r="CJ288" s="394"/>
      <c r="CK288" s="394"/>
      <c r="CL288" s="394"/>
      <c r="CM288" s="394"/>
      <c r="CN288" s="394"/>
      <c r="CO288" s="394"/>
      <c r="CP288" s="394"/>
      <c r="CQ288" s="394"/>
      <c r="CR288" s="394"/>
      <c r="CS288" s="394"/>
      <c r="CT288" s="394"/>
      <c r="CU288" s="394"/>
      <c r="CV288" s="394"/>
      <c r="CW288" s="394"/>
      <c r="CX288" s="394"/>
      <c r="CY288" s="394"/>
      <c r="CZ288" s="394"/>
    </row>
    <row r="289" s="603" customFormat="true" ht="15" customHeight="true" x14ac:dyDescent="0.2">
      <c r="A289" s="564"/>
      <c r="B289" s="563"/>
      <c r="C289" s="564"/>
      <c r="Y289" s="395"/>
      <c r="Z289" s="395"/>
      <c r="AA289" s="395"/>
      <c r="AB289" s="395"/>
      <c r="AC289" s="395"/>
      <c r="AD289" s="395"/>
      <c r="AE289" s="395"/>
      <c r="AF289" s="395"/>
      <c r="AG289" s="395"/>
      <c r="AH289" s="395"/>
      <c r="AI289" s="395"/>
      <c r="AJ289" s="395"/>
      <c r="AK289" s="395"/>
      <c r="AL289" s="395"/>
      <c r="AM289" s="395"/>
      <c r="AN289" s="395"/>
      <c r="AO289" s="395"/>
      <c r="AP289" s="395"/>
      <c r="AQ289" s="395"/>
      <c r="AR289" s="395"/>
      <c r="AS289" s="395"/>
      <c r="AT289" s="395"/>
      <c r="AU289" s="395"/>
      <c r="AV289" s="395"/>
      <c r="AW289" s="395"/>
      <c r="AX289" s="395"/>
      <c r="AY289" s="395"/>
      <c r="AZ289" s="395"/>
      <c r="BA289" s="359"/>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9"/>
      <c r="BY289" s="394"/>
      <c r="BZ289" s="394"/>
      <c r="CA289" s="394"/>
      <c r="CB289" s="394"/>
      <c r="CC289" s="394"/>
      <c r="CD289" s="394"/>
      <c r="CE289" s="394"/>
      <c r="CF289" s="394"/>
      <c r="CG289" s="394"/>
      <c r="CH289" s="394"/>
      <c r="CI289" s="394"/>
      <c r="CJ289" s="394"/>
      <c r="CK289" s="394"/>
      <c r="CL289" s="394"/>
      <c r="CM289" s="394"/>
      <c r="CN289" s="394"/>
      <c r="CO289" s="394"/>
      <c r="CP289" s="394"/>
      <c r="CQ289" s="394"/>
      <c r="CR289" s="394"/>
      <c r="CS289" s="394"/>
      <c r="CT289" s="394"/>
      <c r="CU289" s="394"/>
      <c r="CV289" s="394"/>
      <c r="CW289" s="394"/>
      <c r="CX289" s="394"/>
      <c r="CY289" s="394"/>
      <c r="CZ289" s="394"/>
    </row>
    <row r="290" s="603" customFormat="true" ht="15" customHeight="true" x14ac:dyDescent="0.2">
      <c r="A290" s="604"/>
      <c r="B290" s="217"/>
      <c r="C290" s="215"/>
      <c r="Y290" s="395"/>
      <c r="Z290" s="395"/>
      <c r="AA290" s="395"/>
      <c r="AB290" s="395"/>
      <c r="AC290" s="395"/>
      <c r="AD290" s="395"/>
      <c r="AE290" s="395"/>
      <c r="AF290" s="395"/>
      <c r="AG290" s="395"/>
      <c r="AH290" s="395"/>
      <c r="AI290" s="395"/>
      <c r="AJ290" s="395"/>
      <c r="AK290" s="395"/>
      <c r="AL290" s="395"/>
      <c r="AM290" s="395"/>
      <c r="AN290" s="395"/>
      <c r="AO290" s="395"/>
      <c r="AP290" s="395"/>
      <c r="AQ290" s="395"/>
      <c r="AR290" s="395"/>
      <c r="AS290" s="395"/>
      <c r="AT290" s="395"/>
      <c r="AU290" s="395"/>
      <c r="AV290" s="395"/>
      <c r="AW290" s="395"/>
      <c r="AX290" s="395"/>
      <c r="AY290" s="395"/>
      <c r="AZ290" s="395"/>
      <c r="BA290" s="359"/>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9"/>
      <c r="BY290" s="394"/>
      <c r="BZ290" s="394"/>
      <c r="CA290" s="394"/>
      <c r="CB290" s="394"/>
      <c r="CC290" s="394"/>
      <c r="CD290" s="394"/>
      <c r="CE290" s="394"/>
      <c r="CF290" s="394"/>
      <c r="CG290" s="394"/>
      <c r="CH290" s="394"/>
      <c r="CI290" s="394"/>
      <c r="CJ290" s="394"/>
      <c r="CK290" s="394"/>
      <c r="CL290" s="394"/>
      <c r="CM290" s="394"/>
      <c r="CN290" s="394"/>
      <c r="CO290" s="394"/>
      <c r="CP290" s="394"/>
      <c r="CQ290" s="394"/>
      <c r="CR290" s="394"/>
      <c r="CS290" s="394"/>
      <c r="CT290" s="394"/>
      <c r="CU290" s="394"/>
      <c r="CV290" s="394"/>
      <c r="CW290" s="394"/>
      <c r="CX290" s="394"/>
      <c r="CY290" s="394"/>
      <c r="CZ290" s="394"/>
    </row>
    <row r="291" s="603" customFormat="true" ht="15" customHeight="true" x14ac:dyDescent="0.2">
      <c r="A291" s="604"/>
      <c r="B291" s="217"/>
      <c r="C291" s="215"/>
      <c r="Y291" s="395"/>
      <c r="Z291" s="395"/>
      <c r="AA291" s="395"/>
      <c r="AB291" s="395"/>
      <c r="AC291" s="395"/>
      <c r="AD291" s="395"/>
      <c r="AE291" s="395"/>
      <c r="AF291" s="395"/>
      <c r="AG291" s="395"/>
      <c r="AH291" s="395"/>
      <c r="AI291" s="395"/>
      <c r="AJ291" s="395"/>
      <c r="AK291" s="395"/>
      <c r="AL291" s="395"/>
      <c r="AM291" s="395"/>
      <c r="AN291" s="395"/>
      <c r="AO291" s="395"/>
      <c r="AP291" s="395"/>
      <c r="AQ291" s="395"/>
      <c r="AR291" s="395"/>
      <c r="AS291" s="395"/>
      <c r="AT291" s="395"/>
      <c r="AU291" s="395"/>
      <c r="AV291" s="395"/>
      <c r="AW291" s="395"/>
      <c r="AX291" s="395"/>
      <c r="AY291" s="395"/>
      <c r="AZ291" s="395"/>
      <c r="BA291" s="359"/>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9"/>
      <c r="BY291" s="394"/>
      <c r="BZ291" s="394"/>
      <c r="CA291" s="394"/>
      <c r="CB291" s="394"/>
      <c r="CC291" s="394"/>
      <c r="CD291" s="394"/>
      <c r="CE291" s="394"/>
      <c r="CF291" s="394"/>
      <c r="CG291" s="394"/>
      <c r="CH291" s="394"/>
      <c r="CI291" s="394"/>
      <c r="CJ291" s="394"/>
      <c r="CK291" s="394"/>
      <c r="CL291" s="394"/>
      <c r="CM291" s="394"/>
      <c r="CN291" s="394"/>
      <c r="CO291" s="394"/>
      <c r="CP291" s="394"/>
      <c r="CQ291" s="394"/>
      <c r="CR291" s="394"/>
      <c r="CS291" s="394"/>
      <c r="CT291" s="394"/>
      <c r="CU291" s="394"/>
      <c r="CV291" s="394"/>
      <c r="CW291" s="394"/>
      <c r="CX291" s="394"/>
      <c r="CY291" s="394"/>
      <c r="CZ291" s="394"/>
    </row>
    <row r="292" s="603" customFormat="true" ht="15" customHeight="true" x14ac:dyDescent="0.2">
      <c r="A292" s="604"/>
      <c r="B292" s="217"/>
      <c r="C292" s="215"/>
      <c r="Y292" s="395"/>
      <c r="Z292" s="395"/>
      <c r="AA292" s="395"/>
      <c r="AB292" s="395"/>
      <c r="AC292" s="395"/>
      <c r="AD292" s="395"/>
      <c r="AE292" s="395"/>
      <c r="AF292" s="395"/>
      <c r="AG292" s="395"/>
      <c r="AH292" s="395"/>
      <c r="AI292" s="395"/>
      <c r="AJ292" s="395"/>
      <c r="AK292" s="395"/>
      <c r="AL292" s="395"/>
      <c r="AM292" s="395"/>
      <c r="AN292" s="395"/>
      <c r="AO292" s="395"/>
      <c r="AP292" s="395"/>
      <c r="AQ292" s="395"/>
      <c r="AR292" s="395"/>
      <c r="AS292" s="395"/>
      <c r="AT292" s="395"/>
      <c r="AU292" s="395"/>
      <c r="AV292" s="395"/>
      <c r="AW292" s="395"/>
      <c r="AX292" s="395"/>
      <c r="AY292" s="395"/>
      <c r="AZ292" s="395"/>
      <c r="BA292" s="359"/>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9"/>
      <c r="BY292" s="394"/>
      <c r="BZ292" s="394"/>
      <c r="CA292" s="394"/>
      <c r="CB292" s="394"/>
      <c r="CC292" s="394"/>
      <c r="CD292" s="394"/>
      <c r="CE292" s="394"/>
      <c r="CF292" s="394"/>
      <c r="CG292" s="394"/>
      <c r="CH292" s="394"/>
      <c r="CI292" s="394"/>
      <c r="CJ292" s="394"/>
      <c r="CK292" s="394"/>
      <c r="CL292" s="394"/>
      <c r="CM292" s="394"/>
      <c r="CN292" s="394"/>
      <c r="CO292" s="394"/>
      <c r="CP292" s="394"/>
      <c r="CQ292" s="394"/>
      <c r="CR292" s="394"/>
      <c r="CS292" s="394"/>
      <c r="CT292" s="394"/>
      <c r="CU292" s="394"/>
      <c r="CV292" s="394"/>
      <c r="CW292" s="394"/>
      <c r="CX292" s="394"/>
      <c r="CY292" s="394"/>
      <c r="CZ292" s="394"/>
    </row>
    <row r="293" s="603" customFormat="true" ht="15" customHeight="true" x14ac:dyDescent="0.2">
      <c r="A293" s="604"/>
      <c r="B293" s="217"/>
      <c r="C293" s="216"/>
      <c r="Y293" s="395"/>
      <c r="Z293" s="395"/>
      <c r="AA293" s="395"/>
      <c r="AB293" s="395"/>
      <c r="AC293" s="395"/>
      <c r="AD293" s="395"/>
      <c r="AE293" s="395"/>
      <c r="AF293" s="395"/>
      <c r="AG293" s="395"/>
      <c r="AH293" s="395"/>
      <c r="AI293" s="395"/>
      <c r="AJ293" s="395"/>
      <c r="AK293" s="395"/>
      <c r="AL293" s="395"/>
      <c r="AM293" s="395"/>
      <c r="AN293" s="395"/>
      <c r="AO293" s="395"/>
      <c r="AP293" s="395"/>
      <c r="AQ293" s="395"/>
      <c r="AR293" s="395"/>
      <c r="AS293" s="395"/>
      <c r="AT293" s="395"/>
      <c r="AU293" s="395"/>
      <c r="AV293" s="395"/>
      <c r="AW293" s="395"/>
      <c r="AX293" s="395"/>
      <c r="AY293" s="395"/>
      <c r="AZ293" s="395"/>
      <c r="BA293" s="359"/>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9"/>
      <c r="BY293" s="394"/>
      <c r="BZ293" s="394"/>
      <c r="CA293" s="394"/>
      <c r="CB293" s="394"/>
      <c r="CC293" s="394"/>
      <c r="CD293" s="394"/>
      <c r="CE293" s="394"/>
      <c r="CF293" s="394"/>
      <c r="CG293" s="394"/>
      <c r="CH293" s="394"/>
      <c r="CI293" s="394"/>
      <c r="CJ293" s="394"/>
      <c r="CK293" s="394"/>
      <c r="CL293" s="394"/>
      <c r="CM293" s="394"/>
      <c r="CN293" s="394"/>
      <c r="CO293" s="394"/>
      <c r="CP293" s="394"/>
      <c r="CQ293" s="394"/>
      <c r="CR293" s="394"/>
      <c r="CS293" s="394"/>
      <c r="CT293" s="394"/>
      <c r="CU293" s="394"/>
      <c r="CV293" s="394"/>
      <c r="CW293" s="394"/>
      <c r="CX293" s="394"/>
      <c r="CY293" s="394"/>
      <c r="CZ293" s="394"/>
    </row>
    <row r="294" s="603" customFormat="true" ht="15" customHeight="true" x14ac:dyDescent="0.2">
      <c r="A294" s="604"/>
      <c r="B294" s="217"/>
      <c r="C294" s="216"/>
      <c r="Y294" s="395"/>
      <c r="Z294" s="395"/>
      <c r="AA294" s="395"/>
      <c r="AB294" s="395"/>
      <c r="AC294" s="395"/>
      <c r="AD294" s="395"/>
      <c r="AE294" s="395"/>
      <c r="AF294" s="395"/>
      <c r="AG294" s="395"/>
      <c r="AH294" s="395"/>
      <c r="AI294" s="395"/>
      <c r="AJ294" s="395"/>
      <c r="AK294" s="395"/>
      <c r="AL294" s="395"/>
      <c r="AM294" s="395"/>
      <c r="AN294" s="395"/>
      <c r="AO294" s="395"/>
      <c r="AP294" s="395"/>
      <c r="AQ294" s="395"/>
      <c r="AR294" s="395"/>
      <c r="AS294" s="395"/>
      <c r="AT294" s="395"/>
      <c r="AU294" s="395"/>
      <c r="AV294" s="395"/>
      <c r="AW294" s="395"/>
      <c r="AX294" s="395"/>
      <c r="AY294" s="395"/>
      <c r="AZ294" s="395"/>
      <c r="BA294" s="359"/>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9"/>
      <c r="BY294" s="394"/>
      <c r="BZ294" s="394"/>
      <c r="CA294" s="394"/>
      <c r="CB294" s="394"/>
      <c r="CC294" s="394"/>
      <c r="CD294" s="394"/>
      <c r="CE294" s="394"/>
      <c r="CF294" s="394"/>
      <c r="CG294" s="394"/>
      <c r="CH294" s="394"/>
      <c r="CI294" s="394"/>
      <c r="CJ294" s="394"/>
      <c r="CK294" s="394"/>
      <c r="CL294" s="394"/>
      <c r="CM294" s="394"/>
      <c r="CN294" s="394"/>
      <c r="CO294" s="394"/>
      <c r="CP294" s="394"/>
      <c r="CQ294" s="394"/>
      <c r="CR294" s="394"/>
      <c r="CS294" s="394"/>
      <c r="CT294" s="394"/>
      <c r="CU294" s="394"/>
      <c r="CV294" s="394"/>
      <c r="CW294" s="394"/>
      <c r="CX294" s="394"/>
      <c r="CY294" s="394"/>
      <c r="CZ294" s="394"/>
    </row>
    <row r="295" s="603" customFormat="true" ht="15" customHeight="true" x14ac:dyDescent="0.2">
      <c r="A295" s="604"/>
      <c r="B295" s="217"/>
      <c r="C295" s="216"/>
      <c r="Y295" s="395"/>
      <c r="Z295" s="395"/>
      <c r="AA295" s="395"/>
      <c r="AB295" s="395"/>
      <c r="AC295" s="395"/>
      <c r="AD295" s="395"/>
      <c r="AE295" s="395"/>
      <c r="AF295" s="395"/>
      <c r="AG295" s="395"/>
      <c r="AH295" s="395"/>
      <c r="AI295" s="395"/>
      <c r="AJ295" s="395"/>
      <c r="AK295" s="395"/>
      <c r="AL295" s="395"/>
      <c r="AM295" s="395"/>
      <c r="AN295" s="395"/>
      <c r="AO295" s="395"/>
      <c r="AP295" s="395"/>
      <c r="AQ295" s="395"/>
      <c r="AR295" s="395"/>
      <c r="AS295" s="395"/>
      <c r="AT295" s="395"/>
      <c r="AU295" s="395"/>
      <c r="AV295" s="395"/>
      <c r="AW295" s="395"/>
      <c r="AX295" s="395"/>
      <c r="AY295" s="395"/>
      <c r="AZ295" s="395"/>
      <c r="BA295" s="359"/>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9"/>
      <c r="BY295" s="394"/>
      <c r="BZ295" s="394"/>
      <c r="CA295" s="394"/>
      <c r="CB295" s="394"/>
      <c r="CC295" s="394"/>
      <c r="CD295" s="394"/>
      <c r="CE295" s="394"/>
      <c r="CF295" s="394"/>
      <c r="CG295" s="394"/>
      <c r="CH295" s="394"/>
      <c r="CI295" s="394"/>
      <c r="CJ295" s="394"/>
      <c r="CK295" s="394"/>
      <c r="CL295" s="394"/>
      <c r="CM295" s="394"/>
      <c r="CN295" s="394"/>
      <c r="CO295" s="394"/>
      <c r="CP295" s="394"/>
      <c r="CQ295" s="394"/>
      <c r="CR295" s="394"/>
      <c r="CS295" s="394"/>
      <c r="CT295" s="394"/>
      <c r="CU295" s="394"/>
      <c r="CV295" s="394"/>
      <c r="CW295" s="394"/>
      <c r="CX295" s="394"/>
      <c r="CY295" s="394"/>
      <c r="CZ295" s="394"/>
    </row>
    <row r="296" s="603" customFormat="true" ht="15" customHeight="true" x14ac:dyDescent="0.2">
      <c r="A296" s="604"/>
      <c r="B296" s="217"/>
      <c r="C296" s="216"/>
      <c r="Y296" s="395"/>
      <c r="Z296" s="395"/>
      <c r="AA296" s="395"/>
      <c r="AB296" s="395"/>
      <c r="AC296" s="395"/>
      <c r="AD296" s="395"/>
      <c r="AE296" s="395"/>
      <c r="AF296" s="395"/>
      <c r="AG296" s="395"/>
      <c r="AH296" s="395"/>
      <c r="AI296" s="395"/>
      <c r="AJ296" s="395"/>
      <c r="AK296" s="395"/>
      <c r="AL296" s="395"/>
      <c r="AM296" s="395"/>
      <c r="AN296" s="395"/>
      <c r="AO296" s="395"/>
      <c r="AP296" s="395"/>
      <c r="AQ296" s="395"/>
      <c r="AR296" s="395"/>
      <c r="AS296" s="395"/>
      <c r="AT296" s="395"/>
      <c r="AU296" s="395"/>
      <c r="AV296" s="395"/>
      <c r="AW296" s="395"/>
      <c r="AX296" s="395"/>
      <c r="AY296" s="395"/>
      <c r="AZ296" s="395"/>
      <c r="BA296" s="359"/>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9"/>
      <c r="BY296" s="394"/>
      <c r="BZ296" s="394"/>
      <c r="CA296" s="394"/>
      <c r="CB296" s="394"/>
      <c r="CC296" s="394"/>
      <c r="CD296" s="394"/>
      <c r="CE296" s="394"/>
      <c r="CF296" s="394"/>
      <c r="CG296" s="394"/>
      <c r="CH296" s="394"/>
      <c r="CI296" s="394"/>
      <c r="CJ296" s="394"/>
      <c r="CK296" s="394"/>
      <c r="CL296" s="394"/>
      <c r="CM296" s="394"/>
      <c r="CN296" s="394"/>
      <c r="CO296" s="394"/>
      <c r="CP296" s="394"/>
      <c r="CQ296" s="394"/>
      <c r="CR296" s="394"/>
      <c r="CS296" s="394"/>
      <c r="CT296" s="394"/>
      <c r="CU296" s="394"/>
      <c r="CV296" s="394"/>
      <c r="CW296" s="394"/>
      <c r="CX296" s="394"/>
      <c r="CY296" s="394"/>
      <c r="CZ296" s="394"/>
    </row>
    <row r="297" s="603" customFormat="true" ht="15" customHeight="true" x14ac:dyDescent="0.2">
      <c r="A297" s="604"/>
      <c r="B297" s="217"/>
      <c r="C297" s="216"/>
      <c r="Y297" s="395"/>
      <c r="Z297" s="395"/>
      <c r="AA297" s="395"/>
      <c r="AB297" s="395"/>
      <c r="AC297" s="395"/>
      <c r="AD297" s="395"/>
      <c r="AE297" s="395"/>
      <c r="AF297" s="395"/>
      <c r="AG297" s="395"/>
      <c r="AH297" s="395"/>
      <c r="AI297" s="395"/>
      <c r="AJ297" s="395"/>
      <c r="AK297" s="395"/>
      <c r="AL297" s="395"/>
      <c r="AM297" s="395"/>
      <c r="AN297" s="395"/>
      <c r="AO297" s="395"/>
      <c r="AP297" s="395"/>
      <c r="AQ297" s="395"/>
      <c r="AR297" s="395"/>
      <c r="AS297" s="395"/>
      <c r="AT297" s="395"/>
      <c r="AU297" s="395"/>
      <c r="AV297" s="395"/>
      <c r="AW297" s="395"/>
      <c r="AX297" s="395"/>
      <c r="AY297" s="395"/>
      <c r="AZ297" s="395"/>
      <c r="BA297" s="359"/>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9"/>
      <c r="BY297" s="394"/>
      <c r="BZ297" s="394"/>
      <c r="CA297" s="394"/>
      <c r="CB297" s="394"/>
      <c r="CC297" s="394"/>
      <c r="CD297" s="394"/>
      <c r="CE297" s="394"/>
      <c r="CF297" s="394"/>
      <c r="CG297" s="394"/>
      <c r="CH297" s="394"/>
      <c r="CI297" s="394"/>
      <c r="CJ297" s="394"/>
      <c r="CK297" s="394"/>
      <c r="CL297" s="394"/>
      <c r="CM297" s="394"/>
      <c r="CN297" s="394"/>
      <c r="CO297" s="394"/>
      <c r="CP297" s="394"/>
      <c r="CQ297" s="394"/>
      <c r="CR297" s="394"/>
      <c r="CS297" s="394"/>
      <c r="CT297" s="394"/>
      <c r="CU297" s="394"/>
      <c r="CV297" s="394"/>
      <c r="CW297" s="394"/>
      <c r="CX297" s="394"/>
      <c r="CY297" s="394"/>
      <c r="CZ297" s="394"/>
    </row>
    <row r="298" s="603" customFormat="true" ht="15" customHeight="true" x14ac:dyDescent="0.2">
      <c r="B298" s="602"/>
      <c r="Y298" s="395"/>
      <c r="Z298" s="395"/>
      <c r="AA298" s="395"/>
      <c r="AB298" s="395"/>
      <c r="AC298" s="395"/>
      <c r="AD298" s="395"/>
      <c r="AE298" s="395"/>
      <c r="AF298" s="395"/>
      <c r="AG298" s="395"/>
      <c r="AH298" s="395"/>
      <c r="AI298" s="395"/>
      <c r="AJ298" s="395"/>
      <c r="AK298" s="395"/>
      <c r="AL298" s="395"/>
      <c r="AM298" s="395"/>
      <c r="AN298" s="395"/>
      <c r="AO298" s="395"/>
      <c r="AP298" s="395"/>
      <c r="AQ298" s="395"/>
      <c r="AR298" s="395"/>
      <c r="AS298" s="395"/>
      <c r="AT298" s="395"/>
      <c r="AU298" s="395"/>
      <c r="AV298" s="395"/>
      <c r="AW298" s="395"/>
      <c r="AX298" s="395"/>
      <c r="AY298" s="395"/>
      <c r="AZ298" s="395"/>
      <c r="BA298" s="359"/>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9"/>
      <c r="BY298" s="394"/>
      <c r="BZ298" s="394"/>
      <c r="CA298" s="394"/>
      <c r="CB298" s="394"/>
      <c r="CC298" s="394"/>
      <c r="CD298" s="394"/>
      <c r="CE298" s="394"/>
      <c r="CF298" s="394"/>
      <c r="CG298" s="394"/>
      <c r="CH298" s="394"/>
      <c r="CI298" s="394"/>
      <c r="CJ298" s="394"/>
      <c r="CK298" s="394"/>
      <c r="CL298" s="394"/>
      <c r="CM298" s="394"/>
      <c r="CN298" s="394"/>
      <c r="CO298" s="394"/>
      <c r="CP298" s="394"/>
      <c r="CQ298" s="394"/>
      <c r="CR298" s="394"/>
      <c r="CS298" s="394"/>
      <c r="CT298" s="394"/>
      <c r="CU298" s="394"/>
      <c r="CV298" s="394"/>
      <c r="CW298" s="394"/>
      <c r="CX298" s="394"/>
      <c r="CY298" s="394"/>
      <c r="CZ298" s="394"/>
    </row>
    <row r="299" s="603" customFormat="true" ht="15" customHeight="true" x14ac:dyDescent="0.2">
      <c r="A299" s="564"/>
      <c r="B299" s="563"/>
      <c r="C299" s="564"/>
      <c r="D299" s="564"/>
      <c r="Y299" s="395"/>
      <c r="Z299" s="395"/>
      <c r="AA299" s="395"/>
      <c r="AB299" s="395"/>
      <c r="AC299" s="395"/>
      <c r="AD299" s="395"/>
      <c r="AE299" s="395"/>
      <c r="AF299" s="395"/>
      <c r="AG299" s="395"/>
      <c r="AH299" s="395"/>
      <c r="AI299" s="395"/>
      <c r="AJ299" s="395"/>
      <c r="AK299" s="395"/>
      <c r="AL299" s="395"/>
      <c r="AM299" s="395"/>
      <c r="AN299" s="395"/>
      <c r="AO299" s="395"/>
      <c r="AP299" s="395"/>
      <c r="AQ299" s="395"/>
      <c r="AR299" s="395"/>
      <c r="AS299" s="395"/>
      <c r="AT299" s="395"/>
      <c r="AU299" s="395"/>
      <c r="AV299" s="395"/>
      <c r="AW299" s="395"/>
      <c r="AX299" s="395"/>
      <c r="AY299" s="395"/>
      <c r="AZ299" s="395"/>
      <c r="BA299" s="359"/>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9"/>
      <c r="BY299" s="394"/>
      <c r="BZ299" s="394"/>
      <c r="CA299" s="394"/>
      <c r="CB299" s="394"/>
      <c r="CC299" s="394"/>
      <c r="CD299" s="394"/>
      <c r="CE299" s="394"/>
      <c r="CF299" s="394"/>
      <c r="CG299" s="394"/>
      <c r="CH299" s="394"/>
      <c r="CI299" s="394"/>
      <c r="CJ299" s="394"/>
      <c r="CK299" s="394"/>
      <c r="CL299" s="394"/>
      <c r="CM299" s="394"/>
      <c r="CN299" s="394"/>
      <c r="CO299" s="394"/>
      <c r="CP299" s="394"/>
      <c r="CQ299" s="394"/>
      <c r="CR299" s="394"/>
      <c r="CS299" s="394"/>
      <c r="CT299" s="394"/>
      <c r="CU299" s="394"/>
      <c r="CV299" s="394"/>
      <c r="CW299" s="394"/>
      <c r="CX299" s="394"/>
      <c r="CY299" s="394"/>
      <c r="CZ299" s="394"/>
    </row>
    <row r="300" s="603" customFormat="true" ht="15" customHeight="true" x14ac:dyDescent="0.2">
      <c r="A300" s="604"/>
      <c r="B300" s="217"/>
      <c r="C300" s="215"/>
      <c r="D300" s="215"/>
      <c r="Y300" s="395"/>
      <c r="Z300" s="395"/>
      <c r="AA300" s="395"/>
      <c r="AB300" s="395"/>
      <c r="AC300" s="395"/>
      <c r="AD300" s="395"/>
      <c r="AE300" s="395"/>
      <c r="AF300" s="395"/>
      <c r="AG300" s="395"/>
      <c r="AH300" s="395"/>
      <c r="AI300" s="395"/>
      <c r="AJ300" s="395"/>
      <c r="AK300" s="395"/>
      <c r="AL300" s="395"/>
      <c r="AM300" s="395"/>
      <c r="AN300" s="395"/>
      <c r="AO300" s="395"/>
      <c r="AP300" s="395"/>
      <c r="AQ300" s="395"/>
      <c r="AR300" s="395"/>
      <c r="AS300" s="395"/>
      <c r="AT300" s="395"/>
      <c r="AU300" s="395"/>
      <c r="AV300" s="395"/>
      <c r="AW300" s="395"/>
      <c r="AX300" s="395"/>
      <c r="AY300" s="395"/>
      <c r="AZ300" s="395"/>
      <c r="BA300" s="359"/>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9"/>
      <c r="BY300" s="394"/>
      <c r="BZ300" s="394"/>
      <c r="CA300" s="394"/>
      <c r="CB300" s="394"/>
      <c r="CC300" s="394"/>
      <c r="CD300" s="394"/>
      <c r="CE300" s="394"/>
      <c r="CF300" s="394"/>
      <c r="CG300" s="394"/>
      <c r="CH300" s="394"/>
      <c r="CI300" s="394"/>
      <c r="CJ300" s="394"/>
      <c r="CK300" s="394"/>
      <c r="CL300" s="394"/>
      <c r="CM300" s="394"/>
      <c r="CN300" s="394"/>
      <c r="CO300" s="394"/>
      <c r="CP300" s="394"/>
      <c r="CQ300" s="394"/>
      <c r="CR300" s="394"/>
      <c r="CS300" s="394"/>
      <c r="CT300" s="394"/>
      <c r="CU300" s="394"/>
      <c r="CV300" s="394"/>
      <c r="CW300" s="394"/>
      <c r="CX300" s="394"/>
      <c r="CY300" s="394"/>
      <c r="CZ300" s="394"/>
    </row>
    <row r="301" s="603" customFormat="true" ht="15" customHeight="true" x14ac:dyDescent="0.2">
      <c r="A301" s="604"/>
      <c r="B301" s="217"/>
      <c r="C301" s="215"/>
      <c r="D301" s="215"/>
      <c r="Y301" s="395"/>
      <c r="Z301" s="395"/>
      <c r="AA301" s="395"/>
      <c r="AB301" s="395"/>
      <c r="AC301" s="395"/>
      <c r="AD301" s="395"/>
      <c r="AE301" s="395"/>
      <c r="AF301" s="395"/>
      <c r="AG301" s="395"/>
      <c r="AH301" s="395"/>
      <c r="AI301" s="395"/>
      <c r="AJ301" s="395"/>
      <c r="AK301" s="395"/>
      <c r="AL301" s="395"/>
      <c r="AM301" s="395"/>
      <c r="AN301" s="395"/>
      <c r="AO301" s="395"/>
      <c r="AP301" s="395"/>
      <c r="AQ301" s="395"/>
      <c r="AR301" s="395"/>
      <c r="AS301" s="395"/>
      <c r="AT301" s="395"/>
      <c r="AU301" s="395"/>
      <c r="AV301" s="395"/>
      <c r="AW301" s="395"/>
      <c r="AX301" s="395"/>
      <c r="AY301" s="395"/>
      <c r="AZ301" s="395"/>
      <c r="BA301" s="359"/>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9"/>
      <c r="BY301" s="394"/>
      <c r="BZ301" s="394"/>
      <c r="CA301" s="394"/>
      <c r="CB301" s="394"/>
      <c r="CC301" s="394"/>
      <c r="CD301" s="394"/>
      <c r="CE301" s="394"/>
      <c r="CF301" s="394"/>
      <c r="CG301" s="394"/>
      <c r="CH301" s="394"/>
      <c r="CI301" s="394"/>
      <c r="CJ301" s="394"/>
      <c r="CK301" s="394"/>
      <c r="CL301" s="394"/>
      <c r="CM301" s="394"/>
      <c r="CN301" s="394"/>
      <c r="CO301" s="394"/>
      <c r="CP301" s="394"/>
      <c r="CQ301" s="394"/>
      <c r="CR301" s="394"/>
      <c r="CS301" s="394"/>
      <c r="CT301" s="394"/>
      <c r="CU301" s="394"/>
      <c r="CV301" s="394"/>
      <c r="CW301" s="394"/>
      <c r="CX301" s="394"/>
      <c r="CY301" s="394"/>
      <c r="CZ301" s="394"/>
    </row>
    <row r="302" s="603" customFormat="true" ht="15" customHeight="true" x14ac:dyDescent="0.2">
      <c r="A302" s="604"/>
      <c r="B302" s="217"/>
      <c r="C302" s="215"/>
      <c r="D302" s="215"/>
      <c r="Y302" s="395"/>
      <c r="Z302" s="395"/>
      <c r="AA302" s="395"/>
      <c r="AB302" s="395"/>
      <c r="AC302" s="395"/>
      <c r="AD302" s="395"/>
      <c r="AE302" s="395"/>
      <c r="AF302" s="395"/>
      <c r="AG302" s="395"/>
      <c r="AH302" s="395"/>
      <c r="AI302" s="395"/>
      <c r="AJ302" s="395"/>
      <c r="AK302" s="395"/>
      <c r="AL302" s="395"/>
      <c r="AM302" s="395"/>
      <c r="AN302" s="395"/>
      <c r="AO302" s="395"/>
      <c r="AP302" s="395"/>
      <c r="AQ302" s="395"/>
      <c r="AR302" s="395"/>
      <c r="AS302" s="395"/>
      <c r="AT302" s="395"/>
      <c r="AU302" s="395"/>
      <c r="AV302" s="395"/>
      <c r="AW302" s="395"/>
      <c r="AX302" s="395"/>
      <c r="AY302" s="395"/>
      <c r="AZ302" s="395"/>
      <c r="BA302" s="359"/>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9"/>
      <c r="BY302" s="394"/>
      <c r="BZ302" s="394"/>
      <c r="CA302" s="394"/>
      <c r="CB302" s="394"/>
      <c r="CC302" s="394"/>
      <c r="CD302" s="394"/>
      <c r="CE302" s="394"/>
      <c r="CF302" s="394"/>
      <c r="CG302" s="394"/>
      <c r="CH302" s="394"/>
      <c r="CI302" s="394"/>
      <c r="CJ302" s="394"/>
      <c r="CK302" s="394"/>
      <c r="CL302" s="394"/>
      <c r="CM302" s="394"/>
      <c r="CN302" s="394"/>
      <c r="CO302" s="394"/>
      <c r="CP302" s="394"/>
      <c r="CQ302" s="394"/>
      <c r="CR302" s="394"/>
      <c r="CS302" s="394"/>
      <c r="CT302" s="394"/>
      <c r="CU302" s="394"/>
      <c r="CV302" s="394"/>
      <c r="CW302" s="394"/>
      <c r="CX302" s="394"/>
      <c r="CY302" s="394"/>
      <c r="CZ302" s="394"/>
    </row>
    <row r="303" s="603" customFormat="true" ht="15" customHeight="true" x14ac:dyDescent="0.2">
      <c r="A303" s="604"/>
      <c r="B303" s="217"/>
      <c r="C303" s="216"/>
      <c r="D303" s="216"/>
      <c r="Y303" s="395"/>
      <c r="Z303" s="395"/>
      <c r="AA303" s="395"/>
      <c r="AB303" s="395"/>
      <c r="AC303" s="395"/>
      <c r="AD303" s="395"/>
      <c r="AE303" s="395"/>
      <c r="AF303" s="395"/>
      <c r="AG303" s="395"/>
      <c r="AH303" s="395"/>
      <c r="AI303" s="395"/>
      <c r="AJ303" s="395"/>
      <c r="AK303" s="395"/>
      <c r="AL303" s="395"/>
      <c r="AM303" s="395"/>
      <c r="AN303" s="395"/>
      <c r="AO303" s="395"/>
      <c r="AP303" s="395"/>
      <c r="AQ303" s="395"/>
      <c r="AR303" s="395"/>
      <c r="AS303" s="395"/>
      <c r="AT303" s="395"/>
      <c r="AU303" s="395"/>
      <c r="AV303" s="395"/>
      <c r="AW303" s="395"/>
      <c r="AX303" s="395"/>
      <c r="AY303" s="395"/>
      <c r="AZ303" s="395"/>
      <c r="BA303" s="359"/>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9"/>
      <c r="BY303" s="394"/>
      <c r="BZ303" s="394"/>
      <c r="CA303" s="394"/>
      <c r="CB303" s="394"/>
      <c r="CC303" s="394"/>
      <c r="CD303" s="394"/>
      <c r="CE303" s="394"/>
      <c r="CF303" s="394"/>
      <c r="CG303" s="394"/>
      <c r="CH303" s="394"/>
      <c r="CI303" s="394"/>
      <c r="CJ303" s="394"/>
      <c r="CK303" s="394"/>
      <c r="CL303" s="394"/>
      <c r="CM303" s="394"/>
      <c r="CN303" s="394"/>
      <c r="CO303" s="394"/>
      <c r="CP303" s="394"/>
      <c r="CQ303" s="394"/>
      <c r="CR303" s="394"/>
      <c r="CS303" s="394"/>
      <c r="CT303" s="394"/>
      <c r="CU303" s="394"/>
      <c r="CV303" s="394"/>
      <c r="CW303" s="394"/>
      <c r="CX303" s="394"/>
      <c r="CY303" s="394"/>
      <c r="CZ303" s="394"/>
    </row>
    <row r="304" s="603" customFormat="true" ht="15" customHeight="true" x14ac:dyDescent="0.2">
      <c r="A304" s="604"/>
      <c r="B304" s="217"/>
      <c r="C304" s="216"/>
      <c r="D304" s="216"/>
      <c r="Y304" s="395"/>
      <c r="Z304" s="395"/>
      <c r="AA304" s="395"/>
      <c r="AB304" s="395"/>
      <c r="AC304" s="395"/>
      <c r="AD304" s="395"/>
      <c r="AE304" s="395"/>
      <c r="AF304" s="395"/>
      <c r="AG304" s="395"/>
      <c r="AH304" s="395"/>
      <c r="AI304" s="395"/>
      <c r="AJ304" s="395"/>
      <c r="AK304" s="395"/>
      <c r="AL304" s="395"/>
      <c r="AM304" s="395"/>
      <c r="AN304" s="395"/>
      <c r="AO304" s="395"/>
      <c r="AP304" s="395"/>
      <c r="AQ304" s="395"/>
      <c r="AR304" s="395"/>
      <c r="AS304" s="395"/>
      <c r="AT304" s="395"/>
      <c r="AU304" s="395"/>
      <c r="AV304" s="395"/>
      <c r="AW304" s="395"/>
      <c r="AX304" s="395"/>
      <c r="AY304" s="395"/>
      <c r="AZ304" s="395"/>
      <c r="BA304" s="359"/>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9"/>
      <c r="BY304" s="394"/>
      <c r="BZ304" s="394"/>
      <c r="CA304" s="394"/>
      <c r="CB304" s="394"/>
      <c r="CC304" s="394"/>
      <c r="CD304" s="394"/>
      <c r="CE304" s="394"/>
      <c r="CF304" s="394"/>
      <c r="CG304" s="394"/>
      <c r="CH304" s="394"/>
      <c r="CI304" s="394"/>
      <c r="CJ304" s="394"/>
      <c r="CK304" s="394"/>
      <c r="CL304" s="394"/>
      <c r="CM304" s="394"/>
      <c r="CN304" s="394"/>
      <c r="CO304" s="394"/>
      <c r="CP304" s="394"/>
      <c r="CQ304" s="394"/>
      <c r="CR304" s="394"/>
      <c r="CS304" s="394"/>
      <c r="CT304" s="394"/>
      <c r="CU304" s="394"/>
      <c r="CV304" s="394"/>
      <c r="CW304" s="394"/>
      <c r="CX304" s="394"/>
      <c r="CY304" s="394"/>
      <c r="CZ304" s="394"/>
    </row>
    <row r="305" s="603" customFormat="true" ht="15" customHeight="true" x14ac:dyDescent="0.2">
      <c r="A305" s="604"/>
      <c r="B305" s="217"/>
      <c r="C305" s="216"/>
      <c r="D305" s="216"/>
      <c r="Y305" s="395"/>
      <c r="Z305" s="395"/>
      <c r="AA305" s="395"/>
      <c r="AB305" s="395"/>
      <c r="AC305" s="395"/>
      <c r="AD305" s="395"/>
      <c r="AE305" s="395"/>
      <c r="AF305" s="395"/>
      <c r="AG305" s="395"/>
      <c r="AH305" s="395"/>
      <c r="AI305" s="395"/>
      <c r="AJ305" s="395"/>
      <c r="AK305" s="395"/>
      <c r="AL305" s="395"/>
      <c r="AM305" s="395"/>
      <c r="AN305" s="395"/>
      <c r="AO305" s="395"/>
      <c r="AP305" s="395"/>
      <c r="AQ305" s="395"/>
      <c r="AR305" s="395"/>
      <c r="AS305" s="395"/>
      <c r="AT305" s="395"/>
      <c r="AU305" s="395"/>
      <c r="AV305" s="395"/>
      <c r="AW305" s="395"/>
      <c r="AX305" s="395"/>
      <c r="AY305" s="395"/>
      <c r="AZ305" s="395"/>
      <c r="BA305" s="359"/>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9"/>
      <c r="BY305" s="394"/>
      <c r="BZ305" s="394"/>
      <c r="CA305" s="394"/>
      <c r="CB305" s="394"/>
      <c r="CC305" s="394"/>
      <c r="CD305" s="394"/>
      <c r="CE305" s="394"/>
      <c r="CF305" s="394"/>
      <c r="CG305" s="394"/>
      <c r="CH305" s="394"/>
      <c r="CI305" s="394"/>
      <c r="CJ305" s="394"/>
      <c r="CK305" s="394"/>
      <c r="CL305" s="394"/>
      <c r="CM305" s="394"/>
      <c r="CN305" s="394"/>
      <c r="CO305" s="394"/>
      <c r="CP305" s="394"/>
      <c r="CQ305" s="394"/>
      <c r="CR305" s="394"/>
      <c r="CS305" s="394"/>
      <c r="CT305" s="394"/>
      <c r="CU305" s="394"/>
      <c r="CV305" s="394"/>
      <c r="CW305" s="394"/>
      <c r="CX305" s="394"/>
      <c r="CY305" s="394"/>
      <c r="CZ305" s="394"/>
    </row>
    <row r="306" s="603" customFormat="true" ht="15" customHeight="true" x14ac:dyDescent="0.2">
      <c r="B306" s="602"/>
      <c r="Y306" s="395"/>
      <c r="Z306" s="395"/>
      <c r="AA306" s="395"/>
      <c r="AB306" s="395"/>
      <c r="AC306" s="395"/>
      <c r="AD306" s="395"/>
      <c r="AE306" s="395"/>
      <c r="AF306" s="395"/>
      <c r="AG306" s="395"/>
      <c r="AH306" s="395"/>
      <c r="AI306" s="395"/>
      <c r="AJ306" s="395"/>
      <c r="AK306" s="395"/>
      <c r="AL306" s="395"/>
      <c r="AM306" s="395"/>
      <c r="AN306" s="395"/>
      <c r="AO306" s="395"/>
      <c r="AP306" s="395"/>
      <c r="AQ306" s="395"/>
      <c r="AR306" s="395"/>
      <c r="AS306" s="395"/>
      <c r="AT306" s="395"/>
      <c r="AU306" s="395"/>
      <c r="AV306" s="395"/>
      <c r="AW306" s="395"/>
      <c r="AX306" s="395"/>
      <c r="AY306" s="395"/>
      <c r="AZ306" s="395"/>
      <c r="BA306" s="359"/>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9"/>
      <c r="BY306" s="394"/>
      <c r="BZ306" s="394"/>
      <c r="CA306" s="394"/>
      <c r="CB306" s="394"/>
      <c r="CC306" s="394"/>
      <c r="CD306" s="394"/>
      <c r="CE306" s="394"/>
      <c r="CF306" s="394"/>
      <c r="CG306" s="394"/>
      <c r="CH306" s="394"/>
      <c r="CI306" s="394"/>
      <c r="CJ306" s="394"/>
      <c r="CK306" s="394"/>
      <c r="CL306" s="394"/>
      <c r="CM306" s="394"/>
      <c r="CN306" s="394"/>
      <c r="CO306" s="394"/>
      <c r="CP306" s="394"/>
      <c r="CQ306" s="394"/>
      <c r="CR306" s="394"/>
      <c r="CS306" s="394"/>
      <c r="CT306" s="394"/>
      <c r="CU306" s="394"/>
      <c r="CV306" s="394"/>
      <c r="CW306" s="394"/>
      <c r="CX306" s="394"/>
      <c r="CY306" s="394"/>
      <c r="CZ306" s="394"/>
    </row>
    <row r="307" s="603" customFormat="true" ht="15" customHeight="true" x14ac:dyDescent="0.2">
      <c r="B307" s="602"/>
      <c r="Y307" s="395"/>
      <c r="Z307" s="395"/>
      <c r="AA307" s="395"/>
      <c r="AB307" s="395"/>
      <c r="AC307" s="395"/>
      <c r="AD307" s="395"/>
      <c r="AE307" s="395"/>
      <c r="AF307" s="395"/>
      <c r="AG307" s="395"/>
      <c r="AH307" s="395"/>
      <c r="AI307" s="395"/>
      <c r="AJ307" s="395"/>
      <c r="AK307" s="395"/>
      <c r="AL307" s="395"/>
      <c r="AM307" s="395"/>
      <c r="AN307" s="395"/>
      <c r="AO307" s="395"/>
      <c r="AP307" s="395"/>
      <c r="AQ307" s="395"/>
      <c r="AR307" s="395"/>
      <c r="AS307" s="395"/>
      <c r="AT307" s="395"/>
      <c r="AU307" s="395"/>
      <c r="AV307" s="395"/>
      <c r="AW307" s="395"/>
      <c r="AX307" s="395"/>
      <c r="AY307" s="395"/>
      <c r="AZ307" s="395"/>
      <c r="BA307" s="359"/>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9"/>
      <c r="BY307" s="394"/>
      <c r="BZ307" s="394"/>
      <c r="CA307" s="394"/>
      <c r="CB307" s="394"/>
      <c r="CC307" s="394"/>
      <c r="CD307" s="394"/>
      <c r="CE307" s="394"/>
      <c r="CF307" s="394"/>
      <c r="CG307" s="394"/>
      <c r="CH307" s="394"/>
      <c r="CI307" s="394"/>
      <c r="CJ307" s="394"/>
      <c r="CK307" s="394"/>
      <c r="CL307" s="394"/>
      <c r="CM307" s="394"/>
      <c r="CN307" s="394"/>
      <c r="CO307" s="394"/>
      <c r="CP307" s="394"/>
      <c r="CQ307" s="394"/>
      <c r="CR307" s="394"/>
      <c r="CS307" s="394"/>
      <c r="CT307" s="394"/>
      <c r="CU307" s="394"/>
      <c r="CV307" s="394"/>
      <c r="CW307" s="394"/>
      <c r="CX307" s="394"/>
      <c r="CY307" s="394"/>
      <c r="CZ307" s="394"/>
    </row>
    <row r="308" s="603" customFormat="true" ht="15" customHeight="true" x14ac:dyDescent="0.2">
      <c r="B308" s="602"/>
      <c r="Y308" s="395"/>
      <c r="Z308" s="395"/>
      <c r="AA308" s="395"/>
      <c r="AB308" s="395"/>
      <c r="AC308" s="395"/>
      <c r="AD308" s="395"/>
      <c r="AE308" s="395"/>
      <c r="AF308" s="395"/>
      <c r="AG308" s="395"/>
      <c r="AH308" s="395"/>
      <c r="AI308" s="395"/>
      <c r="AJ308" s="395"/>
      <c r="AK308" s="395"/>
      <c r="AL308" s="395"/>
      <c r="AM308" s="395"/>
      <c r="AN308" s="395"/>
      <c r="AO308" s="395"/>
      <c r="AP308" s="395"/>
      <c r="AQ308" s="395"/>
      <c r="AR308" s="395"/>
      <c r="AS308" s="395"/>
      <c r="AT308" s="395"/>
      <c r="AU308" s="395"/>
      <c r="AV308" s="395"/>
      <c r="AW308" s="395"/>
      <c r="AX308" s="395"/>
      <c r="AY308" s="395"/>
      <c r="AZ308" s="395"/>
      <c r="BA308" s="359"/>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9"/>
      <c r="BY308" s="394"/>
      <c r="BZ308" s="394"/>
      <c r="CA308" s="394"/>
      <c r="CB308" s="394"/>
      <c r="CC308" s="394"/>
      <c r="CD308" s="394"/>
      <c r="CE308" s="394"/>
      <c r="CF308" s="394"/>
      <c r="CG308" s="394"/>
      <c r="CH308" s="394"/>
      <c r="CI308" s="394"/>
      <c r="CJ308" s="394"/>
      <c r="CK308" s="394"/>
      <c r="CL308" s="394"/>
      <c r="CM308" s="394"/>
      <c r="CN308" s="394"/>
      <c r="CO308" s="394"/>
      <c r="CP308" s="394"/>
      <c r="CQ308" s="394"/>
      <c r="CR308" s="394"/>
      <c r="CS308" s="394"/>
      <c r="CT308" s="394"/>
      <c r="CU308" s="394"/>
      <c r="CV308" s="394"/>
      <c r="CW308" s="394"/>
      <c r="CX308" s="394"/>
      <c r="CY308" s="394"/>
      <c r="CZ308" s="394"/>
    </row>
    <row r="309" s="603" customFormat="true" ht="15" customHeight="true" x14ac:dyDescent="0.2">
      <c r="B309" s="602"/>
      <c r="Y309" s="395"/>
      <c r="Z309" s="395"/>
      <c r="AA309" s="395"/>
      <c r="AB309" s="395"/>
      <c r="AC309" s="395"/>
      <c r="AD309" s="395"/>
      <c r="AE309" s="395"/>
      <c r="AF309" s="395"/>
      <c r="AG309" s="395"/>
      <c r="AH309" s="395"/>
      <c r="AI309" s="395"/>
      <c r="AJ309" s="395"/>
      <c r="AK309" s="395"/>
      <c r="AL309" s="395"/>
      <c r="AM309" s="395"/>
      <c r="AN309" s="395"/>
      <c r="AO309" s="395"/>
      <c r="AP309" s="395"/>
      <c r="AQ309" s="395"/>
      <c r="AR309" s="395"/>
      <c r="AS309" s="395"/>
      <c r="AT309" s="395"/>
      <c r="AU309" s="395"/>
      <c r="AV309" s="395"/>
      <c r="AW309" s="395"/>
      <c r="AX309" s="395"/>
      <c r="AY309" s="395"/>
      <c r="AZ309" s="395"/>
      <c r="BA309" s="359"/>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9"/>
      <c r="BY309" s="394"/>
      <c r="BZ309" s="394"/>
      <c r="CA309" s="394"/>
      <c r="CB309" s="394"/>
      <c r="CC309" s="394"/>
      <c r="CD309" s="394"/>
      <c r="CE309" s="394"/>
      <c r="CF309" s="394"/>
      <c r="CG309" s="394"/>
      <c r="CH309" s="394"/>
      <c r="CI309" s="394"/>
      <c r="CJ309" s="394"/>
      <c r="CK309" s="394"/>
      <c r="CL309" s="394"/>
      <c r="CM309" s="394"/>
      <c r="CN309" s="394"/>
      <c r="CO309" s="394"/>
      <c r="CP309" s="394"/>
      <c r="CQ309" s="394"/>
      <c r="CR309" s="394"/>
      <c r="CS309" s="394"/>
      <c r="CT309" s="394"/>
      <c r="CU309" s="394"/>
      <c r="CV309" s="394"/>
      <c r="CW309" s="394"/>
      <c r="CX309" s="394"/>
      <c r="CY309" s="394"/>
      <c r="CZ309" s="394"/>
    </row>
    <row r="310" s="603" customFormat="true" ht="15" customHeight="true" x14ac:dyDescent="0.2">
      <c r="B310" s="602"/>
      <c r="Y310" s="395"/>
      <c r="Z310" s="395"/>
      <c r="AA310" s="395"/>
      <c r="AB310" s="395"/>
      <c r="AC310" s="395"/>
      <c r="AD310" s="395"/>
      <c r="AE310" s="395"/>
      <c r="AF310" s="395"/>
      <c r="AG310" s="395"/>
      <c r="AH310" s="395"/>
      <c r="AI310" s="395"/>
      <c r="AJ310" s="395"/>
      <c r="AK310" s="395"/>
      <c r="AL310" s="395"/>
      <c r="AM310" s="395"/>
      <c r="AN310" s="395"/>
      <c r="AO310" s="395"/>
      <c r="AP310" s="395"/>
      <c r="AQ310" s="395"/>
      <c r="AR310" s="395"/>
      <c r="AS310" s="395"/>
      <c r="AT310" s="395"/>
      <c r="AU310" s="395"/>
      <c r="AV310" s="395"/>
      <c r="AW310" s="395"/>
      <c r="AX310" s="395"/>
      <c r="AY310" s="395"/>
      <c r="AZ310" s="395"/>
      <c r="BA310" s="359"/>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9"/>
      <c r="BY310" s="394"/>
      <c r="BZ310" s="394"/>
      <c r="CA310" s="394"/>
      <c r="CB310" s="394"/>
      <c r="CC310" s="394"/>
      <c r="CD310" s="394"/>
      <c r="CE310" s="394"/>
      <c r="CF310" s="394"/>
      <c r="CG310" s="394"/>
      <c r="CH310" s="394"/>
      <c r="CI310" s="394"/>
      <c r="CJ310" s="394"/>
      <c r="CK310" s="394"/>
      <c r="CL310" s="394"/>
      <c r="CM310" s="394"/>
      <c r="CN310" s="394"/>
      <c r="CO310" s="394"/>
      <c r="CP310" s="394"/>
      <c r="CQ310" s="394"/>
      <c r="CR310" s="394"/>
      <c r="CS310" s="394"/>
      <c r="CT310" s="394"/>
      <c r="CU310" s="394"/>
      <c r="CV310" s="394"/>
      <c r="CW310" s="394"/>
      <c r="CX310" s="394"/>
      <c r="CY310" s="394"/>
      <c r="CZ310" s="394"/>
    </row>
    <row r="311" s="603" customFormat="true" ht="15" customHeight="true" x14ac:dyDescent="0.2">
      <c r="B311" s="602"/>
      <c r="Y311" s="395"/>
      <c r="Z311" s="395"/>
      <c r="AA311" s="395"/>
      <c r="AB311" s="395"/>
      <c r="AC311" s="395"/>
      <c r="AD311" s="395"/>
      <c r="AE311" s="395"/>
      <c r="AF311" s="395"/>
      <c r="AG311" s="395"/>
      <c r="AH311" s="395"/>
      <c r="AI311" s="395"/>
      <c r="AJ311" s="395"/>
      <c r="AK311" s="395"/>
      <c r="AL311" s="395"/>
      <c r="AM311" s="395"/>
      <c r="AN311" s="395"/>
      <c r="AO311" s="395"/>
      <c r="AP311" s="395"/>
      <c r="AQ311" s="395"/>
      <c r="AR311" s="395"/>
      <c r="AS311" s="395"/>
      <c r="AT311" s="395"/>
      <c r="AU311" s="395"/>
      <c r="AV311" s="395"/>
      <c r="AW311" s="395"/>
      <c r="AX311" s="395"/>
      <c r="AY311" s="395"/>
      <c r="AZ311" s="395"/>
      <c r="BA311" s="359"/>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9"/>
      <c r="BY311" s="394"/>
      <c r="BZ311" s="394"/>
      <c r="CA311" s="394"/>
      <c r="CB311" s="394"/>
      <c r="CC311" s="394"/>
      <c r="CD311" s="394"/>
      <c r="CE311" s="394"/>
      <c r="CF311" s="394"/>
      <c r="CG311" s="394"/>
      <c r="CH311" s="394"/>
      <c r="CI311" s="394"/>
      <c r="CJ311" s="394"/>
      <c r="CK311" s="394"/>
      <c r="CL311" s="394"/>
      <c r="CM311" s="394"/>
      <c r="CN311" s="394"/>
      <c r="CO311" s="394"/>
      <c r="CP311" s="394"/>
      <c r="CQ311" s="394"/>
      <c r="CR311" s="394"/>
      <c r="CS311" s="394"/>
      <c r="CT311" s="394"/>
      <c r="CU311" s="394"/>
      <c r="CV311" s="394"/>
      <c r="CW311" s="394"/>
      <c r="CX311" s="394"/>
      <c r="CY311" s="394"/>
      <c r="CZ311" s="394"/>
    </row>
    <row r="312" s="603" customFormat="true" ht="15" customHeight="true" x14ac:dyDescent="0.2">
      <c r="B312" s="602"/>
      <c r="Y312" s="395"/>
      <c r="Z312" s="395"/>
      <c r="AA312" s="395"/>
      <c r="AB312" s="395"/>
      <c r="AC312" s="395"/>
      <c r="AD312" s="395"/>
      <c r="AE312" s="395"/>
      <c r="AF312" s="395"/>
      <c r="AG312" s="395"/>
      <c r="AH312" s="395"/>
      <c r="AI312" s="395"/>
      <c r="AJ312" s="395"/>
      <c r="AK312" s="395"/>
      <c r="AL312" s="395"/>
      <c r="AM312" s="395"/>
      <c r="AN312" s="395"/>
      <c r="AO312" s="395"/>
      <c r="AP312" s="395"/>
      <c r="AQ312" s="395"/>
      <c r="AR312" s="395"/>
      <c r="AS312" s="395"/>
      <c r="AT312" s="395"/>
      <c r="AU312" s="395"/>
      <c r="AV312" s="395"/>
      <c r="AW312" s="395"/>
      <c r="AX312" s="395"/>
      <c r="AY312" s="395"/>
      <c r="AZ312" s="395"/>
      <c r="BA312" s="359"/>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9"/>
      <c r="BY312" s="394"/>
      <c r="BZ312" s="394"/>
      <c r="CA312" s="394"/>
      <c r="CB312" s="394"/>
      <c r="CC312" s="394"/>
      <c r="CD312" s="394"/>
      <c r="CE312" s="394"/>
      <c r="CF312" s="394"/>
      <c r="CG312" s="394"/>
      <c r="CH312" s="394"/>
      <c r="CI312" s="394"/>
      <c r="CJ312" s="394"/>
      <c r="CK312" s="394"/>
      <c r="CL312" s="394"/>
      <c r="CM312" s="394"/>
      <c r="CN312" s="394"/>
      <c r="CO312" s="394"/>
      <c r="CP312" s="394"/>
      <c r="CQ312" s="394"/>
      <c r="CR312" s="394"/>
      <c r="CS312" s="394"/>
      <c r="CT312" s="394"/>
      <c r="CU312" s="394"/>
      <c r="CV312" s="394"/>
      <c r="CW312" s="394"/>
      <c r="CX312" s="394"/>
      <c r="CY312" s="394"/>
      <c r="CZ312" s="394"/>
    </row>
    <row r="313" s="603" customFormat="true" ht="15" customHeight="true" x14ac:dyDescent="0.2">
      <c r="B313" s="602"/>
      <c r="Y313" s="395"/>
      <c r="Z313" s="395"/>
      <c r="AA313" s="395"/>
      <c r="AB313" s="395"/>
      <c r="AC313" s="395"/>
      <c r="AD313" s="395"/>
      <c r="AE313" s="395"/>
      <c r="AF313" s="395"/>
      <c r="AG313" s="395"/>
      <c r="AH313" s="395"/>
      <c r="AI313" s="395"/>
      <c r="AJ313" s="395"/>
      <c r="AK313" s="395"/>
      <c r="AL313" s="395"/>
      <c r="AM313" s="395"/>
      <c r="AN313" s="395"/>
      <c r="AO313" s="395"/>
      <c r="AP313" s="395"/>
      <c r="AQ313" s="395"/>
      <c r="AR313" s="395"/>
      <c r="AS313" s="395"/>
      <c r="AT313" s="395"/>
      <c r="AU313" s="395"/>
      <c r="AV313" s="395"/>
      <c r="AW313" s="395"/>
      <c r="AX313" s="395"/>
      <c r="AY313" s="395"/>
      <c r="AZ313" s="395"/>
      <c r="BA313" s="359"/>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9"/>
      <c r="BY313" s="394"/>
      <c r="BZ313" s="394"/>
      <c r="CA313" s="394"/>
      <c r="CB313" s="394"/>
      <c r="CC313" s="394"/>
      <c r="CD313" s="394"/>
      <c r="CE313" s="394"/>
      <c r="CF313" s="394"/>
      <c r="CG313" s="394"/>
      <c r="CH313" s="394"/>
      <c r="CI313" s="394"/>
      <c r="CJ313" s="394"/>
      <c r="CK313" s="394"/>
      <c r="CL313" s="394"/>
      <c r="CM313" s="394"/>
      <c r="CN313" s="394"/>
      <c r="CO313" s="394"/>
      <c r="CP313" s="394"/>
      <c r="CQ313" s="394"/>
      <c r="CR313" s="394"/>
      <c r="CS313" s="394"/>
      <c r="CT313" s="394"/>
      <c r="CU313" s="394"/>
      <c r="CV313" s="394"/>
      <c r="CW313" s="394"/>
      <c r="CX313" s="394"/>
      <c r="CY313" s="394"/>
      <c r="CZ313" s="394"/>
    </row>
    <row r="314" s="603" customFormat="true" ht="15" customHeight="true" x14ac:dyDescent="0.2">
      <c r="B314" s="602"/>
      <c r="Y314" s="395"/>
      <c r="Z314" s="395"/>
      <c r="AA314" s="395"/>
      <c r="AB314" s="395"/>
      <c r="AC314" s="395"/>
      <c r="AD314" s="395"/>
      <c r="AE314" s="395"/>
      <c r="AF314" s="395"/>
      <c r="AG314" s="395"/>
      <c r="AH314" s="395"/>
      <c r="AI314" s="395"/>
      <c r="AJ314" s="395"/>
      <c r="AK314" s="395"/>
      <c r="AL314" s="395"/>
      <c r="AM314" s="395"/>
      <c r="AN314" s="395"/>
      <c r="AO314" s="395"/>
      <c r="AP314" s="395"/>
      <c r="AQ314" s="395"/>
      <c r="AR314" s="395"/>
      <c r="AS314" s="395"/>
      <c r="AT314" s="395"/>
      <c r="AU314" s="395"/>
      <c r="AV314" s="395"/>
      <c r="AW314" s="395"/>
      <c r="AX314" s="395"/>
      <c r="AY314" s="395"/>
      <c r="AZ314" s="395"/>
      <c r="BA314" s="359"/>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9"/>
      <c r="BY314" s="394"/>
      <c r="BZ314" s="394"/>
      <c r="CA314" s="394"/>
      <c r="CB314" s="394"/>
      <c r="CC314" s="394"/>
      <c r="CD314" s="394"/>
      <c r="CE314" s="394"/>
      <c r="CF314" s="394"/>
      <c r="CG314" s="394"/>
      <c r="CH314" s="394"/>
      <c r="CI314" s="394"/>
      <c r="CJ314" s="394"/>
      <c r="CK314" s="394"/>
      <c r="CL314" s="394"/>
      <c r="CM314" s="394"/>
      <c r="CN314" s="394"/>
      <c r="CO314" s="394"/>
      <c r="CP314" s="394"/>
      <c r="CQ314" s="394"/>
      <c r="CR314" s="394"/>
      <c r="CS314" s="394"/>
      <c r="CT314" s="394"/>
      <c r="CU314" s="394"/>
      <c r="CV314" s="394"/>
      <c r="CW314" s="394"/>
      <c r="CX314" s="394"/>
      <c r="CY314" s="394"/>
      <c r="CZ314" s="394"/>
    </row>
    <row r="315" s="603" customFormat="true" ht="15" customHeight="true" x14ac:dyDescent="0.2">
      <c r="B315" s="602"/>
      <c r="Y315" s="395"/>
      <c r="Z315" s="395"/>
      <c r="AA315" s="395"/>
      <c r="AB315" s="395"/>
      <c r="AC315" s="395"/>
      <c r="AD315" s="395"/>
      <c r="AE315" s="395"/>
      <c r="AF315" s="395"/>
      <c r="AG315" s="395"/>
      <c r="AH315" s="395"/>
      <c r="AI315" s="395"/>
      <c r="AJ315" s="395"/>
      <c r="AK315" s="395"/>
      <c r="AL315" s="395"/>
      <c r="AM315" s="395"/>
      <c r="AN315" s="395"/>
      <c r="AO315" s="395"/>
      <c r="AP315" s="395"/>
      <c r="AQ315" s="395"/>
      <c r="AR315" s="395"/>
      <c r="AS315" s="395"/>
      <c r="AT315" s="395"/>
      <c r="AU315" s="395"/>
      <c r="AV315" s="395"/>
      <c r="AW315" s="395"/>
      <c r="AX315" s="395"/>
      <c r="AY315" s="395"/>
      <c r="AZ315" s="395"/>
      <c r="BA315" s="359"/>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9"/>
      <c r="BY315" s="394"/>
      <c r="BZ315" s="394"/>
      <c r="CA315" s="394"/>
      <c r="CB315" s="394"/>
      <c r="CC315" s="394"/>
      <c r="CD315" s="394"/>
      <c r="CE315" s="394"/>
      <c r="CF315" s="394"/>
      <c r="CG315" s="394"/>
      <c r="CH315" s="394"/>
      <c r="CI315" s="394"/>
      <c r="CJ315" s="394"/>
      <c r="CK315" s="394"/>
      <c r="CL315" s="394"/>
      <c r="CM315" s="394"/>
      <c r="CN315" s="394"/>
      <c r="CO315" s="394"/>
      <c r="CP315" s="394"/>
      <c r="CQ315" s="394"/>
      <c r="CR315" s="394"/>
      <c r="CS315" s="394"/>
      <c r="CT315" s="394"/>
      <c r="CU315" s="394"/>
      <c r="CV315" s="394"/>
      <c r="CW315" s="394"/>
      <c r="CX315" s="394"/>
      <c r="CY315" s="394"/>
      <c r="CZ315" s="394"/>
    </row>
    <row r="316" s="603" customFormat="true" ht="15" customHeight="true" x14ac:dyDescent="0.2">
      <c r="B316" s="602"/>
      <c r="Y316" s="395"/>
      <c r="Z316" s="395"/>
      <c r="AA316" s="395"/>
      <c r="AB316" s="395"/>
      <c r="AC316" s="395"/>
      <c r="AD316" s="395"/>
      <c r="AE316" s="395"/>
      <c r="AF316" s="395"/>
      <c r="AG316" s="395"/>
      <c r="AH316" s="395"/>
      <c r="AI316" s="395"/>
      <c r="AJ316" s="395"/>
      <c r="AK316" s="395"/>
      <c r="AL316" s="395"/>
      <c r="AM316" s="395"/>
      <c r="AN316" s="395"/>
      <c r="AO316" s="395"/>
      <c r="AP316" s="395"/>
      <c r="AQ316" s="395"/>
      <c r="AR316" s="395"/>
      <c r="AS316" s="395"/>
      <c r="AT316" s="395"/>
      <c r="AU316" s="395"/>
      <c r="AV316" s="395"/>
      <c r="AW316" s="395"/>
      <c r="AX316" s="395"/>
      <c r="AY316" s="395"/>
      <c r="AZ316" s="395"/>
      <c r="BA316" s="359"/>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9"/>
      <c r="BY316" s="394"/>
      <c r="BZ316" s="394"/>
      <c r="CA316" s="394"/>
      <c r="CB316" s="394"/>
      <c r="CC316" s="394"/>
      <c r="CD316" s="394"/>
      <c r="CE316" s="394"/>
      <c r="CF316" s="394"/>
      <c r="CG316" s="394"/>
      <c r="CH316" s="394"/>
      <c r="CI316" s="394"/>
      <c r="CJ316" s="394"/>
      <c r="CK316" s="394"/>
      <c r="CL316" s="394"/>
      <c r="CM316" s="394"/>
      <c r="CN316" s="394"/>
      <c r="CO316" s="394"/>
      <c r="CP316" s="394"/>
      <c r="CQ316" s="394"/>
      <c r="CR316" s="394"/>
      <c r="CS316" s="394"/>
      <c r="CT316" s="394"/>
      <c r="CU316" s="394"/>
      <c r="CV316" s="394"/>
      <c r="CW316" s="394"/>
      <c r="CX316" s="394"/>
      <c r="CY316" s="394"/>
      <c r="CZ316" s="394"/>
    </row>
    <row r="317" s="603" customFormat="true" ht="15" customHeight="true" x14ac:dyDescent="0.2">
      <c r="B317" s="602"/>
      <c r="Y317" s="395"/>
      <c r="Z317" s="395"/>
      <c r="AA317" s="395"/>
      <c r="AB317" s="395"/>
      <c r="AC317" s="395"/>
      <c r="AD317" s="395"/>
      <c r="AE317" s="395"/>
      <c r="AF317" s="395"/>
      <c r="AG317" s="395"/>
      <c r="AH317" s="395"/>
      <c r="AI317" s="395"/>
      <c r="AJ317" s="395"/>
      <c r="AK317" s="395"/>
      <c r="AL317" s="395"/>
      <c r="AM317" s="395"/>
      <c r="AN317" s="395"/>
      <c r="AO317" s="395"/>
      <c r="AP317" s="395"/>
      <c r="AQ317" s="395"/>
      <c r="AR317" s="395"/>
      <c r="AS317" s="395"/>
      <c r="AT317" s="395"/>
      <c r="AU317" s="395"/>
      <c r="AV317" s="395"/>
      <c r="AW317" s="395"/>
      <c r="AX317" s="395"/>
      <c r="AY317" s="395"/>
      <c r="AZ317" s="395"/>
      <c r="BA317" s="359"/>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9"/>
      <c r="BY317" s="394"/>
      <c r="BZ317" s="394"/>
      <c r="CA317" s="394"/>
      <c r="CB317" s="394"/>
      <c r="CC317" s="394"/>
      <c r="CD317" s="394"/>
      <c r="CE317" s="394"/>
      <c r="CF317" s="394"/>
      <c r="CG317" s="394"/>
      <c r="CH317" s="394"/>
      <c r="CI317" s="394"/>
      <c r="CJ317" s="394"/>
      <c r="CK317" s="394"/>
      <c r="CL317" s="394"/>
      <c r="CM317" s="394"/>
      <c r="CN317" s="394"/>
      <c r="CO317" s="394"/>
      <c r="CP317" s="394"/>
      <c r="CQ317" s="394"/>
      <c r="CR317" s="394"/>
      <c r="CS317" s="394"/>
      <c r="CT317" s="394"/>
      <c r="CU317" s="394"/>
      <c r="CV317" s="394"/>
      <c r="CW317" s="394"/>
      <c r="CX317" s="394"/>
      <c r="CY317" s="394"/>
      <c r="CZ317" s="394"/>
    </row>
    <row r="318" s="603" customFormat="true" ht="15" customHeight="true" x14ac:dyDescent="0.2">
      <c r="B318" s="602"/>
      <c r="Y318" s="395"/>
      <c r="Z318" s="395"/>
      <c r="AA318" s="395"/>
      <c r="AB318" s="395"/>
      <c r="AC318" s="395"/>
      <c r="AD318" s="395"/>
      <c r="AE318" s="395"/>
      <c r="AF318" s="395"/>
      <c r="AG318" s="395"/>
      <c r="AH318" s="395"/>
      <c r="AI318" s="395"/>
      <c r="AJ318" s="395"/>
      <c r="AK318" s="395"/>
      <c r="AL318" s="395"/>
      <c r="AM318" s="395"/>
      <c r="AN318" s="395"/>
      <c r="AO318" s="395"/>
      <c r="AP318" s="395"/>
      <c r="AQ318" s="395"/>
      <c r="AR318" s="395"/>
      <c r="AS318" s="395"/>
      <c r="AT318" s="395"/>
      <c r="AU318" s="395"/>
      <c r="AV318" s="395"/>
      <c r="AW318" s="395"/>
      <c r="AX318" s="395"/>
      <c r="AY318" s="395"/>
      <c r="AZ318" s="395"/>
      <c r="BA318" s="359"/>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9"/>
      <c r="BY318" s="394"/>
      <c r="BZ318" s="394"/>
      <c r="CA318" s="394"/>
      <c r="CB318" s="394"/>
      <c r="CC318" s="394"/>
      <c r="CD318" s="394"/>
      <c r="CE318" s="394"/>
      <c r="CF318" s="394"/>
      <c r="CG318" s="394"/>
      <c r="CH318" s="394"/>
      <c r="CI318" s="394"/>
      <c r="CJ318" s="394"/>
      <c r="CK318" s="394"/>
      <c r="CL318" s="394"/>
      <c r="CM318" s="394"/>
      <c r="CN318" s="394"/>
      <c r="CO318" s="394"/>
      <c r="CP318" s="394"/>
      <c r="CQ318" s="394"/>
      <c r="CR318" s="394"/>
      <c r="CS318" s="394"/>
      <c r="CT318" s="394"/>
      <c r="CU318" s="394"/>
      <c r="CV318" s="394"/>
      <c r="CW318" s="394"/>
      <c r="CX318" s="394"/>
      <c r="CY318" s="394"/>
      <c r="CZ318" s="394"/>
    </row>
    <row r="319" s="603" customFormat="true" ht="15" customHeight="true" x14ac:dyDescent="0.2">
      <c r="B319" s="602"/>
      <c r="Y319" s="395"/>
      <c r="Z319" s="395"/>
      <c r="AA319" s="395"/>
      <c r="AB319" s="395"/>
      <c r="AC319" s="395"/>
      <c r="AD319" s="395"/>
      <c r="AE319" s="395"/>
      <c r="AF319" s="395"/>
      <c r="AG319" s="395"/>
      <c r="AH319" s="395"/>
      <c r="AI319" s="395"/>
      <c r="AJ319" s="395"/>
      <c r="AK319" s="395"/>
      <c r="AL319" s="395"/>
      <c r="AM319" s="395"/>
      <c r="AN319" s="395"/>
      <c r="AO319" s="395"/>
      <c r="AP319" s="395"/>
      <c r="AQ319" s="395"/>
      <c r="AR319" s="395"/>
      <c r="AS319" s="395"/>
      <c r="AT319" s="395"/>
      <c r="AU319" s="395"/>
      <c r="AV319" s="395"/>
      <c r="AW319" s="395"/>
      <c r="AX319" s="395"/>
      <c r="AY319" s="395"/>
      <c r="AZ319" s="395"/>
      <c r="BA319" s="359"/>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9"/>
      <c r="BY319" s="394"/>
      <c r="BZ319" s="394"/>
      <c r="CA319" s="394"/>
      <c r="CB319" s="394"/>
      <c r="CC319" s="394"/>
      <c r="CD319" s="394"/>
      <c r="CE319" s="394"/>
      <c r="CF319" s="394"/>
      <c r="CG319" s="394"/>
      <c r="CH319" s="394"/>
      <c r="CI319" s="394"/>
      <c r="CJ319" s="394"/>
      <c r="CK319" s="394"/>
      <c r="CL319" s="394"/>
      <c r="CM319" s="394"/>
      <c r="CN319" s="394"/>
      <c r="CO319" s="394"/>
      <c r="CP319" s="394"/>
      <c r="CQ319" s="394"/>
      <c r="CR319" s="394"/>
      <c r="CS319" s="394"/>
      <c r="CT319" s="394"/>
      <c r="CU319" s="394"/>
      <c r="CV319" s="394"/>
      <c r="CW319" s="394"/>
      <c r="CX319" s="394"/>
      <c r="CY319" s="394"/>
      <c r="CZ319" s="394"/>
    </row>
    <row r="320" s="603" customFormat="true" ht="15" customHeight="true" x14ac:dyDescent="0.2">
      <c r="B320" s="602"/>
      <c r="Y320" s="395"/>
      <c r="Z320" s="395"/>
      <c r="AA320" s="395"/>
      <c r="AB320" s="395"/>
      <c r="AC320" s="395"/>
      <c r="AD320" s="395"/>
      <c r="AE320" s="395"/>
      <c r="AF320" s="395"/>
      <c r="AG320" s="395"/>
      <c r="AH320" s="395"/>
      <c r="AI320" s="395"/>
      <c r="AJ320" s="395"/>
      <c r="AK320" s="395"/>
      <c r="AL320" s="395"/>
      <c r="AM320" s="395"/>
      <c r="AN320" s="395"/>
      <c r="AO320" s="395"/>
      <c r="AP320" s="395"/>
      <c r="AQ320" s="395"/>
      <c r="AR320" s="395"/>
      <c r="AS320" s="395"/>
      <c r="AT320" s="395"/>
      <c r="AU320" s="395"/>
      <c r="AV320" s="395"/>
      <c r="AW320" s="395"/>
      <c r="AX320" s="395"/>
      <c r="AY320" s="395"/>
      <c r="AZ320" s="395"/>
      <c r="BA320" s="359"/>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9"/>
      <c r="BY320" s="394"/>
      <c r="BZ320" s="394"/>
      <c r="CA320" s="394"/>
      <c r="CB320" s="394"/>
      <c r="CC320" s="394"/>
      <c r="CD320" s="394"/>
      <c r="CE320" s="394"/>
      <c r="CF320" s="394"/>
      <c r="CG320" s="394"/>
      <c r="CH320" s="394"/>
      <c r="CI320" s="394"/>
      <c r="CJ320" s="394"/>
      <c r="CK320" s="394"/>
      <c r="CL320" s="394"/>
      <c r="CM320" s="394"/>
      <c r="CN320" s="394"/>
      <c r="CO320" s="394"/>
      <c r="CP320" s="394"/>
      <c r="CQ320" s="394"/>
      <c r="CR320" s="394"/>
      <c r="CS320" s="394"/>
      <c r="CT320" s="394"/>
      <c r="CU320" s="394"/>
      <c r="CV320" s="394"/>
      <c r="CW320" s="394"/>
      <c r="CX320" s="394"/>
      <c r="CY320" s="394"/>
      <c r="CZ320" s="394"/>
    </row>
    <row r="321" s="603" customFormat="true" ht="15" customHeight="true" x14ac:dyDescent="0.2">
      <c r="B321" s="602"/>
      <c r="Y321" s="395"/>
      <c r="Z321" s="395"/>
      <c r="AA321" s="395"/>
      <c r="AB321" s="395"/>
      <c r="AC321" s="395"/>
      <c r="AD321" s="395"/>
      <c r="AE321" s="395"/>
      <c r="AF321" s="395"/>
      <c r="AG321" s="395"/>
      <c r="AH321" s="395"/>
      <c r="AI321" s="395"/>
      <c r="AJ321" s="395"/>
      <c r="AK321" s="395"/>
      <c r="AL321" s="395"/>
      <c r="AM321" s="395"/>
      <c r="AN321" s="395"/>
      <c r="AO321" s="395"/>
      <c r="AP321" s="395"/>
      <c r="AQ321" s="395"/>
      <c r="AR321" s="395"/>
      <c r="AS321" s="395"/>
      <c r="AT321" s="395"/>
      <c r="AU321" s="395"/>
      <c r="AV321" s="395"/>
      <c r="AW321" s="395"/>
      <c r="AX321" s="395"/>
      <c r="AY321" s="395"/>
      <c r="AZ321" s="395"/>
      <c r="BA321" s="359"/>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9"/>
      <c r="BY321" s="394"/>
      <c r="BZ321" s="394"/>
      <c r="CA321" s="394"/>
      <c r="CB321" s="394"/>
      <c r="CC321" s="394"/>
      <c r="CD321" s="394"/>
      <c r="CE321" s="394"/>
      <c r="CF321" s="394"/>
      <c r="CG321" s="394"/>
      <c r="CH321" s="394"/>
      <c r="CI321" s="394"/>
      <c r="CJ321" s="394"/>
      <c r="CK321" s="394"/>
      <c r="CL321" s="394"/>
      <c r="CM321" s="394"/>
      <c r="CN321" s="394"/>
      <c r="CO321" s="394"/>
      <c r="CP321" s="394"/>
      <c r="CQ321" s="394"/>
      <c r="CR321" s="394"/>
      <c r="CS321" s="394"/>
      <c r="CT321" s="394"/>
      <c r="CU321" s="394"/>
      <c r="CV321" s="394"/>
      <c r="CW321" s="394"/>
      <c r="CX321" s="394"/>
      <c r="CY321" s="394"/>
      <c r="CZ321" s="394"/>
    </row>
    <row r="322" s="603" customFormat="true" ht="15" customHeight="true" x14ac:dyDescent="0.2">
      <c r="B322" s="602"/>
      <c r="Y322" s="395"/>
      <c r="Z322" s="395"/>
      <c r="AA322" s="395"/>
      <c r="AB322" s="395"/>
      <c r="AC322" s="395"/>
      <c r="AD322" s="395"/>
      <c r="AE322" s="395"/>
      <c r="AF322" s="395"/>
      <c r="AG322" s="395"/>
      <c r="AH322" s="395"/>
      <c r="AI322" s="395"/>
      <c r="AJ322" s="395"/>
      <c r="AK322" s="395"/>
      <c r="AL322" s="395"/>
      <c r="AM322" s="395"/>
      <c r="AN322" s="395"/>
      <c r="AO322" s="395"/>
      <c r="AP322" s="395"/>
      <c r="AQ322" s="395"/>
      <c r="AR322" s="395"/>
      <c r="AS322" s="395"/>
      <c r="AT322" s="395"/>
      <c r="AU322" s="395"/>
      <c r="AV322" s="395"/>
      <c r="AW322" s="395"/>
      <c r="AX322" s="395"/>
      <c r="AY322" s="395"/>
      <c r="AZ322" s="395"/>
      <c r="BA322" s="359"/>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9"/>
      <c r="BY322" s="394"/>
      <c r="BZ322" s="394"/>
      <c r="CA322" s="394"/>
      <c r="CB322" s="394"/>
      <c r="CC322" s="394"/>
      <c r="CD322" s="394"/>
      <c r="CE322" s="394"/>
      <c r="CF322" s="394"/>
      <c r="CG322" s="394"/>
      <c r="CH322" s="394"/>
      <c r="CI322" s="394"/>
      <c r="CJ322" s="394"/>
      <c r="CK322" s="394"/>
      <c r="CL322" s="394"/>
      <c r="CM322" s="394"/>
      <c r="CN322" s="394"/>
      <c r="CO322" s="394"/>
      <c r="CP322" s="394"/>
      <c r="CQ322" s="394"/>
      <c r="CR322" s="394"/>
      <c r="CS322" s="394"/>
      <c r="CT322" s="394"/>
      <c r="CU322" s="394"/>
      <c r="CV322" s="394"/>
      <c r="CW322" s="394"/>
      <c r="CX322" s="394"/>
      <c r="CY322" s="394"/>
      <c r="CZ322" s="394"/>
    </row>
    <row r="323" s="603" customFormat="true" ht="15" customHeight="true" x14ac:dyDescent="0.2">
      <c r="B323" s="602"/>
      <c r="Y323" s="395"/>
      <c r="Z323" s="395"/>
      <c r="AA323" s="395"/>
      <c r="AB323" s="395"/>
      <c r="AC323" s="395"/>
      <c r="AD323" s="395"/>
      <c r="AE323" s="395"/>
      <c r="AF323" s="395"/>
      <c r="AG323" s="395"/>
      <c r="AH323" s="395"/>
      <c r="AI323" s="395"/>
      <c r="AJ323" s="395"/>
      <c r="AK323" s="395"/>
      <c r="AL323" s="395"/>
      <c r="AM323" s="395"/>
      <c r="AN323" s="395"/>
      <c r="AO323" s="395"/>
      <c r="AP323" s="395"/>
      <c r="AQ323" s="395"/>
      <c r="AR323" s="395"/>
      <c r="AS323" s="395"/>
      <c r="AT323" s="395"/>
      <c r="AU323" s="395"/>
      <c r="AV323" s="395"/>
      <c r="AW323" s="395"/>
      <c r="AX323" s="395"/>
      <c r="AY323" s="395"/>
      <c r="AZ323" s="395"/>
      <c r="BA323" s="359"/>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9"/>
      <c r="BY323" s="394"/>
      <c r="BZ323" s="394"/>
      <c r="CA323" s="394"/>
      <c r="CB323" s="394"/>
      <c r="CC323" s="394"/>
      <c r="CD323" s="394"/>
      <c r="CE323" s="394"/>
      <c r="CF323" s="394"/>
      <c r="CG323" s="394"/>
      <c r="CH323" s="394"/>
      <c r="CI323" s="394"/>
      <c r="CJ323" s="394"/>
      <c r="CK323" s="394"/>
      <c r="CL323" s="394"/>
      <c r="CM323" s="394"/>
      <c r="CN323" s="394"/>
      <c r="CO323" s="394"/>
      <c r="CP323" s="394"/>
      <c r="CQ323" s="394"/>
      <c r="CR323" s="394"/>
      <c r="CS323" s="394"/>
      <c r="CT323" s="394"/>
      <c r="CU323" s="394"/>
      <c r="CV323" s="394"/>
      <c r="CW323" s="394"/>
      <c r="CX323" s="394"/>
      <c r="CY323" s="394"/>
      <c r="CZ323" s="394"/>
    </row>
    <row r="324" s="603" customFormat="true" ht="15" customHeight="true" x14ac:dyDescent="0.2">
      <c r="B324" s="602"/>
      <c r="Y324" s="395"/>
      <c r="Z324" s="395"/>
      <c r="AA324" s="395"/>
      <c r="AB324" s="395"/>
      <c r="AC324" s="395"/>
      <c r="AD324" s="395"/>
      <c r="AE324" s="395"/>
      <c r="AF324" s="395"/>
      <c r="AG324" s="395"/>
      <c r="AH324" s="395"/>
      <c r="AI324" s="395"/>
      <c r="AJ324" s="395"/>
      <c r="AK324" s="395"/>
      <c r="AL324" s="395"/>
      <c r="AM324" s="395"/>
      <c r="AN324" s="395"/>
      <c r="AO324" s="395"/>
      <c r="AP324" s="395"/>
      <c r="AQ324" s="395"/>
      <c r="AR324" s="395"/>
      <c r="AS324" s="395"/>
      <c r="AT324" s="395"/>
      <c r="AU324" s="395"/>
      <c r="AV324" s="395"/>
      <c r="AW324" s="395"/>
      <c r="AX324" s="395"/>
      <c r="AY324" s="395"/>
      <c r="AZ324" s="395"/>
      <c r="BA324" s="359"/>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9"/>
      <c r="BY324" s="394"/>
      <c r="BZ324" s="394"/>
      <c r="CA324" s="394"/>
      <c r="CB324" s="394"/>
      <c r="CC324" s="394"/>
      <c r="CD324" s="394"/>
      <c r="CE324" s="394"/>
      <c r="CF324" s="394"/>
      <c r="CG324" s="394"/>
      <c r="CH324" s="394"/>
      <c r="CI324" s="394"/>
      <c r="CJ324" s="394"/>
      <c r="CK324" s="394"/>
      <c r="CL324" s="394"/>
      <c r="CM324" s="394"/>
      <c r="CN324" s="394"/>
      <c r="CO324" s="394"/>
      <c r="CP324" s="394"/>
      <c r="CQ324" s="394"/>
      <c r="CR324" s="394"/>
      <c r="CS324" s="394"/>
      <c r="CT324" s="394"/>
      <c r="CU324" s="394"/>
      <c r="CV324" s="394"/>
      <c r="CW324" s="394"/>
      <c r="CX324" s="394"/>
      <c r="CY324" s="394"/>
      <c r="CZ324" s="394"/>
    </row>
    <row r="325" s="603" customFormat="true" ht="15" customHeight="true" x14ac:dyDescent="0.2">
      <c r="B325" s="602"/>
      <c r="Y325" s="395"/>
      <c r="Z325" s="395"/>
      <c r="AA325" s="395"/>
      <c r="AB325" s="395"/>
      <c r="AC325" s="395"/>
      <c r="AD325" s="395"/>
      <c r="AE325" s="395"/>
      <c r="AF325" s="395"/>
      <c r="AG325" s="395"/>
      <c r="AH325" s="395"/>
      <c r="AI325" s="395"/>
      <c r="AJ325" s="395"/>
      <c r="AK325" s="395"/>
      <c r="AL325" s="395"/>
      <c r="AM325" s="395"/>
      <c r="AN325" s="395"/>
      <c r="AO325" s="395"/>
      <c r="AP325" s="395"/>
      <c r="AQ325" s="395"/>
      <c r="AR325" s="395"/>
      <c r="AS325" s="395"/>
      <c r="AT325" s="395"/>
      <c r="AU325" s="395"/>
      <c r="AV325" s="395"/>
      <c r="AW325" s="395"/>
      <c r="AX325" s="395"/>
      <c r="AY325" s="395"/>
      <c r="AZ325" s="395"/>
      <c r="BA325" s="359"/>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9"/>
      <c r="BY325" s="394"/>
      <c r="BZ325" s="394"/>
      <c r="CA325" s="394"/>
      <c r="CB325" s="394"/>
      <c r="CC325" s="394"/>
      <c r="CD325" s="394"/>
      <c r="CE325" s="394"/>
      <c r="CF325" s="394"/>
      <c r="CG325" s="394"/>
      <c r="CH325" s="394"/>
      <c r="CI325" s="394"/>
      <c r="CJ325" s="394"/>
      <c r="CK325" s="394"/>
      <c r="CL325" s="394"/>
      <c r="CM325" s="394"/>
      <c r="CN325" s="394"/>
      <c r="CO325" s="394"/>
      <c r="CP325" s="394"/>
      <c r="CQ325" s="394"/>
      <c r="CR325" s="394"/>
      <c r="CS325" s="394"/>
      <c r="CT325" s="394"/>
      <c r="CU325" s="394"/>
      <c r="CV325" s="394"/>
      <c r="CW325" s="394"/>
      <c r="CX325" s="394"/>
      <c r="CY325" s="394"/>
      <c r="CZ325" s="394"/>
    </row>
    <row r="326" s="603" customFormat="true" ht="15" customHeight="true" x14ac:dyDescent="0.2">
      <c r="B326" s="602"/>
      <c r="Y326" s="395"/>
      <c r="Z326" s="395"/>
      <c r="AA326" s="395"/>
      <c r="AB326" s="395"/>
      <c r="AC326" s="395"/>
      <c r="AD326" s="395"/>
      <c r="AE326" s="395"/>
      <c r="AF326" s="395"/>
      <c r="AG326" s="395"/>
      <c r="AH326" s="395"/>
      <c r="AI326" s="395"/>
      <c r="AJ326" s="395"/>
      <c r="AK326" s="395"/>
      <c r="AL326" s="395"/>
      <c r="AM326" s="395"/>
      <c r="AN326" s="395"/>
      <c r="AO326" s="395"/>
      <c r="AP326" s="395"/>
      <c r="AQ326" s="395"/>
      <c r="AR326" s="395"/>
      <c r="AS326" s="395"/>
      <c r="AT326" s="395"/>
      <c r="AU326" s="395"/>
      <c r="AV326" s="395"/>
      <c r="AW326" s="395"/>
      <c r="AX326" s="395"/>
      <c r="AY326" s="395"/>
      <c r="AZ326" s="395"/>
      <c r="BA326" s="359"/>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9"/>
      <c r="BY326" s="394"/>
      <c r="BZ326" s="394"/>
      <c r="CA326" s="394"/>
      <c r="CB326" s="394"/>
      <c r="CC326" s="394"/>
      <c r="CD326" s="394"/>
      <c r="CE326" s="394"/>
      <c r="CF326" s="394"/>
      <c r="CG326" s="394"/>
      <c r="CH326" s="394"/>
      <c r="CI326" s="394"/>
      <c r="CJ326" s="394"/>
      <c r="CK326" s="394"/>
      <c r="CL326" s="394"/>
      <c r="CM326" s="394"/>
      <c r="CN326" s="394"/>
      <c r="CO326" s="394"/>
      <c r="CP326" s="394"/>
      <c r="CQ326" s="394"/>
      <c r="CR326" s="394"/>
      <c r="CS326" s="394"/>
      <c r="CT326" s="394"/>
      <c r="CU326" s="394"/>
      <c r="CV326" s="394"/>
      <c r="CW326" s="394"/>
      <c r="CX326" s="394"/>
      <c r="CY326" s="394"/>
      <c r="CZ326" s="394"/>
    </row>
    <row r="327" s="603" customFormat="true" ht="15" customHeight="true" x14ac:dyDescent="0.2">
      <c r="B327" s="602"/>
      <c r="Y327" s="395"/>
      <c r="Z327" s="395"/>
      <c r="AA327" s="395"/>
      <c r="AB327" s="395"/>
      <c r="AC327" s="395"/>
      <c r="AD327" s="395"/>
      <c r="AE327" s="395"/>
      <c r="AF327" s="395"/>
      <c r="AG327" s="395"/>
      <c r="AH327" s="395"/>
      <c r="AI327" s="395"/>
      <c r="AJ327" s="395"/>
      <c r="AK327" s="395"/>
      <c r="AL327" s="395"/>
      <c r="AM327" s="395"/>
      <c r="AN327" s="395"/>
      <c r="AO327" s="395"/>
      <c r="AP327" s="395"/>
      <c r="AQ327" s="395"/>
      <c r="AR327" s="395"/>
      <c r="AS327" s="395"/>
      <c r="AT327" s="395"/>
      <c r="AU327" s="395"/>
      <c r="AV327" s="395"/>
      <c r="AW327" s="395"/>
      <c r="AX327" s="395"/>
      <c r="AY327" s="395"/>
      <c r="AZ327" s="395"/>
      <c r="BA327" s="359"/>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9"/>
      <c r="BY327" s="394"/>
      <c r="BZ327" s="394"/>
      <c r="CA327" s="394"/>
      <c r="CB327" s="394"/>
      <c r="CC327" s="394"/>
      <c r="CD327" s="394"/>
      <c r="CE327" s="394"/>
      <c r="CF327" s="394"/>
      <c r="CG327" s="394"/>
      <c r="CH327" s="394"/>
      <c r="CI327" s="394"/>
      <c r="CJ327" s="394"/>
      <c r="CK327" s="394"/>
      <c r="CL327" s="394"/>
      <c r="CM327" s="394"/>
      <c r="CN327" s="394"/>
      <c r="CO327" s="394"/>
      <c r="CP327" s="394"/>
      <c r="CQ327" s="394"/>
      <c r="CR327" s="394"/>
      <c r="CS327" s="394"/>
      <c r="CT327" s="394"/>
      <c r="CU327" s="394"/>
      <c r="CV327" s="394"/>
      <c r="CW327" s="394"/>
      <c r="CX327" s="394"/>
      <c r="CY327" s="394"/>
      <c r="CZ327" s="394"/>
    </row>
    <row r="328" s="603" customFormat="true" ht="15" customHeight="true" x14ac:dyDescent="0.2">
      <c r="B328" s="602"/>
      <c r="Y328" s="395"/>
      <c r="Z328" s="395"/>
      <c r="AA328" s="395"/>
      <c r="AB328" s="395"/>
      <c r="AC328" s="395"/>
      <c r="AD328" s="395"/>
      <c r="AE328" s="395"/>
      <c r="AF328" s="395"/>
      <c r="AG328" s="395"/>
      <c r="AH328" s="395"/>
      <c r="AI328" s="395"/>
      <c r="AJ328" s="395"/>
      <c r="AK328" s="395"/>
      <c r="AL328" s="395"/>
      <c r="AM328" s="395"/>
      <c r="AN328" s="395"/>
      <c r="AO328" s="395"/>
      <c r="AP328" s="395"/>
      <c r="AQ328" s="395"/>
      <c r="AR328" s="395"/>
      <c r="AS328" s="395"/>
      <c r="AT328" s="395"/>
      <c r="AU328" s="395"/>
      <c r="AV328" s="395"/>
      <c r="AW328" s="395"/>
      <c r="AX328" s="395"/>
      <c r="AY328" s="395"/>
      <c r="AZ328" s="395"/>
      <c r="BA328" s="359"/>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9"/>
      <c r="BY328" s="394"/>
      <c r="BZ328" s="394"/>
      <c r="CA328" s="394"/>
      <c r="CB328" s="394"/>
      <c r="CC328" s="394"/>
      <c r="CD328" s="394"/>
      <c r="CE328" s="394"/>
      <c r="CF328" s="394"/>
      <c r="CG328" s="394"/>
      <c r="CH328" s="394"/>
      <c r="CI328" s="394"/>
      <c r="CJ328" s="394"/>
      <c r="CK328" s="394"/>
      <c r="CL328" s="394"/>
      <c r="CM328" s="394"/>
      <c r="CN328" s="394"/>
      <c r="CO328" s="394"/>
      <c r="CP328" s="394"/>
      <c r="CQ328" s="394"/>
      <c r="CR328" s="394"/>
      <c r="CS328" s="394"/>
      <c r="CT328" s="394"/>
      <c r="CU328" s="394"/>
      <c r="CV328" s="394"/>
      <c r="CW328" s="394"/>
      <c r="CX328" s="394"/>
      <c r="CY328" s="394"/>
      <c r="CZ328" s="394"/>
    </row>
    <row r="329" s="603" customFormat="true" ht="250.15" customHeight="true" x14ac:dyDescent="0.2">
      <c r="B329" s="602"/>
      <c r="Y329" s="395"/>
      <c r="Z329" s="395"/>
      <c r="AA329" s="395"/>
      <c r="AB329" s="395"/>
      <c r="AC329" s="395"/>
      <c r="AD329" s="395"/>
      <c r="AE329" s="395"/>
      <c r="AF329" s="395"/>
      <c r="AG329" s="395"/>
      <c r="AH329" s="395"/>
      <c r="AI329" s="395"/>
      <c r="AJ329" s="395"/>
      <c r="AK329" s="395"/>
      <c r="AL329" s="395"/>
      <c r="AM329" s="395"/>
      <c r="AN329" s="395"/>
      <c r="AO329" s="395"/>
      <c r="AP329" s="395"/>
      <c r="AQ329" s="395"/>
      <c r="AR329" s="395"/>
      <c r="AS329" s="395"/>
      <c r="AT329" s="395"/>
      <c r="AU329" s="395"/>
      <c r="AV329" s="395"/>
      <c r="AW329" s="395"/>
      <c r="AX329" s="395"/>
      <c r="AY329" s="395"/>
      <c r="AZ329" s="395"/>
      <c r="BA329" s="359"/>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9"/>
      <c r="BY329" s="394"/>
      <c r="BZ329" s="394"/>
      <c r="CA329" s="394"/>
      <c r="CB329" s="394"/>
      <c r="CC329" s="394"/>
      <c r="CD329" s="394"/>
      <c r="CE329" s="394"/>
      <c r="CF329" s="394"/>
      <c r="CG329" s="394"/>
      <c r="CH329" s="394"/>
      <c r="CI329" s="394"/>
      <c r="CJ329" s="394"/>
      <c r="CK329" s="394"/>
      <c r="CL329" s="394"/>
      <c r="CM329" s="394"/>
      <c r="CN329" s="394"/>
      <c r="CO329" s="394"/>
      <c r="CP329" s="394"/>
      <c r="CQ329" s="394"/>
      <c r="CR329" s="394"/>
      <c r="CS329" s="394"/>
      <c r="CT329" s="394"/>
      <c r="CU329" s="394"/>
      <c r="CV329" s="394"/>
      <c r="CW329" s="394"/>
      <c r="CX329" s="394"/>
      <c r="CY329" s="394"/>
      <c r="CZ329" s="394"/>
    </row>
    <row r="330" s="397" customFormat="true" ht="19.15" customHeight="true" x14ac:dyDescent="0.2">
      <c r="B330" s="552"/>
      <c r="Y330" s="390"/>
      <c r="Z330" s="390"/>
      <c r="AA330" s="390"/>
      <c r="AB330" s="390"/>
      <c r="AC330" s="390"/>
      <c r="AD330" s="390"/>
      <c r="AE330" s="390"/>
      <c r="AF330" s="390"/>
      <c r="AG330" s="390"/>
      <c r="AH330" s="390"/>
      <c r="AI330" s="390"/>
      <c r="AJ330" s="390"/>
      <c r="AK330" s="390"/>
      <c r="AL330" s="390"/>
      <c r="AM330" s="390"/>
      <c r="AN330" s="390"/>
      <c r="AO330" s="390"/>
      <c r="AP330" s="390"/>
      <c r="AQ330" s="390"/>
      <c r="AR330" s="390"/>
      <c r="AS330" s="390"/>
      <c r="AT330" s="390"/>
      <c r="AU330" s="390"/>
      <c r="AV330" s="390"/>
      <c r="AW330" s="390"/>
      <c r="AX330" s="390"/>
      <c r="AY330" s="390"/>
      <c r="AZ330" s="390"/>
      <c r="BA330" s="362"/>
      <c r="BB330" s="362"/>
      <c r="BC330" s="550"/>
      <c r="BD330" s="550"/>
      <c r="BE330" s="550"/>
      <c r="BF330" s="550"/>
      <c r="BG330" s="550"/>
      <c r="BH330" s="550"/>
      <c r="BI330" s="550"/>
      <c r="BJ330" s="550"/>
      <c r="BK330" s="550"/>
      <c r="BL330" s="550"/>
      <c r="BM330" s="550"/>
      <c r="BN330" s="550"/>
      <c r="BO330" s="550"/>
      <c r="BP330" s="550"/>
      <c r="BQ330" s="550"/>
      <c r="BR330" s="550"/>
      <c r="BS330" s="550"/>
      <c r="BT330" s="550"/>
      <c r="BU330" s="550"/>
      <c r="BV330" s="550"/>
      <c r="BW330" s="550"/>
      <c r="BX330" s="550"/>
      <c r="BY330" s="390"/>
      <c r="BZ330" s="390"/>
      <c r="CA330" s="390"/>
      <c r="CB330" s="390"/>
      <c r="CC330" s="390"/>
      <c r="CD330" s="390"/>
      <c r="CE330" s="390"/>
      <c r="CF330" s="390"/>
      <c r="CG330" s="390"/>
      <c r="CH330" s="390"/>
      <c r="CI330" s="390"/>
      <c r="CJ330" s="390"/>
      <c r="CK330" s="390"/>
      <c r="CL330" s="390"/>
      <c r="CM330" s="390"/>
      <c r="CN330" s="390"/>
      <c r="CO330" s="390"/>
      <c r="CP330" s="390"/>
      <c r="CQ330" s="390"/>
      <c r="CR330" s="390"/>
      <c r="CS330" s="390"/>
      <c r="CT330" s="390"/>
      <c r="CU330" s="390"/>
      <c r="CV330" s="390"/>
      <c r="CW330" s="390"/>
      <c r="CX330" s="390"/>
      <c r="CY330" s="390"/>
      <c r="CZ330" s="390"/>
    </row>
    <row r="331" s="397" customFormat="true" ht="15" customHeight="true" x14ac:dyDescent="0.2">
      <c r="B331" s="552"/>
      <c r="Y331" s="390"/>
      <c r="Z331" s="390"/>
      <c r="AA331" s="390"/>
      <c r="AB331" s="390"/>
      <c r="AC331" s="390"/>
      <c r="AD331" s="390"/>
      <c r="AE331" s="390"/>
      <c r="AF331" s="390"/>
      <c r="AG331" s="390"/>
      <c r="AH331" s="390"/>
      <c r="AI331" s="390"/>
      <c r="AJ331" s="390"/>
      <c r="AK331" s="390"/>
      <c r="AL331" s="390"/>
      <c r="AM331" s="390"/>
      <c r="AN331" s="390"/>
      <c r="AO331" s="390"/>
      <c r="AP331" s="390"/>
      <c r="AQ331" s="390"/>
      <c r="AR331" s="390"/>
      <c r="AS331" s="390"/>
      <c r="AT331" s="390"/>
      <c r="AU331" s="390"/>
      <c r="AV331" s="390"/>
      <c r="AW331" s="390"/>
      <c r="AX331" s="390"/>
      <c r="AY331" s="390"/>
      <c r="AZ331" s="390"/>
      <c r="BA331" s="362"/>
      <c r="BB331" s="362"/>
      <c r="BC331" s="550"/>
      <c r="BD331" s="550"/>
      <c r="BE331" s="550"/>
      <c r="BF331" s="550"/>
      <c r="BG331" s="550"/>
      <c r="BH331" s="550"/>
      <c r="BI331" s="550"/>
      <c r="BJ331" s="550"/>
      <c r="BK331" s="550"/>
      <c r="BL331" s="550"/>
      <c r="BM331" s="550"/>
      <c r="BN331" s="550"/>
      <c r="BO331" s="550"/>
      <c r="BP331" s="550"/>
      <c r="BQ331" s="550"/>
      <c r="BR331" s="550"/>
      <c r="BS331" s="550"/>
      <c r="BT331" s="550"/>
      <c r="BU331" s="550"/>
      <c r="BV331" s="550"/>
      <c r="BW331" s="550"/>
      <c r="BX331" s="550"/>
      <c r="BY331" s="390"/>
      <c r="BZ331" s="390"/>
      <c r="CA331" s="390"/>
      <c r="CB331" s="390"/>
      <c r="CC331" s="390"/>
      <c r="CD331" s="390"/>
      <c r="CE331" s="390"/>
      <c r="CF331" s="390"/>
      <c r="CG331" s="390"/>
      <c r="CH331" s="390"/>
      <c r="CI331" s="390"/>
      <c r="CJ331" s="390"/>
      <c r="CK331" s="390"/>
      <c r="CL331" s="390"/>
      <c r="CM331" s="390"/>
      <c r="CN331" s="390"/>
      <c r="CO331" s="390"/>
      <c r="CP331" s="390"/>
      <c r="CQ331" s="390"/>
      <c r="CR331" s="390"/>
      <c r="CS331" s="390"/>
      <c r="CT331" s="390"/>
      <c r="CU331" s="390"/>
      <c r="CV331" s="390"/>
      <c r="CW331" s="390"/>
      <c r="CX331" s="390"/>
      <c r="CY331" s="390"/>
      <c r="CZ331" s="390"/>
    </row>
    <row r="332" s="397" customFormat="true" ht="15" customHeight="true" x14ac:dyDescent="0.2">
      <c r="B332" s="552"/>
      <c r="Y332" s="390"/>
      <c r="Z332" s="390"/>
      <c r="AA332" s="390"/>
      <c r="AB332" s="390"/>
      <c r="AC332" s="390"/>
      <c r="AD332" s="390"/>
      <c r="AE332" s="390"/>
      <c r="AF332" s="390"/>
      <c r="AG332" s="390"/>
      <c r="AH332" s="390"/>
      <c r="AI332" s="390"/>
      <c r="AJ332" s="390"/>
      <c r="AK332" s="390"/>
      <c r="AL332" s="390"/>
      <c r="AM332" s="390"/>
      <c r="AN332" s="390"/>
      <c r="AO332" s="390"/>
      <c r="AP332" s="390"/>
      <c r="AQ332" s="390"/>
      <c r="AR332" s="390"/>
      <c r="AS332" s="390"/>
      <c r="AT332" s="390"/>
      <c r="AU332" s="390"/>
      <c r="AV332" s="390"/>
      <c r="AW332" s="390"/>
      <c r="AX332" s="390"/>
      <c r="AY332" s="390"/>
      <c r="AZ332" s="390"/>
      <c r="BA332" s="362"/>
      <c r="BB332" s="362"/>
      <c r="BC332" s="550"/>
      <c r="BD332" s="550"/>
      <c r="BE332" s="550"/>
      <c r="BF332" s="550"/>
      <c r="BG332" s="550"/>
      <c r="BH332" s="550"/>
      <c r="BI332" s="550"/>
      <c r="BJ332" s="550"/>
      <c r="BK332" s="550"/>
      <c r="BL332" s="550"/>
      <c r="BM332" s="550"/>
      <c r="BN332" s="550"/>
      <c r="BO332" s="550"/>
      <c r="BP332" s="550"/>
      <c r="BQ332" s="550"/>
      <c r="BR332" s="550"/>
      <c r="BS332" s="550"/>
      <c r="BT332" s="550"/>
      <c r="BU332" s="550"/>
      <c r="BV332" s="550"/>
      <c r="BW332" s="550"/>
      <c r="BX332" s="550"/>
      <c r="BY332" s="390"/>
      <c r="BZ332" s="390"/>
      <c r="CA332" s="390"/>
      <c r="CB332" s="390"/>
      <c r="CC332" s="390"/>
      <c r="CD332" s="390"/>
      <c r="CE332" s="390"/>
      <c r="CF332" s="390"/>
      <c r="CG332" s="390"/>
      <c r="CH332" s="390"/>
      <c r="CI332" s="390"/>
      <c r="CJ332" s="390"/>
      <c r="CK332" s="390"/>
      <c r="CL332" s="390"/>
      <c r="CM332" s="390"/>
      <c r="CN332" s="390"/>
      <c r="CO332" s="390"/>
      <c r="CP332" s="390"/>
      <c r="CQ332" s="390"/>
      <c r="CR332" s="390"/>
      <c r="CS332" s="390"/>
      <c r="CT332" s="390"/>
      <c r="CU332" s="390"/>
      <c r="CV332" s="390"/>
      <c r="CW332" s="390"/>
      <c r="CX332" s="390"/>
      <c r="CY332" s="390"/>
      <c r="CZ332" s="390"/>
    </row>
    <row r="333" s="397" customFormat="true" ht="15" customHeight="true" x14ac:dyDescent="0.2">
      <c r="B333" s="552"/>
      <c r="Y333" s="390"/>
      <c r="Z333" s="390"/>
      <c r="AA333" s="390"/>
      <c r="AB333" s="390"/>
      <c r="AC333" s="390"/>
      <c r="AD333" s="390"/>
      <c r="AE333" s="390"/>
      <c r="AF333" s="390"/>
      <c r="AG333" s="390"/>
      <c r="AH333" s="390"/>
      <c r="AI333" s="390"/>
      <c r="AJ333" s="390"/>
      <c r="AK333" s="390"/>
      <c r="AL333" s="390"/>
      <c r="AM333" s="390"/>
      <c r="AN333" s="390"/>
      <c r="AO333" s="390"/>
      <c r="AP333" s="390"/>
      <c r="AQ333" s="390"/>
      <c r="AR333" s="390"/>
      <c r="AS333" s="390"/>
      <c r="AT333" s="390"/>
      <c r="AU333" s="390"/>
      <c r="AV333" s="390"/>
      <c r="AW333" s="390"/>
      <c r="AX333" s="390"/>
      <c r="AY333" s="390"/>
      <c r="AZ333" s="390"/>
      <c r="BA333" s="362"/>
      <c r="BB333" s="362"/>
      <c r="BC333" s="550"/>
      <c r="BD333" s="550"/>
      <c r="BE333" s="550"/>
      <c r="BF333" s="550"/>
      <c r="BG333" s="550"/>
      <c r="BH333" s="550"/>
      <c r="BI333" s="550"/>
      <c r="BJ333" s="550"/>
      <c r="BK333" s="550"/>
      <c r="BL333" s="550"/>
      <c r="BM333" s="550"/>
      <c r="BN333" s="550"/>
      <c r="BO333" s="550"/>
      <c r="BP333" s="550"/>
      <c r="BQ333" s="550"/>
      <c r="BR333" s="550"/>
      <c r="BS333" s="550"/>
      <c r="BT333" s="550"/>
      <c r="BU333" s="550"/>
      <c r="BV333" s="550"/>
      <c r="BW333" s="550"/>
      <c r="BX333" s="550"/>
      <c r="BY333" s="390"/>
      <c r="BZ333" s="390"/>
      <c r="CA333" s="390"/>
      <c r="CB333" s="390"/>
      <c r="CC333" s="390"/>
      <c r="CD333" s="390"/>
      <c r="CE333" s="390"/>
      <c r="CF333" s="390"/>
      <c r="CG333" s="390"/>
      <c r="CH333" s="390"/>
      <c r="CI333" s="390"/>
      <c r="CJ333" s="390"/>
      <c r="CK333" s="390"/>
      <c r="CL333" s="390"/>
      <c r="CM333" s="390"/>
      <c r="CN333" s="390"/>
      <c r="CO333" s="390"/>
      <c r="CP333" s="390"/>
      <c r="CQ333" s="390"/>
      <c r="CR333" s="390"/>
      <c r="CS333" s="390"/>
      <c r="CT333" s="390"/>
      <c r="CU333" s="390"/>
      <c r="CV333" s="390"/>
      <c r="CW333" s="390"/>
      <c r="CX333" s="390"/>
      <c r="CY333" s="390"/>
      <c r="CZ333" s="390"/>
    </row>
    <row r="334" s="397" customFormat="true" ht="15" customHeight="true" x14ac:dyDescent="0.2">
      <c r="B334" s="552"/>
      <c r="Y334" s="390"/>
      <c r="Z334" s="390"/>
      <c r="AA334" s="390"/>
      <c r="AB334" s="390"/>
      <c r="AC334" s="390"/>
      <c r="AD334" s="390"/>
      <c r="AE334" s="390"/>
      <c r="AF334" s="390"/>
      <c r="AG334" s="390"/>
      <c r="AH334" s="390"/>
      <c r="AI334" s="390"/>
      <c r="AJ334" s="390"/>
      <c r="AK334" s="390"/>
      <c r="AL334" s="390"/>
      <c r="AM334" s="390"/>
      <c r="AN334" s="390"/>
      <c r="AO334" s="390"/>
      <c r="AP334" s="390"/>
      <c r="AQ334" s="390"/>
      <c r="AR334" s="390"/>
      <c r="AS334" s="390"/>
      <c r="AT334" s="390"/>
      <c r="AU334" s="390"/>
      <c r="AV334" s="390"/>
      <c r="AW334" s="390"/>
      <c r="AX334" s="390"/>
      <c r="AY334" s="390"/>
      <c r="AZ334" s="390"/>
      <c r="BA334" s="362"/>
      <c r="BB334" s="362"/>
      <c r="BC334" s="550"/>
      <c r="BD334" s="550"/>
      <c r="BE334" s="550"/>
      <c r="BF334" s="550"/>
      <c r="BG334" s="550"/>
      <c r="BH334" s="550"/>
      <c r="BI334" s="550"/>
      <c r="BJ334" s="550"/>
      <c r="BK334" s="550"/>
      <c r="BL334" s="550"/>
      <c r="BM334" s="550"/>
      <c r="BN334" s="550"/>
      <c r="BO334" s="550"/>
      <c r="BP334" s="550"/>
      <c r="BQ334" s="550"/>
      <c r="BR334" s="550"/>
      <c r="BS334" s="550"/>
      <c r="BT334" s="550"/>
      <c r="BU334" s="550"/>
      <c r="BV334" s="550"/>
      <c r="BW334" s="550"/>
      <c r="BX334" s="550"/>
      <c r="BY334" s="390"/>
      <c r="BZ334" s="390"/>
      <c r="CA334" s="390"/>
      <c r="CB334" s="390"/>
      <c r="CC334" s="390"/>
      <c r="CD334" s="390"/>
      <c r="CE334" s="390"/>
      <c r="CF334" s="390"/>
      <c r="CG334" s="390"/>
      <c r="CH334" s="390"/>
      <c r="CI334" s="390"/>
      <c r="CJ334" s="390"/>
      <c r="CK334" s="390"/>
      <c r="CL334" s="390"/>
      <c r="CM334" s="390"/>
      <c r="CN334" s="390"/>
      <c r="CO334" s="390"/>
      <c r="CP334" s="390"/>
      <c r="CQ334" s="390"/>
      <c r="CR334" s="390"/>
      <c r="CS334" s="390"/>
      <c r="CT334" s="390"/>
      <c r="CU334" s="390"/>
      <c r="CV334" s="390"/>
      <c r="CW334" s="390"/>
      <c r="CX334" s="390"/>
      <c r="CY334" s="390"/>
      <c r="CZ334" s="390"/>
    </row>
    <row r="335" s="397" customFormat="true" ht="15" customHeight="true" x14ac:dyDescent="0.2">
      <c r="B335" s="552"/>
      <c r="Y335" s="390"/>
      <c r="Z335" s="390"/>
      <c r="AA335" s="390"/>
      <c r="AB335" s="390"/>
      <c r="AC335" s="390"/>
      <c r="AD335" s="390"/>
      <c r="AE335" s="390"/>
      <c r="AF335" s="390"/>
      <c r="AG335" s="390"/>
      <c r="AH335" s="390"/>
      <c r="AI335" s="390"/>
      <c r="AJ335" s="390"/>
      <c r="AK335" s="390"/>
      <c r="AL335" s="390"/>
      <c r="AM335" s="390"/>
      <c r="AN335" s="390"/>
      <c r="AO335" s="390"/>
      <c r="AP335" s="390"/>
      <c r="AQ335" s="390"/>
      <c r="AR335" s="390"/>
      <c r="AS335" s="390"/>
      <c r="AT335" s="390"/>
      <c r="AU335" s="390"/>
      <c r="AV335" s="390"/>
      <c r="AW335" s="390"/>
      <c r="AX335" s="390"/>
      <c r="AY335" s="390"/>
      <c r="AZ335" s="390"/>
      <c r="BA335" s="362"/>
      <c r="BB335" s="362"/>
      <c r="BC335" s="550"/>
      <c r="BD335" s="550"/>
      <c r="BE335" s="550"/>
      <c r="BF335" s="550"/>
      <c r="BG335" s="550"/>
      <c r="BH335" s="550"/>
      <c r="BI335" s="550"/>
      <c r="BJ335" s="550"/>
      <c r="BK335" s="550"/>
      <c r="BL335" s="550"/>
      <c r="BM335" s="550"/>
      <c r="BN335" s="550"/>
      <c r="BO335" s="550"/>
      <c r="BP335" s="550"/>
      <c r="BQ335" s="550"/>
      <c r="BR335" s="550"/>
      <c r="BS335" s="550"/>
      <c r="BT335" s="550"/>
      <c r="BU335" s="550"/>
      <c r="BV335" s="550"/>
      <c r="BW335" s="550"/>
      <c r="BX335" s="550"/>
      <c r="BY335" s="390"/>
      <c r="BZ335" s="390"/>
      <c r="CA335" s="390"/>
      <c r="CB335" s="390"/>
      <c r="CC335" s="390"/>
      <c r="CD335" s="390"/>
      <c r="CE335" s="390"/>
      <c r="CF335" s="390"/>
      <c r="CG335" s="390"/>
      <c r="CH335" s="390"/>
      <c r="CI335" s="390"/>
      <c r="CJ335" s="390"/>
      <c r="CK335" s="390"/>
      <c r="CL335" s="390"/>
      <c r="CM335" s="390"/>
      <c r="CN335" s="390"/>
      <c r="CO335" s="390"/>
      <c r="CP335" s="390"/>
      <c r="CQ335" s="390"/>
      <c r="CR335" s="390"/>
      <c r="CS335" s="390"/>
      <c r="CT335" s="390"/>
      <c r="CU335" s="390"/>
      <c r="CV335" s="390"/>
      <c r="CW335" s="390"/>
      <c r="CX335" s="390"/>
      <c r="CY335" s="390"/>
      <c r="CZ335" s="390"/>
    </row>
    <row r="336" s="397" customFormat="true" ht="15" customHeight="true" x14ac:dyDescent="0.2">
      <c r="B336" s="552"/>
      <c r="Y336" s="390"/>
      <c r="Z336" s="390"/>
      <c r="AA336" s="390"/>
      <c r="AB336" s="390"/>
      <c r="AC336" s="390"/>
      <c r="AD336" s="390"/>
      <c r="AE336" s="390"/>
      <c r="AF336" s="390"/>
      <c r="AG336" s="390"/>
      <c r="AH336" s="390"/>
      <c r="AI336" s="390"/>
      <c r="AJ336" s="390"/>
      <c r="AK336" s="390"/>
      <c r="AL336" s="390"/>
      <c r="AM336" s="390"/>
      <c r="AN336" s="390"/>
      <c r="AO336" s="390"/>
      <c r="AP336" s="390"/>
      <c r="AQ336" s="390"/>
      <c r="AR336" s="390"/>
      <c r="AS336" s="390"/>
      <c r="AT336" s="390"/>
      <c r="AU336" s="390"/>
      <c r="AV336" s="390"/>
      <c r="AW336" s="390"/>
      <c r="AX336" s="390"/>
      <c r="AY336" s="390"/>
      <c r="AZ336" s="390"/>
      <c r="BA336" s="362"/>
      <c r="BB336" s="362"/>
      <c r="BC336" s="550"/>
      <c r="BD336" s="550"/>
      <c r="BE336" s="550"/>
      <c r="BF336" s="550"/>
      <c r="BG336" s="550"/>
      <c r="BH336" s="550"/>
      <c r="BI336" s="550"/>
      <c r="BJ336" s="550"/>
      <c r="BK336" s="550"/>
      <c r="BL336" s="550"/>
      <c r="BM336" s="550"/>
      <c r="BN336" s="550"/>
      <c r="BO336" s="550"/>
      <c r="BP336" s="550"/>
      <c r="BQ336" s="550"/>
      <c r="BR336" s="550"/>
      <c r="BS336" s="550"/>
      <c r="BT336" s="550"/>
      <c r="BU336" s="550"/>
      <c r="BV336" s="550"/>
      <c r="BW336" s="550"/>
      <c r="BX336" s="550"/>
      <c r="BY336" s="390"/>
      <c r="BZ336" s="390"/>
      <c r="CA336" s="390"/>
      <c r="CB336" s="390"/>
      <c r="CC336" s="390"/>
      <c r="CD336" s="390"/>
      <c r="CE336" s="390"/>
      <c r="CF336" s="390"/>
      <c r="CG336" s="390"/>
      <c r="CH336" s="390"/>
      <c r="CI336" s="390"/>
      <c r="CJ336" s="390"/>
      <c r="CK336" s="390"/>
      <c r="CL336" s="390"/>
      <c r="CM336" s="390"/>
      <c r="CN336" s="390"/>
      <c r="CO336" s="390"/>
      <c r="CP336" s="390"/>
      <c r="CQ336" s="390"/>
      <c r="CR336" s="390"/>
      <c r="CS336" s="390"/>
      <c r="CT336" s="390"/>
      <c r="CU336" s="390"/>
      <c r="CV336" s="390"/>
      <c r="CW336" s="390"/>
      <c r="CX336" s="390"/>
      <c r="CY336" s="390"/>
      <c r="CZ336" s="390"/>
    </row>
    <row r="337" s="397" customFormat="true" ht="18" customHeight="true" x14ac:dyDescent="0.2">
      <c r="B337" s="552"/>
      <c r="Y337" s="390"/>
      <c r="Z337" s="390"/>
      <c r="AA337" s="390"/>
      <c r="AB337" s="390"/>
      <c r="AC337" s="390"/>
      <c r="AD337" s="390"/>
      <c r="AE337" s="390"/>
      <c r="AF337" s="390"/>
      <c r="AG337" s="390"/>
      <c r="AH337" s="390"/>
      <c r="AI337" s="390"/>
      <c r="AJ337" s="390"/>
      <c r="AK337" s="390"/>
      <c r="AL337" s="390"/>
      <c r="AM337" s="390"/>
      <c r="AN337" s="390"/>
      <c r="AO337" s="390"/>
      <c r="AP337" s="390"/>
      <c r="AQ337" s="390"/>
      <c r="AR337" s="390"/>
      <c r="AS337" s="390"/>
      <c r="AT337" s="390"/>
      <c r="AU337" s="390"/>
      <c r="AV337" s="390"/>
      <c r="AW337" s="390"/>
      <c r="AX337" s="390"/>
      <c r="AY337" s="390"/>
      <c r="AZ337" s="390"/>
      <c r="BA337" s="362"/>
      <c r="BB337" s="362"/>
      <c r="BC337" s="550"/>
      <c r="BD337" s="550"/>
      <c r="BE337" s="550"/>
      <c r="BF337" s="550"/>
      <c r="BG337" s="550"/>
      <c r="BH337" s="550"/>
      <c r="BI337" s="550"/>
      <c r="BJ337" s="550"/>
      <c r="BK337" s="550"/>
      <c r="BL337" s="550"/>
      <c r="BM337" s="550"/>
      <c r="BN337" s="550"/>
      <c r="BO337" s="550"/>
      <c r="BP337" s="550"/>
      <c r="BQ337" s="550"/>
      <c r="BR337" s="550"/>
      <c r="BS337" s="550"/>
      <c r="BT337" s="550"/>
      <c r="BU337" s="550"/>
      <c r="BV337" s="550"/>
      <c r="BW337" s="550"/>
      <c r="BX337" s="550"/>
      <c r="BY337" s="390"/>
      <c r="BZ337" s="390"/>
      <c r="CA337" s="390"/>
      <c r="CB337" s="390"/>
      <c r="CC337" s="390"/>
      <c r="CD337" s="390"/>
      <c r="CE337" s="390"/>
      <c r="CF337" s="390"/>
      <c r="CG337" s="390"/>
      <c r="CH337" s="390"/>
      <c r="CI337" s="390"/>
      <c r="CJ337" s="390"/>
      <c r="CK337" s="390"/>
      <c r="CL337" s="390"/>
      <c r="CM337" s="390"/>
      <c r="CN337" s="390"/>
      <c r="CO337" s="390"/>
      <c r="CP337" s="390"/>
      <c r="CQ337" s="390"/>
      <c r="CR337" s="390"/>
      <c r="CS337" s="390"/>
      <c r="CT337" s="390"/>
      <c r="CU337" s="390"/>
      <c r="CV337" s="390"/>
      <c r="CW337" s="390"/>
      <c r="CX337" s="390"/>
      <c r="CY337" s="390"/>
      <c r="CZ337" s="390"/>
    </row>
    <row r="338" s="397" customFormat="true" ht="18" customHeight="true" x14ac:dyDescent="0.2">
      <c r="B338" s="552"/>
      <c r="Y338" s="390"/>
      <c r="Z338" s="390"/>
      <c r="AA338" s="390"/>
      <c r="AB338" s="390"/>
      <c r="AC338" s="390"/>
      <c r="AD338" s="390"/>
      <c r="AE338" s="390"/>
      <c r="AF338" s="390"/>
      <c r="AG338" s="390"/>
      <c r="AH338" s="390"/>
      <c r="AI338" s="390"/>
      <c r="AJ338" s="390"/>
      <c r="AK338" s="390"/>
      <c r="AL338" s="390"/>
      <c r="AM338" s="390"/>
      <c r="AN338" s="390"/>
      <c r="AO338" s="390"/>
      <c r="AP338" s="390"/>
      <c r="AQ338" s="390"/>
      <c r="AR338" s="390"/>
      <c r="AS338" s="390"/>
      <c r="AT338" s="390"/>
      <c r="AU338" s="390"/>
      <c r="AV338" s="390"/>
      <c r="AW338" s="390"/>
      <c r="AX338" s="390"/>
      <c r="AY338" s="390"/>
      <c r="AZ338" s="390"/>
      <c r="BA338" s="362"/>
      <c r="BB338" s="362"/>
      <c r="BC338" s="550"/>
      <c r="BD338" s="550"/>
      <c r="BE338" s="550"/>
      <c r="BF338" s="550"/>
      <c r="BG338" s="550"/>
      <c r="BH338" s="550"/>
      <c r="BI338" s="550"/>
      <c r="BJ338" s="550"/>
      <c r="BK338" s="550"/>
      <c r="BL338" s="550"/>
      <c r="BM338" s="550"/>
      <c r="BN338" s="550"/>
      <c r="BO338" s="550"/>
      <c r="BP338" s="550"/>
      <c r="BQ338" s="550"/>
      <c r="BR338" s="550"/>
      <c r="BS338" s="550"/>
      <c r="BT338" s="550"/>
      <c r="BU338" s="550"/>
      <c r="BV338" s="550"/>
      <c r="BW338" s="550"/>
      <c r="BX338" s="550"/>
      <c r="BY338" s="390"/>
      <c r="BZ338" s="390"/>
      <c r="CA338" s="390"/>
      <c r="CB338" s="390"/>
      <c r="CC338" s="390"/>
      <c r="CD338" s="390"/>
      <c r="CE338" s="390"/>
      <c r="CF338" s="390"/>
      <c r="CG338" s="390"/>
      <c r="CH338" s="390"/>
      <c r="CI338" s="390"/>
      <c r="CJ338" s="390"/>
      <c r="CK338" s="390"/>
      <c r="CL338" s="390"/>
      <c r="CM338" s="390"/>
      <c r="CN338" s="390"/>
      <c r="CO338" s="390"/>
      <c r="CP338" s="390"/>
      <c r="CQ338" s="390"/>
      <c r="CR338" s="390"/>
      <c r="CS338" s="390"/>
      <c r="CT338" s="390"/>
      <c r="CU338" s="390"/>
      <c r="CV338" s="390"/>
      <c r="CW338" s="390"/>
      <c r="CX338" s="390"/>
      <c r="CY338" s="390"/>
      <c r="CZ338" s="390"/>
    </row>
    <row r="339" s="603" customFormat="true" ht="15" customHeight="true" x14ac:dyDescent="0.2">
      <c r="B339" s="602"/>
      <c r="Y339" s="395"/>
      <c r="Z339" s="395"/>
      <c r="AA339" s="395"/>
      <c r="AB339" s="395"/>
      <c r="AC339" s="395"/>
      <c r="AD339" s="395"/>
      <c r="AE339" s="395"/>
      <c r="AF339" s="395"/>
      <c r="AG339" s="395"/>
      <c r="AH339" s="395"/>
      <c r="AI339" s="395"/>
      <c r="AJ339" s="395"/>
      <c r="AK339" s="395"/>
      <c r="AL339" s="395"/>
      <c r="AM339" s="395"/>
      <c r="AN339" s="395"/>
      <c r="AO339" s="395"/>
      <c r="AP339" s="395"/>
      <c r="AQ339" s="395"/>
      <c r="AR339" s="395"/>
      <c r="AS339" s="395"/>
      <c r="AT339" s="395"/>
      <c r="AU339" s="395"/>
      <c r="AV339" s="395"/>
      <c r="AW339" s="395"/>
      <c r="AX339" s="395"/>
      <c r="AY339" s="395"/>
      <c r="AZ339" s="395"/>
      <c r="BA339" s="396" t="s">
        <v>132</v>
      </c>
      <c r="BB339" s="344" t="s">
        <v>131</v>
      </c>
      <c r="BC339" s="1119" t="s">
        <v>116</v>
      </c>
      <c r="BD339" s="1120"/>
      <c r="BE339" s="1120"/>
      <c r="BF339" s="1120"/>
      <c r="BG339" s="1122"/>
      <c r="BH339" s="1119" t="s">
        <v>39</v>
      </c>
      <c r="BI339" s="1120"/>
      <c r="BJ339" s="1120"/>
      <c r="BK339" s="1120"/>
      <c r="BL339" s="1122"/>
      <c r="BM339" s="1119" t="s">
        <v>38</v>
      </c>
      <c r="BN339" s="1120"/>
      <c r="BO339" s="1120"/>
      <c r="BP339" s="1120"/>
      <c r="BQ339" s="1121"/>
      <c r="BR339" s="51" t="s">
        <v>142</v>
      </c>
      <c r="BS339" s="476"/>
      <c r="BT339" s="476"/>
      <c r="BU339" s="476"/>
      <c r="BV339" s="476"/>
      <c r="BW339" s="476"/>
      <c r="BX339" s="476"/>
      <c r="BY339" s="31"/>
      <c r="BZ339" s="394"/>
      <c r="CA339" s="394"/>
      <c r="CB339" s="394"/>
      <c r="CC339" s="394"/>
      <c r="CD339" s="394"/>
      <c r="CE339" s="394"/>
      <c r="CF339" s="394"/>
      <c r="CG339" s="394"/>
      <c r="CH339" s="394"/>
      <c r="CI339" s="394"/>
      <c r="CJ339" s="394"/>
      <c r="CK339" s="394"/>
      <c r="CL339" s="394"/>
      <c r="CM339" s="394"/>
      <c r="CN339" s="394"/>
      <c r="CO339" s="394"/>
      <c r="CP339" s="394"/>
      <c r="CQ339" s="394"/>
      <c r="CR339" s="394"/>
      <c r="CS339" s="394"/>
      <c r="CT339" s="394"/>
      <c r="CU339" s="394"/>
      <c r="CV339" s="394"/>
      <c r="CW339" s="394"/>
      <c r="CX339" s="394"/>
      <c r="CY339" s="394"/>
      <c r="CZ339" s="394"/>
    </row>
    <row r="340" s="603" customFormat="true" ht="24" x14ac:dyDescent="0.2">
      <c r="B340" s="602"/>
      <c r="Y340" s="395"/>
      <c r="Z340" s="395"/>
      <c r="AA340" s="395"/>
      <c r="AB340" s="395"/>
      <c r="AC340" s="395"/>
      <c r="AD340" s="395"/>
      <c r="AE340" s="395"/>
      <c r="AF340" s="395"/>
      <c r="AG340" s="395"/>
      <c r="AH340" s="395"/>
      <c r="AI340" s="395"/>
      <c r="AJ340" s="395"/>
      <c r="AK340" s="395"/>
      <c r="AL340" s="395"/>
      <c r="AM340" s="395"/>
      <c r="AN340" s="395"/>
      <c r="AO340" s="395"/>
      <c r="AP340" s="395"/>
      <c r="AQ340" s="395"/>
      <c r="AR340" s="395"/>
      <c r="AS340" s="395"/>
      <c r="AT340" s="395"/>
      <c r="AU340" s="395"/>
      <c r="AV340" s="395"/>
      <c r="AW340" s="395"/>
      <c r="AX340" s="395"/>
      <c r="AY340" s="395"/>
      <c r="AZ340" s="395"/>
      <c r="BA340" s="382" t="s">
        <v>128</v>
      </c>
      <c r="BB340" s="381"/>
      <c r="BC340" s="505" t="s">
        <v>0</v>
      </c>
      <c r="BD340" s="620" t="s">
        <v>1</v>
      </c>
      <c r="BE340" s="620" t="s">
        <v>2</v>
      </c>
      <c r="BF340" s="620" t="s">
        <v>3</v>
      </c>
      <c r="BG340" s="506" t="s">
        <v>4</v>
      </c>
      <c r="BH340" s="505" t="s">
        <v>0</v>
      </c>
      <c r="BI340" s="620" t="s">
        <v>1</v>
      </c>
      <c r="BJ340" s="620" t="s">
        <v>2</v>
      </c>
      <c r="BK340" s="620" t="s">
        <v>3</v>
      </c>
      <c r="BL340" s="506" t="s">
        <v>4</v>
      </c>
      <c r="BM340" s="505" t="s">
        <v>0</v>
      </c>
      <c r="BN340" s="620" t="s">
        <v>1</v>
      </c>
      <c r="BO340" s="620" t="s">
        <v>2</v>
      </c>
      <c r="BP340" s="620" t="s">
        <v>3</v>
      </c>
      <c r="BQ340" s="506" t="s">
        <v>4</v>
      </c>
      <c r="BR340" s="505" t="s">
        <v>158</v>
      </c>
      <c r="BS340" s="620" t="s">
        <v>159</v>
      </c>
      <c r="BT340" s="620" t="s">
        <v>160</v>
      </c>
      <c r="BU340" s="620" t="s">
        <v>161</v>
      </c>
      <c r="BV340" s="620" t="s">
        <v>162</v>
      </c>
      <c r="BW340" s="620" t="s">
        <v>163</v>
      </c>
      <c r="BX340" s="621" t="s">
        <v>164</v>
      </c>
      <c r="BY340" s="943"/>
      <c r="BZ340" s="943"/>
      <c r="CA340" s="943"/>
      <c r="CB340" s="943"/>
      <c r="CC340" s="943"/>
      <c r="CD340" s="943"/>
      <c r="CE340" s="943"/>
      <c r="CF340" s="943"/>
      <c r="CG340" s="943"/>
      <c r="CH340" s="943"/>
      <c r="CI340" s="943"/>
      <c r="CJ340" s="943"/>
      <c r="CK340" s="943"/>
      <c r="CL340" s="943"/>
      <c r="CM340" s="943"/>
      <c r="CN340" s="943"/>
      <c r="CO340" s="943"/>
      <c r="CP340" s="943"/>
      <c r="CQ340" s="943"/>
      <c r="CR340" s="943"/>
      <c r="CS340" s="943"/>
      <c r="CT340" s="943"/>
      <c r="CU340" s="943"/>
      <c r="CV340" s="943"/>
      <c r="CW340" s="943"/>
      <c r="CX340" s="943"/>
      <c r="CY340" s="943"/>
      <c r="CZ340" s="943"/>
    </row>
    <row r="341" s="603" customFormat="true" ht="15" customHeight="true" x14ac:dyDescent="0.2">
      <c r="B341" s="602"/>
      <c r="Y341" s="395"/>
      <c r="Z341" s="395"/>
      <c r="AA341" s="395"/>
      <c r="AB341" s="395"/>
      <c r="AC341" s="395"/>
      <c r="AD341" s="395"/>
      <c r="AE341" s="395"/>
      <c r="AF341" s="395"/>
      <c r="AG341" s="395"/>
      <c r="AH341" s="395"/>
      <c r="AI341" s="395"/>
      <c r="AJ341" s="395"/>
      <c r="AK341" s="395"/>
      <c r="AL341" s="395"/>
      <c r="AM341" s="395"/>
      <c r="AN341" s="395"/>
      <c r="AO341" s="395"/>
      <c r="AP341" s="395"/>
      <c r="AQ341" s="395"/>
      <c r="AR341" s="395"/>
      <c r="AS341" s="395"/>
      <c r="AT341" s="395"/>
      <c r="AU341" s="395"/>
      <c r="AV341" s="395"/>
      <c r="AW341" s="395"/>
      <c r="AX341" s="395"/>
      <c r="AY341" s="395"/>
      <c r="AZ341" s="395"/>
      <c r="BA341" s="1125" t="s">
        <v>155</v>
      </c>
      <c r="BB341" s="645" t="s">
        <v>50</v>
      </c>
      <c r="BC341" s="92" t="s">
        <v>36</v>
      </c>
      <c r="BD341" s="88" t="s">
        <v>36</v>
      </c>
      <c r="BE341" s="88" t="s">
        <v>36</v>
      </c>
      <c r="BF341" s="88" t="s">
        <v>36</v>
      </c>
      <c r="BG341" s="83" t="s">
        <v>36</v>
      </c>
      <c r="BH341" s="92" t="s">
        <v>36</v>
      </c>
      <c r="BI341" s="88" t="s">
        <v>36</v>
      </c>
      <c r="BJ341" s="88" t="s">
        <v>36</v>
      </c>
      <c r="BK341" s="88" t="s">
        <v>36</v>
      </c>
      <c r="BL341" s="83" t="s">
        <v>36</v>
      </c>
      <c r="BM341" s="92" t="s">
        <v>36</v>
      </c>
      <c r="BN341" s="88" t="s">
        <v>36</v>
      </c>
      <c r="BO341" s="88" t="s">
        <v>36</v>
      </c>
      <c r="BP341" s="88" t="s">
        <v>36</v>
      </c>
      <c r="BQ341" s="83" t="s">
        <v>36</v>
      </c>
      <c r="BR341" s="92" t="s">
        <v>36</v>
      </c>
      <c r="BS341" s="88" t="s">
        <v>36</v>
      </c>
      <c r="BT341" s="88" t="s">
        <v>36</v>
      </c>
      <c r="BU341" s="88" t="s">
        <v>36</v>
      </c>
      <c r="BV341" s="88" t="s">
        <v>36</v>
      </c>
      <c r="BW341" s="88" t="s">
        <v>36</v>
      </c>
      <c r="BX341" s="78" t="s">
        <v>36</v>
      </c>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row>
    <row r="342" s="603" customFormat="true" ht="15" customHeight="true" x14ac:dyDescent="0.2">
      <c r="B342" s="602"/>
      <c r="Y342" s="395"/>
      <c r="Z342" s="395"/>
      <c r="AA342" s="395"/>
      <c r="AB342" s="395"/>
      <c r="AC342" s="395"/>
      <c r="AD342" s="395"/>
      <c r="AE342" s="395"/>
      <c r="AF342" s="395"/>
      <c r="AG342" s="395"/>
      <c r="AH342" s="395"/>
      <c r="AI342" s="395"/>
      <c r="AJ342" s="395"/>
      <c r="AK342" s="395"/>
      <c r="AL342" s="395"/>
      <c r="AM342" s="395"/>
      <c r="AN342" s="395"/>
      <c r="AO342" s="395"/>
      <c r="AP342" s="395"/>
      <c r="AQ342" s="395"/>
      <c r="AR342" s="395"/>
      <c r="AS342" s="395"/>
      <c r="AT342" s="395"/>
      <c r="AU342" s="395"/>
      <c r="AV342" s="395"/>
      <c r="AW342" s="395"/>
      <c r="AX342" s="395"/>
      <c r="AY342" s="395"/>
      <c r="AZ342" s="395"/>
      <c r="BA342" s="1124"/>
      <c r="BB342" s="643" t="s">
        <v>49</v>
      </c>
      <c r="BC342" s="91" t="s">
        <v>36</v>
      </c>
      <c r="BD342" s="87" t="s">
        <v>36</v>
      </c>
      <c r="BE342" s="87" t="s">
        <v>36</v>
      </c>
      <c r="BF342" s="87" t="s">
        <v>36</v>
      </c>
      <c r="BG342" s="82" t="s">
        <v>36</v>
      </c>
      <c r="BH342" s="91" t="s">
        <v>36</v>
      </c>
      <c r="BI342" s="87" t="s">
        <v>36</v>
      </c>
      <c r="BJ342" s="87" t="s">
        <v>36</v>
      </c>
      <c r="BK342" s="87" t="s">
        <v>36</v>
      </c>
      <c r="BL342" s="82" t="s">
        <v>36</v>
      </c>
      <c r="BM342" s="91" t="s">
        <v>36</v>
      </c>
      <c r="BN342" s="87" t="s">
        <v>36</v>
      </c>
      <c r="BO342" s="87" t="s">
        <v>36</v>
      </c>
      <c r="BP342" s="87" t="s">
        <v>36</v>
      </c>
      <c r="BQ342" s="82" t="s">
        <v>36</v>
      </c>
      <c r="BR342" s="91" t="s">
        <v>36</v>
      </c>
      <c r="BS342" s="87" t="s">
        <v>36</v>
      </c>
      <c r="BT342" s="87" t="s">
        <v>36</v>
      </c>
      <c r="BU342" s="87" t="s">
        <v>36</v>
      </c>
      <c r="BV342" s="87" t="s">
        <v>36</v>
      </c>
      <c r="BW342" s="87" t="s">
        <v>36</v>
      </c>
      <c r="BX342" s="77" t="s">
        <v>36</v>
      </c>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row>
    <row r="343" s="603" customFormat="true" ht="15" customHeight="true" x14ac:dyDescent="0.2">
      <c r="B343" s="602"/>
      <c r="Y343" s="395"/>
      <c r="Z343" s="395"/>
      <c r="AA343" s="395"/>
      <c r="AB343" s="395"/>
      <c r="AC343" s="395"/>
      <c r="AD343" s="395"/>
      <c r="AE343" s="395"/>
      <c r="AF343" s="395"/>
      <c r="AG343" s="395"/>
      <c r="AH343" s="395"/>
      <c r="AI343" s="395"/>
      <c r="AJ343" s="395"/>
      <c r="AK343" s="395"/>
      <c r="AL343" s="395"/>
      <c r="AM343" s="395"/>
      <c r="AN343" s="395"/>
      <c r="AO343" s="395"/>
      <c r="AP343" s="395"/>
      <c r="AQ343" s="395"/>
      <c r="AR343" s="395"/>
      <c r="AS343" s="395"/>
      <c r="AT343" s="395"/>
      <c r="AU343" s="395"/>
      <c r="AV343" s="395"/>
      <c r="AW343" s="395"/>
      <c r="AX343" s="395"/>
      <c r="AY343" s="395"/>
      <c r="AZ343" s="395"/>
      <c r="BA343" s="1126" t="s">
        <v>150</v>
      </c>
      <c r="BB343" s="643" t="s">
        <v>50</v>
      </c>
      <c r="BC343" s="91" t="s">
        <v>36</v>
      </c>
      <c r="BD343" s="87" t="s">
        <v>36</v>
      </c>
      <c r="BE343" s="87" t="s">
        <v>36</v>
      </c>
      <c r="BF343" s="87" t="s">
        <v>36</v>
      </c>
      <c r="BG343" s="82" t="s">
        <v>36</v>
      </c>
      <c r="BH343" s="91" t="s">
        <v>36</v>
      </c>
      <c r="BI343" s="87" t="s">
        <v>36</v>
      </c>
      <c r="BJ343" s="87" t="s">
        <v>36</v>
      </c>
      <c r="BK343" s="87" t="s">
        <v>36</v>
      </c>
      <c r="BL343" s="82" t="s">
        <v>36</v>
      </c>
      <c r="BM343" s="91" t="s">
        <v>36</v>
      </c>
      <c r="BN343" s="87" t="s">
        <v>36</v>
      </c>
      <c r="BO343" s="87" t="s">
        <v>36</v>
      </c>
      <c r="BP343" s="87" t="s">
        <v>36</v>
      </c>
      <c r="BQ343" s="82" t="s">
        <v>36</v>
      </c>
      <c r="BR343" s="91" t="s">
        <v>36</v>
      </c>
      <c r="BS343" s="87" t="s">
        <v>36</v>
      </c>
      <c r="BT343" s="87" t="s">
        <v>36</v>
      </c>
      <c r="BU343" s="87" t="s">
        <v>36</v>
      </c>
      <c r="BV343" s="87" t="s">
        <v>36</v>
      </c>
      <c r="BW343" s="87" t="s">
        <v>36</v>
      </c>
      <c r="BX343" s="77" t="s">
        <v>36</v>
      </c>
      <c r="BY343" s="30"/>
      <c r="BZ343" s="30"/>
      <c r="CA343" s="30"/>
      <c r="CB343" s="30"/>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0"/>
    </row>
    <row r="344" s="603" customFormat="true" ht="15" customHeight="true" x14ac:dyDescent="0.2">
      <c r="B344" s="602"/>
      <c r="Y344" s="395"/>
      <c r="Z344" s="395"/>
      <c r="AA344" s="395"/>
      <c r="AB344" s="395"/>
      <c r="AC344" s="395"/>
      <c r="AD344" s="395"/>
      <c r="AE344" s="395"/>
      <c r="AF344" s="395"/>
      <c r="AG344" s="395"/>
      <c r="AH344" s="395"/>
      <c r="AI344" s="395"/>
      <c r="AJ344" s="395"/>
      <c r="AK344" s="395"/>
      <c r="AL344" s="395"/>
      <c r="AM344" s="395"/>
      <c r="AN344" s="395"/>
      <c r="AO344" s="395"/>
      <c r="AP344" s="395"/>
      <c r="AQ344" s="395"/>
      <c r="AR344" s="395"/>
      <c r="AS344" s="395"/>
      <c r="AT344" s="395"/>
      <c r="AU344" s="395"/>
      <c r="AV344" s="395"/>
      <c r="AW344" s="395"/>
      <c r="AX344" s="395"/>
      <c r="AY344" s="395"/>
      <c r="AZ344" s="395"/>
      <c r="BA344" s="1124"/>
      <c r="BB344" s="643" t="s">
        <v>49</v>
      </c>
      <c r="BC344" s="91" t="s">
        <v>36</v>
      </c>
      <c r="BD344" s="87" t="s">
        <v>36</v>
      </c>
      <c r="BE344" s="87" t="s">
        <v>36</v>
      </c>
      <c r="BF344" s="87" t="s">
        <v>36</v>
      </c>
      <c r="BG344" s="82" t="s">
        <v>36</v>
      </c>
      <c r="BH344" s="91" t="s">
        <v>36</v>
      </c>
      <c r="BI344" s="87" t="s">
        <v>36</v>
      </c>
      <c r="BJ344" s="87" t="s">
        <v>36</v>
      </c>
      <c r="BK344" s="87" t="s">
        <v>36</v>
      </c>
      <c r="BL344" s="82" t="s">
        <v>36</v>
      </c>
      <c r="BM344" s="91" t="s">
        <v>36</v>
      </c>
      <c r="BN344" s="87" t="s">
        <v>36</v>
      </c>
      <c r="BO344" s="87" t="s">
        <v>36</v>
      </c>
      <c r="BP344" s="87" t="s">
        <v>36</v>
      </c>
      <c r="BQ344" s="82" t="s">
        <v>36</v>
      </c>
      <c r="BR344" s="91" t="s">
        <v>36</v>
      </c>
      <c r="BS344" s="87" t="s">
        <v>36</v>
      </c>
      <c r="BT344" s="87" t="s">
        <v>36</v>
      </c>
      <c r="BU344" s="87" t="s">
        <v>36</v>
      </c>
      <c r="BV344" s="87" t="s">
        <v>36</v>
      </c>
      <c r="BW344" s="87" t="s">
        <v>36</v>
      </c>
      <c r="BX344" s="77" t="s">
        <v>36</v>
      </c>
      <c r="BY344" s="30"/>
      <c r="BZ344" s="30"/>
      <c r="CA344" s="30"/>
      <c r="CB344" s="30"/>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0"/>
    </row>
    <row r="345" s="603" customFormat="true" ht="15" customHeight="true" x14ac:dyDescent="0.2">
      <c r="B345" s="602"/>
      <c r="Y345" s="395"/>
      <c r="Z345" s="395"/>
      <c r="AA345" s="395"/>
      <c r="AB345" s="395"/>
      <c r="AC345" s="395"/>
      <c r="AD345" s="395"/>
      <c r="AE345" s="395"/>
      <c r="AF345" s="395"/>
      <c r="AG345" s="395"/>
      <c r="AH345" s="395"/>
      <c r="AI345" s="395"/>
      <c r="AJ345" s="395"/>
      <c r="AK345" s="395"/>
      <c r="AL345" s="395"/>
      <c r="AM345" s="395"/>
      <c r="AN345" s="395"/>
      <c r="AO345" s="395"/>
      <c r="AP345" s="395"/>
      <c r="AQ345" s="395"/>
      <c r="AR345" s="395"/>
      <c r="AS345" s="395"/>
      <c r="AT345" s="395"/>
      <c r="AU345" s="395"/>
      <c r="AV345" s="395"/>
      <c r="AW345" s="395"/>
      <c r="AX345" s="395"/>
      <c r="AY345" s="395"/>
      <c r="AZ345" s="395"/>
      <c r="BA345" s="1126" t="s">
        <v>151</v>
      </c>
      <c r="BB345" s="643" t="s">
        <v>50</v>
      </c>
      <c r="BC345" s="91" t="s">
        <v>36</v>
      </c>
      <c r="BD345" s="87" t="s">
        <v>36</v>
      </c>
      <c r="BE345" s="87" t="s">
        <v>36</v>
      </c>
      <c r="BF345" s="87" t="s">
        <v>36</v>
      </c>
      <c r="BG345" s="82" t="s">
        <v>36</v>
      </c>
      <c r="BH345" s="91" t="s">
        <v>36</v>
      </c>
      <c r="BI345" s="87" t="s">
        <v>36</v>
      </c>
      <c r="BJ345" s="87" t="s">
        <v>36</v>
      </c>
      <c r="BK345" s="87" t="s">
        <v>36</v>
      </c>
      <c r="BL345" s="82" t="s">
        <v>36</v>
      </c>
      <c r="BM345" s="91" t="s">
        <v>36</v>
      </c>
      <c r="BN345" s="87" t="s">
        <v>36</v>
      </c>
      <c r="BO345" s="87" t="s">
        <v>36</v>
      </c>
      <c r="BP345" s="87" t="s">
        <v>36</v>
      </c>
      <c r="BQ345" s="82" t="s">
        <v>36</v>
      </c>
      <c r="BR345" s="91" t="s">
        <v>36</v>
      </c>
      <c r="BS345" s="87" t="s">
        <v>36</v>
      </c>
      <c r="BT345" s="87" t="s">
        <v>36</v>
      </c>
      <c r="BU345" s="87" t="s">
        <v>36</v>
      </c>
      <c r="BV345" s="87" t="s">
        <v>36</v>
      </c>
      <c r="BW345" s="87" t="s">
        <v>36</v>
      </c>
      <c r="BX345" s="77" t="s">
        <v>36</v>
      </c>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row>
    <row r="346" s="603" customFormat="true" ht="15" customHeight="true" x14ac:dyDescent="0.2">
      <c r="B346" s="602"/>
      <c r="Y346" s="395"/>
      <c r="Z346" s="395"/>
      <c r="AA346" s="395"/>
      <c r="AB346" s="395"/>
      <c r="AC346" s="395"/>
      <c r="AD346" s="395"/>
      <c r="AE346" s="395"/>
      <c r="AF346" s="395"/>
      <c r="AG346" s="395"/>
      <c r="AH346" s="395"/>
      <c r="AI346" s="395"/>
      <c r="AJ346" s="395"/>
      <c r="AK346" s="395"/>
      <c r="AL346" s="395"/>
      <c r="AM346" s="395"/>
      <c r="AN346" s="395"/>
      <c r="AO346" s="395"/>
      <c r="AP346" s="395"/>
      <c r="AQ346" s="395"/>
      <c r="AR346" s="395"/>
      <c r="AS346" s="395"/>
      <c r="AT346" s="395"/>
      <c r="AU346" s="395"/>
      <c r="AV346" s="395"/>
      <c r="AW346" s="395"/>
      <c r="AX346" s="395"/>
      <c r="AY346" s="395"/>
      <c r="AZ346" s="395"/>
      <c r="BA346" s="1124"/>
      <c r="BB346" s="643" t="s">
        <v>49</v>
      </c>
      <c r="BC346" s="91" t="s">
        <v>36</v>
      </c>
      <c r="BD346" s="87" t="s">
        <v>36</v>
      </c>
      <c r="BE346" s="87" t="s">
        <v>36</v>
      </c>
      <c r="BF346" s="87" t="s">
        <v>36</v>
      </c>
      <c r="BG346" s="82" t="s">
        <v>36</v>
      </c>
      <c r="BH346" s="91" t="s">
        <v>36</v>
      </c>
      <c r="BI346" s="87" t="s">
        <v>36</v>
      </c>
      <c r="BJ346" s="87" t="s">
        <v>36</v>
      </c>
      <c r="BK346" s="87" t="s">
        <v>36</v>
      </c>
      <c r="BL346" s="82" t="s">
        <v>36</v>
      </c>
      <c r="BM346" s="91" t="s">
        <v>36</v>
      </c>
      <c r="BN346" s="87" t="s">
        <v>36</v>
      </c>
      <c r="BO346" s="87" t="s">
        <v>36</v>
      </c>
      <c r="BP346" s="87" t="s">
        <v>36</v>
      </c>
      <c r="BQ346" s="82" t="s">
        <v>36</v>
      </c>
      <c r="BR346" s="91" t="s">
        <v>36</v>
      </c>
      <c r="BS346" s="87" t="s">
        <v>36</v>
      </c>
      <c r="BT346" s="87" t="s">
        <v>36</v>
      </c>
      <c r="BU346" s="87" t="s">
        <v>36</v>
      </c>
      <c r="BV346" s="87" t="s">
        <v>36</v>
      </c>
      <c r="BW346" s="87" t="s">
        <v>36</v>
      </c>
      <c r="BX346" s="77" t="s">
        <v>36</v>
      </c>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row>
    <row r="347" s="603" customFormat="true" ht="15" customHeight="true" x14ac:dyDescent="0.2">
      <c r="B347" s="602"/>
      <c r="Y347" s="395"/>
      <c r="Z347" s="395"/>
      <c r="AA347" s="395"/>
      <c r="AB347" s="395"/>
      <c r="AC347" s="395"/>
      <c r="AD347" s="395"/>
      <c r="AE347" s="395"/>
      <c r="AF347" s="395"/>
      <c r="AG347" s="395"/>
      <c r="AH347" s="395"/>
      <c r="AI347" s="395"/>
      <c r="AJ347" s="395"/>
      <c r="AK347" s="395"/>
      <c r="AL347" s="395"/>
      <c r="AM347" s="395"/>
      <c r="AN347" s="395"/>
      <c r="AO347" s="395"/>
      <c r="AP347" s="395"/>
      <c r="AQ347" s="395"/>
      <c r="AR347" s="395"/>
      <c r="AS347" s="395"/>
      <c r="AT347" s="395"/>
      <c r="AU347" s="395"/>
      <c r="AV347" s="395"/>
      <c r="AW347" s="395"/>
      <c r="AX347" s="395"/>
      <c r="AY347" s="395"/>
      <c r="AZ347" s="395"/>
      <c r="BA347" s="1126" t="s">
        <v>152</v>
      </c>
      <c r="BB347" s="643" t="s">
        <v>50</v>
      </c>
      <c r="BC347" s="91" t="s">
        <v>36</v>
      </c>
      <c r="BD347" s="87" t="s">
        <v>36</v>
      </c>
      <c r="BE347" s="87" t="s">
        <v>36</v>
      </c>
      <c r="BF347" s="87" t="s">
        <v>36</v>
      </c>
      <c r="BG347" s="82" t="s">
        <v>36</v>
      </c>
      <c r="BH347" s="91" t="s">
        <v>36</v>
      </c>
      <c r="BI347" s="87" t="s">
        <v>36</v>
      </c>
      <c r="BJ347" s="87" t="s">
        <v>36</v>
      </c>
      <c r="BK347" s="87" t="s">
        <v>36</v>
      </c>
      <c r="BL347" s="82" t="s">
        <v>36</v>
      </c>
      <c r="BM347" s="91" t="s">
        <v>36</v>
      </c>
      <c r="BN347" s="87" t="s">
        <v>36</v>
      </c>
      <c r="BO347" s="87" t="s">
        <v>36</v>
      </c>
      <c r="BP347" s="87" t="s">
        <v>36</v>
      </c>
      <c r="BQ347" s="82" t="s">
        <v>36</v>
      </c>
      <c r="BR347" s="91" t="s">
        <v>36</v>
      </c>
      <c r="BS347" s="87" t="s">
        <v>36</v>
      </c>
      <c r="BT347" s="87" t="s">
        <v>36</v>
      </c>
      <c r="BU347" s="87" t="s">
        <v>36</v>
      </c>
      <c r="BV347" s="87" t="s">
        <v>36</v>
      </c>
      <c r="BW347" s="87" t="s">
        <v>36</v>
      </c>
      <c r="BX347" s="77" t="s">
        <v>36</v>
      </c>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row>
    <row r="348" s="603" customFormat="true" ht="15" customHeight="true" x14ac:dyDescent="0.2">
      <c r="B348" s="602"/>
      <c r="Y348" s="395"/>
      <c r="Z348" s="395"/>
      <c r="AA348" s="395"/>
      <c r="AB348" s="395"/>
      <c r="AC348" s="395"/>
      <c r="AD348" s="395"/>
      <c r="AE348" s="395"/>
      <c r="AF348" s="395"/>
      <c r="AG348" s="395"/>
      <c r="AH348" s="395"/>
      <c r="AI348" s="395"/>
      <c r="AJ348" s="395"/>
      <c r="AK348" s="395"/>
      <c r="AL348" s="395"/>
      <c r="AM348" s="395"/>
      <c r="AN348" s="395"/>
      <c r="AO348" s="395"/>
      <c r="AP348" s="395"/>
      <c r="AQ348" s="395"/>
      <c r="AR348" s="395"/>
      <c r="AS348" s="395"/>
      <c r="AT348" s="395"/>
      <c r="AU348" s="395"/>
      <c r="AV348" s="395"/>
      <c r="AW348" s="395"/>
      <c r="AX348" s="395"/>
      <c r="AY348" s="395"/>
      <c r="AZ348" s="395"/>
      <c r="BA348" s="1124"/>
      <c r="BB348" s="643" t="s">
        <v>49</v>
      </c>
      <c r="BC348" s="91" t="s">
        <v>36</v>
      </c>
      <c r="BD348" s="87" t="s">
        <v>36</v>
      </c>
      <c r="BE348" s="87" t="s">
        <v>36</v>
      </c>
      <c r="BF348" s="87" t="s">
        <v>36</v>
      </c>
      <c r="BG348" s="82" t="s">
        <v>36</v>
      </c>
      <c r="BH348" s="91" t="s">
        <v>36</v>
      </c>
      <c r="BI348" s="87" t="s">
        <v>36</v>
      </c>
      <c r="BJ348" s="87" t="s">
        <v>36</v>
      </c>
      <c r="BK348" s="87" t="s">
        <v>36</v>
      </c>
      <c r="BL348" s="82" t="s">
        <v>36</v>
      </c>
      <c r="BM348" s="91" t="s">
        <v>36</v>
      </c>
      <c r="BN348" s="87" t="s">
        <v>36</v>
      </c>
      <c r="BO348" s="87" t="s">
        <v>36</v>
      </c>
      <c r="BP348" s="87" t="s">
        <v>36</v>
      </c>
      <c r="BQ348" s="82" t="s">
        <v>36</v>
      </c>
      <c r="BR348" s="91" t="s">
        <v>36</v>
      </c>
      <c r="BS348" s="87" t="s">
        <v>36</v>
      </c>
      <c r="BT348" s="87" t="s">
        <v>36</v>
      </c>
      <c r="BU348" s="87" t="s">
        <v>36</v>
      </c>
      <c r="BV348" s="87" t="s">
        <v>36</v>
      </c>
      <c r="BW348" s="87" t="s">
        <v>36</v>
      </c>
      <c r="BX348" s="77" t="s">
        <v>36</v>
      </c>
      <c r="BY348" s="30"/>
      <c r="BZ348" s="30"/>
      <c r="CA348" s="30"/>
      <c r="CB348" s="30"/>
      <c r="CC348" s="30"/>
      <c r="CD348" s="30"/>
      <c r="CE348" s="30"/>
      <c r="CF348" s="30"/>
      <c r="CG348" s="30"/>
      <c r="CH348" s="30"/>
      <c r="CI348" s="30"/>
      <c r="CJ348" s="30"/>
      <c r="CK348" s="30"/>
      <c r="CL348" s="30"/>
      <c r="CM348" s="30"/>
      <c r="CN348" s="30"/>
      <c r="CO348" s="30"/>
      <c r="CP348" s="30"/>
      <c r="CQ348" s="30"/>
      <c r="CR348" s="30"/>
      <c r="CS348" s="30"/>
      <c r="CT348" s="30"/>
      <c r="CU348" s="30"/>
      <c r="CV348" s="30"/>
      <c r="CW348" s="30"/>
      <c r="CX348" s="30"/>
      <c r="CY348" s="30"/>
      <c r="CZ348" s="30"/>
    </row>
    <row r="349" s="603" customFormat="true" ht="15" customHeight="true" x14ac:dyDescent="0.2">
      <c r="B349" s="602"/>
      <c r="Y349" s="395"/>
      <c r="Z349" s="395"/>
      <c r="AA349" s="395"/>
      <c r="AB349" s="395"/>
      <c r="AC349" s="395"/>
      <c r="AD349" s="395"/>
      <c r="AE349" s="395"/>
      <c r="AF349" s="395"/>
      <c r="AG349" s="395"/>
      <c r="AH349" s="395"/>
      <c r="AI349" s="395"/>
      <c r="AJ349" s="395"/>
      <c r="AK349" s="395"/>
      <c r="AL349" s="395"/>
      <c r="AM349" s="395"/>
      <c r="AN349" s="395"/>
      <c r="AO349" s="395"/>
      <c r="AP349" s="395"/>
      <c r="AQ349" s="395"/>
      <c r="AR349" s="395"/>
      <c r="AS349" s="395"/>
      <c r="AT349" s="395"/>
      <c r="AU349" s="395"/>
      <c r="AV349" s="395"/>
      <c r="AW349" s="395"/>
      <c r="AX349" s="395"/>
      <c r="AY349" s="395"/>
      <c r="AZ349" s="395"/>
      <c r="BA349" s="1126" t="s">
        <v>153</v>
      </c>
      <c r="BB349" s="643" t="s">
        <v>50</v>
      </c>
      <c r="BC349" s="91" t="s">
        <v>36</v>
      </c>
      <c r="BD349" s="87" t="s">
        <v>36</v>
      </c>
      <c r="BE349" s="87" t="s">
        <v>36</v>
      </c>
      <c r="BF349" s="87" t="s">
        <v>36</v>
      </c>
      <c r="BG349" s="82" t="s">
        <v>36</v>
      </c>
      <c r="BH349" s="91" t="s">
        <v>36</v>
      </c>
      <c r="BI349" s="87" t="s">
        <v>36</v>
      </c>
      <c r="BJ349" s="87" t="s">
        <v>36</v>
      </c>
      <c r="BK349" s="87" t="s">
        <v>36</v>
      </c>
      <c r="BL349" s="82" t="s">
        <v>36</v>
      </c>
      <c r="BM349" s="91" t="s">
        <v>36</v>
      </c>
      <c r="BN349" s="87" t="s">
        <v>36</v>
      </c>
      <c r="BO349" s="87" t="s">
        <v>36</v>
      </c>
      <c r="BP349" s="87" t="s">
        <v>36</v>
      </c>
      <c r="BQ349" s="82" t="s">
        <v>36</v>
      </c>
      <c r="BR349" s="91" t="s">
        <v>36</v>
      </c>
      <c r="BS349" s="87" t="s">
        <v>36</v>
      </c>
      <c r="BT349" s="87" t="s">
        <v>36</v>
      </c>
      <c r="BU349" s="87" t="s">
        <v>36</v>
      </c>
      <c r="BV349" s="87" t="s">
        <v>36</v>
      </c>
      <c r="BW349" s="87" t="s">
        <v>36</v>
      </c>
      <c r="BX349" s="77" t="s">
        <v>36</v>
      </c>
      <c r="BY349" s="30"/>
      <c r="BZ349" s="30"/>
      <c r="CA349" s="30"/>
      <c r="CB349" s="30"/>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0"/>
    </row>
    <row r="350" s="603" customFormat="true" ht="15" customHeight="true" x14ac:dyDescent="0.2">
      <c r="B350" s="602"/>
      <c r="Y350" s="395"/>
      <c r="Z350" s="395"/>
      <c r="AA350" s="395"/>
      <c r="AB350" s="395"/>
      <c r="AC350" s="395"/>
      <c r="AD350" s="395"/>
      <c r="AE350" s="395"/>
      <c r="AF350" s="395"/>
      <c r="AG350" s="395"/>
      <c r="AH350" s="395"/>
      <c r="AI350" s="395"/>
      <c r="AJ350" s="395"/>
      <c r="AK350" s="395"/>
      <c r="AL350" s="395"/>
      <c r="AM350" s="395"/>
      <c r="AN350" s="395"/>
      <c r="AO350" s="395"/>
      <c r="AP350" s="395"/>
      <c r="AQ350" s="395"/>
      <c r="AR350" s="395"/>
      <c r="AS350" s="395"/>
      <c r="AT350" s="395"/>
      <c r="AU350" s="395"/>
      <c r="AV350" s="395"/>
      <c r="AW350" s="395"/>
      <c r="AX350" s="395"/>
      <c r="AY350" s="395"/>
      <c r="AZ350" s="395"/>
      <c r="BA350" s="1124"/>
      <c r="BB350" s="643" t="s">
        <v>49</v>
      </c>
      <c r="BC350" s="91" t="s">
        <v>36</v>
      </c>
      <c r="BD350" s="87" t="s">
        <v>36</v>
      </c>
      <c r="BE350" s="87" t="s">
        <v>36</v>
      </c>
      <c r="BF350" s="87" t="s">
        <v>36</v>
      </c>
      <c r="BG350" s="82" t="s">
        <v>36</v>
      </c>
      <c r="BH350" s="91" t="s">
        <v>36</v>
      </c>
      <c r="BI350" s="87" t="s">
        <v>36</v>
      </c>
      <c r="BJ350" s="87" t="s">
        <v>36</v>
      </c>
      <c r="BK350" s="87" t="s">
        <v>36</v>
      </c>
      <c r="BL350" s="82" t="s">
        <v>36</v>
      </c>
      <c r="BM350" s="91" t="s">
        <v>36</v>
      </c>
      <c r="BN350" s="87" t="s">
        <v>36</v>
      </c>
      <c r="BO350" s="87" t="s">
        <v>36</v>
      </c>
      <c r="BP350" s="87" t="s">
        <v>36</v>
      </c>
      <c r="BQ350" s="82" t="s">
        <v>36</v>
      </c>
      <c r="BR350" s="91" t="s">
        <v>36</v>
      </c>
      <c r="BS350" s="87" t="s">
        <v>36</v>
      </c>
      <c r="BT350" s="87" t="s">
        <v>36</v>
      </c>
      <c r="BU350" s="87" t="s">
        <v>36</v>
      </c>
      <c r="BV350" s="87" t="s">
        <v>36</v>
      </c>
      <c r="BW350" s="87" t="s">
        <v>36</v>
      </c>
      <c r="BX350" s="77" t="s">
        <v>36</v>
      </c>
      <c r="BY350" s="30"/>
      <c r="BZ350" s="30"/>
      <c r="CA350" s="30"/>
      <c r="CB350" s="30"/>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0"/>
    </row>
    <row r="351" s="603" customFormat="true" ht="15" customHeight="true" x14ac:dyDescent="0.2">
      <c r="B351" s="602"/>
      <c r="Y351" s="395"/>
      <c r="Z351" s="395"/>
      <c r="AA351" s="395"/>
      <c r="AB351" s="395"/>
      <c r="AC351" s="395"/>
      <c r="AD351" s="395"/>
      <c r="AE351" s="395"/>
      <c r="AF351" s="395"/>
      <c r="AG351" s="395"/>
      <c r="AH351" s="395"/>
      <c r="AI351" s="395"/>
      <c r="AJ351" s="395"/>
      <c r="AK351" s="395"/>
      <c r="AL351" s="395"/>
      <c r="AM351" s="395"/>
      <c r="AN351" s="395"/>
      <c r="AO351" s="395"/>
      <c r="AP351" s="395"/>
      <c r="AQ351" s="395"/>
      <c r="AR351" s="395"/>
      <c r="AS351" s="395"/>
      <c r="AT351" s="395"/>
      <c r="AU351" s="395"/>
      <c r="AV351" s="395"/>
      <c r="AW351" s="395"/>
      <c r="AX351" s="395"/>
      <c r="AY351" s="395"/>
      <c r="AZ351" s="395"/>
      <c r="BA351" s="1126" t="s">
        <v>154</v>
      </c>
      <c r="BB351" s="643" t="s">
        <v>50</v>
      </c>
      <c r="BC351" s="91" t="s">
        <v>36</v>
      </c>
      <c r="BD351" s="87" t="s">
        <v>36</v>
      </c>
      <c r="BE351" s="87" t="s">
        <v>36</v>
      </c>
      <c r="BF351" s="87" t="s">
        <v>36</v>
      </c>
      <c r="BG351" s="82" t="s">
        <v>36</v>
      </c>
      <c r="BH351" s="91" t="s">
        <v>36</v>
      </c>
      <c r="BI351" s="87" t="s">
        <v>36</v>
      </c>
      <c r="BJ351" s="87" t="s">
        <v>36</v>
      </c>
      <c r="BK351" s="87" t="s">
        <v>36</v>
      </c>
      <c r="BL351" s="82" t="s">
        <v>36</v>
      </c>
      <c r="BM351" s="91" t="s">
        <v>36</v>
      </c>
      <c r="BN351" s="87" t="s">
        <v>36</v>
      </c>
      <c r="BO351" s="87" t="s">
        <v>36</v>
      </c>
      <c r="BP351" s="87" t="s">
        <v>36</v>
      </c>
      <c r="BQ351" s="82" t="s">
        <v>36</v>
      </c>
      <c r="BR351" s="91" t="s">
        <v>36</v>
      </c>
      <c r="BS351" s="87" t="s">
        <v>36</v>
      </c>
      <c r="BT351" s="87" t="s">
        <v>36</v>
      </c>
      <c r="BU351" s="87" t="s">
        <v>36</v>
      </c>
      <c r="BV351" s="87" t="s">
        <v>36</v>
      </c>
      <c r="BW351" s="87" t="s">
        <v>36</v>
      </c>
      <c r="BX351" s="77" t="s">
        <v>36</v>
      </c>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row>
    <row r="352" s="603" customFormat="true" ht="15" customHeight="true" x14ac:dyDescent="0.2">
      <c r="B352" s="602"/>
      <c r="Y352" s="395"/>
      <c r="Z352" s="395"/>
      <c r="AA352" s="395"/>
      <c r="AB352" s="395"/>
      <c r="AC352" s="395"/>
      <c r="AD352" s="395"/>
      <c r="AE352" s="395"/>
      <c r="AF352" s="395"/>
      <c r="AG352" s="395"/>
      <c r="AH352" s="395"/>
      <c r="AI352" s="395"/>
      <c r="AJ352" s="395"/>
      <c r="AK352" s="395"/>
      <c r="AL352" s="395"/>
      <c r="AM352" s="395"/>
      <c r="AN352" s="395"/>
      <c r="AO352" s="395"/>
      <c r="AP352" s="395"/>
      <c r="AQ352" s="395"/>
      <c r="AR352" s="395"/>
      <c r="AS352" s="395"/>
      <c r="AT352" s="395"/>
      <c r="AU352" s="395"/>
      <c r="AV352" s="395"/>
      <c r="AW352" s="395"/>
      <c r="AX352" s="395"/>
      <c r="AY352" s="395"/>
      <c r="AZ352" s="395"/>
      <c r="BA352" s="1124"/>
      <c r="BB352" s="643" t="s">
        <v>49</v>
      </c>
      <c r="BC352" s="91" t="s">
        <v>36</v>
      </c>
      <c r="BD352" s="87" t="s">
        <v>36</v>
      </c>
      <c r="BE352" s="87" t="s">
        <v>36</v>
      </c>
      <c r="BF352" s="87" t="s">
        <v>36</v>
      </c>
      <c r="BG352" s="82" t="s">
        <v>36</v>
      </c>
      <c r="BH352" s="91" t="s">
        <v>36</v>
      </c>
      <c r="BI352" s="87" t="s">
        <v>36</v>
      </c>
      <c r="BJ352" s="87" t="s">
        <v>36</v>
      </c>
      <c r="BK352" s="87" t="s">
        <v>36</v>
      </c>
      <c r="BL352" s="82" t="s">
        <v>36</v>
      </c>
      <c r="BM352" s="91" t="s">
        <v>36</v>
      </c>
      <c r="BN352" s="87" t="s">
        <v>36</v>
      </c>
      <c r="BO352" s="87" t="s">
        <v>36</v>
      </c>
      <c r="BP352" s="87" t="s">
        <v>36</v>
      </c>
      <c r="BQ352" s="82" t="s">
        <v>36</v>
      </c>
      <c r="BR352" s="91" t="s">
        <v>36</v>
      </c>
      <c r="BS352" s="87" t="s">
        <v>36</v>
      </c>
      <c r="BT352" s="87" t="s">
        <v>36</v>
      </c>
      <c r="BU352" s="87" t="s">
        <v>36</v>
      </c>
      <c r="BV352" s="87" t="s">
        <v>36</v>
      </c>
      <c r="BW352" s="87" t="s">
        <v>36</v>
      </c>
      <c r="BX352" s="77" t="s">
        <v>36</v>
      </c>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row>
    <row r="353" s="603" customFormat="true" ht="15" customHeight="true" x14ac:dyDescent="0.2">
      <c r="B353" s="602"/>
      <c r="Y353" s="395"/>
      <c r="Z353" s="395"/>
      <c r="AA353" s="395"/>
      <c r="AB353" s="395"/>
      <c r="AC353" s="395"/>
      <c r="AD353" s="395"/>
      <c r="AE353" s="395"/>
      <c r="AF353" s="395"/>
      <c r="AG353" s="395"/>
      <c r="AH353" s="395"/>
      <c r="AI353" s="395"/>
      <c r="AJ353" s="395"/>
      <c r="AK353" s="395"/>
      <c r="AL353" s="395"/>
      <c r="AM353" s="395"/>
      <c r="AN353" s="395"/>
      <c r="AO353" s="395"/>
      <c r="AP353" s="395"/>
      <c r="AQ353" s="395"/>
      <c r="AR353" s="395"/>
      <c r="AS353" s="395"/>
      <c r="AT353" s="395"/>
      <c r="AU353" s="395"/>
      <c r="AV353" s="395"/>
      <c r="AW353" s="395"/>
      <c r="AX353" s="395"/>
      <c r="AY353" s="395"/>
      <c r="AZ353" s="395"/>
      <c r="BA353" s="1126" t="s">
        <v>143</v>
      </c>
      <c r="BB353" s="643" t="s">
        <v>50</v>
      </c>
      <c r="BC353" s="91" t="s">
        <v>36</v>
      </c>
      <c r="BD353" s="87" t="s">
        <v>36</v>
      </c>
      <c r="BE353" s="87" t="s">
        <v>36</v>
      </c>
      <c r="BF353" s="87" t="s">
        <v>36</v>
      </c>
      <c r="BG353" s="82" t="s">
        <v>36</v>
      </c>
      <c r="BH353" s="91" t="s">
        <v>36</v>
      </c>
      <c r="BI353" s="87" t="s">
        <v>36</v>
      </c>
      <c r="BJ353" s="87" t="s">
        <v>36</v>
      </c>
      <c r="BK353" s="87" t="s">
        <v>36</v>
      </c>
      <c r="BL353" s="82" t="s">
        <v>36</v>
      </c>
      <c r="BM353" s="91" t="s">
        <v>36</v>
      </c>
      <c r="BN353" s="87" t="s">
        <v>36</v>
      </c>
      <c r="BO353" s="87" t="s">
        <v>36</v>
      </c>
      <c r="BP353" s="87" t="s">
        <v>36</v>
      </c>
      <c r="BQ353" s="82" t="s">
        <v>36</v>
      </c>
      <c r="BR353" s="91" t="s">
        <v>36</v>
      </c>
      <c r="BS353" s="87" t="s">
        <v>36</v>
      </c>
      <c r="BT353" s="87" t="s">
        <v>36</v>
      </c>
      <c r="BU353" s="87" t="s">
        <v>36</v>
      </c>
      <c r="BV353" s="87" t="s">
        <v>36</v>
      </c>
      <c r="BW353" s="87" t="s">
        <v>36</v>
      </c>
      <c r="BX353" s="77" t="s">
        <v>36</v>
      </c>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row>
    <row r="354" s="603" customFormat="true" ht="15" customHeight="true" x14ac:dyDescent="0.2">
      <c r="B354" s="602"/>
      <c r="Y354" s="395"/>
      <c r="Z354" s="395"/>
      <c r="AA354" s="395"/>
      <c r="AB354" s="395"/>
      <c r="AC354" s="395"/>
      <c r="AD354" s="395"/>
      <c r="AE354" s="395"/>
      <c r="AF354" s="395"/>
      <c r="AG354" s="395"/>
      <c r="AH354" s="395"/>
      <c r="AI354" s="395"/>
      <c r="AJ354" s="395"/>
      <c r="AK354" s="395"/>
      <c r="AL354" s="395"/>
      <c r="AM354" s="395"/>
      <c r="AN354" s="395"/>
      <c r="AO354" s="395"/>
      <c r="AP354" s="395"/>
      <c r="AQ354" s="395"/>
      <c r="AR354" s="395"/>
      <c r="AS354" s="395"/>
      <c r="AT354" s="395"/>
      <c r="AU354" s="395"/>
      <c r="AV354" s="395"/>
      <c r="AW354" s="395"/>
      <c r="AX354" s="395"/>
      <c r="AY354" s="395"/>
      <c r="AZ354" s="395"/>
      <c r="BA354" s="1127"/>
      <c r="BB354" s="644" t="s">
        <v>49</v>
      </c>
      <c r="BC354" s="90" t="s">
        <v>36</v>
      </c>
      <c r="BD354" s="86" t="s">
        <v>36</v>
      </c>
      <c r="BE354" s="86" t="s">
        <v>36</v>
      </c>
      <c r="BF354" s="86" t="s">
        <v>36</v>
      </c>
      <c r="BG354" s="81" t="s">
        <v>36</v>
      </c>
      <c r="BH354" s="90" t="s">
        <v>36</v>
      </c>
      <c r="BI354" s="86" t="s">
        <v>36</v>
      </c>
      <c r="BJ354" s="86" t="s">
        <v>36</v>
      </c>
      <c r="BK354" s="86" t="s">
        <v>36</v>
      </c>
      <c r="BL354" s="81" t="s">
        <v>36</v>
      </c>
      <c r="BM354" s="90" t="s">
        <v>36</v>
      </c>
      <c r="BN354" s="86" t="s">
        <v>36</v>
      </c>
      <c r="BO354" s="86" t="s">
        <v>36</v>
      </c>
      <c r="BP354" s="86" t="s">
        <v>36</v>
      </c>
      <c r="BQ354" s="81" t="s">
        <v>36</v>
      </c>
      <c r="BR354" s="90" t="s">
        <v>36</v>
      </c>
      <c r="BS354" s="86" t="s">
        <v>36</v>
      </c>
      <c r="BT354" s="86" t="s">
        <v>36</v>
      </c>
      <c r="BU354" s="86" t="s">
        <v>36</v>
      </c>
      <c r="BV354" s="86" t="s">
        <v>36</v>
      </c>
      <c r="BW354" s="86" t="s">
        <v>36</v>
      </c>
      <c r="BX354" s="76" t="s">
        <v>36</v>
      </c>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row>
    <row r="355" s="603" customFormat="true" ht="15" customHeight="true" x14ac:dyDescent="0.2">
      <c r="B355" s="602"/>
      <c r="Y355" s="395"/>
      <c r="Z355" s="395"/>
      <c r="AA355" s="395"/>
      <c r="AB355" s="395"/>
      <c r="AC355" s="395"/>
      <c r="AD355" s="395"/>
      <c r="AE355" s="395"/>
      <c r="AF355" s="395"/>
      <c r="AG355" s="395"/>
      <c r="AH355" s="395"/>
      <c r="AI355" s="395"/>
      <c r="AJ355" s="395"/>
      <c r="AK355" s="395"/>
      <c r="AL355" s="395"/>
      <c r="AM355" s="395"/>
      <c r="AN355" s="395"/>
      <c r="AO355" s="395"/>
      <c r="AP355" s="395"/>
      <c r="AQ355" s="395"/>
      <c r="AR355" s="395"/>
      <c r="AS355" s="395"/>
      <c r="AT355" s="395"/>
      <c r="AU355" s="395"/>
      <c r="AV355" s="395"/>
      <c r="AW355" s="395"/>
      <c r="AX355" s="395"/>
      <c r="AY355" s="395"/>
      <c r="AZ355" s="395"/>
      <c r="BA355" s="422"/>
      <c r="BB355" s="362"/>
      <c r="BC355" s="486"/>
      <c r="BD355" s="486"/>
      <c r="BE355" s="486"/>
      <c r="BF355" s="486"/>
      <c r="BG355" s="486"/>
      <c r="BH355" s="486"/>
      <c r="BI355" s="486"/>
      <c r="BJ355" s="486"/>
      <c r="BK355" s="486"/>
      <c r="BL355" s="486"/>
      <c r="BM355" s="486"/>
      <c r="BN355" s="486"/>
      <c r="BO355" s="486"/>
      <c r="BP355" s="486"/>
      <c r="BQ355" s="486"/>
      <c r="BR355" s="486"/>
      <c r="BS355" s="486"/>
      <c r="BT355" s="486"/>
      <c r="BU355" s="486"/>
      <c r="BV355" s="486"/>
      <c r="BW355" s="486"/>
      <c r="BX355" s="486"/>
      <c r="BY355" s="487"/>
      <c r="BZ355" s="487"/>
      <c r="CA355" s="487"/>
      <c r="CB355" s="487"/>
      <c r="CC355" s="487"/>
      <c r="CD355" s="487"/>
      <c r="CE355" s="487"/>
      <c r="CF355" s="487"/>
      <c r="CG355" s="487"/>
      <c r="CH355" s="487"/>
      <c r="CI355" s="487"/>
      <c r="CJ355" s="487"/>
      <c r="CK355" s="487"/>
      <c r="CL355" s="487"/>
      <c r="CM355" s="487"/>
      <c r="CN355" s="487"/>
      <c r="CO355" s="487"/>
      <c r="CP355" s="487"/>
      <c r="CQ355" s="487"/>
      <c r="CR355" s="487"/>
      <c r="CS355" s="487"/>
      <c r="CT355" s="487"/>
      <c r="CU355" s="487"/>
      <c r="CV355" s="487"/>
      <c r="CW355" s="487"/>
      <c r="CX355" s="487"/>
      <c r="CY355" s="487"/>
      <c r="CZ355" s="487"/>
    </row>
    <row r="356" s="603" customFormat="true" ht="15" customHeight="true" x14ac:dyDescent="0.2">
      <c r="B356" s="602"/>
      <c r="Y356" s="395"/>
      <c r="Z356" s="395"/>
      <c r="AA356" s="395"/>
      <c r="AB356" s="395"/>
      <c r="AC356" s="395"/>
      <c r="AD356" s="395"/>
      <c r="AE356" s="395"/>
      <c r="AF356" s="395"/>
      <c r="AG356" s="395"/>
      <c r="AH356" s="395"/>
      <c r="AI356" s="395"/>
      <c r="AJ356" s="395"/>
      <c r="AK356" s="395"/>
      <c r="AL356" s="395"/>
      <c r="AM356" s="395"/>
      <c r="AN356" s="395"/>
      <c r="AO356" s="395"/>
      <c r="AP356" s="395"/>
      <c r="AQ356" s="395"/>
      <c r="AR356" s="395"/>
      <c r="AS356" s="395"/>
      <c r="AT356" s="395"/>
      <c r="AU356" s="395"/>
      <c r="AV356" s="395"/>
      <c r="AW356" s="395"/>
      <c r="AX356" s="395"/>
      <c r="AY356" s="395"/>
      <c r="AZ356" s="395"/>
      <c r="BA356" s="422"/>
      <c r="BB356" s="362"/>
      <c r="BC356" s="422"/>
      <c r="BD356" s="422"/>
      <c r="BE356" s="422"/>
      <c r="BF356" s="422"/>
      <c r="BG356" s="422"/>
      <c r="BH356" s="422"/>
      <c r="BI356" s="422"/>
      <c r="BJ356" s="422"/>
      <c r="BK356" s="422"/>
      <c r="BL356" s="422"/>
      <c r="BM356" s="422"/>
      <c r="BN356" s="422"/>
      <c r="BO356" s="422"/>
      <c r="BP356" s="422"/>
      <c r="BQ356" s="422"/>
      <c r="BR356" s="422"/>
      <c r="BS356" s="422"/>
      <c r="BT356" s="422"/>
      <c r="BU356" s="422"/>
      <c r="BV356" s="422"/>
      <c r="BW356" s="422"/>
      <c r="BX356" s="422"/>
      <c r="BY356" s="395"/>
      <c r="BZ356" s="395"/>
      <c r="CA356" s="395"/>
      <c r="CB356" s="395"/>
      <c r="CC356" s="395"/>
      <c r="CD356" s="395"/>
      <c r="CE356" s="395"/>
      <c r="CF356" s="395"/>
      <c r="CG356" s="395"/>
      <c r="CH356" s="395"/>
      <c r="CI356" s="395"/>
      <c r="CJ356" s="395"/>
      <c r="CK356" s="395"/>
      <c r="CL356" s="395"/>
      <c r="CM356" s="395"/>
      <c r="CN356" s="395"/>
      <c r="CO356" s="395"/>
      <c r="CP356" s="395"/>
      <c r="CQ356" s="395"/>
      <c r="CR356" s="395"/>
      <c r="CS356" s="395"/>
      <c r="CT356" s="395"/>
      <c r="CU356" s="395"/>
      <c r="CV356" s="395"/>
      <c r="CW356" s="395"/>
      <c r="CX356" s="395"/>
      <c r="CY356" s="395"/>
      <c r="CZ356" s="395"/>
    </row>
    <row r="357" s="358" customFormat="true" ht="15" customHeight="true" x14ac:dyDescent="0.2">
      <c r="B357" s="360"/>
      <c r="Y357" s="395"/>
      <c r="Z357" s="395"/>
      <c r="AA357" s="395"/>
      <c r="AB357" s="395"/>
      <c r="AC357" s="395"/>
      <c r="AD357" s="395"/>
      <c r="AE357" s="395"/>
      <c r="AF357" s="395"/>
      <c r="AG357" s="395"/>
      <c r="AH357" s="395"/>
      <c r="AI357" s="395"/>
      <c r="AJ357" s="395"/>
      <c r="AK357" s="395"/>
      <c r="AL357" s="395"/>
      <c r="AM357" s="395"/>
      <c r="AN357" s="395"/>
      <c r="AO357" s="395"/>
      <c r="AP357" s="395"/>
      <c r="AQ357" s="395"/>
      <c r="AR357" s="395"/>
      <c r="AS357" s="395"/>
      <c r="AT357" s="395"/>
      <c r="AU357" s="395"/>
      <c r="AV357" s="395"/>
      <c r="AW357" s="395"/>
      <c r="AX357" s="395"/>
      <c r="AY357" s="395"/>
      <c r="AZ357" s="395"/>
      <c r="BA357" s="422"/>
      <c r="BB357" s="362"/>
      <c r="BC357" s="422"/>
      <c r="BD357" s="422"/>
      <c r="BE357" s="422"/>
      <c r="BF357" s="422"/>
      <c r="BG357" s="422"/>
      <c r="BH357" s="422"/>
      <c r="BI357" s="422"/>
      <c r="BJ357" s="422"/>
      <c r="BK357" s="422"/>
      <c r="BL357" s="422"/>
      <c r="BM357" s="422"/>
      <c r="BN357" s="422"/>
      <c r="BO357" s="422"/>
      <c r="BP357" s="422"/>
      <c r="BQ357" s="422"/>
      <c r="BR357" s="422"/>
      <c r="BS357" s="422"/>
      <c r="BT357" s="422"/>
      <c r="BU357" s="422"/>
      <c r="BV357" s="422"/>
      <c r="BW357" s="422"/>
      <c r="BX357" s="422"/>
      <c r="BY357" s="395"/>
      <c r="BZ357" s="395"/>
      <c r="CA357" s="395"/>
      <c r="CB357" s="395"/>
      <c r="CC357" s="395"/>
      <c r="CD357" s="395"/>
      <c r="CE357" s="395"/>
      <c r="CF357" s="395"/>
      <c r="CG357" s="395"/>
      <c r="CH357" s="395"/>
      <c r="CI357" s="395"/>
      <c r="CJ357" s="395"/>
      <c r="CK357" s="395"/>
      <c r="CL357" s="395"/>
      <c r="CM357" s="395"/>
      <c r="CN357" s="395"/>
      <c r="CO357" s="395"/>
      <c r="CP357" s="395"/>
      <c r="CQ357" s="395"/>
      <c r="CR357" s="395"/>
      <c r="CS357" s="395"/>
      <c r="CT357" s="395"/>
      <c r="CU357" s="395"/>
      <c r="CV357" s="395"/>
      <c r="CW357" s="395"/>
      <c r="CX357" s="395"/>
      <c r="CY357" s="395"/>
      <c r="CZ357" s="395"/>
    </row>
    <row r="358" s="358" customFormat="true" ht="15" customHeight="true" x14ac:dyDescent="0.2">
      <c r="B358" s="360"/>
      <c r="Y358" s="395"/>
      <c r="Z358" s="395"/>
      <c r="AA358" s="395"/>
      <c r="AB358" s="395"/>
      <c r="AC358" s="395"/>
      <c r="AD358" s="395"/>
      <c r="AE358" s="395"/>
      <c r="AF358" s="395"/>
      <c r="AG358" s="395"/>
      <c r="AH358" s="395"/>
      <c r="AI358" s="395"/>
      <c r="AJ358" s="395"/>
      <c r="AK358" s="395"/>
      <c r="AL358" s="395"/>
      <c r="AM358" s="395"/>
      <c r="AN358" s="395"/>
      <c r="AO358" s="395"/>
      <c r="AP358" s="395"/>
      <c r="AQ358" s="395"/>
      <c r="AR358" s="395"/>
      <c r="AS358" s="395"/>
      <c r="AT358" s="395"/>
      <c r="AU358" s="395"/>
      <c r="AV358" s="395"/>
      <c r="AW358" s="395"/>
      <c r="AX358" s="395"/>
      <c r="AY358" s="395"/>
      <c r="AZ358" s="395"/>
      <c r="BA358" s="422"/>
      <c r="BB358" s="362"/>
      <c r="BC358" s="422"/>
      <c r="BD358" s="422"/>
      <c r="BE358" s="422"/>
      <c r="BF358" s="422"/>
      <c r="BG358" s="422"/>
      <c r="BH358" s="422"/>
      <c r="BI358" s="422"/>
      <c r="BJ358" s="422"/>
      <c r="BK358" s="422"/>
      <c r="BL358" s="422"/>
      <c r="BM358" s="422"/>
      <c r="BN358" s="422"/>
      <c r="BO358" s="422"/>
      <c r="BP358" s="422"/>
      <c r="BQ358" s="422"/>
      <c r="BR358" s="422"/>
      <c r="BS358" s="422"/>
      <c r="BT358" s="422"/>
      <c r="BU358" s="422"/>
      <c r="BV358" s="422"/>
      <c r="BW358" s="422"/>
      <c r="BX358" s="422"/>
      <c r="BY358" s="395"/>
      <c r="BZ358" s="395"/>
      <c r="CA358" s="395"/>
      <c r="CB358" s="395"/>
      <c r="CC358" s="395"/>
      <c r="CD358" s="395"/>
      <c r="CE358" s="395"/>
      <c r="CF358" s="395"/>
      <c r="CG358" s="395"/>
      <c r="CH358" s="395"/>
      <c r="CI358" s="395"/>
      <c r="CJ358" s="395"/>
      <c r="CK358" s="395"/>
      <c r="CL358" s="395"/>
      <c r="CM358" s="395"/>
      <c r="CN358" s="395"/>
      <c r="CO358" s="395"/>
      <c r="CP358" s="395"/>
      <c r="CQ358" s="395"/>
      <c r="CR358" s="395"/>
      <c r="CS358" s="395"/>
      <c r="CT358" s="395"/>
      <c r="CU358" s="395"/>
      <c r="CV358" s="395"/>
      <c r="CW358" s="395"/>
      <c r="CX358" s="395"/>
      <c r="CY358" s="395"/>
      <c r="CZ358" s="395"/>
    </row>
    <row r="359" s="358" customFormat="true" ht="15" customHeight="true" x14ac:dyDescent="0.2">
      <c r="B359" s="360"/>
      <c r="Y359" s="395"/>
      <c r="Z359" s="395"/>
      <c r="AA359" s="395"/>
      <c r="AB359" s="395"/>
      <c r="AC359" s="395"/>
      <c r="AD359" s="395"/>
      <c r="AE359" s="395"/>
      <c r="AF359" s="395"/>
      <c r="AG359" s="395"/>
      <c r="AH359" s="395"/>
      <c r="AI359" s="395"/>
      <c r="AJ359" s="395"/>
      <c r="AK359" s="395"/>
      <c r="AL359" s="395"/>
      <c r="AM359" s="395"/>
      <c r="AN359" s="395"/>
      <c r="AO359" s="395"/>
      <c r="AP359" s="395"/>
      <c r="AQ359" s="395"/>
      <c r="AR359" s="395"/>
      <c r="AS359" s="395"/>
      <c r="AT359" s="395"/>
      <c r="AU359" s="395"/>
      <c r="AV359" s="395"/>
      <c r="AW359" s="395"/>
      <c r="AX359" s="395"/>
      <c r="AY359" s="395"/>
      <c r="AZ359" s="395"/>
      <c r="BA359" s="422"/>
      <c r="BB359" s="362"/>
      <c r="BC359" s="422"/>
      <c r="BD359" s="422"/>
      <c r="BE359" s="422"/>
      <c r="BF359" s="422"/>
      <c r="BG359" s="422"/>
      <c r="BH359" s="422"/>
      <c r="BI359" s="422"/>
      <c r="BJ359" s="422"/>
      <c r="BK359" s="422"/>
      <c r="BL359" s="422"/>
      <c r="BM359" s="422"/>
      <c r="BN359" s="422"/>
      <c r="BO359" s="422"/>
      <c r="BP359" s="422"/>
      <c r="BQ359" s="422"/>
      <c r="BR359" s="422"/>
      <c r="BS359" s="422"/>
      <c r="BT359" s="422"/>
      <c r="BU359" s="422"/>
      <c r="BV359" s="422"/>
      <c r="BW359" s="422"/>
      <c r="BX359" s="422"/>
      <c r="BY359" s="395"/>
      <c r="BZ359" s="395"/>
      <c r="CA359" s="395"/>
      <c r="CB359" s="395"/>
      <c r="CC359" s="395"/>
      <c r="CD359" s="395"/>
      <c r="CE359" s="395"/>
      <c r="CF359" s="395"/>
      <c r="CG359" s="395"/>
      <c r="CH359" s="395"/>
      <c r="CI359" s="395"/>
      <c r="CJ359" s="395"/>
      <c r="CK359" s="395"/>
      <c r="CL359" s="395"/>
      <c r="CM359" s="395"/>
      <c r="CN359" s="395"/>
      <c r="CO359" s="395"/>
      <c r="CP359" s="395"/>
      <c r="CQ359" s="395"/>
      <c r="CR359" s="395"/>
      <c r="CS359" s="395"/>
      <c r="CT359" s="395"/>
      <c r="CU359" s="395"/>
      <c r="CV359" s="395"/>
      <c r="CW359" s="395"/>
      <c r="CX359" s="395"/>
      <c r="CY359" s="395"/>
      <c r="CZ359" s="395"/>
    </row>
    <row r="360" s="358" customFormat="true" ht="15" customHeight="true" x14ac:dyDescent="0.2">
      <c r="B360" s="360"/>
      <c r="Y360" s="395"/>
      <c r="Z360" s="395"/>
      <c r="AA360" s="395"/>
      <c r="AB360" s="395"/>
      <c r="AC360" s="395"/>
      <c r="AD360" s="395"/>
      <c r="AE360" s="395"/>
      <c r="AF360" s="395"/>
      <c r="AG360" s="395"/>
      <c r="AH360" s="395"/>
      <c r="AI360" s="395"/>
      <c r="AJ360" s="395"/>
      <c r="AK360" s="395"/>
      <c r="AL360" s="395"/>
      <c r="AM360" s="395"/>
      <c r="AN360" s="395"/>
      <c r="AO360" s="395"/>
      <c r="AP360" s="395"/>
      <c r="AQ360" s="395"/>
      <c r="AR360" s="395"/>
      <c r="AS360" s="395"/>
      <c r="AT360" s="395"/>
      <c r="AU360" s="395"/>
      <c r="AV360" s="395"/>
      <c r="AW360" s="395"/>
      <c r="AX360" s="395"/>
      <c r="AY360" s="395"/>
      <c r="AZ360" s="395"/>
      <c r="BA360" s="422"/>
      <c r="BB360" s="362"/>
      <c r="BC360" s="422"/>
      <c r="BD360" s="422"/>
      <c r="BE360" s="422"/>
      <c r="BF360" s="422"/>
      <c r="BG360" s="422"/>
      <c r="BH360" s="422"/>
      <c r="BI360" s="422"/>
      <c r="BJ360" s="422"/>
      <c r="BK360" s="422"/>
      <c r="BL360" s="422"/>
      <c r="BM360" s="422"/>
      <c r="BN360" s="422"/>
      <c r="BO360" s="422"/>
      <c r="BP360" s="422"/>
      <c r="BQ360" s="422"/>
      <c r="BR360" s="422"/>
      <c r="BS360" s="422"/>
      <c r="BT360" s="422"/>
      <c r="BU360" s="422"/>
      <c r="BV360" s="422"/>
      <c r="BW360" s="422"/>
      <c r="BX360" s="422"/>
      <c r="BY360" s="395"/>
      <c r="BZ360" s="395"/>
      <c r="CA360" s="395"/>
      <c r="CB360" s="395"/>
      <c r="CC360" s="395"/>
      <c r="CD360" s="395"/>
      <c r="CE360" s="395"/>
      <c r="CF360" s="395"/>
      <c r="CG360" s="395"/>
      <c r="CH360" s="395"/>
      <c r="CI360" s="395"/>
      <c r="CJ360" s="395"/>
      <c r="CK360" s="395"/>
      <c r="CL360" s="395"/>
      <c r="CM360" s="395"/>
      <c r="CN360" s="395"/>
      <c r="CO360" s="395"/>
      <c r="CP360" s="395"/>
      <c r="CQ360" s="395"/>
      <c r="CR360" s="395"/>
      <c r="CS360" s="395"/>
      <c r="CT360" s="395"/>
      <c r="CU360" s="395"/>
      <c r="CV360" s="395"/>
      <c r="CW360" s="395"/>
      <c r="CX360" s="395"/>
      <c r="CY360" s="395"/>
      <c r="CZ360" s="395"/>
    </row>
    <row r="361" s="358" customFormat="true" ht="15" customHeight="true" x14ac:dyDescent="0.2">
      <c r="B361" s="360"/>
      <c r="Y361" s="395"/>
      <c r="Z361" s="395"/>
      <c r="AA361" s="395"/>
      <c r="AB361" s="395"/>
      <c r="AC361" s="395"/>
      <c r="AD361" s="395"/>
      <c r="AE361" s="395"/>
      <c r="AF361" s="395"/>
      <c r="AG361" s="395"/>
      <c r="AH361" s="395"/>
      <c r="AI361" s="395"/>
      <c r="AJ361" s="395"/>
      <c r="AK361" s="395"/>
      <c r="AL361" s="395"/>
      <c r="AM361" s="395"/>
      <c r="AN361" s="395"/>
      <c r="AO361" s="395"/>
      <c r="AP361" s="395"/>
      <c r="AQ361" s="395"/>
      <c r="AR361" s="395"/>
      <c r="AS361" s="395"/>
      <c r="AT361" s="395"/>
      <c r="AU361" s="395"/>
      <c r="AV361" s="395"/>
      <c r="AW361" s="395"/>
      <c r="AX361" s="395"/>
      <c r="AY361" s="395"/>
      <c r="AZ361" s="395"/>
      <c r="BA361" s="422"/>
      <c r="BB361" s="362"/>
      <c r="BC361" s="422"/>
      <c r="BD361" s="422"/>
      <c r="BE361" s="422"/>
      <c r="BF361" s="422"/>
      <c r="BG361" s="422"/>
      <c r="BH361" s="422"/>
      <c r="BI361" s="422"/>
      <c r="BJ361" s="422"/>
      <c r="BK361" s="422"/>
      <c r="BL361" s="422"/>
      <c r="BM361" s="422"/>
      <c r="BN361" s="422"/>
      <c r="BO361" s="422"/>
      <c r="BP361" s="422"/>
      <c r="BQ361" s="422"/>
      <c r="BR361" s="422"/>
      <c r="BS361" s="422"/>
      <c r="BT361" s="422"/>
      <c r="BU361" s="422"/>
      <c r="BV361" s="422"/>
      <c r="BW361" s="422"/>
      <c r="BX361" s="422"/>
      <c r="BY361" s="395"/>
      <c r="BZ361" s="395"/>
      <c r="CA361" s="395"/>
      <c r="CB361" s="395"/>
      <c r="CC361" s="395"/>
      <c r="CD361" s="395"/>
      <c r="CE361" s="395"/>
      <c r="CF361" s="395"/>
      <c r="CG361" s="395"/>
      <c r="CH361" s="395"/>
      <c r="CI361" s="395"/>
      <c r="CJ361" s="395"/>
      <c r="CK361" s="395"/>
      <c r="CL361" s="395"/>
      <c r="CM361" s="395"/>
      <c r="CN361" s="395"/>
      <c r="CO361" s="395"/>
      <c r="CP361" s="395"/>
      <c r="CQ361" s="395"/>
      <c r="CR361" s="395"/>
      <c r="CS361" s="395"/>
      <c r="CT361" s="395"/>
      <c r="CU361" s="395"/>
      <c r="CV361" s="395"/>
      <c r="CW361" s="395"/>
      <c r="CX361" s="395"/>
      <c r="CY361" s="395"/>
      <c r="CZ361" s="395"/>
    </row>
    <row r="362" s="358" customFormat="true" ht="15" customHeight="true" x14ac:dyDescent="0.2">
      <c r="B362" s="360"/>
      <c r="Y362" s="395"/>
      <c r="Z362" s="395"/>
      <c r="AA362" s="395"/>
      <c r="AB362" s="395"/>
      <c r="AC362" s="395"/>
      <c r="AD362" s="395"/>
      <c r="AE362" s="395"/>
      <c r="AF362" s="395"/>
      <c r="AG362" s="395"/>
      <c r="AH362" s="395"/>
      <c r="AI362" s="395"/>
      <c r="AJ362" s="395"/>
      <c r="AK362" s="395"/>
      <c r="AL362" s="395"/>
      <c r="AM362" s="395"/>
      <c r="AN362" s="395"/>
      <c r="AO362" s="395"/>
      <c r="AP362" s="395"/>
      <c r="AQ362" s="395"/>
      <c r="AR362" s="395"/>
      <c r="AS362" s="395"/>
      <c r="AT362" s="395"/>
      <c r="AU362" s="395"/>
      <c r="AV362" s="395"/>
      <c r="AW362" s="395"/>
      <c r="AX362" s="395"/>
      <c r="AY362" s="395"/>
      <c r="AZ362" s="395"/>
      <c r="BA362" s="422"/>
      <c r="BB362" s="362"/>
      <c r="BC362" s="422"/>
      <c r="BD362" s="422"/>
      <c r="BE362" s="422"/>
      <c r="BF362" s="422"/>
      <c r="BG362" s="422"/>
      <c r="BH362" s="422"/>
      <c r="BI362" s="422"/>
      <c r="BJ362" s="422"/>
      <c r="BK362" s="422"/>
      <c r="BL362" s="422"/>
      <c r="BM362" s="422"/>
      <c r="BN362" s="422"/>
      <c r="BO362" s="422"/>
      <c r="BP362" s="422"/>
      <c r="BQ362" s="422"/>
      <c r="BR362" s="422"/>
      <c r="BS362" s="422"/>
      <c r="BT362" s="422"/>
      <c r="BU362" s="422"/>
      <c r="BV362" s="422"/>
      <c r="BW362" s="422"/>
      <c r="BX362" s="422"/>
      <c r="BY362" s="395"/>
      <c r="BZ362" s="395"/>
      <c r="CA362" s="395"/>
      <c r="CB362" s="395"/>
      <c r="CC362" s="395"/>
      <c r="CD362" s="395"/>
      <c r="CE362" s="395"/>
      <c r="CF362" s="395"/>
      <c r="CG362" s="395"/>
      <c r="CH362" s="395"/>
      <c r="CI362" s="395"/>
      <c r="CJ362" s="395"/>
      <c r="CK362" s="395"/>
      <c r="CL362" s="395"/>
      <c r="CM362" s="395"/>
      <c r="CN362" s="395"/>
      <c r="CO362" s="395"/>
      <c r="CP362" s="395"/>
      <c r="CQ362" s="395"/>
      <c r="CR362" s="395"/>
      <c r="CS362" s="395"/>
      <c r="CT362" s="395"/>
      <c r="CU362" s="395"/>
      <c r="CV362" s="395"/>
      <c r="CW362" s="395"/>
      <c r="CX362" s="395"/>
      <c r="CY362" s="395"/>
      <c r="CZ362" s="395"/>
    </row>
    <row r="363" s="358" customFormat="true" ht="15" customHeight="true" x14ac:dyDescent="0.2">
      <c r="B363" s="360"/>
      <c r="Y363" s="395"/>
      <c r="Z363" s="395"/>
      <c r="AA363" s="395"/>
      <c r="AB363" s="395"/>
      <c r="AC363" s="395"/>
      <c r="AD363" s="395"/>
      <c r="AE363" s="395"/>
      <c r="AF363" s="395"/>
      <c r="AG363" s="395"/>
      <c r="AH363" s="395"/>
      <c r="AI363" s="395"/>
      <c r="AJ363" s="395"/>
      <c r="AK363" s="395"/>
      <c r="AL363" s="395"/>
      <c r="AM363" s="395"/>
      <c r="AN363" s="395"/>
      <c r="AO363" s="395"/>
      <c r="AP363" s="395"/>
      <c r="AQ363" s="395"/>
      <c r="AR363" s="395"/>
      <c r="AS363" s="395"/>
      <c r="AT363" s="395"/>
      <c r="AU363" s="395"/>
      <c r="AV363" s="395"/>
      <c r="AW363" s="395"/>
      <c r="AX363" s="395"/>
      <c r="AY363" s="395"/>
      <c r="AZ363" s="395"/>
      <c r="BA363" s="422"/>
      <c r="BB363" s="362"/>
      <c r="BC363" s="422"/>
      <c r="BD363" s="422"/>
      <c r="BE363" s="422"/>
      <c r="BF363" s="422"/>
      <c r="BG363" s="422"/>
      <c r="BH363" s="422"/>
      <c r="BI363" s="422"/>
      <c r="BJ363" s="422"/>
      <c r="BK363" s="422"/>
      <c r="BL363" s="422"/>
      <c r="BM363" s="422"/>
      <c r="BN363" s="422"/>
      <c r="BO363" s="422"/>
      <c r="BP363" s="422"/>
      <c r="BQ363" s="422"/>
      <c r="BR363" s="422"/>
      <c r="BS363" s="422"/>
      <c r="BT363" s="422"/>
      <c r="BU363" s="422"/>
      <c r="BV363" s="422"/>
      <c r="BW363" s="422"/>
      <c r="BX363" s="422"/>
      <c r="BY363" s="395"/>
      <c r="BZ363" s="395"/>
      <c r="CA363" s="395"/>
      <c r="CB363" s="395"/>
      <c r="CC363" s="395"/>
      <c r="CD363" s="395"/>
      <c r="CE363" s="395"/>
      <c r="CF363" s="395"/>
      <c r="CG363" s="395"/>
      <c r="CH363" s="395"/>
      <c r="CI363" s="395"/>
      <c r="CJ363" s="395"/>
      <c r="CK363" s="395"/>
      <c r="CL363" s="395"/>
      <c r="CM363" s="395"/>
      <c r="CN363" s="395"/>
      <c r="CO363" s="395"/>
      <c r="CP363" s="395"/>
      <c r="CQ363" s="395"/>
      <c r="CR363" s="395"/>
      <c r="CS363" s="395"/>
      <c r="CT363" s="395"/>
      <c r="CU363" s="395"/>
      <c r="CV363" s="395"/>
      <c r="CW363" s="395"/>
      <c r="CX363" s="395"/>
      <c r="CY363" s="395"/>
      <c r="CZ363" s="395"/>
    </row>
    <row r="364" s="358" customFormat="true" ht="15" customHeight="true" x14ac:dyDescent="0.2">
      <c r="B364" s="360"/>
      <c r="Y364" s="395"/>
      <c r="Z364" s="395"/>
      <c r="AA364" s="395"/>
      <c r="AB364" s="395"/>
      <c r="AC364" s="395"/>
      <c r="AD364" s="395"/>
      <c r="AE364" s="395"/>
      <c r="AF364" s="395"/>
      <c r="AG364" s="395"/>
      <c r="AH364" s="395"/>
      <c r="AI364" s="395"/>
      <c r="AJ364" s="395"/>
      <c r="AK364" s="395"/>
      <c r="AL364" s="395"/>
      <c r="AM364" s="395"/>
      <c r="AN364" s="395"/>
      <c r="AO364" s="395"/>
      <c r="AP364" s="395"/>
      <c r="AQ364" s="395"/>
      <c r="AR364" s="395"/>
      <c r="AS364" s="395"/>
      <c r="AT364" s="395"/>
      <c r="AU364" s="395"/>
      <c r="AV364" s="395"/>
      <c r="AW364" s="395"/>
      <c r="AX364" s="395"/>
      <c r="AY364" s="395"/>
      <c r="AZ364" s="395"/>
      <c r="BA364" s="422"/>
      <c r="BB364" s="362"/>
      <c r="BC364" s="422"/>
      <c r="BD364" s="422"/>
      <c r="BE364" s="422"/>
      <c r="BF364" s="422"/>
      <c r="BG364" s="422"/>
      <c r="BH364" s="422"/>
      <c r="BI364" s="422"/>
      <c r="BJ364" s="422"/>
      <c r="BK364" s="422"/>
      <c r="BL364" s="422"/>
      <c r="BM364" s="422"/>
      <c r="BN364" s="422"/>
      <c r="BO364" s="422"/>
      <c r="BP364" s="422"/>
      <c r="BQ364" s="422"/>
      <c r="BR364" s="422"/>
      <c r="BS364" s="422"/>
      <c r="BT364" s="422"/>
      <c r="BU364" s="422"/>
      <c r="BV364" s="422"/>
      <c r="BW364" s="422"/>
      <c r="BX364" s="422"/>
      <c r="BY364" s="395"/>
      <c r="BZ364" s="395"/>
      <c r="CA364" s="395"/>
      <c r="CB364" s="395"/>
      <c r="CC364" s="395"/>
      <c r="CD364" s="395"/>
      <c r="CE364" s="395"/>
      <c r="CF364" s="395"/>
      <c r="CG364" s="395"/>
      <c r="CH364" s="395"/>
      <c r="CI364" s="395"/>
      <c r="CJ364" s="395"/>
      <c r="CK364" s="395"/>
      <c r="CL364" s="395"/>
      <c r="CM364" s="395"/>
      <c r="CN364" s="395"/>
      <c r="CO364" s="395"/>
      <c r="CP364" s="395"/>
      <c r="CQ364" s="395"/>
      <c r="CR364" s="395"/>
      <c r="CS364" s="395"/>
      <c r="CT364" s="395"/>
      <c r="CU364" s="395"/>
      <c r="CV364" s="395"/>
      <c r="CW364" s="395"/>
      <c r="CX364" s="395"/>
      <c r="CY364" s="395"/>
      <c r="CZ364" s="395"/>
    </row>
    <row r="365" s="358" customFormat="true" ht="15" customHeight="true" x14ac:dyDescent="0.2">
      <c r="B365" s="360"/>
      <c r="Y365" s="395"/>
      <c r="Z365" s="395"/>
      <c r="AA365" s="395"/>
      <c r="AB365" s="395"/>
      <c r="AC365" s="395"/>
      <c r="AD365" s="395"/>
      <c r="AE365" s="395"/>
      <c r="AF365" s="395"/>
      <c r="AG365" s="395"/>
      <c r="AH365" s="395"/>
      <c r="AI365" s="395"/>
      <c r="AJ365" s="395"/>
      <c r="AK365" s="395"/>
      <c r="AL365" s="395"/>
      <c r="AM365" s="395"/>
      <c r="AN365" s="395"/>
      <c r="AO365" s="395"/>
      <c r="AP365" s="395"/>
      <c r="AQ365" s="395"/>
      <c r="AR365" s="395"/>
      <c r="AS365" s="395"/>
      <c r="AT365" s="395"/>
      <c r="AU365" s="395"/>
      <c r="AV365" s="395"/>
      <c r="AW365" s="395"/>
      <c r="AX365" s="395"/>
      <c r="AY365" s="395"/>
      <c r="AZ365" s="395"/>
      <c r="BA365" s="422"/>
      <c r="BB365" s="362"/>
      <c r="BC365" s="422"/>
      <c r="BD365" s="422"/>
      <c r="BE365" s="422"/>
      <c r="BF365" s="422"/>
      <c r="BG365" s="422"/>
      <c r="BH365" s="422"/>
      <c r="BI365" s="422"/>
      <c r="BJ365" s="422"/>
      <c r="BK365" s="422"/>
      <c r="BL365" s="422"/>
      <c r="BM365" s="422"/>
      <c r="BN365" s="422"/>
      <c r="BO365" s="422"/>
      <c r="BP365" s="422"/>
      <c r="BQ365" s="422"/>
      <c r="BR365" s="422"/>
      <c r="BS365" s="422"/>
      <c r="BT365" s="422"/>
      <c r="BU365" s="422"/>
      <c r="BV365" s="422"/>
      <c r="BW365" s="422"/>
      <c r="BX365" s="422"/>
      <c r="BY365" s="395"/>
      <c r="BZ365" s="395"/>
      <c r="CA365" s="395"/>
      <c r="CB365" s="395"/>
      <c r="CC365" s="395"/>
      <c r="CD365" s="395"/>
      <c r="CE365" s="395"/>
      <c r="CF365" s="395"/>
      <c r="CG365" s="395"/>
      <c r="CH365" s="395"/>
      <c r="CI365" s="395"/>
      <c r="CJ365" s="395"/>
      <c r="CK365" s="395"/>
      <c r="CL365" s="395"/>
      <c r="CM365" s="395"/>
      <c r="CN365" s="395"/>
      <c r="CO365" s="395"/>
      <c r="CP365" s="395"/>
      <c r="CQ365" s="395"/>
      <c r="CR365" s="395"/>
      <c r="CS365" s="395"/>
      <c r="CT365" s="395"/>
      <c r="CU365" s="395"/>
      <c r="CV365" s="395"/>
      <c r="CW365" s="395"/>
      <c r="CX365" s="395"/>
      <c r="CY365" s="395"/>
      <c r="CZ365" s="395"/>
    </row>
    <row r="366" s="358" customFormat="true" ht="15" customHeight="true" x14ac:dyDescent="0.2">
      <c r="B366" s="360"/>
      <c r="Y366" s="395"/>
      <c r="Z366" s="395"/>
      <c r="AA366" s="395"/>
      <c r="AB366" s="395"/>
      <c r="AC366" s="395"/>
      <c r="AD366" s="395"/>
      <c r="AE366" s="395"/>
      <c r="AF366" s="395"/>
      <c r="AG366" s="395"/>
      <c r="AH366" s="395"/>
      <c r="AI366" s="395"/>
      <c r="AJ366" s="395"/>
      <c r="AK366" s="395"/>
      <c r="AL366" s="395"/>
      <c r="AM366" s="395"/>
      <c r="AN366" s="395"/>
      <c r="AO366" s="395"/>
      <c r="AP366" s="395"/>
      <c r="AQ366" s="395"/>
      <c r="AR366" s="395"/>
      <c r="AS366" s="395"/>
      <c r="AT366" s="395"/>
      <c r="AU366" s="395"/>
      <c r="AV366" s="395"/>
      <c r="AW366" s="395"/>
      <c r="AX366" s="395"/>
      <c r="AY366" s="395"/>
      <c r="AZ366" s="395"/>
      <c r="BA366" s="422"/>
      <c r="BB366" s="362"/>
      <c r="BC366" s="422"/>
      <c r="BD366" s="422"/>
      <c r="BE366" s="422"/>
      <c r="BF366" s="422"/>
      <c r="BG366" s="422"/>
      <c r="BH366" s="422"/>
      <c r="BI366" s="422"/>
      <c r="BJ366" s="422"/>
      <c r="BK366" s="422"/>
      <c r="BL366" s="422"/>
      <c r="BM366" s="422"/>
      <c r="BN366" s="422"/>
      <c r="BO366" s="422"/>
      <c r="BP366" s="422"/>
      <c r="BQ366" s="422"/>
      <c r="BR366" s="422"/>
      <c r="BS366" s="422"/>
      <c r="BT366" s="422"/>
      <c r="BU366" s="422"/>
      <c r="BV366" s="422"/>
      <c r="BW366" s="422"/>
      <c r="BX366" s="422"/>
      <c r="BY366" s="395"/>
      <c r="BZ366" s="395"/>
      <c r="CA366" s="395"/>
      <c r="CB366" s="395"/>
      <c r="CC366" s="395"/>
      <c r="CD366" s="395"/>
      <c r="CE366" s="395"/>
      <c r="CF366" s="395"/>
      <c r="CG366" s="395"/>
      <c r="CH366" s="395"/>
      <c r="CI366" s="395"/>
      <c r="CJ366" s="395"/>
      <c r="CK366" s="395"/>
      <c r="CL366" s="395"/>
      <c r="CM366" s="395"/>
      <c r="CN366" s="395"/>
      <c r="CO366" s="395"/>
      <c r="CP366" s="395"/>
      <c r="CQ366" s="395"/>
      <c r="CR366" s="395"/>
      <c r="CS366" s="395"/>
      <c r="CT366" s="395"/>
      <c r="CU366" s="395"/>
      <c r="CV366" s="395"/>
      <c r="CW366" s="395"/>
      <c r="CX366" s="395"/>
      <c r="CY366" s="395"/>
      <c r="CZ366" s="395"/>
    </row>
    <row r="367" s="358" customFormat="true" ht="15" customHeight="true" x14ac:dyDescent="0.2">
      <c r="B367" s="360"/>
      <c r="Y367" s="395"/>
      <c r="Z367" s="395"/>
      <c r="AA367" s="395"/>
      <c r="AB367" s="395"/>
      <c r="AC367" s="395"/>
      <c r="AD367" s="395"/>
      <c r="AE367" s="395"/>
      <c r="AF367" s="395"/>
      <c r="AG367" s="395"/>
      <c r="AH367" s="395"/>
      <c r="AI367" s="395"/>
      <c r="AJ367" s="395"/>
      <c r="AK367" s="395"/>
      <c r="AL367" s="395"/>
      <c r="AM367" s="395"/>
      <c r="AN367" s="395"/>
      <c r="AO367" s="395"/>
      <c r="AP367" s="395"/>
      <c r="AQ367" s="395"/>
      <c r="AR367" s="395"/>
      <c r="AS367" s="395"/>
      <c r="AT367" s="395"/>
      <c r="AU367" s="395"/>
      <c r="AV367" s="395"/>
      <c r="AW367" s="395"/>
      <c r="AX367" s="395"/>
      <c r="AY367" s="395"/>
      <c r="AZ367" s="395"/>
      <c r="BA367" s="422"/>
      <c r="BB367" s="362"/>
      <c r="BC367" s="422"/>
      <c r="BD367" s="422"/>
      <c r="BE367" s="422"/>
      <c r="BF367" s="422"/>
      <c r="BG367" s="422"/>
      <c r="BH367" s="422"/>
      <c r="BI367" s="422"/>
      <c r="BJ367" s="422"/>
      <c r="BK367" s="422"/>
      <c r="BL367" s="422"/>
      <c r="BM367" s="422"/>
      <c r="BN367" s="422"/>
      <c r="BO367" s="422"/>
      <c r="BP367" s="422"/>
      <c r="BQ367" s="422"/>
      <c r="BR367" s="422"/>
      <c r="BS367" s="422"/>
      <c r="BT367" s="422"/>
      <c r="BU367" s="422"/>
      <c r="BV367" s="422"/>
      <c r="BW367" s="422"/>
      <c r="BX367" s="422"/>
      <c r="BY367" s="395"/>
      <c r="BZ367" s="395"/>
      <c r="CA367" s="395"/>
      <c r="CB367" s="395"/>
      <c r="CC367" s="395"/>
      <c r="CD367" s="395"/>
      <c r="CE367" s="395"/>
      <c r="CF367" s="395"/>
      <c r="CG367" s="395"/>
      <c r="CH367" s="395"/>
      <c r="CI367" s="395"/>
      <c r="CJ367" s="395"/>
      <c r="CK367" s="395"/>
      <c r="CL367" s="395"/>
      <c r="CM367" s="395"/>
      <c r="CN367" s="395"/>
      <c r="CO367" s="395"/>
      <c r="CP367" s="395"/>
      <c r="CQ367" s="395"/>
      <c r="CR367" s="395"/>
      <c r="CS367" s="395"/>
      <c r="CT367" s="395"/>
      <c r="CU367" s="395"/>
      <c r="CV367" s="395"/>
      <c r="CW367" s="395"/>
      <c r="CX367" s="395"/>
      <c r="CY367" s="395"/>
      <c r="CZ367" s="395"/>
    </row>
    <row r="368" s="358" customFormat="true" ht="15" customHeight="true" x14ac:dyDescent="0.2">
      <c r="B368" s="360"/>
      <c r="Y368" s="395"/>
      <c r="Z368" s="395"/>
      <c r="AA368" s="395"/>
      <c r="AB368" s="395"/>
      <c r="AC368" s="395"/>
      <c r="AD368" s="395"/>
      <c r="AE368" s="395"/>
      <c r="AF368" s="395"/>
      <c r="AG368" s="395"/>
      <c r="AH368" s="395"/>
      <c r="AI368" s="395"/>
      <c r="AJ368" s="395"/>
      <c r="AK368" s="395"/>
      <c r="AL368" s="395"/>
      <c r="AM368" s="395"/>
      <c r="AN368" s="395"/>
      <c r="AO368" s="395"/>
      <c r="AP368" s="395"/>
      <c r="AQ368" s="395"/>
      <c r="AR368" s="395"/>
      <c r="AS368" s="395"/>
      <c r="AT368" s="395"/>
      <c r="AU368" s="395"/>
      <c r="AV368" s="395"/>
      <c r="AW368" s="395"/>
      <c r="AX368" s="395"/>
      <c r="AY368" s="395"/>
      <c r="AZ368" s="395"/>
      <c r="BA368" s="422"/>
      <c r="BB368" s="362"/>
      <c r="BC368" s="422"/>
      <c r="BD368" s="422"/>
      <c r="BE368" s="422"/>
      <c r="BF368" s="422"/>
      <c r="BG368" s="422"/>
      <c r="BH368" s="422"/>
      <c r="BI368" s="422"/>
      <c r="BJ368" s="422"/>
      <c r="BK368" s="422"/>
      <c r="BL368" s="422"/>
      <c r="BM368" s="422"/>
      <c r="BN368" s="422"/>
      <c r="BO368" s="422"/>
      <c r="BP368" s="422"/>
      <c r="BQ368" s="422"/>
      <c r="BR368" s="422"/>
      <c r="BS368" s="422"/>
      <c r="BT368" s="422"/>
      <c r="BU368" s="422"/>
      <c r="BV368" s="422"/>
      <c r="BW368" s="422"/>
      <c r="BX368" s="422"/>
      <c r="BY368" s="395"/>
      <c r="BZ368" s="395"/>
      <c r="CA368" s="395"/>
      <c r="CB368" s="395"/>
      <c r="CC368" s="395"/>
      <c r="CD368" s="395"/>
      <c r="CE368" s="395"/>
      <c r="CF368" s="395"/>
      <c r="CG368" s="395"/>
      <c r="CH368" s="395"/>
      <c r="CI368" s="395"/>
      <c r="CJ368" s="395"/>
      <c r="CK368" s="395"/>
      <c r="CL368" s="395"/>
      <c r="CM368" s="395"/>
      <c r="CN368" s="395"/>
      <c r="CO368" s="395"/>
      <c r="CP368" s="395"/>
      <c r="CQ368" s="395"/>
      <c r="CR368" s="395"/>
      <c r="CS368" s="395"/>
      <c r="CT368" s="395"/>
      <c r="CU368" s="395"/>
      <c r="CV368" s="395"/>
      <c r="CW368" s="395"/>
      <c r="CX368" s="395"/>
      <c r="CY368" s="395"/>
      <c r="CZ368" s="395"/>
    </row>
    <row r="369" s="358" customFormat="true" ht="15" customHeight="true" x14ac:dyDescent="0.2">
      <c r="B369" s="360"/>
      <c r="Y369" s="395"/>
      <c r="Z369" s="395"/>
      <c r="AA369" s="395"/>
      <c r="AB369" s="395"/>
      <c r="AC369" s="395"/>
      <c r="AD369" s="395"/>
      <c r="AE369" s="395"/>
      <c r="AF369" s="395"/>
      <c r="AG369" s="395"/>
      <c r="AH369" s="395"/>
      <c r="AI369" s="395"/>
      <c r="AJ369" s="395"/>
      <c r="AK369" s="395"/>
      <c r="AL369" s="395"/>
      <c r="AM369" s="395"/>
      <c r="AN369" s="395"/>
      <c r="AO369" s="395"/>
      <c r="AP369" s="395"/>
      <c r="AQ369" s="395"/>
      <c r="AR369" s="395"/>
      <c r="AS369" s="395"/>
      <c r="AT369" s="395"/>
      <c r="AU369" s="395"/>
      <c r="AV369" s="395"/>
      <c r="AW369" s="395"/>
      <c r="AX369" s="395"/>
      <c r="AY369" s="395"/>
      <c r="AZ369" s="395"/>
      <c r="BA369" s="422"/>
      <c r="BB369" s="362"/>
      <c r="BC369" s="422"/>
      <c r="BD369" s="422"/>
      <c r="BE369" s="422"/>
      <c r="BF369" s="422"/>
      <c r="BG369" s="422"/>
      <c r="BH369" s="422"/>
      <c r="BI369" s="422"/>
      <c r="BJ369" s="422"/>
      <c r="BK369" s="422"/>
      <c r="BL369" s="422"/>
      <c r="BM369" s="422"/>
      <c r="BN369" s="422"/>
      <c r="BO369" s="422"/>
      <c r="BP369" s="422"/>
      <c r="BQ369" s="422"/>
      <c r="BR369" s="422"/>
      <c r="BS369" s="422"/>
      <c r="BT369" s="422"/>
      <c r="BU369" s="422"/>
      <c r="BV369" s="422"/>
      <c r="BW369" s="422"/>
      <c r="BX369" s="422"/>
      <c r="BY369" s="395"/>
      <c r="BZ369" s="395"/>
      <c r="CA369" s="395"/>
      <c r="CB369" s="395"/>
      <c r="CC369" s="395"/>
      <c r="CD369" s="395"/>
      <c r="CE369" s="395"/>
      <c r="CF369" s="395"/>
      <c r="CG369" s="395"/>
      <c r="CH369" s="395"/>
      <c r="CI369" s="395"/>
      <c r="CJ369" s="395"/>
      <c r="CK369" s="395"/>
      <c r="CL369" s="395"/>
      <c r="CM369" s="395"/>
      <c r="CN369" s="395"/>
      <c r="CO369" s="395"/>
      <c r="CP369" s="395"/>
      <c r="CQ369" s="395"/>
      <c r="CR369" s="395"/>
      <c r="CS369" s="395"/>
      <c r="CT369" s="395"/>
      <c r="CU369" s="395"/>
      <c r="CV369" s="395"/>
      <c r="CW369" s="395"/>
      <c r="CX369" s="395"/>
      <c r="CY369" s="395"/>
      <c r="CZ369" s="395"/>
    </row>
    <row r="370" s="358" customFormat="true" ht="15" customHeight="true" x14ac:dyDescent="0.2">
      <c r="B370" s="360"/>
      <c r="Y370" s="395"/>
      <c r="Z370" s="395"/>
      <c r="AA370" s="395"/>
      <c r="AB370" s="395"/>
      <c r="AC370" s="395"/>
      <c r="AD370" s="395"/>
      <c r="AE370" s="395"/>
      <c r="AF370" s="395"/>
      <c r="AG370" s="395"/>
      <c r="AH370" s="395"/>
      <c r="AI370" s="395"/>
      <c r="AJ370" s="395"/>
      <c r="AK370" s="395"/>
      <c r="AL370" s="395"/>
      <c r="AM370" s="395"/>
      <c r="AN370" s="395"/>
      <c r="AO370" s="395"/>
      <c r="AP370" s="395"/>
      <c r="AQ370" s="395"/>
      <c r="AR370" s="395"/>
      <c r="AS370" s="395"/>
      <c r="AT370" s="395"/>
      <c r="AU370" s="395"/>
      <c r="AV370" s="395"/>
      <c r="AW370" s="395"/>
      <c r="AX370" s="395"/>
      <c r="AY370" s="395"/>
      <c r="AZ370" s="395"/>
      <c r="BA370" s="422"/>
      <c r="BB370" s="362"/>
      <c r="BC370" s="422"/>
      <c r="BD370" s="422"/>
      <c r="BE370" s="422"/>
      <c r="BF370" s="422"/>
      <c r="BG370" s="422"/>
      <c r="BH370" s="422"/>
      <c r="BI370" s="422"/>
      <c r="BJ370" s="422"/>
      <c r="BK370" s="422"/>
      <c r="BL370" s="422"/>
      <c r="BM370" s="422"/>
      <c r="BN370" s="422"/>
      <c r="BO370" s="422"/>
      <c r="BP370" s="422"/>
      <c r="BQ370" s="422"/>
      <c r="BR370" s="422"/>
      <c r="BS370" s="422"/>
      <c r="BT370" s="422"/>
      <c r="BU370" s="422"/>
      <c r="BV370" s="422"/>
      <c r="BW370" s="422"/>
      <c r="BX370" s="422"/>
      <c r="BY370" s="395"/>
      <c r="BZ370" s="395"/>
      <c r="CA370" s="395"/>
      <c r="CB370" s="395"/>
      <c r="CC370" s="395"/>
      <c r="CD370" s="395"/>
      <c r="CE370" s="395"/>
      <c r="CF370" s="395"/>
      <c r="CG370" s="395"/>
      <c r="CH370" s="395"/>
      <c r="CI370" s="395"/>
      <c r="CJ370" s="395"/>
      <c r="CK370" s="395"/>
      <c r="CL370" s="395"/>
      <c r="CM370" s="395"/>
      <c r="CN370" s="395"/>
      <c r="CO370" s="395"/>
      <c r="CP370" s="395"/>
      <c r="CQ370" s="395"/>
      <c r="CR370" s="395"/>
      <c r="CS370" s="395"/>
      <c r="CT370" s="395"/>
      <c r="CU370" s="395"/>
      <c r="CV370" s="395"/>
      <c r="CW370" s="395"/>
      <c r="CX370" s="395"/>
      <c r="CY370" s="395"/>
      <c r="CZ370" s="395"/>
    </row>
    <row r="371" s="358" customFormat="true" ht="15" customHeight="true" x14ac:dyDescent="0.2">
      <c r="B371" s="360"/>
      <c r="Y371" s="395"/>
      <c r="Z371" s="395"/>
      <c r="AA371" s="395"/>
      <c r="AB371" s="395"/>
      <c r="AC371" s="395"/>
      <c r="AD371" s="395"/>
      <c r="AE371" s="395"/>
      <c r="AF371" s="395"/>
      <c r="AG371" s="395"/>
      <c r="AH371" s="395"/>
      <c r="AI371" s="395"/>
      <c r="AJ371" s="395"/>
      <c r="AK371" s="395"/>
      <c r="AL371" s="395"/>
      <c r="AM371" s="395"/>
      <c r="AN371" s="395"/>
      <c r="AO371" s="395"/>
      <c r="AP371" s="395"/>
      <c r="AQ371" s="395"/>
      <c r="AR371" s="395"/>
      <c r="AS371" s="395"/>
      <c r="AT371" s="395"/>
      <c r="AU371" s="395"/>
      <c r="AV371" s="395"/>
      <c r="AW371" s="395"/>
      <c r="AX371" s="395"/>
      <c r="AY371" s="395"/>
      <c r="AZ371" s="395"/>
      <c r="BA371" s="422"/>
      <c r="BB371" s="362"/>
      <c r="BC371" s="422"/>
      <c r="BD371" s="422"/>
      <c r="BE371" s="422"/>
      <c r="BF371" s="422"/>
      <c r="BG371" s="422"/>
      <c r="BH371" s="422"/>
      <c r="BI371" s="422"/>
      <c r="BJ371" s="422"/>
      <c r="BK371" s="422"/>
      <c r="BL371" s="422"/>
      <c r="BM371" s="422"/>
      <c r="BN371" s="422"/>
      <c r="BO371" s="422"/>
      <c r="BP371" s="422"/>
      <c r="BQ371" s="422"/>
      <c r="BR371" s="422"/>
      <c r="BS371" s="422"/>
      <c r="BT371" s="422"/>
      <c r="BU371" s="422"/>
      <c r="BV371" s="422"/>
      <c r="BW371" s="422"/>
      <c r="BX371" s="422"/>
      <c r="BY371" s="395"/>
      <c r="BZ371" s="395"/>
      <c r="CA371" s="395"/>
      <c r="CB371" s="395"/>
      <c r="CC371" s="395"/>
      <c r="CD371" s="395"/>
      <c r="CE371" s="395"/>
      <c r="CF371" s="395"/>
      <c r="CG371" s="395"/>
      <c r="CH371" s="395"/>
      <c r="CI371" s="395"/>
      <c r="CJ371" s="395"/>
      <c r="CK371" s="395"/>
      <c r="CL371" s="395"/>
      <c r="CM371" s="395"/>
      <c r="CN371" s="395"/>
      <c r="CO371" s="395"/>
      <c r="CP371" s="395"/>
      <c r="CQ371" s="395"/>
      <c r="CR371" s="395"/>
      <c r="CS371" s="395"/>
      <c r="CT371" s="395"/>
      <c r="CU371" s="395"/>
      <c r="CV371" s="395"/>
      <c r="CW371" s="395"/>
      <c r="CX371" s="395"/>
      <c r="CY371" s="395"/>
      <c r="CZ371" s="395"/>
    </row>
    <row r="372" s="358" customFormat="true" ht="15" customHeight="true" x14ac:dyDescent="0.2">
      <c r="B372" s="360"/>
      <c r="Y372" s="395"/>
      <c r="Z372" s="395"/>
      <c r="AA372" s="395"/>
      <c r="AB372" s="395"/>
      <c r="AC372" s="395"/>
      <c r="AD372" s="395"/>
      <c r="AE372" s="395"/>
      <c r="AF372" s="395"/>
      <c r="AG372" s="395"/>
      <c r="AH372" s="395"/>
      <c r="AI372" s="395"/>
      <c r="AJ372" s="395"/>
      <c r="AK372" s="395"/>
      <c r="AL372" s="395"/>
      <c r="AM372" s="395"/>
      <c r="AN372" s="395"/>
      <c r="AO372" s="395"/>
      <c r="AP372" s="395"/>
      <c r="AQ372" s="395"/>
      <c r="AR372" s="395"/>
      <c r="AS372" s="395"/>
      <c r="AT372" s="395"/>
      <c r="AU372" s="395"/>
      <c r="AV372" s="395"/>
      <c r="AW372" s="395"/>
      <c r="AX372" s="395"/>
      <c r="AY372" s="395"/>
      <c r="AZ372" s="395"/>
      <c r="BA372" s="422"/>
      <c r="BB372" s="362"/>
      <c r="BC372" s="422"/>
      <c r="BD372" s="422"/>
      <c r="BE372" s="422"/>
      <c r="BF372" s="422"/>
      <c r="BG372" s="422"/>
      <c r="BH372" s="422"/>
      <c r="BI372" s="422"/>
      <c r="BJ372" s="422"/>
      <c r="BK372" s="422"/>
      <c r="BL372" s="422"/>
      <c r="BM372" s="422"/>
      <c r="BN372" s="422"/>
      <c r="BO372" s="422"/>
      <c r="BP372" s="422"/>
      <c r="BQ372" s="422"/>
      <c r="BR372" s="422"/>
      <c r="BS372" s="422"/>
      <c r="BT372" s="422"/>
      <c r="BU372" s="422"/>
      <c r="BV372" s="422"/>
      <c r="BW372" s="422"/>
      <c r="BX372" s="422"/>
      <c r="BY372" s="395"/>
      <c r="BZ372" s="395"/>
      <c r="CA372" s="395"/>
      <c r="CB372" s="395"/>
      <c r="CC372" s="395"/>
      <c r="CD372" s="395"/>
      <c r="CE372" s="395"/>
      <c r="CF372" s="395"/>
      <c r="CG372" s="395"/>
      <c r="CH372" s="395"/>
      <c r="CI372" s="395"/>
      <c r="CJ372" s="395"/>
      <c r="CK372" s="395"/>
      <c r="CL372" s="395"/>
      <c r="CM372" s="395"/>
      <c r="CN372" s="395"/>
      <c r="CO372" s="395"/>
      <c r="CP372" s="395"/>
      <c r="CQ372" s="395"/>
      <c r="CR372" s="395"/>
      <c r="CS372" s="395"/>
      <c r="CT372" s="395"/>
      <c r="CU372" s="395"/>
      <c r="CV372" s="395"/>
      <c r="CW372" s="395"/>
      <c r="CX372" s="395"/>
      <c r="CY372" s="395"/>
      <c r="CZ372" s="395"/>
    </row>
    <row r="373" s="358" customFormat="true" ht="15" customHeight="true" x14ac:dyDescent="0.2">
      <c r="B373" s="360"/>
      <c r="Y373" s="395"/>
      <c r="Z373" s="395"/>
      <c r="AA373" s="395"/>
      <c r="AB373" s="395"/>
      <c r="AC373" s="395"/>
      <c r="AD373" s="395"/>
      <c r="AE373" s="395"/>
      <c r="AF373" s="395"/>
      <c r="AG373" s="395"/>
      <c r="AH373" s="395"/>
      <c r="AI373" s="395"/>
      <c r="AJ373" s="395"/>
      <c r="AK373" s="395"/>
      <c r="AL373" s="395"/>
      <c r="AM373" s="395"/>
      <c r="AN373" s="395"/>
      <c r="AO373" s="395"/>
      <c r="AP373" s="395"/>
      <c r="AQ373" s="395"/>
      <c r="AR373" s="395"/>
      <c r="AS373" s="395"/>
      <c r="AT373" s="395"/>
      <c r="AU373" s="395"/>
      <c r="AV373" s="395"/>
      <c r="AW373" s="395"/>
      <c r="AX373" s="395"/>
      <c r="AY373" s="395"/>
      <c r="AZ373" s="395"/>
      <c r="BA373" s="422"/>
      <c r="BB373" s="362"/>
      <c r="BC373" s="422"/>
      <c r="BD373" s="422"/>
      <c r="BE373" s="422"/>
      <c r="BF373" s="422"/>
      <c r="BG373" s="422"/>
      <c r="BH373" s="422"/>
      <c r="BI373" s="422"/>
      <c r="BJ373" s="422"/>
      <c r="BK373" s="422"/>
      <c r="BL373" s="422"/>
      <c r="BM373" s="422"/>
      <c r="BN373" s="422"/>
      <c r="BO373" s="422"/>
      <c r="BP373" s="422"/>
      <c r="BQ373" s="422"/>
      <c r="BR373" s="422"/>
      <c r="BS373" s="422"/>
      <c r="BT373" s="422"/>
      <c r="BU373" s="422"/>
      <c r="BV373" s="422"/>
      <c r="BW373" s="422"/>
      <c r="BX373" s="422"/>
      <c r="BY373" s="395"/>
      <c r="BZ373" s="395"/>
      <c r="CA373" s="395"/>
      <c r="CB373" s="395"/>
      <c r="CC373" s="395"/>
      <c r="CD373" s="395"/>
      <c r="CE373" s="395"/>
      <c r="CF373" s="395"/>
      <c r="CG373" s="395"/>
      <c r="CH373" s="395"/>
      <c r="CI373" s="395"/>
      <c r="CJ373" s="395"/>
      <c r="CK373" s="395"/>
      <c r="CL373" s="395"/>
      <c r="CM373" s="395"/>
      <c r="CN373" s="395"/>
      <c r="CO373" s="395"/>
      <c r="CP373" s="395"/>
      <c r="CQ373" s="395"/>
      <c r="CR373" s="395"/>
      <c r="CS373" s="395"/>
      <c r="CT373" s="395"/>
      <c r="CU373" s="395"/>
      <c r="CV373" s="395"/>
      <c r="CW373" s="395"/>
      <c r="CX373" s="395"/>
      <c r="CY373" s="395"/>
      <c r="CZ373" s="395"/>
    </row>
    <row r="374" s="358" customFormat="true" ht="15" customHeight="true" x14ac:dyDescent="0.2">
      <c r="B374" s="360"/>
      <c r="Y374" s="395"/>
      <c r="Z374" s="395"/>
      <c r="AA374" s="395"/>
      <c r="AB374" s="395"/>
      <c r="AC374" s="395"/>
      <c r="AD374" s="395"/>
      <c r="AE374" s="395"/>
      <c r="AF374" s="395"/>
      <c r="AG374" s="395"/>
      <c r="AH374" s="395"/>
      <c r="AI374" s="395"/>
      <c r="AJ374" s="395"/>
      <c r="AK374" s="395"/>
      <c r="AL374" s="395"/>
      <c r="AM374" s="395"/>
      <c r="AN374" s="395"/>
      <c r="AO374" s="395"/>
      <c r="AP374" s="395"/>
      <c r="AQ374" s="395"/>
      <c r="AR374" s="395"/>
      <c r="AS374" s="395"/>
      <c r="AT374" s="395"/>
      <c r="AU374" s="395"/>
      <c r="AV374" s="395"/>
      <c r="AW374" s="395"/>
      <c r="AX374" s="395"/>
      <c r="AY374" s="395"/>
      <c r="AZ374" s="395"/>
      <c r="BA374" s="422"/>
      <c r="BB374" s="362"/>
      <c r="BC374" s="422"/>
      <c r="BD374" s="422"/>
      <c r="BE374" s="422"/>
      <c r="BF374" s="422"/>
      <c r="BG374" s="422"/>
      <c r="BH374" s="422"/>
      <c r="BI374" s="422"/>
      <c r="BJ374" s="422"/>
      <c r="BK374" s="422"/>
      <c r="BL374" s="422"/>
      <c r="BM374" s="422"/>
      <c r="BN374" s="422"/>
      <c r="BO374" s="422"/>
      <c r="BP374" s="422"/>
      <c r="BQ374" s="422"/>
      <c r="BR374" s="422"/>
      <c r="BS374" s="422"/>
      <c r="BT374" s="422"/>
      <c r="BU374" s="422"/>
      <c r="BV374" s="422"/>
      <c r="BW374" s="422"/>
      <c r="BX374" s="422"/>
      <c r="BY374" s="395"/>
      <c r="BZ374" s="395"/>
      <c r="CA374" s="395"/>
      <c r="CB374" s="395"/>
      <c r="CC374" s="395"/>
      <c r="CD374" s="395"/>
      <c r="CE374" s="395"/>
      <c r="CF374" s="395"/>
      <c r="CG374" s="395"/>
      <c r="CH374" s="395"/>
      <c r="CI374" s="395"/>
      <c r="CJ374" s="395"/>
      <c r="CK374" s="395"/>
      <c r="CL374" s="395"/>
      <c r="CM374" s="395"/>
      <c r="CN374" s="395"/>
      <c r="CO374" s="395"/>
      <c r="CP374" s="395"/>
      <c r="CQ374" s="395"/>
      <c r="CR374" s="395"/>
      <c r="CS374" s="395"/>
      <c r="CT374" s="395"/>
      <c r="CU374" s="395"/>
      <c r="CV374" s="395"/>
      <c r="CW374" s="395"/>
      <c r="CX374" s="395"/>
      <c r="CY374" s="395"/>
      <c r="CZ374" s="395"/>
    </row>
    <row r="375" s="358" customFormat="true" ht="15" customHeight="true" x14ac:dyDescent="0.2">
      <c r="B375" s="360"/>
      <c r="Y375" s="395"/>
      <c r="Z375" s="395"/>
      <c r="AA375" s="395"/>
      <c r="AB375" s="395"/>
      <c r="AC375" s="395"/>
      <c r="AD375" s="395"/>
      <c r="AE375" s="395"/>
      <c r="AF375" s="395"/>
      <c r="AG375" s="395"/>
      <c r="AH375" s="395"/>
      <c r="AI375" s="395"/>
      <c r="AJ375" s="395"/>
      <c r="AK375" s="395"/>
      <c r="AL375" s="395"/>
      <c r="AM375" s="395"/>
      <c r="AN375" s="395"/>
      <c r="AO375" s="395"/>
      <c r="AP375" s="395"/>
      <c r="AQ375" s="395"/>
      <c r="AR375" s="395"/>
      <c r="AS375" s="395"/>
      <c r="AT375" s="395"/>
      <c r="AU375" s="395"/>
      <c r="AV375" s="395"/>
      <c r="AW375" s="395"/>
      <c r="AX375" s="395"/>
      <c r="AY375" s="395"/>
      <c r="AZ375" s="395"/>
      <c r="BA375" s="359"/>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9"/>
      <c r="BY375" s="394"/>
      <c r="BZ375" s="394"/>
      <c r="CA375" s="394"/>
      <c r="CB375" s="394"/>
      <c r="CC375" s="394"/>
      <c r="CD375" s="394"/>
      <c r="CE375" s="394"/>
      <c r="CF375" s="394"/>
      <c r="CG375" s="394"/>
      <c r="CH375" s="394"/>
      <c r="CI375" s="394"/>
      <c r="CJ375" s="394"/>
      <c r="CK375" s="394"/>
      <c r="CL375" s="394"/>
      <c r="CM375" s="394"/>
      <c r="CN375" s="394"/>
      <c r="CO375" s="394"/>
      <c r="CP375" s="394"/>
      <c r="CQ375" s="394"/>
      <c r="CR375" s="394"/>
      <c r="CS375" s="394"/>
      <c r="CT375" s="394"/>
      <c r="CU375" s="394"/>
      <c r="CV375" s="394"/>
      <c r="CW375" s="394"/>
      <c r="CX375" s="394"/>
      <c r="CY375" s="394"/>
      <c r="CZ375" s="394"/>
    </row>
    <row r="376" s="358" customFormat="true" ht="15" customHeight="true" x14ac:dyDescent="0.2">
      <c r="B376" s="360"/>
      <c r="Y376" s="395"/>
      <c r="Z376" s="395"/>
      <c r="AA376" s="395"/>
      <c r="AB376" s="395"/>
      <c r="AC376" s="395"/>
      <c r="AD376" s="395"/>
      <c r="AE376" s="395"/>
      <c r="AF376" s="395"/>
      <c r="AG376" s="395"/>
      <c r="AH376" s="395"/>
      <c r="AI376" s="395"/>
      <c r="AJ376" s="395"/>
      <c r="AK376" s="395"/>
      <c r="AL376" s="395"/>
      <c r="AM376" s="395"/>
      <c r="AN376" s="395"/>
      <c r="AO376" s="395"/>
      <c r="AP376" s="395"/>
      <c r="AQ376" s="395"/>
      <c r="AR376" s="395"/>
      <c r="AS376" s="395"/>
      <c r="AT376" s="395"/>
      <c r="AU376" s="395"/>
      <c r="AV376" s="395"/>
      <c r="AW376" s="395"/>
      <c r="AX376" s="395"/>
      <c r="AY376" s="395"/>
      <c r="AZ376" s="395"/>
      <c r="BA376" s="359"/>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9"/>
      <c r="BY376" s="394"/>
      <c r="BZ376" s="394"/>
      <c r="CA376" s="394"/>
      <c r="CB376" s="394"/>
      <c r="CC376" s="394"/>
      <c r="CD376" s="394"/>
      <c r="CE376" s="394"/>
      <c r="CF376" s="394"/>
      <c r="CG376" s="394"/>
      <c r="CH376" s="394"/>
      <c r="CI376" s="394"/>
      <c r="CJ376" s="394"/>
      <c r="CK376" s="394"/>
      <c r="CL376" s="394"/>
      <c r="CM376" s="394"/>
      <c r="CN376" s="394"/>
      <c r="CO376" s="394"/>
      <c r="CP376" s="394"/>
      <c r="CQ376" s="394"/>
      <c r="CR376" s="394"/>
      <c r="CS376" s="394"/>
      <c r="CT376" s="394"/>
      <c r="CU376" s="394"/>
      <c r="CV376" s="394"/>
      <c r="CW376" s="394"/>
      <c r="CX376" s="394"/>
      <c r="CY376" s="394"/>
      <c r="CZ376" s="394"/>
    </row>
    <row r="377" s="358" customFormat="true" ht="15" customHeight="true" x14ac:dyDescent="0.2">
      <c r="B377" s="360"/>
      <c r="Y377" s="395"/>
      <c r="Z377" s="395"/>
      <c r="AA377" s="395"/>
      <c r="AB377" s="395"/>
      <c r="AC377" s="395"/>
      <c r="AD377" s="395"/>
      <c r="AE377" s="395"/>
      <c r="AF377" s="395"/>
      <c r="AG377" s="395"/>
      <c r="AH377" s="395"/>
      <c r="AI377" s="395"/>
      <c r="AJ377" s="395"/>
      <c r="AK377" s="395"/>
      <c r="AL377" s="395"/>
      <c r="AM377" s="395"/>
      <c r="AN377" s="395"/>
      <c r="AO377" s="395"/>
      <c r="AP377" s="395"/>
      <c r="AQ377" s="395"/>
      <c r="AR377" s="395"/>
      <c r="AS377" s="395"/>
      <c r="AT377" s="395"/>
      <c r="AU377" s="395"/>
      <c r="AV377" s="395"/>
      <c r="AW377" s="395"/>
      <c r="AX377" s="395"/>
      <c r="AY377" s="395"/>
      <c r="AZ377" s="395"/>
      <c r="BA377" s="359"/>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9"/>
      <c r="BY377" s="394"/>
      <c r="BZ377" s="394"/>
      <c r="CA377" s="394"/>
      <c r="CB377" s="394"/>
      <c r="CC377" s="394"/>
      <c r="CD377" s="394"/>
      <c r="CE377" s="394"/>
      <c r="CF377" s="394"/>
      <c r="CG377" s="394"/>
      <c r="CH377" s="394"/>
      <c r="CI377" s="394"/>
      <c r="CJ377" s="394"/>
      <c r="CK377" s="394"/>
      <c r="CL377" s="394"/>
      <c r="CM377" s="394"/>
      <c r="CN377" s="394"/>
      <c r="CO377" s="394"/>
      <c r="CP377" s="394"/>
      <c r="CQ377" s="394"/>
      <c r="CR377" s="394"/>
      <c r="CS377" s="394"/>
      <c r="CT377" s="394"/>
      <c r="CU377" s="394"/>
      <c r="CV377" s="394"/>
      <c r="CW377" s="394"/>
      <c r="CX377" s="394"/>
      <c r="CY377" s="394"/>
      <c r="CZ377" s="394"/>
    </row>
    <row r="378" s="358" customFormat="true" ht="15" customHeight="true" x14ac:dyDescent="0.2">
      <c r="B378" s="360"/>
      <c r="Y378" s="395"/>
      <c r="Z378" s="395"/>
      <c r="AA378" s="395"/>
      <c r="AB378" s="395"/>
      <c r="AC378" s="395"/>
      <c r="AD378" s="395"/>
      <c r="AE378" s="395"/>
      <c r="AF378" s="395"/>
      <c r="AG378" s="395"/>
      <c r="AH378" s="395"/>
      <c r="AI378" s="395"/>
      <c r="AJ378" s="395"/>
      <c r="AK378" s="395"/>
      <c r="AL378" s="395"/>
      <c r="AM378" s="395"/>
      <c r="AN378" s="395"/>
      <c r="AO378" s="395"/>
      <c r="AP378" s="395"/>
      <c r="AQ378" s="395"/>
      <c r="AR378" s="395"/>
      <c r="AS378" s="395"/>
      <c r="AT378" s="395"/>
      <c r="AU378" s="395"/>
      <c r="AV378" s="395"/>
      <c r="AW378" s="395"/>
      <c r="AX378" s="395"/>
      <c r="AY378" s="395"/>
      <c r="AZ378" s="395"/>
      <c r="BA378" s="359"/>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9"/>
      <c r="BY378" s="394"/>
      <c r="BZ378" s="394"/>
      <c r="CA378" s="394"/>
      <c r="CB378" s="394"/>
      <c r="CC378" s="394"/>
      <c r="CD378" s="394"/>
      <c r="CE378" s="394"/>
      <c r="CF378" s="394"/>
      <c r="CG378" s="394"/>
      <c r="CH378" s="394"/>
      <c r="CI378" s="394"/>
      <c r="CJ378" s="394"/>
      <c r="CK378" s="394"/>
      <c r="CL378" s="394"/>
      <c r="CM378" s="394"/>
      <c r="CN378" s="394"/>
      <c r="CO378" s="394"/>
      <c r="CP378" s="394"/>
      <c r="CQ378" s="394"/>
      <c r="CR378" s="394"/>
      <c r="CS378" s="394"/>
      <c r="CT378" s="394"/>
      <c r="CU378" s="394"/>
      <c r="CV378" s="394"/>
      <c r="CW378" s="394"/>
      <c r="CX378" s="394"/>
      <c r="CY378" s="394"/>
      <c r="CZ378" s="394"/>
    </row>
    <row r="379" s="358" customFormat="true" ht="15" customHeight="true" x14ac:dyDescent="0.2">
      <c r="B379" s="360"/>
      <c r="Y379" s="395"/>
      <c r="Z379" s="395"/>
      <c r="AA379" s="395"/>
      <c r="AB379" s="395"/>
      <c r="AC379" s="395"/>
      <c r="AD379" s="395"/>
      <c r="AE379" s="395"/>
      <c r="AF379" s="395"/>
      <c r="AG379" s="395"/>
      <c r="AH379" s="395"/>
      <c r="AI379" s="395"/>
      <c r="AJ379" s="395"/>
      <c r="AK379" s="395"/>
      <c r="AL379" s="395"/>
      <c r="AM379" s="395"/>
      <c r="AN379" s="395"/>
      <c r="AO379" s="395"/>
      <c r="AP379" s="395"/>
      <c r="AQ379" s="395"/>
      <c r="AR379" s="395"/>
      <c r="AS379" s="395"/>
      <c r="AT379" s="395"/>
      <c r="AU379" s="395"/>
      <c r="AV379" s="395"/>
      <c r="AW379" s="395"/>
      <c r="AX379" s="395"/>
      <c r="AY379" s="395"/>
      <c r="AZ379" s="395"/>
      <c r="BA379" s="359"/>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9"/>
      <c r="BY379" s="394"/>
      <c r="BZ379" s="394"/>
      <c r="CA379" s="394"/>
      <c r="CB379" s="394"/>
      <c r="CC379" s="394"/>
      <c r="CD379" s="394"/>
      <c r="CE379" s="394"/>
      <c r="CF379" s="394"/>
      <c r="CG379" s="394"/>
      <c r="CH379" s="394"/>
      <c r="CI379" s="394"/>
      <c r="CJ379" s="394"/>
      <c r="CK379" s="394"/>
      <c r="CL379" s="394"/>
      <c r="CM379" s="394"/>
      <c r="CN379" s="394"/>
      <c r="CO379" s="394"/>
      <c r="CP379" s="394"/>
      <c r="CQ379" s="394"/>
      <c r="CR379" s="394"/>
      <c r="CS379" s="394"/>
      <c r="CT379" s="394"/>
      <c r="CU379" s="394"/>
      <c r="CV379" s="394"/>
      <c r="CW379" s="394"/>
      <c r="CX379" s="394"/>
      <c r="CY379" s="394"/>
      <c r="CZ379" s="394"/>
    </row>
    <row r="380" s="358" customFormat="true" ht="15" customHeight="true" x14ac:dyDescent="0.2">
      <c r="B380" s="360"/>
      <c r="Y380" s="395"/>
      <c r="Z380" s="395"/>
      <c r="AA380" s="395"/>
      <c r="AB380" s="395"/>
      <c r="AC380" s="395"/>
      <c r="AD380" s="395"/>
      <c r="AE380" s="395"/>
      <c r="AF380" s="395"/>
      <c r="AG380" s="395"/>
      <c r="AH380" s="395"/>
      <c r="AI380" s="395"/>
      <c r="AJ380" s="395"/>
      <c r="AK380" s="395"/>
      <c r="AL380" s="395"/>
      <c r="AM380" s="395"/>
      <c r="AN380" s="395"/>
      <c r="AO380" s="395"/>
      <c r="AP380" s="395"/>
      <c r="AQ380" s="395"/>
      <c r="AR380" s="395"/>
      <c r="AS380" s="395"/>
      <c r="AT380" s="395"/>
      <c r="AU380" s="395"/>
      <c r="AV380" s="395"/>
      <c r="AW380" s="395"/>
      <c r="AX380" s="395"/>
      <c r="AY380" s="395"/>
      <c r="AZ380" s="395"/>
      <c r="BA380" s="359"/>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9"/>
      <c r="BY380" s="394"/>
      <c r="BZ380" s="394"/>
      <c r="CA380" s="394"/>
      <c r="CB380" s="394"/>
      <c r="CC380" s="394"/>
      <c r="CD380" s="394"/>
      <c r="CE380" s="394"/>
      <c r="CF380" s="394"/>
      <c r="CG380" s="394"/>
      <c r="CH380" s="394"/>
      <c r="CI380" s="394"/>
      <c r="CJ380" s="394"/>
      <c r="CK380" s="394"/>
      <c r="CL380" s="394"/>
      <c r="CM380" s="394"/>
      <c r="CN380" s="394"/>
      <c r="CO380" s="394"/>
      <c r="CP380" s="394"/>
      <c r="CQ380" s="394"/>
      <c r="CR380" s="394"/>
      <c r="CS380" s="394"/>
      <c r="CT380" s="394"/>
      <c r="CU380" s="394"/>
      <c r="CV380" s="394"/>
      <c r="CW380" s="394"/>
      <c r="CX380" s="394"/>
      <c r="CY380" s="394"/>
      <c r="CZ380" s="394"/>
    </row>
    <row r="381" s="358" customFormat="true" ht="15" customHeight="true" x14ac:dyDescent="0.2">
      <c r="B381" s="360"/>
      <c r="Y381" s="395"/>
      <c r="Z381" s="395"/>
      <c r="AA381" s="395"/>
      <c r="AB381" s="395"/>
      <c r="AC381" s="395"/>
      <c r="AD381" s="395"/>
      <c r="AE381" s="395"/>
      <c r="AF381" s="395"/>
      <c r="AG381" s="395"/>
      <c r="AH381" s="395"/>
      <c r="AI381" s="395"/>
      <c r="AJ381" s="395"/>
      <c r="AK381" s="395"/>
      <c r="AL381" s="395"/>
      <c r="AM381" s="395"/>
      <c r="AN381" s="395"/>
      <c r="AO381" s="395"/>
      <c r="AP381" s="395"/>
      <c r="AQ381" s="395"/>
      <c r="AR381" s="395"/>
      <c r="AS381" s="395"/>
      <c r="AT381" s="395"/>
      <c r="AU381" s="395"/>
      <c r="AV381" s="395"/>
      <c r="AW381" s="395"/>
      <c r="AX381" s="395"/>
      <c r="AY381" s="395"/>
      <c r="AZ381" s="395"/>
      <c r="BA381" s="359"/>
      <c r="BB381" s="357"/>
      <c r="BC381" s="357"/>
      <c r="BD381" s="357"/>
      <c r="BE381" s="357"/>
      <c r="BF381" s="357"/>
      <c r="BG381" s="357"/>
      <c r="BH381" s="357"/>
      <c r="BI381" s="357"/>
      <c r="BJ381" s="357"/>
      <c r="BK381" s="357"/>
      <c r="BL381" s="357"/>
      <c r="BM381" s="357"/>
      <c r="BN381" s="357"/>
      <c r="BO381" s="357"/>
      <c r="BP381" s="357"/>
      <c r="BQ381" s="357"/>
      <c r="BR381" s="357"/>
      <c r="BS381" s="357"/>
      <c r="BT381" s="357"/>
      <c r="BU381" s="357"/>
      <c r="BV381" s="357"/>
      <c r="BW381" s="357"/>
      <c r="BX381" s="359"/>
      <c r="BY381" s="394"/>
      <c r="BZ381" s="394"/>
      <c r="CA381" s="394"/>
      <c r="CB381" s="394"/>
      <c r="CC381" s="394"/>
      <c r="CD381" s="394"/>
      <c r="CE381" s="394"/>
      <c r="CF381" s="394"/>
      <c r="CG381" s="394"/>
      <c r="CH381" s="394"/>
      <c r="CI381" s="394"/>
      <c r="CJ381" s="394"/>
      <c r="CK381" s="394"/>
      <c r="CL381" s="394"/>
      <c r="CM381" s="394"/>
      <c r="CN381" s="394"/>
      <c r="CO381" s="394"/>
      <c r="CP381" s="394"/>
      <c r="CQ381" s="394"/>
      <c r="CR381" s="394"/>
      <c r="CS381" s="394"/>
      <c r="CT381" s="394"/>
      <c r="CU381" s="394"/>
      <c r="CV381" s="394"/>
      <c r="CW381" s="394"/>
      <c r="CX381" s="394"/>
      <c r="CY381" s="394"/>
      <c r="CZ381" s="394"/>
    </row>
    <row r="382" s="358" customFormat="true" ht="15" customHeight="true" x14ac:dyDescent="0.2">
      <c r="B382" s="360"/>
      <c r="Y382" s="395"/>
      <c r="Z382" s="395"/>
      <c r="AA382" s="395"/>
      <c r="AB382" s="395"/>
      <c r="AC382" s="395"/>
      <c r="AD382" s="395"/>
      <c r="AE382" s="395"/>
      <c r="AF382" s="395"/>
      <c r="AG382" s="395"/>
      <c r="AH382" s="395"/>
      <c r="AI382" s="395"/>
      <c r="AJ382" s="395"/>
      <c r="AK382" s="395"/>
      <c r="AL382" s="395"/>
      <c r="AM382" s="395"/>
      <c r="AN382" s="395"/>
      <c r="AO382" s="395"/>
      <c r="AP382" s="395"/>
      <c r="AQ382" s="395"/>
      <c r="AR382" s="395"/>
      <c r="AS382" s="395"/>
      <c r="AT382" s="395"/>
      <c r="AU382" s="395"/>
      <c r="AV382" s="395"/>
      <c r="AW382" s="395"/>
      <c r="AX382" s="395"/>
      <c r="AY382" s="395"/>
      <c r="AZ382" s="395"/>
      <c r="BA382" s="359"/>
      <c r="BB382" s="357"/>
      <c r="BC382" s="357"/>
      <c r="BD382" s="357"/>
      <c r="BE382" s="357"/>
      <c r="BF382" s="357"/>
      <c r="BG382" s="357"/>
      <c r="BH382" s="357"/>
      <c r="BI382" s="357"/>
      <c r="BJ382" s="357"/>
      <c r="BK382" s="357"/>
      <c r="BL382" s="357"/>
      <c r="BM382" s="357"/>
      <c r="BN382" s="357"/>
      <c r="BO382" s="357"/>
      <c r="BP382" s="357"/>
      <c r="BQ382" s="357"/>
      <c r="BR382" s="357"/>
      <c r="BS382" s="357"/>
      <c r="BT382" s="357"/>
      <c r="BU382" s="357"/>
      <c r="BV382" s="357"/>
      <c r="BW382" s="357"/>
      <c r="BX382" s="359"/>
      <c r="BY382" s="394"/>
      <c r="BZ382" s="394"/>
      <c r="CA382" s="394"/>
      <c r="CB382" s="394"/>
      <c r="CC382" s="394"/>
      <c r="CD382" s="394"/>
      <c r="CE382" s="394"/>
      <c r="CF382" s="394"/>
      <c r="CG382" s="394"/>
      <c r="CH382" s="394"/>
      <c r="CI382" s="394"/>
      <c r="CJ382" s="394"/>
      <c r="CK382" s="394"/>
      <c r="CL382" s="394"/>
      <c r="CM382" s="394"/>
      <c r="CN382" s="394"/>
      <c r="CO382" s="394"/>
      <c r="CP382" s="394"/>
      <c r="CQ382" s="394"/>
      <c r="CR382" s="394"/>
      <c r="CS382" s="394"/>
      <c r="CT382" s="394"/>
      <c r="CU382" s="394"/>
      <c r="CV382" s="394"/>
      <c r="CW382" s="394"/>
      <c r="CX382" s="394"/>
      <c r="CY382" s="394"/>
      <c r="CZ382" s="394"/>
    </row>
    <row r="383" s="358" customFormat="true" ht="15" customHeight="true" x14ac:dyDescent="0.2">
      <c r="B383" s="360"/>
      <c r="Y383" s="395"/>
      <c r="Z383" s="395"/>
      <c r="AA383" s="395"/>
      <c r="AB383" s="395"/>
      <c r="AC383" s="395"/>
      <c r="AD383" s="395"/>
      <c r="AE383" s="395"/>
      <c r="AF383" s="395"/>
      <c r="AG383" s="395"/>
      <c r="AH383" s="395"/>
      <c r="AI383" s="395"/>
      <c r="AJ383" s="395"/>
      <c r="AK383" s="395"/>
      <c r="AL383" s="395"/>
      <c r="AM383" s="395"/>
      <c r="AN383" s="395"/>
      <c r="AO383" s="395"/>
      <c r="AP383" s="395"/>
      <c r="AQ383" s="395"/>
      <c r="AR383" s="395"/>
      <c r="AS383" s="395"/>
      <c r="AT383" s="395"/>
      <c r="AU383" s="395"/>
      <c r="AV383" s="395"/>
      <c r="AW383" s="395"/>
      <c r="AX383" s="395"/>
      <c r="AY383" s="395"/>
      <c r="AZ383" s="395"/>
      <c r="BA383" s="359"/>
      <c r="BB383" s="357"/>
      <c r="BC383" s="357"/>
      <c r="BD383" s="357"/>
      <c r="BE383" s="357"/>
      <c r="BF383" s="357"/>
      <c r="BG383" s="357"/>
      <c r="BH383" s="357"/>
      <c r="BI383" s="357"/>
      <c r="BJ383" s="357"/>
      <c r="BK383" s="357"/>
      <c r="BL383" s="357"/>
      <c r="BM383" s="357"/>
      <c r="BN383" s="357"/>
      <c r="BO383" s="357"/>
      <c r="BP383" s="357"/>
      <c r="BQ383" s="357"/>
      <c r="BR383" s="357"/>
      <c r="BS383" s="357"/>
      <c r="BT383" s="357"/>
      <c r="BU383" s="357"/>
      <c r="BV383" s="357"/>
      <c r="BW383" s="357"/>
      <c r="BX383" s="359"/>
      <c r="BY383" s="394"/>
      <c r="BZ383" s="394"/>
      <c r="CA383" s="394"/>
      <c r="CB383" s="394"/>
      <c r="CC383" s="394"/>
      <c r="CD383" s="394"/>
      <c r="CE383" s="394"/>
      <c r="CF383" s="394"/>
      <c r="CG383" s="394"/>
      <c r="CH383" s="394"/>
      <c r="CI383" s="394"/>
      <c r="CJ383" s="394"/>
      <c r="CK383" s="394"/>
      <c r="CL383" s="394"/>
      <c r="CM383" s="394"/>
      <c r="CN383" s="394"/>
      <c r="CO383" s="394"/>
      <c r="CP383" s="394"/>
      <c r="CQ383" s="394"/>
      <c r="CR383" s="394"/>
      <c r="CS383" s="394"/>
      <c r="CT383" s="394"/>
      <c r="CU383" s="394"/>
      <c r="CV383" s="394"/>
      <c r="CW383" s="394"/>
      <c r="CX383" s="394"/>
      <c r="CY383" s="394"/>
      <c r="CZ383" s="394"/>
    </row>
    <row r="384" s="358" customFormat="true" ht="15" customHeight="true" x14ac:dyDescent="0.2">
      <c r="B384" s="360"/>
      <c r="Y384" s="395"/>
      <c r="Z384" s="395"/>
      <c r="AA384" s="395"/>
      <c r="AB384" s="395"/>
      <c r="AC384" s="395"/>
      <c r="AD384" s="395"/>
      <c r="AE384" s="395"/>
      <c r="AF384" s="395"/>
      <c r="AG384" s="395"/>
      <c r="AH384" s="395"/>
      <c r="AI384" s="395"/>
      <c r="AJ384" s="395"/>
      <c r="AK384" s="395"/>
      <c r="AL384" s="395"/>
      <c r="AM384" s="395"/>
      <c r="AN384" s="395"/>
      <c r="AO384" s="395"/>
      <c r="AP384" s="395"/>
      <c r="AQ384" s="395"/>
      <c r="AR384" s="395"/>
      <c r="AS384" s="395"/>
      <c r="AT384" s="395"/>
      <c r="AU384" s="395"/>
      <c r="AV384" s="395"/>
      <c r="AW384" s="395"/>
      <c r="AX384" s="395"/>
      <c r="AY384" s="395"/>
      <c r="AZ384" s="395"/>
      <c r="BA384" s="359"/>
      <c r="BB384" s="357"/>
      <c r="BC384" s="357"/>
      <c r="BD384" s="357"/>
      <c r="BE384" s="357"/>
      <c r="BF384" s="357"/>
      <c r="BG384" s="357"/>
      <c r="BH384" s="357"/>
      <c r="BI384" s="357"/>
      <c r="BJ384" s="357"/>
      <c r="BK384" s="357"/>
      <c r="BL384" s="357"/>
      <c r="BM384" s="357"/>
      <c r="BN384" s="357"/>
      <c r="BO384" s="357"/>
      <c r="BP384" s="357"/>
      <c r="BQ384" s="357"/>
      <c r="BR384" s="357"/>
      <c r="BS384" s="357"/>
      <c r="BT384" s="357"/>
      <c r="BU384" s="357"/>
      <c r="BV384" s="357"/>
      <c r="BW384" s="357"/>
      <c r="BX384" s="359"/>
      <c r="BY384" s="394"/>
      <c r="BZ384" s="394"/>
      <c r="CA384" s="394"/>
      <c r="CB384" s="394"/>
      <c r="CC384" s="394"/>
      <c r="CD384" s="394"/>
      <c r="CE384" s="394"/>
      <c r="CF384" s="394"/>
      <c r="CG384" s="394"/>
      <c r="CH384" s="394"/>
      <c r="CI384" s="394"/>
      <c r="CJ384" s="394"/>
      <c r="CK384" s="394"/>
      <c r="CL384" s="394"/>
      <c r="CM384" s="394"/>
      <c r="CN384" s="394"/>
      <c r="CO384" s="394"/>
      <c r="CP384" s="394"/>
      <c r="CQ384" s="394"/>
      <c r="CR384" s="394"/>
      <c r="CS384" s="394"/>
      <c r="CT384" s="394"/>
      <c r="CU384" s="394"/>
      <c r="CV384" s="394"/>
      <c r="CW384" s="394"/>
      <c r="CX384" s="394"/>
      <c r="CY384" s="394"/>
      <c r="CZ384" s="394"/>
    </row>
    <row r="385" s="358" customFormat="true" ht="15" customHeight="true" x14ac:dyDescent="0.2">
      <c r="B385" s="360"/>
      <c r="Y385" s="395"/>
      <c r="Z385" s="395"/>
      <c r="AA385" s="395"/>
      <c r="AB385" s="395"/>
      <c r="AC385" s="395"/>
      <c r="AD385" s="395"/>
      <c r="AE385" s="395"/>
      <c r="AF385" s="395"/>
      <c r="AG385" s="395"/>
      <c r="AH385" s="395"/>
      <c r="AI385" s="395"/>
      <c r="AJ385" s="395"/>
      <c r="AK385" s="395"/>
      <c r="AL385" s="395"/>
      <c r="AM385" s="395"/>
      <c r="AN385" s="395"/>
      <c r="AO385" s="395"/>
      <c r="AP385" s="395"/>
      <c r="AQ385" s="395"/>
      <c r="AR385" s="395"/>
      <c r="AS385" s="395"/>
      <c r="AT385" s="395"/>
      <c r="AU385" s="395"/>
      <c r="AV385" s="395"/>
      <c r="AW385" s="395"/>
      <c r="AX385" s="395"/>
      <c r="AY385" s="395"/>
      <c r="AZ385" s="395"/>
      <c r="BA385" s="359"/>
      <c r="BB385" s="357"/>
      <c r="BC385" s="357"/>
      <c r="BD385" s="357"/>
      <c r="BE385" s="357"/>
      <c r="BF385" s="357"/>
      <c r="BG385" s="357"/>
      <c r="BH385" s="357"/>
      <c r="BI385" s="357"/>
      <c r="BJ385" s="357"/>
      <c r="BK385" s="357"/>
      <c r="BL385" s="357"/>
      <c r="BM385" s="357"/>
      <c r="BN385" s="357"/>
      <c r="BO385" s="357"/>
      <c r="BP385" s="357"/>
      <c r="BQ385" s="357"/>
      <c r="BR385" s="357"/>
      <c r="BS385" s="357"/>
      <c r="BT385" s="357"/>
      <c r="BU385" s="357"/>
      <c r="BV385" s="357"/>
      <c r="BW385" s="357"/>
      <c r="BX385" s="359"/>
      <c r="BY385" s="394"/>
      <c r="BZ385" s="394"/>
      <c r="CA385" s="394"/>
      <c r="CB385" s="394"/>
      <c r="CC385" s="394"/>
      <c r="CD385" s="394"/>
      <c r="CE385" s="394"/>
      <c r="CF385" s="394"/>
      <c r="CG385" s="394"/>
      <c r="CH385" s="394"/>
      <c r="CI385" s="394"/>
      <c r="CJ385" s="394"/>
      <c r="CK385" s="394"/>
      <c r="CL385" s="394"/>
      <c r="CM385" s="394"/>
      <c r="CN385" s="394"/>
      <c r="CO385" s="394"/>
      <c r="CP385" s="394"/>
      <c r="CQ385" s="394"/>
      <c r="CR385" s="394"/>
      <c r="CS385" s="394"/>
      <c r="CT385" s="394"/>
      <c r="CU385" s="394"/>
      <c r="CV385" s="394"/>
      <c r="CW385" s="394"/>
      <c r="CX385" s="394"/>
      <c r="CY385" s="394"/>
      <c r="CZ385" s="394"/>
    </row>
    <row r="386" s="358" customFormat="true" ht="15" customHeight="true" x14ac:dyDescent="0.2">
      <c r="B386" s="360"/>
      <c r="Y386" s="395"/>
      <c r="Z386" s="395"/>
      <c r="AA386" s="395"/>
      <c r="AB386" s="395"/>
      <c r="AC386" s="395"/>
      <c r="AD386" s="395"/>
      <c r="AE386" s="395"/>
      <c r="AF386" s="395"/>
      <c r="AG386" s="395"/>
      <c r="AH386" s="395"/>
      <c r="AI386" s="395"/>
      <c r="AJ386" s="395"/>
      <c r="AK386" s="395"/>
      <c r="AL386" s="395"/>
      <c r="AM386" s="395"/>
      <c r="AN386" s="395"/>
      <c r="AO386" s="395"/>
      <c r="AP386" s="395"/>
      <c r="AQ386" s="395"/>
      <c r="AR386" s="395"/>
      <c r="AS386" s="395"/>
      <c r="AT386" s="395"/>
      <c r="AU386" s="395"/>
      <c r="AV386" s="395"/>
      <c r="AW386" s="395"/>
      <c r="AX386" s="395"/>
      <c r="AY386" s="395"/>
      <c r="AZ386" s="395"/>
      <c r="BA386" s="359"/>
      <c r="BB386" s="357"/>
      <c r="BC386" s="357"/>
      <c r="BD386" s="357"/>
      <c r="BE386" s="357"/>
      <c r="BF386" s="357"/>
      <c r="BG386" s="357"/>
      <c r="BH386" s="357"/>
      <c r="BI386" s="357"/>
      <c r="BJ386" s="357"/>
      <c r="BK386" s="357"/>
      <c r="BL386" s="357"/>
      <c r="BM386" s="357"/>
      <c r="BN386" s="357"/>
      <c r="BO386" s="357"/>
      <c r="BP386" s="357"/>
      <c r="BQ386" s="357"/>
      <c r="BR386" s="357"/>
      <c r="BS386" s="357"/>
      <c r="BT386" s="357"/>
      <c r="BU386" s="357"/>
      <c r="BV386" s="357"/>
      <c r="BW386" s="357"/>
      <c r="BX386" s="359"/>
      <c r="BY386" s="394"/>
      <c r="BZ386" s="394"/>
      <c r="CA386" s="394"/>
      <c r="CB386" s="394"/>
      <c r="CC386" s="394"/>
      <c r="CD386" s="394"/>
      <c r="CE386" s="394"/>
      <c r="CF386" s="394"/>
      <c r="CG386" s="394"/>
      <c r="CH386" s="394"/>
      <c r="CI386" s="394"/>
      <c r="CJ386" s="394"/>
      <c r="CK386" s="394"/>
      <c r="CL386" s="394"/>
      <c r="CM386" s="394"/>
      <c r="CN386" s="394"/>
      <c r="CO386" s="394"/>
      <c r="CP386" s="394"/>
      <c r="CQ386" s="394"/>
      <c r="CR386" s="394"/>
      <c r="CS386" s="394"/>
      <c r="CT386" s="394"/>
      <c r="CU386" s="394"/>
      <c r="CV386" s="394"/>
      <c r="CW386" s="394"/>
      <c r="CX386" s="394"/>
      <c r="CY386" s="394"/>
      <c r="CZ386" s="394"/>
    </row>
    <row r="387" s="358" customFormat="true" ht="15" customHeight="true" x14ac:dyDescent="0.2">
      <c r="B387" s="360"/>
      <c r="Y387" s="395"/>
      <c r="Z387" s="395"/>
      <c r="AA387" s="395"/>
      <c r="AB387" s="395"/>
      <c r="AC387" s="395"/>
      <c r="AD387" s="395"/>
      <c r="AE387" s="395"/>
      <c r="AF387" s="395"/>
      <c r="AG387" s="395"/>
      <c r="AH387" s="395"/>
      <c r="AI387" s="395"/>
      <c r="AJ387" s="395"/>
      <c r="AK387" s="395"/>
      <c r="AL387" s="395"/>
      <c r="AM387" s="395"/>
      <c r="AN387" s="395"/>
      <c r="AO387" s="395"/>
      <c r="AP387" s="395"/>
      <c r="AQ387" s="395"/>
      <c r="AR387" s="395"/>
      <c r="AS387" s="395"/>
      <c r="AT387" s="395"/>
      <c r="AU387" s="395"/>
      <c r="AV387" s="395"/>
      <c r="AW387" s="395"/>
      <c r="AX387" s="395"/>
      <c r="AY387" s="395"/>
      <c r="AZ387" s="395"/>
      <c r="BA387" s="359"/>
      <c r="BB387" s="357"/>
      <c r="BC387" s="357"/>
      <c r="BD387" s="357"/>
      <c r="BE387" s="357"/>
      <c r="BF387" s="357"/>
      <c r="BG387" s="357"/>
      <c r="BH387" s="357"/>
      <c r="BI387" s="357"/>
      <c r="BJ387" s="357"/>
      <c r="BK387" s="357"/>
      <c r="BL387" s="357"/>
      <c r="BM387" s="357"/>
      <c r="BN387" s="357"/>
      <c r="BO387" s="357"/>
      <c r="BP387" s="357"/>
      <c r="BQ387" s="357"/>
      <c r="BR387" s="357"/>
      <c r="BS387" s="357"/>
      <c r="BT387" s="357"/>
      <c r="BU387" s="357"/>
      <c r="BV387" s="357"/>
      <c r="BW387" s="357"/>
      <c r="BX387" s="359"/>
      <c r="BY387" s="394"/>
      <c r="BZ387" s="394"/>
      <c r="CA387" s="394"/>
      <c r="CB387" s="394"/>
      <c r="CC387" s="394"/>
      <c r="CD387" s="394"/>
      <c r="CE387" s="394"/>
      <c r="CF387" s="394"/>
      <c r="CG387" s="394"/>
      <c r="CH387" s="394"/>
      <c r="CI387" s="394"/>
      <c r="CJ387" s="394"/>
      <c r="CK387" s="394"/>
      <c r="CL387" s="394"/>
      <c r="CM387" s="394"/>
      <c r="CN387" s="394"/>
      <c r="CO387" s="394"/>
      <c r="CP387" s="394"/>
      <c r="CQ387" s="394"/>
      <c r="CR387" s="394"/>
      <c r="CS387" s="394"/>
      <c r="CT387" s="394"/>
      <c r="CU387" s="394"/>
      <c r="CV387" s="394"/>
      <c r="CW387" s="394"/>
      <c r="CX387" s="394"/>
      <c r="CY387" s="394"/>
      <c r="CZ387" s="394"/>
    </row>
    <row r="388" s="358" customFormat="true" ht="15" customHeight="true" x14ac:dyDescent="0.2">
      <c r="B388" s="360"/>
      <c r="Y388" s="395"/>
      <c r="Z388" s="395"/>
      <c r="AA388" s="395"/>
      <c r="AB388" s="395"/>
      <c r="AC388" s="395"/>
      <c r="AD388" s="395"/>
      <c r="AE388" s="395"/>
      <c r="AF388" s="395"/>
      <c r="AG388" s="395"/>
      <c r="AH388" s="395"/>
      <c r="AI388" s="395"/>
      <c r="AJ388" s="395"/>
      <c r="AK388" s="395"/>
      <c r="AL388" s="395"/>
      <c r="AM388" s="395"/>
      <c r="AN388" s="395"/>
      <c r="AO388" s="395"/>
      <c r="AP388" s="395"/>
      <c r="AQ388" s="395"/>
      <c r="AR388" s="395"/>
      <c r="AS388" s="395"/>
      <c r="AT388" s="395"/>
      <c r="AU388" s="395"/>
      <c r="AV388" s="395"/>
      <c r="AW388" s="395"/>
      <c r="AX388" s="395"/>
      <c r="AY388" s="395"/>
      <c r="AZ388" s="395"/>
      <c r="BA388" s="359"/>
      <c r="BB388" s="357"/>
      <c r="BC388" s="357"/>
      <c r="BD388" s="357"/>
      <c r="BE388" s="357"/>
      <c r="BF388" s="357"/>
      <c r="BG388" s="357"/>
      <c r="BH388" s="357"/>
      <c r="BI388" s="357"/>
      <c r="BJ388" s="357"/>
      <c r="BK388" s="357"/>
      <c r="BL388" s="357"/>
      <c r="BM388" s="357"/>
      <c r="BN388" s="357"/>
      <c r="BO388" s="357"/>
      <c r="BP388" s="357"/>
      <c r="BQ388" s="357"/>
      <c r="BR388" s="357"/>
      <c r="BS388" s="357"/>
      <c r="BT388" s="357"/>
      <c r="BU388" s="357"/>
      <c r="BV388" s="357"/>
      <c r="BW388" s="357"/>
      <c r="BX388" s="359"/>
      <c r="BY388" s="394"/>
      <c r="BZ388" s="394"/>
      <c r="CA388" s="394"/>
      <c r="CB388" s="394"/>
      <c r="CC388" s="394"/>
      <c r="CD388" s="394"/>
      <c r="CE388" s="394"/>
      <c r="CF388" s="394"/>
      <c r="CG388" s="394"/>
      <c r="CH388" s="394"/>
      <c r="CI388" s="394"/>
      <c r="CJ388" s="394"/>
      <c r="CK388" s="394"/>
      <c r="CL388" s="394"/>
      <c r="CM388" s="394"/>
      <c r="CN388" s="394"/>
      <c r="CO388" s="394"/>
      <c r="CP388" s="394"/>
      <c r="CQ388" s="394"/>
      <c r="CR388" s="394"/>
      <c r="CS388" s="394"/>
      <c r="CT388" s="394"/>
      <c r="CU388" s="394"/>
      <c r="CV388" s="394"/>
      <c r="CW388" s="394"/>
      <c r="CX388" s="394"/>
      <c r="CY388" s="394"/>
      <c r="CZ388" s="394"/>
    </row>
    <row r="389" s="358" customFormat="true" ht="15" customHeight="true" x14ac:dyDescent="0.2">
      <c r="B389" s="360"/>
      <c r="Y389" s="395"/>
      <c r="Z389" s="395"/>
      <c r="AA389" s="395"/>
      <c r="AB389" s="395"/>
      <c r="AC389" s="395"/>
      <c r="AD389" s="395"/>
      <c r="AE389" s="395"/>
      <c r="AF389" s="395"/>
      <c r="AG389" s="395"/>
      <c r="AH389" s="395"/>
      <c r="AI389" s="395"/>
      <c r="AJ389" s="395"/>
      <c r="AK389" s="395"/>
      <c r="AL389" s="395"/>
      <c r="AM389" s="395"/>
      <c r="AN389" s="395"/>
      <c r="AO389" s="395"/>
      <c r="AP389" s="395"/>
      <c r="AQ389" s="395"/>
      <c r="AR389" s="395"/>
      <c r="AS389" s="395"/>
      <c r="AT389" s="395"/>
      <c r="AU389" s="395"/>
      <c r="AV389" s="395"/>
      <c r="AW389" s="395"/>
      <c r="AX389" s="395"/>
      <c r="AY389" s="395"/>
      <c r="AZ389" s="395"/>
      <c r="BA389" s="359"/>
      <c r="BB389" s="357"/>
      <c r="BC389" s="357"/>
      <c r="BD389" s="357"/>
      <c r="BE389" s="357"/>
      <c r="BF389" s="357"/>
      <c r="BG389" s="357"/>
      <c r="BH389" s="357"/>
      <c r="BI389" s="357"/>
      <c r="BJ389" s="357"/>
      <c r="BK389" s="357"/>
      <c r="BL389" s="357"/>
      <c r="BM389" s="357"/>
      <c r="BN389" s="357"/>
      <c r="BO389" s="357"/>
      <c r="BP389" s="357"/>
      <c r="BQ389" s="357"/>
      <c r="BR389" s="357"/>
      <c r="BS389" s="357"/>
      <c r="BT389" s="357"/>
      <c r="BU389" s="357"/>
      <c r="BV389" s="357"/>
      <c r="BW389" s="357"/>
      <c r="BX389" s="359"/>
      <c r="BY389" s="394"/>
      <c r="BZ389" s="394"/>
      <c r="CA389" s="394"/>
      <c r="CB389" s="394"/>
      <c r="CC389" s="394"/>
      <c r="CD389" s="394"/>
      <c r="CE389" s="394"/>
      <c r="CF389" s="394"/>
      <c r="CG389" s="394"/>
      <c r="CH389" s="394"/>
      <c r="CI389" s="394"/>
      <c r="CJ389" s="394"/>
      <c r="CK389" s="394"/>
      <c r="CL389" s="394"/>
      <c r="CM389" s="394"/>
      <c r="CN389" s="394"/>
      <c r="CO389" s="394"/>
      <c r="CP389" s="394"/>
      <c r="CQ389" s="394"/>
      <c r="CR389" s="394"/>
      <c r="CS389" s="394"/>
      <c r="CT389" s="394"/>
      <c r="CU389" s="394"/>
      <c r="CV389" s="394"/>
      <c r="CW389" s="394"/>
      <c r="CX389" s="394"/>
      <c r="CY389" s="394"/>
      <c r="CZ389" s="394"/>
    </row>
    <row r="390" s="603" customFormat="true" ht="15" customHeight="true" x14ac:dyDescent="0.2">
      <c r="B390" s="602"/>
      <c r="Y390" s="395"/>
      <c r="Z390" s="395"/>
      <c r="AA390" s="395"/>
      <c r="AB390" s="395"/>
      <c r="AC390" s="395"/>
      <c r="AD390" s="395"/>
      <c r="AE390" s="395"/>
      <c r="AF390" s="395"/>
      <c r="AG390" s="395"/>
      <c r="AH390" s="395"/>
      <c r="AI390" s="395"/>
      <c r="AJ390" s="395"/>
      <c r="AK390" s="395"/>
      <c r="AL390" s="395"/>
      <c r="AM390" s="395"/>
      <c r="AN390" s="395"/>
      <c r="AO390" s="395"/>
      <c r="AP390" s="395"/>
      <c r="AQ390" s="395"/>
      <c r="AR390" s="395"/>
      <c r="AS390" s="395"/>
      <c r="AT390" s="395"/>
      <c r="AU390" s="395"/>
      <c r="AV390" s="395"/>
      <c r="AW390" s="395"/>
      <c r="AX390" s="395"/>
      <c r="AY390" s="395"/>
      <c r="AZ390" s="395"/>
      <c r="BA390" s="359"/>
      <c r="BB390" s="357"/>
      <c r="BC390" s="357"/>
      <c r="BD390" s="357"/>
      <c r="BE390" s="357"/>
      <c r="BF390" s="357"/>
      <c r="BG390" s="357"/>
      <c r="BH390" s="357"/>
      <c r="BI390" s="357"/>
      <c r="BJ390" s="357"/>
      <c r="BK390" s="357"/>
      <c r="BL390" s="357"/>
      <c r="BM390" s="357"/>
      <c r="BN390" s="357"/>
      <c r="BO390" s="357"/>
      <c r="BP390" s="357"/>
      <c r="BQ390" s="357"/>
      <c r="BR390" s="357"/>
      <c r="BS390" s="357"/>
      <c r="BT390" s="357"/>
      <c r="BU390" s="357"/>
      <c r="BV390" s="357"/>
      <c r="BW390" s="357"/>
      <c r="BX390" s="359"/>
      <c r="BY390" s="394"/>
      <c r="BZ390" s="394"/>
      <c r="CA390" s="394"/>
      <c r="CB390" s="394"/>
      <c r="CC390" s="394"/>
      <c r="CD390" s="394"/>
      <c r="CE390" s="394"/>
      <c r="CF390" s="394"/>
      <c r="CG390" s="394"/>
      <c r="CH390" s="394"/>
      <c r="CI390" s="394"/>
      <c r="CJ390" s="394"/>
      <c r="CK390" s="394"/>
      <c r="CL390" s="394"/>
      <c r="CM390" s="394"/>
      <c r="CN390" s="394"/>
      <c r="CO390" s="394"/>
      <c r="CP390" s="394"/>
      <c r="CQ390" s="394"/>
      <c r="CR390" s="394"/>
      <c r="CS390" s="394"/>
      <c r="CT390" s="394"/>
      <c r="CU390" s="394"/>
      <c r="CV390" s="394"/>
      <c r="CW390" s="394"/>
      <c r="CX390" s="394"/>
      <c r="CY390" s="394"/>
      <c r="CZ390" s="394"/>
    </row>
    <row r="391" s="603" customFormat="true" ht="15" customHeight="true" x14ac:dyDescent="0.2">
      <c r="B391" s="602"/>
      <c r="Y391" s="395"/>
      <c r="Z391" s="395"/>
      <c r="AA391" s="395"/>
      <c r="AB391" s="395"/>
      <c r="AC391" s="395"/>
      <c r="AD391" s="395"/>
      <c r="AE391" s="395"/>
      <c r="AF391" s="395"/>
      <c r="AG391" s="395"/>
      <c r="AH391" s="395"/>
      <c r="AI391" s="395"/>
      <c r="AJ391" s="395"/>
      <c r="AK391" s="395"/>
      <c r="AL391" s="395"/>
      <c r="AM391" s="395"/>
      <c r="AN391" s="395"/>
      <c r="AO391" s="395"/>
      <c r="AP391" s="395"/>
      <c r="AQ391" s="395"/>
      <c r="AR391" s="395"/>
      <c r="AS391" s="395"/>
      <c r="AT391" s="395"/>
      <c r="AU391" s="395"/>
      <c r="AV391" s="395"/>
      <c r="AW391" s="395"/>
      <c r="AX391" s="395"/>
      <c r="AY391" s="395"/>
      <c r="AZ391" s="395"/>
      <c r="BA391" s="359"/>
      <c r="BB391" s="357"/>
      <c r="BC391" s="357"/>
      <c r="BD391" s="357"/>
      <c r="BE391" s="357"/>
      <c r="BF391" s="357"/>
      <c r="BG391" s="357"/>
      <c r="BH391" s="357"/>
      <c r="BI391" s="357"/>
      <c r="BJ391" s="357"/>
      <c r="BK391" s="357"/>
      <c r="BL391" s="357"/>
      <c r="BM391" s="357"/>
      <c r="BN391" s="357"/>
      <c r="BO391" s="357"/>
      <c r="BP391" s="357"/>
      <c r="BQ391" s="357"/>
      <c r="BR391" s="357"/>
      <c r="BS391" s="357"/>
      <c r="BT391" s="357"/>
      <c r="BU391" s="357"/>
      <c r="BV391" s="357"/>
      <c r="BW391" s="357"/>
      <c r="BX391" s="359"/>
      <c r="BY391" s="394"/>
      <c r="BZ391" s="394"/>
      <c r="CA391" s="394"/>
      <c r="CB391" s="394"/>
      <c r="CC391" s="394"/>
      <c r="CD391" s="394"/>
      <c r="CE391" s="394"/>
      <c r="CF391" s="394"/>
      <c r="CG391" s="394"/>
      <c r="CH391" s="394"/>
      <c r="CI391" s="394"/>
      <c r="CJ391" s="394"/>
      <c r="CK391" s="394"/>
      <c r="CL391" s="394"/>
      <c r="CM391" s="394"/>
      <c r="CN391" s="394"/>
      <c r="CO391" s="394"/>
      <c r="CP391" s="394"/>
      <c r="CQ391" s="394"/>
      <c r="CR391" s="394"/>
      <c r="CS391" s="394"/>
      <c r="CT391" s="394"/>
      <c r="CU391" s="394"/>
      <c r="CV391" s="394"/>
      <c r="CW391" s="394"/>
      <c r="CX391" s="394"/>
      <c r="CY391" s="394"/>
      <c r="CZ391" s="394"/>
    </row>
    <row r="392" s="603" customFormat="true" ht="15" customHeight="true" x14ac:dyDescent="0.2">
      <c r="Y392" s="395"/>
      <c r="Z392" s="395"/>
      <c r="AA392" s="395"/>
      <c r="AB392" s="395"/>
      <c r="AC392" s="395"/>
      <c r="AD392" s="395"/>
      <c r="AE392" s="395"/>
      <c r="AF392" s="395"/>
      <c r="AG392" s="395"/>
      <c r="AH392" s="395"/>
      <c r="AI392" s="395"/>
      <c r="AJ392" s="395"/>
      <c r="AK392" s="395"/>
      <c r="AL392" s="395"/>
      <c r="AM392" s="395"/>
      <c r="AN392" s="395"/>
      <c r="AO392" s="395"/>
      <c r="AP392" s="395"/>
      <c r="AQ392" s="395"/>
      <c r="AR392" s="395"/>
      <c r="AS392" s="395"/>
      <c r="AT392" s="395"/>
      <c r="AU392" s="395"/>
      <c r="AV392" s="395"/>
      <c r="AW392" s="395"/>
      <c r="AX392" s="395"/>
      <c r="AY392" s="395"/>
      <c r="AZ392" s="395"/>
      <c r="BA392" s="359"/>
      <c r="BB392" s="357"/>
      <c r="BC392" s="357"/>
      <c r="BD392" s="357"/>
      <c r="BE392" s="357"/>
      <c r="BF392" s="357"/>
      <c r="BG392" s="357"/>
      <c r="BH392" s="357"/>
      <c r="BI392" s="357"/>
      <c r="BJ392" s="357"/>
      <c r="BK392" s="357"/>
      <c r="BL392" s="357"/>
      <c r="BM392" s="357"/>
      <c r="BN392" s="357"/>
      <c r="BO392" s="357"/>
      <c r="BP392" s="357"/>
      <c r="BQ392" s="357"/>
      <c r="BR392" s="357"/>
      <c r="BS392" s="357"/>
      <c r="BT392" s="357"/>
      <c r="BU392" s="357"/>
      <c r="BV392" s="357"/>
      <c r="BW392" s="357"/>
      <c r="BX392" s="359"/>
      <c r="BY392" s="394"/>
      <c r="BZ392" s="394"/>
      <c r="CA392" s="394"/>
      <c r="CB392" s="394"/>
      <c r="CC392" s="394"/>
      <c r="CD392" s="394"/>
      <c r="CE392" s="394"/>
      <c r="CF392" s="394"/>
      <c r="CG392" s="394"/>
      <c r="CH392" s="394"/>
      <c r="CI392" s="394"/>
      <c r="CJ392" s="394"/>
      <c r="CK392" s="394"/>
      <c r="CL392" s="394"/>
      <c r="CM392" s="394"/>
      <c r="CN392" s="394"/>
      <c r="CO392" s="394"/>
      <c r="CP392" s="394"/>
      <c r="CQ392" s="394"/>
      <c r="CR392" s="394"/>
      <c r="CS392" s="394"/>
      <c r="CT392" s="394"/>
      <c r="CU392" s="394"/>
      <c r="CV392" s="394"/>
      <c r="CW392" s="394"/>
      <c r="CX392" s="394"/>
      <c r="CY392" s="394"/>
      <c r="CZ392" s="394"/>
    </row>
    <row r="393" s="603" customFormat="true" ht="15" customHeight="true" x14ac:dyDescent="0.2">
      <c r="Y393" s="395"/>
      <c r="Z393" s="395"/>
      <c r="AA393" s="395"/>
      <c r="AB393" s="395"/>
      <c r="AC393" s="395"/>
      <c r="AD393" s="395"/>
      <c r="AE393" s="395"/>
      <c r="AF393" s="395"/>
      <c r="AG393" s="395"/>
      <c r="AH393" s="395"/>
      <c r="AI393" s="395"/>
      <c r="AJ393" s="395"/>
      <c r="AK393" s="395"/>
      <c r="AL393" s="395"/>
      <c r="AM393" s="395"/>
      <c r="AN393" s="395"/>
      <c r="AO393" s="395"/>
      <c r="AP393" s="395"/>
      <c r="AQ393" s="395"/>
      <c r="AR393" s="395"/>
      <c r="AS393" s="395"/>
      <c r="AT393" s="395"/>
      <c r="AU393" s="395"/>
      <c r="AV393" s="395"/>
      <c r="AW393" s="395"/>
      <c r="AX393" s="395"/>
      <c r="AY393" s="395"/>
      <c r="AZ393" s="395"/>
      <c r="BA393" s="359"/>
      <c r="BB393" s="357"/>
      <c r="BC393" s="357"/>
      <c r="BD393" s="357"/>
      <c r="BE393" s="357"/>
      <c r="BF393" s="357"/>
      <c r="BG393" s="357"/>
      <c r="BH393" s="357"/>
      <c r="BI393" s="357"/>
      <c r="BJ393" s="357"/>
      <c r="BK393" s="357"/>
      <c r="BL393" s="357"/>
      <c r="BM393" s="357"/>
      <c r="BN393" s="357"/>
      <c r="BO393" s="357"/>
      <c r="BP393" s="357"/>
      <c r="BQ393" s="357"/>
      <c r="BR393" s="357"/>
      <c r="BS393" s="357"/>
      <c r="BT393" s="357"/>
      <c r="BU393" s="357"/>
      <c r="BV393" s="357"/>
      <c r="BW393" s="357"/>
      <c r="BX393" s="359"/>
      <c r="BY393" s="394"/>
      <c r="BZ393" s="394"/>
      <c r="CA393" s="394"/>
      <c r="CB393" s="394"/>
      <c r="CC393" s="394"/>
      <c r="CD393" s="394"/>
      <c r="CE393" s="394"/>
      <c r="CF393" s="394"/>
      <c r="CG393" s="394"/>
      <c r="CH393" s="394"/>
      <c r="CI393" s="394"/>
      <c r="CJ393" s="394"/>
      <c r="CK393" s="394"/>
      <c r="CL393" s="394"/>
      <c r="CM393" s="394"/>
      <c r="CN393" s="394"/>
      <c r="CO393" s="394"/>
      <c r="CP393" s="394"/>
      <c r="CQ393" s="394"/>
      <c r="CR393" s="394"/>
      <c r="CS393" s="394"/>
      <c r="CT393" s="394"/>
      <c r="CU393" s="394"/>
      <c r="CV393" s="394"/>
      <c r="CW393" s="394"/>
      <c r="CX393" s="394"/>
      <c r="CY393" s="394"/>
      <c r="CZ393" s="394"/>
    </row>
    <row r="394" s="603" customFormat="true" ht="15" customHeight="true" x14ac:dyDescent="0.2">
      <c r="Y394" s="395"/>
      <c r="Z394" s="395"/>
      <c r="AA394" s="395"/>
      <c r="AB394" s="395"/>
      <c r="AC394" s="395"/>
      <c r="AD394" s="395"/>
      <c r="AE394" s="395"/>
      <c r="AF394" s="395"/>
      <c r="AG394" s="395"/>
      <c r="AH394" s="395"/>
      <c r="AI394" s="395"/>
      <c r="AJ394" s="395"/>
      <c r="AK394" s="395"/>
      <c r="AL394" s="395"/>
      <c r="AM394" s="395"/>
      <c r="AN394" s="395"/>
      <c r="AO394" s="395"/>
      <c r="AP394" s="395"/>
      <c r="AQ394" s="395"/>
      <c r="AR394" s="395"/>
      <c r="AS394" s="395"/>
      <c r="AT394" s="395"/>
      <c r="AU394" s="395"/>
      <c r="AV394" s="395"/>
      <c r="AW394" s="395"/>
      <c r="AX394" s="395"/>
      <c r="AY394" s="395"/>
      <c r="AZ394" s="395"/>
      <c r="BA394" s="359"/>
      <c r="BB394" s="357"/>
      <c r="BC394" s="357"/>
      <c r="BD394" s="357"/>
      <c r="BE394" s="357"/>
      <c r="BF394" s="357"/>
      <c r="BG394" s="357"/>
      <c r="BH394" s="357"/>
      <c r="BI394" s="357"/>
      <c r="BJ394" s="357"/>
      <c r="BK394" s="357"/>
      <c r="BL394" s="357"/>
      <c r="BM394" s="357"/>
      <c r="BN394" s="357"/>
      <c r="BO394" s="357"/>
      <c r="BP394" s="357"/>
      <c r="BQ394" s="357"/>
      <c r="BR394" s="357"/>
      <c r="BS394" s="357"/>
      <c r="BT394" s="357"/>
      <c r="BU394" s="357"/>
      <c r="BV394" s="357"/>
      <c r="BW394" s="357"/>
      <c r="BX394" s="359"/>
      <c r="BY394" s="394"/>
      <c r="BZ394" s="394"/>
      <c r="CA394" s="394"/>
      <c r="CB394" s="394"/>
      <c r="CC394" s="394"/>
      <c r="CD394" s="394"/>
      <c r="CE394" s="394"/>
      <c r="CF394" s="394"/>
      <c r="CG394" s="394"/>
      <c r="CH394" s="394"/>
      <c r="CI394" s="394"/>
      <c r="CJ394" s="394"/>
      <c r="CK394" s="394"/>
      <c r="CL394" s="394"/>
      <c r="CM394" s="394"/>
      <c r="CN394" s="394"/>
      <c r="CO394" s="394"/>
      <c r="CP394" s="394"/>
      <c r="CQ394" s="394"/>
      <c r="CR394" s="394"/>
      <c r="CS394" s="394"/>
      <c r="CT394" s="394"/>
      <c r="CU394" s="394"/>
      <c r="CV394" s="394"/>
      <c r="CW394" s="394"/>
      <c r="CX394" s="394"/>
      <c r="CY394" s="394"/>
      <c r="CZ394" s="394"/>
    </row>
    <row r="395" s="603" customFormat="true" ht="15" customHeight="true" x14ac:dyDescent="0.2">
      <c r="Y395" s="395"/>
      <c r="Z395" s="395"/>
      <c r="AA395" s="395"/>
      <c r="AB395" s="395"/>
      <c r="AC395" s="395"/>
      <c r="AD395" s="395"/>
      <c r="AE395" s="395"/>
      <c r="AF395" s="395"/>
      <c r="AG395" s="395"/>
      <c r="AH395" s="395"/>
      <c r="AI395" s="395"/>
      <c r="AJ395" s="395"/>
      <c r="AK395" s="395"/>
      <c r="AL395" s="395"/>
      <c r="AM395" s="395"/>
      <c r="AN395" s="395"/>
      <c r="AO395" s="395"/>
      <c r="AP395" s="395"/>
      <c r="AQ395" s="395"/>
      <c r="AR395" s="395"/>
      <c r="AS395" s="395"/>
      <c r="AT395" s="395"/>
      <c r="AU395" s="395"/>
      <c r="AV395" s="395"/>
      <c r="AW395" s="395"/>
      <c r="AX395" s="395"/>
      <c r="AY395" s="395"/>
      <c r="AZ395" s="395"/>
      <c r="BA395" s="359"/>
      <c r="BB395" s="357"/>
      <c r="BC395" s="357"/>
      <c r="BD395" s="357"/>
      <c r="BE395" s="357"/>
      <c r="BF395" s="357"/>
      <c r="BG395" s="357"/>
      <c r="BH395" s="357"/>
      <c r="BI395" s="357"/>
      <c r="BJ395" s="357"/>
      <c r="BK395" s="357"/>
      <c r="BL395" s="357"/>
      <c r="BM395" s="357"/>
      <c r="BN395" s="357"/>
      <c r="BO395" s="357"/>
      <c r="BP395" s="357"/>
      <c r="BQ395" s="357"/>
      <c r="BR395" s="357"/>
      <c r="BS395" s="357"/>
      <c r="BT395" s="357"/>
      <c r="BU395" s="357"/>
      <c r="BV395" s="357"/>
      <c r="BW395" s="357"/>
      <c r="BX395" s="359"/>
      <c r="BY395" s="394"/>
      <c r="BZ395" s="394"/>
      <c r="CA395" s="394"/>
      <c r="CB395" s="394"/>
      <c r="CC395" s="394"/>
      <c r="CD395" s="394"/>
      <c r="CE395" s="394"/>
      <c r="CF395" s="394"/>
      <c r="CG395" s="394"/>
      <c r="CH395" s="394"/>
      <c r="CI395" s="394"/>
      <c r="CJ395" s="394"/>
      <c r="CK395" s="394"/>
      <c r="CL395" s="394"/>
      <c r="CM395" s="394"/>
      <c r="CN395" s="394"/>
      <c r="CO395" s="394"/>
      <c r="CP395" s="394"/>
      <c r="CQ395" s="394"/>
      <c r="CR395" s="394"/>
      <c r="CS395" s="394"/>
      <c r="CT395" s="394"/>
      <c r="CU395" s="394"/>
      <c r="CV395" s="394"/>
      <c r="CW395" s="394"/>
      <c r="CX395" s="394"/>
      <c r="CY395" s="394"/>
      <c r="CZ395" s="394"/>
    </row>
    <row r="396" s="603" customFormat="true" ht="15" customHeight="true" x14ac:dyDescent="0.2">
      <c r="Y396" s="395"/>
      <c r="Z396" s="395"/>
      <c r="AA396" s="395"/>
      <c r="AB396" s="395"/>
      <c r="AC396" s="395"/>
      <c r="AD396" s="395"/>
      <c r="AE396" s="395"/>
      <c r="AF396" s="395"/>
      <c r="AG396" s="395"/>
      <c r="AH396" s="395"/>
      <c r="AI396" s="395"/>
      <c r="AJ396" s="395"/>
      <c r="AK396" s="395"/>
      <c r="AL396" s="395"/>
      <c r="AM396" s="395"/>
      <c r="AN396" s="395"/>
      <c r="AO396" s="395"/>
      <c r="AP396" s="395"/>
      <c r="AQ396" s="395"/>
      <c r="AR396" s="395"/>
      <c r="AS396" s="395"/>
      <c r="AT396" s="395"/>
      <c r="AU396" s="395"/>
      <c r="AV396" s="395"/>
      <c r="AW396" s="395"/>
      <c r="AX396" s="395"/>
      <c r="AY396" s="395"/>
      <c r="AZ396" s="395"/>
      <c r="BA396" s="359"/>
      <c r="BB396" s="357"/>
      <c r="BC396" s="357"/>
      <c r="BD396" s="357"/>
      <c r="BE396" s="357"/>
      <c r="BF396" s="357"/>
      <c r="BG396" s="357"/>
      <c r="BH396" s="357"/>
      <c r="BI396" s="357"/>
      <c r="BJ396" s="357"/>
      <c r="BK396" s="357"/>
      <c r="BL396" s="357"/>
      <c r="BM396" s="357"/>
      <c r="BN396" s="357"/>
      <c r="BO396" s="357"/>
      <c r="BP396" s="357"/>
      <c r="BQ396" s="357"/>
      <c r="BR396" s="357"/>
      <c r="BS396" s="357"/>
      <c r="BT396" s="357"/>
      <c r="BU396" s="357"/>
      <c r="BV396" s="357"/>
      <c r="BW396" s="357"/>
      <c r="BX396" s="359"/>
      <c r="BY396" s="394"/>
      <c r="BZ396" s="394"/>
      <c r="CA396" s="394"/>
      <c r="CB396" s="394"/>
      <c r="CC396" s="394"/>
      <c r="CD396" s="394"/>
      <c r="CE396" s="394"/>
      <c r="CF396" s="394"/>
      <c r="CG396" s="394"/>
      <c r="CH396" s="394"/>
      <c r="CI396" s="394"/>
      <c r="CJ396" s="394"/>
      <c r="CK396" s="394"/>
      <c r="CL396" s="394"/>
      <c r="CM396" s="394"/>
      <c r="CN396" s="394"/>
      <c r="CO396" s="394"/>
      <c r="CP396" s="394"/>
      <c r="CQ396" s="394"/>
      <c r="CR396" s="394"/>
      <c r="CS396" s="394"/>
      <c r="CT396" s="394"/>
      <c r="CU396" s="394"/>
      <c r="CV396" s="394"/>
      <c r="CW396" s="394"/>
      <c r="CX396" s="394"/>
      <c r="CY396" s="394"/>
      <c r="CZ396" s="394"/>
    </row>
    <row r="397" s="603" customFormat="true" ht="15" customHeight="true" x14ac:dyDescent="0.2">
      <c r="Y397" s="395"/>
      <c r="Z397" s="395"/>
      <c r="AA397" s="395"/>
      <c r="AB397" s="395"/>
      <c r="AC397" s="395"/>
      <c r="AD397" s="395"/>
      <c r="AE397" s="395"/>
      <c r="AF397" s="395"/>
      <c r="AG397" s="395"/>
      <c r="AH397" s="395"/>
      <c r="AI397" s="395"/>
      <c r="AJ397" s="395"/>
      <c r="AK397" s="395"/>
      <c r="AL397" s="395"/>
      <c r="AM397" s="395"/>
      <c r="AN397" s="395"/>
      <c r="AO397" s="395"/>
      <c r="AP397" s="395"/>
      <c r="AQ397" s="395"/>
      <c r="AR397" s="395"/>
      <c r="AS397" s="395"/>
      <c r="AT397" s="395"/>
      <c r="AU397" s="395"/>
      <c r="AV397" s="395"/>
      <c r="AW397" s="395"/>
      <c r="AX397" s="395"/>
      <c r="AY397" s="395"/>
      <c r="AZ397" s="395"/>
      <c r="BA397" s="359"/>
      <c r="BB397" s="357"/>
      <c r="BC397" s="357"/>
      <c r="BD397" s="357"/>
      <c r="BE397" s="357"/>
      <c r="BF397" s="357"/>
      <c r="BG397" s="357"/>
      <c r="BH397" s="357"/>
      <c r="BI397" s="357"/>
      <c r="BJ397" s="357"/>
      <c r="BK397" s="357"/>
      <c r="BL397" s="357"/>
      <c r="BM397" s="357"/>
      <c r="BN397" s="357"/>
      <c r="BO397" s="357"/>
      <c r="BP397" s="357"/>
      <c r="BQ397" s="357"/>
      <c r="BR397" s="357"/>
      <c r="BS397" s="357"/>
      <c r="BT397" s="357"/>
      <c r="BU397" s="357"/>
      <c r="BV397" s="357"/>
      <c r="BW397" s="357"/>
      <c r="BX397" s="359"/>
      <c r="BY397" s="394"/>
      <c r="BZ397" s="394"/>
      <c r="CA397" s="394"/>
      <c r="CB397" s="394"/>
      <c r="CC397" s="394"/>
      <c r="CD397" s="394"/>
      <c r="CE397" s="394"/>
      <c r="CF397" s="394"/>
      <c r="CG397" s="394"/>
      <c r="CH397" s="394"/>
      <c r="CI397" s="394"/>
      <c r="CJ397" s="394"/>
      <c r="CK397" s="394"/>
      <c r="CL397" s="394"/>
      <c r="CM397" s="394"/>
      <c r="CN397" s="394"/>
      <c r="CO397" s="394"/>
      <c r="CP397" s="394"/>
      <c r="CQ397" s="394"/>
      <c r="CR397" s="394"/>
      <c r="CS397" s="394"/>
      <c r="CT397" s="394"/>
      <c r="CU397" s="394"/>
      <c r="CV397" s="394"/>
      <c r="CW397" s="394"/>
      <c r="CX397" s="394"/>
      <c r="CY397" s="394"/>
      <c r="CZ397" s="394"/>
    </row>
    <row r="398" s="603" customFormat="true" ht="15" customHeight="true" x14ac:dyDescent="0.2">
      <c r="Y398" s="395"/>
      <c r="Z398" s="395"/>
      <c r="AA398" s="395"/>
      <c r="AB398" s="395"/>
      <c r="AC398" s="395"/>
      <c r="AD398" s="395"/>
      <c r="AE398" s="395"/>
      <c r="AF398" s="395"/>
      <c r="AG398" s="395"/>
      <c r="AH398" s="395"/>
      <c r="AI398" s="395"/>
      <c r="AJ398" s="395"/>
      <c r="AK398" s="395"/>
      <c r="AL398" s="395"/>
      <c r="AM398" s="395"/>
      <c r="AN398" s="395"/>
      <c r="AO398" s="395"/>
      <c r="AP398" s="395"/>
      <c r="AQ398" s="395"/>
      <c r="AR398" s="395"/>
      <c r="AS398" s="395"/>
      <c r="AT398" s="395"/>
      <c r="AU398" s="395"/>
      <c r="AV398" s="395"/>
      <c r="AW398" s="395"/>
      <c r="AX398" s="395"/>
      <c r="AY398" s="395"/>
      <c r="AZ398" s="395"/>
      <c r="BA398" s="359"/>
      <c r="BB398" s="357"/>
      <c r="BC398" s="357"/>
      <c r="BD398" s="357"/>
      <c r="BE398" s="357"/>
      <c r="BF398" s="357"/>
      <c r="BG398" s="357"/>
      <c r="BH398" s="357"/>
      <c r="BI398" s="357"/>
      <c r="BJ398" s="357"/>
      <c r="BK398" s="357"/>
      <c r="BL398" s="357"/>
      <c r="BM398" s="357"/>
      <c r="BN398" s="357"/>
      <c r="BO398" s="357"/>
      <c r="BP398" s="357"/>
      <c r="BQ398" s="357"/>
      <c r="BR398" s="357"/>
      <c r="BS398" s="357"/>
      <c r="BT398" s="357"/>
      <c r="BU398" s="357"/>
      <c r="BV398" s="357"/>
      <c r="BW398" s="357"/>
      <c r="BX398" s="359"/>
      <c r="BY398" s="394"/>
      <c r="BZ398" s="394"/>
      <c r="CA398" s="394"/>
      <c r="CB398" s="394"/>
      <c r="CC398" s="394"/>
      <c r="CD398" s="394"/>
      <c r="CE398" s="394"/>
      <c r="CF398" s="394"/>
      <c r="CG398" s="394"/>
      <c r="CH398" s="394"/>
      <c r="CI398" s="394"/>
      <c r="CJ398" s="394"/>
      <c r="CK398" s="394"/>
      <c r="CL398" s="394"/>
      <c r="CM398" s="394"/>
      <c r="CN398" s="394"/>
      <c r="CO398" s="394"/>
      <c r="CP398" s="394"/>
      <c r="CQ398" s="394"/>
      <c r="CR398" s="394"/>
      <c r="CS398" s="394"/>
      <c r="CT398" s="394"/>
      <c r="CU398" s="394"/>
      <c r="CV398" s="394"/>
      <c r="CW398" s="394"/>
      <c r="CX398" s="394"/>
      <c r="CY398" s="394"/>
      <c r="CZ398" s="394"/>
    </row>
    <row r="399" s="565" customFormat="true" ht="15" customHeight="true" x14ac:dyDescent="0.25">
      <c r="A399" s="363"/>
      <c r="B399" s="363"/>
      <c r="C399" s="1152" t="s">
        <v>133</v>
      </c>
      <c r="D399" s="1153"/>
      <c r="E399" s="1153"/>
      <c r="F399" s="1153"/>
      <c r="G399" s="363"/>
      <c r="H399" s="1157" t="s">
        <v>134</v>
      </c>
      <c r="I399" s="1158"/>
      <c r="J399" s="1158"/>
      <c r="K399" s="1158"/>
      <c r="M399" s="1157" t="s">
        <v>135</v>
      </c>
      <c r="N399" s="1158"/>
      <c r="O399" s="1158"/>
      <c r="P399" s="1158"/>
      <c r="Y399" s="390"/>
      <c r="Z399" s="390"/>
      <c r="AA399" s="390"/>
      <c r="AB399" s="390"/>
      <c r="AC399" s="390"/>
      <c r="AD399" s="390"/>
      <c r="AE399" s="390"/>
      <c r="AF399" s="390"/>
      <c r="AG399" s="390"/>
      <c r="AH399" s="390"/>
      <c r="AI399" s="390"/>
      <c r="AJ399" s="390"/>
      <c r="AK399" s="390"/>
      <c r="AL399" s="390"/>
      <c r="AM399" s="390"/>
      <c r="AN399" s="390"/>
      <c r="AO399" s="390"/>
      <c r="AP399" s="390"/>
      <c r="AQ399" s="390"/>
      <c r="AR399" s="390"/>
      <c r="AS399" s="390"/>
      <c r="AT399" s="390"/>
      <c r="AU399" s="390"/>
      <c r="AV399" s="390"/>
      <c r="AW399" s="390"/>
      <c r="AX399" s="390"/>
      <c r="AY399" s="390"/>
      <c r="AZ399" s="390"/>
      <c r="BB399" s="363"/>
      <c r="BY399" s="390"/>
      <c r="BZ399" s="390"/>
      <c r="CA399" s="390"/>
      <c r="CB399" s="390"/>
      <c r="CC399" s="390"/>
      <c r="CD399" s="390"/>
      <c r="CE399" s="390"/>
      <c r="CF399" s="390"/>
      <c r="CG399" s="390"/>
      <c r="CH399" s="390"/>
      <c r="CI399" s="390"/>
      <c r="CJ399" s="390"/>
      <c r="CK399" s="390"/>
      <c r="CL399" s="390"/>
      <c r="CM399" s="390"/>
      <c r="CN399" s="390"/>
      <c r="CO399" s="390"/>
      <c r="CP399" s="390"/>
      <c r="CQ399" s="390"/>
      <c r="CR399" s="390"/>
      <c r="CS399" s="390"/>
      <c r="CT399" s="390"/>
      <c r="CU399" s="390"/>
      <c r="CV399" s="390"/>
      <c r="CW399" s="390"/>
      <c r="CX399" s="390"/>
      <c r="CY399" s="390"/>
      <c r="CZ399" s="390"/>
    </row>
    <row r="400" s="397" customFormat="true" ht="15" customHeight="true" x14ac:dyDescent="0.2">
      <c r="C400" s="1159" t="s">
        <v>203</v>
      </c>
      <c r="D400" s="1041"/>
      <c r="E400" s="1041"/>
      <c r="F400" s="551"/>
      <c r="G400" s="551"/>
      <c r="H400" s="1160" t="s">
        <v>203</v>
      </c>
      <c r="I400" s="1160"/>
      <c r="J400" s="1160"/>
      <c r="K400" s="551"/>
      <c r="L400" s="551"/>
      <c r="M400" s="1160" t="s">
        <v>203</v>
      </c>
      <c r="N400" s="1160"/>
      <c r="O400" s="1160"/>
      <c r="P400" s="551"/>
      <c r="Q400" s="551"/>
      <c r="Y400" s="390"/>
      <c r="Z400" s="390"/>
      <c r="AA400" s="390"/>
      <c r="AB400" s="390"/>
      <c r="AC400" s="390"/>
      <c r="AD400" s="390"/>
      <c r="AE400" s="390"/>
      <c r="AF400" s="390"/>
      <c r="AG400" s="390"/>
      <c r="AH400" s="390"/>
      <c r="AI400" s="390"/>
      <c r="AJ400" s="390"/>
      <c r="AK400" s="390"/>
      <c r="AL400" s="390"/>
      <c r="AM400" s="390"/>
      <c r="AN400" s="390"/>
      <c r="AO400" s="390"/>
      <c r="AP400" s="390"/>
      <c r="AQ400" s="390"/>
      <c r="AR400" s="390"/>
      <c r="AS400" s="390"/>
      <c r="AT400" s="390"/>
      <c r="AU400" s="390"/>
      <c r="AV400" s="390"/>
      <c r="AW400" s="390"/>
      <c r="AX400" s="390"/>
      <c r="AY400" s="390"/>
      <c r="AZ400" s="390"/>
      <c r="BA400" s="565"/>
      <c r="BB400" s="363"/>
      <c r="BC400" s="565"/>
      <c r="BD400" s="565"/>
      <c r="BE400" s="565"/>
      <c r="BF400" s="565"/>
      <c r="BG400" s="565"/>
      <c r="BH400" s="565"/>
      <c r="BI400" s="565"/>
      <c r="BJ400" s="565"/>
      <c r="BK400" s="565"/>
      <c r="BL400" s="565"/>
      <c r="BM400" s="565"/>
      <c r="BN400" s="565"/>
      <c r="BO400" s="565"/>
      <c r="BP400" s="565"/>
      <c r="BQ400" s="565"/>
      <c r="BR400" s="565"/>
      <c r="BS400" s="565"/>
      <c r="BT400" s="565"/>
      <c r="BU400" s="565"/>
      <c r="BV400" s="565"/>
      <c r="BW400" s="565"/>
      <c r="BX400" s="565"/>
      <c r="BY400" s="390"/>
      <c r="BZ400" s="390"/>
      <c r="CA400" s="390"/>
      <c r="CB400" s="390"/>
      <c r="CC400" s="390"/>
      <c r="CD400" s="390"/>
      <c r="CE400" s="390"/>
      <c r="CF400" s="390"/>
      <c r="CG400" s="390"/>
      <c r="CH400" s="390"/>
      <c r="CI400" s="390"/>
      <c r="CJ400" s="390"/>
      <c r="CK400" s="390"/>
      <c r="CL400" s="390"/>
      <c r="CM400" s="390"/>
      <c r="CN400" s="390"/>
      <c r="CO400" s="390"/>
      <c r="CP400" s="390"/>
      <c r="CQ400" s="390"/>
      <c r="CR400" s="390"/>
      <c r="CS400" s="390"/>
      <c r="CT400" s="390"/>
      <c r="CU400" s="390"/>
      <c r="CV400" s="390"/>
      <c r="CW400" s="390"/>
      <c r="CX400" s="390"/>
      <c r="CY400" s="390"/>
      <c r="CZ400" s="390"/>
    </row>
    <row r="401" s="397" customFormat="true" ht="25.15" customHeight="true" x14ac:dyDescent="0.2">
      <c r="C401" s="1159"/>
      <c r="D401" s="1041"/>
      <c r="E401" s="566" t="s">
        <v>204</v>
      </c>
      <c r="F401" s="551"/>
      <c r="G401" s="551"/>
      <c r="H401" s="1160"/>
      <c r="I401" s="1160"/>
      <c r="J401" s="567" t="s">
        <v>204</v>
      </c>
      <c r="K401" s="551"/>
      <c r="L401" s="551"/>
      <c r="M401" s="1160"/>
      <c r="N401" s="1160"/>
      <c r="O401" s="568" t="s">
        <v>204</v>
      </c>
      <c r="P401" s="551"/>
      <c r="Q401" s="551"/>
      <c r="Y401" s="390"/>
      <c r="Z401" s="390"/>
      <c r="AA401" s="390"/>
      <c r="AB401" s="390"/>
      <c r="AC401" s="390"/>
      <c r="AD401" s="390"/>
      <c r="AE401" s="390"/>
      <c r="AF401" s="390"/>
      <c r="AG401" s="390"/>
      <c r="AH401" s="390"/>
      <c r="AI401" s="390"/>
      <c r="AJ401" s="390"/>
      <c r="AK401" s="390"/>
      <c r="AL401" s="390"/>
      <c r="AM401" s="390"/>
      <c r="AN401" s="390"/>
      <c r="AO401" s="390"/>
      <c r="AP401" s="390"/>
      <c r="AQ401" s="390"/>
      <c r="AR401" s="390"/>
      <c r="AS401" s="390"/>
      <c r="AT401" s="390"/>
      <c r="AU401" s="390"/>
      <c r="AV401" s="390"/>
      <c r="AW401" s="390"/>
      <c r="AX401" s="390"/>
      <c r="AY401" s="390"/>
      <c r="AZ401" s="390"/>
      <c r="BA401" s="565"/>
      <c r="BB401" s="363"/>
      <c r="BC401" s="565"/>
      <c r="BD401" s="565"/>
      <c r="BE401" s="565"/>
      <c r="BF401" s="565"/>
      <c r="BG401" s="565"/>
      <c r="BH401" s="565"/>
      <c r="BI401" s="565"/>
      <c r="BJ401" s="565"/>
      <c r="BK401" s="565"/>
      <c r="BL401" s="565"/>
      <c r="BM401" s="565"/>
      <c r="BN401" s="565"/>
      <c r="BO401" s="565"/>
      <c r="BP401" s="565"/>
      <c r="BQ401" s="565"/>
      <c r="BR401" s="565"/>
      <c r="BS401" s="565"/>
      <c r="BT401" s="565"/>
      <c r="BU401" s="565"/>
      <c r="BV401" s="565"/>
      <c r="BW401" s="565"/>
      <c r="BX401" s="565"/>
      <c r="BY401" s="390"/>
      <c r="BZ401" s="390"/>
      <c r="CA401" s="390"/>
      <c r="CB401" s="390"/>
      <c r="CC401" s="390"/>
      <c r="CD401" s="390"/>
      <c r="CE401" s="390"/>
      <c r="CF401" s="390"/>
      <c r="CG401" s="390"/>
      <c r="CH401" s="390"/>
      <c r="CI401" s="390"/>
      <c r="CJ401" s="390"/>
      <c r="CK401" s="390"/>
      <c r="CL401" s="390"/>
      <c r="CM401" s="390"/>
      <c r="CN401" s="390"/>
      <c r="CO401" s="390"/>
      <c r="CP401" s="390"/>
      <c r="CQ401" s="390"/>
      <c r="CR401" s="390"/>
      <c r="CS401" s="390"/>
      <c r="CT401" s="390"/>
      <c r="CU401" s="390"/>
      <c r="CV401" s="390"/>
      <c r="CW401" s="390"/>
      <c r="CX401" s="390"/>
      <c r="CY401" s="390"/>
      <c r="CZ401" s="390"/>
    </row>
    <row r="402" s="397" customFormat="true" ht="25.15" customHeight="true" x14ac:dyDescent="0.2">
      <c r="B402" s="1156" t="s">
        <v>140</v>
      </c>
      <c r="C402" s="1041"/>
      <c r="D402" s="1041"/>
      <c r="E402" s="569" t="s">
        <v>205</v>
      </c>
      <c r="F402" s="551"/>
      <c r="G402" s="551"/>
      <c r="H402" s="1160"/>
      <c r="I402" s="1160"/>
      <c r="J402" s="570" t="s">
        <v>205</v>
      </c>
      <c r="K402" s="551"/>
      <c r="L402" s="551"/>
      <c r="M402" s="1160"/>
      <c r="N402" s="1160"/>
      <c r="O402" s="571" t="s">
        <v>205</v>
      </c>
      <c r="P402" s="551"/>
      <c r="Q402" s="551"/>
      <c r="Y402" s="390"/>
      <c r="Z402" s="390"/>
      <c r="AA402" s="390"/>
      <c r="AB402" s="390"/>
      <c r="AC402" s="390"/>
      <c r="AD402" s="390"/>
      <c r="AE402" s="390"/>
      <c r="AF402" s="390"/>
      <c r="AG402" s="390"/>
      <c r="AH402" s="390"/>
      <c r="AI402" s="390"/>
      <c r="AJ402" s="390"/>
      <c r="AK402" s="390"/>
      <c r="AL402" s="390"/>
      <c r="AM402" s="390"/>
      <c r="AN402" s="390"/>
      <c r="AO402" s="390"/>
      <c r="AP402" s="390"/>
      <c r="AQ402" s="390"/>
      <c r="AR402" s="390"/>
      <c r="AS402" s="390"/>
      <c r="AT402" s="390"/>
      <c r="AU402" s="390"/>
      <c r="AV402" s="390"/>
      <c r="AW402" s="390"/>
      <c r="AX402" s="390"/>
      <c r="AY402" s="390"/>
      <c r="AZ402" s="390"/>
      <c r="BA402" s="565"/>
      <c r="BB402" s="363"/>
      <c r="BC402" s="565"/>
      <c r="BD402" s="565"/>
      <c r="BE402" s="565"/>
      <c r="BF402" s="565"/>
      <c r="BG402" s="565"/>
      <c r="BH402" s="565"/>
      <c r="BI402" s="565"/>
      <c r="BJ402" s="565"/>
      <c r="BK402" s="565"/>
      <c r="BL402" s="565"/>
      <c r="BM402" s="565"/>
      <c r="BN402" s="565"/>
      <c r="BO402" s="565"/>
      <c r="BP402" s="565"/>
      <c r="BQ402" s="565"/>
      <c r="BR402" s="565"/>
      <c r="BS402" s="565"/>
      <c r="BT402" s="565"/>
      <c r="BU402" s="565"/>
      <c r="BV402" s="565"/>
      <c r="BW402" s="565"/>
      <c r="BX402" s="565"/>
      <c r="BY402" s="390"/>
      <c r="BZ402" s="390"/>
      <c r="CA402" s="390"/>
      <c r="CB402" s="390"/>
      <c r="CC402" s="390"/>
      <c r="CD402" s="390"/>
      <c r="CE402" s="390"/>
      <c r="CF402" s="390"/>
      <c r="CG402" s="390"/>
      <c r="CH402" s="390"/>
      <c r="CI402" s="390"/>
      <c r="CJ402" s="390"/>
      <c r="CK402" s="390"/>
      <c r="CL402" s="390"/>
      <c r="CM402" s="390"/>
      <c r="CN402" s="390"/>
      <c r="CO402" s="390"/>
      <c r="CP402" s="390"/>
      <c r="CQ402" s="390"/>
      <c r="CR402" s="390"/>
      <c r="CS402" s="390"/>
      <c r="CT402" s="390"/>
      <c r="CU402" s="390"/>
      <c r="CV402" s="390"/>
      <c r="CW402" s="390"/>
      <c r="CX402" s="390"/>
      <c r="CY402" s="390"/>
      <c r="CZ402" s="390"/>
    </row>
    <row r="403" s="397" customFormat="true" ht="25.15" customHeight="true" x14ac:dyDescent="0.2">
      <c r="B403" s="1041"/>
      <c r="C403" s="1154" t="s">
        <v>206</v>
      </c>
      <c r="D403" s="1155"/>
      <c r="E403" s="672">
        <v>0.67567310850433493</v>
      </c>
      <c r="F403" s="671"/>
      <c r="G403" s="671"/>
      <c r="H403" s="1155" t="s">
        <v>207</v>
      </c>
      <c r="I403" s="1155"/>
      <c r="J403" s="673">
        <v>0.66699722061433298</v>
      </c>
      <c r="K403" s="671"/>
      <c r="L403" s="671"/>
      <c r="M403" s="1155" t="s">
        <v>208</v>
      </c>
      <c r="N403" s="1155"/>
      <c r="O403" s="674">
        <v>0.6517480440786606</v>
      </c>
      <c r="P403" s="671"/>
      <c r="Q403" s="671"/>
      <c r="Y403" s="390"/>
      <c r="Z403" s="390"/>
      <c r="AA403" s="390"/>
      <c r="AB403" s="390"/>
      <c r="AC403" s="390"/>
      <c r="AD403" s="390"/>
      <c r="AE403" s="390"/>
      <c r="AF403" s="390"/>
      <c r="AG403" s="390"/>
      <c r="AH403" s="390"/>
      <c r="AI403" s="390"/>
      <c r="AJ403" s="390"/>
      <c r="AK403" s="390"/>
      <c r="AL403" s="390"/>
      <c r="AM403" s="390"/>
      <c r="AN403" s="390"/>
      <c r="AO403" s="390"/>
      <c r="AP403" s="390"/>
      <c r="AQ403" s="390"/>
      <c r="AR403" s="390"/>
      <c r="AS403" s="390"/>
      <c r="AT403" s="390"/>
      <c r="AU403" s="390"/>
      <c r="AV403" s="390"/>
      <c r="AW403" s="390"/>
      <c r="AX403" s="390"/>
      <c r="AY403" s="390"/>
      <c r="AZ403" s="390"/>
      <c r="BA403" s="392"/>
      <c r="BB403" s="469"/>
      <c r="BC403" s="392"/>
      <c r="BD403" s="392"/>
      <c r="BE403" s="392"/>
      <c r="BF403" s="392"/>
      <c r="BG403" s="392"/>
      <c r="BH403" s="392"/>
      <c r="BI403" s="392"/>
      <c r="BJ403" s="392"/>
      <c r="BK403" s="392"/>
      <c r="BL403" s="392"/>
      <c r="BM403" s="392"/>
      <c r="BN403" s="392"/>
      <c r="BO403" s="392"/>
      <c r="BP403" s="392"/>
      <c r="BQ403" s="392"/>
      <c r="BR403" s="392"/>
      <c r="BS403" s="392"/>
      <c r="BT403" s="392"/>
      <c r="BU403" s="392"/>
      <c r="BV403" s="392"/>
      <c r="BW403" s="392"/>
      <c r="BX403" s="392"/>
      <c r="BY403" s="393"/>
      <c r="BZ403" s="393"/>
      <c r="CA403" s="393"/>
      <c r="CB403" s="393"/>
      <c r="CC403" s="393"/>
      <c r="CD403" s="393"/>
      <c r="CE403" s="393"/>
      <c r="CF403" s="393"/>
      <c r="CG403" s="393"/>
      <c r="CH403" s="393"/>
      <c r="CI403" s="393"/>
      <c r="CJ403" s="393"/>
      <c r="CK403" s="393"/>
      <c r="CL403" s="393"/>
      <c r="CM403" s="393"/>
      <c r="CN403" s="393"/>
      <c r="CO403" s="393"/>
      <c r="CP403" s="393"/>
      <c r="CQ403" s="393"/>
      <c r="CR403" s="393"/>
      <c r="CS403" s="393"/>
      <c r="CT403" s="393"/>
      <c r="CU403" s="393"/>
      <c r="CV403" s="393"/>
      <c r="CW403" s="393"/>
      <c r="CX403" s="393"/>
      <c r="CY403" s="393"/>
      <c r="CZ403" s="393"/>
    </row>
    <row r="404" s="397" customFormat="true" ht="25.15" customHeight="true" x14ac:dyDescent="0.2">
      <c r="B404" s="1041"/>
      <c r="C404" s="1154" t="s">
        <v>207</v>
      </c>
      <c r="D404" s="1155"/>
      <c r="E404" s="675">
        <v>0.66307512878823727</v>
      </c>
      <c r="F404" s="671"/>
      <c r="G404" s="671"/>
      <c r="H404" s="1155" t="s">
        <v>209</v>
      </c>
      <c r="I404" s="1155"/>
      <c r="J404" s="676">
        <v>0.65103780478691842</v>
      </c>
      <c r="K404" s="671"/>
      <c r="L404" s="671"/>
      <c r="M404" s="1155" t="s">
        <v>210</v>
      </c>
      <c r="N404" s="1155"/>
      <c r="O404" s="677">
        <v>0.63457773385266292</v>
      </c>
      <c r="P404" s="671"/>
      <c r="Q404" s="671"/>
      <c r="Y404" s="390"/>
      <c r="Z404" s="390"/>
      <c r="AA404" s="390"/>
      <c r="AB404" s="390"/>
      <c r="AC404" s="390"/>
      <c r="AD404" s="390"/>
      <c r="AE404" s="390"/>
      <c r="AF404" s="390"/>
      <c r="AG404" s="390"/>
      <c r="AH404" s="390"/>
      <c r="AI404" s="390"/>
      <c r="AJ404" s="390"/>
      <c r="AK404" s="390"/>
      <c r="AL404" s="390"/>
      <c r="AM404" s="390"/>
      <c r="AN404" s="390"/>
      <c r="AO404" s="390"/>
      <c r="AP404" s="390"/>
      <c r="AQ404" s="390"/>
      <c r="AR404" s="390"/>
      <c r="AS404" s="390"/>
      <c r="AT404" s="390"/>
      <c r="AU404" s="390"/>
      <c r="AV404" s="390"/>
      <c r="AW404" s="390"/>
      <c r="AX404" s="390"/>
      <c r="AY404" s="390"/>
      <c r="AZ404" s="390"/>
      <c r="BA404" s="392"/>
      <c r="BB404" s="469"/>
      <c r="BC404" s="392"/>
      <c r="BD404" s="392"/>
      <c r="BE404" s="392"/>
      <c r="BF404" s="392"/>
      <c r="BG404" s="392"/>
      <c r="BH404" s="392"/>
      <c r="BI404" s="392"/>
      <c r="BJ404" s="392"/>
      <c r="BK404" s="392"/>
      <c r="BL404" s="392"/>
      <c r="BM404" s="392"/>
      <c r="BN404" s="392"/>
      <c r="BO404" s="392"/>
      <c r="BP404" s="392"/>
      <c r="BQ404" s="392"/>
      <c r="BR404" s="392"/>
      <c r="BS404" s="392"/>
      <c r="BT404" s="392"/>
      <c r="BU404" s="392"/>
      <c r="BV404" s="392"/>
      <c r="BW404" s="392"/>
      <c r="BX404" s="392"/>
      <c r="BY404" s="393"/>
      <c r="BZ404" s="393"/>
      <c r="CA404" s="393"/>
      <c r="CB404" s="393"/>
      <c r="CC404" s="393"/>
      <c r="CD404" s="393"/>
      <c r="CE404" s="393"/>
      <c r="CF404" s="393"/>
      <c r="CG404" s="393"/>
      <c r="CH404" s="393"/>
      <c r="CI404" s="393"/>
      <c r="CJ404" s="393"/>
      <c r="CK404" s="393"/>
      <c r="CL404" s="393"/>
      <c r="CM404" s="393"/>
      <c r="CN404" s="393"/>
      <c r="CO404" s="393"/>
      <c r="CP404" s="393"/>
      <c r="CQ404" s="393"/>
      <c r="CR404" s="393"/>
      <c r="CS404" s="393"/>
      <c r="CT404" s="393"/>
      <c r="CU404" s="393"/>
      <c r="CV404" s="393"/>
      <c r="CW404" s="393"/>
      <c r="CX404" s="393"/>
      <c r="CY404" s="393"/>
      <c r="CZ404" s="393"/>
    </row>
    <row r="405" s="397" customFormat="true" ht="25.15" customHeight="true" x14ac:dyDescent="0.2">
      <c r="B405" s="1041"/>
      <c r="C405" s="1154" t="s">
        <v>211</v>
      </c>
      <c r="D405" s="1155"/>
      <c r="E405" s="675">
        <v>0.62133927337774442</v>
      </c>
      <c r="F405" s="671"/>
      <c r="G405" s="671"/>
      <c r="H405" s="1155" t="s">
        <v>206</v>
      </c>
      <c r="I405" s="1155"/>
      <c r="J405" s="676">
        <v>0.63223644741285923</v>
      </c>
      <c r="K405" s="671"/>
      <c r="L405" s="671"/>
      <c r="M405" s="1155" t="s">
        <v>212</v>
      </c>
      <c r="N405" s="1155"/>
      <c r="O405" s="677">
        <v>0.63229363992433329</v>
      </c>
      <c r="P405" s="671"/>
      <c r="Q405" s="671"/>
      <c r="Y405" s="390"/>
      <c r="Z405" s="390"/>
      <c r="AA405" s="390"/>
      <c r="AB405" s="390"/>
      <c r="AC405" s="390"/>
      <c r="AD405" s="390"/>
      <c r="AE405" s="390"/>
      <c r="AF405" s="390"/>
      <c r="AG405" s="390"/>
      <c r="AH405" s="390"/>
      <c r="AI405" s="390"/>
      <c r="AJ405" s="390"/>
      <c r="AK405" s="390"/>
      <c r="AL405" s="390"/>
      <c r="AM405" s="390"/>
      <c r="AN405" s="390"/>
      <c r="AO405" s="390"/>
      <c r="AP405" s="390"/>
      <c r="AQ405" s="390"/>
      <c r="AR405" s="390"/>
      <c r="AS405" s="390"/>
      <c r="AT405" s="390"/>
      <c r="AU405" s="390"/>
      <c r="AV405" s="390"/>
      <c r="AW405" s="390"/>
      <c r="AX405" s="390"/>
      <c r="AY405" s="390"/>
      <c r="AZ405" s="390"/>
      <c r="BA405" s="392"/>
      <c r="BB405" s="469"/>
      <c r="BC405" s="392"/>
      <c r="BD405" s="392"/>
      <c r="BE405" s="392"/>
      <c r="BF405" s="392"/>
      <c r="BG405" s="392"/>
      <c r="BH405" s="392"/>
      <c r="BI405" s="392"/>
      <c r="BJ405" s="392"/>
      <c r="BK405" s="392"/>
      <c r="BL405" s="392"/>
      <c r="BM405" s="392"/>
      <c r="BN405" s="392"/>
      <c r="BO405" s="392"/>
      <c r="BP405" s="392"/>
      <c r="BQ405" s="392"/>
      <c r="BR405" s="392"/>
      <c r="BS405" s="392"/>
      <c r="BT405" s="392"/>
      <c r="BU405" s="392"/>
      <c r="BV405" s="392"/>
      <c r="BW405" s="392"/>
      <c r="BX405" s="392"/>
      <c r="BY405" s="393"/>
      <c r="BZ405" s="393"/>
      <c r="CA405" s="393"/>
      <c r="CB405" s="393"/>
      <c r="CC405" s="393"/>
      <c r="CD405" s="393"/>
      <c r="CE405" s="393"/>
      <c r="CF405" s="393"/>
      <c r="CG405" s="393"/>
      <c r="CH405" s="393"/>
      <c r="CI405" s="393"/>
      <c r="CJ405" s="393"/>
      <c r="CK405" s="393"/>
      <c r="CL405" s="393"/>
      <c r="CM405" s="393"/>
      <c r="CN405" s="393"/>
      <c r="CO405" s="393"/>
      <c r="CP405" s="393"/>
      <c r="CQ405" s="393"/>
      <c r="CR405" s="393"/>
      <c r="CS405" s="393"/>
      <c r="CT405" s="393"/>
      <c r="CU405" s="393"/>
      <c r="CV405" s="393"/>
      <c r="CW405" s="393"/>
      <c r="CX405" s="393"/>
      <c r="CY405" s="393"/>
      <c r="CZ405" s="393"/>
    </row>
    <row r="406" s="397" customFormat="true" ht="25.15" customHeight="true" x14ac:dyDescent="0.2">
      <c r="B406" s="1041"/>
      <c r="C406" s="1154" t="s">
        <v>208</v>
      </c>
      <c r="D406" s="1155"/>
      <c r="E406" s="675">
        <v>0.62099593028038069</v>
      </c>
      <c r="F406" s="671"/>
      <c r="G406" s="671"/>
      <c r="H406" s="1155" t="s">
        <v>212</v>
      </c>
      <c r="I406" s="1155"/>
      <c r="J406" s="676">
        <v>0.62905160355256906</v>
      </c>
      <c r="K406" s="671"/>
      <c r="L406" s="671"/>
      <c r="M406" s="1155" t="s">
        <v>207</v>
      </c>
      <c r="N406" s="1155"/>
      <c r="O406" s="677">
        <v>0.62078604560075612</v>
      </c>
      <c r="P406" s="671"/>
      <c r="Q406" s="671"/>
      <c r="Y406" s="390"/>
      <c r="Z406" s="390"/>
      <c r="AA406" s="390"/>
      <c r="AB406" s="390"/>
      <c r="AC406" s="390"/>
      <c r="AD406" s="390"/>
      <c r="AE406" s="390"/>
      <c r="AF406" s="390"/>
      <c r="AG406" s="390"/>
      <c r="AH406" s="390"/>
      <c r="AI406" s="390"/>
      <c r="AJ406" s="390"/>
      <c r="AK406" s="390"/>
      <c r="AL406" s="390"/>
      <c r="AM406" s="390"/>
      <c r="AN406" s="390"/>
      <c r="AO406" s="390"/>
      <c r="AP406" s="390"/>
      <c r="AQ406" s="390"/>
      <c r="AR406" s="390"/>
      <c r="AS406" s="390"/>
      <c r="AT406" s="390"/>
      <c r="AU406" s="390"/>
      <c r="AV406" s="390"/>
      <c r="AW406" s="390"/>
      <c r="AX406" s="390"/>
      <c r="AY406" s="390"/>
      <c r="AZ406" s="390"/>
      <c r="BA406" s="392"/>
      <c r="BB406" s="469"/>
      <c r="BC406" s="392"/>
      <c r="BD406" s="392"/>
      <c r="BE406" s="392"/>
      <c r="BF406" s="392"/>
      <c r="BG406" s="392"/>
      <c r="BH406" s="392"/>
      <c r="BI406" s="392"/>
      <c r="BJ406" s="392"/>
      <c r="BK406" s="392"/>
      <c r="BL406" s="392"/>
      <c r="BM406" s="392"/>
      <c r="BN406" s="392"/>
      <c r="BO406" s="392"/>
      <c r="BP406" s="392"/>
      <c r="BQ406" s="392"/>
      <c r="BR406" s="392"/>
      <c r="BS406" s="392"/>
      <c r="BT406" s="392"/>
      <c r="BU406" s="392"/>
      <c r="BV406" s="392"/>
      <c r="BW406" s="392"/>
      <c r="BX406" s="392"/>
      <c r="BY406" s="393"/>
      <c r="BZ406" s="393"/>
      <c r="CA406" s="393"/>
      <c r="CB406" s="393"/>
      <c r="CC406" s="393"/>
      <c r="CD406" s="393"/>
      <c r="CE406" s="393"/>
      <c r="CF406" s="393"/>
      <c r="CG406" s="393"/>
      <c r="CH406" s="393"/>
      <c r="CI406" s="393"/>
      <c r="CJ406" s="393"/>
      <c r="CK406" s="393"/>
      <c r="CL406" s="393"/>
      <c r="CM406" s="393"/>
      <c r="CN406" s="393"/>
      <c r="CO406" s="393"/>
      <c r="CP406" s="393"/>
      <c r="CQ406" s="393"/>
      <c r="CR406" s="393"/>
      <c r="CS406" s="393"/>
      <c r="CT406" s="393"/>
      <c r="CU406" s="393"/>
      <c r="CV406" s="393"/>
      <c r="CW406" s="393"/>
      <c r="CX406" s="393"/>
      <c r="CY406" s="393"/>
      <c r="CZ406" s="393"/>
    </row>
    <row r="407" s="397" customFormat="true" ht="25.15" customHeight="true" x14ac:dyDescent="0.2">
      <c r="B407" s="1041"/>
      <c r="C407" s="1154" t="s">
        <v>210</v>
      </c>
      <c r="D407" s="1155"/>
      <c r="E407" s="675">
        <v>0.61729568149001879</v>
      </c>
      <c r="F407" s="671"/>
      <c r="G407" s="671"/>
      <c r="H407" s="1155" t="s">
        <v>210</v>
      </c>
      <c r="I407" s="1155"/>
      <c r="J407" s="676">
        <v>0.62175412185284673</v>
      </c>
      <c r="K407" s="671"/>
      <c r="L407" s="671"/>
      <c r="M407" s="1155" t="s">
        <v>206</v>
      </c>
      <c r="N407" s="1155"/>
      <c r="O407" s="677">
        <v>0.61531630163319651</v>
      </c>
      <c r="P407" s="671"/>
      <c r="Q407" s="671"/>
      <c r="Y407" s="390"/>
      <c r="Z407" s="390"/>
      <c r="AA407" s="390"/>
      <c r="AB407" s="390"/>
      <c r="AC407" s="390"/>
      <c r="AD407" s="390"/>
      <c r="AE407" s="390"/>
      <c r="AF407" s="390"/>
      <c r="AG407" s="390"/>
      <c r="AH407" s="390"/>
      <c r="AI407" s="390"/>
      <c r="AJ407" s="390"/>
      <c r="AK407" s="390"/>
      <c r="AL407" s="390"/>
      <c r="AM407" s="390"/>
      <c r="AN407" s="390"/>
      <c r="AO407" s="390"/>
      <c r="AP407" s="390"/>
      <c r="AQ407" s="390"/>
      <c r="AR407" s="390"/>
      <c r="AS407" s="390"/>
      <c r="AT407" s="390"/>
      <c r="AU407" s="390"/>
      <c r="AV407" s="390"/>
      <c r="AW407" s="390"/>
      <c r="AX407" s="390"/>
      <c r="AY407" s="390"/>
      <c r="AZ407" s="390"/>
      <c r="BA407" s="392"/>
      <c r="BB407" s="469"/>
      <c r="BC407" s="392"/>
      <c r="BD407" s="392"/>
      <c r="BE407" s="392"/>
      <c r="BF407" s="392"/>
      <c r="BG407" s="392"/>
      <c r="BH407" s="392"/>
      <c r="BI407" s="392"/>
      <c r="BJ407" s="392"/>
      <c r="BK407" s="392"/>
      <c r="BL407" s="392"/>
      <c r="BM407" s="392"/>
      <c r="BN407" s="392"/>
      <c r="BO407" s="392"/>
      <c r="BP407" s="392"/>
      <c r="BQ407" s="392"/>
      <c r="BR407" s="392"/>
      <c r="BS407" s="392"/>
      <c r="BT407" s="392"/>
      <c r="BU407" s="392"/>
      <c r="BV407" s="392"/>
      <c r="BW407" s="392"/>
      <c r="BX407" s="392"/>
      <c r="BY407" s="393"/>
      <c r="BZ407" s="393"/>
      <c r="CA407" s="393"/>
      <c r="CB407" s="393"/>
      <c r="CC407" s="393"/>
      <c r="CD407" s="393"/>
      <c r="CE407" s="393"/>
      <c r="CF407" s="393"/>
      <c r="CG407" s="393"/>
      <c r="CH407" s="393"/>
      <c r="CI407" s="393"/>
      <c r="CJ407" s="393"/>
      <c r="CK407" s="393"/>
      <c r="CL407" s="393"/>
      <c r="CM407" s="393"/>
      <c r="CN407" s="393"/>
      <c r="CO407" s="393"/>
      <c r="CP407" s="393"/>
      <c r="CQ407" s="393"/>
      <c r="CR407" s="393"/>
      <c r="CS407" s="393"/>
      <c r="CT407" s="393"/>
      <c r="CU407" s="393"/>
      <c r="CV407" s="393"/>
      <c r="CW407" s="393"/>
      <c r="CX407" s="393"/>
      <c r="CY407" s="393"/>
      <c r="CZ407" s="393"/>
    </row>
    <row r="408" s="397" customFormat="true" ht="25.15" customHeight="true" x14ac:dyDescent="0.2">
      <c r="B408" s="1041"/>
      <c r="C408" s="1154" t="s">
        <v>209</v>
      </c>
      <c r="D408" s="1155"/>
      <c r="E408" s="675">
        <v>0.60873914836945986</v>
      </c>
      <c r="F408" s="671"/>
      <c r="G408" s="671"/>
      <c r="H408" s="1155" t="s">
        <v>208</v>
      </c>
      <c r="I408" s="1155"/>
      <c r="J408" s="676">
        <v>0.60403657400316413</v>
      </c>
      <c r="K408" s="671"/>
      <c r="L408" s="671"/>
      <c r="M408" s="1155" t="s">
        <v>213</v>
      </c>
      <c r="N408" s="1155"/>
      <c r="O408" s="677">
        <v>0.60981272366598338</v>
      </c>
      <c r="P408" s="671"/>
      <c r="Q408" s="671"/>
      <c r="Y408" s="390"/>
      <c r="Z408" s="390"/>
      <c r="AA408" s="390"/>
      <c r="AB408" s="390"/>
      <c r="AC408" s="390"/>
      <c r="AD408" s="390"/>
      <c r="AE408" s="390"/>
      <c r="AF408" s="390"/>
      <c r="AG408" s="390"/>
      <c r="AH408" s="390"/>
      <c r="AI408" s="390"/>
      <c r="AJ408" s="390"/>
      <c r="AK408" s="390"/>
      <c r="AL408" s="390"/>
      <c r="AM408" s="390"/>
      <c r="AN408" s="390"/>
      <c r="AO408" s="390"/>
      <c r="AP408" s="390"/>
      <c r="AQ408" s="390"/>
      <c r="AR408" s="390"/>
      <c r="AS408" s="390"/>
      <c r="AT408" s="390"/>
      <c r="AU408" s="390"/>
      <c r="AV408" s="390"/>
      <c r="AW408" s="390"/>
      <c r="AX408" s="390"/>
      <c r="AY408" s="390"/>
      <c r="AZ408" s="390"/>
      <c r="BA408" s="392"/>
      <c r="BB408" s="469"/>
      <c r="BC408" s="392"/>
      <c r="BD408" s="392"/>
      <c r="BE408" s="392"/>
      <c r="BF408" s="392"/>
      <c r="BG408" s="392"/>
      <c r="BH408" s="392"/>
      <c r="BI408" s="392"/>
      <c r="BJ408" s="392"/>
      <c r="BK408" s="392"/>
      <c r="BL408" s="392"/>
      <c r="BM408" s="392"/>
      <c r="BN408" s="392"/>
      <c r="BO408" s="392"/>
      <c r="BP408" s="392"/>
      <c r="BQ408" s="392"/>
      <c r="BR408" s="392"/>
      <c r="BS408" s="392"/>
      <c r="BT408" s="392"/>
      <c r="BU408" s="392"/>
      <c r="BV408" s="392"/>
      <c r="BW408" s="392"/>
      <c r="BX408" s="392"/>
      <c r="BY408" s="393"/>
      <c r="BZ408" s="393"/>
      <c r="CA408" s="393"/>
      <c r="CB408" s="393"/>
      <c r="CC408" s="393"/>
      <c r="CD408" s="393"/>
      <c r="CE408" s="393"/>
      <c r="CF408" s="393"/>
      <c r="CG408" s="393"/>
      <c r="CH408" s="393"/>
      <c r="CI408" s="393"/>
      <c r="CJ408" s="393"/>
      <c r="CK408" s="393"/>
      <c r="CL408" s="393"/>
      <c r="CM408" s="393"/>
      <c r="CN408" s="393"/>
      <c r="CO408" s="393"/>
      <c r="CP408" s="393"/>
      <c r="CQ408" s="393"/>
      <c r="CR408" s="393"/>
      <c r="CS408" s="393"/>
      <c r="CT408" s="393"/>
      <c r="CU408" s="393"/>
      <c r="CV408" s="393"/>
      <c r="CW408" s="393"/>
      <c r="CX408" s="393"/>
      <c r="CY408" s="393"/>
      <c r="CZ408" s="393"/>
    </row>
    <row r="409" s="397" customFormat="true" ht="25.15" customHeight="true" x14ac:dyDescent="0.2">
      <c r="B409" s="1041"/>
      <c r="C409" s="1154" t="s">
        <v>214</v>
      </c>
      <c r="D409" s="1155"/>
      <c r="E409" s="675">
        <v>0.60114414635345748</v>
      </c>
      <c r="F409" s="671"/>
      <c r="G409" s="671"/>
      <c r="H409" s="1155" t="s">
        <v>214</v>
      </c>
      <c r="I409" s="1155"/>
      <c r="J409" s="676">
        <v>0.60083429436708169</v>
      </c>
      <c r="K409" s="671"/>
      <c r="L409" s="671"/>
      <c r="M409" s="1155" t="s">
        <v>214</v>
      </c>
      <c r="N409" s="1155"/>
      <c r="O409" s="677">
        <v>0.57966619363796057</v>
      </c>
      <c r="P409" s="671"/>
      <c r="Q409" s="671"/>
      <c r="Y409" s="390"/>
      <c r="Z409" s="390"/>
      <c r="AA409" s="390"/>
      <c r="AB409" s="390"/>
      <c r="AC409" s="390"/>
      <c r="AD409" s="390"/>
      <c r="AE409" s="390"/>
      <c r="AF409" s="390"/>
      <c r="AG409" s="390"/>
      <c r="AH409" s="390"/>
      <c r="AI409" s="390"/>
      <c r="AJ409" s="390"/>
      <c r="AK409" s="390"/>
      <c r="AL409" s="390"/>
      <c r="AM409" s="390"/>
      <c r="AN409" s="390"/>
      <c r="AO409" s="390"/>
      <c r="AP409" s="390"/>
      <c r="AQ409" s="390"/>
      <c r="AR409" s="390"/>
      <c r="AS409" s="390"/>
      <c r="AT409" s="390"/>
      <c r="AU409" s="390"/>
      <c r="AV409" s="390"/>
      <c r="AW409" s="390"/>
      <c r="AX409" s="390"/>
      <c r="AY409" s="390"/>
      <c r="AZ409" s="390"/>
      <c r="BA409" s="392"/>
      <c r="BB409" s="469"/>
      <c r="BC409" s="392"/>
      <c r="BD409" s="392"/>
      <c r="BE409" s="392"/>
      <c r="BF409" s="392"/>
      <c r="BG409" s="392"/>
      <c r="BH409" s="392"/>
      <c r="BI409" s="392"/>
      <c r="BJ409" s="392"/>
      <c r="BK409" s="392"/>
      <c r="BL409" s="392"/>
      <c r="BM409" s="392"/>
      <c r="BN409" s="392"/>
      <c r="BO409" s="392"/>
      <c r="BP409" s="392"/>
      <c r="BQ409" s="392"/>
      <c r="BR409" s="392"/>
      <c r="BS409" s="392"/>
      <c r="BT409" s="392"/>
      <c r="BU409" s="392"/>
      <c r="BV409" s="392"/>
      <c r="BW409" s="392"/>
      <c r="BX409" s="392"/>
      <c r="BY409" s="393"/>
      <c r="BZ409" s="393"/>
      <c r="CA409" s="393"/>
      <c r="CB409" s="393"/>
      <c r="CC409" s="393"/>
      <c r="CD409" s="393"/>
      <c r="CE409" s="393"/>
      <c r="CF409" s="393"/>
      <c r="CG409" s="393"/>
      <c r="CH409" s="393"/>
      <c r="CI409" s="393"/>
      <c r="CJ409" s="393"/>
      <c r="CK409" s="393"/>
      <c r="CL409" s="393"/>
      <c r="CM409" s="393"/>
      <c r="CN409" s="393"/>
      <c r="CO409" s="393"/>
      <c r="CP409" s="393"/>
      <c r="CQ409" s="393"/>
      <c r="CR409" s="393"/>
      <c r="CS409" s="393"/>
      <c r="CT409" s="393"/>
      <c r="CU409" s="393"/>
      <c r="CV409" s="393"/>
      <c r="CW409" s="393"/>
      <c r="CX409" s="393"/>
      <c r="CY409" s="393"/>
      <c r="CZ409" s="393"/>
    </row>
    <row r="410" s="397" customFormat="true" ht="25.15" customHeight="true" x14ac:dyDescent="0.2">
      <c r="B410" s="1041"/>
      <c r="C410" s="1154" t="s">
        <v>212</v>
      </c>
      <c r="D410" s="1155"/>
      <c r="E410" s="675">
        <v>0.60101778410214646</v>
      </c>
      <c r="F410" s="671"/>
      <c r="G410" s="671"/>
      <c r="H410" s="1155" t="s">
        <v>211</v>
      </c>
      <c r="I410" s="1155"/>
      <c r="J410" s="676">
        <v>0.58380060890148255</v>
      </c>
      <c r="K410" s="671"/>
      <c r="L410" s="671"/>
      <c r="M410" s="1155" t="s">
        <v>209</v>
      </c>
      <c r="N410" s="1155"/>
      <c r="O410" s="677">
        <v>0.57550001854479194</v>
      </c>
      <c r="P410" s="671"/>
      <c r="Q410" s="671"/>
      <c r="Y410" s="390"/>
      <c r="Z410" s="390"/>
      <c r="AA410" s="390"/>
      <c r="AB410" s="390"/>
      <c r="AC410" s="390"/>
      <c r="AD410" s="390"/>
      <c r="AE410" s="390"/>
      <c r="AF410" s="390"/>
      <c r="AG410" s="390"/>
      <c r="AH410" s="390"/>
      <c r="AI410" s="390"/>
      <c r="AJ410" s="390"/>
      <c r="AK410" s="390"/>
      <c r="AL410" s="390"/>
      <c r="AM410" s="390"/>
      <c r="AN410" s="390"/>
      <c r="AO410" s="390"/>
      <c r="AP410" s="390"/>
      <c r="AQ410" s="390"/>
      <c r="AR410" s="390"/>
      <c r="AS410" s="390"/>
      <c r="AT410" s="390"/>
      <c r="AU410" s="390"/>
      <c r="AV410" s="390"/>
      <c r="AW410" s="390"/>
      <c r="AX410" s="390"/>
      <c r="AY410" s="390"/>
      <c r="AZ410" s="390"/>
      <c r="BA410" s="392"/>
      <c r="BB410" s="469"/>
      <c r="BC410" s="392"/>
      <c r="BD410" s="392"/>
      <c r="BE410" s="392"/>
      <c r="BF410" s="392"/>
      <c r="BG410" s="392"/>
      <c r="BH410" s="392"/>
      <c r="BI410" s="392"/>
      <c r="BJ410" s="392"/>
      <c r="BK410" s="392"/>
      <c r="BL410" s="392"/>
      <c r="BM410" s="392"/>
      <c r="BN410" s="392"/>
      <c r="BO410" s="392"/>
      <c r="BP410" s="392"/>
      <c r="BQ410" s="392"/>
      <c r="BR410" s="392"/>
      <c r="BS410" s="392"/>
      <c r="BT410" s="392"/>
      <c r="BU410" s="392"/>
      <c r="BV410" s="392"/>
      <c r="BW410" s="392"/>
      <c r="BX410" s="392"/>
      <c r="BY410" s="393"/>
      <c r="BZ410" s="393"/>
      <c r="CA410" s="393"/>
      <c r="CB410" s="393"/>
      <c r="CC410" s="393"/>
      <c r="CD410" s="393"/>
      <c r="CE410" s="393"/>
      <c r="CF410" s="393"/>
      <c r="CG410" s="393"/>
      <c r="CH410" s="393"/>
      <c r="CI410" s="393"/>
      <c r="CJ410" s="393"/>
      <c r="CK410" s="393"/>
      <c r="CL410" s="393"/>
      <c r="CM410" s="393"/>
      <c r="CN410" s="393"/>
      <c r="CO410" s="393"/>
      <c r="CP410" s="393"/>
      <c r="CQ410" s="393"/>
      <c r="CR410" s="393"/>
      <c r="CS410" s="393"/>
      <c r="CT410" s="393"/>
      <c r="CU410" s="393"/>
      <c r="CV410" s="393"/>
      <c r="CW410" s="393"/>
      <c r="CX410" s="393"/>
      <c r="CY410" s="393"/>
      <c r="CZ410" s="393"/>
    </row>
    <row r="411" s="397" customFormat="true" ht="25.15" customHeight="true" x14ac:dyDescent="0.2">
      <c r="B411" s="1041"/>
      <c r="C411" s="1154" t="s">
        <v>213</v>
      </c>
      <c r="D411" s="1155"/>
      <c r="E411" s="675">
        <v>0.57889484069043506</v>
      </c>
      <c r="F411" s="671"/>
      <c r="G411" s="671"/>
      <c r="H411" s="1155" t="s">
        <v>215</v>
      </c>
      <c r="I411" s="1155"/>
      <c r="J411" s="676">
        <v>0.56782213530344028</v>
      </c>
      <c r="K411" s="671"/>
      <c r="L411" s="671"/>
      <c r="M411" s="1155" t="s">
        <v>211</v>
      </c>
      <c r="N411" s="1155"/>
      <c r="O411" s="677">
        <v>0.5639690211728805</v>
      </c>
      <c r="P411" s="671"/>
      <c r="Q411" s="671"/>
      <c r="Y411" s="390"/>
      <c r="Z411" s="390"/>
      <c r="AA411" s="390"/>
      <c r="AB411" s="390"/>
      <c r="AC411" s="390"/>
      <c r="AD411" s="390"/>
      <c r="AE411" s="390"/>
      <c r="AF411" s="390"/>
      <c r="AG411" s="390"/>
      <c r="AH411" s="390"/>
      <c r="AI411" s="390"/>
      <c r="AJ411" s="390"/>
      <c r="AK411" s="390"/>
      <c r="AL411" s="390"/>
      <c r="AM411" s="390"/>
      <c r="AN411" s="390"/>
      <c r="AO411" s="390"/>
      <c r="AP411" s="390"/>
      <c r="AQ411" s="390"/>
      <c r="AR411" s="390"/>
      <c r="AS411" s="390"/>
      <c r="AT411" s="390"/>
      <c r="AU411" s="390"/>
      <c r="AV411" s="390"/>
      <c r="AW411" s="390"/>
      <c r="AX411" s="390"/>
      <c r="AY411" s="390"/>
      <c r="AZ411" s="390"/>
      <c r="BA411" s="392"/>
      <c r="BB411" s="469"/>
      <c r="BC411" s="392"/>
      <c r="BD411" s="392"/>
      <c r="BE411" s="392"/>
      <c r="BF411" s="392"/>
      <c r="BG411" s="392"/>
      <c r="BH411" s="392"/>
      <c r="BI411" s="392"/>
      <c r="BJ411" s="392"/>
      <c r="BK411" s="392"/>
      <c r="BL411" s="392"/>
      <c r="BM411" s="392"/>
      <c r="BN411" s="392"/>
      <c r="BO411" s="392"/>
      <c r="BP411" s="392"/>
      <c r="BQ411" s="392"/>
      <c r="BR411" s="392"/>
      <c r="BS411" s="392"/>
      <c r="BT411" s="392"/>
      <c r="BU411" s="392"/>
      <c r="BV411" s="392"/>
      <c r="BW411" s="392"/>
      <c r="BX411" s="392"/>
      <c r="BY411" s="393"/>
      <c r="BZ411" s="393"/>
      <c r="CA411" s="393"/>
      <c r="CB411" s="393"/>
      <c r="CC411" s="393"/>
      <c r="CD411" s="393"/>
      <c r="CE411" s="393"/>
      <c r="CF411" s="393"/>
      <c r="CG411" s="393"/>
      <c r="CH411" s="393"/>
      <c r="CI411" s="393"/>
      <c r="CJ411" s="393"/>
      <c r="CK411" s="393"/>
      <c r="CL411" s="393"/>
      <c r="CM411" s="393"/>
      <c r="CN411" s="393"/>
      <c r="CO411" s="393"/>
      <c r="CP411" s="393"/>
      <c r="CQ411" s="393"/>
      <c r="CR411" s="393"/>
      <c r="CS411" s="393"/>
      <c r="CT411" s="393"/>
      <c r="CU411" s="393"/>
      <c r="CV411" s="393"/>
      <c r="CW411" s="393"/>
      <c r="CX411" s="393"/>
      <c r="CY411" s="393"/>
      <c r="CZ411" s="393"/>
    </row>
    <row r="412" s="397" customFormat="true" ht="25.15" customHeight="true" x14ac:dyDescent="0.2">
      <c r="B412" s="1041"/>
      <c r="C412" s="1154" t="s">
        <v>215</v>
      </c>
      <c r="D412" s="1155"/>
      <c r="E412" s="675">
        <v>0.53200559816375292</v>
      </c>
      <c r="F412" s="671"/>
      <c r="G412" s="671"/>
      <c r="H412" s="1155" t="s">
        <v>216</v>
      </c>
      <c r="I412" s="1155"/>
      <c r="J412" s="676">
        <v>0.54990839607575914</v>
      </c>
      <c r="K412" s="671"/>
      <c r="L412" s="671"/>
      <c r="M412" s="1155" t="s">
        <v>217</v>
      </c>
      <c r="N412" s="1155"/>
      <c r="O412" s="677">
        <v>-0.49508917266552493</v>
      </c>
      <c r="P412" s="671"/>
      <c r="Q412" s="671"/>
      <c r="Y412" s="390"/>
      <c r="Z412" s="390"/>
      <c r="AA412" s="390"/>
      <c r="AB412" s="390"/>
      <c r="AC412" s="390"/>
      <c r="AD412" s="390"/>
      <c r="AE412" s="390"/>
      <c r="AF412" s="390"/>
      <c r="AG412" s="390"/>
      <c r="AH412" s="390"/>
      <c r="AI412" s="390"/>
      <c r="AJ412" s="390"/>
      <c r="AK412" s="390"/>
      <c r="AL412" s="390"/>
      <c r="AM412" s="390"/>
      <c r="AN412" s="390"/>
      <c r="AO412" s="390"/>
      <c r="AP412" s="390"/>
      <c r="AQ412" s="390"/>
      <c r="AR412" s="390"/>
      <c r="AS412" s="390"/>
      <c r="AT412" s="390"/>
      <c r="AU412" s="390"/>
      <c r="AV412" s="390"/>
      <c r="AW412" s="390"/>
      <c r="AX412" s="390"/>
      <c r="AY412" s="390"/>
      <c r="AZ412" s="390"/>
      <c r="BA412" s="392"/>
      <c r="BB412" s="469"/>
      <c r="BC412" s="392"/>
      <c r="BD412" s="392"/>
      <c r="BE412" s="392"/>
      <c r="BF412" s="392"/>
      <c r="BG412" s="392"/>
      <c r="BH412" s="392"/>
      <c r="BI412" s="392"/>
      <c r="BJ412" s="392"/>
      <c r="BK412" s="392"/>
      <c r="BL412" s="392"/>
      <c r="BM412" s="392"/>
      <c r="BN412" s="392"/>
      <c r="BO412" s="392"/>
      <c r="BP412" s="392"/>
      <c r="BQ412" s="392"/>
      <c r="BR412" s="392"/>
      <c r="BS412" s="392"/>
      <c r="BT412" s="392"/>
      <c r="BU412" s="392"/>
      <c r="BV412" s="392"/>
      <c r="BW412" s="392"/>
      <c r="BX412" s="392"/>
      <c r="BY412" s="393"/>
      <c r="BZ412" s="393"/>
      <c r="CA412" s="393"/>
      <c r="CB412" s="393"/>
      <c r="CC412" s="393"/>
      <c r="CD412" s="393"/>
      <c r="CE412" s="393"/>
      <c r="CF412" s="393"/>
      <c r="CG412" s="393"/>
      <c r="CH412" s="393"/>
      <c r="CI412" s="393"/>
      <c r="CJ412" s="393"/>
      <c r="CK412" s="393"/>
      <c r="CL412" s="393"/>
      <c r="CM412" s="393"/>
      <c r="CN412" s="393"/>
      <c r="CO412" s="393"/>
      <c r="CP412" s="393"/>
      <c r="CQ412" s="393"/>
      <c r="CR412" s="393"/>
      <c r="CS412" s="393"/>
      <c r="CT412" s="393"/>
      <c r="CU412" s="393"/>
      <c r="CV412" s="393"/>
      <c r="CW412" s="393"/>
      <c r="CX412" s="393"/>
      <c r="CY412" s="393"/>
      <c r="CZ412" s="393"/>
    </row>
    <row r="413" s="397" customFormat="true" ht="25.15" customHeight="true" x14ac:dyDescent="0.2">
      <c r="B413" s="1041"/>
      <c r="C413" s="1154" t="s">
        <v>216</v>
      </c>
      <c r="D413" s="1155"/>
      <c r="E413" s="675">
        <v>0.49261644379963521</v>
      </c>
      <c r="F413" s="671"/>
      <c r="G413" s="671"/>
      <c r="H413" s="1155" t="s">
        <v>218</v>
      </c>
      <c r="I413" s="1155"/>
      <c r="J413" s="676">
        <v>0.49543762489425358</v>
      </c>
      <c r="K413" s="671"/>
      <c r="L413" s="671"/>
      <c r="M413" s="1155" t="s">
        <v>219</v>
      </c>
      <c r="N413" s="1155"/>
      <c r="O413" s="677">
        <v>0.4909255475597728</v>
      </c>
      <c r="P413" s="671"/>
      <c r="Q413" s="671"/>
      <c r="Y413" s="390"/>
      <c r="Z413" s="390"/>
      <c r="AA413" s="390"/>
      <c r="AB413" s="390"/>
      <c r="AC413" s="390"/>
      <c r="AD413" s="390"/>
      <c r="AE413" s="390"/>
      <c r="AF413" s="390"/>
      <c r="AG413" s="390"/>
      <c r="AH413" s="390"/>
      <c r="AI413" s="390"/>
      <c r="AJ413" s="390"/>
      <c r="AK413" s="390"/>
      <c r="AL413" s="390"/>
      <c r="AM413" s="390"/>
      <c r="AN413" s="390"/>
      <c r="AO413" s="390"/>
      <c r="AP413" s="390"/>
      <c r="AQ413" s="390"/>
      <c r="AR413" s="390"/>
      <c r="AS413" s="390"/>
      <c r="AT413" s="390"/>
      <c r="AU413" s="390"/>
      <c r="AV413" s="390"/>
      <c r="AW413" s="390"/>
      <c r="AX413" s="390"/>
      <c r="AY413" s="390"/>
      <c r="AZ413" s="390"/>
      <c r="BA413" s="392"/>
      <c r="BB413" s="469"/>
      <c r="BC413" s="392"/>
      <c r="BD413" s="392"/>
      <c r="BE413" s="392"/>
      <c r="BF413" s="392"/>
      <c r="BG413" s="392"/>
      <c r="BH413" s="392"/>
      <c r="BI413" s="392"/>
      <c r="BJ413" s="392"/>
      <c r="BK413" s="392"/>
      <c r="BL413" s="392"/>
      <c r="BM413" s="392"/>
      <c r="BN413" s="392"/>
      <c r="BO413" s="392"/>
      <c r="BP413" s="392"/>
      <c r="BQ413" s="392"/>
      <c r="BR413" s="392"/>
      <c r="BS413" s="392"/>
      <c r="BT413" s="392"/>
      <c r="BU413" s="392"/>
      <c r="BV413" s="392"/>
      <c r="BW413" s="392"/>
      <c r="BX413" s="392"/>
      <c r="BY413" s="393"/>
      <c r="BZ413" s="393"/>
      <c r="CA413" s="393"/>
      <c r="CB413" s="393"/>
      <c r="CC413" s="393"/>
      <c r="CD413" s="393"/>
      <c r="CE413" s="393"/>
      <c r="CF413" s="393"/>
      <c r="CG413" s="393"/>
      <c r="CH413" s="393"/>
      <c r="CI413" s="393"/>
      <c r="CJ413" s="393"/>
      <c r="CK413" s="393"/>
      <c r="CL413" s="393"/>
      <c r="CM413" s="393"/>
      <c r="CN413" s="393"/>
      <c r="CO413" s="393"/>
      <c r="CP413" s="393"/>
      <c r="CQ413" s="393"/>
      <c r="CR413" s="393"/>
      <c r="CS413" s="393"/>
      <c r="CT413" s="393"/>
      <c r="CU413" s="393"/>
      <c r="CV413" s="393"/>
      <c r="CW413" s="393"/>
      <c r="CX413" s="393"/>
      <c r="CY413" s="393"/>
      <c r="CZ413" s="393"/>
    </row>
    <row r="414" s="397" customFormat="true" ht="25.15" customHeight="true" x14ac:dyDescent="0.2">
      <c r="B414" s="1041"/>
      <c r="C414" s="1154" t="s">
        <v>217</v>
      </c>
      <c r="D414" s="1155"/>
      <c r="E414" s="675">
        <v>-0.46933531328908912</v>
      </c>
      <c r="F414" s="671"/>
      <c r="G414" s="671"/>
      <c r="H414" s="1155" t="s">
        <v>220</v>
      </c>
      <c r="I414" s="1155"/>
      <c r="J414" s="676">
        <v>-0.49398466915195527</v>
      </c>
      <c r="K414" s="671"/>
      <c r="L414" s="671"/>
      <c r="M414" s="1155" t="s">
        <v>221</v>
      </c>
      <c r="N414" s="1155"/>
      <c r="O414" s="677">
        <v>0.47121912018704004</v>
      </c>
      <c r="P414" s="671"/>
      <c r="Q414" s="671"/>
      <c r="Y414" s="390"/>
      <c r="Z414" s="390"/>
      <c r="AA414" s="390"/>
      <c r="AB414" s="390"/>
      <c r="AC414" s="390"/>
      <c r="AD414" s="390"/>
      <c r="AE414" s="390"/>
      <c r="AF414" s="390"/>
      <c r="AG414" s="390"/>
      <c r="AH414" s="390"/>
      <c r="AI414" s="390"/>
      <c r="AJ414" s="390"/>
      <c r="AK414" s="390"/>
      <c r="AL414" s="390"/>
      <c r="AM414" s="390"/>
      <c r="AN414" s="390"/>
      <c r="AO414" s="390"/>
      <c r="AP414" s="390"/>
      <c r="AQ414" s="390"/>
      <c r="AR414" s="390"/>
      <c r="AS414" s="390"/>
      <c r="AT414" s="390"/>
      <c r="AU414" s="390"/>
      <c r="AV414" s="390"/>
      <c r="AW414" s="390"/>
      <c r="AX414" s="390"/>
      <c r="AY414" s="390"/>
      <c r="AZ414" s="390"/>
      <c r="BA414" s="392"/>
      <c r="BB414" s="469"/>
      <c r="BC414" s="392"/>
      <c r="BD414" s="392"/>
      <c r="BE414" s="392"/>
      <c r="BF414" s="392"/>
      <c r="BG414" s="392"/>
      <c r="BH414" s="392"/>
      <c r="BI414" s="392"/>
      <c r="BJ414" s="392"/>
      <c r="BK414" s="392"/>
      <c r="BL414" s="392"/>
      <c r="BM414" s="392"/>
      <c r="BN414" s="392"/>
      <c r="BO414" s="392"/>
      <c r="BP414" s="392"/>
      <c r="BQ414" s="392"/>
      <c r="BR414" s="392"/>
      <c r="BS414" s="392"/>
      <c r="BT414" s="392"/>
      <c r="BU414" s="392"/>
      <c r="BV414" s="392"/>
      <c r="BW414" s="392"/>
      <c r="BX414" s="392"/>
      <c r="BY414" s="393"/>
      <c r="BZ414" s="393"/>
      <c r="CA414" s="393"/>
      <c r="CB414" s="393"/>
      <c r="CC414" s="393"/>
      <c r="CD414" s="393"/>
      <c r="CE414" s="393"/>
      <c r="CF414" s="393"/>
      <c r="CG414" s="393"/>
      <c r="CH414" s="393"/>
      <c r="CI414" s="393"/>
      <c r="CJ414" s="393"/>
      <c r="CK414" s="393"/>
      <c r="CL414" s="393"/>
      <c r="CM414" s="393"/>
      <c r="CN414" s="393"/>
      <c r="CO414" s="393"/>
      <c r="CP414" s="393"/>
      <c r="CQ414" s="393"/>
      <c r="CR414" s="393"/>
      <c r="CS414" s="393"/>
      <c r="CT414" s="393"/>
      <c r="CU414" s="393"/>
      <c r="CV414" s="393"/>
      <c r="CW414" s="393"/>
      <c r="CX414" s="393"/>
      <c r="CY414" s="393"/>
      <c r="CZ414" s="393"/>
    </row>
    <row r="415" s="397" customFormat="true" ht="25.15" customHeight="true" x14ac:dyDescent="0.2">
      <c r="B415" s="1041"/>
      <c r="C415" s="1154" t="s">
        <v>222</v>
      </c>
      <c r="D415" s="1155"/>
      <c r="E415" s="675">
        <v>-0.4660989305473735</v>
      </c>
      <c r="F415" s="671"/>
      <c r="G415" s="671"/>
      <c r="H415" s="1155" t="s">
        <v>223</v>
      </c>
      <c r="I415" s="1155"/>
      <c r="J415" s="676">
        <v>0.49159077667002349</v>
      </c>
      <c r="K415" s="671"/>
      <c r="L415" s="671"/>
      <c r="M415" s="1155" t="s">
        <v>224</v>
      </c>
      <c r="N415" s="1155"/>
      <c r="O415" s="677">
        <v>0.45486359583165065</v>
      </c>
      <c r="P415" s="671"/>
      <c r="Q415" s="671"/>
      <c r="Y415" s="390"/>
      <c r="Z415" s="390"/>
      <c r="AA415" s="390"/>
      <c r="AB415" s="390"/>
      <c r="AC415" s="390"/>
      <c r="AD415" s="390"/>
      <c r="AE415" s="390"/>
      <c r="AF415" s="390"/>
      <c r="AG415" s="390"/>
      <c r="AH415" s="390"/>
      <c r="AI415" s="390"/>
      <c r="AJ415" s="390"/>
      <c r="AK415" s="390"/>
      <c r="AL415" s="390"/>
      <c r="AM415" s="390"/>
      <c r="AN415" s="390"/>
      <c r="AO415" s="390"/>
      <c r="AP415" s="390"/>
      <c r="AQ415" s="390"/>
      <c r="AR415" s="390"/>
      <c r="AS415" s="390"/>
      <c r="AT415" s="390"/>
      <c r="AU415" s="390"/>
      <c r="AV415" s="390"/>
      <c r="AW415" s="390"/>
      <c r="AX415" s="390"/>
      <c r="AY415" s="390"/>
      <c r="AZ415" s="390"/>
      <c r="BA415" s="392"/>
      <c r="BB415" s="469"/>
      <c r="BC415" s="392"/>
      <c r="BD415" s="392"/>
      <c r="BE415" s="392"/>
      <c r="BF415" s="392"/>
      <c r="BG415" s="392"/>
      <c r="BH415" s="392"/>
      <c r="BI415" s="392"/>
      <c r="BJ415" s="392"/>
      <c r="BK415" s="392"/>
      <c r="BL415" s="392"/>
      <c r="BM415" s="392"/>
      <c r="BN415" s="392"/>
      <c r="BO415" s="392"/>
      <c r="BP415" s="392"/>
      <c r="BQ415" s="392"/>
      <c r="BR415" s="392"/>
      <c r="BS415" s="392"/>
      <c r="BT415" s="392"/>
      <c r="BU415" s="392"/>
      <c r="BV415" s="392"/>
      <c r="BW415" s="392"/>
      <c r="BX415" s="392"/>
      <c r="BY415" s="393"/>
      <c r="BZ415" s="393"/>
      <c r="CA415" s="393"/>
      <c r="CB415" s="393"/>
      <c r="CC415" s="393"/>
      <c r="CD415" s="393"/>
      <c r="CE415" s="393"/>
      <c r="CF415" s="393"/>
      <c r="CG415" s="393"/>
      <c r="CH415" s="393"/>
      <c r="CI415" s="393"/>
      <c r="CJ415" s="393"/>
      <c r="CK415" s="393"/>
      <c r="CL415" s="393"/>
      <c r="CM415" s="393"/>
      <c r="CN415" s="393"/>
      <c r="CO415" s="393"/>
      <c r="CP415" s="393"/>
      <c r="CQ415" s="393"/>
      <c r="CR415" s="393"/>
      <c r="CS415" s="393"/>
      <c r="CT415" s="393"/>
      <c r="CU415" s="393"/>
      <c r="CV415" s="393"/>
      <c r="CW415" s="393"/>
      <c r="CX415" s="393"/>
      <c r="CY415" s="393"/>
      <c r="CZ415" s="393"/>
    </row>
    <row r="416" s="397" customFormat="true" ht="25.15" customHeight="true" x14ac:dyDescent="0.2">
      <c r="B416" s="1041"/>
      <c r="C416" s="1154" t="s">
        <v>219</v>
      </c>
      <c r="D416" s="1155"/>
      <c r="E416" s="675">
        <v>0.46302371334600789</v>
      </c>
      <c r="F416" s="671"/>
      <c r="G416" s="671"/>
      <c r="H416" s="1155" t="s">
        <v>221</v>
      </c>
      <c r="I416" s="1155"/>
      <c r="J416" s="676">
        <v>0.45463355203404204</v>
      </c>
      <c r="K416" s="671"/>
      <c r="L416" s="671"/>
      <c r="M416" s="1155" t="s">
        <v>222</v>
      </c>
      <c r="N416" s="1155"/>
      <c r="O416" s="677">
        <v>-0.44211657913372182</v>
      </c>
      <c r="P416" s="671"/>
      <c r="Q416" s="671"/>
      <c r="Y416" s="390"/>
      <c r="Z416" s="390"/>
      <c r="AA416" s="390"/>
      <c r="AB416" s="390"/>
      <c r="AC416" s="390"/>
      <c r="AD416" s="390"/>
      <c r="AE416" s="390"/>
      <c r="AF416" s="390"/>
      <c r="AG416" s="390"/>
      <c r="AH416" s="390"/>
      <c r="AI416" s="390"/>
      <c r="AJ416" s="390"/>
      <c r="AK416" s="390"/>
      <c r="AL416" s="390"/>
      <c r="AM416" s="390"/>
      <c r="AN416" s="390"/>
      <c r="AO416" s="390"/>
      <c r="AP416" s="390"/>
      <c r="AQ416" s="390"/>
      <c r="AR416" s="390"/>
      <c r="AS416" s="390"/>
      <c r="AT416" s="390"/>
      <c r="AU416" s="390"/>
      <c r="AV416" s="390"/>
      <c r="AW416" s="390"/>
      <c r="AX416" s="390"/>
      <c r="AY416" s="390"/>
      <c r="AZ416" s="390"/>
      <c r="BA416" s="392"/>
      <c r="BB416" s="469"/>
      <c r="BC416" s="392"/>
      <c r="BD416" s="392"/>
      <c r="BE416" s="392"/>
      <c r="BF416" s="392"/>
      <c r="BG416" s="392"/>
      <c r="BH416" s="392"/>
      <c r="BI416" s="392"/>
      <c r="BJ416" s="392"/>
      <c r="BK416" s="392"/>
      <c r="BL416" s="392"/>
      <c r="BM416" s="392"/>
      <c r="BN416" s="392"/>
      <c r="BO416" s="392"/>
      <c r="BP416" s="392"/>
      <c r="BQ416" s="392"/>
      <c r="BR416" s="392"/>
      <c r="BS416" s="392"/>
      <c r="BT416" s="392"/>
      <c r="BU416" s="392"/>
      <c r="BV416" s="392"/>
      <c r="BW416" s="392"/>
      <c r="BX416" s="392"/>
      <c r="BY416" s="393"/>
      <c r="BZ416" s="393"/>
      <c r="CA416" s="393"/>
      <c r="CB416" s="393"/>
      <c r="CC416" s="393"/>
      <c r="CD416" s="393"/>
      <c r="CE416" s="393"/>
      <c r="CF416" s="393"/>
      <c r="CG416" s="393"/>
      <c r="CH416" s="393"/>
      <c r="CI416" s="393"/>
      <c r="CJ416" s="393"/>
      <c r="CK416" s="393"/>
      <c r="CL416" s="393"/>
      <c r="CM416" s="393"/>
      <c r="CN416" s="393"/>
      <c r="CO416" s="393"/>
      <c r="CP416" s="393"/>
      <c r="CQ416" s="393"/>
      <c r="CR416" s="393"/>
      <c r="CS416" s="393"/>
      <c r="CT416" s="393"/>
      <c r="CU416" s="393"/>
      <c r="CV416" s="393"/>
      <c r="CW416" s="393"/>
      <c r="CX416" s="393"/>
      <c r="CY416" s="393"/>
      <c r="CZ416" s="393"/>
    </row>
    <row r="417" s="397" customFormat="true" ht="25.15" customHeight="true" x14ac:dyDescent="0.2">
      <c r="B417" s="1041"/>
      <c r="C417" s="1154" t="s">
        <v>218</v>
      </c>
      <c r="D417" s="1155"/>
      <c r="E417" s="675">
        <v>0.45794549897167153</v>
      </c>
      <c r="F417" s="671"/>
      <c r="G417" s="671"/>
      <c r="H417" s="1155" t="s">
        <v>213</v>
      </c>
      <c r="I417" s="1155"/>
      <c r="J417" s="676">
        <v>0.40420446528367976</v>
      </c>
      <c r="K417" s="671"/>
      <c r="L417" s="671"/>
      <c r="M417" s="1155" t="s">
        <v>225</v>
      </c>
      <c r="N417" s="1155"/>
      <c r="O417" s="677">
        <v>0.43098821898143697</v>
      </c>
      <c r="P417" s="671"/>
      <c r="Q417" s="671"/>
      <c r="Y417" s="390"/>
      <c r="Z417" s="390"/>
      <c r="AA417" s="390"/>
      <c r="AB417" s="390"/>
      <c r="AC417" s="390"/>
      <c r="AD417" s="390"/>
      <c r="AE417" s="390"/>
      <c r="AF417" s="390"/>
      <c r="AG417" s="390"/>
      <c r="AH417" s="390"/>
      <c r="AI417" s="390"/>
      <c r="AJ417" s="390"/>
      <c r="AK417" s="390"/>
      <c r="AL417" s="390"/>
      <c r="AM417" s="390"/>
      <c r="AN417" s="390"/>
      <c r="AO417" s="390"/>
      <c r="AP417" s="390"/>
      <c r="AQ417" s="390"/>
      <c r="AR417" s="390"/>
      <c r="AS417" s="390"/>
      <c r="AT417" s="390"/>
      <c r="AU417" s="390"/>
      <c r="AV417" s="390"/>
      <c r="AW417" s="390"/>
      <c r="AX417" s="390"/>
      <c r="AY417" s="390"/>
      <c r="AZ417" s="390"/>
      <c r="BA417" s="392"/>
      <c r="BB417" s="469"/>
      <c r="BC417" s="392"/>
      <c r="BD417" s="392"/>
      <c r="BE417" s="392"/>
      <c r="BF417" s="392"/>
      <c r="BG417" s="392"/>
      <c r="BH417" s="392"/>
      <c r="BI417" s="392"/>
      <c r="BJ417" s="392"/>
      <c r="BK417" s="392"/>
      <c r="BL417" s="392"/>
      <c r="BM417" s="392"/>
      <c r="BN417" s="392"/>
      <c r="BO417" s="392"/>
      <c r="BP417" s="392"/>
      <c r="BQ417" s="392"/>
      <c r="BR417" s="392"/>
      <c r="BS417" s="392"/>
      <c r="BT417" s="392"/>
      <c r="BU417" s="392"/>
      <c r="BV417" s="392"/>
      <c r="BW417" s="392"/>
      <c r="BX417" s="392"/>
      <c r="BY417" s="393"/>
      <c r="BZ417" s="393"/>
      <c r="CA417" s="393"/>
      <c r="CB417" s="393"/>
      <c r="CC417" s="393"/>
      <c r="CD417" s="393"/>
      <c r="CE417" s="393"/>
      <c r="CF417" s="393"/>
      <c r="CG417" s="393"/>
      <c r="CH417" s="393"/>
      <c r="CI417" s="393"/>
      <c r="CJ417" s="393"/>
      <c r="CK417" s="393"/>
      <c r="CL417" s="393"/>
      <c r="CM417" s="393"/>
      <c r="CN417" s="393"/>
      <c r="CO417" s="393"/>
      <c r="CP417" s="393"/>
      <c r="CQ417" s="393"/>
      <c r="CR417" s="393"/>
      <c r="CS417" s="393"/>
      <c r="CT417" s="393"/>
      <c r="CU417" s="393"/>
      <c r="CV417" s="393"/>
      <c r="CW417" s="393"/>
      <c r="CX417" s="393"/>
      <c r="CY417" s="393"/>
      <c r="CZ417" s="393"/>
    </row>
    <row r="418" s="397" customFormat="true" ht="25.15" customHeight="true" x14ac:dyDescent="0.2">
      <c r="B418" s="1041"/>
      <c r="C418" s="1154" t="s">
        <v>221</v>
      </c>
      <c r="D418" s="1155"/>
      <c r="E418" s="675">
        <v>0.45454739807138439</v>
      </c>
      <c r="F418" s="671"/>
      <c r="G418" s="671"/>
      <c r="H418" s="1155" t="s">
        <v>226</v>
      </c>
      <c r="I418" s="1155"/>
      <c r="J418" s="676">
        <v>0.40345385041021659</v>
      </c>
      <c r="K418" s="671"/>
      <c r="L418" s="671"/>
      <c r="M418" s="1155" t="s">
        <v>227</v>
      </c>
      <c r="N418" s="1155"/>
      <c r="O418" s="677">
        <v>0.41830815070246907</v>
      </c>
      <c r="P418" s="671"/>
      <c r="Q418" s="671"/>
      <c r="Y418" s="390"/>
      <c r="Z418" s="390"/>
      <c r="AA418" s="390"/>
      <c r="AB418" s="390"/>
      <c r="AC418" s="390"/>
      <c r="AD418" s="390"/>
      <c r="AE418" s="390"/>
      <c r="AF418" s="390"/>
      <c r="AG418" s="390"/>
      <c r="AH418" s="390"/>
      <c r="AI418" s="390"/>
      <c r="AJ418" s="390"/>
      <c r="AK418" s="390"/>
      <c r="AL418" s="390"/>
      <c r="AM418" s="390"/>
      <c r="AN418" s="390"/>
      <c r="AO418" s="390"/>
      <c r="AP418" s="390"/>
      <c r="AQ418" s="390"/>
      <c r="AR418" s="390"/>
      <c r="AS418" s="390"/>
      <c r="AT418" s="390"/>
      <c r="AU418" s="390"/>
      <c r="AV418" s="390"/>
      <c r="AW418" s="390"/>
      <c r="AX418" s="390"/>
      <c r="AY418" s="390"/>
      <c r="AZ418" s="390"/>
      <c r="BA418" s="392"/>
      <c r="BB418" s="469"/>
      <c r="BC418" s="392"/>
      <c r="BD418" s="392"/>
      <c r="BE418" s="392"/>
      <c r="BF418" s="392"/>
      <c r="BG418" s="392"/>
      <c r="BH418" s="392"/>
      <c r="BI418" s="392"/>
      <c r="BJ418" s="392"/>
      <c r="BK418" s="392"/>
      <c r="BL418" s="392"/>
      <c r="BM418" s="392"/>
      <c r="BN418" s="392"/>
      <c r="BO418" s="392"/>
      <c r="BP418" s="392"/>
      <c r="BQ418" s="392"/>
      <c r="BR418" s="392"/>
      <c r="BS418" s="392"/>
      <c r="BT418" s="392"/>
      <c r="BU418" s="392"/>
      <c r="BV418" s="392"/>
      <c r="BW418" s="392"/>
      <c r="BX418" s="392"/>
      <c r="BY418" s="393"/>
      <c r="BZ418" s="393"/>
      <c r="CA418" s="393"/>
      <c r="CB418" s="393"/>
      <c r="CC418" s="393"/>
      <c r="CD418" s="393"/>
      <c r="CE418" s="393"/>
      <c r="CF418" s="393"/>
      <c r="CG418" s="393"/>
      <c r="CH418" s="393"/>
      <c r="CI418" s="393"/>
      <c r="CJ418" s="393"/>
      <c r="CK418" s="393"/>
      <c r="CL418" s="393"/>
      <c r="CM418" s="393"/>
      <c r="CN418" s="393"/>
      <c r="CO418" s="393"/>
      <c r="CP418" s="393"/>
      <c r="CQ418" s="393"/>
      <c r="CR418" s="393"/>
      <c r="CS418" s="393"/>
      <c r="CT418" s="393"/>
      <c r="CU418" s="393"/>
      <c r="CV418" s="393"/>
      <c r="CW418" s="393"/>
      <c r="CX418" s="393"/>
      <c r="CY418" s="393"/>
      <c r="CZ418" s="393"/>
    </row>
    <row r="419" s="397" customFormat="true" ht="25.15" customHeight="true" x14ac:dyDescent="0.2">
      <c r="B419" s="1041"/>
      <c r="C419" s="1154" t="s">
        <v>225</v>
      </c>
      <c r="D419" s="1155"/>
      <c r="E419" s="675">
        <v>0.44391420199706721</v>
      </c>
      <c r="F419" s="671"/>
      <c r="G419" s="671"/>
      <c r="H419" s="1155" t="s">
        <v>225</v>
      </c>
      <c r="I419" s="1155"/>
      <c r="J419" s="676">
        <v>0.38238765213344883</v>
      </c>
      <c r="K419" s="671"/>
      <c r="L419" s="671"/>
      <c r="M419" s="1155" t="s">
        <v>215</v>
      </c>
      <c r="N419" s="1155"/>
      <c r="O419" s="677">
        <v>0.40075062702474118</v>
      </c>
      <c r="P419" s="671"/>
      <c r="Q419" s="671"/>
      <c r="Y419" s="390"/>
      <c r="Z419" s="390"/>
      <c r="AA419" s="390"/>
      <c r="AB419" s="390"/>
      <c r="AC419" s="390"/>
      <c r="AD419" s="390"/>
      <c r="AE419" s="390"/>
      <c r="AF419" s="390"/>
      <c r="AG419" s="390"/>
      <c r="AH419" s="390"/>
      <c r="AI419" s="390"/>
      <c r="AJ419" s="390"/>
      <c r="AK419" s="390"/>
      <c r="AL419" s="390"/>
      <c r="AM419" s="390"/>
      <c r="AN419" s="390"/>
      <c r="AO419" s="390"/>
      <c r="AP419" s="390"/>
      <c r="AQ419" s="390"/>
      <c r="AR419" s="390"/>
      <c r="AS419" s="390"/>
      <c r="AT419" s="390"/>
      <c r="AU419" s="390"/>
      <c r="AV419" s="390"/>
      <c r="AW419" s="390"/>
      <c r="AX419" s="390"/>
      <c r="AY419" s="390"/>
      <c r="AZ419" s="390"/>
      <c r="BA419" s="392"/>
      <c r="BB419" s="469"/>
      <c r="BC419" s="392"/>
      <c r="BD419" s="392"/>
      <c r="BE419" s="392"/>
      <c r="BF419" s="392"/>
      <c r="BG419" s="392"/>
      <c r="BH419" s="392"/>
      <c r="BI419" s="392"/>
      <c r="BJ419" s="392"/>
      <c r="BK419" s="392"/>
      <c r="BL419" s="392"/>
      <c r="BM419" s="392"/>
      <c r="BN419" s="392"/>
      <c r="BO419" s="392"/>
      <c r="BP419" s="392"/>
      <c r="BQ419" s="392"/>
      <c r="BR419" s="392"/>
      <c r="BS419" s="392"/>
      <c r="BT419" s="392"/>
      <c r="BU419" s="392"/>
      <c r="BV419" s="392"/>
      <c r="BW419" s="392"/>
      <c r="BX419" s="392"/>
      <c r="BY419" s="393"/>
      <c r="BZ419" s="393"/>
      <c r="CA419" s="393"/>
      <c r="CB419" s="393"/>
      <c r="CC419" s="393"/>
      <c r="CD419" s="393"/>
      <c r="CE419" s="393"/>
      <c r="CF419" s="393"/>
      <c r="CG419" s="393"/>
      <c r="CH419" s="393"/>
      <c r="CI419" s="393"/>
      <c r="CJ419" s="393"/>
      <c r="CK419" s="393"/>
      <c r="CL419" s="393"/>
      <c r="CM419" s="393"/>
      <c r="CN419" s="393"/>
      <c r="CO419" s="393"/>
      <c r="CP419" s="393"/>
      <c r="CQ419" s="393"/>
      <c r="CR419" s="393"/>
      <c r="CS419" s="393"/>
      <c r="CT419" s="393"/>
      <c r="CU419" s="393"/>
      <c r="CV419" s="393"/>
      <c r="CW419" s="393"/>
      <c r="CX419" s="393"/>
      <c r="CY419" s="393"/>
      <c r="CZ419" s="393"/>
    </row>
    <row r="420" s="397" customFormat="true" ht="25.15" customHeight="true" x14ac:dyDescent="0.2">
      <c r="B420" s="1041"/>
      <c r="C420" s="1154" t="s">
        <v>224</v>
      </c>
      <c r="D420" s="1155"/>
      <c r="E420" s="675">
        <v>0.41881277845579123</v>
      </c>
      <c r="F420" s="671"/>
      <c r="G420" s="671"/>
      <c r="H420" s="1155" t="s">
        <v>219</v>
      </c>
      <c r="I420" s="1155"/>
      <c r="J420" s="676">
        <v>0.36425404370518183</v>
      </c>
      <c r="K420" s="671"/>
      <c r="L420" s="671"/>
      <c r="M420" s="1155" t="s">
        <v>216</v>
      </c>
      <c r="N420" s="1155"/>
      <c r="O420" s="677">
        <v>0.38131404876658748</v>
      </c>
      <c r="P420" s="671"/>
      <c r="Q420" s="671"/>
      <c r="Y420" s="390"/>
      <c r="Z420" s="390"/>
      <c r="AA420" s="390"/>
      <c r="AB420" s="390"/>
      <c r="AC420" s="390"/>
      <c r="AD420" s="390"/>
      <c r="AE420" s="390"/>
      <c r="AF420" s="390"/>
      <c r="AG420" s="390"/>
      <c r="AH420" s="390"/>
      <c r="AI420" s="390"/>
      <c r="AJ420" s="390"/>
      <c r="AK420" s="390"/>
      <c r="AL420" s="390"/>
      <c r="AM420" s="390"/>
      <c r="AN420" s="390"/>
      <c r="AO420" s="390"/>
      <c r="AP420" s="390"/>
      <c r="AQ420" s="390"/>
      <c r="AR420" s="390"/>
      <c r="AS420" s="390"/>
      <c r="AT420" s="390"/>
      <c r="AU420" s="390"/>
      <c r="AV420" s="390"/>
      <c r="AW420" s="390"/>
      <c r="AX420" s="390"/>
      <c r="AY420" s="390"/>
      <c r="AZ420" s="390"/>
      <c r="BA420" s="392"/>
      <c r="BB420" s="469"/>
      <c r="BC420" s="392"/>
      <c r="BD420" s="392"/>
      <c r="BE420" s="392"/>
      <c r="BF420" s="392"/>
      <c r="BG420" s="392"/>
      <c r="BH420" s="392"/>
      <c r="BI420" s="392"/>
      <c r="BJ420" s="392"/>
      <c r="BK420" s="392"/>
      <c r="BL420" s="392"/>
      <c r="BM420" s="392"/>
      <c r="BN420" s="392"/>
      <c r="BO420" s="392"/>
      <c r="BP420" s="392"/>
      <c r="BQ420" s="392"/>
      <c r="BR420" s="392"/>
      <c r="BS420" s="392"/>
      <c r="BT420" s="392"/>
      <c r="BU420" s="392"/>
      <c r="BV420" s="392"/>
      <c r="BW420" s="392"/>
      <c r="BX420" s="392"/>
      <c r="BY420" s="393"/>
      <c r="BZ420" s="393"/>
      <c r="CA420" s="393"/>
      <c r="CB420" s="393"/>
      <c r="CC420" s="393"/>
      <c r="CD420" s="393"/>
      <c r="CE420" s="393"/>
      <c r="CF420" s="393"/>
      <c r="CG420" s="393"/>
      <c r="CH420" s="393"/>
      <c r="CI420" s="393"/>
      <c r="CJ420" s="393"/>
      <c r="CK420" s="393"/>
      <c r="CL420" s="393"/>
      <c r="CM420" s="393"/>
      <c r="CN420" s="393"/>
      <c r="CO420" s="393"/>
      <c r="CP420" s="393"/>
      <c r="CQ420" s="393"/>
      <c r="CR420" s="393"/>
      <c r="CS420" s="393"/>
      <c r="CT420" s="393"/>
      <c r="CU420" s="393"/>
      <c r="CV420" s="393"/>
      <c r="CW420" s="393"/>
      <c r="CX420" s="393"/>
      <c r="CY420" s="393"/>
      <c r="CZ420" s="393"/>
    </row>
    <row r="421" s="397" customFormat="true" ht="25.15" customHeight="true" x14ac:dyDescent="0.2">
      <c r="B421" s="1041"/>
      <c r="C421" s="1154" t="s">
        <v>228</v>
      </c>
      <c r="D421" s="1155"/>
      <c r="E421" s="675">
        <v>0.41450374149600616</v>
      </c>
      <c r="F421" s="671"/>
      <c r="G421" s="671"/>
      <c r="H421" s="1155" t="s">
        <v>227</v>
      </c>
      <c r="I421" s="1155"/>
      <c r="J421" s="676">
        <v>0.34837554728757092</v>
      </c>
      <c r="K421" s="671"/>
      <c r="L421" s="671"/>
      <c r="M421" s="1155" t="s">
        <v>228</v>
      </c>
      <c r="N421" s="1155"/>
      <c r="O421" s="677">
        <v>0.36189529961849692</v>
      </c>
      <c r="P421" s="671"/>
      <c r="Q421" s="671"/>
      <c r="Y421" s="390"/>
      <c r="Z421" s="390"/>
      <c r="AA421" s="390"/>
      <c r="AB421" s="390"/>
      <c r="AC421" s="390"/>
      <c r="AD421" s="390"/>
      <c r="AE421" s="390"/>
      <c r="AF421" s="390"/>
      <c r="AG421" s="390"/>
      <c r="AH421" s="390"/>
      <c r="AI421" s="390"/>
      <c r="AJ421" s="390"/>
      <c r="AK421" s="390"/>
      <c r="AL421" s="390"/>
      <c r="AM421" s="390"/>
      <c r="AN421" s="390"/>
      <c r="AO421" s="390"/>
      <c r="AP421" s="390"/>
      <c r="AQ421" s="390"/>
      <c r="AR421" s="390"/>
      <c r="AS421" s="390"/>
      <c r="AT421" s="390"/>
      <c r="AU421" s="390"/>
      <c r="AV421" s="390"/>
      <c r="AW421" s="390"/>
      <c r="AX421" s="390"/>
      <c r="AY421" s="390"/>
      <c r="AZ421" s="390"/>
      <c r="BA421" s="392"/>
      <c r="BB421" s="469"/>
      <c r="BC421" s="392"/>
      <c r="BD421" s="392"/>
      <c r="BE421" s="392"/>
      <c r="BF421" s="392"/>
      <c r="BG421" s="392"/>
      <c r="BH421" s="392"/>
      <c r="BI421" s="392"/>
      <c r="BJ421" s="392"/>
      <c r="BK421" s="392"/>
      <c r="BL421" s="392"/>
      <c r="BM421" s="392"/>
      <c r="BN421" s="392"/>
      <c r="BO421" s="392"/>
      <c r="BP421" s="392"/>
      <c r="BQ421" s="392"/>
      <c r="BR421" s="392"/>
      <c r="BS421" s="392"/>
      <c r="BT421" s="392"/>
      <c r="BU421" s="392"/>
      <c r="BV421" s="392"/>
      <c r="BW421" s="392"/>
      <c r="BX421" s="392"/>
      <c r="BY421" s="393"/>
      <c r="BZ421" s="393"/>
      <c r="CA421" s="393"/>
      <c r="CB421" s="393"/>
      <c r="CC421" s="393"/>
      <c r="CD421" s="393"/>
      <c r="CE421" s="393"/>
      <c r="CF421" s="393"/>
      <c r="CG421" s="393"/>
      <c r="CH421" s="393"/>
      <c r="CI421" s="393"/>
      <c r="CJ421" s="393"/>
      <c r="CK421" s="393"/>
      <c r="CL421" s="393"/>
      <c r="CM421" s="393"/>
      <c r="CN421" s="393"/>
      <c r="CO421" s="393"/>
      <c r="CP421" s="393"/>
      <c r="CQ421" s="393"/>
      <c r="CR421" s="393"/>
      <c r="CS421" s="393"/>
      <c r="CT421" s="393"/>
      <c r="CU421" s="393"/>
      <c r="CV421" s="393"/>
      <c r="CW421" s="393"/>
      <c r="CX421" s="393"/>
      <c r="CY421" s="393"/>
      <c r="CZ421" s="393"/>
    </row>
    <row r="422" s="397" customFormat="true" ht="25.15" customHeight="true" x14ac:dyDescent="0.2">
      <c r="B422" s="1041"/>
      <c r="C422" s="1154" t="s">
        <v>226</v>
      </c>
      <c r="D422" s="1155"/>
      <c r="E422" s="675">
        <v>0.37665767871730033</v>
      </c>
      <c r="F422" s="671"/>
      <c r="G422" s="671"/>
      <c r="H422" s="1155" t="s">
        <v>229</v>
      </c>
      <c r="I422" s="1155"/>
      <c r="J422" s="676">
        <v>-0.32001411427160487</v>
      </c>
      <c r="K422" s="671"/>
      <c r="L422" s="671"/>
      <c r="M422" s="1155" t="s">
        <v>218</v>
      </c>
      <c r="N422" s="1155"/>
      <c r="O422" s="677">
        <v>0.35499664545966131</v>
      </c>
      <c r="P422" s="671"/>
      <c r="Q422" s="671"/>
      <c r="Y422" s="390"/>
      <c r="Z422" s="390"/>
      <c r="AA422" s="390"/>
      <c r="AB422" s="390"/>
      <c r="AC422" s="390"/>
      <c r="AD422" s="390"/>
      <c r="AE422" s="390"/>
      <c r="AF422" s="390"/>
      <c r="AG422" s="390"/>
      <c r="AH422" s="390"/>
      <c r="AI422" s="390"/>
      <c r="AJ422" s="390"/>
      <c r="AK422" s="390"/>
      <c r="AL422" s="390"/>
      <c r="AM422" s="390"/>
      <c r="AN422" s="390"/>
      <c r="AO422" s="390"/>
      <c r="AP422" s="390"/>
      <c r="AQ422" s="390"/>
      <c r="AR422" s="390"/>
      <c r="AS422" s="390"/>
      <c r="AT422" s="390"/>
      <c r="AU422" s="390"/>
      <c r="AV422" s="390"/>
      <c r="AW422" s="390"/>
      <c r="AX422" s="390"/>
      <c r="AY422" s="390"/>
      <c r="AZ422" s="390"/>
      <c r="BA422" s="392"/>
      <c r="BB422" s="469"/>
      <c r="BC422" s="392"/>
      <c r="BD422" s="392"/>
      <c r="BE422" s="392"/>
      <c r="BF422" s="392"/>
      <c r="BG422" s="392"/>
      <c r="BH422" s="392"/>
      <c r="BI422" s="392"/>
      <c r="BJ422" s="392"/>
      <c r="BK422" s="392"/>
      <c r="BL422" s="392"/>
      <c r="BM422" s="392"/>
      <c r="BN422" s="392"/>
      <c r="BO422" s="392"/>
      <c r="BP422" s="392"/>
      <c r="BQ422" s="392"/>
      <c r="BR422" s="392"/>
      <c r="BS422" s="392"/>
      <c r="BT422" s="392"/>
      <c r="BU422" s="392"/>
      <c r="BV422" s="392"/>
      <c r="BW422" s="392"/>
      <c r="BX422" s="392"/>
      <c r="BY422" s="393"/>
      <c r="BZ422" s="393"/>
      <c r="CA422" s="393"/>
      <c r="CB422" s="393"/>
      <c r="CC422" s="393"/>
      <c r="CD422" s="393"/>
      <c r="CE422" s="393"/>
      <c r="CF422" s="393"/>
      <c r="CG422" s="393"/>
      <c r="CH422" s="393"/>
      <c r="CI422" s="393"/>
      <c r="CJ422" s="393"/>
      <c r="CK422" s="393"/>
      <c r="CL422" s="393"/>
      <c r="CM422" s="393"/>
      <c r="CN422" s="393"/>
      <c r="CO422" s="393"/>
      <c r="CP422" s="393"/>
      <c r="CQ422" s="393"/>
      <c r="CR422" s="393"/>
      <c r="CS422" s="393"/>
      <c r="CT422" s="393"/>
      <c r="CU422" s="393"/>
      <c r="CV422" s="393"/>
      <c r="CW422" s="393"/>
      <c r="CX422" s="393"/>
      <c r="CY422" s="393"/>
      <c r="CZ422" s="393"/>
    </row>
    <row r="423" s="397" customFormat="true" ht="25.15" customHeight="true" x14ac:dyDescent="0.2">
      <c r="B423" s="1041"/>
      <c r="C423" s="1154" t="s">
        <v>227</v>
      </c>
      <c r="D423" s="1155"/>
      <c r="E423" s="675">
        <v>0.3729434610119311</v>
      </c>
      <c r="F423" s="671"/>
      <c r="G423" s="671"/>
      <c r="H423" s="1155" t="s">
        <v>230</v>
      </c>
      <c r="I423" s="1155"/>
      <c r="J423" s="676">
        <v>0.31968330356689978</v>
      </c>
      <c r="K423" s="671"/>
      <c r="L423" s="671"/>
      <c r="M423" s="1155" t="s">
        <v>231</v>
      </c>
      <c r="N423" s="1155"/>
      <c r="O423" s="677">
        <v>0.34154854144018748</v>
      </c>
      <c r="P423" s="671"/>
      <c r="Q423" s="671"/>
      <c r="Y423" s="390"/>
      <c r="Z423" s="390"/>
      <c r="AA423" s="390"/>
      <c r="AB423" s="390"/>
      <c r="AC423" s="390"/>
      <c r="AD423" s="390"/>
      <c r="AE423" s="390"/>
      <c r="AF423" s="390"/>
      <c r="AG423" s="390"/>
      <c r="AH423" s="390"/>
      <c r="AI423" s="390"/>
      <c r="AJ423" s="390"/>
      <c r="AK423" s="390"/>
      <c r="AL423" s="390"/>
      <c r="AM423" s="390"/>
      <c r="AN423" s="390"/>
      <c r="AO423" s="390"/>
      <c r="AP423" s="390"/>
      <c r="AQ423" s="390"/>
      <c r="AR423" s="390"/>
      <c r="AS423" s="390"/>
      <c r="AT423" s="390"/>
      <c r="AU423" s="390"/>
      <c r="AV423" s="390"/>
      <c r="AW423" s="390"/>
      <c r="AX423" s="390"/>
      <c r="AY423" s="390"/>
      <c r="AZ423" s="390"/>
      <c r="BA423" s="392"/>
      <c r="BB423" s="469"/>
      <c r="BC423" s="392"/>
      <c r="BD423" s="392"/>
      <c r="BE423" s="392"/>
      <c r="BF423" s="392"/>
      <c r="BG423" s="392"/>
      <c r="BH423" s="392"/>
      <c r="BI423" s="392"/>
      <c r="BJ423" s="392"/>
      <c r="BK423" s="392"/>
      <c r="BL423" s="392"/>
      <c r="BM423" s="392"/>
      <c r="BN423" s="392"/>
      <c r="BO423" s="392"/>
      <c r="BP423" s="392"/>
      <c r="BQ423" s="392"/>
      <c r="BR423" s="392"/>
      <c r="BS423" s="392"/>
      <c r="BT423" s="392"/>
      <c r="BU423" s="392"/>
      <c r="BV423" s="392"/>
      <c r="BW423" s="392"/>
      <c r="BX423" s="392"/>
      <c r="BY423" s="393"/>
      <c r="BZ423" s="393"/>
      <c r="CA423" s="393"/>
      <c r="CB423" s="393"/>
      <c r="CC423" s="393"/>
      <c r="CD423" s="393"/>
      <c r="CE423" s="393"/>
      <c r="CF423" s="393"/>
      <c r="CG423" s="393"/>
      <c r="CH423" s="393"/>
      <c r="CI423" s="393"/>
      <c r="CJ423" s="393"/>
      <c r="CK423" s="393"/>
      <c r="CL423" s="393"/>
      <c r="CM423" s="393"/>
      <c r="CN423" s="393"/>
      <c r="CO423" s="393"/>
      <c r="CP423" s="393"/>
      <c r="CQ423" s="393"/>
      <c r="CR423" s="393"/>
      <c r="CS423" s="393"/>
      <c r="CT423" s="393"/>
      <c r="CU423" s="393"/>
      <c r="CV423" s="393"/>
      <c r="CW423" s="393"/>
      <c r="CX423" s="393"/>
      <c r="CY423" s="393"/>
      <c r="CZ423" s="393"/>
    </row>
    <row r="424" s="397" customFormat="true" ht="25.15" customHeight="true" x14ac:dyDescent="0.2">
      <c r="B424" s="1041"/>
      <c r="C424" s="1154" t="s">
        <v>232</v>
      </c>
      <c r="D424" s="1155"/>
      <c r="E424" s="675">
        <v>-0.35146379983809273</v>
      </c>
      <c r="F424" s="671"/>
      <c r="G424" s="671"/>
      <c r="H424" s="1155" t="s">
        <v>222</v>
      </c>
      <c r="I424" s="1155"/>
      <c r="J424" s="676">
        <v>-0.31313348793537876</v>
      </c>
      <c r="K424" s="671"/>
      <c r="L424" s="671"/>
      <c r="M424" s="1155" t="s">
        <v>232</v>
      </c>
      <c r="N424" s="1155"/>
      <c r="O424" s="677">
        <v>-0.33420555083556552</v>
      </c>
      <c r="P424" s="671"/>
      <c r="Q424" s="671"/>
      <c r="Y424" s="390"/>
      <c r="Z424" s="390"/>
      <c r="AA424" s="390"/>
      <c r="AB424" s="390"/>
      <c r="AC424" s="390"/>
      <c r="AD424" s="390"/>
      <c r="AE424" s="390"/>
      <c r="AF424" s="390"/>
      <c r="AG424" s="390"/>
      <c r="AH424" s="390"/>
      <c r="AI424" s="390"/>
      <c r="AJ424" s="390"/>
      <c r="AK424" s="390"/>
      <c r="AL424" s="390"/>
      <c r="AM424" s="390"/>
      <c r="AN424" s="390"/>
      <c r="AO424" s="390"/>
      <c r="AP424" s="390"/>
      <c r="AQ424" s="390"/>
      <c r="AR424" s="390"/>
      <c r="AS424" s="390"/>
      <c r="AT424" s="390"/>
      <c r="AU424" s="390"/>
      <c r="AV424" s="390"/>
      <c r="AW424" s="390"/>
      <c r="AX424" s="390"/>
      <c r="AY424" s="390"/>
      <c r="AZ424" s="390"/>
      <c r="BA424" s="392"/>
      <c r="BB424" s="469"/>
      <c r="BC424" s="392"/>
      <c r="BD424" s="392"/>
      <c r="BE424" s="392"/>
      <c r="BF424" s="392"/>
      <c r="BG424" s="392"/>
      <c r="BH424" s="392"/>
      <c r="BI424" s="392"/>
      <c r="BJ424" s="392"/>
      <c r="BK424" s="392"/>
      <c r="BL424" s="392"/>
      <c r="BM424" s="392"/>
      <c r="BN424" s="392"/>
      <c r="BO424" s="392"/>
      <c r="BP424" s="392"/>
      <c r="BQ424" s="392"/>
      <c r="BR424" s="392"/>
      <c r="BS424" s="392"/>
      <c r="BT424" s="392"/>
      <c r="BU424" s="392"/>
      <c r="BV424" s="392"/>
      <c r="BW424" s="392"/>
      <c r="BX424" s="392"/>
      <c r="BY424" s="393"/>
      <c r="BZ424" s="393"/>
      <c r="CA424" s="393"/>
      <c r="CB424" s="393"/>
      <c r="CC424" s="393"/>
      <c r="CD424" s="393"/>
      <c r="CE424" s="393"/>
      <c r="CF424" s="393"/>
      <c r="CG424" s="393"/>
      <c r="CH424" s="393"/>
      <c r="CI424" s="393"/>
      <c r="CJ424" s="393"/>
      <c r="CK424" s="393"/>
      <c r="CL424" s="393"/>
      <c r="CM424" s="393"/>
      <c r="CN424" s="393"/>
      <c r="CO424" s="393"/>
      <c r="CP424" s="393"/>
      <c r="CQ424" s="393"/>
      <c r="CR424" s="393"/>
      <c r="CS424" s="393"/>
      <c r="CT424" s="393"/>
      <c r="CU424" s="393"/>
      <c r="CV424" s="393"/>
      <c r="CW424" s="393"/>
      <c r="CX424" s="393"/>
      <c r="CY424" s="393"/>
      <c r="CZ424" s="393"/>
    </row>
    <row r="425" s="397" customFormat="true" ht="25.15" customHeight="true" x14ac:dyDescent="0.2">
      <c r="B425" s="1041"/>
      <c r="C425" s="1154" t="s">
        <v>230</v>
      </c>
      <c r="D425" s="1155"/>
      <c r="E425" s="675">
        <v>0.28930492906158883</v>
      </c>
      <c r="F425" s="671"/>
      <c r="G425" s="671"/>
      <c r="H425" s="1155" t="s">
        <v>233</v>
      </c>
      <c r="I425" s="1155"/>
      <c r="J425" s="676">
        <v>0.2892570199511767</v>
      </c>
      <c r="K425" s="671"/>
      <c r="L425" s="671"/>
      <c r="M425" s="1155" t="s">
        <v>234</v>
      </c>
      <c r="N425" s="1155"/>
      <c r="O425" s="677">
        <v>0.33162979628379685</v>
      </c>
      <c r="P425" s="671"/>
      <c r="Q425" s="671"/>
      <c r="Y425" s="390"/>
      <c r="Z425" s="390"/>
      <c r="AA425" s="390"/>
      <c r="AB425" s="390"/>
      <c r="AC425" s="390"/>
      <c r="AD425" s="390"/>
      <c r="AE425" s="390"/>
      <c r="AF425" s="390"/>
      <c r="AG425" s="390"/>
      <c r="AH425" s="390"/>
      <c r="AI425" s="390"/>
      <c r="AJ425" s="390"/>
      <c r="AK425" s="390"/>
      <c r="AL425" s="390"/>
      <c r="AM425" s="390"/>
      <c r="AN425" s="390"/>
      <c r="AO425" s="390"/>
      <c r="AP425" s="390"/>
      <c r="AQ425" s="390"/>
      <c r="AR425" s="390"/>
      <c r="AS425" s="390"/>
      <c r="AT425" s="390"/>
      <c r="AU425" s="390"/>
      <c r="AV425" s="390"/>
      <c r="AW425" s="390"/>
      <c r="AX425" s="390"/>
      <c r="AY425" s="390"/>
      <c r="AZ425" s="390"/>
      <c r="BA425" s="392"/>
      <c r="BB425" s="469"/>
      <c r="BC425" s="392"/>
      <c r="BD425" s="392"/>
      <c r="BE425" s="392"/>
      <c r="BF425" s="392"/>
      <c r="BG425" s="392"/>
      <c r="BH425" s="392"/>
      <c r="BI425" s="392"/>
      <c r="BJ425" s="392"/>
      <c r="BK425" s="392"/>
      <c r="BL425" s="392"/>
      <c r="BM425" s="392"/>
      <c r="BN425" s="392"/>
      <c r="BO425" s="392"/>
      <c r="BP425" s="392"/>
      <c r="BQ425" s="392"/>
      <c r="BR425" s="392"/>
      <c r="BS425" s="392"/>
      <c r="BT425" s="392"/>
      <c r="BU425" s="392"/>
      <c r="BV425" s="392"/>
      <c r="BW425" s="392"/>
      <c r="BX425" s="392"/>
      <c r="BY425" s="393"/>
      <c r="BZ425" s="393"/>
      <c r="CA425" s="393"/>
      <c r="CB425" s="393"/>
      <c r="CC425" s="393"/>
      <c r="CD425" s="393"/>
      <c r="CE425" s="393"/>
      <c r="CF425" s="393"/>
      <c r="CG425" s="393"/>
      <c r="CH425" s="393"/>
      <c r="CI425" s="393"/>
      <c r="CJ425" s="393"/>
      <c r="CK425" s="393"/>
      <c r="CL425" s="393"/>
      <c r="CM425" s="393"/>
      <c r="CN425" s="393"/>
      <c r="CO425" s="393"/>
      <c r="CP425" s="393"/>
      <c r="CQ425" s="393"/>
      <c r="CR425" s="393"/>
      <c r="CS425" s="393"/>
      <c r="CT425" s="393"/>
      <c r="CU425" s="393"/>
      <c r="CV425" s="393"/>
      <c r="CW425" s="393"/>
      <c r="CX425" s="393"/>
      <c r="CY425" s="393"/>
      <c r="CZ425" s="393"/>
    </row>
    <row r="426" s="397" customFormat="true" ht="25.15" customHeight="true" x14ac:dyDescent="0.2">
      <c r="B426" s="1041"/>
      <c r="C426" s="1154" t="s">
        <v>234</v>
      </c>
      <c r="D426" s="1155"/>
      <c r="E426" s="675">
        <v>0.28442815087246004</v>
      </c>
      <c r="F426" s="671"/>
      <c r="G426" s="671"/>
      <c r="H426" s="1155" t="s">
        <v>231</v>
      </c>
      <c r="I426" s="1155"/>
      <c r="J426" s="676">
        <v>0.27755267277520956</v>
      </c>
      <c r="K426" s="671"/>
      <c r="L426" s="671"/>
      <c r="M426" s="1155" t="s">
        <v>235</v>
      </c>
      <c r="N426" s="1155"/>
      <c r="O426" s="677">
        <v>0.3224383765973915</v>
      </c>
      <c r="P426" s="671"/>
      <c r="Q426" s="671"/>
      <c r="Y426" s="390"/>
      <c r="Z426" s="390"/>
      <c r="AA426" s="390"/>
      <c r="AB426" s="390"/>
      <c r="AC426" s="390"/>
      <c r="AD426" s="390"/>
      <c r="AE426" s="390"/>
      <c r="AF426" s="390"/>
      <c r="AG426" s="390"/>
      <c r="AH426" s="390"/>
      <c r="AI426" s="390"/>
      <c r="AJ426" s="390"/>
      <c r="AK426" s="390"/>
      <c r="AL426" s="390"/>
      <c r="AM426" s="390"/>
      <c r="AN426" s="390"/>
      <c r="AO426" s="390"/>
      <c r="AP426" s="390"/>
      <c r="AQ426" s="390"/>
      <c r="AR426" s="390"/>
      <c r="AS426" s="390"/>
      <c r="AT426" s="390"/>
      <c r="AU426" s="390"/>
      <c r="AV426" s="390"/>
      <c r="AW426" s="390"/>
      <c r="AX426" s="390"/>
      <c r="AY426" s="390"/>
      <c r="AZ426" s="390"/>
      <c r="BA426" s="392"/>
      <c r="BB426" s="469"/>
      <c r="BC426" s="392"/>
      <c r="BD426" s="392"/>
      <c r="BE426" s="392"/>
      <c r="BF426" s="392"/>
      <c r="BG426" s="392"/>
      <c r="BH426" s="392"/>
      <c r="BI426" s="392"/>
      <c r="BJ426" s="392"/>
      <c r="BK426" s="392"/>
      <c r="BL426" s="392"/>
      <c r="BM426" s="392"/>
      <c r="BN426" s="392"/>
      <c r="BO426" s="392"/>
      <c r="BP426" s="392"/>
      <c r="BQ426" s="392"/>
      <c r="BR426" s="392"/>
      <c r="BS426" s="392"/>
      <c r="BT426" s="392"/>
      <c r="BU426" s="392"/>
      <c r="BV426" s="392"/>
      <c r="BW426" s="392"/>
      <c r="BX426" s="392"/>
      <c r="BY426" s="393"/>
      <c r="BZ426" s="393"/>
      <c r="CA426" s="393"/>
      <c r="CB426" s="393"/>
      <c r="CC426" s="393"/>
      <c r="CD426" s="393"/>
      <c r="CE426" s="393"/>
      <c r="CF426" s="393"/>
      <c r="CG426" s="393"/>
      <c r="CH426" s="393"/>
      <c r="CI426" s="393"/>
      <c r="CJ426" s="393"/>
      <c r="CK426" s="393"/>
      <c r="CL426" s="393"/>
      <c r="CM426" s="393"/>
      <c r="CN426" s="393"/>
      <c r="CO426" s="393"/>
      <c r="CP426" s="393"/>
      <c r="CQ426" s="393"/>
      <c r="CR426" s="393"/>
      <c r="CS426" s="393"/>
      <c r="CT426" s="393"/>
      <c r="CU426" s="393"/>
      <c r="CV426" s="393"/>
      <c r="CW426" s="393"/>
      <c r="CX426" s="393"/>
      <c r="CY426" s="393"/>
      <c r="CZ426" s="393"/>
    </row>
    <row r="427" s="397" customFormat="true" ht="25.15" customHeight="true" x14ac:dyDescent="0.2">
      <c r="B427" s="1041"/>
      <c r="C427" s="1154" t="s">
        <v>236</v>
      </c>
      <c r="D427" s="1155"/>
      <c r="E427" s="675">
        <v>0.28086971894507495</v>
      </c>
      <c r="F427" s="671"/>
      <c r="G427" s="671"/>
      <c r="H427" s="1155" t="s">
        <v>237</v>
      </c>
      <c r="I427" s="1155"/>
      <c r="J427" s="676">
        <v>0.25678902284038518</v>
      </c>
      <c r="K427" s="671"/>
      <c r="L427" s="671"/>
      <c r="M427" s="1155" t="s">
        <v>226</v>
      </c>
      <c r="N427" s="1155"/>
      <c r="O427" s="677">
        <v>0.2768425535824845</v>
      </c>
      <c r="P427" s="671"/>
      <c r="Q427" s="671"/>
      <c r="Y427" s="390"/>
      <c r="Z427" s="390"/>
      <c r="AA427" s="390"/>
      <c r="AB427" s="390"/>
      <c r="AC427" s="390"/>
      <c r="AD427" s="390"/>
      <c r="AE427" s="390"/>
      <c r="AF427" s="390"/>
      <c r="AG427" s="390"/>
      <c r="AH427" s="390"/>
      <c r="AI427" s="390"/>
      <c r="AJ427" s="390"/>
      <c r="AK427" s="390"/>
      <c r="AL427" s="390"/>
      <c r="AM427" s="390"/>
      <c r="AN427" s="390"/>
      <c r="AO427" s="390"/>
      <c r="AP427" s="390"/>
      <c r="AQ427" s="390"/>
      <c r="AR427" s="390"/>
      <c r="AS427" s="390"/>
      <c r="AT427" s="390"/>
      <c r="AU427" s="390"/>
      <c r="AV427" s="390"/>
      <c r="AW427" s="390"/>
      <c r="AX427" s="390"/>
      <c r="AY427" s="390"/>
      <c r="AZ427" s="390"/>
      <c r="BA427" s="392"/>
      <c r="BB427" s="469"/>
      <c r="BC427" s="392"/>
      <c r="BD427" s="392"/>
      <c r="BE427" s="392"/>
      <c r="BF427" s="392"/>
      <c r="BG427" s="392"/>
      <c r="BH427" s="392"/>
      <c r="BI427" s="392"/>
      <c r="BJ427" s="392"/>
      <c r="BK427" s="392"/>
      <c r="BL427" s="392"/>
      <c r="BM427" s="392"/>
      <c r="BN427" s="392"/>
      <c r="BO427" s="392"/>
      <c r="BP427" s="392"/>
      <c r="BQ427" s="392"/>
      <c r="BR427" s="392"/>
      <c r="BS427" s="392"/>
      <c r="BT427" s="392"/>
      <c r="BU427" s="392"/>
      <c r="BV427" s="392"/>
      <c r="BW427" s="392"/>
      <c r="BX427" s="392"/>
      <c r="BY427" s="393"/>
      <c r="BZ427" s="393"/>
      <c r="CA427" s="393"/>
      <c r="CB427" s="393"/>
      <c r="CC427" s="393"/>
      <c r="CD427" s="393"/>
      <c r="CE427" s="393"/>
      <c r="CF427" s="393"/>
      <c r="CG427" s="393"/>
      <c r="CH427" s="393"/>
      <c r="CI427" s="393"/>
      <c r="CJ427" s="393"/>
      <c r="CK427" s="393"/>
      <c r="CL427" s="393"/>
      <c r="CM427" s="393"/>
      <c r="CN427" s="393"/>
      <c r="CO427" s="393"/>
      <c r="CP427" s="393"/>
      <c r="CQ427" s="393"/>
      <c r="CR427" s="393"/>
      <c r="CS427" s="393"/>
      <c r="CT427" s="393"/>
      <c r="CU427" s="393"/>
      <c r="CV427" s="393"/>
      <c r="CW427" s="393"/>
      <c r="CX427" s="393"/>
      <c r="CY427" s="393"/>
      <c r="CZ427" s="393"/>
    </row>
    <row r="428" s="397" customFormat="true" ht="25.15" customHeight="true" x14ac:dyDescent="0.2">
      <c r="B428" s="1041"/>
      <c r="C428" s="1154" t="s">
        <v>235</v>
      </c>
      <c r="D428" s="1155"/>
      <c r="E428" s="675">
        <v>0.27770799057056711</v>
      </c>
      <c r="F428" s="671"/>
      <c r="G428" s="671"/>
      <c r="H428" s="1155" t="s">
        <v>238</v>
      </c>
      <c r="I428" s="1155"/>
      <c r="J428" s="676">
        <v>-0.25560713105615246</v>
      </c>
      <c r="K428" s="671"/>
      <c r="L428" s="671"/>
      <c r="M428" s="1155" t="s">
        <v>236</v>
      </c>
      <c r="N428" s="1155"/>
      <c r="O428" s="677">
        <v>0.27309420889854424</v>
      </c>
      <c r="P428" s="671"/>
      <c r="Q428" s="671"/>
      <c r="Y428" s="390"/>
      <c r="Z428" s="390"/>
      <c r="AA428" s="390"/>
      <c r="AB428" s="390"/>
      <c r="AC428" s="390"/>
      <c r="AD428" s="390"/>
      <c r="AE428" s="390"/>
      <c r="AF428" s="390"/>
      <c r="AG428" s="390"/>
      <c r="AH428" s="390"/>
      <c r="AI428" s="390"/>
      <c r="AJ428" s="390"/>
      <c r="AK428" s="390"/>
      <c r="AL428" s="390"/>
      <c r="AM428" s="390"/>
      <c r="AN428" s="390"/>
      <c r="AO428" s="390"/>
      <c r="AP428" s="390"/>
      <c r="AQ428" s="390"/>
      <c r="AR428" s="390"/>
      <c r="AS428" s="390"/>
      <c r="AT428" s="390"/>
      <c r="AU428" s="390"/>
      <c r="AV428" s="390"/>
      <c r="AW428" s="390"/>
      <c r="AX428" s="390"/>
      <c r="AY428" s="390"/>
      <c r="AZ428" s="390"/>
      <c r="BA428" s="392"/>
      <c r="BB428" s="469"/>
      <c r="BC428" s="392"/>
      <c r="BD428" s="392"/>
      <c r="BE428" s="392"/>
      <c r="BF428" s="392"/>
      <c r="BG428" s="392"/>
      <c r="BH428" s="392"/>
      <c r="BI428" s="392"/>
      <c r="BJ428" s="392"/>
      <c r="BK428" s="392"/>
      <c r="BL428" s="392"/>
      <c r="BM428" s="392"/>
      <c r="BN428" s="392"/>
      <c r="BO428" s="392"/>
      <c r="BP428" s="392"/>
      <c r="BQ428" s="392"/>
      <c r="BR428" s="392"/>
      <c r="BS428" s="392"/>
      <c r="BT428" s="392"/>
      <c r="BU428" s="392"/>
      <c r="BV428" s="392"/>
      <c r="BW428" s="392"/>
      <c r="BX428" s="392"/>
      <c r="BY428" s="393"/>
      <c r="BZ428" s="393"/>
      <c r="CA428" s="393"/>
      <c r="CB428" s="393"/>
      <c r="CC428" s="393"/>
      <c r="CD428" s="393"/>
      <c r="CE428" s="393"/>
      <c r="CF428" s="393"/>
      <c r="CG428" s="393"/>
      <c r="CH428" s="393"/>
      <c r="CI428" s="393"/>
      <c r="CJ428" s="393"/>
      <c r="CK428" s="393"/>
      <c r="CL428" s="393"/>
      <c r="CM428" s="393"/>
      <c r="CN428" s="393"/>
      <c r="CO428" s="393"/>
      <c r="CP428" s="393"/>
      <c r="CQ428" s="393"/>
      <c r="CR428" s="393"/>
      <c r="CS428" s="393"/>
      <c r="CT428" s="393"/>
      <c r="CU428" s="393"/>
      <c r="CV428" s="393"/>
      <c r="CW428" s="393"/>
      <c r="CX428" s="393"/>
      <c r="CY428" s="393"/>
      <c r="CZ428" s="393"/>
    </row>
    <row r="429" s="397" customFormat="true" ht="25.15" customHeight="true" x14ac:dyDescent="0.2">
      <c r="B429" s="1041"/>
      <c r="C429" s="1154" t="s">
        <v>231</v>
      </c>
      <c r="D429" s="1155"/>
      <c r="E429" s="675">
        <v>0.26996820747305605</v>
      </c>
      <c r="F429" s="671"/>
      <c r="G429" s="671"/>
      <c r="H429" s="1155" t="s">
        <v>224</v>
      </c>
      <c r="I429" s="1155"/>
      <c r="J429" s="676">
        <v>0.2502103662896682</v>
      </c>
      <c r="K429" s="671"/>
      <c r="L429" s="671"/>
      <c r="M429" s="1155" t="s">
        <v>239</v>
      </c>
      <c r="N429" s="1155"/>
      <c r="O429" s="677">
        <v>-0.26956768051315971</v>
      </c>
      <c r="P429" s="671"/>
      <c r="Q429" s="671"/>
      <c r="Y429" s="390"/>
      <c r="Z429" s="390"/>
      <c r="AA429" s="390"/>
      <c r="AB429" s="390"/>
      <c r="AC429" s="390"/>
      <c r="AD429" s="390"/>
      <c r="AE429" s="390"/>
      <c r="AF429" s="390"/>
      <c r="AG429" s="390"/>
      <c r="AH429" s="390"/>
      <c r="AI429" s="390"/>
      <c r="AJ429" s="390"/>
      <c r="AK429" s="390"/>
      <c r="AL429" s="390"/>
      <c r="AM429" s="390"/>
      <c r="AN429" s="390"/>
      <c r="AO429" s="390"/>
      <c r="AP429" s="390"/>
      <c r="AQ429" s="390"/>
      <c r="AR429" s="390"/>
      <c r="AS429" s="390"/>
      <c r="AT429" s="390"/>
      <c r="AU429" s="390"/>
      <c r="AV429" s="390"/>
      <c r="AW429" s="390"/>
      <c r="AX429" s="390"/>
      <c r="AY429" s="390"/>
      <c r="AZ429" s="390"/>
      <c r="BA429" s="392"/>
      <c r="BB429" s="469"/>
      <c r="BC429" s="392"/>
      <c r="BD429" s="392"/>
      <c r="BE429" s="392"/>
      <c r="BF429" s="392"/>
      <c r="BG429" s="392"/>
      <c r="BH429" s="392"/>
      <c r="BI429" s="392"/>
      <c r="BJ429" s="392"/>
      <c r="BK429" s="392"/>
      <c r="BL429" s="392"/>
      <c r="BM429" s="392"/>
      <c r="BN429" s="392"/>
      <c r="BO429" s="392"/>
      <c r="BP429" s="392"/>
      <c r="BQ429" s="392"/>
      <c r="BR429" s="392"/>
      <c r="BS429" s="392"/>
      <c r="BT429" s="392"/>
      <c r="BU429" s="392"/>
      <c r="BV429" s="392"/>
      <c r="BW429" s="392"/>
      <c r="BX429" s="392"/>
      <c r="BY429" s="393"/>
      <c r="BZ429" s="393"/>
      <c r="CA429" s="393"/>
      <c r="CB429" s="393"/>
      <c r="CC429" s="393"/>
      <c r="CD429" s="393"/>
      <c r="CE429" s="393"/>
      <c r="CF429" s="393"/>
      <c r="CG429" s="393"/>
      <c r="CH429" s="393"/>
      <c r="CI429" s="393"/>
      <c r="CJ429" s="393"/>
      <c r="CK429" s="393"/>
      <c r="CL429" s="393"/>
      <c r="CM429" s="393"/>
      <c r="CN429" s="393"/>
      <c r="CO429" s="393"/>
      <c r="CP429" s="393"/>
      <c r="CQ429" s="393"/>
      <c r="CR429" s="393"/>
      <c r="CS429" s="393"/>
      <c r="CT429" s="393"/>
      <c r="CU429" s="393"/>
      <c r="CV429" s="393"/>
      <c r="CW429" s="393"/>
      <c r="CX429" s="393"/>
      <c r="CY429" s="393"/>
      <c r="CZ429" s="393"/>
    </row>
    <row r="430" s="397" customFormat="true" ht="25.15" customHeight="true" x14ac:dyDescent="0.2">
      <c r="B430" s="1041"/>
      <c r="C430" s="1154" t="s">
        <v>239</v>
      </c>
      <c r="D430" s="1155"/>
      <c r="E430" s="675">
        <v>-0.26606972303697479</v>
      </c>
      <c r="F430" s="671"/>
      <c r="G430" s="671"/>
      <c r="H430" s="1155" t="s">
        <v>240</v>
      </c>
      <c r="I430" s="1155"/>
      <c r="J430" s="676">
        <v>-0.24435091413976898</v>
      </c>
      <c r="K430" s="671"/>
      <c r="L430" s="671"/>
      <c r="M430" s="1155" t="s">
        <v>230</v>
      </c>
      <c r="N430" s="1155"/>
      <c r="O430" s="677">
        <v>0.22580462232157458</v>
      </c>
      <c r="P430" s="671"/>
      <c r="Q430" s="671"/>
      <c r="Y430" s="390"/>
      <c r="Z430" s="390"/>
      <c r="AA430" s="390"/>
      <c r="AB430" s="390"/>
      <c r="AC430" s="390"/>
      <c r="AD430" s="390"/>
      <c r="AE430" s="390"/>
      <c r="AF430" s="390"/>
      <c r="AG430" s="390"/>
      <c r="AH430" s="390"/>
      <c r="AI430" s="390"/>
      <c r="AJ430" s="390"/>
      <c r="AK430" s="390"/>
      <c r="AL430" s="390"/>
      <c r="AM430" s="390"/>
      <c r="AN430" s="390"/>
      <c r="AO430" s="390"/>
      <c r="AP430" s="390"/>
      <c r="AQ430" s="390"/>
      <c r="AR430" s="390"/>
      <c r="AS430" s="390"/>
      <c r="AT430" s="390"/>
      <c r="AU430" s="390"/>
      <c r="AV430" s="390"/>
      <c r="AW430" s="390"/>
      <c r="AX430" s="390"/>
      <c r="AY430" s="390"/>
      <c r="AZ430" s="390"/>
      <c r="BA430" s="392"/>
      <c r="BB430" s="469"/>
      <c r="BC430" s="392"/>
      <c r="BD430" s="392"/>
      <c r="BE430" s="392"/>
      <c r="BF430" s="392"/>
      <c r="BG430" s="392"/>
      <c r="BH430" s="392"/>
      <c r="BI430" s="392"/>
      <c r="BJ430" s="392"/>
      <c r="BK430" s="392"/>
      <c r="BL430" s="392"/>
      <c r="BM430" s="392"/>
      <c r="BN430" s="392"/>
      <c r="BO430" s="392"/>
      <c r="BP430" s="392"/>
      <c r="BQ430" s="392"/>
      <c r="BR430" s="392"/>
      <c r="BS430" s="392"/>
      <c r="BT430" s="392"/>
      <c r="BU430" s="392"/>
      <c r="BV430" s="392"/>
      <c r="BW430" s="392"/>
      <c r="BX430" s="392"/>
      <c r="BY430" s="393"/>
      <c r="BZ430" s="393"/>
      <c r="CA430" s="393"/>
      <c r="CB430" s="393"/>
      <c r="CC430" s="393"/>
      <c r="CD430" s="393"/>
      <c r="CE430" s="393"/>
      <c r="CF430" s="393"/>
      <c r="CG430" s="393"/>
      <c r="CH430" s="393"/>
      <c r="CI430" s="393"/>
      <c r="CJ430" s="393"/>
      <c r="CK430" s="393"/>
      <c r="CL430" s="393"/>
      <c r="CM430" s="393"/>
      <c r="CN430" s="393"/>
      <c r="CO430" s="393"/>
      <c r="CP430" s="393"/>
      <c r="CQ430" s="393"/>
      <c r="CR430" s="393"/>
      <c r="CS430" s="393"/>
      <c r="CT430" s="393"/>
      <c r="CU430" s="393"/>
      <c r="CV430" s="393"/>
      <c r="CW430" s="393"/>
      <c r="CX430" s="393"/>
      <c r="CY430" s="393"/>
      <c r="CZ430" s="393"/>
    </row>
    <row r="431" s="397" customFormat="true" ht="25.15" customHeight="true" x14ac:dyDescent="0.2">
      <c r="B431" s="1041"/>
      <c r="C431" s="1154" t="s">
        <v>241</v>
      </c>
      <c r="D431" s="1155"/>
      <c r="E431" s="675">
        <v>-0.26088880795167729</v>
      </c>
      <c r="F431" s="671"/>
      <c r="G431" s="671"/>
      <c r="H431" s="1155" t="s">
        <v>239</v>
      </c>
      <c r="I431" s="1155"/>
      <c r="J431" s="676">
        <v>0.23525225595972632</v>
      </c>
      <c r="K431" s="671"/>
      <c r="L431" s="671"/>
      <c r="M431" s="1155" t="s">
        <v>242</v>
      </c>
      <c r="N431" s="1155"/>
      <c r="O431" s="677">
        <v>0.21941090970252222</v>
      </c>
      <c r="P431" s="671"/>
      <c r="Q431" s="671"/>
      <c r="Y431" s="390"/>
      <c r="Z431" s="390"/>
      <c r="AA431" s="390"/>
      <c r="AB431" s="390"/>
      <c r="AC431" s="390"/>
      <c r="AD431" s="390"/>
      <c r="AE431" s="390"/>
      <c r="AF431" s="390"/>
      <c r="AG431" s="390"/>
      <c r="AH431" s="390"/>
      <c r="AI431" s="390"/>
      <c r="AJ431" s="390"/>
      <c r="AK431" s="390"/>
      <c r="AL431" s="390"/>
      <c r="AM431" s="390"/>
      <c r="AN431" s="390"/>
      <c r="AO431" s="390"/>
      <c r="AP431" s="390"/>
      <c r="AQ431" s="390"/>
      <c r="AR431" s="390"/>
      <c r="AS431" s="390"/>
      <c r="AT431" s="390"/>
      <c r="AU431" s="390"/>
      <c r="AV431" s="390"/>
      <c r="AW431" s="390"/>
      <c r="AX431" s="390"/>
      <c r="AY431" s="390"/>
      <c r="AZ431" s="390"/>
      <c r="BA431" s="392"/>
      <c r="BB431" s="469"/>
      <c r="BC431" s="392"/>
      <c r="BD431" s="392"/>
      <c r="BE431" s="392"/>
      <c r="BF431" s="392"/>
      <c r="BG431" s="392"/>
      <c r="BH431" s="392"/>
      <c r="BI431" s="392"/>
      <c r="BJ431" s="392"/>
      <c r="BK431" s="392"/>
      <c r="BL431" s="392"/>
      <c r="BM431" s="392"/>
      <c r="BN431" s="392"/>
      <c r="BO431" s="392"/>
      <c r="BP431" s="392"/>
      <c r="BQ431" s="392"/>
      <c r="BR431" s="392"/>
      <c r="BS431" s="392"/>
      <c r="BT431" s="392"/>
      <c r="BU431" s="392"/>
      <c r="BV431" s="392"/>
      <c r="BW431" s="392"/>
      <c r="BX431" s="392"/>
      <c r="BY431" s="393"/>
      <c r="BZ431" s="393"/>
      <c r="CA431" s="393"/>
      <c r="CB431" s="393"/>
      <c r="CC431" s="393"/>
      <c r="CD431" s="393"/>
      <c r="CE431" s="393"/>
      <c r="CF431" s="393"/>
      <c r="CG431" s="393"/>
      <c r="CH431" s="393"/>
      <c r="CI431" s="393"/>
      <c r="CJ431" s="393"/>
      <c r="CK431" s="393"/>
      <c r="CL431" s="393"/>
      <c r="CM431" s="393"/>
      <c r="CN431" s="393"/>
      <c r="CO431" s="393"/>
      <c r="CP431" s="393"/>
      <c r="CQ431" s="393"/>
      <c r="CR431" s="393"/>
      <c r="CS431" s="393"/>
      <c r="CT431" s="393"/>
      <c r="CU431" s="393"/>
      <c r="CV431" s="393"/>
      <c r="CW431" s="393"/>
      <c r="CX431" s="393"/>
      <c r="CY431" s="393"/>
      <c r="CZ431" s="393"/>
    </row>
    <row r="432" s="397" customFormat="true" ht="25.15" customHeight="true" x14ac:dyDescent="0.2">
      <c r="B432" s="1041"/>
      <c r="C432" s="1154" t="s">
        <v>243</v>
      </c>
      <c r="D432" s="1155"/>
      <c r="E432" s="675">
        <v>0.24962589580869135</v>
      </c>
      <c r="F432" s="671"/>
      <c r="G432" s="671"/>
      <c r="H432" s="1155" t="s">
        <v>232</v>
      </c>
      <c r="I432" s="1155"/>
      <c r="J432" s="676">
        <v>-0.22971095565907129</v>
      </c>
      <c r="K432" s="671"/>
      <c r="L432" s="671"/>
      <c r="M432" s="1155" t="s">
        <v>244</v>
      </c>
      <c r="N432" s="1155"/>
      <c r="O432" s="677">
        <v>0.21545782005196479</v>
      </c>
      <c r="P432" s="671"/>
      <c r="Q432" s="671"/>
      <c r="Y432" s="390"/>
      <c r="Z432" s="390"/>
      <c r="AA432" s="390"/>
      <c r="AB432" s="390"/>
      <c r="AC432" s="390"/>
      <c r="AD432" s="390"/>
      <c r="AE432" s="390"/>
      <c r="AF432" s="390"/>
      <c r="AG432" s="390"/>
      <c r="AH432" s="390"/>
      <c r="AI432" s="390"/>
      <c r="AJ432" s="390"/>
      <c r="AK432" s="390"/>
      <c r="AL432" s="390"/>
      <c r="AM432" s="390"/>
      <c r="AN432" s="390"/>
      <c r="AO432" s="390"/>
      <c r="AP432" s="390"/>
      <c r="AQ432" s="390"/>
      <c r="AR432" s="390"/>
      <c r="AS432" s="390"/>
      <c r="AT432" s="390"/>
      <c r="AU432" s="390"/>
      <c r="AV432" s="390"/>
      <c r="AW432" s="390"/>
      <c r="AX432" s="390"/>
      <c r="AY432" s="390"/>
      <c r="AZ432" s="390"/>
      <c r="BA432" s="392"/>
      <c r="BB432" s="469"/>
      <c r="BC432" s="392"/>
      <c r="BD432" s="392"/>
      <c r="BE432" s="392"/>
      <c r="BF432" s="392"/>
      <c r="BG432" s="392"/>
      <c r="BH432" s="392"/>
      <c r="BI432" s="392"/>
      <c r="BJ432" s="392"/>
      <c r="BK432" s="392"/>
      <c r="BL432" s="392"/>
      <c r="BM432" s="392"/>
      <c r="BN432" s="392"/>
      <c r="BO432" s="392"/>
      <c r="BP432" s="392"/>
      <c r="BQ432" s="392"/>
      <c r="BR432" s="392"/>
      <c r="BS432" s="392"/>
      <c r="BT432" s="392"/>
      <c r="BU432" s="392"/>
      <c r="BV432" s="392"/>
      <c r="BW432" s="392"/>
      <c r="BX432" s="392"/>
      <c r="BY432" s="393"/>
      <c r="BZ432" s="393"/>
      <c r="CA432" s="393"/>
      <c r="CB432" s="393"/>
      <c r="CC432" s="393"/>
      <c r="CD432" s="393"/>
      <c r="CE432" s="393"/>
      <c r="CF432" s="393"/>
      <c r="CG432" s="393"/>
      <c r="CH432" s="393"/>
      <c r="CI432" s="393"/>
      <c r="CJ432" s="393"/>
      <c r="CK432" s="393"/>
      <c r="CL432" s="393"/>
      <c r="CM432" s="393"/>
      <c r="CN432" s="393"/>
      <c r="CO432" s="393"/>
      <c r="CP432" s="393"/>
      <c r="CQ432" s="393"/>
      <c r="CR432" s="393"/>
      <c r="CS432" s="393"/>
      <c r="CT432" s="393"/>
      <c r="CU432" s="393"/>
      <c r="CV432" s="393"/>
      <c r="CW432" s="393"/>
      <c r="CX432" s="393"/>
      <c r="CY432" s="393"/>
      <c r="CZ432" s="393"/>
    </row>
    <row r="433" s="397" customFormat="true" ht="25.15" customHeight="true" x14ac:dyDescent="0.2">
      <c r="B433" s="1041"/>
      <c r="C433" s="1154" t="s">
        <v>242</v>
      </c>
      <c r="D433" s="1155"/>
      <c r="E433" s="675">
        <v>0.20815791772165079</v>
      </c>
      <c r="F433" s="671"/>
      <c r="G433" s="671"/>
      <c r="H433" s="1155" t="s">
        <v>241</v>
      </c>
      <c r="I433" s="1155"/>
      <c r="J433" s="676">
        <v>-0.22558283568983445</v>
      </c>
      <c r="K433" s="671"/>
      <c r="L433" s="671"/>
      <c r="M433" s="1155" t="s">
        <v>243</v>
      </c>
      <c r="N433" s="1155"/>
      <c r="O433" s="677">
        <v>0.20943009980434552</v>
      </c>
      <c r="P433" s="671"/>
      <c r="Q433" s="671"/>
      <c r="Y433" s="390"/>
      <c r="Z433" s="390"/>
      <c r="AA433" s="390"/>
      <c r="AB433" s="390"/>
      <c r="AC433" s="390"/>
      <c r="AD433" s="390"/>
      <c r="AE433" s="390"/>
      <c r="AF433" s="390"/>
      <c r="AG433" s="390"/>
      <c r="AH433" s="390"/>
      <c r="AI433" s="390"/>
      <c r="AJ433" s="390"/>
      <c r="AK433" s="390"/>
      <c r="AL433" s="390"/>
      <c r="AM433" s="390"/>
      <c r="AN433" s="390"/>
      <c r="AO433" s="390"/>
      <c r="AP433" s="390"/>
      <c r="AQ433" s="390"/>
      <c r="AR433" s="390"/>
      <c r="AS433" s="390"/>
      <c r="AT433" s="390"/>
      <c r="AU433" s="390"/>
      <c r="AV433" s="390"/>
      <c r="AW433" s="390"/>
      <c r="AX433" s="390"/>
      <c r="AY433" s="390"/>
      <c r="AZ433" s="390"/>
      <c r="BA433" s="392"/>
      <c r="BB433" s="469"/>
      <c r="BC433" s="392"/>
      <c r="BD433" s="392"/>
      <c r="BE433" s="392"/>
      <c r="BF433" s="392"/>
      <c r="BG433" s="392"/>
      <c r="BH433" s="392"/>
      <c r="BI433" s="392"/>
      <c r="BJ433" s="392"/>
      <c r="BK433" s="392"/>
      <c r="BL433" s="392"/>
      <c r="BM433" s="392"/>
      <c r="BN433" s="392"/>
      <c r="BO433" s="392"/>
      <c r="BP433" s="392"/>
      <c r="BQ433" s="392"/>
      <c r="BR433" s="392"/>
      <c r="BS433" s="392"/>
      <c r="BT433" s="392"/>
      <c r="BU433" s="392"/>
      <c r="BV433" s="392"/>
      <c r="BW433" s="392"/>
      <c r="BX433" s="392"/>
      <c r="BY433" s="393"/>
      <c r="BZ433" s="393"/>
      <c r="CA433" s="393"/>
      <c r="CB433" s="393"/>
      <c r="CC433" s="393"/>
      <c r="CD433" s="393"/>
      <c r="CE433" s="393"/>
      <c r="CF433" s="393"/>
      <c r="CG433" s="393"/>
      <c r="CH433" s="393"/>
      <c r="CI433" s="393"/>
      <c r="CJ433" s="393"/>
      <c r="CK433" s="393"/>
      <c r="CL433" s="393"/>
      <c r="CM433" s="393"/>
      <c r="CN433" s="393"/>
      <c r="CO433" s="393"/>
      <c r="CP433" s="393"/>
      <c r="CQ433" s="393"/>
      <c r="CR433" s="393"/>
      <c r="CS433" s="393"/>
      <c r="CT433" s="393"/>
      <c r="CU433" s="393"/>
      <c r="CV433" s="393"/>
      <c r="CW433" s="393"/>
      <c r="CX433" s="393"/>
      <c r="CY433" s="393"/>
      <c r="CZ433" s="393"/>
    </row>
    <row r="434" s="397" customFormat="true" ht="25.15" customHeight="true" x14ac:dyDescent="0.2">
      <c r="B434" s="1041"/>
      <c r="C434" s="1154" t="s">
        <v>245</v>
      </c>
      <c r="D434" s="1155"/>
      <c r="E434" s="675">
        <v>-0.19881292115799637</v>
      </c>
      <c r="F434" s="671"/>
      <c r="G434" s="671"/>
      <c r="H434" s="1155" t="s">
        <v>246</v>
      </c>
      <c r="I434" s="1155"/>
      <c r="J434" s="676">
        <v>0.21883134587550743</v>
      </c>
      <c r="K434" s="671"/>
      <c r="L434" s="671"/>
      <c r="M434" s="1155" t="s">
        <v>245</v>
      </c>
      <c r="N434" s="1155"/>
      <c r="O434" s="677">
        <v>-0.2082038996135844</v>
      </c>
      <c r="P434" s="671"/>
      <c r="Q434" s="671"/>
      <c r="Y434" s="390"/>
      <c r="Z434" s="390"/>
      <c r="AA434" s="390"/>
      <c r="AB434" s="390"/>
      <c r="AC434" s="390"/>
      <c r="AD434" s="390"/>
      <c r="AE434" s="390"/>
      <c r="AF434" s="390"/>
      <c r="AG434" s="390"/>
      <c r="AH434" s="390"/>
      <c r="AI434" s="390"/>
      <c r="AJ434" s="390"/>
      <c r="AK434" s="390"/>
      <c r="AL434" s="390"/>
      <c r="AM434" s="390"/>
      <c r="AN434" s="390"/>
      <c r="AO434" s="390"/>
      <c r="AP434" s="390"/>
      <c r="AQ434" s="390"/>
      <c r="AR434" s="390"/>
      <c r="AS434" s="390"/>
      <c r="AT434" s="390"/>
      <c r="AU434" s="390"/>
      <c r="AV434" s="390"/>
      <c r="AW434" s="390"/>
      <c r="AX434" s="390"/>
      <c r="AY434" s="390"/>
      <c r="AZ434" s="390"/>
      <c r="BA434" s="392"/>
      <c r="BB434" s="469"/>
      <c r="BC434" s="392"/>
      <c r="BD434" s="392"/>
      <c r="BE434" s="392"/>
      <c r="BF434" s="392"/>
      <c r="BG434" s="392"/>
      <c r="BH434" s="392"/>
      <c r="BI434" s="392"/>
      <c r="BJ434" s="392"/>
      <c r="BK434" s="392"/>
      <c r="BL434" s="392"/>
      <c r="BM434" s="392"/>
      <c r="BN434" s="392"/>
      <c r="BO434" s="392"/>
      <c r="BP434" s="392"/>
      <c r="BQ434" s="392"/>
      <c r="BR434" s="392"/>
      <c r="BS434" s="392"/>
      <c r="BT434" s="392"/>
      <c r="BU434" s="392"/>
      <c r="BV434" s="392"/>
      <c r="BW434" s="392"/>
      <c r="BX434" s="392"/>
      <c r="BY434" s="393"/>
      <c r="BZ434" s="393"/>
      <c r="CA434" s="393"/>
      <c r="CB434" s="393"/>
      <c r="CC434" s="393"/>
      <c r="CD434" s="393"/>
      <c r="CE434" s="393"/>
      <c r="CF434" s="393"/>
      <c r="CG434" s="393"/>
      <c r="CH434" s="393"/>
      <c r="CI434" s="393"/>
      <c r="CJ434" s="393"/>
      <c r="CK434" s="393"/>
      <c r="CL434" s="393"/>
      <c r="CM434" s="393"/>
      <c r="CN434" s="393"/>
      <c r="CO434" s="393"/>
      <c r="CP434" s="393"/>
      <c r="CQ434" s="393"/>
      <c r="CR434" s="393"/>
      <c r="CS434" s="393"/>
      <c r="CT434" s="393"/>
      <c r="CU434" s="393"/>
      <c r="CV434" s="393"/>
      <c r="CW434" s="393"/>
      <c r="CX434" s="393"/>
      <c r="CY434" s="393"/>
      <c r="CZ434" s="393"/>
    </row>
    <row r="435" s="397" customFormat="true" ht="25.15" customHeight="true" x14ac:dyDescent="0.2">
      <c r="B435" s="1041"/>
      <c r="C435" s="1154" t="s">
        <v>246</v>
      </c>
      <c r="D435" s="1155"/>
      <c r="E435" s="675">
        <v>0.18090398318088102</v>
      </c>
      <c r="F435" s="671"/>
      <c r="G435" s="671"/>
      <c r="H435" s="1155" t="s">
        <v>217</v>
      </c>
      <c r="I435" s="1155"/>
      <c r="J435" s="676">
        <v>-0.19270356904780184</v>
      </c>
      <c r="K435" s="671"/>
      <c r="L435" s="671"/>
      <c r="M435" s="1155" t="s">
        <v>241</v>
      </c>
      <c r="N435" s="1155"/>
      <c r="O435" s="677">
        <v>-0.20605004720510206</v>
      </c>
      <c r="P435" s="671"/>
      <c r="Q435" s="671"/>
      <c r="Y435" s="390"/>
      <c r="Z435" s="390"/>
      <c r="AA435" s="390"/>
      <c r="AB435" s="390"/>
      <c r="AC435" s="390"/>
      <c r="AD435" s="390"/>
      <c r="AE435" s="390"/>
      <c r="AF435" s="390"/>
      <c r="AG435" s="390"/>
      <c r="AH435" s="390"/>
      <c r="AI435" s="390"/>
      <c r="AJ435" s="390"/>
      <c r="AK435" s="390"/>
      <c r="AL435" s="390"/>
      <c r="AM435" s="390"/>
      <c r="AN435" s="390"/>
      <c r="AO435" s="390"/>
      <c r="AP435" s="390"/>
      <c r="AQ435" s="390"/>
      <c r="AR435" s="390"/>
      <c r="AS435" s="390"/>
      <c r="AT435" s="390"/>
      <c r="AU435" s="390"/>
      <c r="AV435" s="390"/>
      <c r="AW435" s="390"/>
      <c r="AX435" s="390"/>
      <c r="AY435" s="390"/>
      <c r="AZ435" s="390"/>
      <c r="BA435" s="392"/>
      <c r="BB435" s="469"/>
      <c r="BC435" s="392"/>
      <c r="BD435" s="392"/>
      <c r="BE435" s="392"/>
      <c r="BF435" s="392"/>
      <c r="BG435" s="392"/>
      <c r="BH435" s="392"/>
      <c r="BI435" s="392"/>
      <c r="BJ435" s="392"/>
      <c r="BK435" s="392"/>
      <c r="BL435" s="392"/>
      <c r="BM435" s="392"/>
      <c r="BN435" s="392"/>
      <c r="BO435" s="392"/>
      <c r="BP435" s="392"/>
      <c r="BQ435" s="392"/>
      <c r="BR435" s="392"/>
      <c r="BS435" s="392"/>
      <c r="BT435" s="392"/>
      <c r="BU435" s="392"/>
      <c r="BV435" s="392"/>
      <c r="BW435" s="392"/>
      <c r="BX435" s="392"/>
      <c r="BY435" s="393"/>
      <c r="BZ435" s="393"/>
      <c r="CA435" s="393"/>
      <c r="CB435" s="393"/>
      <c r="CC435" s="393"/>
      <c r="CD435" s="393"/>
      <c r="CE435" s="393"/>
      <c r="CF435" s="393"/>
      <c r="CG435" s="393"/>
      <c r="CH435" s="393"/>
      <c r="CI435" s="393"/>
      <c r="CJ435" s="393"/>
      <c r="CK435" s="393"/>
      <c r="CL435" s="393"/>
      <c r="CM435" s="393"/>
      <c r="CN435" s="393"/>
      <c r="CO435" s="393"/>
      <c r="CP435" s="393"/>
      <c r="CQ435" s="393"/>
      <c r="CR435" s="393"/>
      <c r="CS435" s="393"/>
      <c r="CT435" s="393"/>
      <c r="CU435" s="393"/>
      <c r="CV435" s="393"/>
      <c r="CW435" s="393"/>
      <c r="CX435" s="393"/>
      <c r="CY435" s="393"/>
      <c r="CZ435" s="393"/>
    </row>
    <row r="436" s="397" customFormat="true" ht="25.15" customHeight="true" x14ac:dyDescent="0.2">
      <c r="B436" s="1041"/>
      <c r="C436" s="1154" t="s">
        <v>237</v>
      </c>
      <c r="D436" s="1155"/>
      <c r="E436" s="675">
        <v>0.17765180136433034</v>
      </c>
      <c r="F436" s="671"/>
      <c r="G436" s="671"/>
      <c r="H436" s="1155" t="s">
        <v>243</v>
      </c>
      <c r="I436" s="1155"/>
      <c r="J436" s="676">
        <v>0.18788683646288865</v>
      </c>
      <c r="K436" s="671"/>
      <c r="L436" s="671"/>
      <c r="M436" s="1155" t="s">
        <v>246</v>
      </c>
      <c r="N436" s="1155"/>
      <c r="O436" s="677">
        <v>0.18840951473291992</v>
      </c>
      <c r="P436" s="671"/>
      <c r="Q436" s="671"/>
      <c r="Y436" s="390"/>
      <c r="Z436" s="390"/>
      <c r="AA436" s="390"/>
      <c r="AB436" s="390"/>
      <c r="AC436" s="390"/>
      <c r="AD436" s="390"/>
      <c r="AE436" s="390"/>
      <c r="AF436" s="390"/>
      <c r="AG436" s="390"/>
      <c r="AH436" s="390"/>
      <c r="AI436" s="390"/>
      <c r="AJ436" s="390"/>
      <c r="AK436" s="390"/>
      <c r="AL436" s="390"/>
      <c r="AM436" s="390"/>
      <c r="AN436" s="390"/>
      <c r="AO436" s="390"/>
      <c r="AP436" s="390"/>
      <c r="AQ436" s="390"/>
      <c r="AR436" s="390"/>
      <c r="AS436" s="390"/>
      <c r="AT436" s="390"/>
      <c r="AU436" s="390"/>
      <c r="AV436" s="390"/>
      <c r="AW436" s="390"/>
      <c r="AX436" s="390"/>
      <c r="AY436" s="390"/>
      <c r="AZ436" s="390"/>
      <c r="BA436" s="392"/>
      <c r="BB436" s="469"/>
      <c r="BC436" s="392"/>
      <c r="BD436" s="392"/>
      <c r="BE436" s="392"/>
      <c r="BF436" s="392"/>
      <c r="BG436" s="392"/>
      <c r="BH436" s="392"/>
      <c r="BI436" s="392"/>
      <c r="BJ436" s="392"/>
      <c r="BK436" s="392"/>
      <c r="BL436" s="392"/>
      <c r="BM436" s="392"/>
      <c r="BN436" s="392"/>
      <c r="BO436" s="392"/>
      <c r="BP436" s="392"/>
      <c r="BQ436" s="392"/>
      <c r="BR436" s="392"/>
      <c r="BS436" s="392"/>
      <c r="BT436" s="392"/>
      <c r="BU436" s="392"/>
      <c r="BV436" s="392"/>
      <c r="BW436" s="392"/>
      <c r="BX436" s="392"/>
      <c r="BY436" s="393"/>
      <c r="BZ436" s="393"/>
      <c r="CA436" s="393"/>
      <c r="CB436" s="393"/>
      <c r="CC436" s="393"/>
      <c r="CD436" s="393"/>
      <c r="CE436" s="393"/>
      <c r="CF436" s="393"/>
      <c r="CG436" s="393"/>
      <c r="CH436" s="393"/>
      <c r="CI436" s="393"/>
      <c r="CJ436" s="393"/>
      <c r="CK436" s="393"/>
      <c r="CL436" s="393"/>
      <c r="CM436" s="393"/>
      <c r="CN436" s="393"/>
      <c r="CO436" s="393"/>
      <c r="CP436" s="393"/>
      <c r="CQ436" s="393"/>
      <c r="CR436" s="393"/>
      <c r="CS436" s="393"/>
      <c r="CT436" s="393"/>
      <c r="CU436" s="393"/>
      <c r="CV436" s="393"/>
      <c r="CW436" s="393"/>
      <c r="CX436" s="393"/>
      <c r="CY436" s="393"/>
      <c r="CZ436" s="393"/>
    </row>
    <row r="437" s="397" customFormat="true" ht="25.15" customHeight="true" x14ac:dyDescent="0.2">
      <c r="B437" s="1041"/>
      <c r="C437" s="1154" t="s">
        <v>247</v>
      </c>
      <c r="D437" s="1155"/>
      <c r="E437" s="675">
        <v>-0.16640732928893529</v>
      </c>
      <c r="F437" s="671"/>
      <c r="G437" s="671"/>
      <c r="H437" s="1155" t="s">
        <v>228</v>
      </c>
      <c r="I437" s="1155"/>
      <c r="J437" s="676">
        <v>0.18340666355696048</v>
      </c>
      <c r="K437" s="671"/>
      <c r="L437" s="671"/>
      <c r="M437" s="1155" t="s">
        <v>237</v>
      </c>
      <c r="N437" s="1155"/>
      <c r="O437" s="677">
        <v>0.14839980760521829</v>
      </c>
      <c r="P437" s="671"/>
      <c r="Q437" s="671"/>
      <c r="Y437" s="390"/>
      <c r="Z437" s="390"/>
      <c r="AA437" s="390"/>
      <c r="AB437" s="390"/>
      <c r="AC437" s="390"/>
      <c r="AD437" s="390"/>
      <c r="AE437" s="390"/>
      <c r="AF437" s="390"/>
      <c r="AG437" s="390"/>
      <c r="AH437" s="390"/>
      <c r="AI437" s="390"/>
      <c r="AJ437" s="390"/>
      <c r="AK437" s="390"/>
      <c r="AL437" s="390"/>
      <c r="AM437" s="390"/>
      <c r="AN437" s="390"/>
      <c r="AO437" s="390"/>
      <c r="AP437" s="390"/>
      <c r="AQ437" s="390"/>
      <c r="AR437" s="390"/>
      <c r="AS437" s="390"/>
      <c r="AT437" s="390"/>
      <c r="AU437" s="390"/>
      <c r="AV437" s="390"/>
      <c r="AW437" s="390"/>
      <c r="AX437" s="390"/>
      <c r="AY437" s="390"/>
      <c r="AZ437" s="390"/>
      <c r="BA437" s="392"/>
      <c r="BB437" s="469"/>
      <c r="BC437" s="392"/>
      <c r="BD437" s="392"/>
      <c r="BE437" s="392"/>
      <c r="BF437" s="392"/>
      <c r="BG437" s="392"/>
      <c r="BH437" s="392"/>
      <c r="BI437" s="392"/>
      <c r="BJ437" s="392"/>
      <c r="BK437" s="392"/>
      <c r="BL437" s="392"/>
      <c r="BM437" s="392"/>
      <c r="BN437" s="392"/>
      <c r="BO437" s="392"/>
      <c r="BP437" s="392"/>
      <c r="BQ437" s="392"/>
      <c r="BR437" s="392"/>
      <c r="BS437" s="392"/>
      <c r="BT437" s="392"/>
      <c r="BU437" s="392"/>
      <c r="BV437" s="392"/>
      <c r="BW437" s="392"/>
      <c r="BX437" s="392"/>
      <c r="BY437" s="393"/>
      <c r="BZ437" s="393"/>
      <c r="CA437" s="393"/>
      <c r="CB437" s="393"/>
      <c r="CC437" s="393"/>
      <c r="CD437" s="393"/>
      <c r="CE437" s="393"/>
      <c r="CF437" s="393"/>
      <c r="CG437" s="393"/>
      <c r="CH437" s="393"/>
      <c r="CI437" s="393"/>
      <c r="CJ437" s="393"/>
      <c r="CK437" s="393"/>
      <c r="CL437" s="393"/>
      <c r="CM437" s="393"/>
      <c r="CN437" s="393"/>
      <c r="CO437" s="393"/>
      <c r="CP437" s="393"/>
      <c r="CQ437" s="393"/>
      <c r="CR437" s="393"/>
      <c r="CS437" s="393"/>
      <c r="CT437" s="393"/>
      <c r="CU437" s="393"/>
      <c r="CV437" s="393"/>
      <c r="CW437" s="393"/>
      <c r="CX437" s="393"/>
      <c r="CY437" s="393"/>
      <c r="CZ437" s="393"/>
    </row>
    <row r="438" s="397" customFormat="true" ht="25.15" customHeight="true" x14ac:dyDescent="0.2">
      <c r="B438" s="1041"/>
      <c r="C438" s="1154" t="s">
        <v>248</v>
      </c>
      <c r="D438" s="1155"/>
      <c r="E438" s="675">
        <v>0.1305236220219691</v>
      </c>
      <c r="F438" s="671"/>
      <c r="G438" s="671"/>
      <c r="H438" s="1155" t="s">
        <v>236</v>
      </c>
      <c r="I438" s="1155"/>
      <c r="J438" s="676">
        <v>0.14183745467983808</v>
      </c>
      <c r="K438" s="671"/>
      <c r="L438" s="671"/>
      <c r="M438" s="1155" t="s">
        <v>223</v>
      </c>
      <c r="N438" s="1155"/>
      <c r="O438" s="677">
        <v>-0.14287250117428343</v>
      </c>
      <c r="P438" s="671"/>
      <c r="Q438" s="671"/>
      <c r="Y438" s="390"/>
      <c r="Z438" s="390"/>
      <c r="AA438" s="390"/>
      <c r="AB438" s="390"/>
      <c r="AC438" s="390"/>
      <c r="AD438" s="390"/>
      <c r="AE438" s="390"/>
      <c r="AF438" s="390"/>
      <c r="AG438" s="390"/>
      <c r="AH438" s="390"/>
      <c r="AI438" s="390"/>
      <c r="AJ438" s="390"/>
      <c r="AK438" s="390"/>
      <c r="AL438" s="390"/>
      <c r="AM438" s="390"/>
      <c r="AN438" s="390"/>
      <c r="AO438" s="390"/>
      <c r="AP438" s="390"/>
      <c r="AQ438" s="390"/>
      <c r="AR438" s="390"/>
      <c r="AS438" s="390"/>
      <c r="AT438" s="390"/>
      <c r="AU438" s="390"/>
      <c r="AV438" s="390"/>
      <c r="AW438" s="390"/>
      <c r="AX438" s="390"/>
      <c r="AY438" s="390"/>
      <c r="AZ438" s="390"/>
      <c r="BA438" s="392"/>
      <c r="BB438" s="469"/>
      <c r="BC438" s="392"/>
      <c r="BD438" s="392"/>
      <c r="BE438" s="392"/>
      <c r="BF438" s="392"/>
      <c r="BG438" s="392"/>
      <c r="BH438" s="392"/>
      <c r="BI438" s="392"/>
      <c r="BJ438" s="392"/>
      <c r="BK438" s="392"/>
      <c r="BL438" s="392"/>
      <c r="BM438" s="392"/>
      <c r="BN438" s="392"/>
      <c r="BO438" s="392"/>
      <c r="BP438" s="392"/>
      <c r="BQ438" s="392"/>
      <c r="BR438" s="392"/>
      <c r="BS438" s="392"/>
      <c r="BT438" s="392"/>
      <c r="BU438" s="392"/>
      <c r="BV438" s="392"/>
      <c r="BW438" s="392"/>
      <c r="BX438" s="392"/>
      <c r="BY438" s="393"/>
      <c r="BZ438" s="393"/>
      <c r="CA438" s="393"/>
      <c r="CB438" s="393"/>
      <c r="CC438" s="393"/>
      <c r="CD438" s="393"/>
      <c r="CE438" s="393"/>
      <c r="CF438" s="393"/>
      <c r="CG438" s="393"/>
      <c r="CH438" s="393"/>
      <c r="CI438" s="393"/>
      <c r="CJ438" s="393"/>
      <c r="CK438" s="393"/>
      <c r="CL438" s="393"/>
      <c r="CM438" s="393"/>
      <c r="CN438" s="393"/>
      <c r="CO438" s="393"/>
      <c r="CP438" s="393"/>
      <c r="CQ438" s="393"/>
      <c r="CR438" s="393"/>
      <c r="CS438" s="393"/>
      <c r="CT438" s="393"/>
      <c r="CU438" s="393"/>
      <c r="CV438" s="393"/>
      <c r="CW438" s="393"/>
      <c r="CX438" s="393"/>
      <c r="CY438" s="393"/>
      <c r="CZ438" s="393"/>
    </row>
    <row r="439" s="397" customFormat="true" ht="25.15" customHeight="true" x14ac:dyDescent="0.2">
      <c r="B439" s="1041"/>
      <c r="C439" s="1154" t="s">
        <v>244</v>
      </c>
      <c r="D439" s="1155"/>
      <c r="E439" s="675">
        <v>0.12690944889535372</v>
      </c>
      <c r="F439" s="671"/>
      <c r="G439" s="671"/>
      <c r="H439" s="1155" t="s">
        <v>244</v>
      </c>
      <c r="I439" s="1155"/>
      <c r="J439" s="676">
        <v>0.13507824937587795</v>
      </c>
      <c r="K439" s="671"/>
      <c r="L439" s="671"/>
      <c r="M439" s="1155" t="s">
        <v>248</v>
      </c>
      <c r="N439" s="1155"/>
      <c r="O439" s="677">
        <v>0.13608418560938684</v>
      </c>
      <c r="P439" s="671"/>
      <c r="Q439" s="671"/>
      <c r="Y439" s="390"/>
      <c r="Z439" s="390"/>
      <c r="AA439" s="390"/>
      <c r="AB439" s="390"/>
      <c r="AC439" s="390"/>
      <c r="AD439" s="390"/>
      <c r="AE439" s="390"/>
      <c r="AF439" s="390"/>
      <c r="AG439" s="390"/>
      <c r="AH439" s="390"/>
      <c r="AI439" s="390"/>
      <c r="AJ439" s="390"/>
      <c r="AK439" s="390"/>
      <c r="AL439" s="390"/>
      <c r="AM439" s="390"/>
      <c r="AN439" s="390"/>
      <c r="AO439" s="390"/>
      <c r="AP439" s="390"/>
      <c r="AQ439" s="390"/>
      <c r="AR439" s="390"/>
      <c r="AS439" s="390"/>
      <c r="AT439" s="390"/>
      <c r="AU439" s="390"/>
      <c r="AV439" s="390"/>
      <c r="AW439" s="390"/>
      <c r="AX439" s="390"/>
      <c r="AY439" s="390"/>
      <c r="AZ439" s="390"/>
      <c r="BA439" s="392"/>
      <c r="BB439" s="469"/>
      <c r="BC439" s="392"/>
      <c r="BD439" s="392"/>
      <c r="BE439" s="392"/>
      <c r="BF439" s="392"/>
      <c r="BG439" s="392"/>
      <c r="BH439" s="392"/>
      <c r="BI439" s="392"/>
      <c r="BJ439" s="392"/>
      <c r="BK439" s="392"/>
      <c r="BL439" s="392"/>
      <c r="BM439" s="392"/>
      <c r="BN439" s="392"/>
      <c r="BO439" s="392"/>
      <c r="BP439" s="392"/>
      <c r="BQ439" s="392"/>
      <c r="BR439" s="392"/>
      <c r="BS439" s="392"/>
      <c r="BT439" s="392"/>
      <c r="BU439" s="392"/>
      <c r="BV439" s="392"/>
      <c r="BW439" s="392"/>
      <c r="BX439" s="392"/>
      <c r="BY439" s="393"/>
      <c r="BZ439" s="393"/>
      <c r="CA439" s="393"/>
      <c r="CB439" s="393"/>
      <c r="CC439" s="393"/>
      <c r="CD439" s="393"/>
      <c r="CE439" s="393"/>
      <c r="CF439" s="393"/>
      <c r="CG439" s="393"/>
      <c r="CH439" s="393"/>
      <c r="CI439" s="393"/>
      <c r="CJ439" s="393"/>
      <c r="CK439" s="393"/>
      <c r="CL439" s="393"/>
      <c r="CM439" s="393"/>
      <c r="CN439" s="393"/>
      <c r="CO439" s="393"/>
      <c r="CP439" s="393"/>
      <c r="CQ439" s="393"/>
      <c r="CR439" s="393"/>
      <c r="CS439" s="393"/>
      <c r="CT439" s="393"/>
      <c r="CU439" s="393"/>
      <c r="CV439" s="393"/>
      <c r="CW439" s="393"/>
      <c r="CX439" s="393"/>
      <c r="CY439" s="393"/>
      <c r="CZ439" s="393"/>
    </row>
    <row r="440" s="397" customFormat="true" ht="25.15" customHeight="true" x14ac:dyDescent="0.2">
      <c r="B440" s="1041"/>
      <c r="C440" s="1154" t="s">
        <v>249</v>
      </c>
      <c r="D440" s="1155"/>
      <c r="E440" s="675">
        <v>-9.2663184304326088E-2</v>
      </c>
      <c r="F440" s="671"/>
      <c r="G440" s="671"/>
      <c r="H440" s="1155" t="s">
        <v>242</v>
      </c>
      <c r="I440" s="1155"/>
      <c r="J440" s="676">
        <v>-0.13493119285845873</v>
      </c>
      <c r="K440" s="671"/>
      <c r="L440" s="671"/>
      <c r="M440" s="1155" t="s">
        <v>220</v>
      </c>
      <c r="N440" s="1155"/>
      <c r="O440" s="677">
        <v>0.1284198310007767</v>
      </c>
      <c r="P440" s="671"/>
      <c r="Q440" s="671"/>
      <c r="Y440" s="390"/>
      <c r="Z440" s="390"/>
      <c r="AA440" s="390"/>
      <c r="AB440" s="390"/>
      <c r="AC440" s="390"/>
      <c r="AD440" s="390"/>
      <c r="AE440" s="390"/>
      <c r="AF440" s="390"/>
      <c r="AG440" s="390"/>
      <c r="AH440" s="390"/>
      <c r="AI440" s="390"/>
      <c r="AJ440" s="390"/>
      <c r="AK440" s="390"/>
      <c r="AL440" s="390"/>
      <c r="AM440" s="390"/>
      <c r="AN440" s="390"/>
      <c r="AO440" s="390"/>
      <c r="AP440" s="390"/>
      <c r="AQ440" s="390"/>
      <c r="AR440" s="390"/>
      <c r="AS440" s="390"/>
      <c r="AT440" s="390"/>
      <c r="AU440" s="390"/>
      <c r="AV440" s="390"/>
      <c r="AW440" s="390"/>
      <c r="AX440" s="390"/>
      <c r="AY440" s="390"/>
      <c r="AZ440" s="390"/>
      <c r="BA440" s="392"/>
      <c r="BB440" s="469"/>
      <c r="BC440" s="392"/>
      <c r="BD440" s="392"/>
      <c r="BE440" s="392"/>
      <c r="BF440" s="392"/>
      <c r="BG440" s="392"/>
      <c r="BH440" s="392"/>
      <c r="BI440" s="392"/>
      <c r="BJ440" s="392"/>
      <c r="BK440" s="392"/>
      <c r="BL440" s="392"/>
      <c r="BM440" s="392"/>
      <c r="BN440" s="392"/>
      <c r="BO440" s="392"/>
      <c r="BP440" s="392"/>
      <c r="BQ440" s="392"/>
      <c r="BR440" s="392"/>
      <c r="BS440" s="392"/>
      <c r="BT440" s="392"/>
      <c r="BU440" s="392"/>
      <c r="BV440" s="392"/>
      <c r="BW440" s="392"/>
      <c r="BX440" s="392"/>
      <c r="BY440" s="393"/>
      <c r="BZ440" s="393"/>
      <c r="CA440" s="393"/>
      <c r="CB440" s="393"/>
      <c r="CC440" s="393"/>
      <c r="CD440" s="393"/>
      <c r="CE440" s="393"/>
      <c r="CF440" s="393"/>
      <c r="CG440" s="393"/>
      <c r="CH440" s="393"/>
      <c r="CI440" s="393"/>
      <c r="CJ440" s="393"/>
      <c r="CK440" s="393"/>
      <c r="CL440" s="393"/>
      <c r="CM440" s="393"/>
      <c r="CN440" s="393"/>
      <c r="CO440" s="393"/>
      <c r="CP440" s="393"/>
      <c r="CQ440" s="393"/>
      <c r="CR440" s="393"/>
      <c r="CS440" s="393"/>
      <c r="CT440" s="393"/>
      <c r="CU440" s="393"/>
      <c r="CV440" s="393"/>
      <c r="CW440" s="393"/>
      <c r="CX440" s="393"/>
      <c r="CY440" s="393"/>
      <c r="CZ440" s="393"/>
    </row>
    <row r="441" s="397" customFormat="true" ht="25.15" customHeight="true" x14ac:dyDescent="0.2">
      <c r="B441" s="1041"/>
      <c r="C441" s="1154" t="s">
        <v>233</v>
      </c>
      <c r="D441" s="1155"/>
      <c r="E441" s="675">
        <v>8.800424614898146E-2</v>
      </c>
      <c r="F441" s="671"/>
      <c r="G441" s="671"/>
      <c r="H441" s="1155" t="s">
        <v>245</v>
      </c>
      <c r="I441" s="1155"/>
      <c r="J441" s="676">
        <v>-0.12841608261135001</v>
      </c>
      <c r="K441" s="671"/>
      <c r="L441" s="671"/>
      <c r="M441" s="1155" t="s">
        <v>247</v>
      </c>
      <c r="N441" s="1155"/>
      <c r="O441" s="677">
        <v>-0.12080983954861628</v>
      </c>
      <c r="P441" s="671"/>
      <c r="Q441" s="671"/>
      <c r="Y441" s="390"/>
      <c r="Z441" s="390"/>
      <c r="AA441" s="390"/>
      <c r="AB441" s="390"/>
      <c r="AC441" s="390"/>
      <c r="AD441" s="390"/>
      <c r="AE441" s="390"/>
      <c r="AF441" s="390"/>
      <c r="AG441" s="390"/>
      <c r="AH441" s="390"/>
      <c r="AI441" s="390"/>
      <c r="AJ441" s="390"/>
      <c r="AK441" s="390"/>
      <c r="AL441" s="390"/>
      <c r="AM441" s="390"/>
      <c r="AN441" s="390"/>
      <c r="AO441" s="390"/>
      <c r="AP441" s="390"/>
      <c r="AQ441" s="390"/>
      <c r="AR441" s="390"/>
      <c r="AS441" s="390"/>
      <c r="AT441" s="390"/>
      <c r="AU441" s="390"/>
      <c r="AV441" s="390"/>
      <c r="AW441" s="390"/>
      <c r="AX441" s="390"/>
      <c r="AY441" s="390"/>
      <c r="AZ441" s="390"/>
      <c r="BA441" s="392"/>
      <c r="BB441" s="469"/>
      <c r="BC441" s="392"/>
      <c r="BD441" s="392"/>
      <c r="BE441" s="392"/>
      <c r="BF441" s="392"/>
      <c r="BG441" s="392"/>
      <c r="BH441" s="392"/>
      <c r="BI441" s="392"/>
      <c r="BJ441" s="392"/>
      <c r="BK441" s="392"/>
      <c r="BL441" s="392"/>
      <c r="BM441" s="392"/>
      <c r="BN441" s="392"/>
      <c r="BO441" s="392"/>
      <c r="BP441" s="392"/>
      <c r="BQ441" s="392"/>
      <c r="BR441" s="392"/>
      <c r="BS441" s="392"/>
      <c r="BT441" s="392"/>
      <c r="BU441" s="392"/>
      <c r="BV441" s="392"/>
      <c r="BW441" s="392"/>
      <c r="BX441" s="392"/>
      <c r="BY441" s="393"/>
      <c r="BZ441" s="393"/>
      <c r="CA441" s="393"/>
      <c r="CB441" s="393"/>
      <c r="CC441" s="393"/>
      <c r="CD441" s="393"/>
      <c r="CE441" s="393"/>
      <c r="CF441" s="393"/>
      <c r="CG441" s="393"/>
      <c r="CH441" s="393"/>
      <c r="CI441" s="393"/>
      <c r="CJ441" s="393"/>
      <c r="CK441" s="393"/>
      <c r="CL441" s="393"/>
      <c r="CM441" s="393"/>
      <c r="CN441" s="393"/>
      <c r="CO441" s="393"/>
      <c r="CP441" s="393"/>
      <c r="CQ441" s="393"/>
      <c r="CR441" s="393"/>
      <c r="CS441" s="393"/>
      <c r="CT441" s="393"/>
      <c r="CU441" s="393"/>
      <c r="CV441" s="393"/>
      <c r="CW441" s="393"/>
      <c r="CX441" s="393"/>
      <c r="CY441" s="393"/>
      <c r="CZ441" s="393"/>
    </row>
    <row r="442" s="397" customFormat="true" ht="25.15" customHeight="true" x14ac:dyDescent="0.2">
      <c r="B442" s="1041"/>
      <c r="C442" s="1154" t="s">
        <v>223</v>
      </c>
      <c r="D442" s="1155"/>
      <c r="E442" s="675">
        <v>-7.5370822019869735E-2</v>
      </c>
      <c r="F442" s="671"/>
      <c r="G442" s="671"/>
      <c r="H442" s="1155" t="s">
        <v>234</v>
      </c>
      <c r="I442" s="1155"/>
      <c r="J442" s="676">
        <v>0.12782375149063815</v>
      </c>
      <c r="K442" s="671"/>
      <c r="L442" s="671"/>
      <c r="M442" s="1155" t="s">
        <v>249</v>
      </c>
      <c r="N442" s="1155"/>
      <c r="O442" s="677">
        <v>-9.4435688206039536E-2</v>
      </c>
      <c r="P442" s="671"/>
      <c r="Q442" s="671"/>
      <c r="Y442" s="390"/>
      <c r="Z442" s="390"/>
      <c r="AA442" s="390"/>
      <c r="AB442" s="390"/>
      <c r="AC442" s="390"/>
      <c r="AD442" s="390"/>
      <c r="AE442" s="390"/>
      <c r="AF442" s="390"/>
      <c r="AG442" s="390"/>
      <c r="AH442" s="390"/>
      <c r="AI442" s="390"/>
      <c r="AJ442" s="390"/>
      <c r="AK442" s="390"/>
      <c r="AL442" s="390"/>
      <c r="AM442" s="390"/>
      <c r="AN442" s="390"/>
      <c r="AO442" s="390"/>
      <c r="AP442" s="390"/>
      <c r="AQ442" s="390"/>
      <c r="AR442" s="390"/>
      <c r="AS442" s="390"/>
      <c r="AT442" s="390"/>
      <c r="AU442" s="390"/>
      <c r="AV442" s="390"/>
      <c r="AW442" s="390"/>
      <c r="AX442" s="390"/>
      <c r="AY442" s="390"/>
      <c r="AZ442" s="390"/>
      <c r="BA442" s="392"/>
      <c r="BB442" s="469"/>
      <c r="BC442" s="392"/>
      <c r="BD442" s="392"/>
      <c r="BE442" s="392"/>
      <c r="BF442" s="392"/>
      <c r="BG442" s="392"/>
      <c r="BH442" s="392"/>
      <c r="BI442" s="392"/>
      <c r="BJ442" s="392"/>
      <c r="BK442" s="392"/>
      <c r="BL442" s="392"/>
      <c r="BM442" s="392"/>
      <c r="BN442" s="392"/>
      <c r="BO442" s="392"/>
      <c r="BP442" s="392"/>
      <c r="BQ442" s="392"/>
      <c r="BR442" s="392"/>
      <c r="BS442" s="392"/>
      <c r="BT442" s="392"/>
      <c r="BU442" s="392"/>
      <c r="BV442" s="392"/>
      <c r="BW442" s="392"/>
      <c r="BX442" s="392"/>
      <c r="BY442" s="393"/>
      <c r="BZ442" s="393"/>
      <c r="CA442" s="393"/>
      <c r="CB442" s="393"/>
      <c r="CC442" s="393"/>
      <c r="CD442" s="393"/>
      <c r="CE442" s="393"/>
      <c r="CF442" s="393"/>
      <c r="CG442" s="393"/>
      <c r="CH442" s="393"/>
      <c r="CI442" s="393"/>
      <c r="CJ442" s="393"/>
      <c r="CK442" s="393"/>
      <c r="CL442" s="393"/>
      <c r="CM442" s="393"/>
      <c r="CN442" s="393"/>
      <c r="CO442" s="393"/>
      <c r="CP442" s="393"/>
      <c r="CQ442" s="393"/>
      <c r="CR442" s="393"/>
      <c r="CS442" s="393"/>
      <c r="CT442" s="393"/>
      <c r="CU442" s="393"/>
      <c r="CV442" s="393"/>
      <c r="CW442" s="393"/>
      <c r="CX442" s="393"/>
      <c r="CY442" s="393"/>
      <c r="CZ442" s="393"/>
    </row>
    <row r="443" s="397" customFormat="true" ht="25.15" customHeight="true" x14ac:dyDescent="0.2">
      <c r="B443" s="1041"/>
      <c r="C443" s="1154" t="s">
        <v>250</v>
      </c>
      <c r="D443" s="1155"/>
      <c r="E443" s="675">
        <v>-7.0105343473785831E-2</v>
      </c>
      <c r="F443" s="671"/>
      <c r="G443" s="671"/>
      <c r="H443" s="1155" t="s">
        <v>235</v>
      </c>
      <c r="I443" s="1155"/>
      <c r="J443" s="676">
        <v>0.11473448967534927</v>
      </c>
      <c r="K443" s="671"/>
      <c r="L443" s="671"/>
      <c r="M443" s="1155" t="s">
        <v>233</v>
      </c>
      <c r="N443" s="1155"/>
      <c r="O443" s="677">
        <v>8.8375404547889974E-2</v>
      </c>
      <c r="P443" s="671"/>
      <c r="Q443" s="671"/>
      <c r="Y443" s="390"/>
      <c r="Z443" s="390"/>
      <c r="AA443" s="390"/>
      <c r="AB443" s="390"/>
      <c r="AC443" s="390"/>
      <c r="AD443" s="390"/>
      <c r="AE443" s="390"/>
      <c r="AF443" s="390"/>
      <c r="AG443" s="390"/>
      <c r="AH443" s="390"/>
      <c r="AI443" s="390"/>
      <c r="AJ443" s="390"/>
      <c r="AK443" s="390"/>
      <c r="AL443" s="390"/>
      <c r="AM443" s="390"/>
      <c r="AN443" s="390"/>
      <c r="AO443" s="390"/>
      <c r="AP443" s="390"/>
      <c r="AQ443" s="390"/>
      <c r="AR443" s="390"/>
      <c r="AS443" s="390"/>
      <c r="AT443" s="390"/>
      <c r="AU443" s="390"/>
      <c r="AV443" s="390"/>
      <c r="AW443" s="390"/>
      <c r="AX443" s="390"/>
      <c r="AY443" s="390"/>
      <c r="AZ443" s="390"/>
      <c r="BA443" s="392"/>
      <c r="BB443" s="469"/>
      <c r="BC443" s="392"/>
      <c r="BD443" s="392"/>
      <c r="BE443" s="392"/>
      <c r="BF443" s="392"/>
      <c r="BG443" s="392"/>
      <c r="BH443" s="392"/>
      <c r="BI443" s="392"/>
      <c r="BJ443" s="392"/>
      <c r="BK443" s="392"/>
      <c r="BL443" s="392"/>
      <c r="BM443" s="392"/>
      <c r="BN443" s="392"/>
      <c r="BO443" s="392"/>
      <c r="BP443" s="392"/>
      <c r="BQ443" s="392"/>
      <c r="BR443" s="392"/>
      <c r="BS443" s="392"/>
      <c r="BT443" s="392"/>
      <c r="BU443" s="392"/>
      <c r="BV443" s="392"/>
      <c r="BW443" s="392"/>
      <c r="BX443" s="392"/>
      <c r="BY443" s="393"/>
      <c r="BZ443" s="393"/>
      <c r="CA443" s="393"/>
      <c r="CB443" s="393"/>
      <c r="CC443" s="393"/>
      <c r="CD443" s="393"/>
      <c r="CE443" s="393"/>
      <c r="CF443" s="393"/>
      <c r="CG443" s="393"/>
      <c r="CH443" s="393"/>
      <c r="CI443" s="393"/>
      <c r="CJ443" s="393"/>
      <c r="CK443" s="393"/>
      <c r="CL443" s="393"/>
      <c r="CM443" s="393"/>
      <c r="CN443" s="393"/>
      <c r="CO443" s="393"/>
      <c r="CP443" s="393"/>
      <c r="CQ443" s="393"/>
      <c r="CR443" s="393"/>
      <c r="CS443" s="393"/>
      <c r="CT443" s="393"/>
      <c r="CU443" s="393"/>
      <c r="CV443" s="393"/>
      <c r="CW443" s="393"/>
      <c r="CX443" s="393"/>
      <c r="CY443" s="393"/>
      <c r="CZ443" s="393"/>
    </row>
    <row r="444" s="397" customFormat="true" ht="25.15" customHeight="true" x14ac:dyDescent="0.2">
      <c r="B444" s="1041"/>
      <c r="C444" s="1154" t="s">
        <v>238</v>
      </c>
      <c r="D444" s="1155"/>
      <c r="E444" s="675">
        <v>-6.4831570655949175E-2</v>
      </c>
      <c r="F444" s="671"/>
      <c r="G444" s="671"/>
      <c r="H444" s="1155" t="s">
        <v>249</v>
      </c>
      <c r="I444" s="1155"/>
      <c r="J444" s="676">
        <v>-9.2732269603902753E-2</v>
      </c>
      <c r="K444" s="671"/>
      <c r="L444" s="671"/>
      <c r="M444" s="1155" t="s">
        <v>250</v>
      </c>
      <c r="N444" s="1155"/>
      <c r="O444" s="677">
        <v>-6.1882793745609947E-2</v>
      </c>
      <c r="P444" s="671"/>
      <c r="Q444" s="671"/>
      <c r="Y444" s="390"/>
      <c r="Z444" s="390"/>
      <c r="AA444" s="390"/>
      <c r="AB444" s="390"/>
      <c r="AC444" s="390"/>
      <c r="AD444" s="390"/>
      <c r="AE444" s="390"/>
      <c r="AF444" s="390"/>
      <c r="AG444" s="390"/>
      <c r="AH444" s="390"/>
      <c r="AI444" s="390"/>
      <c r="AJ444" s="390"/>
      <c r="AK444" s="390"/>
      <c r="AL444" s="390"/>
      <c r="AM444" s="390"/>
      <c r="AN444" s="390"/>
      <c r="AO444" s="390"/>
      <c r="AP444" s="390"/>
      <c r="AQ444" s="390"/>
      <c r="AR444" s="390"/>
      <c r="AS444" s="390"/>
      <c r="AT444" s="390"/>
      <c r="AU444" s="390"/>
      <c r="AV444" s="390"/>
      <c r="AW444" s="390"/>
      <c r="AX444" s="390"/>
      <c r="AY444" s="390"/>
      <c r="AZ444" s="390"/>
      <c r="BA444" s="392"/>
      <c r="BB444" s="469"/>
      <c r="BC444" s="392"/>
      <c r="BD444" s="392"/>
      <c r="BE444" s="392"/>
      <c r="BF444" s="392"/>
      <c r="BG444" s="392"/>
      <c r="BH444" s="392"/>
      <c r="BI444" s="392"/>
      <c r="BJ444" s="392"/>
      <c r="BK444" s="392"/>
      <c r="BL444" s="392"/>
      <c r="BM444" s="392"/>
      <c r="BN444" s="392"/>
      <c r="BO444" s="392"/>
      <c r="BP444" s="392"/>
      <c r="BQ444" s="392"/>
      <c r="BR444" s="392"/>
      <c r="BS444" s="392"/>
      <c r="BT444" s="392"/>
      <c r="BU444" s="392"/>
      <c r="BV444" s="392"/>
      <c r="BW444" s="392"/>
      <c r="BX444" s="392"/>
      <c r="BY444" s="393"/>
      <c r="BZ444" s="393"/>
      <c r="CA444" s="393"/>
      <c r="CB444" s="393"/>
      <c r="CC444" s="393"/>
      <c r="CD444" s="393"/>
      <c r="CE444" s="393"/>
      <c r="CF444" s="393"/>
      <c r="CG444" s="393"/>
      <c r="CH444" s="393"/>
      <c r="CI444" s="393"/>
      <c r="CJ444" s="393"/>
      <c r="CK444" s="393"/>
      <c r="CL444" s="393"/>
      <c r="CM444" s="393"/>
      <c r="CN444" s="393"/>
      <c r="CO444" s="393"/>
      <c r="CP444" s="393"/>
      <c r="CQ444" s="393"/>
      <c r="CR444" s="393"/>
      <c r="CS444" s="393"/>
      <c r="CT444" s="393"/>
      <c r="CU444" s="393"/>
      <c r="CV444" s="393"/>
      <c r="CW444" s="393"/>
      <c r="CX444" s="393"/>
      <c r="CY444" s="393"/>
      <c r="CZ444" s="393"/>
    </row>
    <row r="445" s="397" customFormat="true" ht="25.15" customHeight="true" x14ac:dyDescent="0.2">
      <c r="B445" s="1041"/>
      <c r="C445" s="1154" t="s">
        <v>229</v>
      </c>
      <c r="D445" s="1155"/>
      <c r="E445" s="675">
        <v>-5.5466379698626063E-2</v>
      </c>
      <c r="F445" s="671"/>
      <c r="G445" s="671"/>
      <c r="H445" s="1155" t="s">
        <v>250</v>
      </c>
      <c r="I445" s="1155"/>
      <c r="J445" s="676">
        <v>-8.8638108438183594E-2</v>
      </c>
      <c r="K445" s="671"/>
      <c r="L445" s="671"/>
      <c r="M445" s="1155" t="s">
        <v>251</v>
      </c>
      <c r="N445" s="1155"/>
      <c r="O445" s="677">
        <v>5.6988304381464655E-2</v>
      </c>
      <c r="P445" s="671"/>
      <c r="Q445" s="671"/>
      <c r="Y445" s="390"/>
      <c r="Z445" s="390"/>
      <c r="AA445" s="390"/>
      <c r="AB445" s="390"/>
      <c r="AC445" s="390"/>
      <c r="AD445" s="390"/>
      <c r="AE445" s="390"/>
      <c r="AF445" s="390"/>
      <c r="AG445" s="390"/>
      <c r="AH445" s="390"/>
      <c r="AI445" s="390"/>
      <c r="AJ445" s="390"/>
      <c r="AK445" s="390"/>
      <c r="AL445" s="390"/>
      <c r="AM445" s="390"/>
      <c r="AN445" s="390"/>
      <c r="AO445" s="390"/>
      <c r="AP445" s="390"/>
      <c r="AQ445" s="390"/>
      <c r="AR445" s="390"/>
      <c r="AS445" s="390"/>
      <c r="AT445" s="390"/>
      <c r="AU445" s="390"/>
      <c r="AV445" s="390"/>
      <c r="AW445" s="390"/>
      <c r="AX445" s="390"/>
      <c r="AY445" s="390"/>
      <c r="AZ445" s="390"/>
      <c r="BA445" s="392"/>
      <c r="BB445" s="469"/>
      <c r="BC445" s="392"/>
      <c r="BD445" s="392"/>
      <c r="BE445" s="392"/>
      <c r="BF445" s="392"/>
      <c r="BG445" s="392"/>
      <c r="BH445" s="392"/>
      <c r="BI445" s="392"/>
      <c r="BJ445" s="392"/>
      <c r="BK445" s="392"/>
      <c r="BL445" s="392"/>
      <c r="BM445" s="392"/>
      <c r="BN445" s="392"/>
      <c r="BO445" s="392"/>
      <c r="BP445" s="392"/>
      <c r="BQ445" s="392"/>
      <c r="BR445" s="392"/>
      <c r="BS445" s="392"/>
      <c r="BT445" s="392"/>
      <c r="BU445" s="392"/>
      <c r="BV445" s="392"/>
      <c r="BW445" s="392"/>
      <c r="BX445" s="392"/>
      <c r="BY445" s="393"/>
      <c r="BZ445" s="393"/>
      <c r="CA445" s="393"/>
      <c r="CB445" s="393"/>
      <c r="CC445" s="393"/>
      <c r="CD445" s="393"/>
      <c r="CE445" s="393"/>
      <c r="CF445" s="393"/>
      <c r="CG445" s="393"/>
      <c r="CH445" s="393"/>
      <c r="CI445" s="393"/>
      <c r="CJ445" s="393"/>
      <c r="CK445" s="393"/>
      <c r="CL445" s="393"/>
      <c r="CM445" s="393"/>
      <c r="CN445" s="393"/>
      <c r="CO445" s="393"/>
      <c r="CP445" s="393"/>
      <c r="CQ445" s="393"/>
      <c r="CR445" s="393"/>
      <c r="CS445" s="393"/>
      <c r="CT445" s="393"/>
      <c r="CU445" s="393"/>
      <c r="CV445" s="393"/>
      <c r="CW445" s="393"/>
      <c r="CX445" s="393"/>
      <c r="CY445" s="393"/>
      <c r="CZ445" s="393"/>
    </row>
    <row r="446" s="397" customFormat="true" ht="25.15" customHeight="true" x14ac:dyDescent="0.2">
      <c r="C446" s="1154" t="s">
        <v>252</v>
      </c>
      <c r="D446" s="1155"/>
      <c r="E446" s="675">
        <v>-4.4743854051552866E-2</v>
      </c>
      <c r="F446" s="671"/>
      <c r="G446" s="671"/>
      <c r="H446" s="1155" t="s">
        <v>248</v>
      </c>
      <c r="I446" s="1155"/>
      <c r="J446" s="676">
        <v>8.6664222922701969E-2</v>
      </c>
      <c r="K446" s="671"/>
      <c r="L446" s="671"/>
      <c r="M446" s="1155" t="s">
        <v>253</v>
      </c>
      <c r="N446" s="1155"/>
      <c r="O446" s="677">
        <v>-4.3544267783106466E-2</v>
      </c>
      <c r="P446" s="671"/>
      <c r="Q446" s="671"/>
      <c r="Y446" s="390"/>
      <c r="Z446" s="390"/>
      <c r="AA446" s="390"/>
      <c r="AB446" s="390"/>
      <c r="AC446" s="390"/>
      <c r="AD446" s="390"/>
      <c r="AE446" s="390"/>
      <c r="AF446" s="390"/>
      <c r="AG446" s="390"/>
      <c r="AH446" s="390"/>
      <c r="AI446" s="390"/>
      <c r="AJ446" s="390"/>
      <c r="AK446" s="390"/>
      <c r="AL446" s="390"/>
      <c r="AM446" s="390"/>
      <c r="AN446" s="390"/>
      <c r="AO446" s="390"/>
      <c r="AP446" s="390"/>
      <c r="AQ446" s="390"/>
      <c r="AR446" s="390"/>
      <c r="AS446" s="390"/>
      <c r="AT446" s="390"/>
      <c r="AU446" s="390"/>
      <c r="AV446" s="390"/>
      <c r="AW446" s="390"/>
      <c r="AX446" s="390"/>
      <c r="AY446" s="390"/>
      <c r="AZ446" s="390"/>
      <c r="BA446" s="392"/>
      <c r="BB446" s="469"/>
      <c r="BC446" s="392"/>
      <c r="BD446" s="392"/>
      <c r="BE446" s="392"/>
      <c r="BF446" s="392"/>
      <c r="BG446" s="392"/>
      <c r="BH446" s="392"/>
      <c r="BI446" s="392"/>
      <c r="BJ446" s="392"/>
      <c r="BK446" s="392"/>
      <c r="BL446" s="392"/>
      <c r="BM446" s="392"/>
      <c r="BN446" s="392"/>
      <c r="BO446" s="392"/>
      <c r="BP446" s="392"/>
      <c r="BQ446" s="392"/>
      <c r="BR446" s="392"/>
      <c r="BS446" s="392"/>
      <c r="BT446" s="392"/>
      <c r="BU446" s="392"/>
      <c r="BV446" s="392"/>
      <c r="BW446" s="392"/>
      <c r="BX446" s="392"/>
      <c r="BY446" s="393"/>
      <c r="BZ446" s="393"/>
      <c r="CA446" s="393"/>
      <c r="CB446" s="393"/>
      <c r="CC446" s="393"/>
      <c r="CD446" s="393"/>
      <c r="CE446" s="393"/>
      <c r="CF446" s="393"/>
      <c r="CG446" s="393"/>
      <c r="CH446" s="393"/>
      <c r="CI446" s="393"/>
      <c r="CJ446" s="393"/>
      <c r="CK446" s="393"/>
      <c r="CL446" s="393"/>
      <c r="CM446" s="393"/>
      <c r="CN446" s="393"/>
      <c r="CO446" s="393"/>
      <c r="CP446" s="393"/>
      <c r="CQ446" s="393"/>
      <c r="CR446" s="393"/>
      <c r="CS446" s="393"/>
      <c r="CT446" s="393"/>
      <c r="CU446" s="393"/>
      <c r="CV446" s="393"/>
      <c r="CW446" s="393"/>
      <c r="CX446" s="393"/>
      <c r="CY446" s="393"/>
      <c r="CZ446" s="393"/>
    </row>
    <row r="447" s="397" customFormat="true" ht="25.15" customHeight="true" x14ac:dyDescent="0.2">
      <c r="C447" s="1154" t="s">
        <v>220</v>
      </c>
      <c r="D447" s="1155"/>
      <c r="E447" s="675">
        <v>4.4048085495964687E-2</v>
      </c>
      <c r="F447" s="671"/>
      <c r="G447" s="671"/>
      <c r="H447" s="1155" t="s">
        <v>252</v>
      </c>
      <c r="I447" s="1155"/>
      <c r="J447" s="676">
        <v>-6.6511322418378205E-2</v>
      </c>
      <c r="K447" s="671"/>
      <c r="L447" s="671"/>
      <c r="M447" s="1155" t="s">
        <v>240</v>
      </c>
      <c r="N447" s="1155"/>
      <c r="O447" s="677">
        <v>3.3412510308106748E-2</v>
      </c>
      <c r="P447" s="671"/>
      <c r="Q447" s="671"/>
      <c r="Y447" s="390"/>
      <c r="Z447" s="390"/>
      <c r="AA447" s="390"/>
      <c r="AB447" s="390"/>
      <c r="AC447" s="390"/>
      <c r="AD447" s="390"/>
      <c r="AE447" s="390"/>
      <c r="AF447" s="390"/>
      <c r="AG447" s="390"/>
      <c r="AH447" s="390"/>
      <c r="AI447" s="390"/>
      <c r="AJ447" s="390"/>
      <c r="AK447" s="390"/>
      <c r="AL447" s="390"/>
      <c r="AM447" s="390"/>
      <c r="AN447" s="390"/>
      <c r="AO447" s="390"/>
      <c r="AP447" s="390"/>
      <c r="AQ447" s="390"/>
      <c r="AR447" s="390"/>
      <c r="AS447" s="390"/>
      <c r="AT447" s="390"/>
      <c r="AU447" s="390"/>
      <c r="AV447" s="390"/>
      <c r="AW447" s="390"/>
      <c r="AX447" s="390"/>
      <c r="AY447" s="390"/>
      <c r="AZ447" s="390"/>
      <c r="BA447" s="392"/>
      <c r="BB447" s="469"/>
      <c r="BC447" s="392"/>
      <c r="BD447" s="392"/>
      <c r="BE447" s="392"/>
      <c r="BF447" s="392"/>
      <c r="BG447" s="392"/>
      <c r="BH447" s="392"/>
      <c r="BI447" s="392"/>
      <c r="BJ447" s="392"/>
      <c r="BK447" s="392"/>
      <c r="BL447" s="392"/>
      <c r="BM447" s="392"/>
      <c r="BN447" s="392"/>
      <c r="BO447" s="392"/>
      <c r="BP447" s="392"/>
      <c r="BQ447" s="392"/>
      <c r="BR447" s="392"/>
      <c r="BS447" s="392"/>
      <c r="BT447" s="392"/>
      <c r="BU447" s="392"/>
      <c r="BV447" s="392"/>
      <c r="BW447" s="392"/>
      <c r="BX447" s="392"/>
      <c r="BY447" s="393"/>
      <c r="BZ447" s="393"/>
      <c r="CA447" s="393"/>
      <c r="CB447" s="393"/>
      <c r="CC447" s="393"/>
      <c r="CD447" s="393"/>
      <c r="CE447" s="393"/>
      <c r="CF447" s="393"/>
      <c r="CG447" s="393"/>
      <c r="CH447" s="393"/>
      <c r="CI447" s="393"/>
      <c r="CJ447" s="393"/>
      <c r="CK447" s="393"/>
      <c r="CL447" s="393"/>
      <c r="CM447" s="393"/>
      <c r="CN447" s="393"/>
      <c r="CO447" s="393"/>
      <c r="CP447" s="393"/>
      <c r="CQ447" s="393"/>
      <c r="CR447" s="393"/>
      <c r="CS447" s="393"/>
      <c r="CT447" s="393"/>
      <c r="CU447" s="393"/>
      <c r="CV447" s="393"/>
      <c r="CW447" s="393"/>
      <c r="CX447" s="393"/>
      <c r="CY447" s="393"/>
      <c r="CZ447" s="393"/>
    </row>
    <row r="448" s="397" customFormat="true" ht="25.15" customHeight="true" x14ac:dyDescent="0.2">
      <c r="C448" s="1154" t="s">
        <v>253</v>
      </c>
      <c r="D448" s="1155"/>
      <c r="E448" s="675">
        <v>-4.1649372517443592E-2</v>
      </c>
      <c r="F448" s="671"/>
      <c r="G448" s="671"/>
      <c r="H448" s="1155" t="s">
        <v>251</v>
      </c>
      <c r="I448" s="1155"/>
      <c r="J448" s="676">
        <v>-4.8608603093008518E-2</v>
      </c>
      <c r="K448" s="671"/>
      <c r="L448" s="671"/>
      <c r="M448" s="1155" t="s">
        <v>252</v>
      </c>
      <c r="N448" s="1155"/>
      <c r="O448" s="677">
        <v>-2.9707829914097008E-2</v>
      </c>
      <c r="P448" s="671"/>
      <c r="Q448" s="671"/>
      <c r="Y448" s="390"/>
      <c r="Z448" s="390"/>
      <c r="AA448" s="390"/>
      <c r="AB448" s="390"/>
      <c r="AC448" s="390"/>
      <c r="AD448" s="390"/>
      <c r="AE448" s="390"/>
      <c r="AF448" s="390"/>
      <c r="AG448" s="390"/>
      <c r="AH448" s="390"/>
      <c r="AI448" s="390"/>
      <c r="AJ448" s="390"/>
      <c r="AK448" s="390"/>
      <c r="AL448" s="390"/>
      <c r="AM448" s="390"/>
      <c r="AN448" s="390"/>
      <c r="AO448" s="390"/>
      <c r="AP448" s="390"/>
      <c r="AQ448" s="390"/>
      <c r="AR448" s="390"/>
      <c r="AS448" s="390"/>
      <c r="AT448" s="390"/>
      <c r="AU448" s="390"/>
      <c r="AV448" s="390"/>
      <c r="AW448" s="390"/>
      <c r="AX448" s="390"/>
      <c r="AY448" s="390"/>
      <c r="AZ448" s="390"/>
      <c r="BA448" s="392"/>
      <c r="BB448" s="469"/>
      <c r="BC448" s="392"/>
      <c r="BD448" s="392"/>
      <c r="BE448" s="392"/>
      <c r="BF448" s="392"/>
      <c r="BG448" s="392"/>
      <c r="BH448" s="392"/>
      <c r="BI448" s="392"/>
      <c r="BJ448" s="392"/>
      <c r="BK448" s="392"/>
      <c r="BL448" s="392"/>
      <c r="BM448" s="392"/>
      <c r="BN448" s="392"/>
      <c r="BO448" s="392"/>
      <c r="BP448" s="392"/>
      <c r="BQ448" s="392"/>
      <c r="BR448" s="392"/>
      <c r="BS448" s="392"/>
      <c r="BT448" s="392"/>
      <c r="BU448" s="392"/>
      <c r="BV448" s="392"/>
      <c r="BW448" s="392"/>
      <c r="BX448" s="392"/>
      <c r="BY448" s="393"/>
      <c r="BZ448" s="393"/>
      <c r="CA448" s="393"/>
      <c r="CB448" s="393"/>
      <c r="CC448" s="393"/>
      <c r="CD448" s="393"/>
      <c r="CE448" s="393"/>
      <c r="CF448" s="393"/>
      <c r="CG448" s="393"/>
      <c r="CH448" s="393"/>
      <c r="CI448" s="393"/>
      <c r="CJ448" s="393"/>
      <c r="CK448" s="393"/>
      <c r="CL448" s="393"/>
      <c r="CM448" s="393"/>
      <c r="CN448" s="393"/>
      <c r="CO448" s="393"/>
      <c r="CP448" s="393"/>
      <c r="CQ448" s="393"/>
      <c r="CR448" s="393"/>
      <c r="CS448" s="393"/>
      <c r="CT448" s="393"/>
      <c r="CU448" s="393"/>
      <c r="CV448" s="393"/>
      <c r="CW448" s="393"/>
      <c r="CX448" s="393"/>
      <c r="CY448" s="393"/>
      <c r="CZ448" s="393"/>
    </row>
    <row r="449" s="397" customFormat="true" ht="25.15" customHeight="true" x14ac:dyDescent="0.2">
      <c r="C449" s="1154" t="s">
        <v>251</v>
      </c>
      <c r="D449" s="1155"/>
      <c r="E449" s="675">
        <v>4.1105771403798952E-2</v>
      </c>
      <c r="F449" s="671"/>
      <c r="G449" s="671"/>
      <c r="H449" s="1155" t="s">
        <v>247</v>
      </c>
      <c r="I449" s="1155"/>
      <c r="J449" s="676">
        <v>-4.4620571890286564E-2</v>
      </c>
      <c r="K449" s="671"/>
      <c r="L449" s="671"/>
      <c r="M449" s="1155" t="s">
        <v>254</v>
      </c>
      <c r="N449" s="1155"/>
      <c r="O449" s="677">
        <v>2.8841595790540759E-2</v>
      </c>
      <c r="P449" s="671"/>
      <c r="Q449" s="671"/>
      <c r="Y449" s="390"/>
      <c r="Z449" s="390"/>
      <c r="AA449" s="390"/>
      <c r="AB449" s="390"/>
      <c r="AC449" s="390"/>
      <c r="AD449" s="390"/>
      <c r="AE449" s="390"/>
      <c r="AF449" s="390"/>
      <c r="AG449" s="390"/>
      <c r="AH449" s="390"/>
      <c r="AI449" s="390"/>
      <c r="AJ449" s="390"/>
      <c r="AK449" s="390"/>
      <c r="AL449" s="390"/>
      <c r="AM449" s="390"/>
      <c r="AN449" s="390"/>
      <c r="AO449" s="390"/>
      <c r="AP449" s="390"/>
      <c r="AQ449" s="390"/>
      <c r="AR449" s="390"/>
      <c r="AS449" s="390"/>
      <c r="AT449" s="390"/>
      <c r="AU449" s="390"/>
      <c r="AV449" s="390"/>
      <c r="AW449" s="390"/>
      <c r="AX449" s="390"/>
      <c r="AY449" s="390"/>
      <c r="AZ449" s="390"/>
      <c r="BA449" s="392"/>
      <c r="BB449" s="469"/>
      <c r="BC449" s="392"/>
      <c r="BD449" s="392"/>
      <c r="BE449" s="392"/>
      <c r="BF449" s="392"/>
      <c r="BG449" s="392"/>
      <c r="BH449" s="392"/>
      <c r="BI449" s="392"/>
      <c r="BJ449" s="392"/>
      <c r="BK449" s="392"/>
      <c r="BL449" s="392"/>
      <c r="BM449" s="392"/>
      <c r="BN449" s="392"/>
      <c r="BO449" s="392"/>
      <c r="BP449" s="392"/>
      <c r="BQ449" s="392"/>
      <c r="BR449" s="392"/>
      <c r="BS449" s="392"/>
      <c r="BT449" s="392"/>
      <c r="BU449" s="392"/>
      <c r="BV449" s="392"/>
      <c r="BW449" s="392"/>
      <c r="BX449" s="392"/>
      <c r="BY449" s="393"/>
      <c r="BZ449" s="393"/>
      <c r="CA449" s="393"/>
      <c r="CB449" s="393"/>
      <c r="CC449" s="393"/>
      <c r="CD449" s="393"/>
      <c r="CE449" s="393"/>
      <c r="CF449" s="393"/>
      <c r="CG449" s="393"/>
      <c r="CH449" s="393"/>
      <c r="CI449" s="393"/>
      <c r="CJ449" s="393"/>
      <c r="CK449" s="393"/>
      <c r="CL449" s="393"/>
      <c r="CM449" s="393"/>
      <c r="CN449" s="393"/>
      <c r="CO449" s="393"/>
      <c r="CP449" s="393"/>
      <c r="CQ449" s="393"/>
      <c r="CR449" s="393"/>
      <c r="CS449" s="393"/>
      <c r="CT449" s="393"/>
      <c r="CU449" s="393"/>
      <c r="CV449" s="393"/>
      <c r="CW449" s="393"/>
      <c r="CX449" s="393"/>
      <c r="CY449" s="393"/>
      <c r="CZ449" s="393"/>
    </row>
    <row r="450" s="397" customFormat="true" ht="25.15" customHeight="true" x14ac:dyDescent="0.2">
      <c r="C450" s="1154" t="s">
        <v>254</v>
      </c>
      <c r="D450" s="1155"/>
      <c r="E450" s="675">
        <v>3.4430179561266483E-2</v>
      </c>
      <c r="F450" s="671"/>
      <c r="G450" s="671"/>
      <c r="H450" s="1155" t="s">
        <v>254</v>
      </c>
      <c r="I450" s="1155"/>
      <c r="J450" s="676">
        <v>-2.5020373675087627E-2</v>
      </c>
      <c r="K450" s="671"/>
      <c r="L450" s="671"/>
      <c r="M450" s="1155" t="s">
        <v>255</v>
      </c>
      <c r="N450" s="1155"/>
      <c r="O450" s="677">
        <v>1.5633983235474137E-2</v>
      </c>
      <c r="P450" s="671"/>
      <c r="Q450" s="671"/>
      <c r="Y450" s="390"/>
      <c r="Z450" s="390"/>
      <c r="AA450" s="390"/>
      <c r="AB450" s="390"/>
      <c r="AC450" s="390"/>
      <c r="AD450" s="390"/>
      <c r="AE450" s="390"/>
      <c r="AF450" s="390"/>
      <c r="AG450" s="390"/>
      <c r="AH450" s="390"/>
      <c r="AI450" s="390"/>
      <c r="AJ450" s="390"/>
      <c r="AK450" s="390"/>
      <c r="AL450" s="390"/>
      <c r="AM450" s="390"/>
      <c r="AN450" s="390"/>
      <c r="AO450" s="390"/>
      <c r="AP450" s="390"/>
      <c r="AQ450" s="390"/>
      <c r="AR450" s="390"/>
      <c r="AS450" s="390"/>
      <c r="AT450" s="390"/>
      <c r="AU450" s="390"/>
      <c r="AV450" s="390"/>
      <c r="AW450" s="390"/>
      <c r="AX450" s="390"/>
      <c r="AY450" s="390"/>
      <c r="AZ450" s="390"/>
      <c r="BA450" s="392"/>
      <c r="BB450" s="469"/>
      <c r="BC450" s="392"/>
      <c r="BD450" s="392"/>
      <c r="BE450" s="392"/>
      <c r="BF450" s="392"/>
      <c r="BG450" s="392"/>
      <c r="BH450" s="392"/>
      <c r="BI450" s="392"/>
      <c r="BJ450" s="392"/>
      <c r="BK450" s="392"/>
      <c r="BL450" s="392"/>
      <c r="BM450" s="392"/>
      <c r="BN450" s="392"/>
      <c r="BO450" s="392"/>
      <c r="BP450" s="392"/>
      <c r="BQ450" s="392"/>
      <c r="BR450" s="392"/>
      <c r="BS450" s="392"/>
      <c r="BT450" s="392"/>
      <c r="BU450" s="392"/>
      <c r="BV450" s="392"/>
      <c r="BW450" s="392"/>
      <c r="BX450" s="392"/>
      <c r="BY450" s="393"/>
      <c r="BZ450" s="393"/>
      <c r="CA450" s="393"/>
      <c r="CB450" s="393"/>
      <c r="CC450" s="393"/>
      <c r="CD450" s="393"/>
      <c r="CE450" s="393"/>
      <c r="CF450" s="393"/>
      <c r="CG450" s="393"/>
      <c r="CH450" s="393"/>
      <c r="CI450" s="393"/>
      <c r="CJ450" s="393"/>
      <c r="CK450" s="393"/>
      <c r="CL450" s="393"/>
      <c r="CM450" s="393"/>
      <c r="CN450" s="393"/>
      <c r="CO450" s="393"/>
      <c r="CP450" s="393"/>
      <c r="CQ450" s="393"/>
      <c r="CR450" s="393"/>
      <c r="CS450" s="393"/>
      <c r="CT450" s="393"/>
      <c r="CU450" s="393"/>
      <c r="CV450" s="393"/>
      <c r="CW450" s="393"/>
      <c r="CX450" s="393"/>
      <c r="CY450" s="393"/>
      <c r="CZ450" s="393"/>
    </row>
    <row r="451" s="397" customFormat="true" ht="25.15" customHeight="true" x14ac:dyDescent="0.2">
      <c r="C451" s="1154" t="s">
        <v>255</v>
      </c>
      <c r="D451" s="1155"/>
      <c r="E451" s="675">
        <v>1.7688363603588938E-2</v>
      </c>
      <c r="F451" s="671"/>
      <c r="G451" s="671"/>
      <c r="H451" s="1155" t="s">
        <v>253</v>
      </c>
      <c r="I451" s="1155"/>
      <c r="J451" s="676">
        <v>-2.1972327014240671E-2</v>
      </c>
      <c r="K451" s="671"/>
      <c r="L451" s="671"/>
      <c r="M451" s="1155" t="s">
        <v>256</v>
      </c>
      <c r="N451" s="1155"/>
      <c r="O451" s="677">
        <v>5.6605091661456747E-3</v>
      </c>
      <c r="P451" s="671"/>
      <c r="Q451" s="671"/>
      <c r="Y451" s="390"/>
      <c r="Z451" s="390"/>
      <c r="AA451" s="390"/>
      <c r="AB451" s="390"/>
      <c r="AC451" s="390"/>
      <c r="AD451" s="390"/>
      <c r="AE451" s="390"/>
      <c r="AF451" s="390"/>
      <c r="AG451" s="390"/>
      <c r="AH451" s="390"/>
      <c r="AI451" s="390"/>
      <c r="AJ451" s="390"/>
      <c r="AK451" s="390"/>
      <c r="AL451" s="390"/>
      <c r="AM451" s="390"/>
      <c r="AN451" s="390"/>
      <c r="AO451" s="390"/>
      <c r="AP451" s="390"/>
      <c r="AQ451" s="390"/>
      <c r="AR451" s="390"/>
      <c r="AS451" s="390"/>
      <c r="AT451" s="390"/>
      <c r="AU451" s="390"/>
      <c r="AV451" s="390"/>
      <c r="AW451" s="390"/>
      <c r="AX451" s="390"/>
      <c r="AY451" s="390"/>
      <c r="AZ451" s="390"/>
      <c r="BA451" s="392"/>
      <c r="BB451" s="469"/>
      <c r="BC451" s="392"/>
      <c r="BD451" s="392"/>
      <c r="BE451" s="392"/>
      <c r="BF451" s="392"/>
      <c r="BG451" s="392"/>
      <c r="BH451" s="392"/>
      <c r="BI451" s="392"/>
      <c r="BJ451" s="392"/>
      <c r="BK451" s="392"/>
      <c r="BL451" s="392"/>
      <c r="BM451" s="392"/>
      <c r="BN451" s="392"/>
      <c r="BO451" s="392"/>
      <c r="BP451" s="392"/>
      <c r="BQ451" s="392"/>
      <c r="BR451" s="392"/>
      <c r="BS451" s="392"/>
      <c r="BT451" s="392"/>
      <c r="BU451" s="392"/>
      <c r="BV451" s="392"/>
      <c r="BW451" s="392"/>
      <c r="BX451" s="392"/>
      <c r="BY451" s="393"/>
      <c r="BZ451" s="393"/>
      <c r="CA451" s="393"/>
      <c r="CB451" s="393"/>
      <c r="CC451" s="393"/>
      <c r="CD451" s="393"/>
      <c r="CE451" s="393"/>
      <c r="CF451" s="393"/>
      <c r="CG451" s="393"/>
      <c r="CH451" s="393"/>
      <c r="CI451" s="393"/>
      <c r="CJ451" s="393"/>
      <c r="CK451" s="393"/>
      <c r="CL451" s="393"/>
      <c r="CM451" s="393"/>
      <c r="CN451" s="393"/>
      <c r="CO451" s="393"/>
      <c r="CP451" s="393"/>
      <c r="CQ451" s="393"/>
      <c r="CR451" s="393"/>
      <c r="CS451" s="393"/>
      <c r="CT451" s="393"/>
      <c r="CU451" s="393"/>
      <c r="CV451" s="393"/>
      <c r="CW451" s="393"/>
      <c r="CX451" s="393"/>
      <c r="CY451" s="393"/>
      <c r="CZ451" s="393"/>
    </row>
    <row r="452" s="397" customFormat="true" ht="25.15" customHeight="true" x14ac:dyDescent="0.2">
      <c r="C452" s="1154" t="s">
        <v>256</v>
      </c>
      <c r="D452" s="1155"/>
      <c r="E452" s="675">
        <v>-1.3561164973657653E-2</v>
      </c>
      <c r="F452" s="671"/>
      <c r="G452" s="671"/>
      <c r="H452" s="1155" t="s">
        <v>256</v>
      </c>
      <c r="I452" s="1155"/>
      <c r="J452" s="676">
        <v>1.7928215703165485E-2</v>
      </c>
      <c r="K452" s="671"/>
      <c r="L452" s="671"/>
      <c r="M452" s="1155" t="s">
        <v>229</v>
      </c>
      <c r="N452" s="1155"/>
      <c r="O452" s="677">
        <v>2.7383594833831561E-3</v>
      </c>
      <c r="P452" s="671"/>
      <c r="Q452" s="671"/>
      <c r="Y452" s="390"/>
      <c r="Z452" s="390"/>
      <c r="AA452" s="390"/>
      <c r="AB452" s="390"/>
      <c r="AC452" s="390"/>
      <c r="AD452" s="390"/>
      <c r="AE452" s="390"/>
      <c r="AF452" s="390"/>
      <c r="AG452" s="390"/>
      <c r="AH452" s="390"/>
      <c r="AI452" s="390"/>
      <c r="AJ452" s="390"/>
      <c r="AK452" s="390"/>
      <c r="AL452" s="390"/>
      <c r="AM452" s="390"/>
      <c r="AN452" s="390"/>
      <c r="AO452" s="390"/>
      <c r="AP452" s="390"/>
      <c r="AQ452" s="390"/>
      <c r="AR452" s="390"/>
      <c r="AS452" s="390"/>
      <c r="AT452" s="390"/>
      <c r="AU452" s="390"/>
      <c r="AV452" s="390"/>
      <c r="AW452" s="390"/>
      <c r="AX452" s="390"/>
      <c r="AY452" s="390"/>
      <c r="AZ452" s="390"/>
      <c r="BA452" s="392"/>
      <c r="BB452" s="469"/>
      <c r="BC452" s="392"/>
      <c r="BD452" s="392"/>
      <c r="BE452" s="392"/>
      <c r="BF452" s="392"/>
      <c r="BG452" s="392"/>
      <c r="BH452" s="392"/>
      <c r="BI452" s="392"/>
      <c r="BJ452" s="392"/>
      <c r="BK452" s="392"/>
      <c r="BL452" s="392"/>
      <c r="BM452" s="392"/>
      <c r="BN452" s="392"/>
      <c r="BO452" s="392"/>
      <c r="BP452" s="392"/>
      <c r="BQ452" s="392"/>
      <c r="BR452" s="392"/>
      <c r="BS452" s="392"/>
      <c r="BT452" s="392"/>
      <c r="BU452" s="392"/>
      <c r="BV452" s="392"/>
      <c r="BW452" s="392"/>
      <c r="BX452" s="392"/>
      <c r="BY452" s="393"/>
      <c r="BZ452" s="393"/>
      <c r="CA452" s="393"/>
      <c r="CB452" s="393"/>
      <c r="CC452" s="393"/>
      <c r="CD452" s="393"/>
      <c r="CE452" s="393"/>
      <c r="CF452" s="393"/>
      <c r="CG452" s="393"/>
      <c r="CH452" s="393"/>
      <c r="CI452" s="393"/>
      <c r="CJ452" s="393"/>
      <c r="CK452" s="393"/>
      <c r="CL452" s="393"/>
      <c r="CM452" s="393"/>
      <c r="CN452" s="393"/>
      <c r="CO452" s="393"/>
      <c r="CP452" s="393"/>
      <c r="CQ452" s="393"/>
      <c r="CR452" s="393"/>
      <c r="CS452" s="393"/>
      <c r="CT452" s="393"/>
      <c r="CU452" s="393"/>
      <c r="CV452" s="393"/>
      <c r="CW452" s="393"/>
      <c r="CX452" s="393"/>
      <c r="CY452" s="393"/>
      <c r="CZ452" s="393"/>
    </row>
    <row r="453" s="397" customFormat="true" ht="25.15" customHeight="true" x14ac:dyDescent="0.2">
      <c r="C453" s="1154" t="s">
        <v>240</v>
      </c>
      <c r="D453" s="1155"/>
      <c r="E453" s="678">
        <v>-1.4897298114674433E-3</v>
      </c>
      <c r="F453" s="671"/>
      <c r="G453" s="671"/>
      <c r="H453" s="1155" t="s">
        <v>255</v>
      </c>
      <c r="I453" s="1155"/>
      <c r="J453" s="679">
        <v>1.1832743214666272E-2</v>
      </c>
      <c r="K453" s="671"/>
      <c r="L453" s="671"/>
      <c r="M453" s="1155" t="s">
        <v>238</v>
      </c>
      <c r="N453" s="1155"/>
      <c r="O453" s="680">
        <v>-2.3094366800043243E-3</v>
      </c>
      <c r="P453" s="671"/>
      <c r="Q453" s="671"/>
      <c r="Y453" s="390"/>
      <c r="Z453" s="390"/>
      <c r="AA453" s="390"/>
      <c r="AB453" s="390"/>
      <c r="AC453" s="390"/>
      <c r="AD453" s="390"/>
      <c r="AE453" s="390"/>
      <c r="AF453" s="390"/>
      <c r="AG453" s="390"/>
      <c r="AH453" s="390"/>
      <c r="AI453" s="390"/>
      <c r="AJ453" s="390"/>
      <c r="AK453" s="390"/>
      <c r="AL453" s="390"/>
      <c r="AM453" s="390"/>
      <c r="AN453" s="390"/>
      <c r="AO453" s="390"/>
      <c r="AP453" s="390"/>
      <c r="AQ453" s="390"/>
      <c r="AR453" s="390"/>
      <c r="AS453" s="390"/>
      <c r="AT453" s="390"/>
      <c r="AU453" s="390"/>
      <c r="AV453" s="390"/>
      <c r="AW453" s="390"/>
      <c r="AX453" s="390"/>
      <c r="AY453" s="390"/>
      <c r="AZ453" s="390"/>
      <c r="BA453" s="392"/>
      <c r="BB453" s="469"/>
      <c r="BC453" s="392"/>
      <c r="BD453" s="392"/>
      <c r="BE453" s="392"/>
      <c r="BF453" s="392"/>
      <c r="BG453" s="392"/>
      <c r="BH453" s="392"/>
      <c r="BI453" s="392"/>
      <c r="BJ453" s="392"/>
      <c r="BK453" s="392"/>
      <c r="BL453" s="392"/>
      <c r="BM453" s="392"/>
      <c r="BN453" s="392"/>
      <c r="BO453" s="392"/>
      <c r="BP453" s="392"/>
      <c r="BQ453" s="392"/>
      <c r="BR453" s="392"/>
      <c r="BS453" s="392"/>
      <c r="BT453" s="392"/>
      <c r="BU453" s="392"/>
      <c r="BV453" s="392"/>
      <c r="BW453" s="392"/>
      <c r="BX453" s="392"/>
      <c r="BY453" s="393"/>
      <c r="BZ453" s="393"/>
      <c r="CA453" s="393"/>
      <c r="CB453" s="393"/>
      <c r="CC453" s="393"/>
      <c r="CD453" s="393"/>
      <c r="CE453" s="393"/>
      <c r="CF453" s="393"/>
      <c r="CG453" s="393"/>
      <c r="CH453" s="393"/>
      <c r="CI453" s="393"/>
      <c r="CJ453" s="393"/>
      <c r="CK453" s="393"/>
      <c r="CL453" s="393"/>
      <c r="CM453" s="393"/>
      <c r="CN453" s="393"/>
      <c r="CO453" s="393"/>
      <c r="CP453" s="393"/>
      <c r="CQ453" s="393"/>
      <c r="CR453" s="393"/>
      <c r="CS453" s="393"/>
      <c r="CT453" s="393"/>
      <c r="CU453" s="393"/>
      <c r="CV453" s="393"/>
      <c r="CW453" s="393"/>
      <c r="CX453" s="393"/>
      <c r="CY453" s="393"/>
      <c r="CZ453" s="393"/>
    </row>
    <row r="454" s="397" customFormat="true" ht="25.15" customHeight="true" x14ac:dyDescent="0.2">
      <c r="C454" s="1154"/>
      <c r="D454" s="1155"/>
      <c r="E454" s="671"/>
      <c r="F454" s="671"/>
      <c r="G454" s="671"/>
      <c r="H454" s="1155"/>
      <c r="I454" s="1155"/>
      <c r="J454" s="671"/>
      <c r="K454" s="671"/>
      <c r="L454" s="671"/>
      <c r="M454" s="1155"/>
      <c r="N454" s="1155"/>
      <c r="O454" s="671"/>
      <c r="P454" s="671"/>
      <c r="Q454" s="671"/>
      <c r="Y454" s="390"/>
      <c r="Z454" s="390"/>
      <c r="AA454" s="390"/>
      <c r="AB454" s="390"/>
      <c r="AC454" s="390"/>
      <c r="AD454" s="390"/>
      <c r="AE454" s="390"/>
      <c r="AF454" s="390"/>
      <c r="AG454" s="390"/>
      <c r="AH454" s="390"/>
      <c r="AI454" s="390"/>
      <c r="AJ454" s="390"/>
      <c r="AK454" s="390"/>
      <c r="AL454" s="390"/>
      <c r="AM454" s="390"/>
      <c r="AN454" s="390"/>
      <c r="AO454" s="390"/>
      <c r="AP454" s="390"/>
      <c r="AQ454" s="390"/>
      <c r="AR454" s="390"/>
      <c r="AS454" s="390"/>
      <c r="AT454" s="390"/>
      <c r="AU454" s="390"/>
      <c r="AV454" s="390"/>
      <c r="AW454" s="390"/>
      <c r="AX454" s="390"/>
      <c r="AY454" s="390"/>
      <c r="AZ454" s="390"/>
      <c r="BA454" s="392"/>
      <c r="BB454" s="469"/>
      <c r="BC454" s="392"/>
      <c r="BD454" s="392"/>
      <c r="BE454" s="392"/>
      <c r="BF454" s="392"/>
      <c r="BG454" s="392"/>
      <c r="BH454" s="392"/>
      <c r="BI454" s="392"/>
      <c r="BJ454" s="392"/>
      <c r="BK454" s="392"/>
      <c r="BL454" s="392"/>
      <c r="BM454" s="392"/>
      <c r="BN454" s="392"/>
      <c r="BO454" s="392"/>
      <c r="BP454" s="392"/>
      <c r="BQ454" s="392"/>
      <c r="BR454" s="392"/>
      <c r="BS454" s="392"/>
      <c r="BT454" s="392"/>
      <c r="BU454" s="392"/>
      <c r="BV454" s="392"/>
      <c r="BW454" s="392"/>
      <c r="BX454" s="392"/>
      <c r="BY454" s="393"/>
      <c r="BZ454" s="393"/>
      <c r="CA454" s="393"/>
      <c r="CB454" s="393"/>
      <c r="CC454" s="393"/>
      <c r="CD454" s="393"/>
      <c r="CE454" s="393"/>
      <c r="CF454" s="393"/>
      <c r="CG454" s="393"/>
      <c r="CH454" s="393"/>
      <c r="CI454" s="393"/>
      <c r="CJ454" s="393"/>
      <c r="CK454" s="393"/>
      <c r="CL454" s="393"/>
      <c r="CM454" s="393"/>
      <c r="CN454" s="393"/>
      <c r="CO454" s="393"/>
      <c r="CP454" s="393"/>
      <c r="CQ454" s="393"/>
      <c r="CR454" s="393"/>
      <c r="CS454" s="393"/>
      <c r="CT454" s="393"/>
      <c r="CU454" s="393"/>
      <c r="CV454" s="393"/>
      <c r="CW454" s="393"/>
      <c r="CX454" s="393"/>
      <c r="CY454" s="393"/>
      <c r="CZ454" s="393"/>
    </row>
    <row r="455" s="397" customFormat="true" ht="25.15" customHeight="true" x14ac:dyDescent="0.2">
      <c r="C455" s="1154"/>
      <c r="D455" s="1155"/>
      <c r="E455" s="671"/>
      <c r="F455" s="671"/>
      <c r="G455" s="671"/>
      <c r="H455" s="1155"/>
      <c r="I455" s="1155"/>
      <c r="J455" s="671"/>
      <c r="K455" s="671"/>
      <c r="L455" s="671"/>
      <c r="M455" s="1155"/>
      <c r="N455" s="1155"/>
      <c r="O455" s="671"/>
      <c r="P455" s="671"/>
      <c r="Q455" s="671"/>
      <c r="Y455" s="390"/>
      <c r="Z455" s="390"/>
      <c r="AA455" s="390"/>
      <c r="AB455" s="390"/>
      <c r="AC455" s="390"/>
      <c r="AD455" s="390"/>
      <c r="AE455" s="390"/>
      <c r="AF455" s="390"/>
      <c r="AG455" s="390"/>
      <c r="AH455" s="390"/>
      <c r="AI455" s="390"/>
      <c r="AJ455" s="390"/>
      <c r="AK455" s="390"/>
      <c r="AL455" s="390"/>
      <c r="AM455" s="390"/>
      <c r="AN455" s="390"/>
      <c r="AO455" s="390"/>
      <c r="AP455" s="390"/>
      <c r="AQ455" s="390"/>
      <c r="AR455" s="390"/>
      <c r="AS455" s="390"/>
      <c r="AT455" s="390"/>
      <c r="AU455" s="390"/>
      <c r="AV455" s="390"/>
      <c r="AW455" s="390"/>
      <c r="AX455" s="390"/>
      <c r="AY455" s="390"/>
      <c r="AZ455" s="390"/>
      <c r="BA455" s="392"/>
      <c r="BB455" s="469"/>
      <c r="BC455" s="392"/>
      <c r="BD455" s="392"/>
      <c r="BE455" s="392"/>
      <c r="BF455" s="392"/>
      <c r="BG455" s="392"/>
      <c r="BH455" s="392"/>
      <c r="BI455" s="392"/>
      <c r="BJ455" s="392"/>
      <c r="BK455" s="392"/>
      <c r="BL455" s="392"/>
      <c r="BM455" s="392"/>
      <c r="BN455" s="392"/>
      <c r="BO455" s="392"/>
      <c r="BP455" s="392"/>
      <c r="BQ455" s="392"/>
      <c r="BR455" s="392"/>
      <c r="BS455" s="392"/>
      <c r="BT455" s="392"/>
      <c r="BU455" s="392"/>
      <c r="BV455" s="392"/>
      <c r="BW455" s="392"/>
      <c r="BX455" s="392"/>
      <c r="BY455" s="393"/>
      <c r="BZ455" s="393"/>
      <c r="CA455" s="393"/>
      <c r="CB455" s="393"/>
      <c r="CC455" s="393"/>
      <c r="CD455" s="393"/>
      <c r="CE455" s="393"/>
      <c r="CF455" s="393"/>
      <c r="CG455" s="393"/>
      <c r="CH455" s="393"/>
      <c r="CI455" s="393"/>
      <c r="CJ455" s="393"/>
      <c r="CK455" s="393"/>
      <c r="CL455" s="393"/>
      <c r="CM455" s="393"/>
      <c r="CN455" s="393"/>
      <c r="CO455" s="393"/>
      <c r="CP455" s="393"/>
      <c r="CQ455" s="393"/>
      <c r="CR455" s="393"/>
      <c r="CS455" s="393"/>
      <c r="CT455" s="393"/>
      <c r="CU455" s="393"/>
      <c r="CV455" s="393"/>
      <c r="CW455" s="393"/>
      <c r="CX455" s="393"/>
      <c r="CY455" s="393"/>
      <c r="CZ455" s="393"/>
    </row>
    <row r="456" s="397" customFormat="true" ht="25.15" customHeight="true" x14ac:dyDescent="0.2">
      <c r="C456" s="1154"/>
      <c r="D456" s="1155"/>
      <c r="E456" s="671"/>
      <c r="F456" s="671"/>
      <c r="G456" s="671"/>
      <c r="H456" s="1155"/>
      <c r="I456" s="1155"/>
      <c r="J456" s="671"/>
      <c r="K456" s="671"/>
      <c r="L456" s="671"/>
      <c r="M456" s="1155"/>
      <c r="N456" s="1155"/>
      <c r="O456" s="671"/>
      <c r="P456" s="671"/>
      <c r="Q456" s="671"/>
      <c r="Y456" s="390"/>
      <c r="Z456" s="390"/>
      <c r="AA456" s="390"/>
      <c r="AB456" s="390"/>
      <c r="AC456" s="390"/>
      <c r="AD456" s="390"/>
      <c r="AE456" s="390"/>
      <c r="AF456" s="390"/>
      <c r="AG456" s="390"/>
      <c r="AH456" s="390"/>
      <c r="AI456" s="390"/>
      <c r="AJ456" s="390"/>
      <c r="AK456" s="390"/>
      <c r="AL456" s="390"/>
      <c r="AM456" s="390"/>
      <c r="AN456" s="390"/>
      <c r="AO456" s="390"/>
      <c r="AP456" s="390"/>
      <c r="AQ456" s="390"/>
      <c r="AR456" s="390"/>
      <c r="AS456" s="390"/>
      <c r="AT456" s="390"/>
      <c r="AU456" s="390"/>
      <c r="AV456" s="390"/>
      <c r="AW456" s="390"/>
      <c r="AX456" s="390"/>
      <c r="AY456" s="390"/>
      <c r="AZ456" s="390"/>
      <c r="BA456" s="392"/>
      <c r="BB456" s="469"/>
      <c r="BC456" s="392"/>
      <c r="BD456" s="392"/>
      <c r="BE456" s="392"/>
      <c r="BF456" s="392"/>
      <c r="BG456" s="392"/>
      <c r="BH456" s="392"/>
      <c r="BI456" s="392"/>
      <c r="BJ456" s="392"/>
      <c r="BK456" s="392"/>
      <c r="BL456" s="392"/>
      <c r="BM456" s="392"/>
      <c r="BN456" s="392"/>
      <c r="BO456" s="392"/>
      <c r="BP456" s="392"/>
      <c r="BQ456" s="392"/>
      <c r="BR456" s="392"/>
      <c r="BS456" s="392"/>
      <c r="BT456" s="392"/>
      <c r="BU456" s="392"/>
      <c r="BV456" s="392"/>
      <c r="BW456" s="392"/>
      <c r="BX456" s="392"/>
      <c r="BY456" s="393"/>
      <c r="BZ456" s="393"/>
      <c r="CA456" s="393"/>
      <c r="CB456" s="393"/>
      <c r="CC456" s="393"/>
      <c r="CD456" s="393"/>
      <c r="CE456" s="393"/>
      <c r="CF456" s="393"/>
      <c r="CG456" s="393"/>
      <c r="CH456" s="393"/>
      <c r="CI456" s="393"/>
      <c r="CJ456" s="393"/>
      <c r="CK456" s="393"/>
      <c r="CL456" s="393"/>
      <c r="CM456" s="393"/>
      <c r="CN456" s="393"/>
      <c r="CO456" s="393"/>
      <c r="CP456" s="393"/>
      <c r="CQ456" s="393"/>
      <c r="CR456" s="393"/>
      <c r="CS456" s="393"/>
      <c r="CT456" s="393"/>
      <c r="CU456" s="393"/>
      <c r="CV456" s="393"/>
      <c r="CW456" s="393"/>
      <c r="CX456" s="393"/>
      <c r="CY456" s="393"/>
      <c r="CZ456" s="393"/>
    </row>
    <row r="457" s="397" customFormat="true" ht="25.15" customHeight="true" x14ac:dyDescent="0.2">
      <c r="C457" s="1154" t="s">
        <v>257</v>
      </c>
      <c r="D457" s="1155"/>
      <c r="E457" s="1155"/>
      <c r="F457" s="671"/>
      <c r="G457" s="671"/>
      <c r="H457" s="1155" t="s">
        <v>257</v>
      </c>
      <c r="I457" s="1155"/>
      <c r="J457" s="1155"/>
      <c r="K457" s="671"/>
      <c r="L457" s="671"/>
      <c r="M457" s="1155" t="s">
        <v>257</v>
      </c>
      <c r="N457" s="1155"/>
      <c r="O457" s="1155"/>
      <c r="P457" s="671"/>
      <c r="Q457" s="671"/>
      <c r="Y457" s="390"/>
      <c r="Z457" s="390"/>
      <c r="AA457" s="390"/>
      <c r="AB457" s="390"/>
      <c r="AC457" s="390"/>
      <c r="AD457" s="390"/>
      <c r="AE457" s="390"/>
      <c r="AF457" s="390"/>
      <c r="AG457" s="390"/>
      <c r="AH457" s="390"/>
      <c r="AI457" s="390"/>
      <c r="AJ457" s="390"/>
      <c r="AK457" s="390"/>
      <c r="AL457" s="390"/>
      <c r="AM457" s="390"/>
      <c r="AN457" s="390"/>
      <c r="AO457" s="390"/>
      <c r="AP457" s="390"/>
      <c r="AQ457" s="390"/>
      <c r="AR457" s="390"/>
      <c r="AS457" s="390"/>
      <c r="AT457" s="390"/>
      <c r="AU457" s="390"/>
      <c r="AV457" s="390"/>
      <c r="AW457" s="390"/>
      <c r="AX457" s="390"/>
      <c r="AY457" s="390"/>
      <c r="AZ457" s="390"/>
      <c r="BA457" s="392"/>
      <c r="BB457" s="469"/>
      <c r="BC457" s="392"/>
      <c r="BD457" s="392"/>
      <c r="BE457" s="392"/>
      <c r="BF457" s="392"/>
      <c r="BG457" s="392"/>
      <c r="BH457" s="392"/>
      <c r="BI457" s="392"/>
      <c r="BJ457" s="392"/>
      <c r="BK457" s="392"/>
      <c r="BL457" s="392"/>
      <c r="BM457" s="392"/>
      <c r="BN457" s="392"/>
      <c r="BO457" s="392"/>
      <c r="BP457" s="392"/>
      <c r="BQ457" s="392"/>
      <c r="BR457" s="392"/>
      <c r="BS457" s="392"/>
      <c r="BT457" s="392"/>
      <c r="BU457" s="392"/>
      <c r="BV457" s="392"/>
      <c r="BW457" s="392"/>
      <c r="BX457" s="392"/>
      <c r="BY457" s="393"/>
      <c r="BZ457" s="393"/>
      <c r="CA457" s="393"/>
      <c r="CB457" s="393"/>
      <c r="CC457" s="393"/>
      <c r="CD457" s="393"/>
      <c r="CE457" s="393"/>
      <c r="CF457" s="393"/>
      <c r="CG457" s="393"/>
      <c r="CH457" s="393"/>
      <c r="CI457" s="393"/>
      <c r="CJ457" s="393"/>
      <c r="CK457" s="393"/>
      <c r="CL457" s="393"/>
      <c r="CM457" s="393"/>
      <c r="CN457" s="393"/>
      <c r="CO457" s="393"/>
      <c r="CP457" s="393"/>
      <c r="CQ457" s="393"/>
      <c r="CR457" s="393"/>
      <c r="CS457" s="393"/>
      <c r="CT457" s="393"/>
      <c r="CU457" s="393"/>
      <c r="CV457" s="393"/>
      <c r="CW457" s="393"/>
      <c r="CX457" s="393"/>
      <c r="CY457" s="393"/>
      <c r="CZ457" s="393"/>
    </row>
    <row r="458" s="397" customFormat="true" ht="25.15" customHeight="true" x14ac:dyDescent="0.2">
      <c r="C458" s="1154"/>
      <c r="D458" s="1155"/>
      <c r="E458" s="655" t="s">
        <v>258</v>
      </c>
      <c r="F458" s="671"/>
      <c r="G458" s="671"/>
      <c r="H458" s="1155"/>
      <c r="I458" s="1155"/>
      <c r="J458" s="656" t="s">
        <v>258</v>
      </c>
      <c r="K458" s="671"/>
      <c r="L458" s="671"/>
      <c r="M458" s="1155"/>
      <c r="N458" s="1155"/>
      <c r="O458" s="657" t="s">
        <v>258</v>
      </c>
      <c r="P458" s="671"/>
      <c r="Q458" s="671"/>
      <c r="Y458" s="390"/>
      <c r="Z458" s="390"/>
      <c r="AA458" s="390"/>
      <c r="AB458" s="390"/>
      <c r="AC458" s="390"/>
      <c r="AD458" s="390"/>
      <c r="AE458" s="390"/>
      <c r="AF458" s="390"/>
      <c r="AG458" s="390"/>
      <c r="AH458" s="390"/>
      <c r="AI458" s="390"/>
      <c r="AJ458" s="390"/>
      <c r="AK458" s="390"/>
      <c r="AL458" s="390"/>
      <c r="AM458" s="390"/>
      <c r="AN458" s="390"/>
      <c r="AO458" s="390"/>
      <c r="AP458" s="390"/>
      <c r="AQ458" s="390"/>
      <c r="AR458" s="390"/>
      <c r="AS458" s="390"/>
      <c r="AT458" s="390"/>
      <c r="AU458" s="390"/>
      <c r="AV458" s="390"/>
      <c r="AW458" s="390"/>
      <c r="AX458" s="390"/>
      <c r="AY458" s="390"/>
      <c r="AZ458" s="390"/>
      <c r="BA458" s="392"/>
      <c r="BB458" s="469"/>
      <c r="BC458" s="392"/>
      <c r="BD458" s="392"/>
      <c r="BE458" s="392"/>
      <c r="BF458" s="392"/>
      <c r="BG458" s="392"/>
      <c r="BH458" s="392"/>
      <c r="BI458" s="392"/>
      <c r="BJ458" s="392"/>
      <c r="BK458" s="392"/>
      <c r="BL458" s="392"/>
      <c r="BM458" s="392"/>
      <c r="BN458" s="392"/>
      <c r="BO458" s="392"/>
      <c r="BP458" s="392"/>
      <c r="BQ458" s="392"/>
      <c r="BR458" s="392"/>
      <c r="BS458" s="392"/>
      <c r="BT458" s="392"/>
      <c r="BU458" s="392"/>
      <c r="BV458" s="392"/>
      <c r="BW458" s="392"/>
      <c r="BX458" s="392"/>
      <c r="BY458" s="393"/>
      <c r="BZ458" s="393"/>
      <c r="CA458" s="393"/>
      <c r="CB458" s="393"/>
      <c r="CC458" s="393"/>
      <c r="CD458" s="393"/>
      <c r="CE458" s="393"/>
      <c r="CF458" s="393"/>
      <c r="CG458" s="393"/>
      <c r="CH458" s="393"/>
      <c r="CI458" s="393"/>
      <c r="CJ458" s="393"/>
      <c r="CK458" s="393"/>
      <c r="CL458" s="393"/>
      <c r="CM458" s="393"/>
      <c r="CN458" s="393"/>
      <c r="CO458" s="393"/>
      <c r="CP458" s="393"/>
      <c r="CQ458" s="393"/>
      <c r="CR458" s="393"/>
      <c r="CS458" s="393"/>
      <c r="CT458" s="393"/>
      <c r="CU458" s="393"/>
      <c r="CV458" s="393"/>
      <c r="CW458" s="393"/>
      <c r="CX458" s="393"/>
      <c r="CY458" s="393"/>
      <c r="CZ458" s="393"/>
    </row>
    <row r="459" s="397" customFormat="true" ht="25.15" customHeight="true" x14ac:dyDescent="0.2">
      <c r="C459" s="1154" t="s">
        <v>241</v>
      </c>
      <c r="D459" s="1155"/>
      <c r="E459" s="672">
        <v>6.806297011444716E-2</v>
      </c>
      <c r="F459" s="671"/>
      <c r="G459" s="671"/>
      <c r="H459" s="1155" t="s">
        <v>241</v>
      </c>
      <c r="I459" s="1155"/>
      <c r="J459" s="673">
        <v>5.088761575786685E-2</v>
      </c>
      <c r="K459" s="671"/>
      <c r="L459" s="671"/>
      <c r="M459" s="1155" t="s">
        <v>241</v>
      </c>
      <c r="N459" s="1155"/>
      <c r="O459" s="674">
        <v>4.2456621953224791E-2</v>
      </c>
      <c r="P459" s="671"/>
      <c r="Q459" s="671"/>
      <c r="Y459" s="390"/>
      <c r="Z459" s="390"/>
      <c r="AA459" s="390"/>
      <c r="AB459" s="390"/>
      <c r="AC459" s="390"/>
      <c r="AD459" s="390"/>
      <c r="AE459" s="390"/>
      <c r="AF459" s="390"/>
      <c r="AG459" s="390"/>
      <c r="AH459" s="390"/>
      <c r="AI459" s="390"/>
      <c r="AJ459" s="390"/>
      <c r="AK459" s="390"/>
      <c r="AL459" s="390"/>
      <c r="AM459" s="390"/>
      <c r="AN459" s="390"/>
      <c r="AO459" s="390"/>
      <c r="AP459" s="390"/>
      <c r="AQ459" s="390"/>
      <c r="AR459" s="390"/>
      <c r="AS459" s="390"/>
      <c r="AT459" s="390"/>
      <c r="AU459" s="390"/>
      <c r="AV459" s="390"/>
      <c r="AW459" s="390"/>
      <c r="AX459" s="390"/>
      <c r="AY459" s="390"/>
      <c r="AZ459" s="390"/>
      <c r="BA459" s="392"/>
      <c r="BB459" s="469"/>
      <c r="BC459" s="392"/>
      <c r="BD459" s="392"/>
      <c r="BE459" s="392"/>
      <c r="BF459" s="392"/>
      <c r="BG459" s="392"/>
      <c r="BH459" s="392"/>
      <c r="BI459" s="392"/>
      <c r="BJ459" s="392"/>
      <c r="BK459" s="392"/>
      <c r="BL459" s="392"/>
      <c r="BM459" s="392"/>
      <c r="BN459" s="392"/>
      <c r="BO459" s="392"/>
      <c r="BP459" s="392"/>
      <c r="BQ459" s="392"/>
      <c r="BR459" s="392"/>
      <c r="BS459" s="392"/>
      <c r="BT459" s="392"/>
      <c r="BU459" s="392"/>
      <c r="BV459" s="392"/>
      <c r="BW459" s="392"/>
      <c r="BX459" s="392"/>
      <c r="BY459" s="393"/>
      <c r="BZ459" s="393"/>
      <c r="CA459" s="393"/>
      <c r="CB459" s="393"/>
      <c r="CC459" s="393"/>
      <c r="CD459" s="393"/>
      <c r="CE459" s="393"/>
      <c r="CF459" s="393"/>
      <c r="CG459" s="393"/>
      <c r="CH459" s="393"/>
      <c r="CI459" s="393"/>
      <c r="CJ459" s="393"/>
      <c r="CK459" s="393"/>
      <c r="CL459" s="393"/>
      <c r="CM459" s="393"/>
      <c r="CN459" s="393"/>
      <c r="CO459" s="393"/>
      <c r="CP459" s="393"/>
      <c r="CQ459" s="393"/>
      <c r="CR459" s="393"/>
      <c r="CS459" s="393"/>
      <c r="CT459" s="393"/>
      <c r="CU459" s="393"/>
      <c r="CV459" s="393"/>
      <c r="CW459" s="393"/>
      <c r="CX459" s="393"/>
      <c r="CY459" s="393"/>
      <c r="CZ459" s="393"/>
    </row>
    <row r="460" s="397" customFormat="true" ht="25.15" customHeight="true" x14ac:dyDescent="0.2">
      <c r="C460" s="1154" t="s">
        <v>239</v>
      </c>
      <c r="D460" s="1155"/>
      <c r="E460" s="675">
        <v>7.0793097516972478E-2</v>
      </c>
      <c r="F460" s="671"/>
      <c r="G460" s="671"/>
      <c r="H460" s="1155" t="s">
        <v>239</v>
      </c>
      <c r="I460" s="1155"/>
      <c r="J460" s="676">
        <v>5.5343623934140586E-2</v>
      </c>
      <c r="K460" s="671"/>
      <c r="L460" s="671"/>
      <c r="M460" s="1155" t="s">
        <v>239</v>
      </c>
      <c r="N460" s="1155"/>
      <c r="O460" s="677">
        <v>7.266673437724494E-2</v>
      </c>
      <c r="P460" s="671"/>
      <c r="Q460" s="671"/>
      <c r="Y460" s="390"/>
      <c r="Z460" s="390"/>
      <c r="AA460" s="390"/>
      <c r="AB460" s="390"/>
      <c r="AC460" s="390"/>
      <c r="AD460" s="390"/>
      <c r="AE460" s="390"/>
      <c r="AF460" s="390"/>
      <c r="AG460" s="390"/>
      <c r="AH460" s="390"/>
      <c r="AI460" s="390"/>
      <c r="AJ460" s="390"/>
      <c r="AK460" s="390"/>
      <c r="AL460" s="390"/>
      <c r="AM460" s="390"/>
      <c r="AN460" s="390"/>
      <c r="AO460" s="390"/>
      <c r="AP460" s="390"/>
      <c r="AQ460" s="390"/>
      <c r="AR460" s="390"/>
      <c r="AS460" s="390"/>
      <c r="AT460" s="390"/>
      <c r="AU460" s="390"/>
      <c r="AV460" s="390"/>
      <c r="AW460" s="390"/>
      <c r="AX460" s="390"/>
      <c r="AY460" s="390"/>
      <c r="AZ460" s="390"/>
      <c r="BA460" s="392"/>
      <c r="BB460" s="469"/>
      <c r="BC460" s="392"/>
      <c r="BD460" s="392"/>
      <c r="BE460" s="392"/>
      <c r="BF460" s="392"/>
      <c r="BG460" s="392"/>
      <c r="BH460" s="392"/>
      <c r="BI460" s="392"/>
      <c r="BJ460" s="392"/>
      <c r="BK460" s="392"/>
      <c r="BL460" s="392"/>
      <c r="BM460" s="392"/>
      <c r="BN460" s="392"/>
      <c r="BO460" s="392"/>
      <c r="BP460" s="392"/>
      <c r="BQ460" s="392"/>
      <c r="BR460" s="392"/>
      <c r="BS460" s="392"/>
      <c r="BT460" s="392"/>
      <c r="BU460" s="392"/>
      <c r="BV460" s="392"/>
      <c r="BW460" s="392"/>
      <c r="BX460" s="392"/>
      <c r="BY460" s="393"/>
      <c r="BZ460" s="393"/>
      <c r="CA460" s="393"/>
      <c r="CB460" s="393"/>
      <c r="CC460" s="393"/>
      <c r="CD460" s="393"/>
      <c r="CE460" s="393"/>
      <c r="CF460" s="393"/>
      <c r="CG460" s="393"/>
      <c r="CH460" s="393"/>
      <c r="CI460" s="393"/>
      <c r="CJ460" s="393"/>
      <c r="CK460" s="393"/>
      <c r="CL460" s="393"/>
      <c r="CM460" s="393"/>
      <c r="CN460" s="393"/>
      <c r="CO460" s="393"/>
      <c r="CP460" s="393"/>
      <c r="CQ460" s="393"/>
      <c r="CR460" s="393"/>
      <c r="CS460" s="393"/>
      <c r="CT460" s="393"/>
      <c r="CU460" s="393"/>
      <c r="CV460" s="393"/>
      <c r="CW460" s="393"/>
      <c r="CX460" s="393"/>
      <c r="CY460" s="393"/>
      <c r="CZ460" s="393"/>
    </row>
    <row r="461" s="397" customFormat="true" ht="25.15" customHeight="true" x14ac:dyDescent="0.2">
      <c r="C461" s="1154" t="s">
        <v>242</v>
      </c>
      <c r="D461" s="1155"/>
      <c r="E461" s="675">
        <v>4.3329718710213544E-2</v>
      </c>
      <c r="F461" s="671"/>
      <c r="G461" s="671"/>
      <c r="H461" s="1155" t="s">
        <v>242</v>
      </c>
      <c r="I461" s="1155"/>
      <c r="J461" s="676">
        <v>1.8206426806206582E-2</v>
      </c>
      <c r="K461" s="671"/>
      <c r="L461" s="671"/>
      <c r="M461" s="1155" t="s">
        <v>242</v>
      </c>
      <c r="N461" s="1155"/>
      <c r="O461" s="677">
        <v>4.8141147296488357E-2</v>
      </c>
      <c r="P461" s="671"/>
      <c r="Q461" s="671"/>
      <c r="Y461" s="390"/>
      <c r="Z461" s="390"/>
      <c r="AA461" s="390"/>
      <c r="AB461" s="390"/>
      <c r="AC461" s="390"/>
      <c r="AD461" s="390"/>
      <c r="AE461" s="390"/>
      <c r="AF461" s="390"/>
      <c r="AG461" s="390"/>
      <c r="AH461" s="390"/>
      <c r="AI461" s="390"/>
      <c r="AJ461" s="390"/>
      <c r="AK461" s="390"/>
      <c r="AL461" s="390"/>
      <c r="AM461" s="390"/>
      <c r="AN461" s="390"/>
      <c r="AO461" s="390"/>
      <c r="AP461" s="390"/>
      <c r="AQ461" s="390"/>
      <c r="AR461" s="390"/>
      <c r="AS461" s="390"/>
      <c r="AT461" s="390"/>
      <c r="AU461" s="390"/>
      <c r="AV461" s="390"/>
      <c r="AW461" s="390"/>
      <c r="AX461" s="390"/>
      <c r="AY461" s="390"/>
      <c r="AZ461" s="390"/>
      <c r="BA461" s="392"/>
      <c r="BB461" s="469"/>
      <c r="BC461" s="392"/>
      <c r="BD461" s="392"/>
      <c r="BE461" s="392"/>
      <c r="BF461" s="392"/>
      <c r="BG461" s="392"/>
      <c r="BH461" s="392"/>
      <c r="BI461" s="392"/>
      <c r="BJ461" s="392"/>
      <c r="BK461" s="392"/>
      <c r="BL461" s="392"/>
      <c r="BM461" s="392"/>
      <c r="BN461" s="392"/>
      <c r="BO461" s="392"/>
      <c r="BP461" s="392"/>
      <c r="BQ461" s="392"/>
      <c r="BR461" s="392"/>
      <c r="BS461" s="392"/>
      <c r="BT461" s="392"/>
      <c r="BU461" s="392"/>
      <c r="BV461" s="392"/>
      <c r="BW461" s="392"/>
      <c r="BX461" s="392"/>
      <c r="BY461" s="393"/>
      <c r="BZ461" s="393"/>
      <c r="CA461" s="393"/>
      <c r="CB461" s="393"/>
      <c r="CC461" s="393"/>
      <c r="CD461" s="393"/>
      <c r="CE461" s="393"/>
      <c r="CF461" s="393"/>
      <c r="CG461" s="393"/>
      <c r="CH461" s="393"/>
      <c r="CI461" s="393"/>
      <c r="CJ461" s="393"/>
      <c r="CK461" s="393"/>
      <c r="CL461" s="393"/>
      <c r="CM461" s="393"/>
      <c r="CN461" s="393"/>
      <c r="CO461" s="393"/>
      <c r="CP461" s="393"/>
      <c r="CQ461" s="393"/>
      <c r="CR461" s="393"/>
      <c r="CS461" s="393"/>
      <c r="CT461" s="393"/>
      <c r="CU461" s="393"/>
      <c r="CV461" s="393"/>
      <c r="CW461" s="393"/>
      <c r="CX461" s="393"/>
      <c r="CY461" s="393"/>
      <c r="CZ461" s="393"/>
    </row>
    <row r="462" s="397" customFormat="true" ht="25.15" customHeight="true" x14ac:dyDescent="0.2">
      <c r="C462" s="1154" t="s">
        <v>243</v>
      </c>
      <c r="D462" s="1155"/>
      <c r="E462" s="675">
        <v>6.2313087858291628E-2</v>
      </c>
      <c r="F462" s="671"/>
      <c r="G462" s="671"/>
      <c r="H462" s="1155" t="s">
        <v>243</v>
      </c>
      <c r="I462" s="1155"/>
      <c r="J462" s="676">
        <v>3.5301463316032261E-2</v>
      </c>
      <c r="K462" s="671"/>
      <c r="L462" s="671"/>
      <c r="M462" s="1155" t="s">
        <v>243</v>
      </c>
      <c r="N462" s="1155"/>
      <c r="O462" s="677">
        <v>4.3860966704058126E-2</v>
      </c>
      <c r="P462" s="671"/>
      <c r="Q462" s="671"/>
      <c r="Y462" s="390"/>
      <c r="Z462" s="390"/>
      <c r="AA462" s="390"/>
      <c r="AB462" s="390"/>
      <c r="AC462" s="390"/>
      <c r="AD462" s="390"/>
      <c r="AE462" s="390"/>
      <c r="AF462" s="390"/>
      <c r="AG462" s="390"/>
      <c r="AH462" s="390"/>
      <c r="AI462" s="390"/>
      <c r="AJ462" s="390"/>
      <c r="AK462" s="390"/>
      <c r="AL462" s="390"/>
      <c r="AM462" s="390"/>
      <c r="AN462" s="390"/>
      <c r="AO462" s="390"/>
      <c r="AP462" s="390"/>
      <c r="AQ462" s="390"/>
      <c r="AR462" s="390"/>
      <c r="AS462" s="390"/>
      <c r="AT462" s="390"/>
      <c r="AU462" s="390"/>
      <c r="AV462" s="390"/>
      <c r="AW462" s="390"/>
      <c r="AX462" s="390"/>
      <c r="AY462" s="390"/>
      <c r="AZ462" s="390"/>
      <c r="BA462" s="392"/>
      <c r="BB462" s="469"/>
      <c r="BC462" s="392"/>
      <c r="BD462" s="392"/>
      <c r="BE462" s="392"/>
      <c r="BF462" s="392"/>
      <c r="BG462" s="392"/>
      <c r="BH462" s="392"/>
      <c r="BI462" s="392"/>
      <c r="BJ462" s="392"/>
      <c r="BK462" s="392"/>
      <c r="BL462" s="392"/>
      <c r="BM462" s="392"/>
      <c r="BN462" s="392"/>
      <c r="BO462" s="392"/>
      <c r="BP462" s="392"/>
      <c r="BQ462" s="392"/>
      <c r="BR462" s="392"/>
      <c r="BS462" s="392"/>
      <c r="BT462" s="392"/>
      <c r="BU462" s="392"/>
      <c r="BV462" s="392"/>
      <c r="BW462" s="392"/>
      <c r="BX462" s="392"/>
      <c r="BY462" s="393"/>
      <c r="BZ462" s="393"/>
      <c r="CA462" s="393"/>
      <c r="CB462" s="393"/>
      <c r="CC462" s="393"/>
      <c r="CD462" s="393"/>
      <c r="CE462" s="393"/>
      <c r="CF462" s="393"/>
      <c r="CG462" s="393"/>
      <c r="CH462" s="393"/>
      <c r="CI462" s="393"/>
      <c r="CJ462" s="393"/>
      <c r="CK462" s="393"/>
      <c r="CL462" s="393"/>
      <c r="CM462" s="393"/>
      <c r="CN462" s="393"/>
      <c r="CO462" s="393"/>
      <c r="CP462" s="393"/>
      <c r="CQ462" s="393"/>
      <c r="CR462" s="393"/>
      <c r="CS462" s="393"/>
      <c r="CT462" s="393"/>
      <c r="CU462" s="393"/>
      <c r="CV462" s="393"/>
      <c r="CW462" s="393"/>
      <c r="CX462" s="393"/>
      <c r="CY462" s="393"/>
      <c r="CZ462" s="393"/>
    </row>
    <row r="463" s="397" customFormat="true" ht="25.15" customHeight="true" x14ac:dyDescent="0.2">
      <c r="C463" s="1154" t="s">
        <v>240</v>
      </c>
      <c r="D463" s="1155"/>
      <c r="E463" s="675">
        <v>2.2192949111748241E-6</v>
      </c>
      <c r="F463" s="671"/>
      <c r="G463" s="671"/>
      <c r="H463" s="1155" t="s">
        <v>240</v>
      </c>
      <c r="I463" s="1155"/>
      <c r="J463" s="676">
        <v>5.970736924094075E-2</v>
      </c>
      <c r="K463" s="671"/>
      <c r="L463" s="671"/>
      <c r="M463" s="1155" t="s">
        <v>240</v>
      </c>
      <c r="N463" s="1155"/>
      <c r="O463" s="677">
        <v>1.1163958450893397E-3</v>
      </c>
      <c r="P463" s="671"/>
      <c r="Q463" s="671"/>
      <c r="Y463" s="390"/>
      <c r="Z463" s="390"/>
      <c r="AA463" s="390"/>
      <c r="AB463" s="390"/>
      <c r="AC463" s="390"/>
      <c r="AD463" s="390"/>
      <c r="AE463" s="390"/>
      <c r="AF463" s="390"/>
      <c r="AG463" s="390"/>
      <c r="AH463" s="390"/>
      <c r="AI463" s="390"/>
      <c r="AJ463" s="390"/>
      <c r="AK463" s="390"/>
      <c r="AL463" s="390"/>
      <c r="AM463" s="390"/>
      <c r="AN463" s="390"/>
      <c r="AO463" s="390"/>
      <c r="AP463" s="390"/>
      <c r="AQ463" s="390"/>
      <c r="AR463" s="390"/>
      <c r="AS463" s="390"/>
      <c r="AT463" s="390"/>
      <c r="AU463" s="390"/>
      <c r="AV463" s="390"/>
      <c r="AW463" s="390"/>
      <c r="AX463" s="390"/>
      <c r="AY463" s="390"/>
      <c r="AZ463" s="390"/>
      <c r="BA463" s="392"/>
      <c r="BB463" s="469"/>
      <c r="BC463" s="392"/>
      <c r="BD463" s="392"/>
      <c r="BE463" s="392"/>
      <c r="BF463" s="392"/>
      <c r="BG463" s="392"/>
      <c r="BH463" s="392"/>
      <c r="BI463" s="392"/>
      <c r="BJ463" s="392"/>
      <c r="BK463" s="392"/>
      <c r="BL463" s="392"/>
      <c r="BM463" s="392"/>
      <c r="BN463" s="392"/>
      <c r="BO463" s="392"/>
      <c r="BP463" s="392"/>
      <c r="BQ463" s="392"/>
      <c r="BR463" s="392"/>
      <c r="BS463" s="392"/>
      <c r="BT463" s="392"/>
      <c r="BU463" s="392"/>
      <c r="BV463" s="392"/>
      <c r="BW463" s="392"/>
      <c r="BX463" s="392"/>
      <c r="BY463" s="393"/>
      <c r="BZ463" s="393"/>
      <c r="CA463" s="393"/>
      <c r="CB463" s="393"/>
      <c r="CC463" s="393"/>
      <c r="CD463" s="393"/>
      <c r="CE463" s="393"/>
      <c r="CF463" s="393"/>
      <c r="CG463" s="393"/>
      <c r="CH463" s="393"/>
      <c r="CI463" s="393"/>
      <c r="CJ463" s="393"/>
      <c r="CK463" s="393"/>
      <c r="CL463" s="393"/>
      <c r="CM463" s="393"/>
      <c r="CN463" s="393"/>
      <c r="CO463" s="393"/>
      <c r="CP463" s="393"/>
      <c r="CQ463" s="393"/>
      <c r="CR463" s="393"/>
      <c r="CS463" s="393"/>
      <c r="CT463" s="393"/>
      <c r="CU463" s="393"/>
      <c r="CV463" s="393"/>
      <c r="CW463" s="393"/>
      <c r="CX463" s="393"/>
      <c r="CY463" s="393"/>
      <c r="CZ463" s="393"/>
    </row>
    <row r="464" s="397" customFormat="true" ht="25.15" customHeight="true" x14ac:dyDescent="0.2">
      <c r="C464" s="1154" t="s">
        <v>238</v>
      </c>
      <c r="D464" s="1155"/>
      <c r="E464" s="675">
        <v>4.2031325537173298E-3</v>
      </c>
      <c r="F464" s="671"/>
      <c r="G464" s="671"/>
      <c r="H464" s="1155" t="s">
        <v>238</v>
      </c>
      <c r="I464" s="1155"/>
      <c r="J464" s="676">
        <v>6.5335005446757105E-2</v>
      </c>
      <c r="K464" s="671"/>
      <c r="L464" s="671"/>
      <c r="M464" s="1155" t="s">
        <v>238</v>
      </c>
      <c r="N464" s="1155"/>
      <c r="O464" s="677">
        <v>5.3334977789493961E-6</v>
      </c>
      <c r="P464" s="671"/>
      <c r="Q464" s="671"/>
      <c r="Y464" s="390"/>
      <c r="Z464" s="390"/>
      <c r="AA464" s="390"/>
      <c r="AB464" s="390"/>
      <c r="AC464" s="390"/>
      <c r="AD464" s="390"/>
      <c r="AE464" s="390"/>
      <c r="AF464" s="390"/>
      <c r="AG464" s="390"/>
      <c r="AH464" s="390"/>
      <c r="AI464" s="390"/>
      <c r="AJ464" s="390"/>
      <c r="AK464" s="390"/>
      <c r="AL464" s="390"/>
      <c r="AM464" s="390"/>
      <c r="AN464" s="390"/>
      <c r="AO464" s="390"/>
      <c r="AP464" s="390"/>
      <c r="AQ464" s="390"/>
      <c r="AR464" s="390"/>
      <c r="AS464" s="390"/>
      <c r="AT464" s="390"/>
      <c r="AU464" s="390"/>
      <c r="AV464" s="390"/>
      <c r="AW464" s="390"/>
      <c r="AX464" s="390"/>
      <c r="AY464" s="390"/>
      <c r="AZ464" s="390"/>
      <c r="BA464" s="392"/>
      <c r="BB464" s="469"/>
      <c r="BC464" s="392"/>
      <c r="BD464" s="392"/>
      <c r="BE464" s="392"/>
      <c r="BF464" s="392"/>
      <c r="BG464" s="392"/>
      <c r="BH464" s="392"/>
      <c r="BI464" s="392"/>
      <c r="BJ464" s="392"/>
      <c r="BK464" s="392"/>
      <c r="BL464" s="392"/>
      <c r="BM464" s="392"/>
      <c r="BN464" s="392"/>
      <c r="BO464" s="392"/>
      <c r="BP464" s="392"/>
      <c r="BQ464" s="392"/>
      <c r="BR464" s="392"/>
      <c r="BS464" s="392"/>
      <c r="BT464" s="392"/>
      <c r="BU464" s="392"/>
      <c r="BV464" s="392"/>
      <c r="BW464" s="392"/>
      <c r="BX464" s="392"/>
      <c r="BY464" s="393"/>
      <c r="BZ464" s="393"/>
      <c r="CA464" s="393"/>
      <c r="CB464" s="393"/>
      <c r="CC464" s="393"/>
      <c r="CD464" s="393"/>
      <c r="CE464" s="393"/>
      <c r="CF464" s="393"/>
      <c r="CG464" s="393"/>
      <c r="CH464" s="393"/>
      <c r="CI464" s="393"/>
      <c r="CJ464" s="393"/>
      <c r="CK464" s="393"/>
      <c r="CL464" s="393"/>
      <c r="CM464" s="393"/>
      <c r="CN464" s="393"/>
      <c r="CO464" s="393"/>
      <c r="CP464" s="393"/>
      <c r="CQ464" s="393"/>
      <c r="CR464" s="393"/>
      <c r="CS464" s="393"/>
      <c r="CT464" s="393"/>
      <c r="CU464" s="393"/>
      <c r="CV464" s="393"/>
      <c r="CW464" s="393"/>
      <c r="CX464" s="393"/>
      <c r="CY464" s="393"/>
      <c r="CZ464" s="393"/>
    </row>
    <row r="465" s="397" customFormat="true" ht="25.15" customHeight="true" x14ac:dyDescent="0.2">
      <c r="C465" s="1154" t="s">
        <v>249</v>
      </c>
      <c r="D465" s="1155"/>
      <c r="E465" s="675">
        <v>8.5864657254175053E-3</v>
      </c>
      <c r="F465" s="671"/>
      <c r="G465" s="671"/>
      <c r="H465" s="1155" t="s">
        <v>249</v>
      </c>
      <c r="I465" s="1155"/>
      <c r="J465" s="676">
        <v>8.599273825890907E-3</v>
      </c>
      <c r="K465" s="671"/>
      <c r="L465" s="671"/>
      <c r="M465" s="1155" t="s">
        <v>249</v>
      </c>
      <c r="N465" s="1155"/>
      <c r="O465" s="677">
        <v>8.9180992069483149E-3</v>
      </c>
      <c r="P465" s="671"/>
      <c r="Q465" s="671"/>
      <c r="Y465" s="390"/>
      <c r="Z465" s="390"/>
      <c r="AA465" s="390"/>
      <c r="AB465" s="390"/>
      <c r="AC465" s="390"/>
      <c r="AD465" s="390"/>
      <c r="AE465" s="390"/>
      <c r="AF465" s="390"/>
      <c r="AG465" s="390"/>
      <c r="AH465" s="390"/>
      <c r="AI465" s="390"/>
      <c r="AJ465" s="390"/>
      <c r="AK465" s="390"/>
      <c r="AL465" s="390"/>
      <c r="AM465" s="390"/>
      <c r="AN465" s="390"/>
      <c r="AO465" s="390"/>
      <c r="AP465" s="390"/>
      <c r="AQ465" s="390"/>
      <c r="AR465" s="390"/>
      <c r="AS465" s="390"/>
      <c r="AT465" s="390"/>
      <c r="AU465" s="390"/>
      <c r="AV465" s="390"/>
      <c r="AW465" s="390"/>
      <c r="AX465" s="390"/>
      <c r="AY465" s="390"/>
      <c r="AZ465" s="390"/>
      <c r="BA465" s="392"/>
      <c r="BB465" s="469"/>
      <c r="BC465" s="392"/>
      <c r="BD465" s="392"/>
      <c r="BE465" s="392"/>
      <c r="BF465" s="392"/>
      <c r="BG465" s="392"/>
      <c r="BH465" s="392"/>
      <c r="BI465" s="392"/>
      <c r="BJ465" s="392"/>
      <c r="BK465" s="392"/>
      <c r="BL465" s="392"/>
      <c r="BM465" s="392"/>
      <c r="BN465" s="392"/>
      <c r="BO465" s="392"/>
      <c r="BP465" s="392"/>
      <c r="BQ465" s="392"/>
      <c r="BR465" s="392"/>
      <c r="BS465" s="392"/>
      <c r="BT465" s="392"/>
      <c r="BU465" s="392"/>
      <c r="BV465" s="392"/>
      <c r="BW465" s="392"/>
      <c r="BX465" s="392"/>
      <c r="BY465" s="393"/>
      <c r="BZ465" s="393"/>
      <c r="CA465" s="393"/>
      <c r="CB465" s="393"/>
      <c r="CC465" s="393"/>
      <c r="CD465" s="393"/>
      <c r="CE465" s="393"/>
      <c r="CF465" s="393"/>
      <c r="CG465" s="393"/>
      <c r="CH465" s="393"/>
      <c r="CI465" s="393"/>
      <c r="CJ465" s="393"/>
      <c r="CK465" s="393"/>
      <c r="CL465" s="393"/>
      <c r="CM465" s="393"/>
      <c r="CN465" s="393"/>
      <c r="CO465" s="393"/>
      <c r="CP465" s="393"/>
      <c r="CQ465" s="393"/>
      <c r="CR465" s="393"/>
      <c r="CS465" s="393"/>
      <c r="CT465" s="393"/>
      <c r="CU465" s="393"/>
      <c r="CV465" s="393"/>
      <c r="CW465" s="393"/>
      <c r="CX465" s="393"/>
      <c r="CY465" s="393"/>
      <c r="CZ465" s="393"/>
    </row>
    <row r="466" s="397" customFormat="true" ht="25.15" customHeight="true" x14ac:dyDescent="0.2">
      <c r="C466" s="1154" t="s">
        <v>232</v>
      </c>
      <c r="D466" s="1155"/>
      <c r="E466" s="675">
        <v>0.12352680259663092</v>
      </c>
      <c r="F466" s="671"/>
      <c r="G466" s="671"/>
      <c r="H466" s="1155" t="s">
        <v>232</v>
      </c>
      <c r="I466" s="1155"/>
      <c r="J466" s="676">
        <v>5.2767123149803814E-2</v>
      </c>
      <c r="K466" s="671"/>
      <c r="L466" s="671"/>
      <c r="M466" s="1155" t="s">
        <v>232</v>
      </c>
      <c r="N466" s="1155"/>
      <c r="O466" s="677">
        <v>0.11169335020930377</v>
      </c>
      <c r="P466" s="671"/>
      <c r="Q466" s="671"/>
      <c r="Y466" s="390"/>
      <c r="Z466" s="390"/>
      <c r="AA466" s="390"/>
      <c r="AB466" s="390"/>
      <c r="AC466" s="390"/>
      <c r="AD466" s="390"/>
      <c r="AE466" s="390"/>
      <c r="AF466" s="390"/>
      <c r="AG466" s="390"/>
      <c r="AH466" s="390"/>
      <c r="AI466" s="390"/>
      <c r="AJ466" s="390"/>
      <c r="AK466" s="390"/>
      <c r="AL466" s="390"/>
      <c r="AM466" s="390"/>
      <c r="AN466" s="390"/>
      <c r="AO466" s="390"/>
      <c r="AP466" s="390"/>
      <c r="AQ466" s="390"/>
      <c r="AR466" s="390"/>
      <c r="AS466" s="390"/>
      <c r="AT466" s="390"/>
      <c r="AU466" s="390"/>
      <c r="AV466" s="390"/>
      <c r="AW466" s="390"/>
      <c r="AX466" s="390"/>
      <c r="AY466" s="390"/>
      <c r="AZ466" s="390"/>
      <c r="BA466" s="392"/>
      <c r="BB466" s="469"/>
      <c r="BC466" s="392"/>
      <c r="BD466" s="392"/>
      <c r="BE466" s="392"/>
      <c r="BF466" s="392"/>
      <c r="BG466" s="392"/>
      <c r="BH466" s="392"/>
      <c r="BI466" s="392"/>
      <c r="BJ466" s="392"/>
      <c r="BK466" s="392"/>
      <c r="BL466" s="392"/>
      <c r="BM466" s="392"/>
      <c r="BN466" s="392"/>
      <c r="BO466" s="392"/>
      <c r="BP466" s="392"/>
      <c r="BQ466" s="392"/>
      <c r="BR466" s="392"/>
      <c r="BS466" s="392"/>
      <c r="BT466" s="392"/>
      <c r="BU466" s="392"/>
      <c r="BV466" s="392"/>
      <c r="BW466" s="392"/>
      <c r="BX466" s="392"/>
      <c r="BY466" s="393"/>
      <c r="BZ466" s="393"/>
      <c r="CA466" s="393"/>
      <c r="CB466" s="393"/>
      <c r="CC466" s="393"/>
      <c r="CD466" s="393"/>
      <c r="CE466" s="393"/>
      <c r="CF466" s="393"/>
      <c r="CG466" s="393"/>
      <c r="CH466" s="393"/>
      <c r="CI466" s="393"/>
      <c r="CJ466" s="393"/>
      <c r="CK466" s="393"/>
      <c r="CL466" s="393"/>
      <c r="CM466" s="393"/>
      <c r="CN466" s="393"/>
      <c r="CO466" s="393"/>
      <c r="CP466" s="393"/>
      <c r="CQ466" s="393"/>
      <c r="CR466" s="393"/>
      <c r="CS466" s="393"/>
      <c r="CT466" s="393"/>
      <c r="CU466" s="393"/>
      <c r="CV466" s="393"/>
      <c r="CW466" s="393"/>
      <c r="CX466" s="393"/>
      <c r="CY466" s="393"/>
      <c r="CZ466" s="393"/>
    </row>
    <row r="467" s="397" customFormat="true" ht="25.15" customHeight="true" x14ac:dyDescent="0.2">
      <c r="C467" s="1154" t="s">
        <v>217</v>
      </c>
      <c r="D467" s="1155"/>
      <c r="E467" s="675">
        <v>0.22027563630016744</v>
      </c>
      <c r="F467" s="671"/>
      <c r="G467" s="671"/>
      <c r="H467" s="1155" t="s">
        <v>217</v>
      </c>
      <c r="I467" s="1155"/>
      <c r="J467" s="676">
        <v>3.7134665523760928E-2</v>
      </c>
      <c r="K467" s="671"/>
      <c r="L467" s="671"/>
      <c r="M467" s="1155" t="s">
        <v>217</v>
      </c>
      <c r="N467" s="1155"/>
      <c r="O467" s="677">
        <v>0.24511328889063397</v>
      </c>
      <c r="P467" s="671"/>
      <c r="Q467" s="671"/>
      <c r="Y467" s="390"/>
      <c r="Z467" s="390"/>
      <c r="AA467" s="390"/>
      <c r="AB467" s="390"/>
      <c r="AC467" s="390"/>
      <c r="AD467" s="390"/>
      <c r="AE467" s="390"/>
      <c r="AF467" s="390"/>
      <c r="AG467" s="390"/>
      <c r="AH467" s="390"/>
      <c r="AI467" s="390"/>
      <c r="AJ467" s="390"/>
      <c r="AK467" s="390"/>
      <c r="AL467" s="390"/>
      <c r="AM467" s="390"/>
      <c r="AN467" s="390"/>
      <c r="AO467" s="390"/>
      <c r="AP467" s="390"/>
      <c r="AQ467" s="390"/>
      <c r="AR467" s="390"/>
      <c r="AS467" s="390"/>
      <c r="AT467" s="390"/>
      <c r="AU467" s="390"/>
      <c r="AV467" s="390"/>
      <c r="AW467" s="390"/>
      <c r="AX467" s="390"/>
      <c r="AY467" s="390"/>
      <c r="AZ467" s="390"/>
      <c r="BA467" s="392"/>
      <c r="BB467" s="469"/>
      <c r="BC467" s="392"/>
      <c r="BD467" s="392"/>
      <c r="BE467" s="392"/>
      <c r="BF467" s="392"/>
      <c r="BG467" s="392"/>
      <c r="BH467" s="392"/>
      <c r="BI467" s="392"/>
      <c r="BJ467" s="392"/>
      <c r="BK467" s="392"/>
      <c r="BL467" s="392"/>
      <c r="BM467" s="392"/>
      <c r="BN467" s="392"/>
      <c r="BO467" s="392"/>
      <c r="BP467" s="392"/>
      <c r="BQ467" s="392"/>
      <c r="BR467" s="392"/>
      <c r="BS467" s="392"/>
      <c r="BT467" s="392"/>
      <c r="BU467" s="392"/>
      <c r="BV467" s="392"/>
      <c r="BW467" s="392"/>
      <c r="BX467" s="392"/>
      <c r="BY467" s="393"/>
      <c r="BZ467" s="393"/>
      <c r="CA467" s="393"/>
      <c r="CB467" s="393"/>
      <c r="CC467" s="393"/>
      <c r="CD467" s="393"/>
      <c r="CE467" s="393"/>
      <c r="CF467" s="393"/>
      <c r="CG467" s="393"/>
      <c r="CH467" s="393"/>
      <c r="CI467" s="393"/>
      <c r="CJ467" s="393"/>
      <c r="CK467" s="393"/>
      <c r="CL467" s="393"/>
      <c r="CM467" s="393"/>
      <c r="CN467" s="393"/>
      <c r="CO467" s="393"/>
      <c r="CP467" s="393"/>
      <c r="CQ467" s="393"/>
      <c r="CR467" s="393"/>
      <c r="CS467" s="393"/>
      <c r="CT467" s="393"/>
      <c r="CU467" s="393"/>
      <c r="CV467" s="393"/>
      <c r="CW467" s="393"/>
      <c r="CX467" s="393"/>
      <c r="CY467" s="393"/>
      <c r="CZ467" s="393"/>
    </row>
    <row r="468" s="397" customFormat="true" ht="25.15" customHeight="true" x14ac:dyDescent="0.2">
      <c r="C468" s="1154" t="s">
        <v>208</v>
      </c>
      <c r="D468" s="1155"/>
      <c r="E468" s="675">
        <v>0.38563594542479546</v>
      </c>
      <c r="F468" s="671"/>
      <c r="G468" s="671"/>
      <c r="H468" s="1155" t="s">
        <v>208</v>
      </c>
      <c r="I468" s="1155"/>
      <c r="J468" s="676">
        <v>0.36486018273347998</v>
      </c>
      <c r="K468" s="671"/>
      <c r="L468" s="671"/>
      <c r="M468" s="1155" t="s">
        <v>208</v>
      </c>
      <c r="N468" s="1155"/>
      <c r="O468" s="677">
        <v>0.4247755129603597</v>
      </c>
      <c r="P468" s="671"/>
      <c r="Q468" s="671"/>
      <c r="Y468" s="390"/>
      <c r="Z468" s="390"/>
      <c r="AA468" s="390"/>
      <c r="AB468" s="390"/>
      <c r="AC468" s="390"/>
      <c r="AD468" s="390"/>
      <c r="AE468" s="390"/>
      <c r="AF468" s="390"/>
      <c r="AG468" s="390"/>
      <c r="AH468" s="390"/>
      <c r="AI468" s="390"/>
      <c r="AJ468" s="390"/>
      <c r="AK468" s="390"/>
      <c r="AL468" s="390"/>
      <c r="AM468" s="390"/>
      <c r="AN468" s="390"/>
      <c r="AO468" s="390"/>
      <c r="AP468" s="390"/>
      <c r="AQ468" s="390"/>
      <c r="AR468" s="390"/>
      <c r="AS468" s="390"/>
      <c r="AT468" s="390"/>
      <c r="AU468" s="390"/>
      <c r="AV468" s="390"/>
      <c r="AW468" s="390"/>
      <c r="AX468" s="390"/>
      <c r="AY468" s="390"/>
      <c r="AZ468" s="390"/>
      <c r="BA468" s="392"/>
      <c r="BB468" s="469"/>
      <c r="BC468" s="392"/>
      <c r="BD468" s="392"/>
      <c r="BE468" s="392"/>
      <c r="BF468" s="392"/>
      <c r="BG468" s="392"/>
      <c r="BH468" s="392"/>
      <c r="BI468" s="392"/>
      <c r="BJ468" s="392"/>
      <c r="BK468" s="392"/>
      <c r="BL468" s="392"/>
      <c r="BM468" s="392"/>
      <c r="BN468" s="392"/>
      <c r="BO468" s="392"/>
      <c r="BP468" s="392"/>
      <c r="BQ468" s="392"/>
      <c r="BR468" s="392"/>
      <c r="BS468" s="392"/>
      <c r="BT468" s="392"/>
      <c r="BU468" s="392"/>
      <c r="BV468" s="392"/>
      <c r="BW468" s="392"/>
      <c r="BX468" s="392"/>
      <c r="BY468" s="393"/>
      <c r="BZ468" s="393"/>
      <c r="CA468" s="393"/>
      <c r="CB468" s="393"/>
      <c r="CC468" s="393"/>
      <c r="CD468" s="393"/>
      <c r="CE468" s="393"/>
      <c r="CF468" s="393"/>
      <c r="CG468" s="393"/>
      <c r="CH468" s="393"/>
      <c r="CI468" s="393"/>
      <c r="CJ468" s="393"/>
      <c r="CK468" s="393"/>
      <c r="CL468" s="393"/>
      <c r="CM468" s="393"/>
      <c r="CN468" s="393"/>
      <c r="CO468" s="393"/>
      <c r="CP468" s="393"/>
      <c r="CQ468" s="393"/>
      <c r="CR468" s="393"/>
      <c r="CS468" s="393"/>
      <c r="CT468" s="393"/>
      <c r="CU468" s="393"/>
      <c r="CV468" s="393"/>
      <c r="CW468" s="393"/>
      <c r="CX468" s="393"/>
      <c r="CY468" s="393"/>
      <c r="CZ468" s="393"/>
    </row>
    <row r="469" s="397" customFormat="true" ht="25.15" customHeight="true" x14ac:dyDescent="0.2">
      <c r="C469" s="1154" t="s">
        <v>255</v>
      </c>
      <c r="D469" s="1155"/>
      <c r="E469" s="675">
        <v>3.1287820697276981E-4</v>
      </c>
      <c r="F469" s="671"/>
      <c r="G469" s="671"/>
      <c r="H469" s="1155" t="s">
        <v>255</v>
      </c>
      <c r="I469" s="1155"/>
      <c r="J469" s="676">
        <v>1.400138119842307E-4</v>
      </c>
      <c r="K469" s="671"/>
      <c r="L469" s="671"/>
      <c r="M469" s="1155" t="s">
        <v>255</v>
      </c>
      <c r="N469" s="1155"/>
      <c r="O469" s="677">
        <v>2.4442143180708638E-4</v>
      </c>
      <c r="P469" s="671"/>
      <c r="Q469" s="671"/>
      <c r="Y469" s="390"/>
      <c r="Z469" s="390"/>
      <c r="AA469" s="390"/>
      <c r="AB469" s="390"/>
      <c r="AC469" s="390"/>
      <c r="AD469" s="390"/>
      <c r="AE469" s="390"/>
      <c r="AF469" s="390"/>
      <c r="AG469" s="390"/>
      <c r="AH469" s="390"/>
      <c r="AI469" s="390"/>
      <c r="AJ469" s="390"/>
      <c r="AK469" s="390"/>
      <c r="AL469" s="390"/>
      <c r="AM469" s="390"/>
      <c r="AN469" s="390"/>
      <c r="AO469" s="390"/>
      <c r="AP469" s="390"/>
      <c r="AQ469" s="390"/>
      <c r="AR469" s="390"/>
      <c r="AS469" s="390"/>
      <c r="AT469" s="390"/>
      <c r="AU469" s="390"/>
      <c r="AV469" s="390"/>
      <c r="AW469" s="390"/>
      <c r="AX469" s="390"/>
      <c r="AY469" s="390"/>
      <c r="AZ469" s="390"/>
      <c r="BA469" s="392"/>
      <c r="BB469" s="469"/>
      <c r="BC469" s="392"/>
      <c r="BD469" s="392"/>
      <c r="BE469" s="392"/>
      <c r="BF469" s="392"/>
      <c r="BG469" s="392"/>
      <c r="BH469" s="392"/>
      <c r="BI469" s="392"/>
      <c r="BJ469" s="392"/>
      <c r="BK469" s="392"/>
      <c r="BL469" s="392"/>
      <c r="BM469" s="392"/>
      <c r="BN469" s="392"/>
      <c r="BO469" s="392"/>
      <c r="BP469" s="392"/>
      <c r="BQ469" s="392"/>
      <c r="BR469" s="392"/>
      <c r="BS469" s="392"/>
      <c r="BT469" s="392"/>
      <c r="BU469" s="392"/>
      <c r="BV469" s="392"/>
      <c r="BW469" s="392"/>
      <c r="BX469" s="392"/>
      <c r="BY469" s="393"/>
      <c r="BZ469" s="393"/>
      <c r="CA469" s="393"/>
      <c r="CB469" s="393"/>
      <c r="CC469" s="393"/>
      <c r="CD469" s="393"/>
      <c r="CE469" s="393"/>
      <c r="CF469" s="393"/>
      <c r="CG469" s="393"/>
      <c r="CH469" s="393"/>
      <c r="CI469" s="393"/>
      <c r="CJ469" s="393"/>
      <c r="CK469" s="393"/>
      <c r="CL469" s="393"/>
      <c r="CM469" s="393"/>
      <c r="CN469" s="393"/>
      <c r="CO469" s="393"/>
      <c r="CP469" s="393"/>
      <c r="CQ469" s="393"/>
      <c r="CR469" s="393"/>
      <c r="CS469" s="393"/>
      <c r="CT469" s="393"/>
      <c r="CU469" s="393"/>
      <c r="CV469" s="393"/>
      <c r="CW469" s="393"/>
      <c r="CX469" s="393"/>
      <c r="CY469" s="393"/>
      <c r="CZ469" s="393"/>
    </row>
    <row r="470" s="397" customFormat="true" ht="25.15" customHeight="true" x14ac:dyDescent="0.2">
      <c r="C470" s="1154" t="s">
        <v>229</v>
      </c>
      <c r="D470" s="1155"/>
      <c r="E470" s="675">
        <v>3.0765192768721574E-3</v>
      </c>
      <c r="F470" s="671"/>
      <c r="G470" s="671"/>
      <c r="H470" s="1155" t="s">
        <v>229</v>
      </c>
      <c r="I470" s="1155"/>
      <c r="J470" s="676">
        <v>0.10240903333303977</v>
      </c>
      <c r="K470" s="671"/>
      <c r="L470" s="671"/>
      <c r="M470" s="1155" t="s">
        <v>229</v>
      </c>
      <c r="N470" s="1155"/>
      <c r="O470" s="677">
        <v>7.4986126602344658E-6</v>
      </c>
      <c r="P470" s="671"/>
      <c r="Q470" s="671"/>
      <c r="Y470" s="390"/>
      <c r="Z470" s="390"/>
      <c r="AA470" s="390"/>
      <c r="AB470" s="390"/>
      <c r="AC470" s="390"/>
      <c r="AD470" s="390"/>
      <c r="AE470" s="390"/>
      <c r="AF470" s="390"/>
      <c r="AG470" s="390"/>
      <c r="AH470" s="390"/>
      <c r="AI470" s="390"/>
      <c r="AJ470" s="390"/>
      <c r="AK470" s="390"/>
      <c r="AL470" s="390"/>
      <c r="AM470" s="390"/>
      <c r="AN470" s="390"/>
      <c r="AO470" s="390"/>
      <c r="AP470" s="390"/>
      <c r="AQ470" s="390"/>
      <c r="AR470" s="390"/>
      <c r="AS470" s="390"/>
      <c r="AT470" s="390"/>
      <c r="AU470" s="390"/>
      <c r="AV470" s="390"/>
      <c r="AW470" s="390"/>
      <c r="AX470" s="390"/>
      <c r="AY470" s="390"/>
      <c r="AZ470" s="390"/>
      <c r="BA470" s="392"/>
      <c r="BB470" s="469"/>
      <c r="BC470" s="392"/>
      <c r="BD470" s="392"/>
      <c r="BE470" s="392"/>
      <c r="BF470" s="392"/>
      <c r="BG470" s="392"/>
      <c r="BH470" s="392"/>
      <c r="BI470" s="392"/>
      <c r="BJ470" s="392"/>
      <c r="BK470" s="392"/>
      <c r="BL470" s="392"/>
      <c r="BM470" s="392"/>
      <c r="BN470" s="392"/>
      <c r="BO470" s="392"/>
      <c r="BP470" s="392"/>
      <c r="BQ470" s="392"/>
      <c r="BR470" s="392"/>
      <c r="BS470" s="392"/>
      <c r="BT470" s="392"/>
      <c r="BU470" s="392"/>
      <c r="BV470" s="392"/>
      <c r="BW470" s="392"/>
      <c r="BX470" s="392"/>
      <c r="BY470" s="393"/>
      <c r="BZ470" s="393"/>
      <c r="CA470" s="393"/>
      <c r="CB470" s="393"/>
      <c r="CC470" s="393"/>
      <c r="CD470" s="393"/>
      <c r="CE470" s="393"/>
      <c r="CF470" s="393"/>
      <c r="CG470" s="393"/>
      <c r="CH470" s="393"/>
      <c r="CI470" s="393"/>
      <c r="CJ470" s="393"/>
      <c r="CK470" s="393"/>
      <c r="CL470" s="393"/>
      <c r="CM470" s="393"/>
      <c r="CN470" s="393"/>
      <c r="CO470" s="393"/>
      <c r="CP470" s="393"/>
      <c r="CQ470" s="393"/>
      <c r="CR470" s="393"/>
      <c r="CS470" s="393"/>
      <c r="CT470" s="393"/>
      <c r="CU470" s="393"/>
      <c r="CV470" s="393"/>
      <c r="CW470" s="393"/>
      <c r="CX470" s="393"/>
      <c r="CY470" s="393"/>
      <c r="CZ470" s="393"/>
    </row>
    <row r="471" s="397" customFormat="true" ht="25.15" customHeight="true" x14ac:dyDescent="0.2">
      <c r="C471" s="1154" t="s">
        <v>253</v>
      </c>
      <c r="D471" s="1155"/>
      <c r="E471" s="675">
        <v>1.7346702310967856E-3</v>
      </c>
      <c r="F471" s="671"/>
      <c r="G471" s="671"/>
      <c r="H471" s="1155" t="s">
        <v>253</v>
      </c>
      <c r="I471" s="1155"/>
      <c r="J471" s="676">
        <v>4.8278315442073036E-4</v>
      </c>
      <c r="K471" s="671"/>
      <c r="L471" s="671"/>
      <c r="M471" s="1155" t="s">
        <v>253</v>
      </c>
      <c r="N471" s="1155"/>
      <c r="O471" s="677">
        <v>1.8961032567668837E-3</v>
      </c>
      <c r="P471" s="671"/>
      <c r="Q471" s="671"/>
      <c r="Y471" s="390"/>
      <c r="Z471" s="390"/>
      <c r="AA471" s="390"/>
      <c r="AB471" s="390"/>
      <c r="AC471" s="390"/>
      <c r="AD471" s="390"/>
      <c r="AE471" s="390"/>
      <c r="AF471" s="390"/>
      <c r="AG471" s="390"/>
      <c r="AH471" s="390"/>
      <c r="AI471" s="390"/>
      <c r="AJ471" s="390"/>
      <c r="AK471" s="390"/>
      <c r="AL471" s="390"/>
      <c r="AM471" s="390"/>
      <c r="AN471" s="390"/>
      <c r="AO471" s="390"/>
      <c r="AP471" s="390"/>
      <c r="AQ471" s="390"/>
      <c r="AR471" s="390"/>
      <c r="AS471" s="390"/>
      <c r="AT471" s="390"/>
      <c r="AU471" s="390"/>
      <c r="AV471" s="390"/>
      <c r="AW471" s="390"/>
      <c r="AX471" s="390"/>
      <c r="AY471" s="390"/>
      <c r="AZ471" s="390"/>
      <c r="BA471" s="392"/>
      <c r="BB471" s="469"/>
      <c r="BC471" s="392"/>
      <c r="BD471" s="392"/>
      <c r="BE471" s="392"/>
      <c r="BF471" s="392"/>
      <c r="BG471" s="392"/>
      <c r="BH471" s="392"/>
      <c r="BI471" s="392"/>
      <c r="BJ471" s="392"/>
      <c r="BK471" s="392"/>
      <c r="BL471" s="392"/>
      <c r="BM471" s="392"/>
      <c r="BN471" s="392"/>
      <c r="BO471" s="392"/>
      <c r="BP471" s="392"/>
      <c r="BQ471" s="392"/>
      <c r="BR471" s="392"/>
      <c r="BS471" s="392"/>
      <c r="BT471" s="392"/>
      <c r="BU471" s="392"/>
      <c r="BV471" s="392"/>
      <c r="BW471" s="392"/>
      <c r="BX471" s="392"/>
      <c r="BY471" s="393"/>
      <c r="BZ471" s="393"/>
      <c r="CA471" s="393"/>
      <c r="CB471" s="393"/>
      <c r="CC471" s="393"/>
      <c r="CD471" s="393"/>
      <c r="CE471" s="393"/>
      <c r="CF471" s="393"/>
      <c r="CG471" s="393"/>
      <c r="CH471" s="393"/>
      <c r="CI471" s="393"/>
      <c r="CJ471" s="393"/>
      <c r="CK471" s="393"/>
      <c r="CL471" s="393"/>
      <c r="CM471" s="393"/>
      <c r="CN471" s="393"/>
      <c r="CO471" s="393"/>
      <c r="CP471" s="393"/>
      <c r="CQ471" s="393"/>
      <c r="CR471" s="393"/>
      <c r="CS471" s="393"/>
      <c r="CT471" s="393"/>
      <c r="CU471" s="393"/>
      <c r="CV471" s="393"/>
      <c r="CW471" s="393"/>
      <c r="CX471" s="393"/>
      <c r="CY471" s="393"/>
      <c r="CZ471" s="393"/>
    </row>
    <row r="472" s="397" customFormat="true" ht="25.15" customHeight="true" x14ac:dyDescent="0.2">
      <c r="C472" s="1154" t="s">
        <v>222</v>
      </c>
      <c r="D472" s="1155"/>
      <c r="E472" s="675">
        <v>0.2172482130574053</v>
      </c>
      <c r="F472" s="671"/>
      <c r="G472" s="671"/>
      <c r="H472" s="1155" t="s">
        <v>222</v>
      </c>
      <c r="I472" s="1155"/>
      <c r="J472" s="676">
        <v>9.8052581266575997E-2</v>
      </c>
      <c r="K472" s="671"/>
      <c r="L472" s="671"/>
      <c r="M472" s="1155" t="s">
        <v>222</v>
      </c>
      <c r="N472" s="1155"/>
      <c r="O472" s="677">
        <v>0.1954670695449045</v>
      </c>
      <c r="P472" s="671"/>
      <c r="Q472" s="671"/>
      <c r="Y472" s="390"/>
      <c r="Z472" s="390"/>
      <c r="AA472" s="390"/>
      <c r="AB472" s="390"/>
      <c r="AC472" s="390"/>
      <c r="AD472" s="390"/>
      <c r="AE472" s="390"/>
      <c r="AF472" s="390"/>
      <c r="AG472" s="390"/>
      <c r="AH472" s="390"/>
      <c r="AI472" s="390"/>
      <c r="AJ472" s="390"/>
      <c r="AK472" s="390"/>
      <c r="AL472" s="390"/>
      <c r="AM472" s="390"/>
      <c r="AN472" s="390"/>
      <c r="AO472" s="390"/>
      <c r="AP472" s="390"/>
      <c r="AQ472" s="390"/>
      <c r="AR472" s="390"/>
      <c r="AS472" s="390"/>
      <c r="AT472" s="390"/>
      <c r="AU472" s="390"/>
      <c r="AV472" s="390"/>
      <c r="AW472" s="390"/>
      <c r="AX472" s="390"/>
      <c r="AY472" s="390"/>
      <c r="AZ472" s="390"/>
      <c r="BA472" s="392"/>
      <c r="BB472" s="469"/>
      <c r="BC472" s="392"/>
      <c r="BD472" s="392"/>
      <c r="BE472" s="392"/>
      <c r="BF472" s="392"/>
      <c r="BG472" s="392"/>
      <c r="BH472" s="392"/>
      <c r="BI472" s="392"/>
      <c r="BJ472" s="392"/>
      <c r="BK472" s="392"/>
      <c r="BL472" s="392"/>
      <c r="BM472" s="392"/>
      <c r="BN472" s="392"/>
      <c r="BO472" s="392"/>
      <c r="BP472" s="392"/>
      <c r="BQ472" s="392"/>
      <c r="BR472" s="392"/>
      <c r="BS472" s="392"/>
      <c r="BT472" s="392"/>
      <c r="BU472" s="392"/>
      <c r="BV472" s="392"/>
      <c r="BW472" s="392"/>
      <c r="BX472" s="392"/>
      <c r="BY472" s="393"/>
      <c r="BZ472" s="393"/>
      <c r="CA472" s="393"/>
      <c r="CB472" s="393"/>
      <c r="CC472" s="393"/>
      <c r="CD472" s="393"/>
      <c r="CE472" s="393"/>
      <c r="CF472" s="393"/>
      <c r="CG472" s="393"/>
      <c r="CH472" s="393"/>
      <c r="CI472" s="393"/>
      <c r="CJ472" s="393"/>
      <c r="CK472" s="393"/>
      <c r="CL472" s="393"/>
      <c r="CM472" s="393"/>
      <c r="CN472" s="393"/>
      <c r="CO472" s="393"/>
      <c r="CP472" s="393"/>
      <c r="CQ472" s="393"/>
      <c r="CR472" s="393"/>
      <c r="CS472" s="393"/>
      <c r="CT472" s="393"/>
      <c r="CU472" s="393"/>
      <c r="CV472" s="393"/>
      <c r="CW472" s="393"/>
      <c r="CX472" s="393"/>
      <c r="CY472" s="393"/>
      <c r="CZ472" s="393"/>
    </row>
    <row r="473" s="397" customFormat="true" ht="25.15" customHeight="true" x14ac:dyDescent="0.2">
      <c r="C473" s="1154" t="s">
        <v>228</v>
      </c>
      <c r="D473" s="1155"/>
      <c r="E473" s="675">
        <v>0.17181335171418791</v>
      </c>
      <c r="F473" s="671"/>
      <c r="G473" s="671"/>
      <c r="H473" s="1155" t="s">
        <v>228</v>
      </c>
      <c r="I473" s="1155"/>
      <c r="J473" s="676">
        <v>3.3638004237096092E-2</v>
      </c>
      <c r="K473" s="671"/>
      <c r="L473" s="671"/>
      <c r="M473" s="1155" t="s">
        <v>228</v>
      </c>
      <c r="N473" s="1155"/>
      <c r="O473" s="677">
        <v>0.13096820788596167</v>
      </c>
      <c r="P473" s="671"/>
      <c r="Q473" s="671"/>
      <c r="Y473" s="390"/>
      <c r="Z473" s="390"/>
      <c r="AA473" s="390"/>
      <c r="AB473" s="390"/>
      <c r="AC473" s="390"/>
      <c r="AD473" s="390"/>
      <c r="AE473" s="390"/>
      <c r="AF473" s="390"/>
      <c r="AG473" s="390"/>
      <c r="AH473" s="390"/>
      <c r="AI473" s="390"/>
      <c r="AJ473" s="390"/>
      <c r="AK473" s="390"/>
      <c r="AL473" s="390"/>
      <c r="AM473" s="390"/>
      <c r="AN473" s="390"/>
      <c r="AO473" s="390"/>
      <c r="AP473" s="390"/>
      <c r="AQ473" s="390"/>
      <c r="AR473" s="390"/>
      <c r="AS473" s="390"/>
      <c r="AT473" s="390"/>
      <c r="AU473" s="390"/>
      <c r="AV473" s="390"/>
      <c r="AW473" s="390"/>
      <c r="AX473" s="390"/>
      <c r="AY473" s="390"/>
      <c r="AZ473" s="390"/>
      <c r="BA473" s="392"/>
      <c r="BB473" s="469"/>
      <c r="BC473" s="392"/>
      <c r="BD473" s="392"/>
      <c r="BE473" s="392"/>
      <c r="BF473" s="392"/>
      <c r="BG473" s="392"/>
      <c r="BH473" s="392"/>
      <c r="BI473" s="392"/>
      <c r="BJ473" s="392"/>
      <c r="BK473" s="392"/>
      <c r="BL473" s="392"/>
      <c r="BM473" s="392"/>
      <c r="BN473" s="392"/>
      <c r="BO473" s="392"/>
      <c r="BP473" s="392"/>
      <c r="BQ473" s="392"/>
      <c r="BR473" s="392"/>
      <c r="BS473" s="392"/>
      <c r="BT473" s="392"/>
      <c r="BU473" s="392"/>
      <c r="BV473" s="392"/>
      <c r="BW473" s="392"/>
      <c r="BX473" s="392"/>
      <c r="BY473" s="393"/>
      <c r="BZ473" s="393"/>
      <c r="CA473" s="393"/>
      <c r="CB473" s="393"/>
      <c r="CC473" s="393"/>
      <c r="CD473" s="393"/>
      <c r="CE473" s="393"/>
      <c r="CF473" s="393"/>
      <c r="CG473" s="393"/>
      <c r="CH473" s="393"/>
      <c r="CI473" s="393"/>
      <c r="CJ473" s="393"/>
      <c r="CK473" s="393"/>
      <c r="CL473" s="393"/>
      <c r="CM473" s="393"/>
      <c r="CN473" s="393"/>
      <c r="CO473" s="393"/>
      <c r="CP473" s="393"/>
      <c r="CQ473" s="393"/>
      <c r="CR473" s="393"/>
      <c r="CS473" s="393"/>
      <c r="CT473" s="393"/>
      <c r="CU473" s="393"/>
      <c r="CV473" s="393"/>
      <c r="CW473" s="393"/>
      <c r="CX473" s="393"/>
      <c r="CY473" s="393"/>
      <c r="CZ473" s="393"/>
    </row>
    <row r="474" s="397" customFormat="true" ht="25.15" customHeight="true" x14ac:dyDescent="0.2">
      <c r="C474" s="1154" t="s">
        <v>244</v>
      </c>
      <c r="D474" s="1155"/>
      <c r="E474" s="675">
        <v>1.6106008218922396E-2</v>
      </c>
      <c r="F474" s="671"/>
      <c r="G474" s="671"/>
      <c r="H474" s="1155" t="s">
        <v>244</v>
      </c>
      <c r="I474" s="1155"/>
      <c r="J474" s="676">
        <v>1.8246133454451873E-2</v>
      </c>
      <c r="K474" s="671"/>
      <c r="L474" s="671"/>
      <c r="M474" s="1155" t="s">
        <v>244</v>
      </c>
      <c r="N474" s="1155"/>
      <c r="O474" s="677">
        <v>4.642207222154484E-2</v>
      </c>
      <c r="P474" s="671"/>
      <c r="Q474" s="671"/>
      <c r="Y474" s="390"/>
      <c r="Z474" s="390"/>
      <c r="AA474" s="390"/>
      <c r="AB474" s="390"/>
      <c r="AC474" s="390"/>
      <c r="AD474" s="390"/>
      <c r="AE474" s="390"/>
      <c r="AF474" s="390"/>
      <c r="AG474" s="390"/>
      <c r="AH474" s="390"/>
      <c r="AI474" s="390"/>
      <c r="AJ474" s="390"/>
      <c r="AK474" s="390"/>
      <c r="AL474" s="390"/>
      <c r="AM474" s="390"/>
      <c r="AN474" s="390"/>
      <c r="AO474" s="390"/>
      <c r="AP474" s="390"/>
      <c r="AQ474" s="390"/>
      <c r="AR474" s="390"/>
      <c r="AS474" s="390"/>
      <c r="AT474" s="390"/>
      <c r="AU474" s="390"/>
      <c r="AV474" s="390"/>
      <c r="AW474" s="390"/>
      <c r="AX474" s="390"/>
      <c r="AY474" s="390"/>
      <c r="AZ474" s="390"/>
      <c r="BA474" s="392"/>
      <c r="BB474" s="469"/>
      <c r="BC474" s="392"/>
      <c r="BD474" s="392"/>
      <c r="BE474" s="392"/>
      <c r="BF474" s="392"/>
      <c r="BG474" s="392"/>
      <c r="BH474" s="392"/>
      <c r="BI474" s="392"/>
      <c r="BJ474" s="392"/>
      <c r="BK474" s="392"/>
      <c r="BL474" s="392"/>
      <c r="BM474" s="392"/>
      <c r="BN474" s="392"/>
      <c r="BO474" s="392"/>
      <c r="BP474" s="392"/>
      <c r="BQ474" s="392"/>
      <c r="BR474" s="392"/>
      <c r="BS474" s="392"/>
      <c r="BT474" s="392"/>
      <c r="BU474" s="392"/>
      <c r="BV474" s="392"/>
      <c r="BW474" s="392"/>
      <c r="BX474" s="392"/>
      <c r="BY474" s="393"/>
      <c r="BZ474" s="393"/>
      <c r="CA474" s="393"/>
      <c r="CB474" s="393"/>
      <c r="CC474" s="393"/>
      <c r="CD474" s="393"/>
      <c r="CE474" s="393"/>
      <c r="CF474" s="393"/>
      <c r="CG474" s="393"/>
      <c r="CH474" s="393"/>
      <c r="CI474" s="393"/>
      <c r="CJ474" s="393"/>
      <c r="CK474" s="393"/>
      <c r="CL474" s="393"/>
      <c r="CM474" s="393"/>
      <c r="CN474" s="393"/>
      <c r="CO474" s="393"/>
      <c r="CP474" s="393"/>
      <c r="CQ474" s="393"/>
      <c r="CR474" s="393"/>
      <c r="CS474" s="393"/>
      <c r="CT474" s="393"/>
      <c r="CU474" s="393"/>
      <c r="CV474" s="393"/>
      <c r="CW474" s="393"/>
      <c r="CX474" s="393"/>
      <c r="CY474" s="393"/>
      <c r="CZ474" s="393"/>
    </row>
    <row r="475" s="397" customFormat="true" ht="25.15" customHeight="true" x14ac:dyDescent="0.2">
      <c r="C475" s="1154" t="s">
        <v>245</v>
      </c>
      <c r="D475" s="1155"/>
      <c r="E475" s="675">
        <v>3.9526577619375683E-2</v>
      </c>
      <c r="F475" s="671"/>
      <c r="G475" s="671"/>
      <c r="H475" s="1155" t="s">
        <v>245</v>
      </c>
      <c r="I475" s="1155"/>
      <c r="J475" s="676">
        <v>1.6490690273245071E-2</v>
      </c>
      <c r="K475" s="671"/>
      <c r="L475" s="671"/>
      <c r="M475" s="1155" t="s">
        <v>245</v>
      </c>
      <c r="N475" s="1155"/>
      <c r="O475" s="677">
        <v>4.3348863814303529E-2</v>
      </c>
      <c r="P475" s="671"/>
      <c r="Q475" s="671"/>
      <c r="Y475" s="390"/>
      <c r="Z475" s="390"/>
      <c r="AA475" s="390"/>
      <c r="AB475" s="390"/>
      <c r="AC475" s="390"/>
      <c r="AD475" s="390"/>
      <c r="AE475" s="390"/>
      <c r="AF475" s="390"/>
      <c r="AG475" s="390"/>
      <c r="AH475" s="390"/>
      <c r="AI475" s="390"/>
      <c r="AJ475" s="390"/>
      <c r="AK475" s="390"/>
      <c r="AL475" s="390"/>
      <c r="AM475" s="390"/>
      <c r="AN475" s="390"/>
      <c r="AO475" s="390"/>
      <c r="AP475" s="390"/>
      <c r="AQ475" s="390"/>
      <c r="AR475" s="390"/>
      <c r="AS475" s="390"/>
      <c r="AT475" s="390"/>
      <c r="AU475" s="390"/>
      <c r="AV475" s="390"/>
      <c r="AW475" s="390"/>
      <c r="AX475" s="390"/>
      <c r="AY475" s="390"/>
      <c r="AZ475" s="390"/>
      <c r="BA475" s="392"/>
      <c r="BB475" s="469"/>
      <c r="BC475" s="392"/>
      <c r="BD475" s="392"/>
      <c r="BE475" s="392"/>
      <c r="BF475" s="392"/>
      <c r="BG475" s="392"/>
      <c r="BH475" s="392"/>
      <c r="BI475" s="392"/>
      <c r="BJ475" s="392"/>
      <c r="BK475" s="392"/>
      <c r="BL475" s="392"/>
      <c r="BM475" s="392"/>
      <c r="BN475" s="392"/>
      <c r="BO475" s="392"/>
      <c r="BP475" s="392"/>
      <c r="BQ475" s="392"/>
      <c r="BR475" s="392"/>
      <c r="BS475" s="392"/>
      <c r="BT475" s="392"/>
      <c r="BU475" s="392"/>
      <c r="BV475" s="392"/>
      <c r="BW475" s="392"/>
      <c r="BX475" s="392"/>
      <c r="BY475" s="393"/>
      <c r="BZ475" s="393"/>
      <c r="CA475" s="393"/>
      <c r="CB475" s="393"/>
      <c r="CC475" s="393"/>
      <c r="CD475" s="393"/>
      <c r="CE475" s="393"/>
      <c r="CF475" s="393"/>
      <c r="CG475" s="393"/>
      <c r="CH475" s="393"/>
      <c r="CI475" s="393"/>
      <c r="CJ475" s="393"/>
      <c r="CK475" s="393"/>
      <c r="CL475" s="393"/>
      <c r="CM475" s="393"/>
      <c r="CN475" s="393"/>
      <c r="CO475" s="393"/>
      <c r="CP475" s="393"/>
      <c r="CQ475" s="393"/>
      <c r="CR475" s="393"/>
      <c r="CS475" s="393"/>
      <c r="CT475" s="393"/>
      <c r="CU475" s="393"/>
      <c r="CV475" s="393"/>
      <c r="CW475" s="393"/>
      <c r="CX475" s="393"/>
      <c r="CY475" s="393"/>
      <c r="CZ475" s="393"/>
    </row>
    <row r="476" s="397" customFormat="true" ht="25.15" customHeight="true" x14ac:dyDescent="0.2">
      <c r="C476" s="1154" t="s">
        <v>252</v>
      </c>
      <c r="D476" s="1155"/>
      <c r="E476" s="675">
        <v>2.0020124753866637E-3</v>
      </c>
      <c r="F476" s="671"/>
      <c r="G476" s="671"/>
      <c r="H476" s="1155" t="s">
        <v>252</v>
      </c>
      <c r="I476" s="1155"/>
      <c r="J476" s="676">
        <v>4.4237560098414593E-3</v>
      </c>
      <c r="K476" s="671"/>
      <c r="L476" s="671"/>
      <c r="M476" s="1155" t="s">
        <v>252</v>
      </c>
      <c r="N476" s="1155"/>
      <c r="O476" s="677">
        <v>8.8255515820491709E-4</v>
      </c>
      <c r="P476" s="671"/>
      <c r="Q476" s="671"/>
      <c r="Y476" s="390"/>
      <c r="Z476" s="390"/>
      <c r="AA476" s="390"/>
      <c r="AB476" s="390"/>
      <c r="AC476" s="390"/>
      <c r="AD476" s="390"/>
      <c r="AE476" s="390"/>
      <c r="AF476" s="390"/>
      <c r="AG476" s="390"/>
      <c r="AH476" s="390"/>
      <c r="AI476" s="390"/>
      <c r="AJ476" s="390"/>
      <c r="AK476" s="390"/>
      <c r="AL476" s="390"/>
      <c r="AM476" s="390"/>
      <c r="AN476" s="390"/>
      <c r="AO476" s="390"/>
      <c r="AP476" s="390"/>
      <c r="AQ476" s="390"/>
      <c r="AR476" s="390"/>
      <c r="AS476" s="390"/>
      <c r="AT476" s="390"/>
      <c r="AU476" s="390"/>
      <c r="AV476" s="390"/>
      <c r="AW476" s="390"/>
      <c r="AX476" s="390"/>
      <c r="AY476" s="390"/>
      <c r="AZ476" s="390"/>
      <c r="BA476" s="392"/>
      <c r="BB476" s="469"/>
      <c r="BC476" s="392"/>
      <c r="BD476" s="392"/>
      <c r="BE476" s="392"/>
      <c r="BF476" s="392"/>
      <c r="BG476" s="392"/>
      <c r="BH476" s="392"/>
      <c r="BI476" s="392"/>
      <c r="BJ476" s="392"/>
      <c r="BK476" s="392"/>
      <c r="BL476" s="392"/>
      <c r="BM476" s="392"/>
      <c r="BN476" s="392"/>
      <c r="BO476" s="392"/>
      <c r="BP476" s="392"/>
      <c r="BQ476" s="392"/>
      <c r="BR476" s="392"/>
      <c r="BS476" s="392"/>
      <c r="BT476" s="392"/>
      <c r="BU476" s="392"/>
      <c r="BV476" s="392"/>
      <c r="BW476" s="392"/>
      <c r="BX476" s="392"/>
      <c r="BY476" s="393"/>
      <c r="BZ476" s="393"/>
      <c r="CA476" s="393"/>
      <c r="CB476" s="393"/>
      <c r="CC476" s="393"/>
      <c r="CD476" s="393"/>
      <c r="CE476" s="393"/>
      <c r="CF476" s="393"/>
      <c r="CG476" s="393"/>
      <c r="CH476" s="393"/>
      <c r="CI476" s="393"/>
      <c r="CJ476" s="393"/>
      <c r="CK476" s="393"/>
      <c r="CL476" s="393"/>
      <c r="CM476" s="393"/>
      <c r="CN476" s="393"/>
      <c r="CO476" s="393"/>
      <c r="CP476" s="393"/>
      <c r="CQ476" s="393"/>
      <c r="CR476" s="393"/>
      <c r="CS476" s="393"/>
      <c r="CT476" s="393"/>
      <c r="CU476" s="393"/>
      <c r="CV476" s="393"/>
      <c r="CW476" s="393"/>
      <c r="CX476" s="393"/>
      <c r="CY476" s="393"/>
      <c r="CZ476" s="393"/>
    </row>
    <row r="477" s="397" customFormat="true" ht="25.15" customHeight="true" x14ac:dyDescent="0.2">
      <c r="C477" s="1154" t="s">
        <v>223</v>
      </c>
      <c r="D477" s="1155"/>
      <c r="E477" s="675">
        <v>5.6807608119508806E-3</v>
      </c>
      <c r="F477" s="671"/>
      <c r="G477" s="671"/>
      <c r="H477" s="1155" t="s">
        <v>223</v>
      </c>
      <c r="I477" s="1155"/>
      <c r="J477" s="676">
        <v>0.24166149170703691</v>
      </c>
      <c r="K477" s="671"/>
      <c r="L477" s="671"/>
      <c r="M477" s="1155" t="s">
        <v>223</v>
      </c>
      <c r="N477" s="1155"/>
      <c r="O477" s="677">
        <v>2.041255159179562E-2</v>
      </c>
      <c r="P477" s="671"/>
      <c r="Q477" s="671"/>
      <c r="Y477" s="390"/>
      <c r="Z477" s="390"/>
      <c r="AA477" s="390"/>
      <c r="AB477" s="390"/>
      <c r="AC477" s="390"/>
      <c r="AD477" s="390"/>
      <c r="AE477" s="390"/>
      <c r="AF477" s="390"/>
      <c r="AG477" s="390"/>
      <c r="AH477" s="390"/>
      <c r="AI477" s="390"/>
      <c r="AJ477" s="390"/>
      <c r="AK477" s="390"/>
      <c r="AL477" s="390"/>
      <c r="AM477" s="390"/>
      <c r="AN477" s="390"/>
      <c r="AO477" s="390"/>
      <c r="AP477" s="390"/>
      <c r="AQ477" s="390"/>
      <c r="AR477" s="390"/>
      <c r="AS477" s="390"/>
      <c r="AT477" s="390"/>
      <c r="AU477" s="390"/>
      <c r="AV477" s="390"/>
      <c r="AW477" s="390"/>
      <c r="AX477" s="390"/>
      <c r="AY477" s="390"/>
      <c r="AZ477" s="390"/>
      <c r="BA477" s="392"/>
      <c r="BB477" s="469"/>
      <c r="BC477" s="392"/>
      <c r="BD477" s="392"/>
      <c r="BE477" s="392"/>
      <c r="BF477" s="392"/>
      <c r="BG477" s="392"/>
      <c r="BH477" s="392"/>
      <c r="BI477" s="392"/>
      <c r="BJ477" s="392"/>
      <c r="BK477" s="392"/>
      <c r="BL477" s="392"/>
      <c r="BM477" s="392"/>
      <c r="BN477" s="392"/>
      <c r="BO477" s="392"/>
      <c r="BP477" s="392"/>
      <c r="BQ477" s="392"/>
      <c r="BR477" s="392"/>
      <c r="BS477" s="392"/>
      <c r="BT477" s="392"/>
      <c r="BU477" s="392"/>
      <c r="BV477" s="392"/>
      <c r="BW477" s="392"/>
      <c r="BX477" s="392"/>
      <c r="BY477" s="393"/>
      <c r="BZ477" s="393"/>
      <c r="CA477" s="393"/>
      <c r="CB477" s="393"/>
      <c r="CC477" s="393"/>
      <c r="CD477" s="393"/>
      <c r="CE477" s="393"/>
      <c r="CF477" s="393"/>
      <c r="CG477" s="393"/>
      <c r="CH477" s="393"/>
      <c r="CI477" s="393"/>
      <c r="CJ477" s="393"/>
      <c r="CK477" s="393"/>
      <c r="CL477" s="393"/>
      <c r="CM477" s="393"/>
      <c r="CN477" s="393"/>
      <c r="CO477" s="393"/>
      <c r="CP477" s="393"/>
      <c r="CQ477" s="393"/>
      <c r="CR477" s="393"/>
      <c r="CS477" s="393"/>
      <c r="CT477" s="393"/>
      <c r="CU477" s="393"/>
      <c r="CV477" s="393"/>
      <c r="CW477" s="393"/>
      <c r="CX477" s="393"/>
      <c r="CY477" s="393"/>
      <c r="CZ477" s="393"/>
    </row>
    <row r="478" s="397" customFormat="true" ht="25.15" customHeight="true" x14ac:dyDescent="0.2">
      <c r="C478" s="1154" t="s">
        <v>254</v>
      </c>
      <c r="D478" s="1155"/>
      <c r="E478" s="675">
        <v>1.1854372646210522E-3</v>
      </c>
      <c r="F478" s="671"/>
      <c r="G478" s="671"/>
      <c r="H478" s="1155" t="s">
        <v>254</v>
      </c>
      <c r="I478" s="1155"/>
      <c r="J478" s="676">
        <v>6.2601909884101796E-4</v>
      </c>
      <c r="K478" s="671"/>
      <c r="L478" s="671"/>
      <c r="M478" s="1155" t="s">
        <v>254</v>
      </c>
      <c r="N478" s="1155"/>
      <c r="O478" s="677">
        <v>8.318376477449384E-4</v>
      </c>
      <c r="P478" s="671"/>
      <c r="Q478" s="671"/>
      <c r="Y478" s="390"/>
      <c r="Z478" s="390"/>
      <c r="AA478" s="390"/>
      <c r="AB478" s="390"/>
      <c r="AC478" s="390"/>
      <c r="AD478" s="390"/>
      <c r="AE478" s="390"/>
      <c r="AF478" s="390"/>
      <c r="AG478" s="390"/>
      <c r="AH478" s="390"/>
      <c r="AI478" s="390"/>
      <c r="AJ478" s="390"/>
      <c r="AK478" s="390"/>
      <c r="AL478" s="390"/>
      <c r="AM478" s="390"/>
      <c r="AN478" s="390"/>
      <c r="AO478" s="390"/>
      <c r="AP478" s="390"/>
      <c r="AQ478" s="390"/>
      <c r="AR478" s="390"/>
      <c r="AS478" s="390"/>
      <c r="AT478" s="390"/>
      <c r="AU478" s="390"/>
      <c r="AV478" s="390"/>
      <c r="AW478" s="390"/>
      <c r="AX478" s="390"/>
      <c r="AY478" s="390"/>
      <c r="AZ478" s="390"/>
      <c r="BA478" s="392"/>
      <c r="BB478" s="469"/>
      <c r="BC478" s="392"/>
      <c r="BD478" s="392"/>
      <c r="BE478" s="392"/>
      <c r="BF478" s="392"/>
      <c r="BG478" s="392"/>
      <c r="BH478" s="392"/>
      <c r="BI478" s="392"/>
      <c r="BJ478" s="392"/>
      <c r="BK478" s="392"/>
      <c r="BL478" s="392"/>
      <c r="BM478" s="392"/>
      <c r="BN478" s="392"/>
      <c r="BO478" s="392"/>
      <c r="BP478" s="392"/>
      <c r="BQ478" s="392"/>
      <c r="BR478" s="392"/>
      <c r="BS478" s="392"/>
      <c r="BT478" s="392"/>
      <c r="BU478" s="392"/>
      <c r="BV478" s="392"/>
      <c r="BW478" s="392"/>
      <c r="BX478" s="392"/>
      <c r="BY478" s="393"/>
      <c r="BZ478" s="393"/>
      <c r="CA478" s="393"/>
      <c r="CB478" s="393"/>
      <c r="CC478" s="393"/>
      <c r="CD478" s="393"/>
      <c r="CE478" s="393"/>
      <c r="CF478" s="393"/>
      <c r="CG478" s="393"/>
      <c r="CH478" s="393"/>
      <c r="CI478" s="393"/>
      <c r="CJ478" s="393"/>
      <c r="CK478" s="393"/>
      <c r="CL478" s="393"/>
      <c r="CM478" s="393"/>
      <c r="CN478" s="393"/>
      <c r="CO478" s="393"/>
      <c r="CP478" s="393"/>
      <c r="CQ478" s="393"/>
      <c r="CR478" s="393"/>
      <c r="CS478" s="393"/>
      <c r="CT478" s="393"/>
      <c r="CU478" s="393"/>
      <c r="CV478" s="393"/>
      <c r="CW478" s="393"/>
      <c r="CX478" s="393"/>
      <c r="CY478" s="393"/>
      <c r="CZ478" s="393"/>
    </row>
    <row r="479" s="397" customFormat="true" ht="25.15" customHeight="true" x14ac:dyDescent="0.2">
      <c r="C479" s="1154" t="s">
        <v>250</v>
      </c>
      <c r="D479" s="1155"/>
      <c r="E479" s="675">
        <v>4.9147591835774851E-3</v>
      </c>
      <c r="F479" s="671"/>
      <c r="G479" s="671"/>
      <c r="H479" s="1155" t="s">
        <v>250</v>
      </c>
      <c r="I479" s="1155"/>
      <c r="J479" s="676">
        <v>7.8567142674991937E-3</v>
      </c>
      <c r="K479" s="671"/>
      <c r="L479" s="671"/>
      <c r="M479" s="1155" t="s">
        <v>250</v>
      </c>
      <c r="N479" s="1155"/>
      <c r="O479" s="677">
        <v>3.8294801617617018E-3</v>
      </c>
      <c r="P479" s="671"/>
      <c r="Q479" s="671"/>
      <c r="Y479" s="390"/>
      <c r="Z479" s="390"/>
      <c r="AA479" s="390"/>
      <c r="AB479" s="390"/>
      <c r="AC479" s="390"/>
      <c r="AD479" s="390"/>
      <c r="AE479" s="390"/>
      <c r="AF479" s="390"/>
      <c r="AG479" s="390"/>
      <c r="AH479" s="390"/>
      <c r="AI479" s="390"/>
      <c r="AJ479" s="390"/>
      <c r="AK479" s="390"/>
      <c r="AL479" s="390"/>
      <c r="AM479" s="390"/>
      <c r="AN479" s="390"/>
      <c r="AO479" s="390"/>
      <c r="AP479" s="390"/>
      <c r="AQ479" s="390"/>
      <c r="AR479" s="390"/>
      <c r="AS479" s="390"/>
      <c r="AT479" s="390"/>
      <c r="AU479" s="390"/>
      <c r="AV479" s="390"/>
      <c r="AW479" s="390"/>
      <c r="AX479" s="390"/>
      <c r="AY479" s="390"/>
      <c r="AZ479" s="390"/>
      <c r="BA479" s="392"/>
      <c r="BB479" s="469"/>
      <c r="BC479" s="392"/>
      <c r="BD479" s="392"/>
      <c r="BE479" s="392"/>
      <c r="BF479" s="392"/>
      <c r="BG479" s="392"/>
      <c r="BH479" s="392"/>
      <c r="BI479" s="392"/>
      <c r="BJ479" s="392"/>
      <c r="BK479" s="392"/>
      <c r="BL479" s="392"/>
      <c r="BM479" s="392"/>
      <c r="BN479" s="392"/>
      <c r="BO479" s="392"/>
      <c r="BP479" s="392"/>
      <c r="BQ479" s="392"/>
      <c r="BR479" s="392"/>
      <c r="BS479" s="392"/>
      <c r="BT479" s="392"/>
      <c r="BU479" s="392"/>
      <c r="BV479" s="392"/>
      <c r="BW479" s="392"/>
      <c r="BX479" s="392"/>
      <c r="BY479" s="393"/>
      <c r="BZ479" s="393"/>
      <c r="CA479" s="393"/>
      <c r="CB479" s="393"/>
      <c r="CC479" s="393"/>
      <c r="CD479" s="393"/>
      <c r="CE479" s="393"/>
      <c r="CF479" s="393"/>
      <c r="CG479" s="393"/>
      <c r="CH479" s="393"/>
      <c r="CI479" s="393"/>
      <c r="CJ479" s="393"/>
      <c r="CK479" s="393"/>
      <c r="CL479" s="393"/>
      <c r="CM479" s="393"/>
      <c r="CN479" s="393"/>
      <c r="CO479" s="393"/>
      <c r="CP479" s="393"/>
      <c r="CQ479" s="393"/>
      <c r="CR479" s="393"/>
      <c r="CS479" s="393"/>
      <c r="CT479" s="393"/>
      <c r="CU479" s="393"/>
      <c r="CV479" s="393"/>
      <c r="CW479" s="393"/>
      <c r="CX479" s="393"/>
      <c r="CY479" s="393"/>
      <c r="CZ479" s="393"/>
    </row>
    <row r="480" s="397" customFormat="true" ht="25.15" customHeight="true" x14ac:dyDescent="0.2">
      <c r="C480" s="1154" t="s">
        <v>248</v>
      </c>
      <c r="D480" s="1155"/>
      <c r="E480" s="675">
        <v>1.7036415905733855E-2</v>
      </c>
      <c r="F480" s="671"/>
      <c r="G480" s="671"/>
      <c r="H480" s="1155" t="s">
        <v>248</v>
      </c>
      <c r="I480" s="1155"/>
      <c r="J480" s="676">
        <v>7.5106875347957817E-3</v>
      </c>
      <c r="K480" s="671"/>
      <c r="L480" s="671"/>
      <c r="M480" s="1155" t="s">
        <v>248</v>
      </c>
      <c r="N480" s="1155"/>
      <c r="O480" s="677">
        <v>1.8518905572970049E-2</v>
      </c>
      <c r="P480" s="671"/>
      <c r="Q480" s="671"/>
      <c r="Y480" s="390"/>
      <c r="Z480" s="390"/>
      <c r="AA480" s="390"/>
      <c r="AB480" s="390"/>
      <c r="AC480" s="390"/>
      <c r="AD480" s="390"/>
      <c r="AE480" s="390"/>
      <c r="AF480" s="390"/>
      <c r="AG480" s="390"/>
      <c r="AH480" s="390"/>
      <c r="AI480" s="390"/>
      <c r="AJ480" s="390"/>
      <c r="AK480" s="390"/>
      <c r="AL480" s="390"/>
      <c r="AM480" s="390"/>
      <c r="AN480" s="390"/>
      <c r="AO480" s="390"/>
      <c r="AP480" s="390"/>
      <c r="AQ480" s="390"/>
      <c r="AR480" s="390"/>
      <c r="AS480" s="390"/>
      <c r="AT480" s="390"/>
      <c r="AU480" s="390"/>
      <c r="AV480" s="390"/>
      <c r="AW480" s="390"/>
      <c r="AX480" s="390"/>
      <c r="AY480" s="390"/>
      <c r="AZ480" s="390"/>
      <c r="BA480" s="392"/>
      <c r="BB480" s="469"/>
      <c r="BC480" s="392"/>
      <c r="BD480" s="392"/>
      <c r="BE480" s="392"/>
      <c r="BF480" s="392"/>
      <c r="BG480" s="392"/>
      <c r="BH480" s="392"/>
      <c r="BI480" s="392"/>
      <c r="BJ480" s="392"/>
      <c r="BK480" s="392"/>
      <c r="BL480" s="392"/>
      <c r="BM480" s="392"/>
      <c r="BN480" s="392"/>
      <c r="BO480" s="392"/>
      <c r="BP480" s="392"/>
      <c r="BQ480" s="392"/>
      <c r="BR480" s="392"/>
      <c r="BS480" s="392"/>
      <c r="BT480" s="392"/>
      <c r="BU480" s="392"/>
      <c r="BV480" s="392"/>
      <c r="BW480" s="392"/>
      <c r="BX480" s="392"/>
      <c r="BY480" s="393"/>
      <c r="BZ480" s="393"/>
      <c r="CA480" s="393"/>
      <c r="CB480" s="393"/>
      <c r="CC480" s="393"/>
      <c r="CD480" s="393"/>
      <c r="CE480" s="393"/>
      <c r="CF480" s="393"/>
      <c r="CG480" s="393"/>
      <c r="CH480" s="393"/>
      <c r="CI480" s="393"/>
      <c r="CJ480" s="393"/>
      <c r="CK480" s="393"/>
      <c r="CL480" s="393"/>
      <c r="CM480" s="393"/>
      <c r="CN480" s="393"/>
      <c r="CO480" s="393"/>
      <c r="CP480" s="393"/>
      <c r="CQ480" s="393"/>
      <c r="CR480" s="393"/>
      <c r="CS480" s="393"/>
      <c r="CT480" s="393"/>
      <c r="CU480" s="393"/>
      <c r="CV480" s="393"/>
      <c r="CW480" s="393"/>
      <c r="CX480" s="393"/>
      <c r="CY480" s="393"/>
      <c r="CZ480" s="393"/>
    </row>
    <row r="481" s="397" customFormat="true" ht="25.15" customHeight="true" x14ac:dyDescent="0.2">
      <c r="C481" s="1154" t="s">
        <v>220</v>
      </c>
      <c r="D481" s="1155"/>
      <c r="E481" s="675">
        <v>1.9402338358598145E-3</v>
      </c>
      <c r="F481" s="671"/>
      <c r="G481" s="671"/>
      <c r="H481" s="1155" t="s">
        <v>220</v>
      </c>
      <c r="I481" s="1155"/>
      <c r="J481" s="676">
        <v>0.24402085335716669</v>
      </c>
      <c r="K481" s="671"/>
      <c r="L481" s="671"/>
      <c r="M481" s="1155" t="s">
        <v>220</v>
      </c>
      <c r="N481" s="1155"/>
      <c r="O481" s="677">
        <v>1.6491652994268049E-2</v>
      </c>
      <c r="P481" s="671"/>
      <c r="Q481" s="671"/>
      <c r="Y481" s="390"/>
      <c r="Z481" s="390"/>
      <c r="AA481" s="390"/>
      <c r="AB481" s="390"/>
      <c r="AC481" s="390"/>
      <c r="AD481" s="390"/>
      <c r="AE481" s="390"/>
      <c r="AF481" s="390"/>
      <c r="AG481" s="390"/>
      <c r="AH481" s="390"/>
      <c r="AI481" s="390"/>
      <c r="AJ481" s="390"/>
      <c r="AK481" s="390"/>
      <c r="AL481" s="390"/>
      <c r="AM481" s="390"/>
      <c r="AN481" s="390"/>
      <c r="AO481" s="390"/>
      <c r="AP481" s="390"/>
      <c r="AQ481" s="390"/>
      <c r="AR481" s="390"/>
      <c r="AS481" s="390"/>
      <c r="AT481" s="390"/>
      <c r="AU481" s="390"/>
      <c r="AV481" s="390"/>
      <c r="AW481" s="390"/>
      <c r="AX481" s="390"/>
      <c r="AY481" s="390"/>
      <c r="AZ481" s="390"/>
      <c r="BA481" s="392"/>
      <c r="BB481" s="469"/>
      <c r="BC481" s="392"/>
      <c r="BD481" s="392"/>
      <c r="BE481" s="392"/>
      <c r="BF481" s="392"/>
      <c r="BG481" s="392"/>
      <c r="BH481" s="392"/>
      <c r="BI481" s="392"/>
      <c r="BJ481" s="392"/>
      <c r="BK481" s="392"/>
      <c r="BL481" s="392"/>
      <c r="BM481" s="392"/>
      <c r="BN481" s="392"/>
      <c r="BO481" s="392"/>
      <c r="BP481" s="392"/>
      <c r="BQ481" s="392"/>
      <c r="BR481" s="392"/>
      <c r="BS481" s="392"/>
      <c r="BT481" s="392"/>
      <c r="BU481" s="392"/>
      <c r="BV481" s="392"/>
      <c r="BW481" s="392"/>
      <c r="BX481" s="392"/>
      <c r="BY481" s="393"/>
      <c r="BZ481" s="393"/>
      <c r="CA481" s="393"/>
      <c r="CB481" s="393"/>
      <c r="CC481" s="393"/>
      <c r="CD481" s="393"/>
      <c r="CE481" s="393"/>
      <c r="CF481" s="393"/>
      <c r="CG481" s="393"/>
      <c r="CH481" s="393"/>
      <c r="CI481" s="393"/>
      <c r="CJ481" s="393"/>
      <c r="CK481" s="393"/>
      <c r="CL481" s="393"/>
      <c r="CM481" s="393"/>
      <c r="CN481" s="393"/>
      <c r="CO481" s="393"/>
      <c r="CP481" s="393"/>
      <c r="CQ481" s="393"/>
      <c r="CR481" s="393"/>
      <c r="CS481" s="393"/>
      <c r="CT481" s="393"/>
      <c r="CU481" s="393"/>
      <c r="CV481" s="393"/>
      <c r="CW481" s="393"/>
      <c r="CX481" s="393"/>
      <c r="CY481" s="393"/>
      <c r="CZ481" s="393"/>
    </row>
    <row r="482" s="397" customFormat="true" ht="25.15" customHeight="true" x14ac:dyDescent="0.2">
      <c r="C482" s="1154" t="s">
        <v>251</v>
      </c>
      <c r="D482" s="1155"/>
      <c r="E482" s="675">
        <v>1.6896844427013757E-3</v>
      </c>
      <c r="F482" s="671"/>
      <c r="G482" s="671"/>
      <c r="H482" s="1155" t="s">
        <v>251</v>
      </c>
      <c r="I482" s="1155"/>
      <c r="J482" s="676">
        <v>2.3627962946536373E-3</v>
      </c>
      <c r="K482" s="671"/>
      <c r="L482" s="671"/>
      <c r="M482" s="1155" t="s">
        <v>251</v>
      </c>
      <c r="N482" s="1155"/>
      <c r="O482" s="677">
        <v>3.2476668362744635E-3</v>
      </c>
      <c r="P482" s="671"/>
      <c r="Q482" s="671"/>
      <c r="Y482" s="390"/>
      <c r="Z482" s="390"/>
      <c r="AA482" s="390"/>
      <c r="AB482" s="390"/>
      <c r="AC482" s="390"/>
      <c r="AD482" s="390"/>
      <c r="AE482" s="390"/>
      <c r="AF482" s="390"/>
      <c r="AG482" s="390"/>
      <c r="AH482" s="390"/>
      <c r="AI482" s="390"/>
      <c r="AJ482" s="390"/>
      <c r="AK482" s="390"/>
      <c r="AL482" s="390"/>
      <c r="AM482" s="390"/>
      <c r="AN482" s="390"/>
      <c r="AO482" s="390"/>
      <c r="AP482" s="390"/>
      <c r="AQ482" s="390"/>
      <c r="AR482" s="390"/>
      <c r="AS482" s="390"/>
      <c r="AT482" s="390"/>
      <c r="AU482" s="390"/>
      <c r="AV482" s="390"/>
      <c r="AW482" s="390"/>
      <c r="AX482" s="390"/>
      <c r="AY482" s="390"/>
      <c r="AZ482" s="390"/>
      <c r="BA482" s="392"/>
      <c r="BB482" s="469"/>
      <c r="BC482" s="392"/>
      <c r="BD482" s="392"/>
      <c r="BE482" s="392"/>
      <c r="BF482" s="392"/>
      <c r="BG482" s="392"/>
      <c r="BH482" s="392"/>
      <c r="BI482" s="392"/>
      <c r="BJ482" s="392"/>
      <c r="BK482" s="392"/>
      <c r="BL482" s="392"/>
      <c r="BM482" s="392"/>
      <c r="BN482" s="392"/>
      <c r="BO482" s="392"/>
      <c r="BP482" s="392"/>
      <c r="BQ482" s="392"/>
      <c r="BR482" s="392"/>
      <c r="BS482" s="392"/>
      <c r="BT482" s="392"/>
      <c r="BU482" s="392"/>
      <c r="BV482" s="392"/>
      <c r="BW482" s="392"/>
      <c r="BX482" s="392"/>
      <c r="BY482" s="393"/>
      <c r="BZ482" s="393"/>
      <c r="CA482" s="393"/>
      <c r="CB482" s="393"/>
      <c r="CC482" s="393"/>
      <c r="CD482" s="393"/>
      <c r="CE482" s="393"/>
      <c r="CF482" s="393"/>
      <c r="CG482" s="393"/>
      <c r="CH482" s="393"/>
      <c r="CI482" s="393"/>
      <c r="CJ482" s="393"/>
      <c r="CK482" s="393"/>
      <c r="CL482" s="393"/>
      <c r="CM482" s="393"/>
      <c r="CN482" s="393"/>
      <c r="CO482" s="393"/>
      <c r="CP482" s="393"/>
      <c r="CQ482" s="393"/>
      <c r="CR482" s="393"/>
      <c r="CS482" s="393"/>
      <c r="CT482" s="393"/>
      <c r="CU482" s="393"/>
      <c r="CV482" s="393"/>
      <c r="CW482" s="393"/>
      <c r="CX482" s="393"/>
      <c r="CY482" s="393"/>
      <c r="CZ482" s="393"/>
    </row>
    <row r="483" s="397" customFormat="true" ht="25.15" customHeight="true" x14ac:dyDescent="0.2">
      <c r="C483" s="1154" t="s">
        <v>234</v>
      </c>
      <c r="D483" s="1155"/>
      <c r="E483" s="675">
        <v>8.0899373008726891E-2</v>
      </c>
      <c r="F483" s="671"/>
      <c r="G483" s="671"/>
      <c r="H483" s="1155" t="s">
        <v>234</v>
      </c>
      <c r="I483" s="1155"/>
      <c r="J483" s="676">
        <v>1.6338911445140419E-2</v>
      </c>
      <c r="K483" s="671"/>
      <c r="L483" s="671"/>
      <c r="M483" s="1155" t="s">
        <v>234</v>
      </c>
      <c r="N483" s="1155"/>
      <c r="O483" s="677">
        <v>0.10997832178323259</v>
      </c>
      <c r="P483" s="671"/>
      <c r="Q483" s="671"/>
      <c r="Y483" s="390"/>
      <c r="Z483" s="390"/>
      <c r="AA483" s="390"/>
      <c r="AB483" s="390"/>
      <c r="AC483" s="390"/>
      <c r="AD483" s="390"/>
      <c r="AE483" s="390"/>
      <c r="AF483" s="390"/>
      <c r="AG483" s="390"/>
      <c r="AH483" s="390"/>
      <c r="AI483" s="390"/>
      <c r="AJ483" s="390"/>
      <c r="AK483" s="390"/>
      <c r="AL483" s="390"/>
      <c r="AM483" s="390"/>
      <c r="AN483" s="390"/>
      <c r="AO483" s="390"/>
      <c r="AP483" s="390"/>
      <c r="AQ483" s="390"/>
      <c r="AR483" s="390"/>
      <c r="AS483" s="390"/>
      <c r="AT483" s="390"/>
      <c r="AU483" s="390"/>
      <c r="AV483" s="390"/>
      <c r="AW483" s="390"/>
      <c r="AX483" s="390"/>
      <c r="AY483" s="390"/>
      <c r="AZ483" s="390"/>
      <c r="BA483" s="392"/>
      <c r="BB483" s="469"/>
      <c r="BC483" s="392"/>
      <c r="BD483" s="392"/>
      <c r="BE483" s="392"/>
      <c r="BF483" s="392"/>
      <c r="BG483" s="392"/>
      <c r="BH483" s="392"/>
      <c r="BI483" s="392"/>
      <c r="BJ483" s="392"/>
      <c r="BK483" s="392"/>
      <c r="BL483" s="392"/>
      <c r="BM483" s="392"/>
      <c r="BN483" s="392"/>
      <c r="BO483" s="392"/>
      <c r="BP483" s="392"/>
      <c r="BQ483" s="392"/>
      <c r="BR483" s="392"/>
      <c r="BS483" s="392"/>
      <c r="BT483" s="392"/>
      <c r="BU483" s="392"/>
      <c r="BV483" s="392"/>
      <c r="BW483" s="392"/>
      <c r="BX483" s="392"/>
      <c r="BY483" s="393"/>
      <c r="BZ483" s="393"/>
      <c r="CA483" s="393"/>
      <c r="CB483" s="393"/>
      <c r="CC483" s="393"/>
      <c r="CD483" s="393"/>
      <c r="CE483" s="393"/>
      <c r="CF483" s="393"/>
      <c r="CG483" s="393"/>
      <c r="CH483" s="393"/>
      <c r="CI483" s="393"/>
      <c r="CJ483" s="393"/>
      <c r="CK483" s="393"/>
      <c r="CL483" s="393"/>
      <c r="CM483" s="393"/>
      <c r="CN483" s="393"/>
      <c r="CO483" s="393"/>
      <c r="CP483" s="393"/>
      <c r="CQ483" s="393"/>
      <c r="CR483" s="393"/>
      <c r="CS483" s="393"/>
      <c r="CT483" s="393"/>
      <c r="CU483" s="393"/>
      <c r="CV483" s="393"/>
      <c r="CW483" s="393"/>
      <c r="CX483" s="393"/>
      <c r="CY483" s="393"/>
      <c r="CZ483" s="393"/>
    </row>
    <row r="484" s="397" customFormat="true" ht="25.15" customHeight="true" x14ac:dyDescent="0.2">
      <c r="C484" s="1154" t="s">
        <v>206</v>
      </c>
      <c r="D484" s="1155"/>
      <c r="E484" s="675">
        <v>0.45653414955591076</v>
      </c>
      <c r="F484" s="671"/>
      <c r="G484" s="671"/>
      <c r="H484" s="1155" t="s">
        <v>206</v>
      </c>
      <c r="I484" s="1155"/>
      <c r="J484" s="676">
        <v>0.39972292543723309</v>
      </c>
      <c r="K484" s="671"/>
      <c r="L484" s="671"/>
      <c r="M484" s="1155" t="s">
        <v>206</v>
      </c>
      <c r="N484" s="1155"/>
      <c r="O484" s="677">
        <v>0.37861415105555485</v>
      </c>
      <c r="P484" s="671"/>
      <c r="Q484" s="671"/>
      <c r="Y484" s="390"/>
      <c r="Z484" s="390"/>
      <c r="AA484" s="390"/>
      <c r="AB484" s="390"/>
      <c r="AC484" s="390"/>
      <c r="AD484" s="390"/>
      <c r="AE484" s="390"/>
      <c r="AF484" s="390"/>
      <c r="AG484" s="390"/>
      <c r="AH484" s="390"/>
      <c r="AI484" s="390"/>
      <c r="AJ484" s="390"/>
      <c r="AK484" s="390"/>
      <c r="AL484" s="390"/>
      <c r="AM484" s="390"/>
      <c r="AN484" s="390"/>
      <c r="AO484" s="390"/>
      <c r="AP484" s="390"/>
      <c r="AQ484" s="390"/>
      <c r="AR484" s="390"/>
      <c r="AS484" s="390"/>
      <c r="AT484" s="390"/>
      <c r="AU484" s="390"/>
      <c r="AV484" s="390"/>
      <c r="AW484" s="390"/>
      <c r="AX484" s="390"/>
      <c r="AY484" s="390"/>
      <c r="AZ484" s="390"/>
      <c r="BA484" s="392"/>
      <c r="BB484" s="469"/>
      <c r="BC484" s="392"/>
      <c r="BD484" s="392"/>
      <c r="BE484" s="392"/>
      <c r="BF484" s="392"/>
      <c r="BG484" s="392"/>
      <c r="BH484" s="392"/>
      <c r="BI484" s="392"/>
      <c r="BJ484" s="392"/>
      <c r="BK484" s="392"/>
      <c r="BL484" s="392"/>
      <c r="BM484" s="392"/>
      <c r="BN484" s="392"/>
      <c r="BO484" s="392"/>
      <c r="BP484" s="392"/>
      <c r="BQ484" s="392"/>
      <c r="BR484" s="392"/>
      <c r="BS484" s="392"/>
      <c r="BT484" s="392"/>
      <c r="BU484" s="392"/>
      <c r="BV484" s="392"/>
      <c r="BW484" s="392"/>
      <c r="BX484" s="392"/>
      <c r="BY484" s="393"/>
      <c r="BZ484" s="393"/>
      <c r="CA484" s="393"/>
      <c r="CB484" s="393"/>
      <c r="CC484" s="393"/>
      <c r="CD484" s="393"/>
      <c r="CE484" s="393"/>
      <c r="CF484" s="393"/>
      <c r="CG484" s="393"/>
      <c r="CH484" s="393"/>
      <c r="CI484" s="393"/>
      <c r="CJ484" s="393"/>
      <c r="CK484" s="393"/>
      <c r="CL484" s="393"/>
      <c r="CM484" s="393"/>
      <c r="CN484" s="393"/>
      <c r="CO484" s="393"/>
      <c r="CP484" s="393"/>
      <c r="CQ484" s="393"/>
      <c r="CR484" s="393"/>
      <c r="CS484" s="393"/>
      <c r="CT484" s="393"/>
      <c r="CU484" s="393"/>
      <c r="CV484" s="393"/>
      <c r="CW484" s="393"/>
      <c r="CX484" s="393"/>
      <c r="CY484" s="393"/>
      <c r="CZ484" s="393"/>
    </row>
    <row r="485" s="397" customFormat="true" ht="25.15" customHeight="true" x14ac:dyDescent="0.2">
      <c r="C485" s="1154" t="s">
        <v>209</v>
      </c>
      <c r="D485" s="1155"/>
      <c r="E485" s="675">
        <v>0.37056335075757524</v>
      </c>
      <c r="F485" s="671"/>
      <c r="G485" s="671"/>
      <c r="H485" s="1155" t="s">
        <v>209</v>
      </c>
      <c r="I485" s="1155"/>
      <c r="J485" s="676">
        <v>0.42385022326176969</v>
      </c>
      <c r="K485" s="671"/>
      <c r="L485" s="671"/>
      <c r="M485" s="1155" t="s">
        <v>209</v>
      </c>
      <c r="N485" s="1155"/>
      <c r="O485" s="677">
        <v>0.33120027134505586</v>
      </c>
      <c r="P485" s="671"/>
      <c r="Q485" s="671"/>
      <c r="Y485" s="390"/>
      <c r="Z485" s="390"/>
      <c r="AA485" s="390"/>
      <c r="AB485" s="390"/>
      <c r="AC485" s="390"/>
      <c r="AD485" s="390"/>
      <c r="AE485" s="390"/>
      <c r="AF485" s="390"/>
      <c r="AG485" s="390"/>
      <c r="AH485" s="390"/>
      <c r="AI485" s="390"/>
      <c r="AJ485" s="390"/>
      <c r="AK485" s="390"/>
      <c r="AL485" s="390"/>
      <c r="AM485" s="390"/>
      <c r="AN485" s="390"/>
      <c r="AO485" s="390"/>
      <c r="AP485" s="390"/>
      <c r="AQ485" s="390"/>
      <c r="AR485" s="390"/>
      <c r="AS485" s="390"/>
      <c r="AT485" s="390"/>
      <c r="AU485" s="390"/>
      <c r="AV485" s="390"/>
      <c r="AW485" s="390"/>
      <c r="AX485" s="390"/>
      <c r="AY485" s="390"/>
      <c r="AZ485" s="390"/>
      <c r="BA485" s="392"/>
      <c r="BB485" s="469"/>
      <c r="BC485" s="392"/>
      <c r="BD485" s="392"/>
      <c r="BE485" s="392"/>
      <c r="BF485" s="392"/>
      <c r="BG485" s="392"/>
      <c r="BH485" s="392"/>
      <c r="BI485" s="392"/>
      <c r="BJ485" s="392"/>
      <c r="BK485" s="392"/>
      <c r="BL485" s="392"/>
      <c r="BM485" s="392"/>
      <c r="BN485" s="392"/>
      <c r="BO485" s="392"/>
      <c r="BP485" s="392"/>
      <c r="BQ485" s="392"/>
      <c r="BR485" s="392"/>
      <c r="BS485" s="392"/>
      <c r="BT485" s="392"/>
      <c r="BU485" s="392"/>
      <c r="BV485" s="392"/>
      <c r="BW485" s="392"/>
      <c r="BX485" s="392"/>
      <c r="BY485" s="393"/>
      <c r="BZ485" s="393"/>
      <c r="CA485" s="393"/>
      <c r="CB485" s="393"/>
      <c r="CC485" s="393"/>
      <c r="CD485" s="393"/>
      <c r="CE485" s="393"/>
      <c r="CF485" s="393"/>
      <c r="CG485" s="393"/>
      <c r="CH485" s="393"/>
      <c r="CI485" s="393"/>
      <c r="CJ485" s="393"/>
      <c r="CK485" s="393"/>
      <c r="CL485" s="393"/>
      <c r="CM485" s="393"/>
      <c r="CN485" s="393"/>
      <c r="CO485" s="393"/>
      <c r="CP485" s="393"/>
      <c r="CQ485" s="393"/>
      <c r="CR485" s="393"/>
      <c r="CS485" s="393"/>
      <c r="CT485" s="393"/>
      <c r="CU485" s="393"/>
      <c r="CV485" s="393"/>
      <c r="CW485" s="393"/>
      <c r="CX485" s="393"/>
      <c r="CY485" s="393"/>
      <c r="CZ485" s="393"/>
    </row>
    <row r="486" s="397" customFormat="true" ht="25.15" customHeight="true" x14ac:dyDescent="0.2">
      <c r="C486" s="1154" t="s">
        <v>214</v>
      </c>
      <c r="D486" s="1155"/>
      <c r="E486" s="675">
        <v>0.36137428469502708</v>
      </c>
      <c r="F486" s="671"/>
      <c r="G486" s="671"/>
      <c r="H486" s="1155" t="s">
        <v>214</v>
      </c>
      <c r="I486" s="1155"/>
      <c r="J486" s="676">
        <v>0.36100184928758899</v>
      </c>
      <c r="K486" s="671"/>
      <c r="L486" s="671"/>
      <c r="M486" s="1155" t="s">
        <v>214</v>
      </c>
      <c r="N486" s="1155"/>
      <c r="O486" s="677">
        <v>0.33601289604672158</v>
      </c>
      <c r="P486" s="671"/>
      <c r="Q486" s="671"/>
      <c r="Y486" s="390"/>
      <c r="Z486" s="390"/>
      <c r="AA486" s="390"/>
      <c r="AB486" s="390"/>
      <c r="AC486" s="390"/>
      <c r="AD486" s="390"/>
      <c r="AE486" s="390"/>
      <c r="AF486" s="390"/>
      <c r="AG486" s="390"/>
      <c r="AH486" s="390"/>
      <c r="AI486" s="390"/>
      <c r="AJ486" s="390"/>
      <c r="AK486" s="390"/>
      <c r="AL486" s="390"/>
      <c r="AM486" s="390"/>
      <c r="AN486" s="390"/>
      <c r="AO486" s="390"/>
      <c r="AP486" s="390"/>
      <c r="AQ486" s="390"/>
      <c r="AR486" s="390"/>
      <c r="AS486" s="390"/>
      <c r="AT486" s="390"/>
      <c r="AU486" s="390"/>
      <c r="AV486" s="390"/>
      <c r="AW486" s="390"/>
      <c r="AX486" s="390"/>
      <c r="AY486" s="390"/>
      <c r="AZ486" s="390"/>
      <c r="BA486" s="392"/>
      <c r="BB486" s="469"/>
      <c r="BC486" s="392"/>
      <c r="BD486" s="392"/>
      <c r="BE486" s="392"/>
      <c r="BF486" s="392"/>
      <c r="BG486" s="392"/>
      <c r="BH486" s="392"/>
      <c r="BI486" s="392"/>
      <c r="BJ486" s="392"/>
      <c r="BK486" s="392"/>
      <c r="BL486" s="392"/>
      <c r="BM486" s="392"/>
      <c r="BN486" s="392"/>
      <c r="BO486" s="392"/>
      <c r="BP486" s="392"/>
      <c r="BQ486" s="392"/>
      <c r="BR486" s="392"/>
      <c r="BS486" s="392"/>
      <c r="BT486" s="392"/>
      <c r="BU486" s="392"/>
      <c r="BV486" s="392"/>
      <c r="BW486" s="392"/>
      <c r="BX486" s="392"/>
      <c r="BY486" s="393"/>
      <c r="BZ486" s="393"/>
      <c r="CA486" s="393"/>
      <c r="CB486" s="393"/>
      <c r="CC486" s="393"/>
      <c r="CD486" s="393"/>
      <c r="CE486" s="393"/>
      <c r="CF486" s="393"/>
      <c r="CG486" s="393"/>
      <c r="CH486" s="393"/>
      <c r="CI486" s="393"/>
      <c r="CJ486" s="393"/>
      <c r="CK486" s="393"/>
      <c r="CL486" s="393"/>
      <c r="CM486" s="393"/>
      <c r="CN486" s="393"/>
      <c r="CO486" s="393"/>
      <c r="CP486" s="393"/>
      <c r="CQ486" s="393"/>
      <c r="CR486" s="393"/>
      <c r="CS486" s="393"/>
      <c r="CT486" s="393"/>
      <c r="CU486" s="393"/>
      <c r="CV486" s="393"/>
      <c r="CW486" s="393"/>
      <c r="CX486" s="393"/>
      <c r="CY486" s="393"/>
      <c r="CZ486" s="393"/>
    </row>
    <row r="487" s="397" customFormat="true" ht="25.15" customHeight="true" x14ac:dyDescent="0.2">
      <c r="C487" s="1154" t="s">
        <v>212</v>
      </c>
      <c r="D487" s="1155"/>
      <c r="E487" s="675">
        <v>0.36122237680705432</v>
      </c>
      <c r="F487" s="671"/>
      <c r="G487" s="671"/>
      <c r="H487" s="1155" t="s">
        <v>212</v>
      </c>
      <c r="I487" s="1155"/>
      <c r="J487" s="676">
        <v>0.3957059199320585</v>
      </c>
      <c r="K487" s="671"/>
      <c r="L487" s="671"/>
      <c r="M487" s="1155" t="s">
        <v>212</v>
      </c>
      <c r="N487" s="1155"/>
      <c r="O487" s="677">
        <v>0.39979524708876246</v>
      </c>
      <c r="P487" s="671"/>
      <c r="Q487" s="671"/>
      <c r="Y487" s="390"/>
      <c r="Z487" s="390"/>
      <c r="AA487" s="390"/>
      <c r="AB487" s="390"/>
      <c r="AC487" s="390"/>
      <c r="AD487" s="390"/>
      <c r="AE487" s="390"/>
      <c r="AF487" s="390"/>
      <c r="AG487" s="390"/>
      <c r="AH487" s="390"/>
      <c r="AI487" s="390"/>
      <c r="AJ487" s="390"/>
      <c r="AK487" s="390"/>
      <c r="AL487" s="390"/>
      <c r="AM487" s="390"/>
      <c r="AN487" s="390"/>
      <c r="AO487" s="390"/>
      <c r="AP487" s="390"/>
      <c r="AQ487" s="390"/>
      <c r="AR487" s="390"/>
      <c r="AS487" s="390"/>
      <c r="AT487" s="390"/>
      <c r="AU487" s="390"/>
      <c r="AV487" s="390"/>
      <c r="AW487" s="390"/>
      <c r="AX487" s="390"/>
      <c r="AY487" s="390"/>
      <c r="AZ487" s="390"/>
      <c r="BA487" s="392"/>
      <c r="BB487" s="469"/>
      <c r="BC487" s="392"/>
      <c r="BD487" s="392"/>
      <c r="BE487" s="392"/>
      <c r="BF487" s="392"/>
      <c r="BG487" s="392"/>
      <c r="BH487" s="392"/>
      <c r="BI487" s="392"/>
      <c r="BJ487" s="392"/>
      <c r="BK487" s="392"/>
      <c r="BL487" s="392"/>
      <c r="BM487" s="392"/>
      <c r="BN487" s="392"/>
      <c r="BO487" s="392"/>
      <c r="BP487" s="392"/>
      <c r="BQ487" s="392"/>
      <c r="BR487" s="392"/>
      <c r="BS487" s="392"/>
      <c r="BT487" s="392"/>
      <c r="BU487" s="392"/>
      <c r="BV487" s="392"/>
      <c r="BW487" s="392"/>
      <c r="BX487" s="392"/>
      <c r="BY487" s="393"/>
      <c r="BZ487" s="393"/>
      <c r="CA487" s="393"/>
      <c r="CB487" s="393"/>
      <c r="CC487" s="393"/>
      <c r="CD487" s="393"/>
      <c r="CE487" s="393"/>
      <c r="CF487" s="393"/>
      <c r="CG487" s="393"/>
      <c r="CH487" s="393"/>
      <c r="CI487" s="393"/>
      <c r="CJ487" s="393"/>
      <c r="CK487" s="393"/>
      <c r="CL487" s="393"/>
      <c r="CM487" s="393"/>
      <c r="CN487" s="393"/>
      <c r="CO487" s="393"/>
      <c r="CP487" s="393"/>
      <c r="CQ487" s="393"/>
      <c r="CR487" s="393"/>
      <c r="CS487" s="393"/>
      <c r="CT487" s="393"/>
      <c r="CU487" s="393"/>
      <c r="CV487" s="393"/>
      <c r="CW487" s="393"/>
      <c r="CX487" s="393"/>
      <c r="CY487" s="393"/>
      <c r="CZ487" s="393"/>
    </row>
    <row r="488" s="397" customFormat="true" ht="25.15" customHeight="true" x14ac:dyDescent="0.2">
      <c r="C488" s="1154" t="s">
        <v>236</v>
      </c>
      <c r="D488" s="1155"/>
      <c r="E488" s="675">
        <v>7.8887799020285393E-2</v>
      </c>
      <c r="F488" s="671"/>
      <c r="G488" s="671"/>
      <c r="H488" s="1155" t="s">
        <v>236</v>
      </c>
      <c r="I488" s="1155"/>
      <c r="J488" s="676">
        <v>2.0117863550055119E-2</v>
      </c>
      <c r="K488" s="671"/>
      <c r="L488" s="671"/>
      <c r="M488" s="1155" t="s">
        <v>236</v>
      </c>
      <c r="N488" s="1155"/>
      <c r="O488" s="677">
        <v>7.4580446933921726E-2</v>
      </c>
      <c r="P488" s="671"/>
      <c r="Q488" s="671"/>
      <c r="Y488" s="390"/>
      <c r="Z488" s="390"/>
      <c r="AA488" s="390"/>
      <c r="AB488" s="390"/>
      <c r="AC488" s="390"/>
      <c r="AD488" s="390"/>
      <c r="AE488" s="390"/>
      <c r="AF488" s="390"/>
      <c r="AG488" s="390"/>
      <c r="AH488" s="390"/>
      <c r="AI488" s="390"/>
      <c r="AJ488" s="390"/>
      <c r="AK488" s="390"/>
      <c r="AL488" s="390"/>
      <c r="AM488" s="390"/>
      <c r="AN488" s="390"/>
      <c r="AO488" s="390"/>
      <c r="AP488" s="390"/>
      <c r="AQ488" s="390"/>
      <c r="AR488" s="390"/>
      <c r="AS488" s="390"/>
      <c r="AT488" s="390"/>
      <c r="AU488" s="390"/>
      <c r="AV488" s="390"/>
      <c r="AW488" s="390"/>
      <c r="AX488" s="390"/>
      <c r="AY488" s="390"/>
      <c r="AZ488" s="390"/>
      <c r="BA488" s="392"/>
      <c r="BB488" s="469"/>
      <c r="BC488" s="392"/>
      <c r="BD488" s="392"/>
      <c r="BE488" s="392"/>
      <c r="BF488" s="392"/>
      <c r="BG488" s="392"/>
      <c r="BH488" s="392"/>
      <c r="BI488" s="392"/>
      <c r="BJ488" s="392"/>
      <c r="BK488" s="392"/>
      <c r="BL488" s="392"/>
      <c r="BM488" s="392"/>
      <c r="BN488" s="392"/>
      <c r="BO488" s="392"/>
      <c r="BP488" s="392"/>
      <c r="BQ488" s="392"/>
      <c r="BR488" s="392"/>
      <c r="BS488" s="392"/>
      <c r="BT488" s="392"/>
      <c r="BU488" s="392"/>
      <c r="BV488" s="392"/>
      <c r="BW488" s="392"/>
      <c r="BX488" s="392"/>
      <c r="BY488" s="393"/>
      <c r="BZ488" s="393"/>
      <c r="CA488" s="393"/>
      <c r="CB488" s="393"/>
      <c r="CC488" s="393"/>
      <c r="CD488" s="393"/>
      <c r="CE488" s="393"/>
      <c r="CF488" s="393"/>
      <c r="CG488" s="393"/>
      <c r="CH488" s="393"/>
      <c r="CI488" s="393"/>
      <c r="CJ488" s="393"/>
      <c r="CK488" s="393"/>
      <c r="CL488" s="393"/>
      <c r="CM488" s="393"/>
      <c r="CN488" s="393"/>
      <c r="CO488" s="393"/>
      <c r="CP488" s="393"/>
      <c r="CQ488" s="393"/>
      <c r="CR488" s="393"/>
      <c r="CS488" s="393"/>
      <c r="CT488" s="393"/>
      <c r="CU488" s="393"/>
      <c r="CV488" s="393"/>
      <c r="CW488" s="393"/>
      <c r="CX488" s="393"/>
      <c r="CY488" s="393"/>
      <c r="CZ488" s="393"/>
    </row>
    <row r="489" s="397" customFormat="true" ht="25.15" customHeight="true" x14ac:dyDescent="0.2">
      <c r="C489" s="1154" t="s">
        <v>210</v>
      </c>
      <c r="D489" s="1155"/>
      <c r="E489" s="675">
        <v>0.38105395838622674</v>
      </c>
      <c r="F489" s="671"/>
      <c r="G489" s="671"/>
      <c r="H489" s="1155" t="s">
        <v>210</v>
      </c>
      <c r="I489" s="1155"/>
      <c r="J489" s="676">
        <v>0.38657818804100458</v>
      </c>
      <c r="K489" s="671"/>
      <c r="L489" s="671"/>
      <c r="M489" s="1155" t="s">
        <v>210</v>
      </c>
      <c r="N489" s="1155"/>
      <c r="O489" s="677">
        <v>0.40268890030158111</v>
      </c>
      <c r="P489" s="671"/>
      <c r="Q489" s="671"/>
      <c r="Y489" s="390"/>
      <c r="Z489" s="390"/>
      <c r="AA489" s="390"/>
      <c r="AB489" s="390"/>
      <c r="AC489" s="390"/>
      <c r="AD489" s="390"/>
      <c r="AE489" s="390"/>
      <c r="AF489" s="390"/>
      <c r="AG489" s="390"/>
      <c r="AH489" s="390"/>
      <c r="AI489" s="390"/>
      <c r="AJ489" s="390"/>
      <c r="AK489" s="390"/>
      <c r="AL489" s="390"/>
      <c r="AM489" s="390"/>
      <c r="AN489" s="390"/>
      <c r="AO489" s="390"/>
      <c r="AP489" s="390"/>
      <c r="AQ489" s="390"/>
      <c r="AR489" s="390"/>
      <c r="AS489" s="390"/>
      <c r="AT489" s="390"/>
      <c r="AU489" s="390"/>
      <c r="AV489" s="390"/>
      <c r="AW489" s="390"/>
      <c r="AX489" s="390"/>
      <c r="AY489" s="390"/>
      <c r="AZ489" s="390"/>
      <c r="BA489" s="392"/>
      <c r="BB489" s="469"/>
      <c r="BC489" s="392"/>
      <c r="BD489" s="392"/>
      <c r="BE489" s="392"/>
      <c r="BF489" s="392"/>
      <c r="BG489" s="392"/>
      <c r="BH489" s="392"/>
      <c r="BI489" s="392"/>
      <c r="BJ489" s="392"/>
      <c r="BK489" s="392"/>
      <c r="BL489" s="392"/>
      <c r="BM489" s="392"/>
      <c r="BN489" s="392"/>
      <c r="BO489" s="392"/>
      <c r="BP489" s="392"/>
      <c r="BQ489" s="392"/>
      <c r="BR489" s="392"/>
      <c r="BS489" s="392"/>
      <c r="BT489" s="392"/>
      <c r="BU489" s="392"/>
      <c r="BV489" s="392"/>
      <c r="BW489" s="392"/>
      <c r="BX489" s="392"/>
      <c r="BY489" s="393"/>
      <c r="BZ489" s="393"/>
      <c r="CA489" s="393"/>
      <c r="CB489" s="393"/>
      <c r="CC489" s="393"/>
      <c r="CD489" s="393"/>
      <c r="CE489" s="393"/>
      <c r="CF489" s="393"/>
      <c r="CG489" s="393"/>
      <c r="CH489" s="393"/>
      <c r="CI489" s="393"/>
      <c r="CJ489" s="393"/>
      <c r="CK489" s="393"/>
      <c r="CL489" s="393"/>
      <c r="CM489" s="393"/>
      <c r="CN489" s="393"/>
      <c r="CO489" s="393"/>
      <c r="CP489" s="393"/>
      <c r="CQ489" s="393"/>
      <c r="CR489" s="393"/>
      <c r="CS489" s="393"/>
      <c r="CT489" s="393"/>
      <c r="CU489" s="393"/>
      <c r="CV489" s="393"/>
      <c r="CW489" s="393"/>
      <c r="CX489" s="393"/>
      <c r="CY489" s="393"/>
      <c r="CZ489" s="393"/>
    </row>
    <row r="490" s="397" customFormat="true" ht="25.15" customHeight="true" x14ac:dyDescent="0.2">
      <c r="C490" s="1154" t="s">
        <v>213</v>
      </c>
      <c r="D490" s="1155"/>
      <c r="E490" s="675">
        <v>0.33511923657800419</v>
      </c>
      <c r="F490" s="671"/>
      <c r="G490" s="671"/>
      <c r="H490" s="1155" t="s">
        <v>213</v>
      </c>
      <c r="I490" s="1155"/>
      <c r="J490" s="676">
        <v>0.16338124975526547</v>
      </c>
      <c r="K490" s="671"/>
      <c r="L490" s="671"/>
      <c r="M490" s="1155" t="s">
        <v>213</v>
      </c>
      <c r="N490" s="1155"/>
      <c r="O490" s="677">
        <v>0.37187155794492499</v>
      </c>
      <c r="P490" s="671"/>
      <c r="Q490" s="671"/>
      <c r="Y490" s="390"/>
      <c r="Z490" s="390"/>
      <c r="AA490" s="390"/>
      <c r="AB490" s="390"/>
      <c r="AC490" s="390"/>
      <c r="AD490" s="390"/>
      <c r="AE490" s="390"/>
      <c r="AF490" s="390"/>
      <c r="AG490" s="390"/>
      <c r="AH490" s="390"/>
      <c r="AI490" s="390"/>
      <c r="AJ490" s="390"/>
      <c r="AK490" s="390"/>
      <c r="AL490" s="390"/>
      <c r="AM490" s="390"/>
      <c r="AN490" s="390"/>
      <c r="AO490" s="390"/>
      <c r="AP490" s="390"/>
      <c r="AQ490" s="390"/>
      <c r="AR490" s="390"/>
      <c r="AS490" s="390"/>
      <c r="AT490" s="390"/>
      <c r="AU490" s="390"/>
      <c r="AV490" s="390"/>
      <c r="AW490" s="390"/>
      <c r="AX490" s="390"/>
      <c r="AY490" s="390"/>
      <c r="AZ490" s="390"/>
      <c r="BA490" s="392"/>
      <c r="BB490" s="469"/>
      <c r="BC490" s="392"/>
      <c r="BD490" s="392"/>
      <c r="BE490" s="392"/>
      <c r="BF490" s="392"/>
      <c r="BG490" s="392"/>
      <c r="BH490" s="392"/>
      <c r="BI490" s="392"/>
      <c r="BJ490" s="392"/>
      <c r="BK490" s="392"/>
      <c r="BL490" s="392"/>
      <c r="BM490" s="392"/>
      <c r="BN490" s="392"/>
      <c r="BO490" s="392"/>
      <c r="BP490" s="392"/>
      <c r="BQ490" s="392"/>
      <c r="BR490" s="392"/>
      <c r="BS490" s="392"/>
      <c r="BT490" s="392"/>
      <c r="BU490" s="392"/>
      <c r="BV490" s="392"/>
      <c r="BW490" s="392"/>
      <c r="BX490" s="392"/>
      <c r="BY490" s="393"/>
      <c r="BZ490" s="393"/>
      <c r="CA490" s="393"/>
      <c r="CB490" s="393"/>
      <c r="CC490" s="393"/>
      <c r="CD490" s="393"/>
      <c r="CE490" s="393"/>
      <c r="CF490" s="393"/>
      <c r="CG490" s="393"/>
      <c r="CH490" s="393"/>
      <c r="CI490" s="393"/>
      <c r="CJ490" s="393"/>
      <c r="CK490" s="393"/>
      <c r="CL490" s="393"/>
      <c r="CM490" s="393"/>
      <c r="CN490" s="393"/>
      <c r="CO490" s="393"/>
      <c r="CP490" s="393"/>
      <c r="CQ490" s="393"/>
      <c r="CR490" s="393"/>
      <c r="CS490" s="393"/>
      <c r="CT490" s="393"/>
      <c r="CU490" s="393"/>
      <c r="CV490" s="393"/>
      <c r="CW490" s="393"/>
      <c r="CX490" s="393"/>
      <c r="CY490" s="393"/>
      <c r="CZ490" s="393"/>
    </row>
    <row r="491" s="397" customFormat="true" ht="25.15" customHeight="true" x14ac:dyDescent="0.2">
      <c r="C491" s="1154" t="s">
        <v>219</v>
      </c>
      <c r="D491" s="1155"/>
      <c r="E491" s="675">
        <v>0.21439095912072609</v>
      </c>
      <c r="F491" s="671"/>
      <c r="G491" s="671"/>
      <c r="H491" s="1155" t="s">
        <v>219</v>
      </c>
      <c r="I491" s="1155"/>
      <c r="J491" s="676">
        <v>0.1326810083555765</v>
      </c>
      <c r="K491" s="671"/>
      <c r="L491" s="671"/>
      <c r="M491" s="1155" t="s">
        <v>219</v>
      </c>
      <c r="N491" s="1155"/>
      <c r="O491" s="677">
        <v>0.24100789324686275</v>
      </c>
      <c r="P491" s="671"/>
      <c r="Q491" s="671"/>
      <c r="Y491" s="390"/>
      <c r="Z491" s="390"/>
      <c r="AA491" s="390"/>
      <c r="AB491" s="390"/>
      <c r="AC491" s="390"/>
      <c r="AD491" s="390"/>
      <c r="AE491" s="390"/>
      <c r="AF491" s="390"/>
      <c r="AG491" s="390"/>
      <c r="AH491" s="390"/>
      <c r="AI491" s="390"/>
      <c r="AJ491" s="390"/>
      <c r="AK491" s="390"/>
      <c r="AL491" s="390"/>
      <c r="AM491" s="390"/>
      <c r="AN491" s="390"/>
      <c r="AO491" s="390"/>
      <c r="AP491" s="390"/>
      <c r="AQ491" s="390"/>
      <c r="AR491" s="390"/>
      <c r="AS491" s="390"/>
      <c r="AT491" s="390"/>
      <c r="AU491" s="390"/>
      <c r="AV491" s="390"/>
      <c r="AW491" s="390"/>
      <c r="AX491" s="390"/>
      <c r="AY491" s="390"/>
      <c r="AZ491" s="390"/>
      <c r="BA491" s="392"/>
      <c r="BB491" s="469"/>
      <c r="BC491" s="392"/>
      <c r="BD491" s="392"/>
      <c r="BE491" s="392"/>
      <c r="BF491" s="392"/>
      <c r="BG491" s="392"/>
      <c r="BH491" s="392"/>
      <c r="BI491" s="392"/>
      <c r="BJ491" s="392"/>
      <c r="BK491" s="392"/>
      <c r="BL491" s="392"/>
      <c r="BM491" s="392"/>
      <c r="BN491" s="392"/>
      <c r="BO491" s="392"/>
      <c r="BP491" s="392"/>
      <c r="BQ491" s="392"/>
      <c r="BR491" s="392"/>
      <c r="BS491" s="392"/>
      <c r="BT491" s="392"/>
      <c r="BU491" s="392"/>
      <c r="BV491" s="392"/>
      <c r="BW491" s="392"/>
      <c r="BX491" s="392"/>
      <c r="BY491" s="393"/>
      <c r="BZ491" s="393"/>
      <c r="CA491" s="393"/>
      <c r="CB491" s="393"/>
      <c r="CC491" s="393"/>
      <c r="CD491" s="393"/>
      <c r="CE491" s="393"/>
      <c r="CF491" s="393"/>
      <c r="CG491" s="393"/>
      <c r="CH491" s="393"/>
      <c r="CI491" s="393"/>
      <c r="CJ491" s="393"/>
      <c r="CK491" s="393"/>
      <c r="CL491" s="393"/>
      <c r="CM491" s="393"/>
      <c r="CN491" s="393"/>
      <c r="CO491" s="393"/>
      <c r="CP491" s="393"/>
      <c r="CQ491" s="393"/>
      <c r="CR491" s="393"/>
      <c r="CS491" s="393"/>
      <c r="CT491" s="393"/>
      <c r="CU491" s="393"/>
      <c r="CV491" s="393"/>
      <c r="CW491" s="393"/>
      <c r="CX491" s="393"/>
      <c r="CY491" s="393"/>
      <c r="CZ491" s="393"/>
    </row>
    <row r="492" s="397" customFormat="true" ht="25.15" customHeight="true" x14ac:dyDescent="0.2">
      <c r="C492" s="1154" t="s">
        <v>224</v>
      </c>
      <c r="D492" s="1155"/>
      <c r="E492" s="675">
        <v>0.17540414339785967</v>
      </c>
      <c r="F492" s="671"/>
      <c r="G492" s="671"/>
      <c r="H492" s="1155" t="s">
        <v>224</v>
      </c>
      <c r="I492" s="1155"/>
      <c r="J492" s="676">
        <v>6.2605227398809929E-2</v>
      </c>
      <c r="K492" s="671"/>
      <c r="L492" s="671"/>
      <c r="M492" s="1155" t="s">
        <v>224</v>
      </c>
      <c r="N492" s="1155"/>
      <c r="O492" s="677">
        <v>0.20690089081289922</v>
      </c>
      <c r="P492" s="671"/>
      <c r="Q492" s="671"/>
      <c r="Y492" s="390"/>
      <c r="Z492" s="390"/>
      <c r="AA492" s="390"/>
      <c r="AB492" s="390"/>
      <c r="AC492" s="390"/>
      <c r="AD492" s="390"/>
      <c r="AE492" s="390"/>
      <c r="AF492" s="390"/>
      <c r="AG492" s="390"/>
      <c r="AH492" s="390"/>
      <c r="AI492" s="390"/>
      <c r="AJ492" s="390"/>
      <c r="AK492" s="390"/>
      <c r="AL492" s="390"/>
      <c r="AM492" s="390"/>
      <c r="AN492" s="390"/>
      <c r="AO492" s="390"/>
      <c r="AP492" s="390"/>
      <c r="AQ492" s="390"/>
      <c r="AR492" s="390"/>
      <c r="AS492" s="390"/>
      <c r="AT492" s="390"/>
      <c r="AU492" s="390"/>
      <c r="AV492" s="390"/>
      <c r="AW492" s="390"/>
      <c r="AX492" s="390"/>
      <c r="AY492" s="390"/>
      <c r="AZ492" s="390"/>
      <c r="BA492" s="392"/>
      <c r="BB492" s="469"/>
      <c r="BC492" s="392"/>
      <c r="BD492" s="392"/>
      <c r="BE492" s="392"/>
      <c r="BF492" s="392"/>
      <c r="BG492" s="392"/>
      <c r="BH492" s="392"/>
      <c r="BI492" s="392"/>
      <c r="BJ492" s="392"/>
      <c r="BK492" s="392"/>
      <c r="BL492" s="392"/>
      <c r="BM492" s="392"/>
      <c r="BN492" s="392"/>
      <c r="BO492" s="392"/>
      <c r="BP492" s="392"/>
      <c r="BQ492" s="392"/>
      <c r="BR492" s="392"/>
      <c r="BS492" s="392"/>
      <c r="BT492" s="392"/>
      <c r="BU492" s="392"/>
      <c r="BV492" s="392"/>
      <c r="BW492" s="392"/>
      <c r="BX492" s="392"/>
      <c r="BY492" s="393"/>
      <c r="BZ492" s="393"/>
      <c r="CA492" s="393"/>
      <c r="CB492" s="393"/>
      <c r="CC492" s="393"/>
      <c r="CD492" s="393"/>
      <c r="CE492" s="393"/>
      <c r="CF492" s="393"/>
      <c r="CG492" s="393"/>
      <c r="CH492" s="393"/>
      <c r="CI492" s="393"/>
      <c r="CJ492" s="393"/>
      <c r="CK492" s="393"/>
      <c r="CL492" s="393"/>
      <c r="CM492" s="393"/>
      <c r="CN492" s="393"/>
      <c r="CO492" s="393"/>
      <c r="CP492" s="393"/>
      <c r="CQ492" s="393"/>
      <c r="CR492" s="393"/>
      <c r="CS492" s="393"/>
      <c r="CT492" s="393"/>
      <c r="CU492" s="393"/>
      <c r="CV492" s="393"/>
      <c r="CW492" s="393"/>
      <c r="CX492" s="393"/>
      <c r="CY492" s="393"/>
      <c r="CZ492" s="393"/>
    </row>
    <row r="493" s="397" customFormat="true" ht="25.15" customHeight="true" x14ac:dyDescent="0.2">
      <c r="C493" s="1154" t="s">
        <v>225</v>
      </c>
      <c r="D493" s="1155"/>
      <c r="E493" s="675">
        <v>0.197059818734693</v>
      </c>
      <c r="F493" s="671"/>
      <c r="G493" s="671"/>
      <c r="H493" s="1155" t="s">
        <v>225</v>
      </c>
      <c r="I493" s="1155"/>
      <c r="J493" s="676">
        <v>0.14622031650413148</v>
      </c>
      <c r="K493" s="671"/>
      <c r="L493" s="671"/>
      <c r="M493" s="1155" t="s">
        <v>225</v>
      </c>
      <c r="N493" s="1155"/>
      <c r="O493" s="677">
        <v>0.18575084490079105</v>
      </c>
      <c r="P493" s="671"/>
      <c r="Q493" s="671"/>
      <c r="Y493" s="390"/>
      <c r="Z493" s="390"/>
      <c r="AA493" s="390"/>
      <c r="AB493" s="390"/>
      <c r="AC493" s="390"/>
      <c r="AD493" s="390"/>
      <c r="AE493" s="390"/>
      <c r="AF493" s="390"/>
      <c r="AG493" s="390"/>
      <c r="AH493" s="390"/>
      <c r="AI493" s="390"/>
      <c r="AJ493" s="390"/>
      <c r="AK493" s="390"/>
      <c r="AL493" s="390"/>
      <c r="AM493" s="390"/>
      <c r="AN493" s="390"/>
      <c r="AO493" s="390"/>
      <c r="AP493" s="390"/>
      <c r="AQ493" s="390"/>
      <c r="AR493" s="390"/>
      <c r="AS493" s="390"/>
      <c r="AT493" s="390"/>
      <c r="AU493" s="390"/>
      <c r="AV493" s="390"/>
      <c r="AW493" s="390"/>
      <c r="AX493" s="390"/>
      <c r="AY493" s="390"/>
      <c r="AZ493" s="390"/>
      <c r="BA493" s="392"/>
      <c r="BB493" s="469"/>
      <c r="BC493" s="392"/>
      <c r="BD493" s="392"/>
      <c r="BE493" s="392"/>
      <c r="BF493" s="392"/>
      <c r="BG493" s="392"/>
      <c r="BH493" s="392"/>
      <c r="BI493" s="392"/>
      <c r="BJ493" s="392"/>
      <c r="BK493" s="392"/>
      <c r="BL493" s="392"/>
      <c r="BM493" s="392"/>
      <c r="BN493" s="392"/>
      <c r="BO493" s="392"/>
      <c r="BP493" s="392"/>
      <c r="BQ493" s="392"/>
      <c r="BR493" s="392"/>
      <c r="BS493" s="392"/>
      <c r="BT493" s="392"/>
      <c r="BU493" s="392"/>
      <c r="BV493" s="392"/>
      <c r="BW493" s="392"/>
      <c r="BX493" s="392"/>
      <c r="BY493" s="393"/>
      <c r="BZ493" s="393"/>
      <c r="CA493" s="393"/>
      <c r="CB493" s="393"/>
      <c r="CC493" s="393"/>
      <c r="CD493" s="393"/>
      <c r="CE493" s="393"/>
      <c r="CF493" s="393"/>
      <c r="CG493" s="393"/>
      <c r="CH493" s="393"/>
      <c r="CI493" s="393"/>
      <c r="CJ493" s="393"/>
      <c r="CK493" s="393"/>
      <c r="CL493" s="393"/>
      <c r="CM493" s="393"/>
      <c r="CN493" s="393"/>
      <c r="CO493" s="393"/>
      <c r="CP493" s="393"/>
      <c r="CQ493" s="393"/>
      <c r="CR493" s="393"/>
      <c r="CS493" s="393"/>
      <c r="CT493" s="393"/>
      <c r="CU493" s="393"/>
      <c r="CV493" s="393"/>
      <c r="CW493" s="393"/>
      <c r="CX493" s="393"/>
      <c r="CY493" s="393"/>
      <c r="CZ493" s="393"/>
    </row>
    <row r="494" s="397" customFormat="true" ht="25.15" customHeight="true" x14ac:dyDescent="0.2">
      <c r="C494" s="1154" t="s">
        <v>221</v>
      </c>
      <c r="D494" s="1155"/>
      <c r="E494" s="675">
        <v>0.20661333709346558</v>
      </c>
      <c r="F494" s="671"/>
      <c r="G494" s="671"/>
      <c r="H494" s="1155" t="s">
        <v>221</v>
      </c>
      <c r="I494" s="1155"/>
      <c r="J494" s="676">
        <v>0.20669166663509</v>
      </c>
      <c r="K494" s="671"/>
      <c r="L494" s="671"/>
      <c r="M494" s="1155" t="s">
        <v>221</v>
      </c>
      <c r="N494" s="1155"/>
      <c r="O494" s="677">
        <v>0.22204745922984809</v>
      </c>
      <c r="P494" s="671"/>
      <c r="Q494" s="671"/>
      <c r="Y494" s="390"/>
      <c r="Z494" s="390"/>
      <c r="AA494" s="390"/>
      <c r="AB494" s="390"/>
      <c r="AC494" s="390"/>
      <c r="AD494" s="390"/>
      <c r="AE494" s="390"/>
      <c r="AF494" s="390"/>
      <c r="AG494" s="390"/>
      <c r="AH494" s="390"/>
      <c r="AI494" s="390"/>
      <c r="AJ494" s="390"/>
      <c r="AK494" s="390"/>
      <c r="AL494" s="390"/>
      <c r="AM494" s="390"/>
      <c r="AN494" s="390"/>
      <c r="AO494" s="390"/>
      <c r="AP494" s="390"/>
      <c r="AQ494" s="390"/>
      <c r="AR494" s="390"/>
      <c r="AS494" s="390"/>
      <c r="AT494" s="390"/>
      <c r="AU494" s="390"/>
      <c r="AV494" s="390"/>
      <c r="AW494" s="390"/>
      <c r="AX494" s="390"/>
      <c r="AY494" s="390"/>
      <c r="AZ494" s="390"/>
      <c r="BA494" s="392"/>
      <c r="BB494" s="469"/>
      <c r="BC494" s="392"/>
      <c r="BD494" s="392"/>
      <c r="BE494" s="392"/>
      <c r="BF494" s="392"/>
      <c r="BG494" s="392"/>
      <c r="BH494" s="392"/>
      <c r="BI494" s="392"/>
      <c r="BJ494" s="392"/>
      <c r="BK494" s="392"/>
      <c r="BL494" s="392"/>
      <c r="BM494" s="392"/>
      <c r="BN494" s="392"/>
      <c r="BO494" s="392"/>
      <c r="BP494" s="392"/>
      <c r="BQ494" s="392"/>
      <c r="BR494" s="392"/>
      <c r="BS494" s="392"/>
      <c r="BT494" s="392"/>
      <c r="BU494" s="392"/>
      <c r="BV494" s="392"/>
      <c r="BW494" s="392"/>
      <c r="BX494" s="392"/>
      <c r="BY494" s="393"/>
      <c r="BZ494" s="393"/>
      <c r="CA494" s="393"/>
      <c r="CB494" s="393"/>
      <c r="CC494" s="393"/>
      <c r="CD494" s="393"/>
      <c r="CE494" s="393"/>
      <c r="CF494" s="393"/>
      <c r="CG494" s="393"/>
      <c r="CH494" s="393"/>
      <c r="CI494" s="393"/>
      <c r="CJ494" s="393"/>
      <c r="CK494" s="393"/>
      <c r="CL494" s="393"/>
      <c r="CM494" s="393"/>
      <c r="CN494" s="393"/>
      <c r="CO494" s="393"/>
      <c r="CP494" s="393"/>
      <c r="CQ494" s="393"/>
      <c r="CR494" s="393"/>
      <c r="CS494" s="393"/>
      <c r="CT494" s="393"/>
      <c r="CU494" s="393"/>
      <c r="CV494" s="393"/>
      <c r="CW494" s="393"/>
      <c r="CX494" s="393"/>
      <c r="CY494" s="393"/>
      <c r="CZ494" s="393"/>
    </row>
    <row r="495" s="397" customFormat="true" ht="25.15" customHeight="true" x14ac:dyDescent="0.2">
      <c r="C495" s="1154" t="s">
        <v>226</v>
      </c>
      <c r="D495" s="1155"/>
      <c r="E495" s="675">
        <v>0.14187100693670504</v>
      </c>
      <c r="F495" s="671"/>
      <c r="G495" s="671"/>
      <c r="H495" s="1155" t="s">
        <v>226</v>
      </c>
      <c r="I495" s="1155"/>
      <c r="J495" s="676">
        <v>0.16277500941082942</v>
      </c>
      <c r="K495" s="671"/>
      <c r="L495" s="671"/>
      <c r="M495" s="1155" t="s">
        <v>226</v>
      </c>
      <c r="N495" s="1155"/>
      <c r="O495" s="677">
        <v>7.6641799474070793E-2</v>
      </c>
      <c r="P495" s="671"/>
      <c r="Q495" s="671"/>
      <c r="Y495" s="390"/>
      <c r="Z495" s="390"/>
      <c r="AA495" s="390"/>
      <c r="AB495" s="390"/>
      <c r="AC495" s="390"/>
      <c r="AD495" s="390"/>
      <c r="AE495" s="390"/>
      <c r="AF495" s="390"/>
      <c r="AG495" s="390"/>
      <c r="AH495" s="390"/>
      <c r="AI495" s="390"/>
      <c r="AJ495" s="390"/>
      <c r="AK495" s="390"/>
      <c r="AL495" s="390"/>
      <c r="AM495" s="390"/>
      <c r="AN495" s="390"/>
      <c r="AO495" s="390"/>
      <c r="AP495" s="390"/>
      <c r="AQ495" s="390"/>
      <c r="AR495" s="390"/>
      <c r="AS495" s="390"/>
      <c r="AT495" s="390"/>
      <c r="AU495" s="390"/>
      <c r="AV495" s="390"/>
      <c r="AW495" s="390"/>
      <c r="AX495" s="390"/>
      <c r="AY495" s="390"/>
      <c r="AZ495" s="390"/>
      <c r="BA495" s="392"/>
      <c r="BB495" s="469"/>
      <c r="BC495" s="392"/>
      <c r="BD495" s="392"/>
      <c r="BE495" s="392"/>
      <c r="BF495" s="392"/>
      <c r="BG495" s="392"/>
      <c r="BH495" s="392"/>
      <c r="BI495" s="392"/>
      <c r="BJ495" s="392"/>
      <c r="BK495" s="392"/>
      <c r="BL495" s="392"/>
      <c r="BM495" s="392"/>
      <c r="BN495" s="392"/>
      <c r="BO495" s="392"/>
      <c r="BP495" s="392"/>
      <c r="BQ495" s="392"/>
      <c r="BR495" s="392"/>
      <c r="BS495" s="392"/>
      <c r="BT495" s="392"/>
      <c r="BU495" s="392"/>
      <c r="BV495" s="392"/>
      <c r="BW495" s="392"/>
      <c r="BX495" s="392"/>
      <c r="BY495" s="393"/>
      <c r="BZ495" s="393"/>
      <c r="CA495" s="393"/>
      <c r="CB495" s="393"/>
      <c r="CC495" s="393"/>
      <c r="CD495" s="393"/>
      <c r="CE495" s="393"/>
      <c r="CF495" s="393"/>
      <c r="CG495" s="393"/>
      <c r="CH495" s="393"/>
      <c r="CI495" s="393"/>
      <c r="CJ495" s="393"/>
      <c r="CK495" s="393"/>
      <c r="CL495" s="393"/>
      <c r="CM495" s="393"/>
      <c r="CN495" s="393"/>
      <c r="CO495" s="393"/>
      <c r="CP495" s="393"/>
      <c r="CQ495" s="393"/>
      <c r="CR495" s="393"/>
      <c r="CS495" s="393"/>
      <c r="CT495" s="393"/>
      <c r="CU495" s="393"/>
      <c r="CV495" s="393"/>
      <c r="CW495" s="393"/>
      <c r="CX495" s="393"/>
      <c r="CY495" s="393"/>
      <c r="CZ495" s="393"/>
    </row>
    <row r="496" s="397" customFormat="true" ht="25.15" customHeight="true" x14ac:dyDescent="0.2">
      <c r="C496" s="1154" t="s">
        <v>216</v>
      </c>
      <c r="D496" s="1155"/>
      <c r="E496" s="675">
        <v>0.24267096070179917</v>
      </c>
      <c r="F496" s="671"/>
      <c r="G496" s="671"/>
      <c r="H496" s="1155" t="s">
        <v>216</v>
      </c>
      <c r="I496" s="1155"/>
      <c r="J496" s="676">
        <v>0.30239924407461399</v>
      </c>
      <c r="K496" s="671"/>
      <c r="L496" s="671"/>
      <c r="M496" s="1155" t="s">
        <v>216</v>
      </c>
      <c r="N496" s="1155"/>
      <c r="O496" s="677">
        <v>0.14540040378676744</v>
      </c>
      <c r="P496" s="671"/>
      <c r="Q496" s="671"/>
      <c r="Y496" s="390"/>
      <c r="Z496" s="390"/>
      <c r="AA496" s="390"/>
      <c r="AB496" s="390"/>
      <c r="AC496" s="390"/>
      <c r="AD496" s="390"/>
      <c r="AE496" s="390"/>
      <c r="AF496" s="390"/>
      <c r="AG496" s="390"/>
      <c r="AH496" s="390"/>
      <c r="AI496" s="390"/>
      <c r="AJ496" s="390"/>
      <c r="AK496" s="390"/>
      <c r="AL496" s="390"/>
      <c r="AM496" s="390"/>
      <c r="AN496" s="390"/>
      <c r="AO496" s="390"/>
      <c r="AP496" s="390"/>
      <c r="AQ496" s="390"/>
      <c r="AR496" s="390"/>
      <c r="AS496" s="390"/>
      <c r="AT496" s="390"/>
      <c r="AU496" s="390"/>
      <c r="AV496" s="390"/>
      <c r="AW496" s="390"/>
      <c r="AX496" s="390"/>
      <c r="AY496" s="390"/>
      <c r="AZ496" s="390"/>
      <c r="BA496" s="392"/>
      <c r="BB496" s="469"/>
      <c r="BC496" s="392"/>
      <c r="BD496" s="392"/>
      <c r="BE496" s="392"/>
      <c r="BF496" s="392"/>
      <c r="BG496" s="392"/>
      <c r="BH496" s="392"/>
      <c r="BI496" s="392"/>
      <c r="BJ496" s="392"/>
      <c r="BK496" s="392"/>
      <c r="BL496" s="392"/>
      <c r="BM496" s="392"/>
      <c r="BN496" s="392"/>
      <c r="BO496" s="392"/>
      <c r="BP496" s="392"/>
      <c r="BQ496" s="392"/>
      <c r="BR496" s="392"/>
      <c r="BS496" s="392"/>
      <c r="BT496" s="392"/>
      <c r="BU496" s="392"/>
      <c r="BV496" s="392"/>
      <c r="BW496" s="392"/>
      <c r="BX496" s="392"/>
      <c r="BY496" s="393"/>
      <c r="BZ496" s="393"/>
      <c r="CA496" s="393"/>
      <c r="CB496" s="393"/>
      <c r="CC496" s="393"/>
      <c r="CD496" s="393"/>
      <c r="CE496" s="393"/>
      <c r="CF496" s="393"/>
      <c r="CG496" s="393"/>
      <c r="CH496" s="393"/>
      <c r="CI496" s="393"/>
      <c r="CJ496" s="393"/>
      <c r="CK496" s="393"/>
      <c r="CL496" s="393"/>
      <c r="CM496" s="393"/>
      <c r="CN496" s="393"/>
      <c r="CO496" s="393"/>
      <c r="CP496" s="393"/>
      <c r="CQ496" s="393"/>
      <c r="CR496" s="393"/>
      <c r="CS496" s="393"/>
      <c r="CT496" s="393"/>
      <c r="CU496" s="393"/>
      <c r="CV496" s="393"/>
      <c r="CW496" s="393"/>
      <c r="CX496" s="393"/>
      <c r="CY496" s="393"/>
      <c r="CZ496" s="393"/>
    </row>
    <row r="497" s="397" customFormat="true" ht="25.15" customHeight="true" x14ac:dyDescent="0.2">
      <c r="C497" s="1154" t="s">
        <v>233</v>
      </c>
      <c r="D497" s="1155"/>
      <c r="E497" s="675">
        <v>7.7447473402505185E-3</v>
      </c>
      <c r="F497" s="671"/>
      <c r="G497" s="671"/>
      <c r="H497" s="1155" t="s">
        <v>233</v>
      </c>
      <c r="I497" s="1155"/>
      <c r="J497" s="676">
        <v>8.3669623591035427E-2</v>
      </c>
      <c r="K497" s="671"/>
      <c r="L497" s="671"/>
      <c r="M497" s="1155" t="s">
        <v>233</v>
      </c>
      <c r="N497" s="1155"/>
      <c r="O497" s="677">
        <v>7.8102121290032122E-3</v>
      </c>
      <c r="P497" s="671"/>
      <c r="Q497" s="671"/>
      <c r="Y497" s="390"/>
      <c r="Z497" s="390"/>
      <c r="AA497" s="390"/>
      <c r="AB497" s="390"/>
      <c r="AC497" s="390"/>
      <c r="AD497" s="390"/>
      <c r="AE497" s="390"/>
      <c r="AF497" s="390"/>
      <c r="AG497" s="390"/>
      <c r="AH497" s="390"/>
      <c r="AI497" s="390"/>
      <c r="AJ497" s="390"/>
      <c r="AK497" s="390"/>
      <c r="AL497" s="390"/>
      <c r="AM497" s="390"/>
      <c r="AN497" s="390"/>
      <c r="AO497" s="390"/>
      <c r="AP497" s="390"/>
      <c r="AQ497" s="390"/>
      <c r="AR497" s="390"/>
      <c r="AS497" s="390"/>
      <c r="AT497" s="390"/>
      <c r="AU497" s="390"/>
      <c r="AV497" s="390"/>
      <c r="AW497" s="390"/>
      <c r="AX497" s="390"/>
      <c r="AY497" s="390"/>
      <c r="AZ497" s="390"/>
      <c r="BA497" s="392"/>
      <c r="BB497" s="469"/>
      <c r="BC497" s="392"/>
      <c r="BD497" s="392"/>
      <c r="BE497" s="392"/>
      <c r="BF497" s="392"/>
      <c r="BG497" s="392"/>
      <c r="BH497" s="392"/>
      <c r="BI497" s="392"/>
      <c r="BJ497" s="392"/>
      <c r="BK497" s="392"/>
      <c r="BL497" s="392"/>
      <c r="BM497" s="392"/>
      <c r="BN497" s="392"/>
      <c r="BO497" s="392"/>
      <c r="BP497" s="392"/>
      <c r="BQ497" s="392"/>
      <c r="BR497" s="392"/>
      <c r="BS497" s="392"/>
      <c r="BT497" s="392"/>
      <c r="BU497" s="392"/>
      <c r="BV497" s="392"/>
      <c r="BW497" s="392"/>
      <c r="BX497" s="392"/>
      <c r="BY497" s="393"/>
      <c r="BZ497" s="393"/>
      <c r="CA497" s="393"/>
      <c r="CB497" s="393"/>
      <c r="CC497" s="393"/>
      <c r="CD497" s="393"/>
      <c r="CE497" s="393"/>
      <c r="CF497" s="393"/>
      <c r="CG497" s="393"/>
      <c r="CH497" s="393"/>
      <c r="CI497" s="393"/>
      <c r="CJ497" s="393"/>
      <c r="CK497" s="393"/>
      <c r="CL497" s="393"/>
      <c r="CM497" s="393"/>
      <c r="CN497" s="393"/>
      <c r="CO497" s="393"/>
      <c r="CP497" s="393"/>
      <c r="CQ497" s="393"/>
      <c r="CR497" s="393"/>
      <c r="CS497" s="393"/>
      <c r="CT497" s="393"/>
      <c r="CU497" s="393"/>
      <c r="CV497" s="393"/>
      <c r="CW497" s="393"/>
      <c r="CX497" s="393"/>
      <c r="CY497" s="393"/>
      <c r="CZ497" s="393"/>
    </row>
    <row r="498" s="397" customFormat="true" ht="25.15" customHeight="true" x14ac:dyDescent="0.2">
      <c r="C498" s="1154" t="s">
        <v>231</v>
      </c>
      <c r="D498" s="1155"/>
      <c r="E498" s="675">
        <v>7.288283304621504E-2</v>
      </c>
      <c r="F498" s="671"/>
      <c r="G498" s="671"/>
      <c r="H498" s="1155" t="s">
        <v>231</v>
      </c>
      <c r="I498" s="1155"/>
      <c r="J498" s="676">
        <v>7.7035486164662562E-2</v>
      </c>
      <c r="K498" s="671"/>
      <c r="L498" s="671"/>
      <c r="M498" s="1155" t="s">
        <v>231</v>
      </c>
      <c r="N498" s="1155"/>
      <c r="O498" s="677">
        <v>0.11665540615991947</v>
      </c>
      <c r="P498" s="671"/>
      <c r="Q498" s="671"/>
      <c r="Y498" s="390"/>
      <c r="Z498" s="390"/>
      <c r="AA498" s="390"/>
      <c r="AB498" s="390"/>
      <c r="AC498" s="390"/>
      <c r="AD498" s="390"/>
      <c r="AE498" s="390"/>
      <c r="AF498" s="390"/>
      <c r="AG498" s="390"/>
      <c r="AH498" s="390"/>
      <c r="AI498" s="390"/>
      <c r="AJ498" s="390"/>
      <c r="AK498" s="390"/>
      <c r="AL498" s="390"/>
      <c r="AM498" s="390"/>
      <c r="AN498" s="390"/>
      <c r="AO498" s="390"/>
      <c r="AP498" s="390"/>
      <c r="AQ498" s="390"/>
      <c r="AR498" s="390"/>
      <c r="AS498" s="390"/>
      <c r="AT498" s="390"/>
      <c r="AU498" s="390"/>
      <c r="AV498" s="390"/>
      <c r="AW498" s="390"/>
      <c r="AX498" s="390"/>
      <c r="AY498" s="390"/>
      <c r="AZ498" s="390"/>
      <c r="BA498" s="392"/>
      <c r="BB498" s="469"/>
      <c r="BC498" s="392"/>
      <c r="BD498" s="392"/>
      <c r="BE498" s="392"/>
      <c r="BF498" s="392"/>
      <c r="BG498" s="392"/>
      <c r="BH498" s="392"/>
      <c r="BI498" s="392"/>
      <c r="BJ498" s="392"/>
      <c r="BK498" s="392"/>
      <c r="BL498" s="392"/>
      <c r="BM498" s="392"/>
      <c r="BN498" s="392"/>
      <c r="BO498" s="392"/>
      <c r="BP498" s="392"/>
      <c r="BQ498" s="392"/>
      <c r="BR498" s="392"/>
      <c r="BS498" s="392"/>
      <c r="BT498" s="392"/>
      <c r="BU498" s="392"/>
      <c r="BV498" s="392"/>
      <c r="BW498" s="392"/>
      <c r="BX498" s="392"/>
      <c r="BY498" s="393"/>
      <c r="BZ498" s="393"/>
      <c r="CA498" s="393"/>
      <c r="CB498" s="393"/>
      <c r="CC498" s="393"/>
      <c r="CD498" s="393"/>
      <c r="CE498" s="393"/>
      <c r="CF498" s="393"/>
      <c r="CG498" s="393"/>
      <c r="CH498" s="393"/>
      <c r="CI498" s="393"/>
      <c r="CJ498" s="393"/>
      <c r="CK498" s="393"/>
      <c r="CL498" s="393"/>
      <c r="CM498" s="393"/>
      <c r="CN498" s="393"/>
      <c r="CO498" s="393"/>
      <c r="CP498" s="393"/>
      <c r="CQ498" s="393"/>
      <c r="CR498" s="393"/>
      <c r="CS498" s="393"/>
      <c r="CT498" s="393"/>
      <c r="CU498" s="393"/>
      <c r="CV498" s="393"/>
      <c r="CW498" s="393"/>
      <c r="CX498" s="393"/>
      <c r="CY498" s="393"/>
      <c r="CZ498" s="393"/>
    </row>
    <row r="499" s="397" customFormat="true" ht="25.15" customHeight="true" x14ac:dyDescent="0.2">
      <c r="C499" s="1154" t="s">
        <v>211</v>
      </c>
      <c r="D499" s="1155"/>
      <c r="E499" s="675">
        <v>0.38606249264158343</v>
      </c>
      <c r="F499" s="671"/>
      <c r="G499" s="671"/>
      <c r="H499" s="1155" t="s">
        <v>211</v>
      </c>
      <c r="I499" s="1155"/>
      <c r="J499" s="676">
        <v>0.34082315095374177</v>
      </c>
      <c r="K499" s="671"/>
      <c r="L499" s="671"/>
      <c r="M499" s="1155" t="s">
        <v>211</v>
      </c>
      <c r="N499" s="1155"/>
      <c r="O499" s="677">
        <v>0.31806105684269692</v>
      </c>
      <c r="P499" s="671"/>
      <c r="Q499" s="671"/>
      <c r="Y499" s="390"/>
      <c r="Z499" s="390"/>
      <c r="AA499" s="390"/>
      <c r="AB499" s="390"/>
      <c r="AC499" s="390"/>
      <c r="AD499" s="390"/>
      <c r="AE499" s="390"/>
      <c r="AF499" s="390"/>
      <c r="AG499" s="390"/>
      <c r="AH499" s="390"/>
      <c r="AI499" s="390"/>
      <c r="AJ499" s="390"/>
      <c r="AK499" s="390"/>
      <c r="AL499" s="390"/>
      <c r="AM499" s="390"/>
      <c r="AN499" s="390"/>
      <c r="AO499" s="390"/>
      <c r="AP499" s="390"/>
      <c r="AQ499" s="390"/>
      <c r="AR499" s="390"/>
      <c r="AS499" s="390"/>
      <c r="AT499" s="390"/>
      <c r="AU499" s="390"/>
      <c r="AV499" s="390"/>
      <c r="AW499" s="390"/>
      <c r="AX499" s="390"/>
      <c r="AY499" s="390"/>
      <c r="AZ499" s="390"/>
      <c r="BA499" s="392"/>
      <c r="BB499" s="469"/>
      <c r="BC499" s="392"/>
      <c r="BD499" s="392"/>
      <c r="BE499" s="392"/>
      <c r="BF499" s="392"/>
      <c r="BG499" s="392"/>
      <c r="BH499" s="392"/>
      <c r="BI499" s="392"/>
      <c r="BJ499" s="392"/>
      <c r="BK499" s="392"/>
      <c r="BL499" s="392"/>
      <c r="BM499" s="392"/>
      <c r="BN499" s="392"/>
      <c r="BO499" s="392"/>
      <c r="BP499" s="392"/>
      <c r="BQ499" s="392"/>
      <c r="BR499" s="392"/>
      <c r="BS499" s="392"/>
      <c r="BT499" s="392"/>
      <c r="BU499" s="392"/>
      <c r="BV499" s="392"/>
      <c r="BW499" s="392"/>
      <c r="BX499" s="392"/>
      <c r="BY499" s="393"/>
      <c r="BZ499" s="393"/>
      <c r="CA499" s="393"/>
      <c r="CB499" s="393"/>
      <c r="CC499" s="393"/>
      <c r="CD499" s="393"/>
      <c r="CE499" s="393"/>
      <c r="CF499" s="393"/>
      <c r="CG499" s="393"/>
      <c r="CH499" s="393"/>
      <c r="CI499" s="393"/>
      <c r="CJ499" s="393"/>
      <c r="CK499" s="393"/>
      <c r="CL499" s="393"/>
      <c r="CM499" s="393"/>
      <c r="CN499" s="393"/>
      <c r="CO499" s="393"/>
      <c r="CP499" s="393"/>
      <c r="CQ499" s="393"/>
      <c r="CR499" s="393"/>
      <c r="CS499" s="393"/>
      <c r="CT499" s="393"/>
      <c r="CU499" s="393"/>
      <c r="CV499" s="393"/>
      <c r="CW499" s="393"/>
      <c r="CX499" s="393"/>
      <c r="CY499" s="393"/>
      <c r="CZ499" s="393"/>
    </row>
    <row r="500" s="397" customFormat="true" ht="25.15" customHeight="true" x14ac:dyDescent="0.2">
      <c r="C500" s="1154" t="s">
        <v>207</v>
      </c>
      <c r="D500" s="1155"/>
      <c r="E500" s="675">
        <v>0.43966862641753746</v>
      </c>
      <c r="F500" s="671"/>
      <c r="G500" s="671"/>
      <c r="H500" s="1155" t="s">
        <v>207</v>
      </c>
      <c r="I500" s="1155"/>
      <c r="J500" s="676">
        <v>0.44488529230724516</v>
      </c>
      <c r="K500" s="671"/>
      <c r="L500" s="671"/>
      <c r="M500" s="1155" t="s">
        <v>207</v>
      </c>
      <c r="N500" s="1155"/>
      <c r="O500" s="677">
        <v>0.38537531441262407</v>
      </c>
      <c r="P500" s="671"/>
      <c r="Q500" s="671"/>
      <c r="Y500" s="390"/>
      <c r="Z500" s="390"/>
      <c r="AA500" s="390"/>
      <c r="AB500" s="390"/>
      <c r="AC500" s="390"/>
      <c r="AD500" s="390"/>
      <c r="AE500" s="390"/>
      <c r="AF500" s="390"/>
      <c r="AG500" s="390"/>
      <c r="AH500" s="390"/>
      <c r="AI500" s="390"/>
      <c r="AJ500" s="390"/>
      <c r="AK500" s="390"/>
      <c r="AL500" s="390"/>
      <c r="AM500" s="390"/>
      <c r="AN500" s="390"/>
      <c r="AO500" s="390"/>
      <c r="AP500" s="390"/>
      <c r="AQ500" s="390"/>
      <c r="AR500" s="390"/>
      <c r="AS500" s="390"/>
      <c r="AT500" s="390"/>
      <c r="AU500" s="390"/>
      <c r="AV500" s="390"/>
      <c r="AW500" s="390"/>
      <c r="AX500" s="390"/>
      <c r="AY500" s="390"/>
      <c r="AZ500" s="390"/>
      <c r="BA500" s="392"/>
      <c r="BB500" s="469"/>
      <c r="BC500" s="392"/>
      <c r="BD500" s="392"/>
      <c r="BE500" s="392"/>
      <c r="BF500" s="392"/>
      <c r="BG500" s="392"/>
      <c r="BH500" s="392"/>
      <c r="BI500" s="392"/>
      <c r="BJ500" s="392"/>
      <c r="BK500" s="392"/>
      <c r="BL500" s="392"/>
      <c r="BM500" s="392"/>
      <c r="BN500" s="392"/>
      <c r="BO500" s="392"/>
      <c r="BP500" s="392"/>
      <c r="BQ500" s="392"/>
      <c r="BR500" s="392"/>
      <c r="BS500" s="392"/>
      <c r="BT500" s="392"/>
      <c r="BU500" s="392"/>
      <c r="BV500" s="392"/>
      <c r="BW500" s="392"/>
      <c r="BX500" s="392"/>
      <c r="BY500" s="393"/>
      <c r="BZ500" s="393"/>
      <c r="CA500" s="393"/>
      <c r="CB500" s="393"/>
      <c r="CC500" s="393"/>
      <c r="CD500" s="393"/>
      <c r="CE500" s="393"/>
      <c r="CF500" s="393"/>
      <c r="CG500" s="393"/>
      <c r="CH500" s="393"/>
      <c r="CI500" s="393"/>
      <c r="CJ500" s="393"/>
      <c r="CK500" s="393"/>
      <c r="CL500" s="393"/>
      <c r="CM500" s="393"/>
      <c r="CN500" s="393"/>
      <c r="CO500" s="393"/>
      <c r="CP500" s="393"/>
      <c r="CQ500" s="393"/>
      <c r="CR500" s="393"/>
      <c r="CS500" s="393"/>
      <c r="CT500" s="393"/>
      <c r="CU500" s="393"/>
      <c r="CV500" s="393"/>
      <c r="CW500" s="393"/>
      <c r="CX500" s="393"/>
      <c r="CY500" s="393"/>
      <c r="CZ500" s="393"/>
    </row>
    <row r="501" s="397" customFormat="true" ht="25.15" customHeight="true" x14ac:dyDescent="0.2">
      <c r="C501" s="1154" t="s">
        <v>215</v>
      </c>
      <c r="D501" s="1155"/>
      <c r="E501" s="675">
        <v>0.28302995647757256</v>
      </c>
      <c r="F501" s="671"/>
      <c r="G501" s="671"/>
      <c r="H501" s="1155" t="s">
        <v>215</v>
      </c>
      <c r="I501" s="1155"/>
      <c r="J501" s="676">
        <v>0.32242197734055844</v>
      </c>
      <c r="K501" s="671"/>
      <c r="L501" s="671"/>
      <c r="M501" s="1155" t="s">
        <v>215</v>
      </c>
      <c r="N501" s="1155"/>
      <c r="O501" s="677">
        <v>0.16060106506072322</v>
      </c>
      <c r="P501" s="671"/>
      <c r="Q501" s="671"/>
      <c r="Y501" s="390"/>
      <c r="Z501" s="390"/>
      <c r="AA501" s="390"/>
      <c r="AB501" s="390"/>
      <c r="AC501" s="390"/>
      <c r="AD501" s="390"/>
      <c r="AE501" s="390"/>
      <c r="AF501" s="390"/>
      <c r="AG501" s="390"/>
      <c r="AH501" s="390"/>
      <c r="AI501" s="390"/>
      <c r="AJ501" s="390"/>
      <c r="AK501" s="390"/>
      <c r="AL501" s="390"/>
      <c r="AM501" s="390"/>
      <c r="AN501" s="390"/>
      <c r="AO501" s="390"/>
      <c r="AP501" s="390"/>
      <c r="AQ501" s="390"/>
      <c r="AR501" s="390"/>
      <c r="AS501" s="390"/>
      <c r="AT501" s="390"/>
      <c r="AU501" s="390"/>
      <c r="AV501" s="390"/>
      <c r="AW501" s="390"/>
      <c r="AX501" s="390"/>
      <c r="AY501" s="390"/>
      <c r="AZ501" s="390"/>
      <c r="BA501" s="392"/>
      <c r="BB501" s="469"/>
      <c r="BC501" s="392"/>
      <c r="BD501" s="392"/>
      <c r="BE501" s="392"/>
      <c r="BF501" s="392"/>
      <c r="BG501" s="392"/>
      <c r="BH501" s="392"/>
      <c r="BI501" s="392"/>
      <c r="BJ501" s="392"/>
      <c r="BK501" s="392"/>
      <c r="BL501" s="392"/>
      <c r="BM501" s="392"/>
      <c r="BN501" s="392"/>
      <c r="BO501" s="392"/>
      <c r="BP501" s="392"/>
      <c r="BQ501" s="392"/>
      <c r="BR501" s="392"/>
      <c r="BS501" s="392"/>
      <c r="BT501" s="392"/>
      <c r="BU501" s="392"/>
      <c r="BV501" s="392"/>
      <c r="BW501" s="392"/>
      <c r="BX501" s="392"/>
      <c r="BY501" s="393"/>
      <c r="BZ501" s="393"/>
      <c r="CA501" s="393"/>
      <c r="CB501" s="393"/>
      <c r="CC501" s="393"/>
      <c r="CD501" s="393"/>
      <c r="CE501" s="393"/>
      <c r="CF501" s="393"/>
      <c r="CG501" s="393"/>
      <c r="CH501" s="393"/>
      <c r="CI501" s="393"/>
      <c r="CJ501" s="393"/>
      <c r="CK501" s="393"/>
      <c r="CL501" s="393"/>
      <c r="CM501" s="393"/>
      <c r="CN501" s="393"/>
      <c r="CO501" s="393"/>
      <c r="CP501" s="393"/>
      <c r="CQ501" s="393"/>
      <c r="CR501" s="393"/>
      <c r="CS501" s="393"/>
      <c r="CT501" s="393"/>
      <c r="CU501" s="393"/>
      <c r="CV501" s="393"/>
      <c r="CW501" s="393"/>
      <c r="CX501" s="393"/>
      <c r="CY501" s="393"/>
      <c r="CZ501" s="393"/>
    </row>
    <row r="502" s="397" customFormat="true" ht="25.15" customHeight="true" x14ac:dyDescent="0.2">
      <c r="C502" s="1154" t="s">
        <v>235</v>
      </c>
      <c r="D502" s="1155"/>
      <c r="E502" s="675">
        <v>7.7121728026742192E-2</v>
      </c>
      <c r="F502" s="671"/>
      <c r="G502" s="671"/>
      <c r="H502" s="1155" t="s">
        <v>235</v>
      </c>
      <c r="I502" s="1155"/>
      <c r="J502" s="676">
        <v>1.3164003121062829E-2</v>
      </c>
      <c r="K502" s="671"/>
      <c r="L502" s="671"/>
      <c r="M502" s="1155" t="s">
        <v>235</v>
      </c>
      <c r="N502" s="1155"/>
      <c r="O502" s="677">
        <v>0.10396650670276127</v>
      </c>
      <c r="P502" s="671"/>
      <c r="Q502" s="671"/>
      <c r="Y502" s="390"/>
      <c r="Z502" s="390"/>
      <c r="AA502" s="390"/>
      <c r="AB502" s="390"/>
      <c r="AC502" s="390"/>
      <c r="AD502" s="390"/>
      <c r="AE502" s="390"/>
      <c r="AF502" s="390"/>
      <c r="AG502" s="390"/>
      <c r="AH502" s="390"/>
      <c r="AI502" s="390"/>
      <c r="AJ502" s="390"/>
      <c r="AK502" s="390"/>
      <c r="AL502" s="390"/>
      <c r="AM502" s="390"/>
      <c r="AN502" s="390"/>
      <c r="AO502" s="390"/>
      <c r="AP502" s="390"/>
      <c r="AQ502" s="390"/>
      <c r="AR502" s="390"/>
      <c r="AS502" s="390"/>
      <c r="AT502" s="390"/>
      <c r="AU502" s="390"/>
      <c r="AV502" s="390"/>
      <c r="AW502" s="390"/>
      <c r="AX502" s="390"/>
      <c r="AY502" s="390"/>
      <c r="AZ502" s="390"/>
      <c r="BA502" s="392"/>
      <c r="BB502" s="469"/>
      <c r="BC502" s="392"/>
      <c r="BD502" s="392"/>
      <c r="BE502" s="392"/>
      <c r="BF502" s="392"/>
      <c r="BG502" s="392"/>
      <c r="BH502" s="392"/>
      <c r="BI502" s="392"/>
      <c r="BJ502" s="392"/>
      <c r="BK502" s="392"/>
      <c r="BL502" s="392"/>
      <c r="BM502" s="392"/>
      <c r="BN502" s="392"/>
      <c r="BO502" s="392"/>
      <c r="BP502" s="392"/>
      <c r="BQ502" s="392"/>
      <c r="BR502" s="392"/>
      <c r="BS502" s="392"/>
      <c r="BT502" s="392"/>
      <c r="BU502" s="392"/>
      <c r="BV502" s="392"/>
      <c r="BW502" s="392"/>
      <c r="BX502" s="392"/>
      <c r="BY502" s="393"/>
      <c r="BZ502" s="393"/>
      <c r="CA502" s="393"/>
      <c r="CB502" s="393"/>
      <c r="CC502" s="393"/>
      <c r="CD502" s="393"/>
      <c r="CE502" s="393"/>
      <c r="CF502" s="393"/>
      <c r="CG502" s="393"/>
      <c r="CH502" s="393"/>
      <c r="CI502" s="393"/>
      <c r="CJ502" s="393"/>
      <c r="CK502" s="393"/>
      <c r="CL502" s="393"/>
      <c r="CM502" s="393"/>
      <c r="CN502" s="393"/>
      <c r="CO502" s="393"/>
      <c r="CP502" s="393"/>
      <c r="CQ502" s="393"/>
      <c r="CR502" s="393"/>
      <c r="CS502" s="393"/>
      <c r="CT502" s="393"/>
      <c r="CU502" s="393"/>
      <c r="CV502" s="393"/>
      <c r="CW502" s="393"/>
      <c r="CX502" s="393"/>
      <c r="CY502" s="393"/>
      <c r="CZ502" s="393"/>
    </row>
    <row r="503" s="397" customFormat="true" ht="25.15" customHeight="true" x14ac:dyDescent="0.2">
      <c r="C503" s="1154" t="s">
        <v>237</v>
      </c>
      <c r="D503" s="1155"/>
      <c r="E503" s="675">
        <v>3.1560162527991487E-2</v>
      </c>
      <c r="F503" s="671"/>
      <c r="G503" s="671"/>
      <c r="H503" s="1155" t="s">
        <v>237</v>
      </c>
      <c r="I503" s="1155"/>
      <c r="J503" s="676">
        <v>6.5940602251319869E-2</v>
      </c>
      <c r="K503" s="671"/>
      <c r="L503" s="671"/>
      <c r="M503" s="1155" t="s">
        <v>237</v>
      </c>
      <c r="N503" s="1155"/>
      <c r="O503" s="677">
        <v>2.2022502897265803E-2</v>
      </c>
      <c r="P503" s="671"/>
      <c r="Q503" s="671"/>
      <c r="Y503" s="390"/>
      <c r="Z503" s="390"/>
      <c r="AA503" s="390"/>
      <c r="AB503" s="390"/>
      <c r="AC503" s="390"/>
      <c r="AD503" s="390"/>
      <c r="AE503" s="390"/>
      <c r="AF503" s="390"/>
      <c r="AG503" s="390"/>
      <c r="AH503" s="390"/>
      <c r="AI503" s="390"/>
      <c r="AJ503" s="390"/>
      <c r="AK503" s="390"/>
      <c r="AL503" s="390"/>
      <c r="AM503" s="390"/>
      <c r="AN503" s="390"/>
      <c r="AO503" s="390"/>
      <c r="AP503" s="390"/>
      <c r="AQ503" s="390"/>
      <c r="AR503" s="390"/>
      <c r="AS503" s="390"/>
      <c r="AT503" s="390"/>
      <c r="AU503" s="390"/>
      <c r="AV503" s="390"/>
      <c r="AW503" s="390"/>
      <c r="AX503" s="390"/>
      <c r="AY503" s="390"/>
      <c r="AZ503" s="390"/>
      <c r="BA503" s="392"/>
      <c r="BB503" s="469"/>
      <c r="BC503" s="392"/>
      <c r="BD503" s="392"/>
      <c r="BE503" s="392"/>
      <c r="BF503" s="392"/>
      <c r="BG503" s="392"/>
      <c r="BH503" s="392"/>
      <c r="BI503" s="392"/>
      <c r="BJ503" s="392"/>
      <c r="BK503" s="392"/>
      <c r="BL503" s="392"/>
      <c r="BM503" s="392"/>
      <c r="BN503" s="392"/>
      <c r="BO503" s="392"/>
      <c r="BP503" s="392"/>
      <c r="BQ503" s="392"/>
      <c r="BR503" s="392"/>
      <c r="BS503" s="392"/>
      <c r="BT503" s="392"/>
      <c r="BU503" s="392"/>
      <c r="BV503" s="392"/>
      <c r="BW503" s="392"/>
      <c r="BX503" s="392"/>
      <c r="BY503" s="393"/>
      <c r="BZ503" s="393"/>
      <c r="CA503" s="393"/>
      <c r="CB503" s="393"/>
      <c r="CC503" s="393"/>
      <c r="CD503" s="393"/>
      <c r="CE503" s="393"/>
      <c r="CF503" s="393"/>
      <c r="CG503" s="393"/>
      <c r="CH503" s="393"/>
      <c r="CI503" s="393"/>
      <c r="CJ503" s="393"/>
      <c r="CK503" s="393"/>
      <c r="CL503" s="393"/>
      <c r="CM503" s="393"/>
      <c r="CN503" s="393"/>
      <c r="CO503" s="393"/>
      <c r="CP503" s="393"/>
      <c r="CQ503" s="393"/>
      <c r="CR503" s="393"/>
      <c r="CS503" s="393"/>
      <c r="CT503" s="393"/>
      <c r="CU503" s="393"/>
      <c r="CV503" s="393"/>
      <c r="CW503" s="393"/>
      <c r="CX503" s="393"/>
      <c r="CY503" s="393"/>
      <c r="CZ503" s="393"/>
    </row>
    <row r="504" s="397" customFormat="true" ht="25.15" customHeight="true" x14ac:dyDescent="0.2">
      <c r="C504" s="1154" t="s">
        <v>230</v>
      </c>
      <c r="D504" s="1155"/>
      <c r="E504" s="675">
        <v>8.3697341979330944E-2</v>
      </c>
      <c r="F504" s="671"/>
      <c r="G504" s="671"/>
      <c r="H504" s="1155" t="s">
        <v>230</v>
      </c>
      <c r="I504" s="1155"/>
      <c r="J504" s="676">
        <v>0.1021974145794466</v>
      </c>
      <c r="K504" s="671"/>
      <c r="L504" s="671"/>
      <c r="M504" s="1155" t="s">
        <v>230</v>
      </c>
      <c r="N504" s="1155"/>
      <c r="O504" s="677">
        <v>5.0987727461788937E-2</v>
      </c>
      <c r="P504" s="671"/>
      <c r="Q504" s="671"/>
      <c r="Y504" s="390"/>
      <c r="Z504" s="390"/>
      <c r="AA504" s="390"/>
      <c r="AB504" s="390"/>
      <c r="AC504" s="390"/>
      <c r="AD504" s="390"/>
      <c r="AE504" s="390"/>
      <c r="AF504" s="390"/>
      <c r="AG504" s="390"/>
      <c r="AH504" s="390"/>
      <c r="AI504" s="390"/>
      <c r="AJ504" s="390"/>
      <c r="AK504" s="390"/>
      <c r="AL504" s="390"/>
      <c r="AM504" s="390"/>
      <c r="AN504" s="390"/>
      <c r="AO504" s="390"/>
      <c r="AP504" s="390"/>
      <c r="AQ504" s="390"/>
      <c r="AR504" s="390"/>
      <c r="AS504" s="390"/>
      <c r="AT504" s="390"/>
      <c r="AU504" s="390"/>
      <c r="AV504" s="390"/>
      <c r="AW504" s="390"/>
      <c r="AX504" s="390"/>
      <c r="AY504" s="390"/>
      <c r="AZ504" s="390"/>
      <c r="BA504" s="392"/>
      <c r="BB504" s="469"/>
      <c r="BC504" s="392"/>
      <c r="BD504" s="392"/>
      <c r="BE504" s="392"/>
      <c r="BF504" s="392"/>
      <c r="BG504" s="392"/>
      <c r="BH504" s="392"/>
      <c r="BI504" s="392"/>
      <c r="BJ504" s="392"/>
      <c r="BK504" s="392"/>
      <c r="BL504" s="392"/>
      <c r="BM504" s="392"/>
      <c r="BN504" s="392"/>
      <c r="BO504" s="392"/>
      <c r="BP504" s="392"/>
      <c r="BQ504" s="392"/>
      <c r="BR504" s="392"/>
      <c r="BS504" s="392"/>
      <c r="BT504" s="392"/>
      <c r="BU504" s="392"/>
      <c r="BV504" s="392"/>
      <c r="BW504" s="392"/>
      <c r="BX504" s="392"/>
      <c r="BY504" s="393"/>
      <c r="BZ504" s="393"/>
      <c r="CA504" s="393"/>
      <c r="CB504" s="393"/>
      <c r="CC504" s="393"/>
      <c r="CD504" s="393"/>
      <c r="CE504" s="393"/>
      <c r="CF504" s="393"/>
      <c r="CG504" s="393"/>
      <c r="CH504" s="393"/>
      <c r="CI504" s="393"/>
      <c r="CJ504" s="393"/>
      <c r="CK504" s="393"/>
      <c r="CL504" s="393"/>
      <c r="CM504" s="393"/>
      <c r="CN504" s="393"/>
      <c r="CO504" s="393"/>
      <c r="CP504" s="393"/>
      <c r="CQ504" s="393"/>
      <c r="CR504" s="393"/>
      <c r="CS504" s="393"/>
      <c r="CT504" s="393"/>
      <c r="CU504" s="393"/>
      <c r="CV504" s="393"/>
      <c r="CW504" s="393"/>
      <c r="CX504" s="393"/>
      <c r="CY504" s="393"/>
      <c r="CZ504" s="393"/>
    </row>
    <row r="505" s="397" customFormat="true" ht="25.15" customHeight="true" x14ac:dyDescent="0.2">
      <c r="C505" s="1154" t="s">
        <v>218</v>
      </c>
      <c r="D505" s="1155"/>
      <c r="E505" s="675">
        <v>0.20971408002841321</v>
      </c>
      <c r="F505" s="671"/>
      <c r="G505" s="671"/>
      <c r="H505" s="1155" t="s">
        <v>218</v>
      </c>
      <c r="I505" s="1155"/>
      <c r="J505" s="676">
        <v>0.2454584401608591</v>
      </c>
      <c r="K505" s="671"/>
      <c r="L505" s="671"/>
      <c r="M505" s="1155" t="s">
        <v>218</v>
      </c>
      <c r="N505" s="1155"/>
      <c r="O505" s="677">
        <v>0.12602261828761246</v>
      </c>
      <c r="P505" s="671"/>
      <c r="Q505" s="671"/>
      <c r="Y505" s="390"/>
      <c r="Z505" s="390"/>
      <c r="AA505" s="390"/>
      <c r="AB505" s="390"/>
      <c r="AC505" s="390"/>
      <c r="AD505" s="390"/>
      <c r="AE505" s="390"/>
      <c r="AF505" s="390"/>
      <c r="AG505" s="390"/>
      <c r="AH505" s="390"/>
      <c r="AI505" s="390"/>
      <c r="AJ505" s="390"/>
      <c r="AK505" s="390"/>
      <c r="AL505" s="390"/>
      <c r="AM505" s="390"/>
      <c r="AN505" s="390"/>
      <c r="AO505" s="390"/>
      <c r="AP505" s="390"/>
      <c r="AQ505" s="390"/>
      <c r="AR505" s="390"/>
      <c r="AS505" s="390"/>
      <c r="AT505" s="390"/>
      <c r="AU505" s="390"/>
      <c r="AV505" s="390"/>
      <c r="AW505" s="390"/>
      <c r="AX505" s="390"/>
      <c r="AY505" s="390"/>
      <c r="AZ505" s="390"/>
      <c r="BA505" s="392"/>
      <c r="BB505" s="469"/>
      <c r="BC505" s="392"/>
      <c r="BD505" s="392"/>
      <c r="BE505" s="392"/>
      <c r="BF505" s="392"/>
      <c r="BG505" s="392"/>
      <c r="BH505" s="392"/>
      <c r="BI505" s="392"/>
      <c r="BJ505" s="392"/>
      <c r="BK505" s="392"/>
      <c r="BL505" s="392"/>
      <c r="BM505" s="392"/>
      <c r="BN505" s="392"/>
      <c r="BO505" s="392"/>
      <c r="BP505" s="392"/>
      <c r="BQ505" s="392"/>
      <c r="BR505" s="392"/>
      <c r="BS505" s="392"/>
      <c r="BT505" s="392"/>
      <c r="BU505" s="392"/>
      <c r="BV505" s="392"/>
      <c r="BW505" s="392"/>
      <c r="BX505" s="392"/>
      <c r="BY505" s="393"/>
      <c r="BZ505" s="393"/>
      <c r="CA505" s="393"/>
      <c r="CB505" s="393"/>
      <c r="CC505" s="393"/>
      <c r="CD505" s="393"/>
      <c r="CE505" s="393"/>
      <c r="CF505" s="393"/>
      <c r="CG505" s="393"/>
      <c r="CH505" s="393"/>
      <c r="CI505" s="393"/>
      <c r="CJ505" s="393"/>
      <c r="CK505" s="393"/>
      <c r="CL505" s="393"/>
      <c r="CM505" s="393"/>
      <c r="CN505" s="393"/>
      <c r="CO505" s="393"/>
      <c r="CP505" s="393"/>
      <c r="CQ505" s="393"/>
      <c r="CR505" s="393"/>
      <c r="CS505" s="393"/>
      <c r="CT505" s="393"/>
      <c r="CU505" s="393"/>
      <c r="CV505" s="393"/>
      <c r="CW505" s="393"/>
      <c r="CX505" s="393"/>
      <c r="CY505" s="393"/>
      <c r="CZ505" s="393"/>
    </row>
    <row r="506" s="397" customFormat="true" ht="25.15" customHeight="true" x14ac:dyDescent="0.2">
      <c r="C506" s="1154" t="s">
        <v>227</v>
      </c>
      <c r="D506" s="1155"/>
      <c r="E506" s="675">
        <v>0.13908682511155776</v>
      </c>
      <c r="F506" s="671"/>
      <c r="G506" s="671"/>
      <c r="H506" s="1155" t="s">
        <v>227</v>
      </c>
      <c r="I506" s="1155"/>
      <c r="J506" s="676">
        <v>0.12136552194791456</v>
      </c>
      <c r="K506" s="671"/>
      <c r="L506" s="671"/>
      <c r="M506" s="1155" t="s">
        <v>227</v>
      </c>
      <c r="N506" s="1155"/>
      <c r="O506" s="677">
        <v>0.17498170894411957</v>
      </c>
      <c r="P506" s="671"/>
      <c r="Q506" s="671"/>
      <c r="Y506" s="390"/>
      <c r="Z506" s="390"/>
      <c r="AA506" s="390"/>
      <c r="AB506" s="390"/>
      <c r="AC506" s="390"/>
      <c r="AD506" s="390"/>
      <c r="AE506" s="390"/>
      <c r="AF506" s="390"/>
      <c r="AG506" s="390"/>
      <c r="AH506" s="390"/>
      <c r="AI506" s="390"/>
      <c r="AJ506" s="390"/>
      <c r="AK506" s="390"/>
      <c r="AL506" s="390"/>
      <c r="AM506" s="390"/>
      <c r="AN506" s="390"/>
      <c r="AO506" s="390"/>
      <c r="AP506" s="390"/>
      <c r="AQ506" s="390"/>
      <c r="AR506" s="390"/>
      <c r="AS506" s="390"/>
      <c r="AT506" s="390"/>
      <c r="AU506" s="390"/>
      <c r="AV506" s="390"/>
      <c r="AW506" s="390"/>
      <c r="AX506" s="390"/>
      <c r="AY506" s="390"/>
      <c r="AZ506" s="390"/>
      <c r="BA506" s="392"/>
      <c r="BB506" s="469"/>
      <c r="BC506" s="392"/>
      <c r="BD506" s="392"/>
      <c r="BE506" s="392"/>
      <c r="BF506" s="392"/>
      <c r="BG506" s="392"/>
      <c r="BH506" s="392"/>
      <c r="BI506" s="392"/>
      <c r="BJ506" s="392"/>
      <c r="BK506" s="392"/>
      <c r="BL506" s="392"/>
      <c r="BM506" s="392"/>
      <c r="BN506" s="392"/>
      <c r="BO506" s="392"/>
      <c r="BP506" s="392"/>
      <c r="BQ506" s="392"/>
      <c r="BR506" s="392"/>
      <c r="BS506" s="392"/>
      <c r="BT506" s="392"/>
      <c r="BU506" s="392"/>
      <c r="BV506" s="392"/>
      <c r="BW506" s="392"/>
      <c r="BX506" s="392"/>
      <c r="BY506" s="393"/>
      <c r="BZ506" s="393"/>
      <c r="CA506" s="393"/>
      <c r="CB506" s="393"/>
      <c r="CC506" s="393"/>
      <c r="CD506" s="393"/>
      <c r="CE506" s="393"/>
      <c r="CF506" s="393"/>
      <c r="CG506" s="393"/>
      <c r="CH506" s="393"/>
      <c r="CI506" s="393"/>
      <c r="CJ506" s="393"/>
      <c r="CK506" s="393"/>
      <c r="CL506" s="393"/>
      <c r="CM506" s="393"/>
      <c r="CN506" s="393"/>
      <c r="CO506" s="393"/>
      <c r="CP506" s="393"/>
      <c r="CQ506" s="393"/>
      <c r="CR506" s="393"/>
      <c r="CS506" s="393"/>
      <c r="CT506" s="393"/>
      <c r="CU506" s="393"/>
      <c r="CV506" s="393"/>
      <c r="CW506" s="393"/>
      <c r="CX506" s="393"/>
      <c r="CY506" s="393"/>
      <c r="CZ506" s="393"/>
    </row>
    <row r="507" s="397" customFormat="true" ht="25.15" customHeight="true" x14ac:dyDescent="0.2">
      <c r="C507" s="1154" t="s">
        <v>247</v>
      </c>
      <c r="D507" s="1155"/>
      <c r="E507" s="675">
        <v>2.769139924107614E-2</v>
      </c>
      <c r="F507" s="671"/>
      <c r="G507" s="671"/>
      <c r="H507" s="1155" t="s">
        <v>247</v>
      </c>
      <c r="I507" s="1155"/>
      <c r="J507" s="676">
        <v>1.9909954358162314E-3</v>
      </c>
      <c r="K507" s="671"/>
      <c r="L507" s="671"/>
      <c r="M507" s="1155" t="s">
        <v>247</v>
      </c>
      <c r="N507" s="1155"/>
      <c r="O507" s="677">
        <v>1.4595017331762409E-2</v>
      </c>
      <c r="P507" s="671"/>
      <c r="Q507" s="671"/>
      <c r="Y507" s="390"/>
      <c r="Z507" s="390"/>
      <c r="AA507" s="390"/>
      <c r="AB507" s="390"/>
      <c r="AC507" s="390"/>
      <c r="AD507" s="390"/>
      <c r="AE507" s="390"/>
      <c r="AF507" s="390"/>
      <c r="AG507" s="390"/>
      <c r="AH507" s="390"/>
      <c r="AI507" s="390"/>
      <c r="AJ507" s="390"/>
      <c r="AK507" s="390"/>
      <c r="AL507" s="390"/>
      <c r="AM507" s="390"/>
      <c r="AN507" s="390"/>
      <c r="AO507" s="390"/>
      <c r="AP507" s="390"/>
      <c r="AQ507" s="390"/>
      <c r="AR507" s="390"/>
      <c r="AS507" s="390"/>
      <c r="AT507" s="390"/>
      <c r="AU507" s="390"/>
      <c r="AV507" s="390"/>
      <c r="AW507" s="390"/>
      <c r="AX507" s="390"/>
      <c r="AY507" s="390"/>
      <c r="AZ507" s="390"/>
      <c r="BA507" s="392"/>
      <c r="BB507" s="469"/>
      <c r="BC507" s="392"/>
      <c r="BD507" s="392"/>
      <c r="BE507" s="392"/>
      <c r="BF507" s="392"/>
      <c r="BG507" s="392"/>
      <c r="BH507" s="392"/>
      <c r="BI507" s="392"/>
      <c r="BJ507" s="392"/>
      <c r="BK507" s="392"/>
      <c r="BL507" s="392"/>
      <c r="BM507" s="392"/>
      <c r="BN507" s="392"/>
      <c r="BO507" s="392"/>
      <c r="BP507" s="392"/>
      <c r="BQ507" s="392"/>
      <c r="BR507" s="392"/>
      <c r="BS507" s="392"/>
      <c r="BT507" s="392"/>
      <c r="BU507" s="392"/>
      <c r="BV507" s="392"/>
      <c r="BW507" s="392"/>
      <c r="BX507" s="392"/>
      <c r="BY507" s="393"/>
      <c r="BZ507" s="393"/>
      <c r="CA507" s="393"/>
      <c r="CB507" s="393"/>
      <c r="CC507" s="393"/>
      <c r="CD507" s="393"/>
      <c r="CE507" s="393"/>
      <c r="CF507" s="393"/>
      <c r="CG507" s="393"/>
      <c r="CH507" s="393"/>
      <c r="CI507" s="393"/>
      <c r="CJ507" s="393"/>
      <c r="CK507" s="393"/>
      <c r="CL507" s="393"/>
      <c r="CM507" s="393"/>
      <c r="CN507" s="393"/>
      <c r="CO507" s="393"/>
      <c r="CP507" s="393"/>
      <c r="CQ507" s="393"/>
      <c r="CR507" s="393"/>
      <c r="CS507" s="393"/>
      <c r="CT507" s="393"/>
      <c r="CU507" s="393"/>
      <c r="CV507" s="393"/>
      <c r="CW507" s="393"/>
      <c r="CX507" s="393"/>
      <c r="CY507" s="393"/>
      <c r="CZ507" s="393"/>
    </row>
    <row r="508" s="397" customFormat="true" ht="25.15" customHeight="true" x14ac:dyDescent="0.2">
      <c r="C508" s="1154" t="s">
        <v>256</v>
      </c>
      <c r="D508" s="1155"/>
      <c r="E508" s="675">
        <v>1.8390519544275919E-4</v>
      </c>
      <c r="F508" s="671"/>
      <c r="G508" s="671"/>
      <c r="H508" s="1155" t="s">
        <v>256</v>
      </c>
      <c r="I508" s="1155"/>
      <c r="J508" s="676">
        <v>3.2142091829922946E-4</v>
      </c>
      <c r="K508" s="671"/>
      <c r="L508" s="671"/>
      <c r="M508" s="1155" t="s">
        <v>256</v>
      </c>
      <c r="N508" s="1155"/>
      <c r="O508" s="677">
        <v>3.20413640200192E-5</v>
      </c>
      <c r="P508" s="671"/>
      <c r="Q508" s="671"/>
      <c r="Y508" s="390"/>
      <c r="Z508" s="390"/>
      <c r="AA508" s="390"/>
      <c r="AB508" s="390"/>
      <c r="AC508" s="390"/>
      <c r="AD508" s="390"/>
      <c r="AE508" s="390"/>
      <c r="AF508" s="390"/>
      <c r="AG508" s="390"/>
      <c r="AH508" s="390"/>
      <c r="AI508" s="390"/>
      <c r="AJ508" s="390"/>
      <c r="AK508" s="390"/>
      <c r="AL508" s="390"/>
      <c r="AM508" s="390"/>
      <c r="AN508" s="390"/>
      <c r="AO508" s="390"/>
      <c r="AP508" s="390"/>
      <c r="AQ508" s="390"/>
      <c r="AR508" s="390"/>
      <c r="AS508" s="390"/>
      <c r="AT508" s="390"/>
      <c r="AU508" s="390"/>
      <c r="AV508" s="390"/>
      <c r="AW508" s="390"/>
      <c r="AX508" s="390"/>
      <c r="AY508" s="390"/>
      <c r="AZ508" s="390"/>
      <c r="BA508" s="392"/>
      <c r="BB508" s="469"/>
      <c r="BC508" s="392"/>
      <c r="BD508" s="392"/>
      <c r="BE508" s="392"/>
      <c r="BF508" s="392"/>
      <c r="BG508" s="392"/>
      <c r="BH508" s="392"/>
      <c r="BI508" s="392"/>
      <c r="BJ508" s="392"/>
      <c r="BK508" s="392"/>
      <c r="BL508" s="392"/>
      <c r="BM508" s="392"/>
      <c r="BN508" s="392"/>
      <c r="BO508" s="392"/>
      <c r="BP508" s="392"/>
      <c r="BQ508" s="392"/>
      <c r="BR508" s="392"/>
      <c r="BS508" s="392"/>
      <c r="BT508" s="392"/>
      <c r="BU508" s="392"/>
      <c r="BV508" s="392"/>
      <c r="BW508" s="392"/>
      <c r="BX508" s="392"/>
      <c r="BY508" s="393"/>
      <c r="BZ508" s="393"/>
      <c r="CA508" s="393"/>
      <c r="CB508" s="393"/>
      <c r="CC508" s="393"/>
      <c r="CD508" s="393"/>
      <c r="CE508" s="393"/>
      <c r="CF508" s="393"/>
      <c r="CG508" s="393"/>
      <c r="CH508" s="393"/>
      <c r="CI508" s="393"/>
      <c r="CJ508" s="393"/>
      <c r="CK508" s="393"/>
      <c r="CL508" s="393"/>
      <c r="CM508" s="393"/>
      <c r="CN508" s="393"/>
      <c r="CO508" s="393"/>
      <c r="CP508" s="393"/>
      <c r="CQ508" s="393"/>
      <c r="CR508" s="393"/>
      <c r="CS508" s="393"/>
      <c r="CT508" s="393"/>
      <c r="CU508" s="393"/>
      <c r="CV508" s="393"/>
      <c r="CW508" s="393"/>
      <c r="CX508" s="393"/>
      <c r="CY508" s="393"/>
      <c r="CZ508" s="393"/>
    </row>
    <row r="509" s="397" customFormat="true" ht="25.15" customHeight="true" x14ac:dyDescent="0.2">
      <c r="C509" s="1154" t="s">
        <v>246</v>
      </c>
      <c r="D509" s="1155"/>
      <c r="E509" s="678">
        <v>3.2726251130708484E-2</v>
      </c>
      <c r="F509" s="671"/>
      <c r="G509" s="671"/>
      <c r="H509" s="1155" t="s">
        <v>246</v>
      </c>
      <c r="I509" s="1155"/>
      <c r="J509" s="679">
        <v>4.7887157937685963E-2</v>
      </c>
      <c r="K509" s="671"/>
      <c r="L509" s="671"/>
      <c r="M509" s="1155" t="s">
        <v>246</v>
      </c>
      <c r="N509" s="1155"/>
      <c r="O509" s="680">
        <v>3.5498145241894367E-2</v>
      </c>
      <c r="P509" s="671"/>
      <c r="Q509" s="671"/>
      <c r="Y509" s="390"/>
      <c r="Z509" s="390"/>
      <c r="AA509" s="390"/>
      <c r="AB509" s="390"/>
      <c r="AC509" s="390"/>
      <c r="AD509" s="390"/>
      <c r="AE509" s="390"/>
      <c r="AF509" s="390"/>
      <c r="AG509" s="390"/>
      <c r="AH509" s="390"/>
      <c r="AI509" s="390"/>
      <c r="AJ509" s="390"/>
      <c r="AK509" s="390"/>
      <c r="AL509" s="390"/>
      <c r="AM509" s="390"/>
      <c r="AN509" s="390"/>
      <c r="AO509" s="390"/>
      <c r="AP509" s="390"/>
      <c r="AQ509" s="390"/>
      <c r="AR509" s="390"/>
      <c r="AS509" s="390"/>
      <c r="AT509" s="390"/>
      <c r="AU509" s="390"/>
      <c r="AV509" s="390"/>
      <c r="AW509" s="390"/>
      <c r="AX509" s="390"/>
      <c r="AY509" s="390"/>
      <c r="AZ509" s="390"/>
      <c r="BA509" s="392"/>
      <c r="BB509" s="469"/>
      <c r="BC509" s="392"/>
      <c r="BD509" s="392"/>
      <c r="BE509" s="392"/>
      <c r="BF509" s="392"/>
      <c r="BG509" s="392"/>
      <c r="BH509" s="392"/>
      <c r="BI509" s="392"/>
      <c r="BJ509" s="392"/>
      <c r="BK509" s="392"/>
      <c r="BL509" s="392"/>
      <c r="BM509" s="392"/>
      <c r="BN509" s="392"/>
      <c r="BO509" s="392"/>
      <c r="BP509" s="392"/>
      <c r="BQ509" s="392"/>
      <c r="BR509" s="392"/>
      <c r="BS509" s="392"/>
      <c r="BT509" s="392"/>
      <c r="BU509" s="392"/>
      <c r="BV509" s="392"/>
      <c r="BW509" s="392"/>
      <c r="BX509" s="392"/>
      <c r="BY509" s="393"/>
      <c r="BZ509" s="393"/>
      <c r="CA509" s="393"/>
      <c r="CB509" s="393"/>
      <c r="CC509" s="393"/>
      <c r="CD509" s="393"/>
      <c r="CE509" s="393"/>
      <c r="CF509" s="393"/>
      <c r="CG509" s="393"/>
      <c r="CH509" s="393"/>
      <c r="CI509" s="393"/>
      <c r="CJ509" s="393"/>
      <c r="CK509" s="393"/>
      <c r="CL509" s="393"/>
      <c r="CM509" s="393"/>
      <c r="CN509" s="393"/>
      <c r="CO509" s="393"/>
      <c r="CP509" s="393"/>
      <c r="CQ509" s="393"/>
      <c r="CR509" s="393"/>
      <c r="CS509" s="393"/>
      <c r="CT509" s="393"/>
      <c r="CU509" s="393"/>
      <c r="CV509" s="393"/>
      <c r="CW509" s="393"/>
      <c r="CX509" s="393"/>
      <c r="CY509" s="393"/>
      <c r="CZ509" s="393"/>
    </row>
    <row r="510" s="397" customFormat="true" ht="25.15" customHeight="true" x14ac:dyDescent="0.2">
      <c r="C510" s="1154"/>
      <c r="D510" s="1155"/>
      <c r="E510" s="671"/>
      <c r="F510" s="671"/>
      <c r="G510" s="671"/>
      <c r="H510" s="1155"/>
      <c r="I510" s="1155"/>
      <c r="J510" s="671"/>
      <c r="K510" s="671"/>
      <c r="L510" s="671"/>
      <c r="M510" s="1155"/>
      <c r="N510" s="1155"/>
      <c r="O510" s="671"/>
      <c r="P510" s="671"/>
      <c r="Q510" s="671"/>
      <c r="Y510" s="390"/>
      <c r="Z510" s="390"/>
      <c r="AA510" s="390"/>
      <c r="AB510" s="390"/>
      <c r="AC510" s="390"/>
      <c r="AD510" s="390"/>
      <c r="AE510" s="390"/>
      <c r="AF510" s="390"/>
      <c r="AG510" s="390"/>
      <c r="AH510" s="390"/>
      <c r="AI510" s="390"/>
      <c r="AJ510" s="390"/>
      <c r="AK510" s="390"/>
      <c r="AL510" s="390"/>
      <c r="AM510" s="390"/>
      <c r="AN510" s="390"/>
      <c r="AO510" s="390"/>
      <c r="AP510" s="390"/>
      <c r="AQ510" s="390"/>
      <c r="AR510" s="390"/>
      <c r="AS510" s="390"/>
      <c r="AT510" s="390"/>
      <c r="AU510" s="390"/>
      <c r="AV510" s="390"/>
      <c r="AW510" s="390"/>
      <c r="AX510" s="390"/>
      <c r="AY510" s="390"/>
      <c r="AZ510" s="390"/>
      <c r="BA510" s="392"/>
      <c r="BB510" s="469"/>
      <c r="BC510" s="392"/>
      <c r="BD510" s="392"/>
      <c r="BE510" s="392"/>
      <c r="BF510" s="392"/>
      <c r="BG510" s="392"/>
      <c r="BH510" s="392"/>
      <c r="BI510" s="392"/>
      <c r="BJ510" s="392"/>
      <c r="BK510" s="392"/>
      <c r="BL510" s="392"/>
      <c r="BM510" s="392"/>
      <c r="BN510" s="392"/>
      <c r="BO510" s="392"/>
      <c r="BP510" s="392"/>
      <c r="BQ510" s="392"/>
      <c r="BR510" s="392"/>
      <c r="BS510" s="392"/>
      <c r="BT510" s="392"/>
      <c r="BU510" s="392"/>
      <c r="BV510" s="392"/>
      <c r="BW510" s="392"/>
      <c r="BX510" s="392"/>
      <c r="BY510" s="393"/>
      <c r="BZ510" s="393"/>
      <c r="CA510" s="393"/>
      <c r="CB510" s="393"/>
      <c r="CC510" s="393"/>
      <c r="CD510" s="393"/>
      <c r="CE510" s="393"/>
      <c r="CF510" s="393"/>
      <c r="CG510" s="393"/>
      <c r="CH510" s="393"/>
      <c r="CI510" s="393"/>
      <c r="CJ510" s="393"/>
      <c r="CK510" s="393"/>
      <c r="CL510" s="393"/>
      <c r="CM510" s="393"/>
      <c r="CN510" s="393"/>
      <c r="CO510" s="393"/>
      <c r="CP510" s="393"/>
      <c r="CQ510" s="393"/>
      <c r="CR510" s="393"/>
      <c r="CS510" s="393"/>
      <c r="CT510" s="393"/>
      <c r="CU510" s="393"/>
      <c r="CV510" s="393"/>
      <c r="CW510" s="393"/>
      <c r="CX510" s="393"/>
      <c r="CY510" s="393"/>
      <c r="CZ510" s="393"/>
    </row>
    <row r="511" s="397" customFormat="true" ht="25.15" customHeight="true" x14ac:dyDescent="0.2">
      <c r="C511" s="1154"/>
      <c r="D511" s="1155"/>
      <c r="E511" s="671"/>
      <c r="F511" s="671"/>
      <c r="G511" s="671"/>
      <c r="H511" s="1155"/>
      <c r="I511" s="1155"/>
      <c r="J511" s="671"/>
      <c r="K511" s="671"/>
      <c r="L511" s="671"/>
      <c r="M511" s="1155"/>
      <c r="N511" s="1155"/>
      <c r="O511" s="671"/>
      <c r="P511" s="671"/>
      <c r="Q511" s="671"/>
      <c r="Y511" s="390"/>
      <c r="Z511" s="390"/>
      <c r="AA511" s="390"/>
      <c r="AB511" s="390"/>
      <c r="AC511" s="390"/>
      <c r="AD511" s="390"/>
      <c r="AE511" s="390"/>
      <c r="AF511" s="390"/>
      <c r="AG511" s="390"/>
      <c r="AH511" s="390"/>
      <c r="AI511" s="390"/>
      <c r="AJ511" s="390"/>
      <c r="AK511" s="390"/>
      <c r="AL511" s="390"/>
      <c r="AM511" s="390"/>
      <c r="AN511" s="390"/>
      <c r="AO511" s="390"/>
      <c r="AP511" s="390"/>
      <c r="AQ511" s="390"/>
      <c r="AR511" s="390"/>
      <c r="AS511" s="390"/>
      <c r="AT511" s="390"/>
      <c r="AU511" s="390"/>
      <c r="AV511" s="390"/>
      <c r="AW511" s="390"/>
      <c r="AX511" s="390"/>
      <c r="AY511" s="390"/>
      <c r="AZ511" s="390"/>
      <c r="BA511" s="392"/>
      <c r="BB511" s="469"/>
      <c r="BC511" s="392"/>
      <c r="BD511" s="392"/>
      <c r="BE511" s="392"/>
      <c r="BF511" s="392"/>
      <c r="BG511" s="392"/>
      <c r="BH511" s="392"/>
      <c r="BI511" s="392"/>
      <c r="BJ511" s="392"/>
      <c r="BK511" s="392"/>
      <c r="BL511" s="392"/>
      <c r="BM511" s="392"/>
      <c r="BN511" s="392"/>
      <c r="BO511" s="392"/>
      <c r="BP511" s="392"/>
      <c r="BQ511" s="392"/>
      <c r="BR511" s="392"/>
      <c r="BS511" s="392"/>
      <c r="BT511" s="392"/>
      <c r="BU511" s="392"/>
      <c r="BV511" s="392"/>
      <c r="BW511" s="392"/>
      <c r="BX511" s="392"/>
      <c r="BY511" s="393"/>
      <c r="BZ511" s="393"/>
      <c r="CA511" s="393"/>
      <c r="CB511" s="393"/>
      <c r="CC511" s="393"/>
      <c r="CD511" s="393"/>
      <c r="CE511" s="393"/>
      <c r="CF511" s="393"/>
      <c r="CG511" s="393"/>
      <c r="CH511" s="393"/>
      <c r="CI511" s="393"/>
      <c r="CJ511" s="393"/>
      <c r="CK511" s="393"/>
      <c r="CL511" s="393"/>
      <c r="CM511" s="393"/>
      <c r="CN511" s="393"/>
      <c r="CO511" s="393"/>
      <c r="CP511" s="393"/>
      <c r="CQ511" s="393"/>
      <c r="CR511" s="393"/>
      <c r="CS511" s="393"/>
      <c r="CT511" s="393"/>
      <c r="CU511" s="393"/>
      <c r="CV511" s="393"/>
      <c r="CW511" s="393"/>
      <c r="CX511" s="393"/>
      <c r="CY511" s="393"/>
      <c r="CZ511" s="393"/>
    </row>
    <row r="512" s="397" customFormat="true" ht="25.15" customHeight="true" x14ac:dyDescent="0.2">
      <c r="C512" s="1154" t="s">
        <v>259</v>
      </c>
      <c r="D512" s="1155"/>
      <c r="E512" s="1155"/>
      <c r="F512" s="1155"/>
      <c r="G512" s="1155"/>
      <c r="H512" s="1155" t="s">
        <v>259</v>
      </c>
      <c r="I512" s="1155"/>
      <c r="J512" s="1155"/>
      <c r="K512" s="1155"/>
      <c r="L512" s="1155"/>
      <c r="M512" s="1155" t="s">
        <v>259</v>
      </c>
      <c r="N512" s="1155"/>
      <c r="O512" s="1155"/>
      <c r="P512" s="1155"/>
      <c r="Q512" s="1155"/>
      <c r="Y512" s="390"/>
      <c r="Z512" s="390"/>
      <c r="AA512" s="390"/>
      <c r="AB512" s="390"/>
      <c r="AC512" s="390"/>
      <c r="AD512" s="390"/>
      <c r="AE512" s="390"/>
      <c r="AF512" s="390"/>
      <c r="AG512" s="390"/>
      <c r="AH512" s="390"/>
      <c r="AI512" s="390"/>
      <c r="AJ512" s="390"/>
      <c r="AK512" s="390"/>
      <c r="AL512" s="390"/>
      <c r="AM512" s="390"/>
      <c r="AN512" s="390"/>
      <c r="AO512" s="390"/>
      <c r="AP512" s="390"/>
      <c r="AQ512" s="390"/>
      <c r="AR512" s="390"/>
      <c r="AS512" s="390"/>
      <c r="AT512" s="390"/>
      <c r="AU512" s="390"/>
      <c r="AV512" s="390"/>
      <c r="AW512" s="390"/>
      <c r="AX512" s="390"/>
      <c r="AY512" s="390"/>
      <c r="AZ512" s="390"/>
      <c r="BA512" s="392"/>
      <c r="BB512" s="469"/>
      <c r="BC512" s="392"/>
      <c r="BD512" s="392"/>
      <c r="BE512" s="392"/>
      <c r="BF512" s="392"/>
      <c r="BG512" s="392"/>
      <c r="BH512" s="392"/>
      <c r="BI512" s="392"/>
      <c r="BJ512" s="392"/>
      <c r="BK512" s="392"/>
      <c r="BL512" s="392"/>
      <c r="BM512" s="392"/>
      <c r="BN512" s="392"/>
      <c r="BO512" s="392"/>
      <c r="BP512" s="392"/>
      <c r="BQ512" s="392"/>
      <c r="BR512" s="392"/>
      <c r="BS512" s="392"/>
      <c r="BT512" s="392"/>
      <c r="BU512" s="392"/>
      <c r="BV512" s="392"/>
      <c r="BW512" s="392"/>
      <c r="BX512" s="392"/>
      <c r="BY512" s="393"/>
      <c r="BZ512" s="393"/>
      <c r="CA512" s="393"/>
      <c r="CB512" s="393"/>
      <c r="CC512" s="393"/>
      <c r="CD512" s="393"/>
      <c r="CE512" s="393"/>
      <c r="CF512" s="393"/>
      <c r="CG512" s="393"/>
      <c r="CH512" s="393"/>
      <c r="CI512" s="393"/>
      <c r="CJ512" s="393"/>
      <c r="CK512" s="393"/>
      <c r="CL512" s="393"/>
      <c r="CM512" s="393"/>
      <c r="CN512" s="393"/>
      <c r="CO512" s="393"/>
      <c r="CP512" s="393"/>
      <c r="CQ512" s="393"/>
      <c r="CR512" s="393"/>
      <c r="CS512" s="393"/>
      <c r="CT512" s="393"/>
      <c r="CU512" s="393"/>
      <c r="CV512" s="393"/>
      <c r="CW512" s="393"/>
      <c r="CX512" s="393"/>
      <c r="CY512" s="393"/>
      <c r="CZ512" s="393"/>
    </row>
    <row r="513" s="397" customFormat="true" ht="25.15" customHeight="true" x14ac:dyDescent="0.2">
      <c r="C513" s="1154" t="s">
        <v>204</v>
      </c>
      <c r="D513" s="1155"/>
      <c r="E513" s="1161" t="s">
        <v>260</v>
      </c>
      <c r="F513" s="1162"/>
      <c r="G513" s="1163"/>
      <c r="H513" s="1155" t="s">
        <v>204</v>
      </c>
      <c r="I513" s="1155"/>
      <c r="J513" s="1161" t="s">
        <v>260</v>
      </c>
      <c r="K513" s="1162"/>
      <c r="L513" s="1163"/>
      <c r="M513" s="1155" t="s">
        <v>204</v>
      </c>
      <c r="N513" s="1155"/>
      <c r="O513" s="1161" t="s">
        <v>260</v>
      </c>
      <c r="P513" s="1162"/>
      <c r="Q513" s="1163"/>
      <c r="Y513" s="390"/>
      <c r="Z513" s="390"/>
      <c r="AA513" s="390"/>
      <c r="AB513" s="390"/>
      <c r="AC513" s="390"/>
      <c r="AD513" s="390"/>
      <c r="AE513" s="390"/>
      <c r="AF513" s="390"/>
      <c r="AG513" s="390"/>
      <c r="AH513" s="390"/>
      <c r="AI513" s="390"/>
      <c r="AJ513" s="390"/>
      <c r="AK513" s="390"/>
      <c r="AL513" s="390"/>
      <c r="AM513" s="390"/>
      <c r="AN513" s="390"/>
      <c r="AO513" s="390"/>
      <c r="AP513" s="390"/>
      <c r="AQ513" s="390"/>
      <c r="AR513" s="390"/>
      <c r="AS513" s="390"/>
      <c r="AT513" s="390"/>
      <c r="AU513" s="390"/>
      <c r="AV513" s="390"/>
      <c r="AW513" s="390"/>
      <c r="AX513" s="390"/>
      <c r="AY513" s="390"/>
      <c r="AZ513" s="390"/>
      <c r="BA513" s="392"/>
      <c r="BB513" s="469"/>
      <c r="BC513" s="392"/>
      <c r="BD513" s="392"/>
      <c r="BE513" s="392"/>
      <c r="BF513" s="392"/>
      <c r="BG513" s="392"/>
      <c r="BH513" s="392"/>
      <c r="BI513" s="392"/>
      <c r="BJ513" s="392"/>
      <c r="BK513" s="392"/>
      <c r="BL513" s="392"/>
      <c r="BM513" s="392"/>
      <c r="BN513" s="392"/>
      <c r="BO513" s="392"/>
      <c r="BP513" s="392"/>
      <c r="BQ513" s="392"/>
      <c r="BR513" s="392"/>
      <c r="BS513" s="392"/>
      <c r="BT513" s="392"/>
      <c r="BU513" s="392"/>
      <c r="BV513" s="392"/>
      <c r="BW513" s="392"/>
      <c r="BX513" s="392"/>
      <c r="BY513" s="393"/>
      <c r="BZ513" s="393"/>
      <c r="CA513" s="393"/>
      <c r="CB513" s="393"/>
      <c r="CC513" s="393"/>
      <c r="CD513" s="393"/>
      <c r="CE513" s="393"/>
      <c r="CF513" s="393"/>
      <c r="CG513" s="393"/>
      <c r="CH513" s="393"/>
      <c r="CI513" s="393"/>
      <c r="CJ513" s="393"/>
      <c r="CK513" s="393"/>
      <c r="CL513" s="393"/>
      <c r="CM513" s="393"/>
      <c r="CN513" s="393"/>
      <c r="CO513" s="393"/>
      <c r="CP513" s="393"/>
      <c r="CQ513" s="393"/>
      <c r="CR513" s="393"/>
      <c r="CS513" s="393"/>
      <c r="CT513" s="393"/>
      <c r="CU513" s="393"/>
      <c r="CV513" s="393"/>
      <c r="CW513" s="393"/>
      <c r="CX513" s="393"/>
      <c r="CY513" s="393"/>
      <c r="CZ513" s="393"/>
    </row>
    <row r="514" s="397" customFormat="true" ht="25.15" customHeight="true" x14ac:dyDescent="0.2">
      <c r="C514" s="1155"/>
      <c r="D514" s="1155"/>
      <c r="E514" s="658" t="s">
        <v>186</v>
      </c>
      <c r="F514" s="659" t="s">
        <v>261</v>
      </c>
      <c r="G514" s="660" t="s">
        <v>262</v>
      </c>
      <c r="H514" s="1155"/>
      <c r="I514" s="1155"/>
      <c r="J514" s="661" t="s">
        <v>186</v>
      </c>
      <c r="K514" s="662" t="s">
        <v>261</v>
      </c>
      <c r="L514" s="663" t="s">
        <v>262</v>
      </c>
      <c r="M514" s="1155"/>
      <c r="N514" s="1155"/>
      <c r="O514" s="664" t="s">
        <v>186</v>
      </c>
      <c r="P514" s="665" t="s">
        <v>261</v>
      </c>
      <c r="Q514" s="666" t="s">
        <v>262</v>
      </c>
      <c r="Y514" s="390"/>
      <c r="Z514" s="390"/>
      <c r="AA514" s="390"/>
      <c r="AB514" s="390"/>
      <c r="AC514" s="390"/>
      <c r="AD514" s="390"/>
      <c r="AE514" s="390"/>
      <c r="AF514" s="390"/>
      <c r="AG514" s="390"/>
      <c r="AH514" s="390"/>
      <c r="AI514" s="390"/>
      <c r="AJ514" s="390"/>
      <c r="AK514" s="390"/>
      <c r="AL514" s="390"/>
      <c r="AM514" s="390"/>
      <c r="AN514" s="390"/>
      <c r="AO514" s="390"/>
      <c r="AP514" s="390"/>
      <c r="AQ514" s="390"/>
      <c r="AR514" s="390"/>
      <c r="AS514" s="390"/>
      <c r="AT514" s="390"/>
      <c r="AU514" s="390"/>
      <c r="AV514" s="390"/>
      <c r="AW514" s="390"/>
      <c r="AX514" s="390"/>
      <c r="AY514" s="390"/>
      <c r="AZ514" s="390"/>
      <c r="BA514" s="392"/>
      <c r="BB514" s="469"/>
      <c r="BC514" s="392"/>
      <c r="BD514" s="392"/>
      <c r="BE514" s="392"/>
      <c r="BF514" s="392"/>
      <c r="BG514" s="392"/>
      <c r="BH514" s="392"/>
      <c r="BI514" s="392"/>
      <c r="BJ514" s="392"/>
      <c r="BK514" s="392"/>
      <c r="BL514" s="392"/>
      <c r="BM514" s="392"/>
      <c r="BN514" s="392"/>
      <c r="BO514" s="392"/>
      <c r="BP514" s="392"/>
      <c r="BQ514" s="392"/>
      <c r="BR514" s="392"/>
      <c r="BS514" s="392"/>
      <c r="BT514" s="392"/>
      <c r="BU514" s="392"/>
      <c r="BV514" s="392"/>
      <c r="BW514" s="392"/>
      <c r="BX514" s="392"/>
      <c r="BY514" s="393"/>
      <c r="BZ514" s="393"/>
      <c r="CA514" s="393"/>
      <c r="CB514" s="393"/>
      <c r="CC514" s="393"/>
      <c r="CD514" s="393"/>
      <c r="CE514" s="393"/>
      <c r="CF514" s="393"/>
      <c r="CG514" s="393"/>
      <c r="CH514" s="393"/>
      <c r="CI514" s="393"/>
      <c r="CJ514" s="393"/>
      <c r="CK514" s="393"/>
      <c r="CL514" s="393"/>
      <c r="CM514" s="393"/>
      <c r="CN514" s="393"/>
      <c r="CO514" s="393"/>
      <c r="CP514" s="393"/>
      <c r="CQ514" s="393"/>
      <c r="CR514" s="393"/>
      <c r="CS514" s="393"/>
      <c r="CT514" s="393"/>
      <c r="CU514" s="393"/>
      <c r="CV514" s="393"/>
      <c r="CW514" s="393"/>
      <c r="CX514" s="393"/>
      <c r="CY514" s="393"/>
      <c r="CZ514" s="393"/>
    </row>
    <row r="515" s="397" customFormat="true" ht="25.15" customHeight="true" x14ac:dyDescent="0.2">
      <c r="C515" s="1154" t="s">
        <v>205</v>
      </c>
      <c r="D515" s="1155"/>
      <c r="E515" s="681">
        <v>6.8658317022987108</v>
      </c>
      <c r="F515" s="682">
        <v>13.46241510254649</v>
      </c>
      <c r="G515" s="683">
        <v>13.46241510254649</v>
      </c>
      <c r="H515" s="1155" t="s">
        <v>205</v>
      </c>
      <c r="I515" s="1155"/>
      <c r="J515" s="684">
        <v>6.5732949973343437</v>
      </c>
      <c r="K515" s="685">
        <v>12.888813720263419</v>
      </c>
      <c r="L515" s="686">
        <v>12.888813720263419</v>
      </c>
      <c r="M515" s="1155" t="s">
        <v>205</v>
      </c>
      <c r="N515" s="1155"/>
      <c r="O515" s="687">
        <v>6.4804167444592853</v>
      </c>
      <c r="P515" s="688">
        <v>12.706699498939775</v>
      </c>
      <c r="Q515" s="689">
        <v>12.706699498939775</v>
      </c>
      <c r="Y515" s="390"/>
      <c r="Z515" s="390"/>
      <c r="AA515" s="390"/>
      <c r="AB515" s="390"/>
      <c r="AC515" s="390"/>
      <c r="AD515" s="390"/>
      <c r="AE515" s="390"/>
      <c r="AF515" s="390"/>
      <c r="AG515" s="390"/>
      <c r="AH515" s="390"/>
      <c r="AI515" s="390"/>
      <c r="AJ515" s="390"/>
      <c r="AK515" s="390"/>
      <c r="AL515" s="390"/>
      <c r="AM515" s="390"/>
      <c r="AN515" s="390"/>
      <c r="AO515" s="390"/>
      <c r="AP515" s="390"/>
      <c r="AQ515" s="390"/>
      <c r="AR515" s="390"/>
      <c r="AS515" s="390"/>
      <c r="AT515" s="390"/>
      <c r="AU515" s="390"/>
      <c r="AV515" s="390"/>
      <c r="AW515" s="390"/>
      <c r="AX515" s="390"/>
      <c r="AY515" s="390"/>
      <c r="AZ515" s="390"/>
      <c r="BA515" s="392"/>
      <c r="BB515" s="469"/>
      <c r="BC515" s="392"/>
      <c r="BD515" s="392"/>
      <c r="BE515" s="392"/>
      <c r="BF515" s="392"/>
      <c r="BG515" s="392"/>
      <c r="BH515" s="392"/>
      <c r="BI515" s="392"/>
      <c r="BJ515" s="392"/>
      <c r="BK515" s="392"/>
      <c r="BL515" s="392"/>
      <c r="BM515" s="392"/>
      <c r="BN515" s="392"/>
      <c r="BO515" s="392"/>
      <c r="BP515" s="392"/>
      <c r="BQ515" s="392"/>
      <c r="BR515" s="392"/>
      <c r="BS515" s="392"/>
      <c r="BT515" s="392"/>
      <c r="BU515" s="392"/>
      <c r="BV515" s="392"/>
      <c r="BW515" s="392"/>
      <c r="BX515" s="392"/>
      <c r="BY515" s="393"/>
      <c r="BZ515" s="393"/>
      <c r="CA515" s="393"/>
      <c r="CB515" s="393"/>
      <c r="CC515" s="393"/>
      <c r="CD515" s="393"/>
      <c r="CE515" s="393"/>
      <c r="CF515" s="393"/>
      <c r="CG515" s="393"/>
      <c r="CH515" s="393"/>
      <c r="CI515" s="393"/>
      <c r="CJ515" s="393"/>
      <c r="CK515" s="393"/>
      <c r="CL515" s="393"/>
      <c r="CM515" s="393"/>
      <c r="CN515" s="393"/>
      <c r="CO515" s="393"/>
      <c r="CP515" s="393"/>
      <c r="CQ515" s="393"/>
      <c r="CR515" s="393"/>
      <c r="CS515" s="393"/>
      <c r="CT515" s="393"/>
      <c r="CU515" s="393"/>
      <c r="CV515" s="393"/>
      <c r="CW515" s="393"/>
      <c r="CX515" s="393"/>
      <c r="CY515" s="393"/>
      <c r="CZ515" s="393"/>
    </row>
    <row r="516" s="397" customFormat="true" ht="25.15" customHeight="true" x14ac:dyDescent="0.2">
      <c r="C516" s="1154"/>
      <c r="D516" s="1155"/>
      <c r="E516" s="671"/>
      <c r="F516" s="671"/>
      <c r="G516" s="671"/>
      <c r="H516" s="1155"/>
      <c r="I516" s="1155"/>
      <c r="J516" s="671"/>
      <c r="K516" s="671"/>
      <c r="L516" s="671"/>
      <c r="M516" s="1155"/>
      <c r="N516" s="1155"/>
      <c r="O516" s="671"/>
      <c r="P516" s="671"/>
      <c r="Q516" s="671"/>
      <c r="Y516" s="390"/>
      <c r="Z516" s="390"/>
      <c r="AA516" s="390"/>
      <c r="AB516" s="390"/>
      <c r="AC516" s="390"/>
      <c r="AD516" s="390"/>
      <c r="AE516" s="390"/>
      <c r="AF516" s="390"/>
      <c r="AG516" s="390"/>
      <c r="AH516" s="390"/>
      <c r="AI516" s="390"/>
      <c r="AJ516" s="390"/>
      <c r="AK516" s="390"/>
      <c r="AL516" s="390"/>
      <c r="AM516" s="390"/>
      <c r="AN516" s="390"/>
      <c r="AO516" s="390"/>
      <c r="AP516" s="390"/>
      <c r="AQ516" s="390"/>
      <c r="AR516" s="390"/>
      <c r="AS516" s="390"/>
      <c r="AT516" s="390"/>
      <c r="AU516" s="390"/>
      <c r="AV516" s="390"/>
      <c r="AW516" s="390"/>
      <c r="AX516" s="390"/>
      <c r="AY516" s="390"/>
      <c r="AZ516" s="390"/>
      <c r="BA516" s="392"/>
      <c r="BB516" s="469"/>
      <c r="BC516" s="392"/>
      <c r="BD516" s="392"/>
      <c r="BE516" s="392"/>
      <c r="BF516" s="392"/>
      <c r="BG516" s="392"/>
      <c r="BH516" s="392"/>
      <c r="BI516" s="392"/>
      <c r="BJ516" s="392"/>
      <c r="BK516" s="392"/>
      <c r="BL516" s="392"/>
      <c r="BM516" s="392"/>
      <c r="BN516" s="392"/>
      <c r="BO516" s="392"/>
      <c r="BP516" s="392"/>
      <c r="BQ516" s="392"/>
      <c r="BR516" s="392"/>
      <c r="BS516" s="392"/>
      <c r="BT516" s="392"/>
      <c r="BU516" s="392"/>
      <c r="BV516" s="392"/>
      <c r="BW516" s="392"/>
      <c r="BX516" s="392"/>
      <c r="BY516" s="393"/>
      <c r="BZ516" s="393"/>
      <c r="CA516" s="393"/>
      <c r="CB516" s="393"/>
      <c r="CC516" s="393"/>
      <c r="CD516" s="393"/>
      <c r="CE516" s="393"/>
      <c r="CF516" s="393"/>
      <c r="CG516" s="393"/>
      <c r="CH516" s="393"/>
      <c r="CI516" s="393"/>
      <c r="CJ516" s="393"/>
      <c r="CK516" s="393"/>
      <c r="CL516" s="393"/>
      <c r="CM516" s="393"/>
      <c r="CN516" s="393"/>
      <c r="CO516" s="393"/>
      <c r="CP516" s="393"/>
      <c r="CQ516" s="393"/>
      <c r="CR516" s="393"/>
      <c r="CS516" s="393"/>
      <c r="CT516" s="393"/>
      <c r="CU516" s="393"/>
      <c r="CV516" s="393"/>
      <c r="CW516" s="393"/>
      <c r="CX516" s="393"/>
      <c r="CY516" s="393"/>
      <c r="CZ516" s="393"/>
    </row>
    <row r="517" s="397" customFormat="true" ht="25.15" customHeight="true" x14ac:dyDescent="0.2">
      <c r="C517" s="1154"/>
      <c r="D517" s="1155"/>
      <c r="E517" s="671"/>
      <c r="F517" s="671"/>
      <c r="G517" s="671"/>
      <c r="H517" s="1155"/>
      <c r="I517" s="1155"/>
      <c r="J517" s="671"/>
      <c r="K517" s="671"/>
      <c r="L517" s="671"/>
      <c r="M517" s="1155"/>
      <c r="N517" s="1155"/>
      <c r="O517" s="671"/>
      <c r="P517" s="671"/>
      <c r="Q517" s="671"/>
      <c r="Y517" s="390"/>
      <c r="Z517" s="390"/>
      <c r="AA517" s="390"/>
      <c r="AB517" s="390"/>
      <c r="AC517" s="390"/>
      <c r="AD517" s="390"/>
      <c r="AE517" s="390"/>
      <c r="AF517" s="390"/>
      <c r="AG517" s="390"/>
      <c r="AH517" s="390"/>
      <c r="AI517" s="390"/>
      <c r="AJ517" s="390"/>
      <c r="AK517" s="390"/>
      <c r="AL517" s="390"/>
      <c r="AM517" s="390"/>
      <c r="AN517" s="390"/>
      <c r="AO517" s="390"/>
      <c r="AP517" s="390"/>
      <c r="AQ517" s="390"/>
      <c r="AR517" s="390"/>
      <c r="AS517" s="390"/>
      <c r="AT517" s="390"/>
      <c r="AU517" s="390"/>
      <c r="AV517" s="390"/>
      <c r="AW517" s="390"/>
      <c r="AX517" s="390"/>
      <c r="AY517" s="390"/>
      <c r="AZ517" s="390"/>
      <c r="BA517" s="392"/>
      <c r="BB517" s="469"/>
      <c r="BC517" s="392"/>
      <c r="BD517" s="392"/>
      <c r="BE517" s="392"/>
      <c r="BF517" s="392"/>
      <c r="BG517" s="392"/>
      <c r="BH517" s="392"/>
      <c r="BI517" s="392"/>
      <c r="BJ517" s="392"/>
      <c r="BK517" s="392"/>
      <c r="BL517" s="392"/>
      <c r="BM517" s="392"/>
      <c r="BN517" s="392"/>
      <c r="BO517" s="392"/>
      <c r="BP517" s="392"/>
      <c r="BQ517" s="392"/>
      <c r="BR517" s="392"/>
      <c r="BS517" s="392"/>
      <c r="BT517" s="392"/>
      <c r="BU517" s="392"/>
      <c r="BV517" s="392"/>
      <c r="BW517" s="392"/>
      <c r="BX517" s="392"/>
      <c r="BY517" s="393"/>
      <c r="BZ517" s="393"/>
      <c r="CA517" s="393"/>
      <c r="CB517" s="393"/>
      <c r="CC517" s="393"/>
      <c r="CD517" s="393"/>
      <c r="CE517" s="393"/>
      <c r="CF517" s="393"/>
      <c r="CG517" s="393"/>
      <c r="CH517" s="393"/>
      <c r="CI517" s="393"/>
      <c r="CJ517" s="393"/>
      <c r="CK517" s="393"/>
      <c r="CL517" s="393"/>
      <c r="CM517" s="393"/>
      <c r="CN517" s="393"/>
      <c r="CO517" s="393"/>
      <c r="CP517" s="393"/>
      <c r="CQ517" s="393"/>
      <c r="CR517" s="393"/>
      <c r="CS517" s="393"/>
      <c r="CT517" s="393"/>
      <c r="CU517" s="393"/>
      <c r="CV517" s="393"/>
      <c r="CW517" s="393"/>
      <c r="CX517" s="393"/>
      <c r="CY517" s="393"/>
      <c r="CZ517" s="393"/>
    </row>
    <row r="518" s="397" customFormat="true" ht="25.15" customHeight="true" x14ac:dyDescent="0.2">
      <c r="C518" s="1154" t="s">
        <v>263</v>
      </c>
      <c r="D518" s="1155"/>
      <c r="E518" s="1155"/>
      <c r="F518" s="671"/>
      <c r="G518" s="671"/>
      <c r="H518" s="1155" t="s">
        <v>263</v>
      </c>
      <c r="I518" s="1155"/>
      <c r="J518" s="1155"/>
      <c r="K518" s="671"/>
      <c r="L518" s="671"/>
      <c r="M518" s="1155" t="s">
        <v>263</v>
      </c>
      <c r="N518" s="1155"/>
      <c r="O518" s="1155"/>
      <c r="P518" s="671"/>
      <c r="Q518" s="671"/>
      <c r="Y518" s="390"/>
      <c r="Z518" s="390"/>
      <c r="AA518" s="390"/>
      <c r="AB518" s="390"/>
      <c r="AC518" s="390"/>
      <c r="AD518" s="390"/>
      <c r="AE518" s="390"/>
      <c r="AF518" s="390"/>
      <c r="AG518" s="390"/>
      <c r="AH518" s="390"/>
      <c r="AI518" s="390"/>
      <c r="AJ518" s="390"/>
      <c r="AK518" s="390"/>
      <c r="AL518" s="390"/>
      <c r="AM518" s="390"/>
      <c r="AN518" s="390"/>
      <c r="AO518" s="390"/>
      <c r="AP518" s="390"/>
      <c r="AQ518" s="390"/>
      <c r="AR518" s="390"/>
      <c r="AS518" s="390"/>
      <c r="AT518" s="390"/>
      <c r="AU518" s="390"/>
      <c r="AV518" s="390"/>
      <c r="AW518" s="390"/>
      <c r="AX518" s="390"/>
      <c r="AY518" s="390"/>
      <c r="AZ518" s="390"/>
      <c r="BA518" s="392"/>
      <c r="BB518" s="469"/>
      <c r="BC518" s="392"/>
      <c r="BD518" s="392"/>
      <c r="BE518" s="392"/>
      <c r="BF518" s="392"/>
      <c r="BG518" s="392"/>
      <c r="BH518" s="392"/>
      <c r="BI518" s="392"/>
      <c r="BJ518" s="392"/>
      <c r="BK518" s="392"/>
      <c r="BL518" s="392"/>
      <c r="BM518" s="392"/>
      <c r="BN518" s="392"/>
      <c r="BO518" s="392"/>
      <c r="BP518" s="392"/>
      <c r="BQ518" s="392"/>
      <c r="BR518" s="392"/>
      <c r="BS518" s="392"/>
      <c r="BT518" s="392"/>
      <c r="BU518" s="392"/>
      <c r="BV518" s="392"/>
      <c r="BW518" s="392"/>
      <c r="BX518" s="392"/>
      <c r="BY518" s="393"/>
      <c r="BZ518" s="393"/>
      <c r="CA518" s="393"/>
      <c r="CB518" s="393"/>
      <c r="CC518" s="393"/>
      <c r="CD518" s="393"/>
      <c r="CE518" s="393"/>
      <c r="CF518" s="393"/>
      <c r="CG518" s="393"/>
      <c r="CH518" s="393"/>
      <c r="CI518" s="393"/>
      <c r="CJ518" s="393"/>
      <c r="CK518" s="393"/>
      <c r="CL518" s="393"/>
      <c r="CM518" s="393"/>
      <c r="CN518" s="393"/>
      <c r="CO518" s="393"/>
      <c r="CP518" s="393"/>
      <c r="CQ518" s="393"/>
      <c r="CR518" s="393"/>
      <c r="CS518" s="393"/>
      <c r="CT518" s="393"/>
      <c r="CU518" s="393"/>
      <c r="CV518" s="393"/>
      <c r="CW518" s="393"/>
      <c r="CX518" s="393"/>
      <c r="CY518" s="393"/>
      <c r="CZ518" s="393"/>
    </row>
    <row r="519" s="397" customFormat="true" ht="25.15" customHeight="true" x14ac:dyDescent="0.2">
      <c r="C519" s="1154"/>
      <c r="D519" s="1155"/>
      <c r="E519" s="667" t="s">
        <v>204</v>
      </c>
      <c r="F519" s="671"/>
      <c r="G519" s="671"/>
      <c r="H519" s="1155"/>
      <c r="I519" s="1155"/>
      <c r="J519" s="668" t="s">
        <v>204</v>
      </c>
      <c r="K519" s="671"/>
      <c r="L519" s="671"/>
      <c r="M519" s="1155"/>
      <c r="N519" s="1155"/>
      <c r="O519" s="669" t="s">
        <v>204</v>
      </c>
      <c r="P519" s="671"/>
      <c r="Q519" s="671"/>
      <c r="Y519" s="390"/>
      <c r="Z519" s="390"/>
      <c r="AA519" s="390"/>
      <c r="AB519" s="390"/>
      <c r="AC519" s="390"/>
      <c r="AD519" s="390"/>
      <c r="AE519" s="390"/>
      <c r="AF519" s="390"/>
      <c r="AG519" s="390"/>
      <c r="AH519" s="390"/>
      <c r="AI519" s="390"/>
      <c r="AJ519" s="390"/>
      <c r="AK519" s="390"/>
      <c r="AL519" s="390"/>
      <c r="AM519" s="390"/>
      <c r="AN519" s="390"/>
      <c r="AO519" s="390"/>
      <c r="AP519" s="390"/>
      <c r="AQ519" s="390"/>
      <c r="AR519" s="390"/>
      <c r="AS519" s="390"/>
      <c r="AT519" s="390"/>
      <c r="AU519" s="390"/>
      <c r="AV519" s="390"/>
      <c r="AW519" s="390"/>
      <c r="AX519" s="390"/>
      <c r="AY519" s="390"/>
      <c r="AZ519" s="390"/>
      <c r="BA519" s="392"/>
      <c r="BB519" s="469"/>
      <c r="BC519" s="392"/>
      <c r="BD519" s="392"/>
      <c r="BE519" s="392"/>
      <c r="BF519" s="392"/>
      <c r="BG519" s="392"/>
      <c r="BH519" s="392"/>
      <c r="BI519" s="392"/>
      <c r="BJ519" s="392"/>
      <c r="BK519" s="392"/>
      <c r="BL519" s="392"/>
      <c r="BM519" s="392"/>
      <c r="BN519" s="392"/>
      <c r="BO519" s="392"/>
      <c r="BP519" s="392"/>
      <c r="BQ519" s="392"/>
      <c r="BR519" s="392"/>
      <c r="BS519" s="392"/>
      <c r="BT519" s="392"/>
      <c r="BU519" s="392"/>
      <c r="BV519" s="392"/>
      <c r="BW519" s="392"/>
      <c r="BX519" s="392"/>
      <c r="BY519" s="393"/>
      <c r="BZ519" s="393"/>
      <c r="CA519" s="393"/>
      <c r="CB519" s="393"/>
      <c r="CC519" s="393"/>
      <c r="CD519" s="393"/>
      <c r="CE519" s="393"/>
      <c r="CF519" s="393"/>
      <c r="CG519" s="393"/>
      <c r="CH519" s="393"/>
      <c r="CI519" s="393"/>
      <c r="CJ519" s="393"/>
      <c r="CK519" s="393"/>
      <c r="CL519" s="393"/>
      <c r="CM519" s="393"/>
      <c r="CN519" s="393"/>
      <c r="CO519" s="393"/>
      <c r="CP519" s="393"/>
      <c r="CQ519" s="393"/>
      <c r="CR519" s="393"/>
      <c r="CS519" s="393"/>
      <c r="CT519" s="393"/>
      <c r="CU519" s="393"/>
      <c r="CV519" s="393"/>
      <c r="CW519" s="393"/>
      <c r="CX519" s="393"/>
      <c r="CY519" s="393"/>
      <c r="CZ519" s="393"/>
    </row>
    <row r="520" s="397" customFormat="true" ht="25.15" customHeight="true" x14ac:dyDescent="0.2">
      <c r="C520" s="1155"/>
      <c r="D520" s="1155"/>
      <c r="E520" s="690" t="s">
        <v>205</v>
      </c>
      <c r="F520" s="671"/>
      <c r="G520" s="671"/>
      <c r="H520" s="1155"/>
      <c r="I520" s="1155"/>
      <c r="J520" s="691" t="s">
        <v>205</v>
      </c>
      <c r="K520" s="671"/>
      <c r="L520" s="671"/>
      <c r="M520" s="1155"/>
      <c r="N520" s="1155"/>
      <c r="O520" s="692" t="s">
        <v>205</v>
      </c>
      <c r="P520" s="671"/>
      <c r="Q520" s="671"/>
      <c r="Y520" s="390"/>
      <c r="Z520" s="390"/>
      <c r="AA520" s="390"/>
      <c r="AB520" s="390"/>
      <c r="AC520" s="390"/>
      <c r="AD520" s="390"/>
      <c r="AE520" s="390"/>
      <c r="AF520" s="390"/>
      <c r="AG520" s="390"/>
      <c r="AH520" s="390"/>
      <c r="AI520" s="390"/>
      <c r="AJ520" s="390"/>
      <c r="AK520" s="390"/>
      <c r="AL520" s="390"/>
      <c r="AM520" s="390"/>
      <c r="AN520" s="390"/>
      <c r="AO520" s="390"/>
      <c r="AP520" s="390"/>
      <c r="AQ520" s="390"/>
      <c r="AR520" s="390"/>
      <c r="AS520" s="390"/>
      <c r="AT520" s="390"/>
      <c r="AU520" s="390"/>
      <c r="AV520" s="390"/>
      <c r="AW520" s="390"/>
      <c r="AX520" s="390"/>
      <c r="AY520" s="390"/>
      <c r="AZ520" s="390"/>
      <c r="BA520" s="392"/>
      <c r="BB520" s="469"/>
      <c r="BC520" s="392"/>
      <c r="BD520" s="392"/>
      <c r="BE520" s="392"/>
      <c r="BF520" s="392"/>
      <c r="BG520" s="392"/>
      <c r="BH520" s="392"/>
      <c r="BI520" s="392"/>
      <c r="BJ520" s="392"/>
      <c r="BK520" s="392"/>
      <c r="BL520" s="392"/>
      <c r="BM520" s="392"/>
      <c r="BN520" s="392"/>
      <c r="BO520" s="392"/>
      <c r="BP520" s="392"/>
      <c r="BQ520" s="392"/>
      <c r="BR520" s="392"/>
      <c r="BS520" s="392"/>
      <c r="BT520" s="392"/>
      <c r="BU520" s="392"/>
      <c r="BV520" s="392"/>
      <c r="BW520" s="392"/>
      <c r="BX520" s="392"/>
      <c r="BY520" s="393"/>
      <c r="BZ520" s="393"/>
      <c r="CA520" s="393"/>
      <c r="CB520" s="393"/>
      <c r="CC520" s="393"/>
      <c r="CD520" s="393"/>
      <c r="CE520" s="393"/>
      <c r="CF520" s="393"/>
      <c r="CG520" s="393"/>
      <c r="CH520" s="393"/>
      <c r="CI520" s="393"/>
      <c r="CJ520" s="393"/>
      <c r="CK520" s="393"/>
      <c r="CL520" s="393"/>
      <c r="CM520" s="393"/>
      <c r="CN520" s="393"/>
      <c r="CO520" s="393"/>
      <c r="CP520" s="393"/>
      <c r="CQ520" s="393"/>
      <c r="CR520" s="393"/>
      <c r="CS520" s="393"/>
      <c r="CT520" s="393"/>
      <c r="CU520" s="393"/>
      <c r="CV520" s="393"/>
      <c r="CW520" s="393"/>
      <c r="CX520" s="393"/>
      <c r="CY520" s="393"/>
      <c r="CZ520" s="393"/>
    </row>
    <row r="521" s="397" customFormat="true" ht="25.15" customHeight="true" x14ac:dyDescent="0.2">
      <c r="C521" s="1154" t="s">
        <v>241</v>
      </c>
      <c r="D521" s="1155"/>
      <c r="E521" s="672">
        <v>-3.7998136171081873E-2</v>
      </c>
      <c r="F521" s="671"/>
      <c r="G521" s="671"/>
      <c r="H521" s="1155" t="s">
        <v>241</v>
      </c>
      <c r="I521" s="1155"/>
      <c r="J521" s="673">
        <v>-3.4318075756726976E-2</v>
      </c>
      <c r="K521" s="671"/>
      <c r="L521" s="671"/>
      <c r="M521" s="1155" t="s">
        <v>241</v>
      </c>
      <c r="N521" s="1155"/>
      <c r="O521" s="674">
        <v>-3.1795801926052601E-2</v>
      </c>
      <c r="P521" s="671"/>
      <c r="Q521" s="671"/>
      <c r="Y521" s="390"/>
      <c r="Z521" s="390"/>
      <c r="AA521" s="390"/>
      <c r="AB521" s="390"/>
      <c r="AC521" s="390"/>
      <c r="AD521" s="390"/>
      <c r="AE521" s="390"/>
      <c r="AF521" s="390"/>
      <c r="AG521" s="390"/>
      <c r="AH521" s="390"/>
      <c r="AI521" s="390"/>
      <c r="AJ521" s="390"/>
      <c r="AK521" s="390"/>
      <c r="AL521" s="390"/>
      <c r="AM521" s="390"/>
      <c r="AN521" s="390"/>
      <c r="AO521" s="390"/>
      <c r="AP521" s="390"/>
      <c r="AQ521" s="390"/>
      <c r="AR521" s="390"/>
      <c r="AS521" s="390"/>
      <c r="AT521" s="390"/>
      <c r="AU521" s="390"/>
      <c r="AV521" s="390"/>
      <c r="AW521" s="390"/>
      <c r="AX521" s="390"/>
      <c r="AY521" s="390"/>
      <c r="AZ521" s="390"/>
      <c r="BA521" s="392"/>
      <c r="BB521" s="469"/>
      <c r="BC521" s="392"/>
      <c r="BD521" s="392"/>
      <c r="BE521" s="392"/>
      <c r="BF521" s="392"/>
      <c r="BG521" s="392"/>
      <c r="BH521" s="392"/>
      <c r="BI521" s="392"/>
      <c r="BJ521" s="392"/>
      <c r="BK521" s="392"/>
      <c r="BL521" s="392"/>
      <c r="BM521" s="392"/>
      <c r="BN521" s="392"/>
      <c r="BO521" s="392"/>
      <c r="BP521" s="392"/>
      <c r="BQ521" s="392"/>
      <c r="BR521" s="392"/>
      <c r="BS521" s="392"/>
      <c r="BT521" s="392"/>
      <c r="BU521" s="392"/>
      <c r="BV521" s="392"/>
      <c r="BW521" s="392"/>
      <c r="BX521" s="392"/>
      <c r="BY521" s="393"/>
      <c r="BZ521" s="393"/>
      <c r="CA521" s="393"/>
      <c r="CB521" s="393"/>
      <c r="CC521" s="393"/>
      <c r="CD521" s="393"/>
      <c r="CE521" s="393"/>
      <c r="CF521" s="393"/>
      <c r="CG521" s="393"/>
      <c r="CH521" s="393"/>
      <c r="CI521" s="393"/>
      <c r="CJ521" s="393"/>
      <c r="CK521" s="393"/>
      <c r="CL521" s="393"/>
      <c r="CM521" s="393"/>
      <c r="CN521" s="393"/>
      <c r="CO521" s="393"/>
      <c r="CP521" s="393"/>
      <c r="CQ521" s="393"/>
      <c r="CR521" s="393"/>
      <c r="CS521" s="393"/>
      <c r="CT521" s="393"/>
      <c r="CU521" s="393"/>
      <c r="CV521" s="393"/>
      <c r="CW521" s="393"/>
      <c r="CX521" s="393"/>
      <c r="CY521" s="393"/>
      <c r="CZ521" s="393"/>
    </row>
    <row r="522" s="397" customFormat="true" ht="25.15" customHeight="true" x14ac:dyDescent="0.2">
      <c r="C522" s="1154" t="s">
        <v>239</v>
      </c>
      <c r="D522" s="1155"/>
      <c r="E522" s="675">
        <v>-3.875273012414409E-2</v>
      </c>
      <c r="F522" s="671"/>
      <c r="G522" s="671"/>
      <c r="H522" s="1155" t="s">
        <v>239</v>
      </c>
      <c r="I522" s="1155"/>
      <c r="J522" s="676">
        <v>3.578909147621212E-2</v>
      </c>
      <c r="K522" s="671"/>
      <c r="L522" s="671"/>
      <c r="M522" s="1155" t="s">
        <v>239</v>
      </c>
      <c r="N522" s="1155"/>
      <c r="O522" s="677">
        <v>-4.1597275475167297E-2</v>
      </c>
      <c r="P522" s="671"/>
      <c r="Q522" s="671"/>
      <c r="Y522" s="390"/>
      <c r="Z522" s="390"/>
      <c r="AA522" s="390"/>
      <c r="AB522" s="390"/>
      <c r="AC522" s="390"/>
      <c r="AD522" s="390"/>
      <c r="AE522" s="390"/>
      <c r="AF522" s="390"/>
      <c r="AG522" s="390"/>
      <c r="AH522" s="390"/>
      <c r="AI522" s="390"/>
      <c r="AJ522" s="390"/>
      <c r="AK522" s="390"/>
      <c r="AL522" s="390"/>
      <c r="AM522" s="390"/>
      <c r="AN522" s="390"/>
      <c r="AO522" s="390"/>
      <c r="AP522" s="390"/>
      <c r="AQ522" s="390"/>
      <c r="AR522" s="390"/>
      <c r="AS522" s="390"/>
      <c r="AT522" s="390"/>
      <c r="AU522" s="390"/>
      <c r="AV522" s="390"/>
      <c r="AW522" s="390"/>
      <c r="AX522" s="390"/>
      <c r="AY522" s="390"/>
      <c r="AZ522" s="390"/>
      <c r="BA522" s="392"/>
      <c r="BB522" s="469"/>
      <c r="BC522" s="392"/>
      <c r="BD522" s="392"/>
      <c r="BE522" s="392"/>
      <c r="BF522" s="392"/>
      <c r="BG522" s="392"/>
      <c r="BH522" s="392"/>
      <c r="BI522" s="392"/>
      <c r="BJ522" s="392"/>
      <c r="BK522" s="392"/>
      <c r="BL522" s="392"/>
      <c r="BM522" s="392"/>
      <c r="BN522" s="392"/>
      <c r="BO522" s="392"/>
      <c r="BP522" s="392"/>
      <c r="BQ522" s="392"/>
      <c r="BR522" s="392"/>
      <c r="BS522" s="392"/>
      <c r="BT522" s="392"/>
      <c r="BU522" s="392"/>
      <c r="BV522" s="392"/>
      <c r="BW522" s="392"/>
      <c r="BX522" s="392"/>
      <c r="BY522" s="393"/>
      <c r="BZ522" s="393"/>
      <c r="CA522" s="393"/>
      <c r="CB522" s="393"/>
      <c r="CC522" s="393"/>
      <c r="CD522" s="393"/>
      <c r="CE522" s="393"/>
      <c r="CF522" s="393"/>
      <c r="CG522" s="393"/>
      <c r="CH522" s="393"/>
      <c r="CI522" s="393"/>
      <c r="CJ522" s="393"/>
      <c r="CK522" s="393"/>
      <c r="CL522" s="393"/>
      <c r="CM522" s="393"/>
      <c r="CN522" s="393"/>
      <c r="CO522" s="393"/>
      <c r="CP522" s="393"/>
      <c r="CQ522" s="393"/>
      <c r="CR522" s="393"/>
      <c r="CS522" s="393"/>
      <c r="CT522" s="393"/>
      <c r="CU522" s="393"/>
      <c r="CV522" s="393"/>
      <c r="CW522" s="393"/>
      <c r="CX522" s="393"/>
      <c r="CY522" s="393"/>
      <c r="CZ522" s="393"/>
    </row>
    <row r="523" s="397" customFormat="true" ht="25.15" customHeight="true" x14ac:dyDescent="0.2">
      <c r="C523" s="1154" t="s">
        <v>242</v>
      </c>
      <c r="D523" s="1155"/>
      <c r="E523" s="675">
        <v>3.0317946426207706E-2</v>
      </c>
      <c r="F523" s="671"/>
      <c r="G523" s="671"/>
      <c r="H523" s="1155" t="s">
        <v>242</v>
      </c>
      <c r="I523" s="1155"/>
      <c r="J523" s="676">
        <v>-2.0527177452583083E-2</v>
      </c>
      <c r="K523" s="671"/>
      <c r="L523" s="671"/>
      <c r="M523" s="1155" t="s">
        <v>242</v>
      </c>
      <c r="N523" s="1155"/>
      <c r="O523" s="677">
        <v>3.3857530827800103E-2</v>
      </c>
      <c r="P523" s="671"/>
      <c r="Q523" s="671"/>
      <c r="Y523" s="390"/>
      <c r="Z523" s="390"/>
      <c r="AA523" s="390"/>
      <c r="AB523" s="390"/>
      <c r="AC523" s="390"/>
      <c r="AD523" s="390"/>
      <c r="AE523" s="390"/>
      <c r="AF523" s="390"/>
      <c r="AG523" s="390"/>
      <c r="AH523" s="390"/>
      <c r="AI523" s="390"/>
      <c r="AJ523" s="390"/>
      <c r="AK523" s="390"/>
      <c r="AL523" s="390"/>
      <c r="AM523" s="390"/>
      <c r="AN523" s="390"/>
      <c r="AO523" s="390"/>
      <c r="AP523" s="390"/>
      <c r="AQ523" s="390"/>
      <c r="AR523" s="390"/>
      <c r="AS523" s="390"/>
      <c r="AT523" s="390"/>
      <c r="AU523" s="390"/>
      <c r="AV523" s="390"/>
      <c r="AW523" s="390"/>
      <c r="AX523" s="390"/>
      <c r="AY523" s="390"/>
      <c r="AZ523" s="390"/>
      <c r="BA523" s="392"/>
      <c r="BB523" s="469"/>
      <c r="BC523" s="392"/>
      <c r="BD523" s="392"/>
      <c r="BE523" s="392"/>
      <c r="BF523" s="392"/>
      <c r="BG523" s="392"/>
      <c r="BH523" s="392"/>
      <c r="BI523" s="392"/>
      <c r="BJ523" s="392"/>
      <c r="BK523" s="392"/>
      <c r="BL523" s="392"/>
      <c r="BM523" s="392"/>
      <c r="BN523" s="392"/>
      <c r="BO523" s="392"/>
      <c r="BP523" s="392"/>
      <c r="BQ523" s="392"/>
      <c r="BR523" s="392"/>
      <c r="BS523" s="392"/>
      <c r="BT523" s="392"/>
      <c r="BU523" s="392"/>
      <c r="BV523" s="392"/>
      <c r="BW523" s="392"/>
      <c r="BX523" s="392"/>
      <c r="BY523" s="393"/>
      <c r="BZ523" s="393"/>
      <c r="CA523" s="393"/>
      <c r="CB523" s="393"/>
      <c r="CC523" s="393"/>
      <c r="CD523" s="393"/>
      <c r="CE523" s="393"/>
      <c r="CF523" s="393"/>
      <c r="CG523" s="393"/>
      <c r="CH523" s="393"/>
      <c r="CI523" s="393"/>
      <c r="CJ523" s="393"/>
      <c r="CK523" s="393"/>
      <c r="CL523" s="393"/>
      <c r="CM523" s="393"/>
      <c r="CN523" s="393"/>
      <c r="CO523" s="393"/>
      <c r="CP523" s="393"/>
      <c r="CQ523" s="393"/>
      <c r="CR523" s="393"/>
      <c r="CS523" s="393"/>
      <c r="CT523" s="393"/>
      <c r="CU523" s="393"/>
      <c r="CV523" s="393"/>
      <c r="CW523" s="393"/>
      <c r="CX523" s="393"/>
      <c r="CY523" s="393"/>
      <c r="CZ523" s="393"/>
    </row>
    <row r="524" s="397" customFormat="true" ht="25.15" customHeight="true" x14ac:dyDescent="0.2">
      <c r="C524" s="1154" t="s">
        <v>243</v>
      </c>
      <c r="D524" s="1155"/>
      <c r="E524" s="675">
        <v>3.6357706776458776E-2</v>
      </c>
      <c r="F524" s="671"/>
      <c r="G524" s="671"/>
      <c r="H524" s="1155" t="s">
        <v>243</v>
      </c>
      <c r="I524" s="1155"/>
      <c r="J524" s="676">
        <v>2.8583356830795218E-2</v>
      </c>
      <c r="K524" s="671"/>
      <c r="L524" s="671"/>
      <c r="M524" s="1155" t="s">
        <v>243</v>
      </c>
      <c r="N524" s="1155"/>
      <c r="O524" s="677">
        <v>3.2317381437452601E-2</v>
      </c>
      <c r="P524" s="671"/>
      <c r="Q524" s="671"/>
      <c r="Y524" s="390"/>
      <c r="Z524" s="390"/>
      <c r="AA524" s="390"/>
      <c r="AB524" s="390"/>
      <c r="AC524" s="390"/>
      <c r="AD524" s="390"/>
      <c r="AE524" s="390"/>
      <c r="AF524" s="390"/>
      <c r="AG524" s="390"/>
      <c r="AH524" s="390"/>
      <c r="AI524" s="390"/>
      <c r="AJ524" s="390"/>
      <c r="AK524" s="390"/>
      <c r="AL524" s="390"/>
      <c r="AM524" s="390"/>
      <c r="AN524" s="390"/>
      <c r="AO524" s="390"/>
      <c r="AP524" s="390"/>
      <c r="AQ524" s="390"/>
      <c r="AR524" s="390"/>
      <c r="AS524" s="390"/>
      <c r="AT524" s="390"/>
      <c r="AU524" s="390"/>
      <c r="AV524" s="390"/>
      <c r="AW524" s="390"/>
      <c r="AX524" s="390"/>
      <c r="AY524" s="390"/>
      <c r="AZ524" s="390"/>
      <c r="BA524" s="392"/>
      <c r="BB524" s="469"/>
      <c r="BC524" s="392"/>
      <c r="BD524" s="392"/>
      <c r="BE524" s="392"/>
      <c r="BF524" s="392"/>
      <c r="BG524" s="392"/>
      <c r="BH524" s="392"/>
      <c r="BI524" s="392"/>
      <c r="BJ524" s="392"/>
      <c r="BK524" s="392"/>
      <c r="BL524" s="392"/>
      <c r="BM524" s="392"/>
      <c r="BN524" s="392"/>
      <c r="BO524" s="392"/>
      <c r="BP524" s="392"/>
      <c r="BQ524" s="392"/>
      <c r="BR524" s="392"/>
      <c r="BS524" s="392"/>
      <c r="BT524" s="392"/>
      <c r="BU524" s="392"/>
      <c r="BV524" s="392"/>
      <c r="BW524" s="392"/>
      <c r="BX524" s="392"/>
      <c r="BY524" s="393"/>
      <c r="BZ524" s="393"/>
      <c r="CA524" s="393"/>
      <c r="CB524" s="393"/>
      <c r="CC524" s="393"/>
      <c r="CD524" s="393"/>
      <c r="CE524" s="393"/>
      <c r="CF524" s="393"/>
      <c r="CG524" s="393"/>
      <c r="CH524" s="393"/>
      <c r="CI524" s="393"/>
      <c r="CJ524" s="393"/>
      <c r="CK524" s="393"/>
      <c r="CL524" s="393"/>
      <c r="CM524" s="393"/>
      <c r="CN524" s="393"/>
      <c r="CO524" s="393"/>
      <c r="CP524" s="393"/>
      <c r="CQ524" s="393"/>
      <c r="CR524" s="393"/>
      <c r="CS524" s="393"/>
      <c r="CT524" s="393"/>
      <c r="CU524" s="393"/>
      <c r="CV524" s="393"/>
      <c r="CW524" s="393"/>
      <c r="CX524" s="393"/>
      <c r="CY524" s="393"/>
      <c r="CZ524" s="393"/>
    </row>
    <row r="525" s="397" customFormat="true" ht="25.15" customHeight="true" x14ac:dyDescent="0.2">
      <c r="C525" s="1154" t="s">
        <v>240</v>
      </c>
      <c r="D525" s="1155"/>
      <c r="E525" s="675">
        <v>-2.1697732715596205E-4</v>
      </c>
      <c r="F525" s="671"/>
      <c r="G525" s="671"/>
      <c r="H525" s="1155" t="s">
        <v>240</v>
      </c>
      <c r="I525" s="1155"/>
      <c r="J525" s="676">
        <v>-3.7173276756765086E-2</v>
      </c>
      <c r="K525" s="671"/>
      <c r="L525" s="671"/>
      <c r="M525" s="1155" t="s">
        <v>240</v>
      </c>
      <c r="N525" s="1155"/>
      <c r="O525" s="677">
        <v>5.1559200010823734E-3</v>
      </c>
      <c r="P525" s="671"/>
      <c r="Q525" s="671"/>
      <c r="Y525" s="390"/>
      <c r="Z525" s="390"/>
      <c r="AA525" s="390"/>
      <c r="AB525" s="390"/>
      <c r="AC525" s="390"/>
      <c r="AD525" s="390"/>
      <c r="AE525" s="390"/>
      <c r="AF525" s="390"/>
      <c r="AG525" s="390"/>
      <c r="AH525" s="390"/>
      <c r="AI525" s="390"/>
      <c r="AJ525" s="390"/>
      <c r="AK525" s="390"/>
      <c r="AL525" s="390"/>
      <c r="AM525" s="390"/>
      <c r="AN525" s="390"/>
      <c r="AO525" s="390"/>
      <c r="AP525" s="390"/>
      <c r="AQ525" s="390"/>
      <c r="AR525" s="390"/>
      <c r="AS525" s="390"/>
      <c r="AT525" s="390"/>
      <c r="AU525" s="390"/>
      <c r="AV525" s="390"/>
      <c r="AW525" s="390"/>
      <c r="AX525" s="390"/>
      <c r="AY525" s="390"/>
      <c r="AZ525" s="390"/>
      <c r="BA525" s="392"/>
      <c r="BB525" s="469"/>
      <c r="BC525" s="392"/>
      <c r="BD525" s="392"/>
      <c r="BE525" s="392"/>
      <c r="BF525" s="392"/>
      <c r="BG525" s="392"/>
      <c r="BH525" s="392"/>
      <c r="BI525" s="392"/>
      <c r="BJ525" s="392"/>
      <c r="BK525" s="392"/>
      <c r="BL525" s="392"/>
      <c r="BM525" s="392"/>
      <c r="BN525" s="392"/>
      <c r="BO525" s="392"/>
      <c r="BP525" s="392"/>
      <c r="BQ525" s="392"/>
      <c r="BR525" s="392"/>
      <c r="BS525" s="392"/>
      <c r="BT525" s="392"/>
      <c r="BU525" s="392"/>
      <c r="BV525" s="392"/>
      <c r="BW525" s="392"/>
      <c r="BX525" s="392"/>
      <c r="BY525" s="393"/>
      <c r="BZ525" s="393"/>
      <c r="CA525" s="393"/>
      <c r="CB525" s="393"/>
      <c r="CC525" s="393"/>
      <c r="CD525" s="393"/>
      <c r="CE525" s="393"/>
      <c r="CF525" s="393"/>
      <c r="CG525" s="393"/>
      <c r="CH525" s="393"/>
      <c r="CI525" s="393"/>
      <c r="CJ525" s="393"/>
      <c r="CK525" s="393"/>
      <c r="CL525" s="393"/>
      <c r="CM525" s="393"/>
      <c r="CN525" s="393"/>
      <c r="CO525" s="393"/>
      <c r="CP525" s="393"/>
      <c r="CQ525" s="393"/>
      <c r="CR525" s="393"/>
      <c r="CS525" s="393"/>
      <c r="CT525" s="393"/>
      <c r="CU525" s="393"/>
      <c r="CV525" s="393"/>
      <c r="CW525" s="393"/>
      <c r="CX525" s="393"/>
      <c r="CY525" s="393"/>
      <c r="CZ525" s="393"/>
    </row>
    <row r="526" s="397" customFormat="true" ht="25.15" customHeight="true" x14ac:dyDescent="0.2">
      <c r="C526" s="1154" t="s">
        <v>238</v>
      </c>
      <c r="D526" s="1155"/>
      <c r="E526" s="675">
        <v>-9.4426390664722054E-3</v>
      </c>
      <c r="F526" s="671"/>
      <c r="G526" s="671"/>
      <c r="H526" s="1155" t="s">
        <v>238</v>
      </c>
      <c r="I526" s="1155"/>
      <c r="J526" s="676">
        <v>-3.8885692968261477E-2</v>
      </c>
      <c r="K526" s="671"/>
      <c r="L526" s="671"/>
      <c r="M526" s="1155" t="s">
        <v>238</v>
      </c>
      <c r="N526" s="1155"/>
      <c r="O526" s="677">
        <v>-3.5637163026264911E-4</v>
      </c>
      <c r="P526" s="671"/>
      <c r="Q526" s="671"/>
      <c r="Y526" s="390"/>
      <c r="Z526" s="390"/>
      <c r="AA526" s="390"/>
      <c r="AB526" s="390"/>
      <c r="AC526" s="390"/>
      <c r="AD526" s="390"/>
      <c r="AE526" s="390"/>
      <c r="AF526" s="390"/>
      <c r="AG526" s="390"/>
      <c r="AH526" s="390"/>
      <c r="AI526" s="390"/>
      <c r="AJ526" s="390"/>
      <c r="AK526" s="390"/>
      <c r="AL526" s="390"/>
      <c r="AM526" s="390"/>
      <c r="AN526" s="390"/>
      <c r="AO526" s="390"/>
      <c r="AP526" s="390"/>
      <c r="AQ526" s="390"/>
      <c r="AR526" s="390"/>
      <c r="AS526" s="390"/>
      <c r="AT526" s="390"/>
      <c r="AU526" s="390"/>
      <c r="AV526" s="390"/>
      <c r="AW526" s="390"/>
      <c r="AX526" s="390"/>
      <c r="AY526" s="390"/>
      <c r="AZ526" s="390"/>
      <c r="BA526" s="392"/>
      <c r="BB526" s="469"/>
      <c r="BC526" s="392"/>
      <c r="BD526" s="392"/>
      <c r="BE526" s="392"/>
      <c r="BF526" s="392"/>
      <c r="BG526" s="392"/>
      <c r="BH526" s="392"/>
      <c r="BI526" s="392"/>
      <c r="BJ526" s="392"/>
      <c r="BK526" s="392"/>
      <c r="BL526" s="392"/>
      <c r="BM526" s="392"/>
      <c r="BN526" s="392"/>
      <c r="BO526" s="392"/>
      <c r="BP526" s="392"/>
      <c r="BQ526" s="392"/>
      <c r="BR526" s="392"/>
      <c r="BS526" s="392"/>
      <c r="BT526" s="392"/>
      <c r="BU526" s="392"/>
      <c r="BV526" s="392"/>
      <c r="BW526" s="392"/>
      <c r="BX526" s="392"/>
      <c r="BY526" s="393"/>
      <c r="BZ526" s="393"/>
      <c r="CA526" s="393"/>
      <c r="CB526" s="393"/>
      <c r="CC526" s="393"/>
      <c r="CD526" s="393"/>
      <c r="CE526" s="393"/>
      <c r="CF526" s="393"/>
      <c r="CG526" s="393"/>
      <c r="CH526" s="393"/>
      <c r="CI526" s="393"/>
      <c r="CJ526" s="393"/>
      <c r="CK526" s="393"/>
      <c r="CL526" s="393"/>
      <c r="CM526" s="393"/>
      <c r="CN526" s="393"/>
      <c r="CO526" s="393"/>
      <c r="CP526" s="393"/>
      <c r="CQ526" s="393"/>
      <c r="CR526" s="393"/>
      <c r="CS526" s="393"/>
      <c r="CT526" s="393"/>
      <c r="CU526" s="393"/>
      <c r="CV526" s="393"/>
      <c r="CW526" s="393"/>
      <c r="CX526" s="393"/>
      <c r="CY526" s="393"/>
      <c r="CZ526" s="393"/>
    </row>
    <row r="527" s="397" customFormat="true" ht="25.15" customHeight="true" x14ac:dyDescent="0.2">
      <c r="C527" s="1154" t="s">
        <v>249</v>
      </c>
      <c r="D527" s="1155"/>
      <c r="E527" s="675">
        <v>-1.3496279594692372E-2</v>
      </c>
      <c r="F527" s="671"/>
      <c r="G527" s="671"/>
      <c r="H527" s="1155" t="s">
        <v>249</v>
      </c>
      <c r="I527" s="1155"/>
      <c r="J527" s="676">
        <v>-1.4107425521220074E-2</v>
      </c>
      <c r="K527" s="671"/>
      <c r="L527" s="671"/>
      <c r="M527" s="1155" t="s">
        <v>249</v>
      </c>
      <c r="N527" s="1155"/>
      <c r="O527" s="677">
        <v>-1.457247148291527E-2</v>
      </c>
      <c r="P527" s="671"/>
      <c r="Q527" s="671"/>
      <c r="Y527" s="390"/>
      <c r="Z527" s="390"/>
      <c r="AA527" s="390"/>
      <c r="AB527" s="390"/>
      <c r="AC527" s="390"/>
      <c r="AD527" s="390"/>
      <c r="AE527" s="390"/>
      <c r="AF527" s="390"/>
      <c r="AG527" s="390"/>
      <c r="AH527" s="390"/>
      <c r="AI527" s="390"/>
      <c r="AJ527" s="390"/>
      <c r="AK527" s="390"/>
      <c r="AL527" s="390"/>
      <c r="AM527" s="390"/>
      <c r="AN527" s="390"/>
      <c r="AO527" s="390"/>
      <c r="AP527" s="390"/>
      <c r="AQ527" s="390"/>
      <c r="AR527" s="390"/>
      <c r="AS527" s="390"/>
      <c r="AT527" s="390"/>
      <c r="AU527" s="390"/>
      <c r="AV527" s="390"/>
      <c r="AW527" s="390"/>
      <c r="AX527" s="390"/>
      <c r="AY527" s="390"/>
      <c r="AZ527" s="390"/>
      <c r="BA527" s="392"/>
      <c r="BB527" s="469"/>
      <c r="BC527" s="392"/>
      <c r="BD527" s="392"/>
      <c r="BE527" s="392"/>
      <c r="BF527" s="392"/>
      <c r="BG527" s="392"/>
      <c r="BH527" s="392"/>
      <c r="BI527" s="392"/>
      <c r="BJ527" s="392"/>
      <c r="BK527" s="392"/>
      <c r="BL527" s="392"/>
      <c r="BM527" s="392"/>
      <c r="BN527" s="392"/>
      <c r="BO527" s="392"/>
      <c r="BP527" s="392"/>
      <c r="BQ527" s="392"/>
      <c r="BR527" s="392"/>
      <c r="BS527" s="392"/>
      <c r="BT527" s="392"/>
      <c r="BU527" s="392"/>
      <c r="BV527" s="392"/>
      <c r="BW527" s="392"/>
      <c r="BX527" s="392"/>
      <c r="BY527" s="393"/>
      <c r="BZ527" s="393"/>
      <c r="CA527" s="393"/>
      <c r="CB527" s="393"/>
      <c r="CC527" s="393"/>
      <c r="CD527" s="393"/>
      <c r="CE527" s="393"/>
      <c r="CF527" s="393"/>
      <c r="CG527" s="393"/>
      <c r="CH527" s="393"/>
      <c r="CI527" s="393"/>
      <c r="CJ527" s="393"/>
      <c r="CK527" s="393"/>
      <c r="CL527" s="393"/>
      <c r="CM527" s="393"/>
      <c r="CN527" s="393"/>
      <c r="CO527" s="393"/>
      <c r="CP527" s="393"/>
      <c r="CQ527" s="393"/>
      <c r="CR527" s="393"/>
      <c r="CS527" s="393"/>
      <c r="CT527" s="393"/>
      <c r="CU527" s="393"/>
      <c r="CV527" s="393"/>
      <c r="CW527" s="393"/>
      <c r="CX527" s="393"/>
      <c r="CY527" s="393"/>
      <c r="CZ527" s="393"/>
    </row>
    <row r="528" s="397" customFormat="true" ht="25.15" customHeight="true" x14ac:dyDescent="0.2">
      <c r="C528" s="1154" t="s">
        <v>232</v>
      </c>
      <c r="D528" s="1155"/>
      <c r="E528" s="675">
        <v>-5.1190273091083933E-2</v>
      </c>
      <c r="F528" s="671"/>
      <c r="G528" s="671"/>
      <c r="H528" s="1155" t="s">
        <v>232</v>
      </c>
      <c r="I528" s="1155"/>
      <c r="J528" s="676">
        <v>-3.4946089556641767E-2</v>
      </c>
      <c r="K528" s="671"/>
      <c r="L528" s="671"/>
      <c r="M528" s="1155" t="s">
        <v>232</v>
      </c>
      <c r="N528" s="1155"/>
      <c r="O528" s="677">
        <v>-5.157161398937949E-2</v>
      </c>
      <c r="P528" s="671"/>
      <c r="Q528" s="671"/>
      <c r="Y528" s="390"/>
      <c r="Z528" s="390"/>
      <c r="AA528" s="390"/>
      <c r="AB528" s="390"/>
      <c r="AC528" s="390"/>
      <c r="AD528" s="390"/>
      <c r="AE528" s="390"/>
      <c r="AF528" s="390"/>
      <c r="AG528" s="390"/>
      <c r="AH528" s="390"/>
      <c r="AI528" s="390"/>
      <c r="AJ528" s="390"/>
      <c r="AK528" s="390"/>
      <c r="AL528" s="390"/>
      <c r="AM528" s="390"/>
      <c r="AN528" s="390"/>
      <c r="AO528" s="390"/>
      <c r="AP528" s="390"/>
      <c r="AQ528" s="390"/>
      <c r="AR528" s="390"/>
      <c r="AS528" s="390"/>
      <c r="AT528" s="390"/>
      <c r="AU528" s="390"/>
      <c r="AV528" s="390"/>
      <c r="AW528" s="390"/>
      <c r="AX528" s="390"/>
      <c r="AY528" s="390"/>
      <c r="AZ528" s="390"/>
      <c r="BA528" s="392"/>
      <c r="BB528" s="469"/>
      <c r="BC528" s="392"/>
      <c r="BD528" s="392"/>
      <c r="BE528" s="392"/>
      <c r="BF528" s="392"/>
      <c r="BG528" s="392"/>
      <c r="BH528" s="392"/>
      <c r="BI528" s="392"/>
      <c r="BJ528" s="392"/>
      <c r="BK528" s="392"/>
      <c r="BL528" s="392"/>
      <c r="BM528" s="392"/>
      <c r="BN528" s="392"/>
      <c r="BO528" s="392"/>
      <c r="BP528" s="392"/>
      <c r="BQ528" s="392"/>
      <c r="BR528" s="392"/>
      <c r="BS528" s="392"/>
      <c r="BT528" s="392"/>
      <c r="BU528" s="392"/>
      <c r="BV528" s="392"/>
      <c r="BW528" s="392"/>
      <c r="BX528" s="392"/>
      <c r="BY528" s="393"/>
      <c r="BZ528" s="393"/>
      <c r="CA528" s="393"/>
      <c r="CB528" s="393"/>
      <c r="CC528" s="393"/>
      <c r="CD528" s="393"/>
      <c r="CE528" s="393"/>
      <c r="CF528" s="393"/>
      <c r="CG528" s="393"/>
      <c r="CH528" s="393"/>
      <c r="CI528" s="393"/>
      <c r="CJ528" s="393"/>
      <c r="CK528" s="393"/>
      <c r="CL528" s="393"/>
      <c r="CM528" s="393"/>
      <c r="CN528" s="393"/>
      <c r="CO528" s="393"/>
      <c r="CP528" s="393"/>
      <c r="CQ528" s="393"/>
      <c r="CR528" s="393"/>
      <c r="CS528" s="393"/>
      <c r="CT528" s="393"/>
      <c r="CU528" s="393"/>
      <c r="CV528" s="393"/>
      <c r="CW528" s="393"/>
      <c r="CX528" s="393"/>
      <c r="CY528" s="393"/>
      <c r="CZ528" s="393"/>
    </row>
    <row r="529" s="397" customFormat="true" ht="25.15" customHeight="true" x14ac:dyDescent="0.2">
      <c r="C529" s="1154" t="s">
        <v>217</v>
      </c>
      <c r="D529" s="1155"/>
      <c r="E529" s="675">
        <v>-6.835811503098066E-2</v>
      </c>
      <c r="F529" s="671"/>
      <c r="G529" s="671"/>
      <c r="H529" s="1155" t="s">
        <v>217</v>
      </c>
      <c r="I529" s="1155"/>
      <c r="J529" s="676">
        <v>-2.9316129753182926E-2</v>
      </c>
      <c r="K529" s="671"/>
      <c r="L529" s="671"/>
      <c r="M529" s="1155" t="s">
        <v>217</v>
      </c>
      <c r="N529" s="1155"/>
      <c r="O529" s="677">
        <v>-7.6397736779632741E-2</v>
      </c>
      <c r="P529" s="671"/>
      <c r="Q529" s="671"/>
      <c r="Y529" s="390"/>
      <c r="Z529" s="390"/>
      <c r="AA529" s="390"/>
      <c r="AB529" s="390"/>
      <c r="AC529" s="390"/>
      <c r="AD529" s="390"/>
      <c r="AE529" s="390"/>
      <c r="AF529" s="390"/>
      <c r="AG529" s="390"/>
      <c r="AH529" s="390"/>
      <c r="AI529" s="390"/>
      <c r="AJ529" s="390"/>
      <c r="AK529" s="390"/>
      <c r="AL529" s="390"/>
      <c r="AM529" s="390"/>
      <c r="AN529" s="390"/>
      <c r="AO529" s="390"/>
      <c r="AP529" s="390"/>
      <c r="AQ529" s="390"/>
      <c r="AR529" s="390"/>
      <c r="AS529" s="390"/>
      <c r="AT529" s="390"/>
      <c r="AU529" s="390"/>
      <c r="AV529" s="390"/>
      <c r="AW529" s="390"/>
      <c r="AX529" s="390"/>
      <c r="AY529" s="390"/>
      <c r="AZ529" s="390"/>
      <c r="BA529" s="392"/>
      <c r="BB529" s="469"/>
      <c r="BC529" s="392"/>
      <c r="BD529" s="392"/>
      <c r="BE529" s="392"/>
      <c r="BF529" s="392"/>
      <c r="BG529" s="392"/>
      <c r="BH529" s="392"/>
      <c r="BI529" s="392"/>
      <c r="BJ529" s="392"/>
      <c r="BK529" s="392"/>
      <c r="BL529" s="392"/>
      <c r="BM529" s="392"/>
      <c r="BN529" s="392"/>
      <c r="BO529" s="392"/>
      <c r="BP529" s="392"/>
      <c r="BQ529" s="392"/>
      <c r="BR529" s="392"/>
      <c r="BS529" s="392"/>
      <c r="BT529" s="392"/>
      <c r="BU529" s="392"/>
      <c r="BV529" s="392"/>
      <c r="BW529" s="392"/>
      <c r="BX529" s="392"/>
      <c r="BY529" s="393"/>
      <c r="BZ529" s="393"/>
      <c r="CA529" s="393"/>
      <c r="CB529" s="393"/>
      <c r="CC529" s="393"/>
      <c r="CD529" s="393"/>
      <c r="CE529" s="393"/>
      <c r="CF529" s="393"/>
      <c r="CG529" s="393"/>
      <c r="CH529" s="393"/>
      <c r="CI529" s="393"/>
      <c r="CJ529" s="393"/>
      <c r="CK529" s="393"/>
      <c r="CL529" s="393"/>
      <c r="CM529" s="393"/>
      <c r="CN529" s="393"/>
      <c r="CO529" s="393"/>
      <c r="CP529" s="393"/>
      <c r="CQ529" s="393"/>
      <c r="CR529" s="393"/>
      <c r="CS529" s="393"/>
      <c r="CT529" s="393"/>
      <c r="CU529" s="393"/>
      <c r="CV529" s="393"/>
      <c r="CW529" s="393"/>
      <c r="CX529" s="393"/>
      <c r="CY529" s="393"/>
      <c r="CZ529" s="393"/>
    </row>
    <row r="530" s="397" customFormat="true" ht="25.15" customHeight="true" x14ac:dyDescent="0.2">
      <c r="C530" s="1154" t="s">
        <v>208</v>
      </c>
      <c r="D530" s="1155"/>
      <c r="E530" s="675">
        <v>9.0447298624064504E-2</v>
      </c>
      <c r="F530" s="671"/>
      <c r="G530" s="671"/>
      <c r="H530" s="1155" t="s">
        <v>208</v>
      </c>
      <c r="I530" s="1155"/>
      <c r="J530" s="676">
        <v>9.1892509654308521E-2</v>
      </c>
      <c r="K530" s="671"/>
      <c r="L530" s="671"/>
      <c r="M530" s="1155" t="s">
        <v>208</v>
      </c>
      <c r="N530" s="1155"/>
      <c r="O530" s="677">
        <v>0.10057193383988786</v>
      </c>
      <c r="P530" s="671"/>
      <c r="Q530" s="671"/>
      <c r="Y530" s="390"/>
      <c r="Z530" s="390"/>
      <c r="AA530" s="390"/>
      <c r="AB530" s="390"/>
      <c r="AC530" s="390"/>
      <c r="AD530" s="390"/>
      <c r="AE530" s="390"/>
      <c r="AF530" s="390"/>
      <c r="AG530" s="390"/>
      <c r="AH530" s="390"/>
      <c r="AI530" s="390"/>
      <c r="AJ530" s="390"/>
      <c r="AK530" s="390"/>
      <c r="AL530" s="390"/>
      <c r="AM530" s="390"/>
      <c r="AN530" s="390"/>
      <c r="AO530" s="390"/>
      <c r="AP530" s="390"/>
      <c r="AQ530" s="390"/>
      <c r="AR530" s="390"/>
      <c r="AS530" s="390"/>
      <c r="AT530" s="390"/>
      <c r="AU530" s="390"/>
      <c r="AV530" s="390"/>
      <c r="AW530" s="390"/>
      <c r="AX530" s="390"/>
      <c r="AY530" s="390"/>
      <c r="AZ530" s="390"/>
      <c r="BA530" s="392"/>
      <c r="BB530" s="469"/>
      <c r="BC530" s="392"/>
      <c r="BD530" s="392"/>
      <c r="BE530" s="392"/>
      <c r="BF530" s="392"/>
      <c r="BG530" s="392"/>
      <c r="BH530" s="392"/>
      <c r="BI530" s="392"/>
      <c r="BJ530" s="392"/>
      <c r="BK530" s="392"/>
      <c r="BL530" s="392"/>
      <c r="BM530" s="392"/>
      <c r="BN530" s="392"/>
      <c r="BO530" s="392"/>
      <c r="BP530" s="392"/>
      <c r="BQ530" s="392"/>
      <c r="BR530" s="392"/>
      <c r="BS530" s="392"/>
      <c r="BT530" s="392"/>
      <c r="BU530" s="392"/>
      <c r="BV530" s="392"/>
      <c r="BW530" s="392"/>
      <c r="BX530" s="392"/>
      <c r="BY530" s="393"/>
      <c r="BZ530" s="393"/>
      <c r="CA530" s="393"/>
      <c r="CB530" s="393"/>
      <c r="CC530" s="393"/>
      <c r="CD530" s="393"/>
      <c r="CE530" s="393"/>
      <c r="CF530" s="393"/>
      <c r="CG530" s="393"/>
      <c r="CH530" s="393"/>
      <c r="CI530" s="393"/>
      <c r="CJ530" s="393"/>
      <c r="CK530" s="393"/>
      <c r="CL530" s="393"/>
      <c r="CM530" s="393"/>
      <c r="CN530" s="393"/>
      <c r="CO530" s="393"/>
      <c r="CP530" s="393"/>
      <c r="CQ530" s="393"/>
      <c r="CR530" s="393"/>
      <c r="CS530" s="393"/>
      <c r="CT530" s="393"/>
      <c r="CU530" s="393"/>
      <c r="CV530" s="393"/>
      <c r="CW530" s="393"/>
      <c r="CX530" s="393"/>
      <c r="CY530" s="393"/>
      <c r="CZ530" s="393"/>
    </row>
    <row r="531" s="397" customFormat="true" ht="25.15" customHeight="true" x14ac:dyDescent="0.2">
      <c r="C531" s="1154" t="s">
        <v>255</v>
      </c>
      <c r="D531" s="1155"/>
      <c r="E531" s="675">
        <v>2.5762885503975859E-3</v>
      </c>
      <c r="F531" s="671"/>
      <c r="G531" s="671"/>
      <c r="H531" s="1155" t="s">
        <v>255</v>
      </c>
      <c r="I531" s="1155"/>
      <c r="J531" s="676">
        <v>1.8001235635194805E-3</v>
      </c>
      <c r="K531" s="671"/>
      <c r="L531" s="671"/>
      <c r="M531" s="1155" t="s">
        <v>255</v>
      </c>
      <c r="N531" s="1155"/>
      <c r="O531" s="677">
        <v>2.4124965803844472E-3</v>
      </c>
      <c r="P531" s="671"/>
      <c r="Q531" s="671"/>
      <c r="Y531" s="390"/>
      <c r="Z531" s="390"/>
      <c r="AA531" s="390"/>
      <c r="AB531" s="390"/>
      <c r="AC531" s="390"/>
      <c r="AD531" s="390"/>
      <c r="AE531" s="390"/>
      <c r="AF531" s="390"/>
      <c r="AG531" s="390"/>
      <c r="AH531" s="390"/>
      <c r="AI531" s="390"/>
      <c r="AJ531" s="390"/>
      <c r="AK531" s="390"/>
      <c r="AL531" s="390"/>
      <c r="AM531" s="390"/>
      <c r="AN531" s="390"/>
      <c r="AO531" s="390"/>
      <c r="AP531" s="390"/>
      <c r="AQ531" s="390"/>
      <c r="AR531" s="390"/>
      <c r="AS531" s="390"/>
      <c r="AT531" s="390"/>
      <c r="AU531" s="390"/>
      <c r="AV531" s="390"/>
      <c r="AW531" s="390"/>
      <c r="AX531" s="390"/>
      <c r="AY531" s="390"/>
      <c r="AZ531" s="390"/>
      <c r="BA531" s="392"/>
      <c r="BB531" s="469"/>
      <c r="BC531" s="392"/>
      <c r="BD531" s="392"/>
      <c r="BE531" s="392"/>
      <c r="BF531" s="392"/>
      <c r="BG531" s="392"/>
      <c r="BH531" s="392"/>
      <c r="BI531" s="392"/>
      <c r="BJ531" s="392"/>
      <c r="BK531" s="392"/>
      <c r="BL531" s="392"/>
      <c r="BM531" s="392"/>
      <c r="BN531" s="392"/>
      <c r="BO531" s="392"/>
      <c r="BP531" s="392"/>
      <c r="BQ531" s="392"/>
      <c r="BR531" s="392"/>
      <c r="BS531" s="392"/>
      <c r="BT531" s="392"/>
      <c r="BU531" s="392"/>
      <c r="BV531" s="392"/>
      <c r="BW531" s="392"/>
      <c r="BX531" s="392"/>
      <c r="BY531" s="393"/>
      <c r="BZ531" s="393"/>
      <c r="CA531" s="393"/>
      <c r="CB531" s="393"/>
      <c r="CC531" s="393"/>
      <c r="CD531" s="393"/>
      <c r="CE531" s="393"/>
      <c r="CF531" s="393"/>
      <c r="CG531" s="393"/>
      <c r="CH531" s="393"/>
      <c r="CI531" s="393"/>
      <c r="CJ531" s="393"/>
      <c r="CK531" s="393"/>
      <c r="CL531" s="393"/>
      <c r="CM531" s="393"/>
      <c r="CN531" s="393"/>
      <c r="CO531" s="393"/>
      <c r="CP531" s="393"/>
      <c r="CQ531" s="393"/>
      <c r="CR531" s="393"/>
      <c r="CS531" s="393"/>
      <c r="CT531" s="393"/>
      <c r="CU531" s="393"/>
      <c r="CV531" s="393"/>
      <c r="CW531" s="393"/>
      <c r="CX531" s="393"/>
      <c r="CY531" s="393"/>
      <c r="CZ531" s="393"/>
    </row>
    <row r="532" s="397" customFormat="true" ht="25.15" customHeight="true" x14ac:dyDescent="0.2">
      <c r="C532" s="1154" t="s">
        <v>229</v>
      </c>
      <c r="D532" s="1155"/>
      <c r="E532" s="675">
        <v>-8.0786104442460583E-3</v>
      </c>
      <c r="F532" s="671"/>
      <c r="G532" s="671"/>
      <c r="H532" s="1155" t="s">
        <v>229</v>
      </c>
      <c r="I532" s="1155"/>
      <c r="J532" s="676">
        <v>-4.8683972711004088E-2</v>
      </c>
      <c r="K532" s="671"/>
      <c r="L532" s="671"/>
      <c r="M532" s="1155" t="s">
        <v>229</v>
      </c>
      <c r="N532" s="1155"/>
      <c r="O532" s="677">
        <v>4.2255916422727536E-4</v>
      </c>
      <c r="P532" s="671"/>
      <c r="Q532" s="671"/>
      <c r="Y532" s="390"/>
      <c r="Z532" s="390"/>
      <c r="AA532" s="390"/>
      <c r="AB532" s="390"/>
      <c r="AC532" s="390"/>
      <c r="AD532" s="390"/>
      <c r="AE532" s="390"/>
      <c r="AF532" s="390"/>
      <c r="AG532" s="390"/>
      <c r="AH532" s="390"/>
      <c r="AI532" s="390"/>
      <c r="AJ532" s="390"/>
      <c r="AK532" s="390"/>
      <c r="AL532" s="390"/>
      <c r="AM532" s="390"/>
      <c r="AN532" s="390"/>
      <c r="AO532" s="390"/>
      <c r="AP532" s="390"/>
      <c r="AQ532" s="390"/>
      <c r="AR532" s="390"/>
      <c r="AS532" s="390"/>
      <c r="AT532" s="390"/>
      <c r="AU532" s="390"/>
      <c r="AV532" s="390"/>
      <c r="AW532" s="390"/>
      <c r="AX532" s="390"/>
      <c r="AY532" s="390"/>
      <c r="AZ532" s="390"/>
      <c r="BA532" s="392"/>
      <c r="BB532" s="469"/>
      <c r="BC532" s="392"/>
      <c r="BD532" s="392"/>
      <c r="BE532" s="392"/>
      <c r="BF532" s="392"/>
      <c r="BG532" s="392"/>
      <c r="BH532" s="392"/>
      <c r="BI532" s="392"/>
      <c r="BJ532" s="392"/>
      <c r="BK532" s="392"/>
      <c r="BL532" s="392"/>
      <c r="BM532" s="392"/>
      <c r="BN532" s="392"/>
      <c r="BO532" s="392"/>
      <c r="BP532" s="392"/>
      <c r="BQ532" s="392"/>
      <c r="BR532" s="392"/>
      <c r="BS532" s="392"/>
      <c r="BT532" s="392"/>
      <c r="BU532" s="392"/>
      <c r="BV532" s="392"/>
      <c r="BW532" s="392"/>
      <c r="BX532" s="392"/>
      <c r="BY532" s="393"/>
      <c r="BZ532" s="393"/>
      <c r="CA532" s="393"/>
      <c r="CB532" s="393"/>
      <c r="CC532" s="393"/>
      <c r="CD532" s="393"/>
      <c r="CE532" s="393"/>
      <c r="CF532" s="393"/>
      <c r="CG532" s="393"/>
      <c r="CH532" s="393"/>
      <c r="CI532" s="393"/>
      <c r="CJ532" s="393"/>
      <c r="CK532" s="393"/>
      <c r="CL532" s="393"/>
      <c r="CM532" s="393"/>
      <c r="CN532" s="393"/>
      <c r="CO532" s="393"/>
      <c r="CP532" s="393"/>
      <c r="CQ532" s="393"/>
      <c r="CR532" s="393"/>
      <c r="CS532" s="393"/>
      <c r="CT532" s="393"/>
      <c r="CU532" s="393"/>
      <c r="CV532" s="393"/>
      <c r="CW532" s="393"/>
      <c r="CX532" s="393"/>
      <c r="CY532" s="393"/>
      <c r="CZ532" s="393"/>
    </row>
    <row r="533" s="397" customFormat="true" ht="25.15" customHeight="true" x14ac:dyDescent="0.2">
      <c r="C533" s="1154" t="s">
        <v>253</v>
      </c>
      <c r="D533" s="1155"/>
      <c r="E533" s="675">
        <v>-6.0661802274441408E-3</v>
      </c>
      <c r="F533" s="671"/>
      <c r="G533" s="671"/>
      <c r="H533" s="1155" t="s">
        <v>253</v>
      </c>
      <c r="I533" s="1155"/>
      <c r="J533" s="676">
        <v>-3.3426655920890617E-3</v>
      </c>
      <c r="K533" s="671"/>
      <c r="L533" s="671"/>
      <c r="M533" s="1155" t="s">
        <v>253</v>
      </c>
      <c r="N533" s="1155"/>
      <c r="O533" s="677">
        <v>-6.7193622725477556E-3</v>
      </c>
      <c r="P533" s="671"/>
      <c r="Q533" s="671"/>
      <c r="Y533" s="390"/>
      <c r="Z533" s="390"/>
      <c r="AA533" s="390"/>
      <c r="AB533" s="390"/>
      <c r="AC533" s="390"/>
      <c r="AD533" s="390"/>
      <c r="AE533" s="390"/>
      <c r="AF533" s="390"/>
      <c r="AG533" s="390"/>
      <c r="AH533" s="390"/>
      <c r="AI533" s="390"/>
      <c r="AJ533" s="390"/>
      <c r="AK533" s="390"/>
      <c r="AL533" s="390"/>
      <c r="AM533" s="390"/>
      <c r="AN533" s="390"/>
      <c r="AO533" s="390"/>
      <c r="AP533" s="390"/>
      <c r="AQ533" s="390"/>
      <c r="AR533" s="390"/>
      <c r="AS533" s="390"/>
      <c r="AT533" s="390"/>
      <c r="AU533" s="390"/>
      <c r="AV533" s="390"/>
      <c r="AW533" s="390"/>
      <c r="AX533" s="390"/>
      <c r="AY533" s="390"/>
      <c r="AZ533" s="390"/>
      <c r="BA533" s="392"/>
      <c r="BB533" s="469"/>
      <c r="BC533" s="392"/>
      <c r="BD533" s="392"/>
      <c r="BE533" s="392"/>
      <c r="BF533" s="392"/>
      <c r="BG533" s="392"/>
      <c r="BH533" s="392"/>
      <c r="BI533" s="392"/>
      <c r="BJ533" s="392"/>
      <c r="BK533" s="392"/>
      <c r="BL533" s="392"/>
      <c r="BM533" s="392"/>
      <c r="BN533" s="392"/>
      <c r="BO533" s="392"/>
      <c r="BP533" s="392"/>
      <c r="BQ533" s="392"/>
      <c r="BR533" s="392"/>
      <c r="BS533" s="392"/>
      <c r="BT533" s="392"/>
      <c r="BU533" s="392"/>
      <c r="BV533" s="392"/>
      <c r="BW533" s="392"/>
      <c r="BX533" s="392"/>
      <c r="BY533" s="393"/>
      <c r="BZ533" s="393"/>
      <c r="CA533" s="393"/>
      <c r="CB533" s="393"/>
      <c r="CC533" s="393"/>
      <c r="CD533" s="393"/>
      <c r="CE533" s="393"/>
      <c r="CF533" s="393"/>
      <c r="CG533" s="393"/>
      <c r="CH533" s="393"/>
      <c r="CI533" s="393"/>
      <c r="CJ533" s="393"/>
      <c r="CK533" s="393"/>
      <c r="CL533" s="393"/>
      <c r="CM533" s="393"/>
      <c r="CN533" s="393"/>
      <c r="CO533" s="393"/>
      <c r="CP533" s="393"/>
      <c r="CQ533" s="393"/>
      <c r="CR533" s="393"/>
      <c r="CS533" s="393"/>
      <c r="CT533" s="393"/>
      <c r="CU533" s="393"/>
      <c r="CV533" s="393"/>
      <c r="CW533" s="393"/>
      <c r="CX533" s="393"/>
      <c r="CY533" s="393"/>
      <c r="CZ533" s="393"/>
    </row>
    <row r="534" s="397" customFormat="true" ht="25.15" customHeight="true" x14ac:dyDescent="0.2">
      <c r="C534" s="1154" t="s">
        <v>222</v>
      </c>
      <c r="D534" s="1155"/>
      <c r="E534" s="675">
        <v>-6.7886739838280835E-2</v>
      </c>
      <c r="F534" s="671"/>
      <c r="G534" s="671"/>
      <c r="H534" s="1155" t="s">
        <v>222</v>
      </c>
      <c r="I534" s="1155"/>
      <c r="J534" s="676">
        <v>-4.763721817784889E-2</v>
      </c>
      <c r="K534" s="671"/>
      <c r="L534" s="671"/>
      <c r="M534" s="1155" t="s">
        <v>222</v>
      </c>
      <c r="N534" s="1155"/>
      <c r="O534" s="677">
        <v>-6.8223479533431039E-2</v>
      </c>
      <c r="P534" s="671"/>
      <c r="Q534" s="671"/>
      <c r="Y534" s="390"/>
      <c r="Z534" s="390"/>
      <c r="AA534" s="390"/>
      <c r="AB534" s="390"/>
      <c r="AC534" s="390"/>
      <c r="AD534" s="390"/>
      <c r="AE534" s="390"/>
      <c r="AF534" s="390"/>
      <c r="AG534" s="390"/>
      <c r="AH534" s="390"/>
      <c r="AI534" s="390"/>
      <c r="AJ534" s="390"/>
      <c r="AK534" s="390"/>
      <c r="AL534" s="390"/>
      <c r="AM534" s="390"/>
      <c r="AN534" s="390"/>
      <c r="AO534" s="390"/>
      <c r="AP534" s="390"/>
      <c r="AQ534" s="390"/>
      <c r="AR534" s="390"/>
      <c r="AS534" s="390"/>
      <c r="AT534" s="390"/>
      <c r="AU534" s="390"/>
      <c r="AV534" s="390"/>
      <c r="AW534" s="390"/>
      <c r="AX534" s="390"/>
      <c r="AY534" s="390"/>
      <c r="AZ534" s="390"/>
      <c r="BA534" s="392"/>
      <c r="BB534" s="469"/>
      <c r="BC534" s="392"/>
      <c r="BD534" s="392"/>
      <c r="BE534" s="392"/>
      <c r="BF534" s="392"/>
      <c r="BG534" s="392"/>
      <c r="BH534" s="392"/>
      <c r="BI534" s="392"/>
      <c r="BJ534" s="392"/>
      <c r="BK534" s="392"/>
      <c r="BL534" s="392"/>
      <c r="BM534" s="392"/>
      <c r="BN534" s="392"/>
      <c r="BO534" s="392"/>
      <c r="BP534" s="392"/>
      <c r="BQ534" s="392"/>
      <c r="BR534" s="392"/>
      <c r="BS534" s="392"/>
      <c r="BT534" s="392"/>
      <c r="BU534" s="392"/>
      <c r="BV534" s="392"/>
      <c r="BW534" s="392"/>
      <c r="BX534" s="392"/>
      <c r="BY534" s="393"/>
      <c r="BZ534" s="393"/>
      <c r="CA534" s="393"/>
      <c r="CB534" s="393"/>
      <c r="CC534" s="393"/>
      <c r="CD534" s="393"/>
      <c r="CE534" s="393"/>
      <c r="CF534" s="393"/>
      <c r="CG534" s="393"/>
      <c r="CH534" s="393"/>
      <c r="CI534" s="393"/>
      <c r="CJ534" s="393"/>
      <c r="CK534" s="393"/>
      <c r="CL534" s="393"/>
      <c r="CM534" s="393"/>
      <c r="CN534" s="393"/>
      <c r="CO534" s="393"/>
      <c r="CP534" s="393"/>
      <c r="CQ534" s="393"/>
      <c r="CR534" s="393"/>
      <c r="CS534" s="393"/>
      <c r="CT534" s="393"/>
      <c r="CU534" s="393"/>
      <c r="CV534" s="393"/>
      <c r="CW534" s="393"/>
      <c r="CX534" s="393"/>
      <c r="CY534" s="393"/>
      <c r="CZ534" s="393"/>
    </row>
    <row r="535" s="397" customFormat="true" ht="25.15" customHeight="true" x14ac:dyDescent="0.2">
      <c r="C535" s="1154" t="s">
        <v>228</v>
      </c>
      <c r="D535" s="1155"/>
      <c r="E535" s="675">
        <v>6.0371963582682694E-2</v>
      </c>
      <c r="F535" s="671"/>
      <c r="G535" s="671"/>
      <c r="H535" s="1155" t="s">
        <v>228</v>
      </c>
      <c r="I535" s="1155"/>
      <c r="J535" s="676">
        <v>2.7901784969537657E-2</v>
      </c>
      <c r="K535" s="671"/>
      <c r="L535" s="671"/>
      <c r="M535" s="1155" t="s">
        <v>228</v>
      </c>
      <c r="N535" s="1155"/>
      <c r="O535" s="677">
        <v>5.5844448573143871E-2</v>
      </c>
      <c r="P535" s="671"/>
      <c r="Q535" s="671"/>
      <c r="Y535" s="390"/>
      <c r="Z535" s="390"/>
      <c r="AA535" s="390"/>
      <c r="AB535" s="390"/>
      <c r="AC535" s="390"/>
      <c r="AD535" s="390"/>
      <c r="AE535" s="390"/>
      <c r="AF535" s="390"/>
      <c r="AG535" s="390"/>
      <c r="AH535" s="390"/>
      <c r="AI535" s="390"/>
      <c r="AJ535" s="390"/>
      <c r="AK535" s="390"/>
      <c r="AL535" s="390"/>
      <c r="AM535" s="390"/>
      <c r="AN535" s="390"/>
      <c r="AO535" s="390"/>
      <c r="AP535" s="390"/>
      <c r="AQ535" s="390"/>
      <c r="AR535" s="390"/>
      <c r="AS535" s="390"/>
      <c r="AT535" s="390"/>
      <c r="AU535" s="390"/>
      <c r="AV535" s="390"/>
      <c r="AW535" s="390"/>
      <c r="AX535" s="390"/>
      <c r="AY535" s="390"/>
      <c r="AZ535" s="390"/>
      <c r="BA535" s="392"/>
      <c r="BB535" s="469"/>
      <c r="BC535" s="392"/>
      <c r="BD535" s="392"/>
      <c r="BE535" s="392"/>
      <c r="BF535" s="392"/>
      <c r="BG535" s="392"/>
      <c r="BH535" s="392"/>
      <c r="BI535" s="392"/>
      <c r="BJ535" s="392"/>
      <c r="BK535" s="392"/>
      <c r="BL535" s="392"/>
      <c r="BM535" s="392"/>
      <c r="BN535" s="392"/>
      <c r="BO535" s="392"/>
      <c r="BP535" s="392"/>
      <c r="BQ535" s="392"/>
      <c r="BR535" s="392"/>
      <c r="BS535" s="392"/>
      <c r="BT535" s="392"/>
      <c r="BU535" s="392"/>
      <c r="BV535" s="392"/>
      <c r="BW535" s="392"/>
      <c r="BX535" s="392"/>
      <c r="BY535" s="393"/>
      <c r="BZ535" s="393"/>
      <c r="CA535" s="393"/>
      <c r="CB535" s="393"/>
      <c r="CC535" s="393"/>
      <c r="CD535" s="393"/>
      <c r="CE535" s="393"/>
      <c r="CF535" s="393"/>
      <c r="CG535" s="393"/>
      <c r="CH535" s="393"/>
      <c r="CI535" s="393"/>
      <c r="CJ535" s="393"/>
      <c r="CK535" s="393"/>
      <c r="CL535" s="393"/>
      <c r="CM535" s="393"/>
      <c r="CN535" s="393"/>
      <c r="CO535" s="393"/>
      <c r="CP535" s="393"/>
      <c r="CQ535" s="393"/>
      <c r="CR535" s="393"/>
      <c r="CS535" s="393"/>
      <c r="CT535" s="393"/>
      <c r="CU535" s="393"/>
      <c r="CV535" s="393"/>
      <c r="CW535" s="393"/>
      <c r="CX535" s="393"/>
      <c r="CY535" s="393"/>
      <c r="CZ535" s="393"/>
    </row>
    <row r="536" s="397" customFormat="true" ht="25.15" customHeight="true" x14ac:dyDescent="0.2">
      <c r="C536" s="1154" t="s">
        <v>244</v>
      </c>
      <c r="D536" s="1155"/>
      <c r="E536" s="675">
        <v>1.8484206196441408E-2</v>
      </c>
      <c r="F536" s="671"/>
      <c r="G536" s="671"/>
      <c r="H536" s="1155" t="s">
        <v>244</v>
      </c>
      <c r="I536" s="1155"/>
      <c r="J536" s="676">
        <v>2.0549549264205543E-2</v>
      </c>
      <c r="K536" s="671"/>
      <c r="L536" s="671"/>
      <c r="M536" s="1155" t="s">
        <v>244</v>
      </c>
      <c r="N536" s="1155"/>
      <c r="O536" s="677">
        <v>3.324752535956578E-2</v>
      </c>
      <c r="P536" s="671"/>
      <c r="Q536" s="671"/>
      <c r="Y536" s="390"/>
      <c r="Z536" s="390"/>
      <c r="AA536" s="390"/>
      <c r="AB536" s="390"/>
      <c r="AC536" s="390"/>
      <c r="AD536" s="390"/>
      <c r="AE536" s="390"/>
      <c r="AF536" s="390"/>
      <c r="AG536" s="390"/>
      <c r="AH536" s="390"/>
      <c r="AI536" s="390"/>
      <c r="AJ536" s="390"/>
      <c r="AK536" s="390"/>
      <c r="AL536" s="390"/>
      <c r="AM536" s="390"/>
      <c r="AN536" s="390"/>
      <c r="AO536" s="390"/>
      <c r="AP536" s="390"/>
      <c r="AQ536" s="390"/>
      <c r="AR536" s="390"/>
      <c r="AS536" s="390"/>
      <c r="AT536" s="390"/>
      <c r="AU536" s="390"/>
      <c r="AV536" s="390"/>
      <c r="AW536" s="390"/>
      <c r="AX536" s="390"/>
      <c r="AY536" s="390"/>
      <c r="AZ536" s="390"/>
      <c r="BA536" s="392"/>
      <c r="BB536" s="469"/>
      <c r="BC536" s="392"/>
      <c r="BD536" s="392"/>
      <c r="BE536" s="392"/>
      <c r="BF536" s="392"/>
      <c r="BG536" s="392"/>
      <c r="BH536" s="392"/>
      <c r="BI536" s="392"/>
      <c r="BJ536" s="392"/>
      <c r="BK536" s="392"/>
      <c r="BL536" s="392"/>
      <c r="BM536" s="392"/>
      <c r="BN536" s="392"/>
      <c r="BO536" s="392"/>
      <c r="BP536" s="392"/>
      <c r="BQ536" s="392"/>
      <c r="BR536" s="392"/>
      <c r="BS536" s="392"/>
      <c r="BT536" s="392"/>
      <c r="BU536" s="392"/>
      <c r="BV536" s="392"/>
      <c r="BW536" s="392"/>
      <c r="BX536" s="392"/>
      <c r="BY536" s="393"/>
      <c r="BZ536" s="393"/>
      <c r="CA536" s="393"/>
      <c r="CB536" s="393"/>
      <c r="CC536" s="393"/>
      <c r="CD536" s="393"/>
      <c r="CE536" s="393"/>
      <c r="CF536" s="393"/>
      <c r="CG536" s="393"/>
      <c r="CH536" s="393"/>
      <c r="CI536" s="393"/>
      <c r="CJ536" s="393"/>
      <c r="CK536" s="393"/>
      <c r="CL536" s="393"/>
      <c r="CM536" s="393"/>
      <c r="CN536" s="393"/>
      <c r="CO536" s="393"/>
      <c r="CP536" s="393"/>
      <c r="CQ536" s="393"/>
      <c r="CR536" s="393"/>
      <c r="CS536" s="393"/>
      <c r="CT536" s="393"/>
      <c r="CU536" s="393"/>
      <c r="CV536" s="393"/>
      <c r="CW536" s="393"/>
      <c r="CX536" s="393"/>
      <c r="CY536" s="393"/>
      <c r="CZ536" s="393"/>
    </row>
    <row r="537" s="397" customFormat="true" ht="25.15" customHeight="true" x14ac:dyDescent="0.2">
      <c r="C537" s="1154" t="s">
        <v>245</v>
      </c>
      <c r="D537" s="1155"/>
      <c r="E537" s="675">
        <v>-2.8956859092749521E-2</v>
      </c>
      <c r="F537" s="671"/>
      <c r="G537" s="671"/>
      <c r="H537" s="1155" t="s">
        <v>245</v>
      </c>
      <c r="I537" s="1155"/>
      <c r="J537" s="676">
        <v>-1.9536029139636417E-2</v>
      </c>
      <c r="K537" s="671"/>
      <c r="L537" s="671"/>
      <c r="M537" s="1155" t="s">
        <v>245</v>
      </c>
      <c r="N537" s="1155"/>
      <c r="O537" s="677">
        <v>-3.212816518190708E-2</v>
      </c>
      <c r="P537" s="671"/>
      <c r="Q537" s="671"/>
      <c r="Y537" s="390"/>
      <c r="Z537" s="390"/>
      <c r="AA537" s="390"/>
      <c r="AB537" s="390"/>
      <c r="AC537" s="390"/>
      <c r="AD537" s="390"/>
      <c r="AE537" s="390"/>
      <c r="AF537" s="390"/>
      <c r="AG537" s="390"/>
      <c r="AH537" s="390"/>
      <c r="AI537" s="390"/>
      <c r="AJ537" s="390"/>
      <c r="AK537" s="390"/>
      <c r="AL537" s="390"/>
      <c r="AM537" s="390"/>
      <c r="AN537" s="390"/>
      <c r="AO537" s="390"/>
      <c r="AP537" s="390"/>
      <c r="AQ537" s="390"/>
      <c r="AR537" s="390"/>
      <c r="AS537" s="390"/>
      <c r="AT537" s="390"/>
      <c r="AU537" s="390"/>
      <c r="AV537" s="390"/>
      <c r="AW537" s="390"/>
      <c r="AX537" s="390"/>
      <c r="AY537" s="390"/>
      <c r="AZ537" s="390"/>
      <c r="BA537" s="392"/>
      <c r="BB537" s="469"/>
      <c r="BC537" s="392"/>
      <c r="BD537" s="392"/>
      <c r="BE537" s="392"/>
      <c r="BF537" s="392"/>
      <c r="BG537" s="392"/>
      <c r="BH537" s="392"/>
      <c r="BI537" s="392"/>
      <c r="BJ537" s="392"/>
      <c r="BK537" s="392"/>
      <c r="BL537" s="392"/>
      <c r="BM537" s="392"/>
      <c r="BN537" s="392"/>
      <c r="BO537" s="392"/>
      <c r="BP537" s="392"/>
      <c r="BQ537" s="392"/>
      <c r="BR537" s="392"/>
      <c r="BS537" s="392"/>
      <c r="BT537" s="392"/>
      <c r="BU537" s="392"/>
      <c r="BV537" s="392"/>
      <c r="BW537" s="392"/>
      <c r="BX537" s="392"/>
      <c r="BY537" s="393"/>
      <c r="BZ537" s="393"/>
      <c r="CA537" s="393"/>
      <c r="CB537" s="393"/>
      <c r="CC537" s="393"/>
      <c r="CD537" s="393"/>
      <c r="CE537" s="393"/>
      <c r="CF537" s="393"/>
      <c r="CG537" s="393"/>
      <c r="CH537" s="393"/>
      <c r="CI537" s="393"/>
      <c r="CJ537" s="393"/>
      <c r="CK537" s="393"/>
      <c r="CL537" s="393"/>
      <c r="CM537" s="393"/>
      <c r="CN537" s="393"/>
      <c r="CO537" s="393"/>
      <c r="CP537" s="393"/>
      <c r="CQ537" s="393"/>
      <c r="CR537" s="393"/>
      <c r="CS537" s="393"/>
      <c r="CT537" s="393"/>
      <c r="CU537" s="393"/>
      <c r="CV537" s="393"/>
      <c r="CW537" s="393"/>
      <c r="CX537" s="393"/>
      <c r="CY537" s="393"/>
      <c r="CZ537" s="393"/>
    </row>
    <row r="538" s="397" customFormat="true" ht="25.15" customHeight="true" x14ac:dyDescent="0.2">
      <c r="C538" s="1154" t="s">
        <v>252</v>
      </c>
      <c r="D538" s="1155"/>
      <c r="E538" s="675">
        <v>-6.5168876826055058E-3</v>
      </c>
      <c r="F538" s="671"/>
      <c r="G538" s="671"/>
      <c r="H538" s="1155" t="s">
        <v>252</v>
      </c>
      <c r="I538" s="1155"/>
      <c r="J538" s="676">
        <v>-1.0118414348564976E-2</v>
      </c>
      <c r="K538" s="671"/>
      <c r="L538" s="671"/>
      <c r="M538" s="1155" t="s">
        <v>252</v>
      </c>
      <c r="N538" s="1155"/>
      <c r="O538" s="677">
        <v>-4.5842468294183415E-3</v>
      </c>
      <c r="P538" s="671"/>
      <c r="Q538" s="671"/>
      <c r="Y538" s="390"/>
      <c r="Z538" s="390"/>
      <c r="AA538" s="390"/>
      <c r="AB538" s="390"/>
      <c r="AC538" s="390"/>
      <c r="AD538" s="390"/>
      <c r="AE538" s="390"/>
      <c r="AF538" s="390"/>
      <c r="AG538" s="390"/>
      <c r="AH538" s="390"/>
      <c r="AI538" s="390"/>
      <c r="AJ538" s="390"/>
      <c r="AK538" s="390"/>
      <c r="AL538" s="390"/>
      <c r="AM538" s="390"/>
      <c r="AN538" s="390"/>
      <c r="AO538" s="390"/>
      <c r="AP538" s="390"/>
      <c r="AQ538" s="390"/>
      <c r="AR538" s="390"/>
      <c r="AS538" s="390"/>
      <c r="AT538" s="390"/>
      <c r="AU538" s="390"/>
      <c r="AV538" s="390"/>
      <c r="AW538" s="390"/>
      <c r="AX538" s="390"/>
      <c r="AY538" s="390"/>
      <c r="AZ538" s="390"/>
      <c r="BA538" s="392"/>
      <c r="BB538" s="469"/>
      <c r="BC538" s="392"/>
      <c r="BD538" s="392"/>
      <c r="BE538" s="392"/>
      <c r="BF538" s="392"/>
      <c r="BG538" s="392"/>
      <c r="BH538" s="392"/>
      <c r="BI538" s="392"/>
      <c r="BJ538" s="392"/>
      <c r="BK538" s="392"/>
      <c r="BL538" s="392"/>
      <c r="BM538" s="392"/>
      <c r="BN538" s="392"/>
      <c r="BO538" s="392"/>
      <c r="BP538" s="392"/>
      <c r="BQ538" s="392"/>
      <c r="BR538" s="392"/>
      <c r="BS538" s="392"/>
      <c r="BT538" s="392"/>
      <c r="BU538" s="392"/>
      <c r="BV538" s="392"/>
      <c r="BW538" s="392"/>
      <c r="BX538" s="392"/>
      <c r="BY538" s="393"/>
      <c r="BZ538" s="393"/>
      <c r="CA538" s="393"/>
      <c r="CB538" s="393"/>
      <c r="CC538" s="393"/>
      <c r="CD538" s="393"/>
      <c r="CE538" s="393"/>
      <c r="CF538" s="393"/>
      <c r="CG538" s="393"/>
      <c r="CH538" s="393"/>
      <c r="CI538" s="393"/>
      <c r="CJ538" s="393"/>
      <c r="CK538" s="393"/>
      <c r="CL538" s="393"/>
      <c r="CM538" s="393"/>
      <c r="CN538" s="393"/>
      <c r="CO538" s="393"/>
      <c r="CP538" s="393"/>
      <c r="CQ538" s="393"/>
      <c r="CR538" s="393"/>
      <c r="CS538" s="393"/>
      <c r="CT538" s="393"/>
      <c r="CU538" s="393"/>
      <c r="CV538" s="393"/>
      <c r="CW538" s="393"/>
      <c r="CX538" s="393"/>
      <c r="CY538" s="393"/>
      <c r="CZ538" s="393"/>
    </row>
    <row r="539" s="397" customFormat="true" ht="25.15" customHeight="true" x14ac:dyDescent="0.2">
      <c r="C539" s="1154" t="s">
        <v>223</v>
      </c>
      <c r="D539" s="1155"/>
      <c r="E539" s="675">
        <v>-1.0977668152663171E-2</v>
      </c>
      <c r="F539" s="671"/>
      <c r="G539" s="671"/>
      <c r="H539" s="1155" t="s">
        <v>223</v>
      </c>
      <c r="I539" s="1155"/>
      <c r="J539" s="676">
        <v>7.4786051267952736E-2</v>
      </c>
      <c r="K539" s="671"/>
      <c r="L539" s="671"/>
      <c r="M539" s="1155" t="s">
        <v>223</v>
      </c>
      <c r="N539" s="1155"/>
      <c r="O539" s="677">
        <v>-2.2046807606384038E-2</v>
      </c>
      <c r="P539" s="671"/>
      <c r="Q539" s="671"/>
      <c r="Y539" s="390"/>
      <c r="Z539" s="390"/>
      <c r="AA539" s="390"/>
      <c r="AB539" s="390"/>
      <c r="AC539" s="390"/>
      <c r="AD539" s="390"/>
      <c r="AE539" s="390"/>
      <c r="AF539" s="390"/>
      <c r="AG539" s="390"/>
      <c r="AH539" s="390"/>
      <c r="AI539" s="390"/>
      <c r="AJ539" s="390"/>
      <c r="AK539" s="390"/>
      <c r="AL539" s="390"/>
      <c r="AM539" s="390"/>
      <c r="AN539" s="390"/>
      <c r="AO539" s="390"/>
      <c r="AP539" s="390"/>
      <c r="AQ539" s="390"/>
      <c r="AR539" s="390"/>
      <c r="AS539" s="390"/>
      <c r="AT539" s="390"/>
      <c r="AU539" s="390"/>
      <c r="AV539" s="390"/>
      <c r="AW539" s="390"/>
      <c r="AX539" s="390"/>
      <c r="AY539" s="390"/>
      <c r="AZ539" s="390"/>
      <c r="BA539" s="392"/>
      <c r="BB539" s="469"/>
      <c r="BC539" s="392"/>
      <c r="BD539" s="392"/>
      <c r="BE539" s="392"/>
      <c r="BF539" s="392"/>
      <c r="BG539" s="392"/>
      <c r="BH539" s="392"/>
      <c r="BI539" s="392"/>
      <c r="BJ539" s="392"/>
      <c r="BK539" s="392"/>
      <c r="BL539" s="392"/>
      <c r="BM539" s="392"/>
      <c r="BN539" s="392"/>
      <c r="BO539" s="392"/>
      <c r="BP539" s="392"/>
      <c r="BQ539" s="392"/>
      <c r="BR539" s="392"/>
      <c r="BS539" s="392"/>
      <c r="BT539" s="392"/>
      <c r="BU539" s="392"/>
      <c r="BV539" s="392"/>
      <c r="BW539" s="392"/>
      <c r="BX539" s="392"/>
      <c r="BY539" s="393"/>
      <c r="BZ539" s="393"/>
      <c r="CA539" s="393"/>
      <c r="CB539" s="393"/>
      <c r="CC539" s="393"/>
      <c r="CD539" s="393"/>
      <c r="CE539" s="393"/>
      <c r="CF539" s="393"/>
      <c r="CG539" s="393"/>
      <c r="CH539" s="393"/>
      <c r="CI539" s="393"/>
      <c r="CJ539" s="393"/>
      <c r="CK539" s="393"/>
      <c r="CL539" s="393"/>
      <c r="CM539" s="393"/>
      <c r="CN539" s="393"/>
      <c r="CO539" s="393"/>
      <c r="CP539" s="393"/>
      <c r="CQ539" s="393"/>
      <c r="CR539" s="393"/>
      <c r="CS539" s="393"/>
      <c r="CT539" s="393"/>
      <c r="CU539" s="393"/>
      <c r="CV539" s="393"/>
      <c r="CW539" s="393"/>
      <c r="CX539" s="393"/>
      <c r="CY539" s="393"/>
      <c r="CZ539" s="393"/>
    </row>
    <row r="540" s="397" customFormat="true" ht="25.15" customHeight="true" x14ac:dyDescent="0.2">
      <c r="C540" s="1154" t="s">
        <v>254</v>
      </c>
      <c r="D540" s="1155"/>
      <c r="E540" s="675">
        <v>5.0147135924900549E-3</v>
      </c>
      <c r="F540" s="671"/>
      <c r="G540" s="671"/>
      <c r="H540" s="1155" t="s">
        <v>254</v>
      </c>
      <c r="I540" s="1155"/>
      <c r="J540" s="676">
        <v>-3.8063670784947417E-3</v>
      </c>
      <c r="K540" s="671"/>
      <c r="L540" s="671"/>
      <c r="M540" s="1155" t="s">
        <v>254</v>
      </c>
      <c r="N540" s="1155"/>
      <c r="O540" s="677">
        <v>4.4505773205404022E-3</v>
      </c>
      <c r="P540" s="671"/>
      <c r="Q540" s="671"/>
      <c r="Y540" s="390"/>
      <c r="Z540" s="390"/>
      <c r="AA540" s="390"/>
      <c r="AB540" s="390"/>
      <c r="AC540" s="390"/>
      <c r="AD540" s="390"/>
      <c r="AE540" s="390"/>
      <c r="AF540" s="390"/>
      <c r="AG540" s="390"/>
      <c r="AH540" s="390"/>
      <c r="AI540" s="390"/>
      <c r="AJ540" s="390"/>
      <c r="AK540" s="390"/>
      <c r="AL540" s="390"/>
      <c r="AM540" s="390"/>
      <c r="AN540" s="390"/>
      <c r="AO540" s="390"/>
      <c r="AP540" s="390"/>
      <c r="AQ540" s="390"/>
      <c r="AR540" s="390"/>
      <c r="AS540" s="390"/>
      <c r="AT540" s="390"/>
      <c r="AU540" s="390"/>
      <c r="AV540" s="390"/>
      <c r="AW540" s="390"/>
      <c r="AX540" s="390"/>
      <c r="AY540" s="390"/>
      <c r="AZ540" s="390"/>
      <c r="BA540" s="392"/>
      <c r="BB540" s="469"/>
      <c r="BC540" s="392"/>
      <c r="BD540" s="392"/>
      <c r="BE540" s="392"/>
      <c r="BF540" s="392"/>
      <c r="BG540" s="392"/>
      <c r="BH540" s="392"/>
      <c r="BI540" s="392"/>
      <c r="BJ540" s="392"/>
      <c r="BK540" s="392"/>
      <c r="BL540" s="392"/>
      <c r="BM540" s="392"/>
      <c r="BN540" s="392"/>
      <c r="BO540" s="392"/>
      <c r="BP540" s="392"/>
      <c r="BQ540" s="392"/>
      <c r="BR540" s="392"/>
      <c r="BS540" s="392"/>
      <c r="BT540" s="392"/>
      <c r="BU540" s="392"/>
      <c r="BV540" s="392"/>
      <c r="BW540" s="392"/>
      <c r="BX540" s="392"/>
      <c r="BY540" s="393"/>
      <c r="BZ540" s="393"/>
      <c r="CA540" s="393"/>
      <c r="CB540" s="393"/>
      <c r="CC540" s="393"/>
      <c r="CD540" s="393"/>
      <c r="CE540" s="393"/>
      <c r="CF540" s="393"/>
      <c r="CG540" s="393"/>
      <c r="CH540" s="393"/>
      <c r="CI540" s="393"/>
      <c r="CJ540" s="393"/>
      <c r="CK540" s="393"/>
      <c r="CL540" s="393"/>
      <c r="CM540" s="393"/>
      <c r="CN540" s="393"/>
      <c r="CO540" s="393"/>
      <c r="CP540" s="393"/>
      <c r="CQ540" s="393"/>
      <c r="CR540" s="393"/>
      <c r="CS540" s="393"/>
      <c r="CT540" s="393"/>
      <c r="CU540" s="393"/>
      <c r="CV540" s="393"/>
      <c r="CW540" s="393"/>
      <c r="CX540" s="393"/>
      <c r="CY540" s="393"/>
      <c r="CZ540" s="393"/>
    </row>
    <row r="541" s="397" customFormat="true" ht="25.15" customHeight="true" x14ac:dyDescent="0.2">
      <c r="C541" s="1154" t="s">
        <v>250</v>
      </c>
      <c r="D541" s="1155"/>
      <c r="E541" s="675">
        <v>-1.0210757634841857E-2</v>
      </c>
      <c r="F541" s="671"/>
      <c r="G541" s="671"/>
      <c r="H541" s="1155" t="s">
        <v>250</v>
      </c>
      <c r="I541" s="1155"/>
      <c r="J541" s="676">
        <v>-1.3484577898014442E-2</v>
      </c>
      <c r="K541" s="671"/>
      <c r="L541" s="671"/>
      <c r="M541" s="1155" t="s">
        <v>250</v>
      </c>
      <c r="N541" s="1155"/>
      <c r="O541" s="677">
        <v>-9.5491997175211531E-3</v>
      </c>
      <c r="P541" s="671"/>
      <c r="Q541" s="671"/>
      <c r="Y541" s="390"/>
      <c r="Z541" s="390"/>
      <c r="AA541" s="390"/>
      <c r="AB541" s="390"/>
      <c r="AC541" s="390"/>
      <c r="AD541" s="390"/>
      <c r="AE541" s="390"/>
      <c r="AF541" s="390"/>
      <c r="AG541" s="390"/>
      <c r="AH541" s="390"/>
      <c r="AI541" s="390"/>
      <c r="AJ541" s="390"/>
      <c r="AK541" s="390"/>
      <c r="AL541" s="390"/>
      <c r="AM541" s="390"/>
      <c r="AN541" s="390"/>
      <c r="AO541" s="390"/>
      <c r="AP541" s="390"/>
      <c r="AQ541" s="390"/>
      <c r="AR541" s="390"/>
      <c r="AS541" s="390"/>
      <c r="AT541" s="390"/>
      <c r="AU541" s="390"/>
      <c r="AV541" s="390"/>
      <c r="AW541" s="390"/>
      <c r="AX541" s="390"/>
      <c r="AY541" s="390"/>
      <c r="AZ541" s="390"/>
      <c r="BA541" s="392"/>
      <c r="BB541" s="469"/>
      <c r="BC541" s="392"/>
      <c r="BD541" s="392"/>
      <c r="BE541" s="392"/>
      <c r="BF541" s="392"/>
      <c r="BG541" s="392"/>
      <c r="BH541" s="392"/>
      <c r="BI541" s="392"/>
      <c r="BJ541" s="392"/>
      <c r="BK541" s="392"/>
      <c r="BL541" s="392"/>
      <c r="BM541" s="392"/>
      <c r="BN541" s="392"/>
      <c r="BO541" s="392"/>
      <c r="BP541" s="392"/>
      <c r="BQ541" s="392"/>
      <c r="BR541" s="392"/>
      <c r="BS541" s="392"/>
      <c r="BT541" s="392"/>
      <c r="BU541" s="392"/>
      <c r="BV541" s="392"/>
      <c r="BW541" s="392"/>
      <c r="BX541" s="392"/>
      <c r="BY541" s="393"/>
      <c r="BZ541" s="393"/>
      <c r="CA541" s="393"/>
      <c r="CB541" s="393"/>
      <c r="CC541" s="393"/>
      <c r="CD541" s="393"/>
      <c r="CE541" s="393"/>
      <c r="CF541" s="393"/>
      <c r="CG541" s="393"/>
      <c r="CH541" s="393"/>
      <c r="CI541" s="393"/>
      <c r="CJ541" s="393"/>
      <c r="CK541" s="393"/>
      <c r="CL541" s="393"/>
      <c r="CM541" s="393"/>
      <c r="CN541" s="393"/>
      <c r="CO541" s="393"/>
      <c r="CP541" s="393"/>
      <c r="CQ541" s="393"/>
      <c r="CR541" s="393"/>
      <c r="CS541" s="393"/>
      <c r="CT541" s="393"/>
      <c r="CU541" s="393"/>
      <c r="CV541" s="393"/>
      <c r="CW541" s="393"/>
      <c r="CX541" s="393"/>
      <c r="CY541" s="393"/>
      <c r="CZ541" s="393"/>
    </row>
    <row r="542" s="397" customFormat="true" ht="25.15" customHeight="true" x14ac:dyDescent="0.2">
      <c r="C542" s="1154" t="s">
        <v>248</v>
      </c>
      <c r="D542" s="1155"/>
      <c r="E542" s="675">
        <v>1.9010606097185457E-2</v>
      </c>
      <c r="F542" s="671"/>
      <c r="G542" s="671"/>
      <c r="H542" s="1155" t="s">
        <v>248</v>
      </c>
      <c r="I542" s="1155"/>
      <c r="J542" s="676">
        <v>1.3184289303590779E-2</v>
      </c>
      <c r="K542" s="671"/>
      <c r="L542" s="671"/>
      <c r="M542" s="1155" t="s">
        <v>248</v>
      </c>
      <c r="N542" s="1155"/>
      <c r="O542" s="677">
        <v>2.099929541194059E-2</v>
      </c>
      <c r="P542" s="671"/>
      <c r="Q542" s="671"/>
      <c r="Y542" s="390"/>
      <c r="Z542" s="390"/>
      <c r="AA542" s="390"/>
      <c r="AB542" s="390"/>
      <c r="AC542" s="390"/>
      <c r="AD542" s="390"/>
      <c r="AE542" s="390"/>
      <c r="AF542" s="390"/>
      <c r="AG542" s="390"/>
      <c r="AH542" s="390"/>
      <c r="AI542" s="390"/>
      <c r="AJ542" s="390"/>
      <c r="AK542" s="390"/>
      <c r="AL542" s="390"/>
      <c r="AM542" s="390"/>
      <c r="AN542" s="390"/>
      <c r="AO542" s="390"/>
      <c r="AP542" s="390"/>
      <c r="AQ542" s="390"/>
      <c r="AR542" s="390"/>
      <c r="AS542" s="390"/>
      <c r="AT542" s="390"/>
      <c r="AU542" s="390"/>
      <c r="AV542" s="390"/>
      <c r="AW542" s="390"/>
      <c r="AX542" s="390"/>
      <c r="AY542" s="390"/>
      <c r="AZ542" s="390"/>
      <c r="BA542" s="392"/>
      <c r="BB542" s="469"/>
      <c r="BC542" s="392"/>
      <c r="BD542" s="392"/>
      <c r="BE542" s="392"/>
      <c r="BF542" s="392"/>
      <c r="BG542" s="392"/>
      <c r="BH542" s="392"/>
      <c r="BI542" s="392"/>
      <c r="BJ542" s="392"/>
      <c r="BK542" s="392"/>
      <c r="BL542" s="392"/>
      <c r="BM542" s="392"/>
      <c r="BN542" s="392"/>
      <c r="BO542" s="392"/>
      <c r="BP542" s="392"/>
      <c r="BQ542" s="392"/>
      <c r="BR542" s="392"/>
      <c r="BS542" s="392"/>
      <c r="BT542" s="392"/>
      <c r="BU542" s="392"/>
      <c r="BV542" s="392"/>
      <c r="BW542" s="392"/>
      <c r="BX542" s="392"/>
      <c r="BY542" s="393"/>
      <c r="BZ542" s="393"/>
      <c r="CA542" s="393"/>
      <c r="CB542" s="393"/>
      <c r="CC542" s="393"/>
      <c r="CD542" s="393"/>
      <c r="CE542" s="393"/>
      <c r="CF542" s="393"/>
      <c r="CG542" s="393"/>
      <c r="CH542" s="393"/>
      <c r="CI542" s="393"/>
      <c r="CJ542" s="393"/>
      <c r="CK542" s="393"/>
      <c r="CL542" s="393"/>
      <c r="CM542" s="393"/>
      <c r="CN542" s="393"/>
      <c r="CO542" s="393"/>
      <c r="CP542" s="393"/>
      <c r="CQ542" s="393"/>
      <c r="CR542" s="393"/>
      <c r="CS542" s="393"/>
      <c r="CT542" s="393"/>
      <c r="CU542" s="393"/>
      <c r="CV542" s="393"/>
      <c r="CW542" s="393"/>
      <c r="CX542" s="393"/>
      <c r="CY542" s="393"/>
      <c r="CZ542" s="393"/>
    </row>
    <row r="543" s="397" customFormat="true" ht="25.15" customHeight="true" x14ac:dyDescent="0.2">
      <c r="C543" s="1154" t="s">
        <v>220</v>
      </c>
      <c r="D543" s="1155"/>
      <c r="E543" s="675">
        <v>6.4155498424491222E-3</v>
      </c>
      <c r="F543" s="671"/>
      <c r="G543" s="671"/>
      <c r="H543" s="1155" t="s">
        <v>220</v>
      </c>
      <c r="I543" s="1155"/>
      <c r="J543" s="676">
        <v>-7.5150235818152084E-2</v>
      </c>
      <c r="K543" s="671"/>
      <c r="L543" s="671"/>
      <c r="M543" s="1155" t="s">
        <v>220</v>
      </c>
      <c r="N543" s="1155"/>
      <c r="O543" s="677">
        <v>1.9816600700961837E-2</v>
      </c>
      <c r="P543" s="671"/>
      <c r="Q543" s="671"/>
      <c r="Y543" s="390"/>
      <c r="Z543" s="390"/>
      <c r="AA543" s="390"/>
      <c r="AB543" s="390"/>
      <c r="AC543" s="390"/>
      <c r="AD543" s="390"/>
      <c r="AE543" s="390"/>
      <c r="AF543" s="390"/>
      <c r="AG543" s="390"/>
      <c r="AH543" s="390"/>
      <c r="AI543" s="390"/>
      <c r="AJ543" s="390"/>
      <c r="AK543" s="390"/>
      <c r="AL543" s="390"/>
      <c r="AM543" s="390"/>
      <c r="AN543" s="390"/>
      <c r="AO543" s="390"/>
      <c r="AP543" s="390"/>
      <c r="AQ543" s="390"/>
      <c r="AR543" s="390"/>
      <c r="AS543" s="390"/>
      <c r="AT543" s="390"/>
      <c r="AU543" s="390"/>
      <c r="AV543" s="390"/>
      <c r="AW543" s="390"/>
      <c r="AX543" s="390"/>
      <c r="AY543" s="390"/>
      <c r="AZ543" s="390"/>
      <c r="BA543" s="392"/>
      <c r="BB543" s="469"/>
      <c r="BC543" s="392"/>
      <c r="BD543" s="392"/>
      <c r="BE543" s="392"/>
      <c r="BF543" s="392"/>
      <c r="BG543" s="392"/>
      <c r="BH543" s="392"/>
      <c r="BI543" s="392"/>
      <c r="BJ543" s="392"/>
      <c r="BK543" s="392"/>
      <c r="BL543" s="392"/>
      <c r="BM543" s="392"/>
      <c r="BN543" s="392"/>
      <c r="BO543" s="392"/>
      <c r="BP543" s="392"/>
      <c r="BQ543" s="392"/>
      <c r="BR543" s="392"/>
      <c r="BS543" s="392"/>
      <c r="BT543" s="392"/>
      <c r="BU543" s="392"/>
      <c r="BV543" s="392"/>
      <c r="BW543" s="392"/>
      <c r="BX543" s="392"/>
      <c r="BY543" s="393"/>
      <c r="BZ543" s="393"/>
      <c r="CA543" s="393"/>
      <c r="CB543" s="393"/>
      <c r="CC543" s="393"/>
      <c r="CD543" s="393"/>
      <c r="CE543" s="393"/>
      <c r="CF543" s="393"/>
      <c r="CG543" s="393"/>
      <c r="CH543" s="393"/>
      <c r="CI543" s="393"/>
      <c r="CJ543" s="393"/>
      <c r="CK543" s="393"/>
      <c r="CL543" s="393"/>
      <c r="CM543" s="393"/>
      <c r="CN543" s="393"/>
      <c r="CO543" s="393"/>
      <c r="CP543" s="393"/>
      <c r="CQ543" s="393"/>
      <c r="CR543" s="393"/>
      <c r="CS543" s="393"/>
      <c r="CT543" s="393"/>
      <c r="CU543" s="393"/>
      <c r="CV543" s="393"/>
      <c r="CW543" s="393"/>
      <c r="CX543" s="393"/>
      <c r="CY543" s="393"/>
      <c r="CZ543" s="393"/>
    </row>
    <row r="544" s="397" customFormat="true" ht="25.15" customHeight="true" x14ac:dyDescent="0.2">
      <c r="C544" s="1154" t="s">
        <v>251</v>
      </c>
      <c r="D544" s="1155"/>
      <c r="E544" s="675">
        <v>5.9870053893159884E-3</v>
      </c>
      <c r="F544" s="671"/>
      <c r="G544" s="671"/>
      <c r="H544" s="1155" t="s">
        <v>251</v>
      </c>
      <c r="I544" s="1155"/>
      <c r="J544" s="676">
        <v>-7.3948610419463413E-3</v>
      </c>
      <c r="K544" s="671"/>
      <c r="L544" s="671"/>
      <c r="M544" s="1155" t="s">
        <v>251</v>
      </c>
      <c r="N544" s="1155"/>
      <c r="O544" s="677">
        <v>8.7939258582697324E-3</v>
      </c>
      <c r="P544" s="671"/>
      <c r="Q544" s="671"/>
      <c r="Y544" s="390"/>
      <c r="Z544" s="390"/>
      <c r="AA544" s="390"/>
      <c r="AB544" s="390"/>
      <c r="AC544" s="390"/>
      <c r="AD544" s="390"/>
      <c r="AE544" s="390"/>
      <c r="AF544" s="390"/>
      <c r="AG544" s="390"/>
      <c r="AH544" s="390"/>
      <c r="AI544" s="390"/>
      <c r="AJ544" s="390"/>
      <c r="AK544" s="390"/>
      <c r="AL544" s="390"/>
      <c r="AM544" s="390"/>
      <c r="AN544" s="390"/>
      <c r="AO544" s="390"/>
      <c r="AP544" s="390"/>
      <c r="AQ544" s="390"/>
      <c r="AR544" s="390"/>
      <c r="AS544" s="390"/>
      <c r="AT544" s="390"/>
      <c r="AU544" s="390"/>
      <c r="AV544" s="390"/>
      <c r="AW544" s="390"/>
      <c r="AX544" s="390"/>
      <c r="AY544" s="390"/>
      <c r="AZ544" s="390"/>
      <c r="BA544" s="392"/>
      <c r="BB544" s="469"/>
      <c r="BC544" s="392"/>
      <c r="BD544" s="392"/>
      <c r="BE544" s="392"/>
      <c r="BF544" s="392"/>
      <c r="BG544" s="392"/>
      <c r="BH544" s="392"/>
      <c r="BI544" s="392"/>
      <c r="BJ544" s="392"/>
      <c r="BK544" s="392"/>
      <c r="BL544" s="392"/>
      <c r="BM544" s="392"/>
      <c r="BN544" s="392"/>
      <c r="BO544" s="392"/>
      <c r="BP544" s="392"/>
      <c r="BQ544" s="392"/>
      <c r="BR544" s="392"/>
      <c r="BS544" s="392"/>
      <c r="BT544" s="392"/>
      <c r="BU544" s="392"/>
      <c r="BV544" s="392"/>
      <c r="BW544" s="392"/>
      <c r="BX544" s="392"/>
      <c r="BY544" s="393"/>
      <c r="BZ544" s="393"/>
      <c r="CA544" s="393"/>
      <c r="CB544" s="393"/>
      <c r="CC544" s="393"/>
      <c r="CD544" s="393"/>
      <c r="CE544" s="393"/>
      <c r="CF544" s="393"/>
      <c r="CG544" s="393"/>
      <c r="CH544" s="393"/>
      <c r="CI544" s="393"/>
      <c r="CJ544" s="393"/>
      <c r="CK544" s="393"/>
      <c r="CL544" s="393"/>
      <c r="CM544" s="393"/>
      <c r="CN544" s="393"/>
      <c r="CO544" s="393"/>
      <c r="CP544" s="393"/>
      <c r="CQ544" s="393"/>
      <c r="CR544" s="393"/>
      <c r="CS544" s="393"/>
      <c r="CT544" s="393"/>
      <c r="CU544" s="393"/>
      <c r="CV544" s="393"/>
      <c r="CW544" s="393"/>
      <c r="CX544" s="393"/>
      <c r="CY544" s="393"/>
      <c r="CZ544" s="393"/>
    </row>
    <row r="545" s="397" customFormat="true" ht="25.15" customHeight="true" x14ac:dyDescent="0.2">
      <c r="C545" s="1154" t="s">
        <v>234</v>
      </c>
      <c r="D545" s="1155"/>
      <c r="E545" s="675">
        <v>4.1426612711353263E-2</v>
      </c>
      <c r="F545" s="671"/>
      <c r="G545" s="671"/>
      <c r="H545" s="1155" t="s">
        <v>234</v>
      </c>
      <c r="I545" s="1155"/>
      <c r="J545" s="676">
        <v>1.9445917388839887E-2</v>
      </c>
      <c r="K545" s="671"/>
      <c r="L545" s="671"/>
      <c r="M545" s="1155" t="s">
        <v>234</v>
      </c>
      <c r="N545" s="1155"/>
      <c r="O545" s="677">
        <v>5.1174146565085996E-2</v>
      </c>
      <c r="P545" s="671"/>
      <c r="Q545" s="671"/>
      <c r="Y545" s="390"/>
      <c r="Z545" s="390"/>
      <c r="AA545" s="390"/>
      <c r="AB545" s="390"/>
      <c r="AC545" s="390"/>
      <c r="AD545" s="390"/>
      <c r="AE545" s="390"/>
      <c r="AF545" s="390"/>
      <c r="AG545" s="390"/>
      <c r="AH545" s="390"/>
      <c r="AI545" s="390"/>
      <c r="AJ545" s="390"/>
      <c r="AK545" s="390"/>
      <c r="AL545" s="390"/>
      <c r="AM545" s="390"/>
      <c r="AN545" s="390"/>
      <c r="AO545" s="390"/>
      <c r="AP545" s="390"/>
      <c r="AQ545" s="390"/>
      <c r="AR545" s="390"/>
      <c r="AS545" s="390"/>
      <c r="AT545" s="390"/>
      <c r="AU545" s="390"/>
      <c r="AV545" s="390"/>
      <c r="AW545" s="390"/>
      <c r="AX545" s="390"/>
      <c r="AY545" s="390"/>
      <c r="AZ545" s="390"/>
      <c r="BA545" s="392"/>
      <c r="BB545" s="469"/>
      <c r="BC545" s="392"/>
      <c r="BD545" s="392"/>
      <c r="BE545" s="392"/>
      <c r="BF545" s="392"/>
      <c r="BG545" s="392"/>
      <c r="BH545" s="392"/>
      <c r="BI545" s="392"/>
      <c r="BJ545" s="392"/>
      <c r="BK545" s="392"/>
      <c r="BL545" s="392"/>
      <c r="BM545" s="392"/>
      <c r="BN545" s="392"/>
      <c r="BO545" s="392"/>
      <c r="BP545" s="392"/>
      <c r="BQ545" s="392"/>
      <c r="BR545" s="392"/>
      <c r="BS545" s="392"/>
      <c r="BT545" s="392"/>
      <c r="BU545" s="392"/>
      <c r="BV545" s="392"/>
      <c r="BW545" s="392"/>
      <c r="BX545" s="392"/>
      <c r="BY545" s="393"/>
      <c r="BZ545" s="393"/>
      <c r="CA545" s="393"/>
      <c r="CB545" s="393"/>
      <c r="CC545" s="393"/>
      <c r="CD545" s="393"/>
      <c r="CE545" s="393"/>
      <c r="CF545" s="393"/>
      <c r="CG545" s="393"/>
      <c r="CH545" s="393"/>
      <c r="CI545" s="393"/>
      <c r="CJ545" s="393"/>
      <c r="CK545" s="393"/>
      <c r="CL545" s="393"/>
      <c r="CM545" s="393"/>
      <c r="CN545" s="393"/>
      <c r="CO545" s="393"/>
      <c r="CP545" s="393"/>
      <c r="CQ545" s="393"/>
      <c r="CR545" s="393"/>
      <c r="CS545" s="393"/>
      <c r="CT545" s="393"/>
      <c r="CU545" s="393"/>
      <c r="CV545" s="393"/>
      <c r="CW545" s="393"/>
      <c r="CX545" s="393"/>
      <c r="CY545" s="393"/>
      <c r="CZ545" s="393"/>
    </row>
    <row r="546" s="397" customFormat="true" ht="25.15" customHeight="true" x14ac:dyDescent="0.2">
      <c r="C546" s="1154" t="s">
        <v>206</v>
      </c>
      <c r="D546" s="1155"/>
      <c r="E546" s="675">
        <v>9.8410962837629193E-2</v>
      </c>
      <c r="F546" s="671"/>
      <c r="G546" s="671"/>
      <c r="H546" s="1155" t="s">
        <v>206</v>
      </c>
      <c r="I546" s="1155"/>
      <c r="J546" s="676">
        <v>9.6182576267952208E-2</v>
      </c>
      <c r="K546" s="671"/>
      <c r="L546" s="671"/>
      <c r="M546" s="1155" t="s">
        <v>206</v>
      </c>
      <c r="N546" s="1155"/>
      <c r="O546" s="677">
        <v>9.4950112916625001E-2</v>
      </c>
      <c r="P546" s="671"/>
      <c r="Q546" s="671"/>
      <c r="Y546" s="390"/>
      <c r="Z546" s="390"/>
      <c r="AA546" s="390"/>
      <c r="AB546" s="390"/>
      <c r="AC546" s="390"/>
      <c r="AD546" s="390"/>
      <c r="AE546" s="390"/>
      <c r="AF546" s="390"/>
      <c r="AG546" s="390"/>
      <c r="AH546" s="390"/>
      <c r="AI546" s="390"/>
      <c r="AJ546" s="390"/>
      <c r="AK546" s="390"/>
      <c r="AL546" s="390"/>
      <c r="AM546" s="390"/>
      <c r="AN546" s="390"/>
      <c r="AO546" s="390"/>
      <c r="AP546" s="390"/>
      <c r="AQ546" s="390"/>
      <c r="AR546" s="390"/>
      <c r="AS546" s="390"/>
      <c r="AT546" s="390"/>
      <c r="AU546" s="390"/>
      <c r="AV546" s="390"/>
      <c r="AW546" s="390"/>
      <c r="AX546" s="390"/>
      <c r="AY546" s="390"/>
      <c r="AZ546" s="390"/>
      <c r="BA546" s="392"/>
      <c r="BB546" s="469"/>
      <c r="BC546" s="392"/>
      <c r="BD546" s="392"/>
      <c r="BE546" s="392"/>
      <c r="BF546" s="392"/>
      <c r="BG546" s="392"/>
      <c r="BH546" s="392"/>
      <c r="BI546" s="392"/>
      <c r="BJ546" s="392"/>
      <c r="BK546" s="392"/>
      <c r="BL546" s="392"/>
      <c r="BM546" s="392"/>
      <c r="BN546" s="392"/>
      <c r="BO546" s="392"/>
      <c r="BP546" s="392"/>
      <c r="BQ546" s="392"/>
      <c r="BR546" s="392"/>
      <c r="BS546" s="392"/>
      <c r="BT546" s="392"/>
      <c r="BU546" s="392"/>
      <c r="BV546" s="392"/>
      <c r="BW546" s="392"/>
      <c r="BX546" s="392"/>
      <c r="BY546" s="393"/>
      <c r="BZ546" s="393"/>
      <c r="CA546" s="393"/>
      <c r="CB546" s="393"/>
      <c r="CC546" s="393"/>
      <c r="CD546" s="393"/>
      <c r="CE546" s="393"/>
      <c r="CF546" s="393"/>
      <c r="CG546" s="393"/>
      <c r="CH546" s="393"/>
      <c r="CI546" s="393"/>
      <c r="CJ546" s="393"/>
      <c r="CK546" s="393"/>
      <c r="CL546" s="393"/>
      <c r="CM546" s="393"/>
      <c r="CN546" s="393"/>
      <c r="CO546" s="393"/>
      <c r="CP546" s="393"/>
      <c r="CQ546" s="393"/>
      <c r="CR546" s="393"/>
      <c r="CS546" s="393"/>
      <c r="CT546" s="393"/>
      <c r="CU546" s="393"/>
      <c r="CV546" s="393"/>
      <c r="CW546" s="393"/>
      <c r="CX546" s="393"/>
      <c r="CY546" s="393"/>
      <c r="CZ546" s="393"/>
    </row>
    <row r="547" s="397" customFormat="true" ht="25.15" customHeight="true" x14ac:dyDescent="0.2">
      <c r="C547" s="1154" t="s">
        <v>209</v>
      </c>
      <c r="D547" s="1155"/>
      <c r="E547" s="675">
        <v>8.8662113311873236E-2</v>
      </c>
      <c r="F547" s="671"/>
      <c r="G547" s="671"/>
      <c r="H547" s="1155" t="s">
        <v>209</v>
      </c>
      <c r="I547" s="1155"/>
      <c r="J547" s="676">
        <v>9.9042840014168326E-2</v>
      </c>
      <c r="K547" s="671"/>
      <c r="L547" s="671"/>
      <c r="M547" s="1155" t="s">
        <v>209</v>
      </c>
      <c r="N547" s="1155"/>
      <c r="O547" s="677">
        <v>8.880601992716608E-2</v>
      </c>
      <c r="P547" s="671"/>
      <c r="Q547" s="671"/>
      <c r="Y547" s="390"/>
      <c r="Z547" s="390"/>
      <c r="AA547" s="390"/>
      <c r="AB547" s="390"/>
      <c r="AC547" s="390"/>
      <c r="AD547" s="390"/>
      <c r="AE547" s="390"/>
      <c r="AF547" s="390"/>
      <c r="AG547" s="390"/>
      <c r="AH547" s="390"/>
      <c r="AI547" s="390"/>
      <c r="AJ547" s="390"/>
      <c r="AK547" s="390"/>
      <c r="AL547" s="390"/>
      <c r="AM547" s="390"/>
      <c r="AN547" s="390"/>
      <c r="AO547" s="390"/>
      <c r="AP547" s="390"/>
      <c r="AQ547" s="390"/>
      <c r="AR547" s="390"/>
      <c r="AS547" s="390"/>
      <c r="AT547" s="390"/>
      <c r="AU547" s="390"/>
      <c r="AV547" s="390"/>
      <c r="AW547" s="390"/>
      <c r="AX547" s="390"/>
      <c r="AY547" s="390"/>
      <c r="AZ547" s="390"/>
      <c r="BA547" s="392"/>
      <c r="BB547" s="469"/>
      <c r="BC547" s="392"/>
      <c r="BD547" s="392"/>
      <c r="BE547" s="392"/>
      <c r="BF547" s="392"/>
      <c r="BG547" s="392"/>
      <c r="BH547" s="392"/>
      <c r="BI547" s="392"/>
      <c r="BJ547" s="392"/>
      <c r="BK547" s="392"/>
      <c r="BL547" s="392"/>
      <c r="BM547" s="392"/>
      <c r="BN547" s="392"/>
      <c r="BO547" s="392"/>
      <c r="BP547" s="392"/>
      <c r="BQ547" s="392"/>
      <c r="BR547" s="392"/>
      <c r="BS547" s="392"/>
      <c r="BT547" s="392"/>
      <c r="BU547" s="392"/>
      <c r="BV547" s="392"/>
      <c r="BW547" s="392"/>
      <c r="BX547" s="392"/>
      <c r="BY547" s="393"/>
      <c r="BZ547" s="393"/>
      <c r="CA547" s="393"/>
      <c r="CB547" s="393"/>
      <c r="CC547" s="393"/>
      <c r="CD547" s="393"/>
      <c r="CE547" s="393"/>
      <c r="CF547" s="393"/>
      <c r="CG547" s="393"/>
      <c r="CH547" s="393"/>
      <c r="CI547" s="393"/>
      <c r="CJ547" s="393"/>
      <c r="CK547" s="393"/>
      <c r="CL547" s="393"/>
      <c r="CM547" s="393"/>
      <c r="CN547" s="393"/>
      <c r="CO547" s="393"/>
      <c r="CP547" s="393"/>
      <c r="CQ547" s="393"/>
      <c r="CR547" s="393"/>
      <c r="CS547" s="393"/>
      <c r="CT547" s="393"/>
      <c r="CU547" s="393"/>
      <c r="CV547" s="393"/>
      <c r="CW547" s="393"/>
      <c r="CX547" s="393"/>
      <c r="CY547" s="393"/>
      <c r="CZ547" s="393"/>
    </row>
    <row r="548" s="397" customFormat="true" ht="25.15" customHeight="true" x14ac:dyDescent="0.2">
      <c r="C548" s="1154" t="s">
        <v>214</v>
      </c>
      <c r="D548" s="1155"/>
      <c r="E548" s="675">
        <v>8.7555910546451593E-2</v>
      </c>
      <c r="F548" s="671"/>
      <c r="G548" s="671"/>
      <c r="H548" s="1155" t="s">
        <v>214</v>
      </c>
      <c r="I548" s="1155"/>
      <c r="J548" s="676">
        <v>9.1405344596695706E-2</v>
      </c>
      <c r="K548" s="671"/>
      <c r="L548" s="671"/>
      <c r="M548" s="1155" t="s">
        <v>214</v>
      </c>
      <c r="N548" s="1155"/>
      <c r="O548" s="677">
        <v>8.9448906836673975E-2</v>
      </c>
      <c r="P548" s="671"/>
      <c r="Q548" s="671"/>
      <c r="Y548" s="390"/>
      <c r="Z548" s="390"/>
      <c r="AA548" s="390"/>
      <c r="AB548" s="390"/>
      <c r="AC548" s="390"/>
      <c r="AD548" s="390"/>
      <c r="AE548" s="390"/>
      <c r="AF548" s="390"/>
      <c r="AG548" s="390"/>
      <c r="AH548" s="390"/>
      <c r="AI548" s="390"/>
      <c r="AJ548" s="390"/>
      <c r="AK548" s="390"/>
      <c r="AL548" s="390"/>
      <c r="AM548" s="390"/>
      <c r="AN548" s="390"/>
      <c r="AO548" s="390"/>
      <c r="AP548" s="390"/>
      <c r="AQ548" s="390"/>
      <c r="AR548" s="390"/>
      <c r="AS548" s="390"/>
      <c r="AT548" s="390"/>
      <c r="AU548" s="390"/>
      <c r="AV548" s="390"/>
      <c r="AW548" s="390"/>
      <c r="AX548" s="390"/>
      <c r="AY548" s="390"/>
      <c r="AZ548" s="390"/>
      <c r="BA548" s="392"/>
      <c r="BB548" s="469"/>
      <c r="BC548" s="392"/>
      <c r="BD548" s="392"/>
      <c r="BE548" s="392"/>
      <c r="BF548" s="392"/>
      <c r="BG548" s="392"/>
      <c r="BH548" s="392"/>
      <c r="BI548" s="392"/>
      <c r="BJ548" s="392"/>
      <c r="BK548" s="392"/>
      <c r="BL548" s="392"/>
      <c r="BM548" s="392"/>
      <c r="BN548" s="392"/>
      <c r="BO548" s="392"/>
      <c r="BP548" s="392"/>
      <c r="BQ548" s="392"/>
      <c r="BR548" s="392"/>
      <c r="BS548" s="392"/>
      <c r="BT548" s="392"/>
      <c r="BU548" s="392"/>
      <c r="BV548" s="392"/>
      <c r="BW548" s="392"/>
      <c r="BX548" s="392"/>
      <c r="BY548" s="393"/>
      <c r="BZ548" s="393"/>
      <c r="CA548" s="393"/>
      <c r="CB548" s="393"/>
      <c r="CC548" s="393"/>
      <c r="CD548" s="393"/>
      <c r="CE548" s="393"/>
      <c r="CF548" s="393"/>
      <c r="CG548" s="393"/>
      <c r="CH548" s="393"/>
      <c r="CI548" s="393"/>
      <c r="CJ548" s="393"/>
      <c r="CK548" s="393"/>
      <c r="CL548" s="393"/>
      <c r="CM548" s="393"/>
      <c r="CN548" s="393"/>
      <c r="CO548" s="393"/>
      <c r="CP548" s="393"/>
      <c r="CQ548" s="393"/>
      <c r="CR548" s="393"/>
      <c r="CS548" s="393"/>
      <c r="CT548" s="393"/>
      <c r="CU548" s="393"/>
      <c r="CV548" s="393"/>
      <c r="CW548" s="393"/>
      <c r="CX548" s="393"/>
      <c r="CY548" s="393"/>
      <c r="CZ548" s="393"/>
    </row>
    <row r="549" s="397" customFormat="true" ht="25.15" customHeight="true" x14ac:dyDescent="0.2">
      <c r="C549" s="1154" t="s">
        <v>212</v>
      </c>
      <c r="D549" s="1155"/>
      <c r="E549" s="675">
        <v>8.7537506038914845E-2</v>
      </c>
      <c r="F549" s="671"/>
      <c r="G549" s="671"/>
      <c r="H549" s="1155" t="s">
        <v>212</v>
      </c>
      <c r="I549" s="1155"/>
      <c r="J549" s="676">
        <v>9.5698063727197274E-2</v>
      </c>
      <c r="K549" s="671"/>
      <c r="L549" s="671"/>
      <c r="M549" s="1155" t="s">
        <v>212</v>
      </c>
      <c r="N549" s="1155"/>
      <c r="O549" s="677">
        <v>9.7569904044356462E-2</v>
      </c>
      <c r="P549" s="671"/>
      <c r="Q549" s="671"/>
      <c r="Y549" s="390"/>
      <c r="Z549" s="390"/>
      <c r="AA549" s="390"/>
      <c r="AB549" s="390"/>
      <c r="AC549" s="390"/>
      <c r="AD549" s="390"/>
      <c r="AE549" s="390"/>
      <c r="AF549" s="390"/>
      <c r="AG549" s="390"/>
      <c r="AH549" s="390"/>
      <c r="AI549" s="390"/>
      <c r="AJ549" s="390"/>
      <c r="AK549" s="390"/>
      <c r="AL549" s="390"/>
      <c r="AM549" s="390"/>
      <c r="AN549" s="390"/>
      <c r="AO549" s="390"/>
      <c r="AP549" s="390"/>
      <c r="AQ549" s="390"/>
      <c r="AR549" s="390"/>
      <c r="AS549" s="390"/>
      <c r="AT549" s="390"/>
      <c r="AU549" s="390"/>
      <c r="AV549" s="390"/>
      <c r="AW549" s="390"/>
      <c r="AX549" s="390"/>
      <c r="AY549" s="390"/>
      <c r="AZ549" s="390"/>
      <c r="BA549" s="392"/>
      <c r="BB549" s="469"/>
      <c r="BC549" s="392"/>
      <c r="BD549" s="392"/>
      <c r="BE549" s="392"/>
      <c r="BF549" s="392"/>
      <c r="BG549" s="392"/>
      <c r="BH549" s="392"/>
      <c r="BI549" s="392"/>
      <c r="BJ549" s="392"/>
      <c r="BK549" s="392"/>
      <c r="BL549" s="392"/>
      <c r="BM549" s="392"/>
      <c r="BN549" s="392"/>
      <c r="BO549" s="392"/>
      <c r="BP549" s="392"/>
      <c r="BQ549" s="392"/>
      <c r="BR549" s="392"/>
      <c r="BS549" s="392"/>
      <c r="BT549" s="392"/>
      <c r="BU549" s="392"/>
      <c r="BV549" s="392"/>
      <c r="BW549" s="392"/>
      <c r="BX549" s="392"/>
      <c r="BY549" s="393"/>
      <c r="BZ549" s="393"/>
      <c r="CA549" s="393"/>
      <c r="CB549" s="393"/>
      <c r="CC549" s="393"/>
      <c r="CD549" s="393"/>
      <c r="CE549" s="393"/>
      <c r="CF549" s="393"/>
      <c r="CG549" s="393"/>
      <c r="CH549" s="393"/>
      <c r="CI549" s="393"/>
      <c r="CJ549" s="393"/>
      <c r="CK549" s="393"/>
      <c r="CL549" s="393"/>
      <c r="CM549" s="393"/>
      <c r="CN549" s="393"/>
      <c r="CO549" s="393"/>
      <c r="CP549" s="393"/>
      <c r="CQ549" s="393"/>
      <c r="CR549" s="393"/>
      <c r="CS549" s="393"/>
      <c r="CT549" s="393"/>
      <c r="CU549" s="393"/>
      <c r="CV549" s="393"/>
      <c r="CW549" s="393"/>
      <c r="CX549" s="393"/>
      <c r="CY549" s="393"/>
      <c r="CZ549" s="393"/>
    </row>
    <row r="550" s="397" customFormat="true" ht="25.15" customHeight="true" x14ac:dyDescent="0.2">
      <c r="C550" s="1154" t="s">
        <v>236</v>
      </c>
      <c r="D550" s="1155"/>
      <c r="E550" s="675">
        <v>4.0908331448182525E-2</v>
      </c>
      <c r="F550" s="671"/>
      <c r="G550" s="671"/>
      <c r="H550" s="1155" t="s">
        <v>236</v>
      </c>
      <c r="I550" s="1155"/>
      <c r="J550" s="676">
        <v>2.1577831930159403E-2</v>
      </c>
      <c r="K550" s="671"/>
      <c r="L550" s="671"/>
      <c r="M550" s="1155" t="s">
        <v>236</v>
      </c>
      <c r="N550" s="1155"/>
      <c r="O550" s="677">
        <v>4.2141457820909139E-2</v>
      </c>
      <c r="P550" s="671"/>
      <c r="Q550" s="671"/>
      <c r="Y550" s="390"/>
      <c r="Z550" s="390"/>
      <c r="AA550" s="390"/>
      <c r="AB550" s="390"/>
      <c r="AC550" s="390"/>
      <c r="AD550" s="390"/>
      <c r="AE550" s="390"/>
      <c r="AF550" s="390"/>
      <c r="AG550" s="390"/>
      <c r="AH550" s="390"/>
      <c r="AI550" s="390"/>
      <c r="AJ550" s="390"/>
      <c r="AK550" s="390"/>
      <c r="AL550" s="390"/>
      <c r="AM550" s="390"/>
      <c r="AN550" s="390"/>
      <c r="AO550" s="390"/>
      <c r="AP550" s="390"/>
      <c r="AQ550" s="390"/>
      <c r="AR550" s="390"/>
      <c r="AS550" s="390"/>
      <c r="AT550" s="390"/>
      <c r="AU550" s="390"/>
      <c r="AV550" s="390"/>
      <c r="AW550" s="390"/>
      <c r="AX550" s="390"/>
      <c r="AY550" s="390"/>
      <c r="AZ550" s="390"/>
      <c r="BA550" s="392"/>
      <c r="BB550" s="469"/>
      <c r="BC550" s="392"/>
      <c r="BD550" s="392"/>
      <c r="BE550" s="392"/>
      <c r="BF550" s="392"/>
      <c r="BG550" s="392"/>
      <c r="BH550" s="392"/>
      <c r="BI550" s="392"/>
      <c r="BJ550" s="392"/>
      <c r="BK550" s="392"/>
      <c r="BL550" s="392"/>
      <c r="BM550" s="392"/>
      <c r="BN550" s="392"/>
      <c r="BO550" s="392"/>
      <c r="BP550" s="392"/>
      <c r="BQ550" s="392"/>
      <c r="BR550" s="392"/>
      <c r="BS550" s="392"/>
      <c r="BT550" s="392"/>
      <c r="BU550" s="392"/>
      <c r="BV550" s="392"/>
      <c r="BW550" s="392"/>
      <c r="BX550" s="392"/>
      <c r="BY550" s="393"/>
      <c r="BZ550" s="393"/>
      <c r="CA550" s="393"/>
      <c r="CB550" s="393"/>
      <c r="CC550" s="393"/>
      <c r="CD550" s="393"/>
      <c r="CE550" s="393"/>
      <c r="CF550" s="393"/>
      <c r="CG550" s="393"/>
      <c r="CH550" s="393"/>
      <c r="CI550" s="393"/>
      <c r="CJ550" s="393"/>
      <c r="CK550" s="393"/>
      <c r="CL550" s="393"/>
      <c r="CM550" s="393"/>
      <c r="CN550" s="393"/>
      <c r="CO550" s="393"/>
      <c r="CP550" s="393"/>
      <c r="CQ550" s="393"/>
      <c r="CR550" s="393"/>
      <c r="CS550" s="393"/>
      <c r="CT550" s="393"/>
      <c r="CU550" s="393"/>
      <c r="CV550" s="393"/>
      <c r="CW550" s="393"/>
      <c r="CX550" s="393"/>
      <c r="CY550" s="393"/>
      <c r="CZ550" s="393"/>
    </row>
    <row r="551" s="397" customFormat="true" ht="25.15" customHeight="true" x14ac:dyDescent="0.2">
      <c r="C551" s="1154" t="s">
        <v>210</v>
      </c>
      <c r="D551" s="1155"/>
      <c r="E551" s="675">
        <v>8.990836190804756E-2</v>
      </c>
      <c r="F551" s="671"/>
      <c r="G551" s="671"/>
      <c r="H551" s="1155" t="s">
        <v>210</v>
      </c>
      <c r="I551" s="1155"/>
      <c r="J551" s="676">
        <v>9.4587892693844641E-2</v>
      </c>
      <c r="K551" s="671"/>
      <c r="L551" s="671"/>
      <c r="M551" s="1155" t="s">
        <v>210</v>
      </c>
      <c r="N551" s="1155"/>
      <c r="O551" s="677">
        <v>9.7922365007655235E-2</v>
      </c>
      <c r="P551" s="671"/>
      <c r="Q551" s="671"/>
      <c r="Y551" s="390"/>
      <c r="Z551" s="390"/>
      <c r="AA551" s="390"/>
      <c r="AB551" s="390"/>
      <c r="AC551" s="390"/>
      <c r="AD551" s="390"/>
      <c r="AE551" s="390"/>
      <c r="AF551" s="390"/>
      <c r="AG551" s="390"/>
      <c r="AH551" s="390"/>
      <c r="AI551" s="390"/>
      <c r="AJ551" s="390"/>
      <c r="AK551" s="390"/>
      <c r="AL551" s="390"/>
      <c r="AM551" s="390"/>
      <c r="AN551" s="390"/>
      <c r="AO551" s="390"/>
      <c r="AP551" s="390"/>
      <c r="AQ551" s="390"/>
      <c r="AR551" s="390"/>
      <c r="AS551" s="390"/>
      <c r="AT551" s="390"/>
      <c r="AU551" s="390"/>
      <c r="AV551" s="390"/>
      <c r="AW551" s="390"/>
      <c r="AX551" s="390"/>
      <c r="AY551" s="390"/>
      <c r="AZ551" s="390"/>
      <c r="BA551" s="392"/>
      <c r="BB551" s="469"/>
      <c r="BC551" s="392"/>
      <c r="BD551" s="392"/>
      <c r="BE551" s="392"/>
      <c r="BF551" s="392"/>
      <c r="BG551" s="392"/>
      <c r="BH551" s="392"/>
      <c r="BI551" s="392"/>
      <c r="BJ551" s="392"/>
      <c r="BK551" s="392"/>
      <c r="BL551" s="392"/>
      <c r="BM551" s="392"/>
      <c r="BN551" s="392"/>
      <c r="BO551" s="392"/>
      <c r="BP551" s="392"/>
      <c r="BQ551" s="392"/>
      <c r="BR551" s="392"/>
      <c r="BS551" s="392"/>
      <c r="BT551" s="392"/>
      <c r="BU551" s="392"/>
      <c r="BV551" s="392"/>
      <c r="BW551" s="392"/>
      <c r="BX551" s="392"/>
      <c r="BY551" s="393"/>
      <c r="BZ551" s="393"/>
      <c r="CA551" s="393"/>
      <c r="CB551" s="393"/>
      <c r="CC551" s="393"/>
      <c r="CD551" s="393"/>
      <c r="CE551" s="393"/>
      <c r="CF551" s="393"/>
      <c r="CG551" s="393"/>
      <c r="CH551" s="393"/>
      <c r="CI551" s="393"/>
      <c r="CJ551" s="393"/>
      <c r="CK551" s="393"/>
      <c r="CL551" s="393"/>
      <c r="CM551" s="393"/>
      <c r="CN551" s="393"/>
      <c r="CO551" s="393"/>
      <c r="CP551" s="393"/>
      <c r="CQ551" s="393"/>
      <c r="CR551" s="393"/>
      <c r="CS551" s="393"/>
      <c r="CT551" s="393"/>
      <c r="CU551" s="393"/>
      <c r="CV551" s="393"/>
      <c r="CW551" s="393"/>
      <c r="CX551" s="393"/>
      <c r="CY551" s="393"/>
      <c r="CZ551" s="393"/>
    </row>
    <row r="552" s="397" customFormat="true" ht="25.15" customHeight="true" x14ac:dyDescent="0.2">
      <c r="C552" s="1154" t="s">
        <v>213</v>
      </c>
      <c r="D552" s="1155"/>
      <c r="E552" s="675">
        <v>8.4315326356837209E-2</v>
      </c>
      <c r="F552" s="671"/>
      <c r="G552" s="671"/>
      <c r="H552" s="1155" t="s">
        <v>213</v>
      </c>
      <c r="I552" s="1155"/>
      <c r="J552" s="676">
        <v>6.1491910137548379E-2</v>
      </c>
      <c r="K552" s="671"/>
      <c r="L552" s="671"/>
      <c r="M552" s="1155" t="s">
        <v>213</v>
      </c>
      <c r="N552" s="1155"/>
      <c r="O552" s="677">
        <v>9.4100849947245976E-2</v>
      </c>
      <c r="P552" s="671"/>
      <c r="Q552" s="671"/>
      <c r="Y552" s="390"/>
      <c r="Z552" s="390"/>
      <c r="AA552" s="390"/>
      <c r="AB552" s="390"/>
      <c r="AC552" s="390"/>
      <c r="AD552" s="390"/>
      <c r="AE552" s="390"/>
      <c r="AF552" s="390"/>
      <c r="AG552" s="390"/>
      <c r="AH552" s="390"/>
      <c r="AI552" s="390"/>
      <c r="AJ552" s="390"/>
      <c r="AK552" s="390"/>
      <c r="AL552" s="390"/>
      <c r="AM552" s="390"/>
      <c r="AN552" s="390"/>
      <c r="AO552" s="390"/>
      <c r="AP552" s="390"/>
      <c r="AQ552" s="390"/>
      <c r="AR552" s="390"/>
      <c r="AS552" s="390"/>
      <c r="AT552" s="390"/>
      <c r="AU552" s="390"/>
      <c r="AV552" s="390"/>
      <c r="AW552" s="390"/>
      <c r="AX552" s="390"/>
      <c r="AY552" s="390"/>
      <c r="AZ552" s="390"/>
      <c r="BA552" s="392"/>
      <c r="BB552" s="469"/>
      <c r="BC552" s="392"/>
      <c r="BD552" s="392"/>
      <c r="BE552" s="392"/>
      <c r="BF552" s="392"/>
      <c r="BG552" s="392"/>
      <c r="BH552" s="392"/>
      <c r="BI552" s="392"/>
      <c r="BJ552" s="392"/>
      <c r="BK552" s="392"/>
      <c r="BL552" s="392"/>
      <c r="BM552" s="392"/>
      <c r="BN552" s="392"/>
      <c r="BO552" s="392"/>
      <c r="BP552" s="392"/>
      <c r="BQ552" s="392"/>
      <c r="BR552" s="392"/>
      <c r="BS552" s="392"/>
      <c r="BT552" s="392"/>
      <c r="BU552" s="392"/>
      <c r="BV552" s="392"/>
      <c r="BW552" s="392"/>
      <c r="BX552" s="392"/>
      <c r="BY552" s="393"/>
      <c r="BZ552" s="393"/>
      <c r="CA552" s="393"/>
      <c r="CB552" s="393"/>
      <c r="CC552" s="393"/>
      <c r="CD552" s="393"/>
      <c r="CE552" s="393"/>
      <c r="CF552" s="393"/>
      <c r="CG552" s="393"/>
      <c r="CH552" s="393"/>
      <c r="CI552" s="393"/>
      <c r="CJ552" s="393"/>
      <c r="CK552" s="393"/>
      <c r="CL552" s="393"/>
      <c r="CM552" s="393"/>
      <c r="CN552" s="393"/>
      <c r="CO552" s="393"/>
      <c r="CP552" s="393"/>
      <c r="CQ552" s="393"/>
      <c r="CR552" s="393"/>
      <c r="CS552" s="393"/>
      <c r="CT552" s="393"/>
      <c r="CU552" s="393"/>
      <c r="CV552" s="393"/>
      <c r="CW552" s="393"/>
      <c r="CX552" s="393"/>
      <c r="CY552" s="393"/>
      <c r="CZ552" s="393"/>
    </row>
    <row r="553" s="397" customFormat="true" ht="25.15" customHeight="true" x14ac:dyDescent="0.2">
      <c r="C553" s="1154" t="s">
        <v>219</v>
      </c>
      <c r="D553" s="1155"/>
      <c r="E553" s="675">
        <v>6.7438838209649896E-2</v>
      </c>
      <c r="F553" s="671"/>
      <c r="G553" s="671"/>
      <c r="H553" s="1155" t="s">
        <v>219</v>
      </c>
      <c r="I553" s="1155"/>
      <c r="J553" s="676">
        <v>5.5414224350633451E-2</v>
      </c>
      <c r="K553" s="671"/>
      <c r="L553" s="671"/>
      <c r="M553" s="1155" t="s">
        <v>219</v>
      </c>
      <c r="N553" s="1155"/>
      <c r="O553" s="677">
        <v>7.5755243361395094E-2</v>
      </c>
      <c r="P553" s="671"/>
      <c r="Q553" s="671"/>
      <c r="Y553" s="390"/>
      <c r="Z553" s="390"/>
      <c r="AA553" s="390"/>
      <c r="AB553" s="390"/>
      <c r="AC553" s="390"/>
      <c r="AD553" s="390"/>
      <c r="AE553" s="390"/>
      <c r="AF553" s="390"/>
      <c r="AG553" s="390"/>
      <c r="AH553" s="390"/>
      <c r="AI553" s="390"/>
      <c r="AJ553" s="390"/>
      <c r="AK553" s="390"/>
      <c r="AL553" s="390"/>
      <c r="AM553" s="390"/>
      <c r="AN553" s="390"/>
      <c r="AO553" s="390"/>
      <c r="AP553" s="390"/>
      <c r="AQ553" s="390"/>
      <c r="AR553" s="390"/>
      <c r="AS553" s="390"/>
      <c r="AT553" s="390"/>
      <c r="AU553" s="390"/>
      <c r="AV553" s="390"/>
      <c r="AW553" s="390"/>
      <c r="AX553" s="390"/>
      <c r="AY553" s="390"/>
      <c r="AZ553" s="390"/>
      <c r="BA553" s="392"/>
      <c r="BB553" s="469"/>
      <c r="BC553" s="392"/>
      <c r="BD553" s="392"/>
      <c r="BE553" s="392"/>
      <c r="BF553" s="392"/>
      <c r="BG553" s="392"/>
      <c r="BH553" s="392"/>
      <c r="BI553" s="392"/>
      <c r="BJ553" s="392"/>
      <c r="BK553" s="392"/>
      <c r="BL553" s="392"/>
      <c r="BM553" s="392"/>
      <c r="BN553" s="392"/>
      <c r="BO553" s="392"/>
      <c r="BP553" s="392"/>
      <c r="BQ553" s="392"/>
      <c r="BR553" s="392"/>
      <c r="BS553" s="392"/>
      <c r="BT553" s="392"/>
      <c r="BU553" s="392"/>
      <c r="BV553" s="392"/>
      <c r="BW553" s="392"/>
      <c r="BX553" s="392"/>
      <c r="BY553" s="393"/>
      <c r="BZ553" s="393"/>
      <c r="CA553" s="393"/>
      <c r="CB553" s="393"/>
      <c r="CC553" s="393"/>
      <c r="CD553" s="393"/>
      <c r="CE553" s="393"/>
      <c r="CF553" s="393"/>
      <c r="CG553" s="393"/>
      <c r="CH553" s="393"/>
      <c r="CI553" s="393"/>
      <c r="CJ553" s="393"/>
      <c r="CK553" s="393"/>
      <c r="CL553" s="393"/>
      <c r="CM553" s="393"/>
      <c r="CN553" s="393"/>
      <c r="CO553" s="393"/>
      <c r="CP553" s="393"/>
      <c r="CQ553" s="393"/>
      <c r="CR553" s="393"/>
      <c r="CS553" s="393"/>
      <c r="CT553" s="393"/>
      <c r="CU553" s="393"/>
      <c r="CV553" s="393"/>
      <c r="CW553" s="393"/>
      <c r="CX553" s="393"/>
      <c r="CY553" s="393"/>
      <c r="CZ553" s="393"/>
    </row>
    <row r="554" s="397" customFormat="true" ht="25.15" customHeight="true" x14ac:dyDescent="0.2">
      <c r="C554" s="1154" t="s">
        <v>224</v>
      </c>
      <c r="D554" s="1155"/>
      <c r="E554" s="675">
        <v>6.0999569551868103E-2</v>
      </c>
      <c r="F554" s="671"/>
      <c r="G554" s="671"/>
      <c r="H554" s="1155" t="s">
        <v>224</v>
      </c>
      <c r="I554" s="1155"/>
      <c r="J554" s="676">
        <v>3.8064679341355524E-2</v>
      </c>
      <c r="K554" s="671"/>
      <c r="L554" s="671"/>
      <c r="M554" s="1155" t="s">
        <v>224</v>
      </c>
      <c r="N554" s="1155"/>
      <c r="O554" s="677">
        <v>7.0190485237011366E-2</v>
      </c>
      <c r="P554" s="671"/>
      <c r="Q554" s="671"/>
      <c r="Y554" s="390"/>
      <c r="Z554" s="390"/>
      <c r="AA554" s="390"/>
      <c r="AB554" s="390"/>
      <c r="AC554" s="390"/>
      <c r="AD554" s="390"/>
      <c r="AE554" s="390"/>
      <c r="AF554" s="390"/>
      <c r="AG554" s="390"/>
      <c r="AH554" s="390"/>
      <c r="AI554" s="390"/>
      <c r="AJ554" s="390"/>
      <c r="AK554" s="390"/>
      <c r="AL554" s="390"/>
      <c r="AM554" s="390"/>
      <c r="AN554" s="390"/>
      <c r="AO554" s="390"/>
      <c r="AP554" s="390"/>
      <c r="AQ554" s="390"/>
      <c r="AR554" s="390"/>
      <c r="AS554" s="390"/>
      <c r="AT554" s="390"/>
      <c r="AU554" s="390"/>
      <c r="AV554" s="390"/>
      <c r="AW554" s="390"/>
      <c r="AX554" s="390"/>
      <c r="AY554" s="390"/>
      <c r="AZ554" s="390"/>
      <c r="BA554" s="392"/>
      <c r="BB554" s="469"/>
      <c r="BC554" s="392"/>
      <c r="BD554" s="392"/>
      <c r="BE554" s="392"/>
      <c r="BF554" s="392"/>
      <c r="BG554" s="392"/>
      <c r="BH554" s="392"/>
      <c r="BI554" s="392"/>
      <c r="BJ554" s="392"/>
      <c r="BK554" s="392"/>
      <c r="BL554" s="392"/>
      <c r="BM554" s="392"/>
      <c r="BN554" s="392"/>
      <c r="BO554" s="392"/>
      <c r="BP554" s="392"/>
      <c r="BQ554" s="392"/>
      <c r="BR554" s="392"/>
      <c r="BS554" s="392"/>
      <c r="BT554" s="392"/>
      <c r="BU554" s="392"/>
      <c r="BV554" s="392"/>
      <c r="BW554" s="392"/>
      <c r="BX554" s="392"/>
      <c r="BY554" s="393"/>
      <c r="BZ554" s="393"/>
      <c r="CA554" s="393"/>
      <c r="CB554" s="393"/>
      <c r="CC554" s="393"/>
      <c r="CD554" s="393"/>
      <c r="CE554" s="393"/>
      <c r="CF554" s="393"/>
      <c r="CG554" s="393"/>
      <c r="CH554" s="393"/>
      <c r="CI554" s="393"/>
      <c r="CJ554" s="393"/>
      <c r="CK554" s="393"/>
      <c r="CL554" s="393"/>
      <c r="CM554" s="393"/>
      <c r="CN554" s="393"/>
      <c r="CO554" s="393"/>
      <c r="CP554" s="393"/>
      <c r="CQ554" s="393"/>
      <c r="CR554" s="393"/>
      <c r="CS554" s="393"/>
      <c r="CT554" s="393"/>
      <c r="CU554" s="393"/>
      <c r="CV554" s="393"/>
      <c r="CW554" s="393"/>
      <c r="CX554" s="393"/>
      <c r="CY554" s="393"/>
      <c r="CZ554" s="393"/>
    </row>
    <row r="555" s="397" customFormat="true" ht="25.15" customHeight="true" x14ac:dyDescent="0.2">
      <c r="C555" s="1154" t="s">
        <v>225</v>
      </c>
      <c r="D555" s="1155"/>
      <c r="E555" s="675">
        <v>6.4655561226244843E-2</v>
      </c>
      <c r="F555" s="671"/>
      <c r="G555" s="671"/>
      <c r="H555" s="1155" t="s">
        <v>225</v>
      </c>
      <c r="I555" s="1155"/>
      <c r="J555" s="676">
        <v>5.8172902979178293E-2</v>
      </c>
      <c r="K555" s="671"/>
      <c r="L555" s="671"/>
      <c r="M555" s="1155" t="s">
        <v>225</v>
      </c>
      <c r="N555" s="1155"/>
      <c r="O555" s="677">
        <v>6.6506250442910045E-2</v>
      </c>
      <c r="P555" s="671"/>
      <c r="Q555" s="671"/>
      <c r="Y555" s="390"/>
      <c r="Z555" s="390"/>
      <c r="AA555" s="390"/>
      <c r="AB555" s="390"/>
      <c r="AC555" s="390"/>
      <c r="AD555" s="390"/>
      <c r="AE555" s="390"/>
      <c r="AF555" s="390"/>
      <c r="AG555" s="390"/>
      <c r="AH555" s="390"/>
      <c r="AI555" s="390"/>
      <c r="AJ555" s="390"/>
      <c r="AK555" s="390"/>
      <c r="AL555" s="390"/>
      <c r="AM555" s="390"/>
      <c r="AN555" s="390"/>
      <c r="AO555" s="390"/>
      <c r="AP555" s="390"/>
      <c r="AQ555" s="390"/>
      <c r="AR555" s="390"/>
      <c r="AS555" s="390"/>
      <c r="AT555" s="390"/>
      <c r="AU555" s="390"/>
      <c r="AV555" s="390"/>
      <c r="AW555" s="390"/>
      <c r="AX555" s="390"/>
      <c r="AY555" s="390"/>
      <c r="AZ555" s="390"/>
      <c r="BA555" s="392"/>
      <c r="BB555" s="469"/>
      <c r="BC555" s="392"/>
      <c r="BD555" s="392"/>
      <c r="BE555" s="392"/>
      <c r="BF555" s="392"/>
      <c r="BG555" s="392"/>
      <c r="BH555" s="392"/>
      <c r="BI555" s="392"/>
      <c r="BJ555" s="392"/>
      <c r="BK555" s="392"/>
      <c r="BL555" s="392"/>
      <c r="BM555" s="392"/>
      <c r="BN555" s="392"/>
      <c r="BO555" s="392"/>
      <c r="BP555" s="392"/>
      <c r="BQ555" s="392"/>
      <c r="BR555" s="392"/>
      <c r="BS555" s="392"/>
      <c r="BT555" s="392"/>
      <c r="BU555" s="392"/>
      <c r="BV555" s="392"/>
      <c r="BW555" s="392"/>
      <c r="BX555" s="392"/>
      <c r="BY555" s="393"/>
      <c r="BZ555" s="393"/>
      <c r="CA555" s="393"/>
      <c r="CB555" s="393"/>
      <c r="CC555" s="393"/>
      <c r="CD555" s="393"/>
      <c r="CE555" s="393"/>
      <c r="CF555" s="393"/>
      <c r="CG555" s="393"/>
      <c r="CH555" s="393"/>
      <c r="CI555" s="393"/>
      <c r="CJ555" s="393"/>
      <c r="CK555" s="393"/>
      <c r="CL555" s="393"/>
      <c r="CM555" s="393"/>
      <c r="CN555" s="393"/>
      <c r="CO555" s="393"/>
      <c r="CP555" s="393"/>
      <c r="CQ555" s="393"/>
      <c r="CR555" s="393"/>
      <c r="CS555" s="393"/>
      <c r="CT555" s="393"/>
      <c r="CU555" s="393"/>
      <c r="CV555" s="393"/>
      <c r="CW555" s="393"/>
      <c r="CX555" s="393"/>
      <c r="CY555" s="393"/>
      <c r="CZ555" s="393"/>
    </row>
    <row r="556" s="397" customFormat="true" ht="25.15" customHeight="true" x14ac:dyDescent="0.2">
      <c r="C556" s="1154" t="s">
        <v>221</v>
      </c>
      <c r="D556" s="1155"/>
      <c r="E556" s="675">
        <v>6.6204273244740305E-2</v>
      </c>
      <c r="F556" s="671"/>
      <c r="G556" s="671"/>
      <c r="H556" s="1155" t="s">
        <v>221</v>
      </c>
      <c r="I556" s="1155"/>
      <c r="J556" s="676">
        <v>6.9163722641142497E-2</v>
      </c>
      <c r="K556" s="671"/>
      <c r="L556" s="671"/>
      <c r="M556" s="1155" t="s">
        <v>221</v>
      </c>
      <c r="N556" s="1155"/>
      <c r="O556" s="677">
        <v>7.271432359499555E-2</v>
      </c>
      <c r="P556" s="671"/>
      <c r="Q556" s="671"/>
      <c r="Y556" s="390"/>
      <c r="Z556" s="390"/>
      <c r="AA556" s="390"/>
      <c r="AB556" s="390"/>
      <c r="AC556" s="390"/>
      <c r="AD556" s="390"/>
      <c r="AE556" s="390"/>
      <c r="AF556" s="390"/>
      <c r="AG556" s="390"/>
      <c r="AH556" s="390"/>
      <c r="AI556" s="390"/>
      <c r="AJ556" s="390"/>
      <c r="AK556" s="390"/>
      <c r="AL556" s="390"/>
      <c r="AM556" s="390"/>
      <c r="AN556" s="390"/>
      <c r="AO556" s="390"/>
      <c r="AP556" s="390"/>
      <c r="AQ556" s="390"/>
      <c r="AR556" s="390"/>
      <c r="AS556" s="390"/>
      <c r="AT556" s="390"/>
      <c r="AU556" s="390"/>
      <c r="AV556" s="390"/>
      <c r="AW556" s="390"/>
      <c r="AX556" s="390"/>
      <c r="AY556" s="390"/>
      <c r="AZ556" s="390"/>
      <c r="BA556" s="392"/>
      <c r="BB556" s="469"/>
      <c r="BC556" s="392"/>
      <c r="BD556" s="392"/>
      <c r="BE556" s="392"/>
      <c r="BF556" s="392"/>
      <c r="BG556" s="392"/>
      <c r="BH556" s="392"/>
      <c r="BI556" s="392"/>
      <c r="BJ556" s="392"/>
      <c r="BK556" s="392"/>
      <c r="BL556" s="392"/>
      <c r="BM556" s="392"/>
      <c r="BN556" s="392"/>
      <c r="BO556" s="392"/>
      <c r="BP556" s="392"/>
      <c r="BQ556" s="392"/>
      <c r="BR556" s="392"/>
      <c r="BS556" s="392"/>
      <c r="BT556" s="392"/>
      <c r="BU556" s="392"/>
      <c r="BV556" s="392"/>
      <c r="BW556" s="392"/>
      <c r="BX556" s="392"/>
      <c r="BY556" s="393"/>
      <c r="BZ556" s="393"/>
      <c r="CA556" s="393"/>
      <c r="CB556" s="393"/>
      <c r="CC556" s="393"/>
      <c r="CD556" s="393"/>
      <c r="CE556" s="393"/>
      <c r="CF556" s="393"/>
      <c r="CG556" s="393"/>
      <c r="CH556" s="393"/>
      <c r="CI556" s="393"/>
      <c r="CJ556" s="393"/>
      <c r="CK556" s="393"/>
      <c r="CL556" s="393"/>
      <c r="CM556" s="393"/>
      <c r="CN556" s="393"/>
      <c r="CO556" s="393"/>
      <c r="CP556" s="393"/>
      <c r="CQ556" s="393"/>
      <c r="CR556" s="393"/>
      <c r="CS556" s="393"/>
      <c r="CT556" s="393"/>
      <c r="CU556" s="393"/>
      <c r="CV556" s="393"/>
      <c r="CW556" s="393"/>
      <c r="CX556" s="393"/>
      <c r="CY556" s="393"/>
      <c r="CZ556" s="393"/>
    </row>
    <row r="557" s="397" customFormat="true" ht="25.15" customHeight="true" x14ac:dyDescent="0.2">
      <c r="C557" s="1154" t="s">
        <v>226</v>
      </c>
      <c r="D557" s="1155"/>
      <c r="E557" s="675">
        <v>5.4859730772485092E-2</v>
      </c>
      <c r="F557" s="671"/>
      <c r="G557" s="671"/>
      <c r="H557" s="1155" t="s">
        <v>226</v>
      </c>
      <c r="I557" s="1155"/>
      <c r="J557" s="676">
        <v>6.1377718567906733E-2</v>
      </c>
      <c r="K557" s="671"/>
      <c r="L557" s="671"/>
      <c r="M557" s="1155" t="s">
        <v>226</v>
      </c>
      <c r="N557" s="1155"/>
      <c r="O557" s="677">
        <v>4.2719868875590927E-2</v>
      </c>
      <c r="P557" s="671"/>
      <c r="Q557" s="671"/>
      <c r="Y557" s="390"/>
      <c r="Z557" s="390"/>
      <c r="AA557" s="390"/>
      <c r="AB557" s="390"/>
      <c r="AC557" s="390"/>
      <c r="AD557" s="390"/>
      <c r="AE557" s="390"/>
      <c r="AF557" s="390"/>
      <c r="AG557" s="390"/>
      <c r="AH557" s="390"/>
      <c r="AI557" s="390"/>
      <c r="AJ557" s="390"/>
      <c r="AK557" s="390"/>
      <c r="AL557" s="390"/>
      <c r="AM557" s="390"/>
      <c r="AN557" s="390"/>
      <c r="AO557" s="390"/>
      <c r="AP557" s="390"/>
      <c r="AQ557" s="390"/>
      <c r="AR557" s="390"/>
      <c r="AS557" s="390"/>
      <c r="AT557" s="390"/>
      <c r="AU557" s="390"/>
      <c r="AV557" s="390"/>
      <c r="AW557" s="390"/>
      <c r="AX557" s="390"/>
      <c r="AY557" s="390"/>
      <c r="AZ557" s="390"/>
      <c r="BA557" s="392"/>
      <c r="BB557" s="469"/>
      <c r="BC557" s="392"/>
      <c r="BD557" s="392"/>
      <c r="BE557" s="392"/>
      <c r="BF557" s="392"/>
      <c r="BG557" s="392"/>
      <c r="BH557" s="392"/>
      <c r="BI557" s="392"/>
      <c r="BJ557" s="392"/>
      <c r="BK557" s="392"/>
      <c r="BL557" s="392"/>
      <c r="BM557" s="392"/>
      <c r="BN557" s="392"/>
      <c r="BO557" s="392"/>
      <c r="BP557" s="392"/>
      <c r="BQ557" s="392"/>
      <c r="BR557" s="392"/>
      <c r="BS557" s="392"/>
      <c r="BT557" s="392"/>
      <c r="BU557" s="392"/>
      <c r="BV557" s="392"/>
      <c r="BW557" s="392"/>
      <c r="BX557" s="392"/>
      <c r="BY557" s="393"/>
      <c r="BZ557" s="393"/>
      <c r="CA557" s="393"/>
      <c r="CB557" s="393"/>
      <c r="CC557" s="393"/>
      <c r="CD557" s="393"/>
      <c r="CE557" s="393"/>
      <c r="CF557" s="393"/>
      <c r="CG557" s="393"/>
      <c r="CH557" s="393"/>
      <c r="CI557" s="393"/>
      <c r="CJ557" s="393"/>
      <c r="CK557" s="393"/>
      <c r="CL557" s="393"/>
      <c r="CM557" s="393"/>
      <c r="CN557" s="393"/>
      <c r="CO557" s="393"/>
      <c r="CP557" s="393"/>
      <c r="CQ557" s="393"/>
      <c r="CR557" s="393"/>
      <c r="CS557" s="393"/>
      <c r="CT557" s="393"/>
      <c r="CU557" s="393"/>
      <c r="CV557" s="393"/>
      <c r="CW557" s="393"/>
      <c r="CX557" s="393"/>
      <c r="CY557" s="393"/>
      <c r="CZ557" s="393"/>
    </row>
    <row r="558" s="397" customFormat="true" ht="25.15" customHeight="true" x14ac:dyDescent="0.2">
      <c r="C558" s="1154" t="s">
        <v>216</v>
      </c>
      <c r="D558" s="1155"/>
      <c r="E558" s="675">
        <v>7.1748983249138629E-2</v>
      </c>
      <c r="F558" s="671"/>
      <c r="G558" s="671"/>
      <c r="H558" s="1155" t="s">
        <v>216</v>
      </c>
      <c r="I558" s="1155"/>
      <c r="J558" s="676">
        <v>8.3657951803283212E-2</v>
      </c>
      <c r="K558" s="671"/>
      <c r="L558" s="671"/>
      <c r="M558" s="1155" t="s">
        <v>216</v>
      </c>
      <c r="N558" s="1155"/>
      <c r="O558" s="677">
        <v>5.8840976406742448E-2</v>
      </c>
      <c r="P558" s="671"/>
      <c r="Q558" s="671"/>
      <c r="Y558" s="390"/>
      <c r="Z558" s="390"/>
      <c r="AA558" s="390"/>
      <c r="AB558" s="390"/>
      <c r="AC558" s="390"/>
      <c r="AD558" s="390"/>
      <c r="AE558" s="390"/>
      <c r="AF558" s="390"/>
      <c r="AG558" s="390"/>
      <c r="AH558" s="390"/>
      <c r="AI558" s="390"/>
      <c r="AJ558" s="390"/>
      <c r="AK558" s="390"/>
      <c r="AL558" s="390"/>
      <c r="AM558" s="390"/>
      <c r="AN558" s="390"/>
      <c r="AO558" s="390"/>
      <c r="AP558" s="390"/>
      <c r="AQ558" s="390"/>
      <c r="AR558" s="390"/>
      <c r="AS558" s="390"/>
      <c r="AT558" s="390"/>
      <c r="AU558" s="390"/>
      <c r="AV558" s="390"/>
      <c r="AW558" s="390"/>
      <c r="AX558" s="390"/>
      <c r="AY558" s="390"/>
      <c r="AZ558" s="390"/>
      <c r="BA558" s="392"/>
      <c r="BB558" s="469"/>
      <c r="BC558" s="392"/>
      <c r="BD558" s="392"/>
      <c r="BE558" s="392"/>
      <c r="BF558" s="392"/>
      <c r="BG558" s="392"/>
      <c r="BH558" s="392"/>
      <c r="BI558" s="392"/>
      <c r="BJ558" s="392"/>
      <c r="BK558" s="392"/>
      <c r="BL558" s="392"/>
      <c r="BM558" s="392"/>
      <c r="BN558" s="392"/>
      <c r="BO558" s="392"/>
      <c r="BP558" s="392"/>
      <c r="BQ558" s="392"/>
      <c r="BR558" s="392"/>
      <c r="BS558" s="392"/>
      <c r="BT558" s="392"/>
      <c r="BU558" s="392"/>
      <c r="BV558" s="392"/>
      <c r="BW558" s="392"/>
      <c r="BX558" s="392"/>
      <c r="BY558" s="393"/>
      <c r="BZ558" s="393"/>
      <c r="CA558" s="393"/>
      <c r="CB558" s="393"/>
      <c r="CC558" s="393"/>
      <c r="CD558" s="393"/>
      <c r="CE558" s="393"/>
      <c r="CF558" s="393"/>
      <c r="CG558" s="393"/>
      <c r="CH558" s="393"/>
      <c r="CI558" s="393"/>
      <c r="CJ558" s="393"/>
      <c r="CK558" s="393"/>
      <c r="CL558" s="393"/>
      <c r="CM558" s="393"/>
      <c r="CN558" s="393"/>
      <c r="CO558" s="393"/>
      <c r="CP558" s="393"/>
      <c r="CQ558" s="393"/>
      <c r="CR558" s="393"/>
      <c r="CS558" s="393"/>
      <c r="CT558" s="393"/>
      <c r="CU558" s="393"/>
      <c r="CV558" s="393"/>
      <c r="CW558" s="393"/>
      <c r="CX558" s="393"/>
      <c r="CY558" s="393"/>
      <c r="CZ558" s="393"/>
    </row>
    <row r="559" s="397" customFormat="true" ht="25.15" customHeight="true" x14ac:dyDescent="0.2">
      <c r="C559" s="1154" t="s">
        <v>233</v>
      </c>
      <c r="D559" s="1155"/>
      <c r="E559" s="675">
        <v>1.281771094382014E-2</v>
      </c>
      <c r="F559" s="671"/>
      <c r="G559" s="671"/>
      <c r="H559" s="1155" t="s">
        <v>233</v>
      </c>
      <c r="I559" s="1155"/>
      <c r="J559" s="676">
        <v>4.4004874278193593E-2</v>
      </c>
      <c r="K559" s="671"/>
      <c r="L559" s="671"/>
      <c r="M559" s="1155" t="s">
        <v>233</v>
      </c>
      <c r="N559" s="1155"/>
      <c r="O559" s="677">
        <v>1.3637302666290773E-2</v>
      </c>
      <c r="P559" s="671"/>
      <c r="Q559" s="671"/>
      <c r="Y559" s="390"/>
      <c r="Z559" s="390"/>
      <c r="AA559" s="390"/>
      <c r="AB559" s="390"/>
      <c r="AC559" s="390"/>
      <c r="AD559" s="390"/>
      <c r="AE559" s="390"/>
      <c r="AF559" s="390"/>
      <c r="AG559" s="390"/>
      <c r="AH559" s="390"/>
      <c r="AI559" s="390"/>
      <c r="AJ559" s="390"/>
      <c r="AK559" s="390"/>
      <c r="AL559" s="390"/>
      <c r="AM559" s="390"/>
      <c r="AN559" s="390"/>
      <c r="AO559" s="390"/>
      <c r="AP559" s="390"/>
      <c r="AQ559" s="390"/>
      <c r="AR559" s="390"/>
      <c r="AS559" s="390"/>
      <c r="AT559" s="390"/>
      <c r="AU559" s="390"/>
      <c r="AV559" s="390"/>
      <c r="AW559" s="390"/>
      <c r="AX559" s="390"/>
      <c r="AY559" s="390"/>
      <c r="AZ559" s="390"/>
      <c r="BA559" s="392"/>
      <c r="BB559" s="469"/>
      <c r="BC559" s="392"/>
      <c r="BD559" s="392"/>
      <c r="BE559" s="392"/>
      <c r="BF559" s="392"/>
      <c r="BG559" s="392"/>
      <c r="BH559" s="392"/>
      <c r="BI559" s="392"/>
      <c r="BJ559" s="392"/>
      <c r="BK559" s="392"/>
      <c r="BL559" s="392"/>
      <c r="BM559" s="392"/>
      <c r="BN559" s="392"/>
      <c r="BO559" s="392"/>
      <c r="BP559" s="392"/>
      <c r="BQ559" s="392"/>
      <c r="BR559" s="392"/>
      <c r="BS559" s="392"/>
      <c r="BT559" s="392"/>
      <c r="BU559" s="392"/>
      <c r="BV559" s="392"/>
      <c r="BW559" s="392"/>
      <c r="BX559" s="392"/>
      <c r="BY559" s="393"/>
      <c r="BZ559" s="393"/>
      <c r="CA559" s="393"/>
      <c r="CB559" s="393"/>
      <c r="CC559" s="393"/>
      <c r="CD559" s="393"/>
      <c r="CE559" s="393"/>
      <c r="CF559" s="393"/>
      <c r="CG559" s="393"/>
      <c r="CH559" s="393"/>
      <c r="CI559" s="393"/>
      <c r="CJ559" s="393"/>
      <c r="CK559" s="393"/>
      <c r="CL559" s="393"/>
      <c r="CM559" s="393"/>
      <c r="CN559" s="393"/>
      <c r="CO559" s="393"/>
      <c r="CP559" s="393"/>
      <c r="CQ559" s="393"/>
      <c r="CR559" s="393"/>
      <c r="CS559" s="393"/>
      <c r="CT559" s="393"/>
      <c r="CU559" s="393"/>
      <c r="CV559" s="393"/>
      <c r="CW559" s="393"/>
      <c r="CX559" s="393"/>
      <c r="CY559" s="393"/>
      <c r="CZ559" s="393"/>
    </row>
    <row r="560" s="397" customFormat="true" ht="25.15" customHeight="true" x14ac:dyDescent="0.2">
      <c r="C560" s="1154" t="s">
        <v>231</v>
      </c>
      <c r="D560" s="1155"/>
      <c r="E560" s="675">
        <v>3.9320539619791359E-2</v>
      </c>
      <c r="F560" s="671"/>
      <c r="G560" s="671"/>
      <c r="H560" s="1155" t="s">
        <v>231</v>
      </c>
      <c r="I560" s="1155"/>
      <c r="J560" s="676">
        <v>4.2224283694519263E-2</v>
      </c>
      <c r="K560" s="671"/>
      <c r="L560" s="671"/>
      <c r="M560" s="1155" t="s">
        <v>231</v>
      </c>
      <c r="N560" s="1155"/>
      <c r="O560" s="677">
        <v>5.2704718679120341E-2</v>
      </c>
      <c r="P560" s="671"/>
      <c r="Q560" s="671"/>
      <c r="Y560" s="390"/>
      <c r="Z560" s="390"/>
      <c r="AA560" s="390"/>
      <c r="AB560" s="390"/>
      <c r="AC560" s="390"/>
      <c r="AD560" s="390"/>
      <c r="AE560" s="390"/>
      <c r="AF560" s="390"/>
      <c r="AG560" s="390"/>
      <c r="AH560" s="390"/>
      <c r="AI560" s="390"/>
      <c r="AJ560" s="390"/>
      <c r="AK560" s="390"/>
      <c r="AL560" s="390"/>
      <c r="AM560" s="390"/>
      <c r="AN560" s="390"/>
      <c r="AO560" s="390"/>
      <c r="AP560" s="390"/>
      <c r="AQ560" s="390"/>
      <c r="AR560" s="390"/>
      <c r="AS560" s="390"/>
      <c r="AT560" s="390"/>
      <c r="AU560" s="390"/>
      <c r="AV560" s="390"/>
      <c r="AW560" s="390"/>
      <c r="AX560" s="390"/>
      <c r="AY560" s="390"/>
      <c r="AZ560" s="390"/>
      <c r="BA560" s="392"/>
      <c r="BB560" s="469"/>
      <c r="BC560" s="392"/>
      <c r="BD560" s="392"/>
      <c r="BE560" s="392"/>
      <c r="BF560" s="392"/>
      <c r="BG560" s="392"/>
      <c r="BH560" s="392"/>
      <c r="BI560" s="392"/>
      <c r="BJ560" s="392"/>
      <c r="BK560" s="392"/>
      <c r="BL560" s="392"/>
      <c r="BM560" s="392"/>
      <c r="BN560" s="392"/>
      <c r="BO560" s="392"/>
      <c r="BP560" s="392"/>
      <c r="BQ560" s="392"/>
      <c r="BR560" s="392"/>
      <c r="BS560" s="392"/>
      <c r="BT560" s="392"/>
      <c r="BU560" s="392"/>
      <c r="BV560" s="392"/>
      <c r="BW560" s="392"/>
      <c r="BX560" s="392"/>
      <c r="BY560" s="393"/>
      <c r="BZ560" s="393"/>
      <c r="CA560" s="393"/>
      <c r="CB560" s="393"/>
      <c r="CC560" s="393"/>
      <c r="CD560" s="393"/>
      <c r="CE560" s="393"/>
      <c r="CF560" s="393"/>
      <c r="CG560" s="393"/>
      <c r="CH560" s="393"/>
      <c r="CI560" s="393"/>
      <c r="CJ560" s="393"/>
      <c r="CK560" s="393"/>
      <c r="CL560" s="393"/>
      <c r="CM560" s="393"/>
      <c r="CN560" s="393"/>
      <c r="CO560" s="393"/>
      <c r="CP560" s="393"/>
      <c r="CQ560" s="393"/>
      <c r="CR560" s="393"/>
      <c r="CS560" s="393"/>
      <c r="CT560" s="393"/>
      <c r="CU560" s="393"/>
      <c r="CV560" s="393"/>
      <c r="CW560" s="393"/>
      <c r="CX560" s="393"/>
      <c r="CY560" s="393"/>
      <c r="CZ560" s="393"/>
    </row>
    <row r="561" s="397" customFormat="true" ht="25.15" customHeight="true" x14ac:dyDescent="0.2">
      <c r="C561" s="1154" t="s">
        <v>211</v>
      </c>
      <c r="D561" s="1155"/>
      <c r="E561" s="675">
        <v>9.0497306126760615E-2</v>
      </c>
      <c r="F561" s="671"/>
      <c r="G561" s="671"/>
      <c r="H561" s="1155" t="s">
        <v>211</v>
      </c>
      <c r="I561" s="1155"/>
      <c r="J561" s="676">
        <v>8.8813998023552901E-2</v>
      </c>
      <c r="K561" s="671"/>
      <c r="L561" s="671"/>
      <c r="M561" s="1155" t="s">
        <v>211</v>
      </c>
      <c r="N561" s="1155"/>
      <c r="O561" s="677">
        <v>8.7026659459064945E-2</v>
      </c>
      <c r="P561" s="671"/>
      <c r="Q561" s="671"/>
      <c r="Y561" s="390"/>
      <c r="Z561" s="390"/>
      <c r="AA561" s="390"/>
      <c r="AB561" s="390"/>
      <c r="AC561" s="390"/>
      <c r="AD561" s="390"/>
      <c r="AE561" s="390"/>
      <c r="AF561" s="390"/>
      <c r="AG561" s="390"/>
      <c r="AH561" s="390"/>
      <c r="AI561" s="390"/>
      <c r="AJ561" s="390"/>
      <c r="AK561" s="390"/>
      <c r="AL561" s="390"/>
      <c r="AM561" s="390"/>
      <c r="AN561" s="390"/>
      <c r="AO561" s="390"/>
      <c r="AP561" s="390"/>
      <c r="AQ561" s="390"/>
      <c r="AR561" s="390"/>
      <c r="AS561" s="390"/>
      <c r="AT561" s="390"/>
      <c r="AU561" s="390"/>
      <c r="AV561" s="390"/>
      <c r="AW561" s="390"/>
      <c r="AX561" s="390"/>
      <c r="AY561" s="390"/>
      <c r="AZ561" s="390"/>
      <c r="BA561" s="392"/>
      <c r="BB561" s="469"/>
      <c r="BC561" s="392"/>
      <c r="BD561" s="392"/>
      <c r="BE561" s="392"/>
      <c r="BF561" s="392"/>
      <c r="BG561" s="392"/>
      <c r="BH561" s="392"/>
      <c r="BI561" s="392"/>
      <c r="BJ561" s="392"/>
      <c r="BK561" s="392"/>
      <c r="BL561" s="392"/>
      <c r="BM561" s="392"/>
      <c r="BN561" s="392"/>
      <c r="BO561" s="392"/>
      <c r="BP561" s="392"/>
      <c r="BQ561" s="392"/>
      <c r="BR561" s="392"/>
      <c r="BS561" s="392"/>
      <c r="BT561" s="392"/>
      <c r="BU561" s="392"/>
      <c r="BV561" s="392"/>
      <c r="BW561" s="392"/>
      <c r="BX561" s="392"/>
      <c r="BY561" s="393"/>
      <c r="BZ561" s="393"/>
      <c r="CA561" s="393"/>
      <c r="CB561" s="393"/>
      <c r="CC561" s="393"/>
      <c r="CD561" s="393"/>
      <c r="CE561" s="393"/>
      <c r="CF561" s="393"/>
      <c r="CG561" s="393"/>
      <c r="CH561" s="393"/>
      <c r="CI561" s="393"/>
      <c r="CJ561" s="393"/>
      <c r="CK561" s="393"/>
      <c r="CL561" s="393"/>
      <c r="CM561" s="393"/>
      <c r="CN561" s="393"/>
      <c r="CO561" s="393"/>
      <c r="CP561" s="393"/>
      <c r="CQ561" s="393"/>
      <c r="CR561" s="393"/>
      <c r="CS561" s="393"/>
      <c r="CT561" s="393"/>
      <c r="CU561" s="393"/>
      <c r="CV561" s="393"/>
      <c r="CW561" s="393"/>
      <c r="CX561" s="393"/>
      <c r="CY561" s="393"/>
      <c r="CZ561" s="393"/>
    </row>
    <row r="562" s="397" customFormat="true" ht="25.15" customHeight="true" x14ac:dyDescent="0.2">
      <c r="C562" s="1154" t="s">
        <v>207</v>
      </c>
      <c r="D562" s="1155"/>
      <c r="E562" s="675">
        <v>9.6576082481928116E-2</v>
      </c>
      <c r="F562" s="671"/>
      <c r="G562" s="671"/>
      <c r="H562" s="1155" t="s">
        <v>207</v>
      </c>
      <c r="I562" s="1155"/>
      <c r="J562" s="676">
        <v>0.10147075719024007</v>
      </c>
      <c r="K562" s="671"/>
      <c r="L562" s="671"/>
      <c r="M562" s="1155" t="s">
        <v>207</v>
      </c>
      <c r="N562" s="1155"/>
      <c r="O562" s="677">
        <v>9.5794154925533809E-2</v>
      </c>
      <c r="P562" s="671"/>
      <c r="Q562" s="671"/>
      <c r="Y562" s="390"/>
      <c r="Z562" s="390"/>
      <c r="AA562" s="390"/>
      <c r="AB562" s="390"/>
      <c r="AC562" s="390"/>
      <c r="AD562" s="390"/>
      <c r="AE562" s="390"/>
      <c r="AF562" s="390"/>
      <c r="AG562" s="390"/>
      <c r="AH562" s="390"/>
      <c r="AI562" s="390"/>
      <c r="AJ562" s="390"/>
      <c r="AK562" s="390"/>
      <c r="AL562" s="390"/>
      <c r="AM562" s="390"/>
      <c r="AN562" s="390"/>
      <c r="AO562" s="390"/>
      <c r="AP562" s="390"/>
      <c r="AQ562" s="390"/>
      <c r="AR562" s="390"/>
      <c r="AS562" s="390"/>
      <c r="AT562" s="390"/>
      <c r="AU562" s="390"/>
      <c r="AV562" s="390"/>
      <c r="AW562" s="390"/>
      <c r="AX562" s="390"/>
      <c r="AY562" s="390"/>
      <c r="AZ562" s="390"/>
      <c r="BA562" s="392"/>
      <c r="BB562" s="469"/>
      <c r="BC562" s="392"/>
      <c r="BD562" s="392"/>
      <c r="BE562" s="392"/>
      <c r="BF562" s="392"/>
      <c r="BG562" s="392"/>
      <c r="BH562" s="392"/>
      <c r="BI562" s="392"/>
      <c r="BJ562" s="392"/>
      <c r="BK562" s="392"/>
      <c r="BL562" s="392"/>
      <c r="BM562" s="392"/>
      <c r="BN562" s="392"/>
      <c r="BO562" s="392"/>
      <c r="BP562" s="392"/>
      <c r="BQ562" s="392"/>
      <c r="BR562" s="392"/>
      <c r="BS562" s="392"/>
      <c r="BT562" s="392"/>
      <c r="BU562" s="392"/>
      <c r="BV562" s="392"/>
      <c r="BW562" s="392"/>
      <c r="BX562" s="392"/>
      <c r="BY562" s="393"/>
      <c r="BZ562" s="393"/>
      <c r="CA562" s="393"/>
      <c r="CB562" s="393"/>
      <c r="CC562" s="393"/>
      <c r="CD562" s="393"/>
      <c r="CE562" s="393"/>
      <c r="CF562" s="393"/>
      <c r="CG562" s="393"/>
      <c r="CH562" s="393"/>
      <c r="CI562" s="393"/>
      <c r="CJ562" s="393"/>
      <c r="CK562" s="393"/>
      <c r="CL562" s="393"/>
      <c r="CM562" s="393"/>
      <c r="CN562" s="393"/>
      <c r="CO562" s="393"/>
      <c r="CP562" s="393"/>
      <c r="CQ562" s="393"/>
      <c r="CR562" s="393"/>
      <c r="CS562" s="393"/>
      <c r="CT562" s="393"/>
      <c r="CU562" s="393"/>
      <c r="CV562" s="393"/>
      <c r="CW562" s="393"/>
      <c r="CX562" s="393"/>
      <c r="CY562" s="393"/>
      <c r="CZ562" s="393"/>
    </row>
    <row r="563" s="397" customFormat="true" ht="25.15" customHeight="true" x14ac:dyDescent="0.2">
      <c r="C563" s="1154" t="s">
        <v>215</v>
      </c>
      <c r="D563" s="1155"/>
      <c r="E563" s="675">
        <v>7.7485965463679377E-2</v>
      </c>
      <c r="F563" s="671"/>
      <c r="G563" s="671"/>
      <c r="H563" s="1155" t="s">
        <v>215</v>
      </c>
      <c r="I563" s="1155"/>
      <c r="J563" s="676">
        <v>8.6383181575405962E-2</v>
      </c>
      <c r="K563" s="671"/>
      <c r="L563" s="671"/>
      <c r="M563" s="1155" t="s">
        <v>215</v>
      </c>
      <c r="N563" s="1155"/>
      <c r="O563" s="677">
        <v>6.1840255469276795E-2</v>
      </c>
      <c r="P563" s="671"/>
      <c r="Q563" s="671"/>
      <c r="Y563" s="390"/>
      <c r="Z563" s="390"/>
      <c r="AA563" s="390"/>
      <c r="AB563" s="390"/>
      <c r="AC563" s="390"/>
      <c r="AD563" s="390"/>
      <c r="AE563" s="390"/>
      <c r="AF563" s="390"/>
      <c r="AG563" s="390"/>
      <c r="AH563" s="390"/>
      <c r="AI563" s="390"/>
      <c r="AJ563" s="390"/>
      <c r="AK563" s="390"/>
      <c r="AL563" s="390"/>
      <c r="AM563" s="390"/>
      <c r="AN563" s="390"/>
      <c r="AO563" s="390"/>
      <c r="AP563" s="390"/>
      <c r="AQ563" s="390"/>
      <c r="AR563" s="390"/>
      <c r="AS563" s="390"/>
      <c r="AT563" s="390"/>
      <c r="AU563" s="390"/>
      <c r="AV563" s="390"/>
      <c r="AW563" s="390"/>
      <c r="AX563" s="390"/>
      <c r="AY563" s="390"/>
      <c r="AZ563" s="390"/>
      <c r="BA563" s="392"/>
      <c r="BB563" s="469"/>
      <c r="BC563" s="392"/>
      <c r="BD563" s="392"/>
      <c r="BE563" s="392"/>
      <c r="BF563" s="392"/>
      <c r="BG563" s="392"/>
      <c r="BH563" s="392"/>
      <c r="BI563" s="392"/>
      <c r="BJ563" s="392"/>
      <c r="BK563" s="392"/>
      <c r="BL563" s="392"/>
      <c r="BM563" s="392"/>
      <c r="BN563" s="392"/>
      <c r="BO563" s="392"/>
      <c r="BP563" s="392"/>
      <c r="BQ563" s="392"/>
      <c r="BR563" s="392"/>
      <c r="BS563" s="392"/>
      <c r="BT563" s="392"/>
      <c r="BU563" s="392"/>
      <c r="BV563" s="392"/>
      <c r="BW563" s="392"/>
      <c r="BX563" s="392"/>
      <c r="BY563" s="393"/>
      <c r="BZ563" s="393"/>
      <c r="CA563" s="393"/>
      <c r="CB563" s="393"/>
      <c r="CC563" s="393"/>
      <c r="CD563" s="393"/>
      <c r="CE563" s="393"/>
      <c r="CF563" s="393"/>
      <c r="CG563" s="393"/>
      <c r="CH563" s="393"/>
      <c r="CI563" s="393"/>
      <c r="CJ563" s="393"/>
      <c r="CK563" s="393"/>
      <c r="CL563" s="393"/>
      <c r="CM563" s="393"/>
      <c r="CN563" s="393"/>
      <c r="CO563" s="393"/>
      <c r="CP563" s="393"/>
      <c r="CQ563" s="393"/>
      <c r="CR563" s="393"/>
      <c r="CS563" s="393"/>
      <c r="CT563" s="393"/>
      <c r="CU563" s="393"/>
      <c r="CV563" s="393"/>
      <c r="CW563" s="393"/>
      <c r="CX563" s="393"/>
      <c r="CY563" s="393"/>
      <c r="CZ563" s="393"/>
    </row>
    <row r="564" s="397" customFormat="true" ht="25.15" customHeight="true" x14ac:dyDescent="0.2">
      <c r="C564" s="1154" t="s">
        <v>235</v>
      </c>
      <c r="D564" s="1155"/>
      <c r="E564" s="675">
        <v>4.0447829572867217E-2</v>
      </c>
      <c r="F564" s="671"/>
      <c r="G564" s="671"/>
      <c r="H564" s="1155" t="s">
        <v>235</v>
      </c>
      <c r="I564" s="1155"/>
      <c r="J564" s="676">
        <v>1.7454638765166838E-2</v>
      </c>
      <c r="K564" s="671"/>
      <c r="L564" s="671"/>
      <c r="M564" s="1155" t="s">
        <v>235</v>
      </c>
      <c r="N564" s="1155"/>
      <c r="O564" s="677">
        <v>4.9755808817862568E-2</v>
      </c>
      <c r="P564" s="671"/>
      <c r="Q564" s="671"/>
      <c r="Y564" s="390"/>
      <c r="Z564" s="390"/>
      <c r="AA564" s="390"/>
      <c r="AB564" s="390"/>
      <c r="AC564" s="390"/>
      <c r="AD564" s="390"/>
      <c r="AE564" s="390"/>
      <c r="AF564" s="390"/>
      <c r="AG564" s="390"/>
      <c r="AH564" s="390"/>
      <c r="AI564" s="390"/>
      <c r="AJ564" s="390"/>
      <c r="AK564" s="390"/>
      <c r="AL564" s="390"/>
      <c r="AM564" s="390"/>
      <c r="AN564" s="390"/>
      <c r="AO564" s="390"/>
      <c r="AP564" s="390"/>
      <c r="AQ564" s="390"/>
      <c r="AR564" s="390"/>
      <c r="AS564" s="390"/>
      <c r="AT564" s="390"/>
      <c r="AU564" s="390"/>
      <c r="AV564" s="390"/>
      <c r="AW564" s="390"/>
      <c r="AX564" s="390"/>
      <c r="AY564" s="390"/>
      <c r="AZ564" s="390"/>
      <c r="BA564" s="392"/>
      <c r="BB564" s="469"/>
      <c r="BC564" s="392"/>
      <c r="BD564" s="392"/>
      <c r="BE564" s="392"/>
      <c r="BF564" s="392"/>
      <c r="BG564" s="392"/>
      <c r="BH564" s="392"/>
      <c r="BI564" s="392"/>
      <c r="BJ564" s="392"/>
      <c r="BK564" s="392"/>
      <c r="BL564" s="392"/>
      <c r="BM564" s="392"/>
      <c r="BN564" s="392"/>
      <c r="BO564" s="392"/>
      <c r="BP564" s="392"/>
      <c r="BQ564" s="392"/>
      <c r="BR564" s="392"/>
      <c r="BS564" s="392"/>
      <c r="BT564" s="392"/>
      <c r="BU564" s="392"/>
      <c r="BV564" s="392"/>
      <c r="BW564" s="392"/>
      <c r="BX564" s="392"/>
      <c r="BY564" s="393"/>
      <c r="BZ564" s="393"/>
      <c r="CA564" s="393"/>
      <c r="CB564" s="393"/>
      <c r="CC564" s="393"/>
      <c r="CD564" s="393"/>
      <c r="CE564" s="393"/>
      <c r="CF564" s="393"/>
      <c r="CG564" s="393"/>
      <c r="CH564" s="393"/>
      <c r="CI564" s="393"/>
      <c r="CJ564" s="393"/>
      <c r="CK564" s="393"/>
      <c r="CL564" s="393"/>
      <c r="CM564" s="393"/>
      <c r="CN564" s="393"/>
      <c r="CO564" s="393"/>
      <c r="CP564" s="393"/>
      <c r="CQ564" s="393"/>
      <c r="CR564" s="393"/>
      <c r="CS564" s="393"/>
      <c r="CT564" s="393"/>
      <c r="CU564" s="393"/>
      <c r="CV564" s="393"/>
      <c r="CW564" s="393"/>
      <c r="CX564" s="393"/>
      <c r="CY564" s="393"/>
      <c r="CZ564" s="393"/>
    </row>
    <row r="565" s="397" customFormat="true" ht="25.15" customHeight="true" x14ac:dyDescent="0.2">
      <c r="C565" s="1154" t="s">
        <v>237</v>
      </c>
      <c r="D565" s="1155"/>
      <c r="E565" s="675">
        <v>2.5874767845656881E-2</v>
      </c>
      <c r="F565" s="671"/>
      <c r="G565" s="671"/>
      <c r="H565" s="1155" t="s">
        <v>237</v>
      </c>
      <c r="I565" s="1155"/>
      <c r="J565" s="676">
        <v>3.9065494998249795E-2</v>
      </c>
      <c r="K565" s="671"/>
      <c r="L565" s="671"/>
      <c r="M565" s="1155" t="s">
        <v>237</v>
      </c>
      <c r="N565" s="1155"/>
      <c r="O565" s="677">
        <v>2.2899732140236072E-2</v>
      </c>
      <c r="P565" s="671"/>
      <c r="Q565" s="671"/>
      <c r="Y565" s="390"/>
      <c r="Z565" s="390"/>
      <c r="AA565" s="390"/>
      <c r="AB565" s="390"/>
      <c r="AC565" s="390"/>
      <c r="AD565" s="390"/>
      <c r="AE565" s="390"/>
      <c r="AF565" s="390"/>
      <c r="AG565" s="390"/>
      <c r="AH565" s="390"/>
      <c r="AI565" s="390"/>
      <c r="AJ565" s="390"/>
      <c r="AK565" s="390"/>
      <c r="AL565" s="390"/>
      <c r="AM565" s="390"/>
      <c r="AN565" s="390"/>
      <c r="AO565" s="390"/>
      <c r="AP565" s="390"/>
      <c r="AQ565" s="390"/>
      <c r="AR565" s="390"/>
      <c r="AS565" s="390"/>
      <c r="AT565" s="390"/>
      <c r="AU565" s="390"/>
      <c r="AV565" s="390"/>
      <c r="AW565" s="390"/>
      <c r="AX565" s="390"/>
      <c r="AY565" s="390"/>
      <c r="AZ565" s="390"/>
      <c r="BA565" s="392"/>
      <c r="BB565" s="469"/>
      <c r="BC565" s="392"/>
      <c r="BD565" s="392"/>
      <c r="BE565" s="392"/>
      <c r="BF565" s="392"/>
      <c r="BG565" s="392"/>
      <c r="BH565" s="392"/>
      <c r="BI565" s="392"/>
      <c r="BJ565" s="392"/>
      <c r="BK565" s="392"/>
      <c r="BL565" s="392"/>
      <c r="BM565" s="392"/>
      <c r="BN565" s="392"/>
      <c r="BO565" s="392"/>
      <c r="BP565" s="392"/>
      <c r="BQ565" s="392"/>
      <c r="BR565" s="392"/>
      <c r="BS565" s="392"/>
      <c r="BT565" s="392"/>
      <c r="BU565" s="392"/>
      <c r="BV565" s="392"/>
      <c r="BW565" s="392"/>
      <c r="BX565" s="392"/>
      <c r="BY565" s="393"/>
      <c r="BZ565" s="393"/>
      <c r="CA565" s="393"/>
      <c r="CB565" s="393"/>
      <c r="CC565" s="393"/>
      <c r="CD565" s="393"/>
      <c r="CE565" s="393"/>
      <c r="CF565" s="393"/>
      <c r="CG565" s="393"/>
      <c r="CH565" s="393"/>
      <c r="CI565" s="393"/>
      <c r="CJ565" s="393"/>
      <c r="CK565" s="393"/>
      <c r="CL565" s="393"/>
      <c r="CM565" s="393"/>
      <c r="CN565" s="393"/>
      <c r="CO565" s="393"/>
      <c r="CP565" s="393"/>
      <c r="CQ565" s="393"/>
      <c r="CR565" s="393"/>
      <c r="CS565" s="393"/>
      <c r="CT565" s="393"/>
      <c r="CU565" s="393"/>
      <c r="CV565" s="393"/>
      <c r="CW565" s="393"/>
      <c r="CX565" s="393"/>
      <c r="CY565" s="393"/>
      <c r="CZ565" s="393"/>
    </row>
    <row r="566" s="397" customFormat="true" ht="25.15" customHeight="true" x14ac:dyDescent="0.2">
      <c r="C566" s="1154" t="s">
        <v>230</v>
      </c>
      <c r="D566" s="1155"/>
      <c r="E566" s="675">
        <v>4.2136909497028342E-2</v>
      </c>
      <c r="F566" s="671"/>
      <c r="G566" s="671"/>
      <c r="H566" s="1155" t="s">
        <v>230</v>
      </c>
      <c r="I566" s="1155"/>
      <c r="J566" s="676">
        <v>4.8633646245382314E-2</v>
      </c>
      <c r="K566" s="671"/>
      <c r="L566" s="671"/>
      <c r="M566" s="1155" t="s">
        <v>230</v>
      </c>
      <c r="N566" s="1155"/>
      <c r="O566" s="677">
        <v>3.4844151421995526E-2</v>
      </c>
      <c r="P566" s="671"/>
      <c r="Q566" s="671"/>
      <c r="Y566" s="390"/>
      <c r="Z566" s="390"/>
      <c r="AA566" s="390"/>
      <c r="AB566" s="390"/>
      <c r="AC566" s="390"/>
      <c r="AD566" s="390"/>
      <c r="AE566" s="390"/>
      <c r="AF566" s="390"/>
      <c r="AG566" s="390"/>
      <c r="AH566" s="390"/>
      <c r="AI566" s="390"/>
      <c r="AJ566" s="390"/>
      <c r="AK566" s="390"/>
      <c r="AL566" s="390"/>
      <c r="AM566" s="390"/>
      <c r="AN566" s="390"/>
      <c r="AO566" s="390"/>
      <c r="AP566" s="390"/>
      <c r="AQ566" s="390"/>
      <c r="AR566" s="390"/>
      <c r="AS566" s="390"/>
      <c r="AT566" s="390"/>
      <c r="AU566" s="390"/>
      <c r="AV566" s="390"/>
      <c r="AW566" s="390"/>
      <c r="AX566" s="390"/>
      <c r="AY566" s="390"/>
      <c r="AZ566" s="390"/>
      <c r="BA566" s="392"/>
      <c r="BB566" s="469"/>
      <c r="BC566" s="392"/>
      <c r="BD566" s="392"/>
      <c r="BE566" s="392"/>
      <c r="BF566" s="392"/>
      <c r="BG566" s="392"/>
      <c r="BH566" s="392"/>
      <c r="BI566" s="392"/>
      <c r="BJ566" s="392"/>
      <c r="BK566" s="392"/>
      <c r="BL566" s="392"/>
      <c r="BM566" s="392"/>
      <c r="BN566" s="392"/>
      <c r="BO566" s="392"/>
      <c r="BP566" s="392"/>
      <c r="BQ566" s="392"/>
      <c r="BR566" s="392"/>
      <c r="BS566" s="392"/>
      <c r="BT566" s="392"/>
      <c r="BU566" s="392"/>
      <c r="BV566" s="392"/>
      <c r="BW566" s="392"/>
      <c r="BX566" s="392"/>
      <c r="BY566" s="393"/>
      <c r="BZ566" s="393"/>
      <c r="CA566" s="393"/>
      <c r="CB566" s="393"/>
      <c r="CC566" s="393"/>
      <c r="CD566" s="393"/>
      <c r="CE566" s="393"/>
      <c r="CF566" s="393"/>
      <c r="CG566" s="393"/>
      <c r="CH566" s="393"/>
      <c r="CI566" s="393"/>
      <c r="CJ566" s="393"/>
      <c r="CK566" s="393"/>
      <c r="CL566" s="393"/>
      <c r="CM566" s="393"/>
      <c r="CN566" s="393"/>
      <c r="CO566" s="393"/>
      <c r="CP566" s="393"/>
      <c r="CQ566" s="393"/>
      <c r="CR566" s="393"/>
      <c r="CS566" s="393"/>
      <c r="CT566" s="393"/>
      <c r="CU566" s="393"/>
      <c r="CV566" s="393"/>
      <c r="CW566" s="393"/>
      <c r="CX566" s="393"/>
      <c r="CY566" s="393"/>
      <c r="CZ566" s="393"/>
    </row>
    <row r="567" s="397" customFormat="true" ht="25.15" customHeight="true" x14ac:dyDescent="0.2">
      <c r="C567" s="1154" t="s">
        <v>218</v>
      </c>
      <c r="D567" s="1155"/>
      <c r="E567" s="675">
        <v>6.6699202489677881E-2</v>
      </c>
      <c r="F567" s="671"/>
      <c r="G567" s="671"/>
      <c r="H567" s="1155" t="s">
        <v>218</v>
      </c>
      <c r="I567" s="1155"/>
      <c r="J567" s="676">
        <v>7.5371274999093685E-2</v>
      </c>
      <c r="K567" s="671"/>
      <c r="L567" s="671"/>
      <c r="M567" s="1155" t="s">
        <v>218</v>
      </c>
      <c r="N567" s="1155"/>
      <c r="O567" s="677">
        <v>5.4779909912920526E-2</v>
      </c>
      <c r="P567" s="671"/>
      <c r="Q567" s="671"/>
      <c r="Y567" s="390"/>
      <c r="Z567" s="390"/>
      <c r="AA567" s="390"/>
      <c r="AB567" s="390"/>
      <c r="AC567" s="390"/>
      <c r="AD567" s="390"/>
      <c r="AE567" s="390"/>
      <c r="AF567" s="390"/>
      <c r="AG567" s="390"/>
      <c r="AH567" s="390"/>
      <c r="AI567" s="390"/>
      <c r="AJ567" s="390"/>
      <c r="AK567" s="390"/>
      <c r="AL567" s="390"/>
      <c r="AM567" s="390"/>
      <c r="AN567" s="390"/>
      <c r="AO567" s="390"/>
      <c r="AP567" s="390"/>
      <c r="AQ567" s="390"/>
      <c r="AR567" s="390"/>
      <c r="AS567" s="390"/>
      <c r="AT567" s="390"/>
      <c r="AU567" s="390"/>
      <c r="AV567" s="390"/>
      <c r="AW567" s="390"/>
      <c r="AX567" s="390"/>
      <c r="AY567" s="390"/>
      <c r="AZ567" s="390"/>
      <c r="BA567" s="392"/>
      <c r="BB567" s="469"/>
      <c r="BC567" s="392"/>
      <c r="BD567" s="392"/>
      <c r="BE567" s="392"/>
      <c r="BF567" s="392"/>
      <c r="BG567" s="392"/>
      <c r="BH567" s="392"/>
      <c r="BI567" s="392"/>
      <c r="BJ567" s="392"/>
      <c r="BK567" s="392"/>
      <c r="BL567" s="392"/>
      <c r="BM567" s="392"/>
      <c r="BN567" s="392"/>
      <c r="BO567" s="392"/>
      <c r="BP567" s="392"/>
      <c r="BQ567" s="392"/>
      <c r="BR567" s="392"/>
      <c r="BS567" s="392"/>
      <c r="BT567" s="392"/>
      <c r="BU567" s="392"/>
      <c r="BV567" s="392"/>
      <c r="BW567" s="392"/>
      <c r="BX567" s="392"/>
      <c r="BY567" s="393"/>
      <c r="BZ567" s="393"/>
      <c r="CA567" s="393"/>
      <c r="CB567" s="393"/>
      <c r="CC567" s="393"/>
      <c r="CD567" s="393"/>
      <c r="CE567" s="393"/>
      <c r="CF567" s="393"/>
      <c r="CG567" s="393"/>
      <c r="CH567" s="393"/>
      <c r="CI567" s="393"/>
      <c r="CJ567" s="393"/>
      <c r="CK567" s="393"/>
      <c r="CL567" s="393"/>
      <c r="CM567" s="393"/>
      <c r="CN567" s="393"/>
      <c r="CO567" s="393"/>
      <c r="CP567" s="393"/>
      <c r="CQ567" s="393"/>
      <c r="CR567" s="393"/>
      <c r="CS567" s="393"/>
      <c r="CT567" s="393"/>
      <c r="CU567" s="393"/>
      <c r="CV567" s="393"/>
      <c r="CW567" s="393"/>
      <c r="CX567" s="393"/>
      <c r="CY567" s="393"/>
      <c r="CZ567" s="393"/>
    </row>
    <row r="568" s="397" customFormat="true" ht="25.15" customHeight="true" x14ac:dyDescent="0.2">
      <c r="C568" s="1154" t="s">
        <v>227</v>
      </c>
      <c r="D568" s="1155"/>
      <c r="E568" s="675">
        <v>5.431875950106204E-2</v>
      </c>
      <c r="F568" s="671"/>
      <c r="G568" s="671"/>
      <c r="H568" s="1155" t="s">
        <v>227</v>
      </c>
      <c r="I568" s="1155"/>
      <c r="J568" s="676">
        <v>5.2998617501397248E-2</v>
      </c>
      <c r="K568" s="671"/>
      <c r="L568" s="671"/>
      <c r="M568" s="1155" t="s">
        <v>227</v>
      </c>
      <c r="N568" s="1155"/>
      <c r="O568" s="677">
        <v>6.45495756210617E-2</v>
      </c>
      <c r="P568" s="671"/>
      <c r="Q568" s="671"/>
      <c r="Y568" s="390"/>
      <c r="Z568" s="390"/>
      <c r="AA568" s="390"/>
      <c r="AB568" s="390"/>
      <c r="AC568" s="390"/>
      <c r="AD568" s="390"/>
      <c r="AE568" s="390"/>
      <c r="AF568" s="390"/>
      <c r="AG568" s="390"/>
      <c r="AH568" s="390"/>
      <c r="AI568" s="390"/>
      <c r="AJ568" s="390"/>
      <c r="AK568" s="390"/>
      <c r="AL568" s="390"/>
      <c r="AM568" s="390"/>
      <c r="AN568" s="390"/>
      <c r="AO568" s="390"/>
      <c r="AP568" s="390"/>
      <c r="AQ568" s="390"/>
      <c r="AR568" s="390"/>
      <c r="AS568" s="390"/>
      <c r="AT568" s="390"/>
      <c r="AU568" s="390"/>
      <c r="AV568" s="390"/>
      <c r="AW568" s="390"/>
      <c r="AX568" s="390"/>
      <c r="AY568" s="390"/>
      <c r="AZ568" s="390"/>
      <c r="BA568" s="392"/>
      <c r="BB568" s="469"/>
      <c r="BC568" s="392"/>
      <c r="BD568" s="392"/>
      <c r="BE568" s="392"/>
      <c r="BF568" s="392"/>
      <c r="BG568" s="392"/>
      <c r="BH568" s="392"/>
      <c r="BI568" s="392"/>
      <c r="BJ568" s="392"/>
      <c r="BK568" s="392"/>
      <c r="BL568" s="392"/>
      <c r="BM568" s="392"/>
      <c r="BN568" s="392"/>
      <c r="BO568" s="392"/>
      <c r="BP568" s="392"/>
      <c r="BQ568" s="392"/>
      <c r="BR568" s="392"/>
      <c r="BS568" s="392"/>
      <c r="BT568" s="392"/>
      <c r="BU568" s="392"/>
      <c r="BV568" s="392"/>
      <c r="BW568" s="392"/>
      <c r="BX568" s="392"/>
      <c r="BY568" s="393"/>
      <c r="BZ568" s="393"/>
      <c r="CA568" s="393"/>
      <c r="CB568" s="393"/>
      <c r="CC568" s="393"/>
      <c r="CD568" s="393"/>
      <c r="CE568" s="393"/>
      <c r="CF568" s="393"/>
      <c r="CG568" s="393"/>
      <c r="CH568" s="393"/>
      <c r="CI568" s="393"/>
      <c r="CJ568" s="393"/>
      <c r="CK568" s="393"/>
      <c r="CL568" s="393"/>
      <c r="CM568" s="393"/>
      <c r="CN568" s="393"/>
      <c r="CO568" s="393"/>
      <c r="CP568" s="393"/>
      <c r="CQ568" s="393"/>
      <c r="CR568" s="393"/>
      <c r="CS568" s="393"/>
      <c r="CT568" s="393"/>
      <c r="CU568" s="393"/>
      <c r="CV568" s="393"/>
      <c r="CW568" s="393"/>
      <c r="CX568" s="393"/>
      <c r="CY568" s="393"/>
      <c r="CZ568" s="393"/>
    </row>
    <row r="569" s="397" customFormat="true" ht="25.15" customHeight="true" x14ac:dyDescent="0.2">
      <c r="C569" s="1154" t="s">
        <v>247</v>
      </c>
      <c r="D569" s="1155"/>
      <c r="E569" s="675">
        <v>-2.4237024224351634E-2</v>
      </c>
      <c r="F569" s="671"/>
      <c r="G569" s="671"/>
      <c r="H569" s="1155" t="s">
        <v>247</v>
      </c>
      <c r="I569" s="1155"/>
      <c r="J569" s="676">
        <v>-6.7881590447989122E-3</v>
      </c>
      <c r="K569" s="671"/>
      <c r="L569" s="671"/>
      <c r="M569" s="1155" t="s">
        <v>247</v>
      </c>
      <c r="N569" s="1155"/>
      <c r="O569" s="677">
        <v>-1.8642294826472068E-2</v>
      </c>
      <c r="P569" s="671"/>
      <c r="Q569" s="671"/>
      <c r="Y569" s="390"/>
      <c r="Z569" s="390"/>
      <c r="AA569" s="390"/>
      <c r="AB569" s="390"/>
      <c r="AC569" s="390"/>
      <c r="AD569" s="390"/>
      <c r="AE569" s="390"/>
      <c r="AF569" s="390"/>
      <c r="AG569" s="390"/>
      <c r="AH569" s="390"/>
      <c r="AI569" s="390"/>
      <c r="AJ569" s="390"/>
      <c r="AK569" s="390"/>
      <c r="AL569" s="390"/>
      <c r="AM569" s="390"/>
      <c r="AN569" s="390"/>
      <c r="AO569" s="390"/>
      <c r="AP569" s="390"/>
      <c r="AQ569" s="390"/>
      <c r="AR569" s="390"/>
      <c r="AS569" s="390"/>
      <c r="AT569" s="390"/>
      <c r="AU569" s="390"/>
      <c r="AV569" s="390"/>
      <c r="AW569" s="390"/>
      <c r="AX569" s="390"/>
      <c r="AY569" s="390"/>
      <c r="AZ569" s="390"/>
      <c r="BA569" s="392"/>
      <c r="BB569" s="469"/>
      <c r="BC569" s="392"/>
      <c r="BD569" s="392"/>
      <c r="BE569" s="392"/>
      <c r="BF569" s="392"/>
      <c r="BG569" s="392"/>
      <c r="BH569" s="392"/>
      <c r="BI569" s="392"/>
      <c r="BJ569" s="392"/>
      <c r="BK569" s="392"/>
      <c r="BL569" s="392"/>
      <c r="BM569" s="392"/>
      <c r="BN569" s="392"/>
      <c r="BO569" s="392"/>
      <c r="BP569" s="392"/>
      <c r="BQ569" s="392"/>
      <c r="BR569" s="392"/>
      <c r="BS569" s="392"/>
      <c r="BT569" s="392"/>
      <c r="BU569" s="392"/>
      <c r="BV569" s="392"/>
      <c r="BW569" s="392"/>
      <c r="BX569" s="392"/>
      <c r="BY569" s="393"/>
      <c r="BZ569" s="393"/>
      <c r="CA569" s="393"/>
      <c r="CB569" s="393"/>
      <c r="CC569" s="393"/>
      <c r="CD569" s="393"/>
      <c r="CE569" s="393"/>
      <c r="CF569" s="393"/>
      <c r="CG569" s="393"/>
      <c r="CH569" s="393"/>
      <c r="CI569" s="393"/>
      <c r="CJ569" s="393"/>
      <c r="CK569" s="393"/>
      <c r="CL569" s="393"/>
      <c r="CM569" s="393"/>
      <c r="CN569" s="393"/>
      <c r="CO569" s="393"/>
      <c r="CP569" s="393"/>
      <c r="CQ569" s="393"/>
      <c r="CR569" s="393"/>
      <c r="CS569" s="393"/>
      <c r="CT569" s="393"/>
      <c r="CU569" s="393"/>
      <c r="CV569" s="393"/>
      <c r="CW569" s="393"/>
      <c r="CX569" s="393"/>
      <c r="CY569" s="393"/>
      <c r="CZ569" s="393"/>
    </row>
    <row r="570" s="397" customFormat="true" ht="25.15" customHeight="true" x14ac:dyDescent="0.2">
      <c r="C570" s="1154" t="s">
        <v>256</v>
      </c>
      <c r="D570" s="1155"/>
      <c r="E570" s="675">
        <v>-1.9751671118179775E-3</v>
      </c>
      <c r="F570" s="671"/>
      <c r="G570" s="671"/>
      <c r="H570" s="1155" t="s">
        <v>256</v>
      </c>
      <c r="I570" s="1155"/>
      <c r="J570" s="676">
        <v>2.7274320885394437E-3</v>
      </c>
      <c r="K570" s="671"/>
      <c r="L570" s="671"/>
      <c r="M570" s="1155" t="s">
        <v>256</v>
      </c>
      <c r="N570" s="1155"/>
      <c r="O570" s="677">
        <v>8.7347918958844339E-4</v>
      </c>
      <c r="P570" s="671"/>
      <c r="Q570" s="671"/>
      <c r="Y570" s="390"/>
      <c r="Z570" s="390"/>
      <c r="AA570" s="390"/>
      <c r="AB570" s="390"/>
      <c r="AC570" s="390"/>
      <c r="AD570" s="390"/>
      <c r="AE570" s="390"/>
      <c r="AF570" s="390"/>
      <c r="AG570" s="390"/>
      <c r="AH570" s="390"/>
      <c r="AI570" s="390"/>
      <c r="AJ570" s="390"/>
      <c r="AK570" s="390"/>
      <c r="AL570" s="390"/>
      <c r="AM570" s="390"/>
      <c r="AN570" s="390"/>
      <c r="AO570" s="390"/>
      <c r="AP570" s="390"/>
      <c r="AQ570" s="390"/>
      <c r="AR570" s="390"/>
      <c r="AS570" s="390"/>
      <c r="AT570" s="390"/>
      <c r="AU570" s="390"/>
      <c r="AV570" s="390"/>
      <c r="AW570" s="390"/>
      <c r="AX570" s="390"/>
      <c r="AY570" s="390"/>
      <c r="AZ570" s="390"/>
      <c r="BA570" s="392"/>
      <c r="BB570" s="469"/>
      <c r="BC570" s="392"/>
      <c r="BD570" s="392"/>
      <c r="BE570" s="392"/>
      <c r="BF570" s="392"/>
      <c r="BG570" s="392"/>
      <c r="BH570" s="392"/>
      <c r="BI570" s="392"/>
      <c r="BJ570" s="392"/>
      <c r="BK570" s="392"/>
      <c r="BL570" s="392"/>
      <c r="BM570" s="392"/>
      <c r="BN570" s="392"/>
      <c r="BO570" s="392"/>
      <c r="BP570" s="392"/>
      <c r="BQ570" s="392"/>
      <c r="BR570" s="392"/>
      <c r="BS570" s="392"/>
      <c r="BT570" s="392"/>
      <c r="BU570" s="392"/>
      <c r="BV570" s="392"/>
      <c r="BW570" s="392"/>
      <c r="BX570" s="392"/>
      <c r="BY570" s="393"/>
      <c r="BZ570" s="393"/>
      <c r="CA570" s="393"/>
      <c r="CB570" s="393"/>
      <c r="CC570" s="393"/>
      <c r="CD570" s="393"/>
      <c r="CE570" s="393"/>
      <c r="CF570" s="393"/>
      <c r="CG570" s="393"/>
      <c r="CH570" s="393"/>
      <c r="CI570" s="393"/>
      <c r="CJ570" s="393"/>
      <c r="CK570" s="393"/>
      <c r="CL570" s="393"/>
      <c r="CM570" s="393"/>
      <c r="CN570" s="393"/>
      <c r="CO570" s="393"/>
      <c r="CP570" s="393"/>
      <c r="CQ570" s="393"/>
      <c r="CR570" s="393"/>
      <c r="CS570" s="393"/>
      <c r="CT570" s="393"/>
      <c r="CU570" s="393"/>
      <c r="CV570" s="393"/>
      <c r="CW570" s="393"/>
      <c r="CX570" s="393"/>
      <c r="CY570" s="393"/>
      <c r="CZ570" s="393"/>
    </row>
    <row r="571" s="397" customFormat="true" ht="25.15" customHeight="true" x14ac:dyDescent="0.2">
      <c r="C571" s="1154" t="s">
        <v>246</v>
      </c>
      <c r="D571" s="1155"/>
      <c r="E571" s="678">
        <v>2.6348444154305959E-2</v>
      </c>
      <c r="F571" s="671"/>
      <c r="G571" s="671"/>
      <c r="H571" s="1155" t="s">
        <v>246</v>
      </c>
      <c r="I571" s="1155"/>
      <c r="J571" s="679">
        <v>3.3290966853647935E-2</v>
      </c>
      <c r="K571" s="671"/>
      <c r="L571" s="671"/>
      <c r="M571" s="1155" t="s">
        <v>246</v>
      </c>
      <c r="N571" s="1155"/>
      <c r="O571" s="680">
        <v>2.9073672598912539E-2</v>
      </c>
      <c r="P571" s="671"/>
      <c r="Q571" s="671"/>
      <c r="Y571" s="390"/>
      <c r="Z571" s="390"/>
      <c r="AA571" s="390"/>
      <c r="AB571" s="390"/>
      <c r="AC571" s="390"/>
      <c r="AD571" s="390"/>
      <c r="AE571" s="390"/>
      <c r="AF571" s="390"/>
      <c r="AG571" s="390"/>
      <c r="AH571" s="390"/>
      <c r="AI571" s="390"/>
      <c r="AJ571" s="390"/>
      <c r="AK571" s="390"/>
      <c r="AL571" s="390"/>
      <c r="AM571" s="390"/>
      <c r="AN571" s="390"/>
      <c r="AO571" s="390"/>
      <c r="AP571" s="390"/>
      <c r="AQ571" s="390"/>
      <c r="AR571" s="390"/>
      <c r="AS571" s="390"/>
      <c r="AT571" s="390"/>
      <c r="AU571" s="390"/>
      <c r="AV571" s="390"/>
      <c r="AW571" s="390"/>
      <c r="AX571" s="390"/>
      <c r="AY571" s="390"/>
      <c r="AZ571" s="390"/>
      <c r="BA571" s="392"/>
      <c r="BB571" s="469"/>
      <c r="BC571" s="392"/>
      <c r="BD571" s="392"/>
      <c r="BE571" s="392"/>
      <c r="BF571" s="392"/>
      <c r="BG571" s="392"/>
      <c r="BH571" s="392"/>
      <c r="BI571" s="392"/>
      <c r="BJ571" s="392"/>
      <c r="BK571" s="392"/>
      <c r="BL571" s="392"/>
      <c r="BM571" s="392"/>
      <c r="BN571" s="392"/>
      <c r="BO571" s="392"/>
      <c r="BP571" s="392"/>
      <c r="BQ571" s="392"/>
      <c r="BR571" s="392"/>
      <c r="BS571" s="392"/>
      <c r="BT571" s="392"/>
      <c r="BU571" s="392"/>
      <c r="BV571" s="392"/>
      <c r="BW571" s="392"/>
      <c r="BX571" s="392"/>
      <c r="BY571" s="393"/>
      <c r="BZ571" s="393"/>
      <c r="CA571" s="393"/>
      <c r="CB571" s="393"/>
      <c r="CC571" s="393"/>
      <c r="CD571" s="393"/>
      <c r="CE571" s="393"/>
      <c r="CF571" s="393"/>
      <c r="CG571" s="393"/>
      <c r="CH571" s="393"/>
      <c r="CI571" s="393"/>
      <c r="CJ571" s="393"/>
      <c r="CK571" s="393"/>
      <c r="CL571" s="393"/>
      <c r="CM571" s="393"/>
      <c r="CN571" s="393"/>
      <c r="CO571" s="393"/>
      <c r="CP571" s="393"/>
      <c r="CQ571" s="393"/>
      <c r="CR571" s="393"/>
      <c r="CS571" s="393"/>
      <c r="CT571" s="393"/>
      <c r="CU571" s="393"/>
      <c r="CV571" s="393"/>
      <c r="CW571" s="393"/>
      <c r="CX571" s="393"/>
      <c r="CY571" s="393"/>
      <c r="CZ571" s="393"/>
    </row>
    <row r="572" s="397" customFormat="true" ht="25.15" customHeight="true" x14ac:dyDescent="0.2">
      <c r="C572" s="1154"/>
      <c r="D572" s="1155"/>
      <c r="E572" s="671"/>
      <c r="F572" s="671"/>
      <c r="G572" s="671"/>
      <c r="H572" s="1155"/>
      <c r="I572" s="1155"/>
      <c r="J572" s="671"/>
      <c r="K572" s="671"/>
      <c r="L572" s="671"/>
      <c r="M572" s="1155"/>
      <c r="N572" s="1155"/>
      <c r="O572" s="671"/>
      <c r="P572" s="671"/>
      <c r="Q572" s="671"/>
      <c r="Y572" s="390"/>
      <c r="Z572" s="390"/>
      <c r="AA572" s="390"/>
      <c r="AB572" s="390"/>
      <c r="AC572" s="390"/>
      <c r="AD572" s="390"/>
      <c r="AE572" s="390"/>
      <c r="AF572" s="390"/>
      <c r="AG572" s="390"/>
      <c r="AH572" s="390"/>
      <c r="AI572" s="390"/>
      <c r="AJ572" s="390"/>
      <c r="AK572" s="390"/>
      <c r="AL572" s="390"/>
      <c r="AM572" s="390"/>
      <c r="AN572" s="390"/>
      <c r="AO572" s="390"/>
      <c r="AP572" s="390"/>
      <c r="AQ572" s="390"/>
      <c r="AR572" s="390"/>
      <c r="AS572" s="390"/>
      <c r="AT572" s="390"/>
      <c r="AU572" s="390"/>
      <c r="AV572" s="390"/>
      <c r="AW572" s="390"/>
      <c r="AX572" s="390"/>
      <c r="AY572" s="390"/>
      <c r="AZ572" s="390"/>
      <c r="BA572" s="392"/>
      <c r="BB572" s="469"/>
      <c r="BC572" s="392"/>
      <c r="BD572" s="392"/>
      <c r="BE572" s="392"/>
      <c r="BF572" s="392"/>
      <c r="BG572" s="392"/>
      <c r="BH572" s="392"/>
      <c r="BI572" s="392"/>
      <c r="BJ572" s="392"/>
      <c r="BK572" s="392"/>
      <c r="BL572" s="392"/>
      <c r="BM572" s="392"/>
      <c r="BN572" s="392"/>
      <c r="BO572" s="392"/>
      <c r="BP572" s="392"/>
      <c r="BQ572" s="392"/>
      <c r="BR572" s="392"/>
      <c r="BS572" s="392"/>
      <c r="BT572" s="392"/>
      <c r="BU572" s="392"/>
      <c r="BV572" s="392"/>
      <c r="BW572" s="392"/>
      <c r="BX572" s="392"/>
      <c r="BY572" s="393"/>
      <c r="BZ572" s="393"/>
      <c r="CA572" s="393"/>
      <c r="CB572" s="393"/>
      <c r="CC572" s="393"/>
      <c r="CD572" s="393"/>
      <c r="CE572" s="393"/>
      <c r="CF572" s="393"/>
      <c r="CG572" s="393"/>
      <c r="CH572" s="393"/>
      <c r="CI572" s="393"/>
      <c r="CJ572" s="393"/>
      <c r="CK572" s="393"/>
      <c r="CL572" s="393"/>
      <c r="CM572" s="393"/>
      <c r="CN572" s="393"/>
      <c r="CO572" s="393"/>
      <c r="CP572" s="393"/>
      <c r="CQ572" s="393"/>
      <c r="CR572" s="393"/>
      <c r="CS572" s="393"/>
      <c r="CT572" s="393"/>
      <c r="CU572" s="393"/>
      <c r="CV572" s="393"/>
      <c r="CW572" s="393"/>
      <c r="CX572" s="393"/>
      <c r="CY572" s="393"/>
      <c r="CZ572" s="393"/>
    </row>
    <row r="573" s="397" customFormat="true" ht="25.15" customHeight="true" x14ac:dyDescent="0.2">
      <c r="C573" s="1154"/>
      <c r="D573" s="1155"/>
      <c r="E573" s="671"/>
      <c r="F573" s="671"/>
      <c r="G573" s="671"/>
      <c r="H573" s="1155"/>
      <c r="I573" s="1155"/>
      <c r="J573" s="671"/>
      <c r="K573" s="671"/>
      <c r="L573" s="671"/>
      <c r="M573" s="1155"/>
      <c r="N573" s="1155"/>
      <c r="O573" s="671"/>
      <c r="P573" s="671"/>
      <c r="Q573" s="671"/>
      <c r="Y573" s="390"/>
      <c r="Z573" s="390"/>
      <c r="AA573" s="390"/>
      <c r="AB573" s="390"/>
      <c r="AC573" s="390"/>
      <c r="AD573" s="390"/>
      <c r="AE573" s="390"/>
      <c r="AF573" s="390"/>
      <c r="AG573" s="390"/>
      <c r="AH573" s="390"/>
      <c r="AI573" s="390"/>
      <c r="AJ573" s="390"/>
      <c r="AK573" s="390"/>
      <c r="AL573" s="390"/>
      <c r="AM573" s="390"/>
      <c r="AN573" s="390"/>
      <c r="AO573" s="390"/>
      <c r="AP573" s="390"/>
      <c r="AQ573" s="390"/>
      <c r="AR573" s="390"/>
      <c r="AS573" s="390"/>
      <c r="AT573" s="390"/>
      <c r="AU573" s="390"/>
      <c r="AV573" s="390"/>
      <c r="AW573" s="390"/>
      <c r="AX573" s="390"/>
      <c r="AY573" s="390"/>
      <c r="AZ573" s="390"/>
      <c r="BA573" s="392"/>
      <c r="BB573" s="469"/>
      <c r="BC573" s="392"/>
      <c r="BD573" s="392"/>
      <c r="BE573" s="392"/>
      <c r="BF573" s="392"/>
      <c r="BG573" s="392"/>
      <c r="BH573" s="392"/>
      <c r="BI573" s="392"/>
      <c r="BJ573" s="392"/>
      <c r="BK573" s="392"/>
      <c r="BL573" s="392"/>
      <c r="BM573" s="392"/>
      <c r="BN573" s="392"/>
      <c r="BO573" s="392"/>
      <c r="BP573" s="392"/>
      <c r="BQ573" s="392"/>
      <c r="BR573" s="392"/>
      <c r="BS573" s="392"/>
      <c r="BT573" s="392"/>
      <c r="BU573" s="392"/>
      <c r="BV573" s="392"/>
      <c r="BW573" s="392"/>
      <c r="BX573" s="392"/>
      <c r="BY573" s="393"/>
      <c r="BZ573" s="393"/>
      <c r="CA573" s="393"/>
      <c r="CB573" s="393"/>
      <c r="CC573" s="393"/>
      <c r="CD573" s="393"/>
      <c r="CE573" s="393"/>
      <c r="CF573" s="393"/>
      <c r="CG573" s="393"/>
      <c r="CH573" s="393"/>
      <c r="CI573" s="393"/>
      <c r="CJ573" s="393"/>
      <c r="CK573" s="393"/>
      <c r="CL573" s="393"/>
      <c r="CM573" s="393"/>
      <c r="CN573" s="393"/>
      <c r="CO573" s="393"/>
      <c r="CP573" s="393"/>
      <c r="CQ573" s="393"/>
      <c r="CR573" s="393"/>
      <c r="CS573" s="393"/>
      <c r="CT573" s="393"/>
      <c r="CU573" s="393"/>
      <c r="CV573" s="393"/>
      <c r="CW573" s="393"/>
      <c r="CX573" s="393"/>
      <c r="CY573" s="393"/>
      <c r="CZ573" s="393"/>
    </row>
    <row r="574" s="397" customFormat="true" ht="25.15" customHeight="true" x14ac:dyDescent="0.2">
      <c r="C574" s="1154" t="s">
        <v>264</v>
      </c>
      <c r="D574" s="1155"/>
      <c r="E574" s="1155"/>
      <c r="F574" s="671"/>
      <c r="G574" s="671"/>
      <c r="H574" s="1155" t="s">
        <v>264</v>
      </c>
      <c r="I574" s="1155"/>
      <c r="J574" s="1155"/>
      <c r="K574" s="671"/>
      <c r="L574" s="671"/>
      <c r="M574" s="1155" t="s">
        <v>264</v>
      </c>
      <c r="N574" s="1155"/>
      <c r="O574" s="1155"/>
      <c r="P574" s="671"/>
      <c r="Q574" s="671"/>
      <c r="Y574" s="390"/>
      <c r="Z574" s="390"/>
      <c r="AA574" s="390"/>
      <c r="AB574" s="390"/>
      <c r="AC574" s="390"/>
      <c r="AD574" s="390"/>
      <c r="AE574" s="390"/>
      <c r="AF574" s="390"/>
      <c r="AG574" s="390"/>
      <c r="AH574" s="390"/>
      <c r="AI574" s="390"/>
      <c r="AJ574" s="390"/>
      <c r="AK574" s="390"/>
      <c r="AL574" s="390"/>
      <c r="AM574" s="390"/>
      <c r="AN574" s="390"/>
      <c r="AO574" s="390"/>
      <c r="AP574" s="390"/>
      <c r="AQ574" s="390"/>
      <c r="AR574" s="390"/>
      <c r="AS574" s="390"/>
      <c r="AT574" s="390"/>
      <c r="AU574" s="390"/>
      <c r="AV574" s="390"/>
      <c r="AW574" s="390"/>
      <c r="AX574" s="390"/>
      <c r="AY574" s="390"/>
      <c r="AZ574" s="390"/>
      <c r="BA574" s="392"/>
      <c r="BB574" s="469"/>
      <c r="BC574" s="392"/>
      <c r="BD574" s="392"/>
      <c r="BE574" s="392"/>
      <c r="BF574" s="392"/>
      <c r="BG574" s="392"/>
      <c r="BH574" s="392"/>
      <c r="BI574" s="392"/>
      <c r="BJ574" s="392"/>
      <c r="BK574" s="392"/>
      <c r="BL574" s="392"/>
      <c r="BM574" s="392"/>
      <c r="BN574" s="392"/>
      <c r="BO574" s="392"/>
      <c r="BP574" s="392"/>
      <c r="BQ574" s="392"/>
      <c r="BR574" s="392"/>
      <c r="BS574" s="392"/>
      <c r="BT574" s="392"/>
      <c r="BU574" s="392"/>
      <c r="BV574" s="392"/>
      <c r="BW574" s="392"/>
      <c r="BX574" s="392"/>
      <c r="BY574" s="393"/>
      <c r="BZ574" s="393"/>
      <c r="CA574" s="393"/>
      <c r="CB574" s="393"/>
      <c r="CC574" s="393"/>
      <c r="CD574" s="393"/>
      <c r="CE574" s="393"/>
      <c r="CF574" s="393"/>
      <c r="CG574" s="393"/>
      <c r="CH574" s="393"/>
      <c r="CI574" s="393"/>
      <c r="CJ574" s="393"/>
      <c r="CK574" s="393"/>
      <c r="CL574" s="393"/>
      <c r="CM574" s="393"/>
      <c r="CN574" s="393"/>
      <c r="CO574" s="393"/>
      <c r="CP574" s="393"/>
      <c r="CQ574" s="393"/>
      <c r="CR574" s="393"/>
      <c r="CS574" s="393"/>
      <c r="CT574" s="393"/>
      <c r="CU574" s="393"/>
      <c r="CV574" s="393"/>
      <c r="CW574" s="393"/>
      <c r="CX574" s="393"/>
      <c r="CY574" s="393"/>
      <c r="CZ574" s="393"/>
    </row>
    <row r="575" s="397" customFormat="true" ht="25.15" customHeight="true" x14ac:dyDescent="0.2">
      <c r="C575" s="1154" t="s">
        <v>204</v>
      </c>
      <c r="D575" s="1155"/>
      <c r="E575" s="693" t="s">
        <v>205</v>
      </c>
      <c r="F575" s="671"/>
      <c r="G575" s="671"/>
      <c r="H575" s="1155" t="s">
        <v>204</v>
      </c>
      <c r="I575" s="1155"/>
      <c r="J575" s="694" t="s">
        <v>205</v>
      </c>
      <c r="K575" s="671"/>
      <c r="L575" s="671"/>
      <c r="M575" s="1155" t="s">
        <v>204</v>
      </c>
      <c r="N575" s="1155"/>
      <c r="O575" s="695" t="s">
        <v>205</v>
      </c>
      <c r="P575" s="671"/>
      <c r="Q575" s="671"/>
      <c r="Y575" s="390"/>
      <c r="Z575" s="390"/>
      <c r="AA575" s="390"/>
      <c r="AB575" s="390"/>
      <c r="AC575" s="390"/>
      <c r="AD575" s="390"/>
      <c r="AE575" s="390"/>
      <c r="AF575" s="390"/>
      <c r="AG575" s="390"/>
      <c r="AH575" s="390"/>
      <c r="AI575" s="390"/>
      <c r="AJ575" s="390"/>
      <c r="AK575" s="390"/>
      <c r="AL575" s="390"/>
      <c r="AM575" s="390"/>
      <c r="AN575" s="390"/>
      <c r="AO575" s="390"/>
      <c r="AP575" s="390"/>
      <c r="AQ575" s="390"/>
      <c r="AR575" s="390"/>
      <c r="AS575" s="390"/>
      <c r="AT575" s="390"/>
      <c r="AU575" s="390"/>
      <c r="AV575" s="390"/>
      <c r="AW575" s="390"/>
      <c r="AX575" s="390"/>
      <c r="AY575" s="390"/>
      <c r="AZ575" s="390"/>
      <c r="BA575" s="392"/>
      <c r="BB575" s="469"/>
      <c r="BC575" s="392"/>
      <c r="BD575" s="392"/>
      <c r="BE575" s="392"/>
      <c r="BF575" s="392"/>
      <c r="BG575" s="392"/>
      <c r="BH575" s="392"/>
      <c r="BI575" s="392"/>
      <c r="BJ575" s="392"/>
      <c r="BK575" s="392"/>
      <c r="BL575" s="392"/>
      <c r="BM575" s="392"/>
      <c r="BN575" s="392"/>
      <c r="BO575" s="392"/>
      <c r="BP575" s="392"/>
      <c r="BQ575" s="392"/>
      <c r="BR575" s="392"/>
      <c r="BS575" s="392"/>
      <c r="BT575" s="392"/>
      <c r="BU575" s="392"/>
      <c r="BV575" s="392"/>
      <c r="BW575" s="392"/>
      <c r="BX575" s="392"/>
      <c r="BY575" s="393"/>
      <c r="BZ575" s="393"/>
      <c r="CA575" s="393"/>
      <c r="CB575" s="393"/>
      <c r="CC575" s="393"/>
      <c r="CD575" s="393"/>
      <c r="CE575" s="393"/>
      <c r="CF575" s="393"/>
      <c r="CG575" s="393"/>
      <c r="CH575" s="393"/>
      <c r="CI575" s="393"/>
      <c r="CJ575" s="393"/>
      <c r="CK575" s="393"/>
      <c r="CL575" s="393"/>
      <c r="CM575" s="393"/>
      <c r="CN575" s="393"/>
      <c r="CO575" s="393"/>
      <c r="CP575" s="393"/>
      <c r="CQ575" s="393"/>
      <c r="CR575" s="393"/>
      <c r="CS575" s="393"/>
      <c r="CT575" s="393"/>
      <c r="CU575" s="393"/>
      <c r="CV575" s="393"/>
      <c r="CW575" s="393"/>
      <c r="CX575" s="393"/>
      <c r="CY575" s="393"/>
      <c r="CZ575" s="393"/>
    </row>
    <row r="576" s="397" customFormat="true" ht="25.15" customHeight="true" x14ac:dyDescent="0.2">
      <c r="C576" s="1154" t="s">
        <v>205</v>
      </c>
      <c r="D576" s="1155"/>
      <c r="E576" s="696">
        <v>0.99999999999999989</v>
      </c>
      <c r="F576" s="671"/>
      <c r="G576" s="671"/>
      <c r="H576" s="1155" t="s">
        <v>205</v>
      </c>
      <c r="I576" s="1155"/>
      <c r="J576" s="697">
        <v>0.99999999999999989</v>
      </c>
      <c r="K576" s="671"/>
      <c r="L576" s="671"/>
      <c r="M576" s="1155" t="s">
        <v>205</v>
      </c>
      <c r="N576" s="1155"/>
      <c r="O576" s="698">
        <v>1.0000000000000002</v>
      </c>
      <c r="P576" s="671"/>
      <c r="Q576" s="671"/>
      <c r="Y576" s="390"/>
      <c r="Z576" s="390"/>
      <c r="AA576" s="390"/>
      <c r="AB576" s="390"/>
      <c r="AC576" s="390"/>
      <c r="AD576" s="390"/>
      <c r="AE576" s="390"/>
      <c r="AF576" s="390"/>
      <c r="AG576" s="390"/>
      <c r="AH576" s="390"/>
      <c r="AI576" s="390"/>
      <c r="AJ576" s="390"/>
      <c r="AK576" s="390"/>
      <c r="AL576" s="390"/>
      <c r="AM576" s="390"/>
      <c r="AN576" s="390"/>
      <c r="AO576" s="390"/>
      <c r="AP576" s="390"/>
      <c r="AQ576" s="390"/>
      <c r="AR576" s="390"/>
      <c r="AS576" s="390"/>
      <c r="AT576" s="390"/>
      <c r="AU576" s="390"/>
      <c r="AV576" s="390"/>
      <c r="AW576" s="390"/>
      <c r="AX576" s="390"/>
      <c r="AY576" s="390"/>
      <c r="AZ576" s="390"/>
      <c r="BA576" s="392"/>
      <c r="BB576" s="469"/>
      <c r="BC576" s="392"/>
      <c r="BD576" s="392"/>
      <c r="BE576" s="392"/>
      <c r="BF576" s="392"/>
      <c r="BG576" s="392"/>
      <c r="BH576" s="392"/>
      <c r="BI576" s="392"/>
      <c r="BJ576" s="392"/>
      <c r="BK576" s="392"/>
      <c r="BL576" s="392"/>
      <c r="BM576" s="392"/>
      <c r="BN576" s="392"/>
      <c r="BO576" s="392"/>
      <c r="BP576" s="392"/>
      <c r="BQ576" s="392"/>
      <c r="BR576" s="392"/>
      <c r="BS576" s="392"/>
      <c r="BT576" s="392"/>
      <c r="BU576" s="392"/>
      <c r="BV576" s="392"/>
      <c r="BW576" s="392"/>
      <c r="BX576" s="392"/>
      <c r="BY576" s="393"/>
      <c r="BZ576" s="393"/>
      <c r="CA576" s="393"/>
      <c r="CB576" s="393"/>
      <c r="CC576" s="393"/>
      <c r="CD576" s="393"/>
      <c r="CE576" s="393"/>
      <c r="CF576" s="393"/>
      <c r="CG576" s="393"/>
      <c r="CH576" s="393"/>
      <c r="CI576" s="393"/>
      <c r="CJ576" s="393"/>
      <c r="CK576" s="393"/>
      <c r="CL576" s="393"/>
      <c r="CM576" s="393"/>
      <c r="CN576" s="393"/>
      <c r="CO576" s="393"/>
      <c r="CP576" s="393"/>
      <c r="CQ576" s="393"/>
      <c r="CR576" s="393"/>
      <c r="CS576" s="393"/>
      <c r="CT576" s="393"/>
      <c r="CU576" s="393"/>
      <c r="CV576" s="393"/>
      <c r="CW576" s="393"/>
      <c r="CX576" s="393"/>
      <c r="CY576" s="393"/>
      <c r="CZ576" s="393"/>
    </row>
    <row r="577" s="397" customFormat="true" ht="25.15" customHeight="true" x14ac:dyDescent="0.2">
      <c r="C577" s="1154"/>
      <c r="D577" s="1155"/>
      <c r="E577" s="671"/>
      <c r="F577" s="671"/>
      <c r="G577" s="671"/>
      <c r="H577" s="1155"/>
      <c r="I577" s="1155"/>
      <c r="J577" s="671"/>
      <c r="K577" s="671"/>
      <c r="L577" s="671"/>
      <c r="M577" s="1155"/>
      <c r="N577" s="1155"/>
      <c r="O577" s="671"/>
      <c r="P577" s="671"/>
      <c r="Q577" s="671"/>
      <c r="Y577" s="390"/>
      <c r="Z577" s="390"/>
      <c r="AA577" s="390"/>
      <c r="AB577" s="390"/>
      <c r="AC577" s="390"/>
      <c r="AD577" s="390"/>
      <c r="AE577" s="390"/>
      <c r="AF577" s="390"/>
      <c r="AG577" s="390"/>
      <c r="AH577" s="390"/>
      <c r="AI577" s="390"/>
      <c r="AJ577" s="390"/>
      <c r="AK577" s="390"/>
      <c r="AL577" s="390"/>
      <c r="AM577" s="390"/>
      <c r="AN577" s="390"/>
      <c r="AO577" s="390"/>
      <c r="AP577" s="390"/>
      <c r="AQ577" s="390"/>
      <c r="AR577" s="390"/>
      <c r="AS577" s="390"/>
      <c r="AT577" s="390"/>
      <c r="AU577" s="390"/>
      <c r="AV577" s="390"/>
      <c r="AW577" s="390"/>
      <c r="AX577" s="390"/>
      <c r="AY577" s="390"/>
      <c r="AZ577" s="390"/>
      <c r="BA577" s="392"/>
      <c r="BB577" s="469"/>
      <c r="BC577" s="392"/>
      <c r="BD577" s="392"/>
      <c r="BE577" s="392"/>
      <c r="BF577" s="392"/>
      <c r="BG577" s="392"/>
      <c r="BH577" s="392"/>
      <c r="BI577" s="392"/>
      <c r="BJ577" s="392"/>
      <c r="BK577" s="392"/>
      <c r="BL577" s="392"/>
      <c r="BM577" s="392"/>
      <c r="BN577" s="392"/>
      <c r="BO577" s="392"/>
      <c r="BP577" s="392"/>
      <c r="BQ577" s="392"/>
      <c r="BR577" s="392"/>
      <c r="BS577" s="392"/>
      <c r="BT577" s="392"/>
      <c r="BU577" s="392"/>
      <c r="BV577" s="392"/>
      <c r="BW577" s="392"/>
      <c r="BX577" s="392"/>
      <c r="BY577" s="393"/>
      <c r="BZ577" s="393"/>
      <c r="CA577" s="393"/>
      <c r="CB577" s="393"/>
      <c r="CC577" s="393"/>
      <c r="CD577" s="393"/>
      <c r="CE577" s="393"/>
      <c r="CF577" s="393"/>
      <c r="CG577" s="393"/>
      <c r="CH577" s="393"/>
      <c r="CI577" s="393"/>
      <c r="CJ577" s="393"/>
      <c r="CK577" s="393"/>
      <c r="CL577" s="393"/>
      <c r="CM577" s="393"/>
      <c r="CN577" s="393"/>
      <c r="CO577" s="393"/>
      <c r="CP577" s="393"/>
      <c r="CQ577" s="393"/>
      <c r="CR577" s="393"/>
      <c r="CS577" s="393"/>
      <c r="CT577" s="393"/>
      <c r="CU577" s="393"/>
      <c r="CV577" s="393"/>
      <c r="CW577" s="393"/>
      <c r="CX577" s="393"/>
      <c r="CY577" s="393"/>
      <c r="CZ577" s="393"/>
    </row>
    <row r="578" s="397" customFormat="true" ht="25.15" customHeight="true" x14ac:dyDescent="0.2">
      <c r="C578" s="1154"/>
      <c r="D578" s="1155"/>
      <c r="E578" s="670"/>
      <c r="F578" s="670"/>
      <c r="G578" s="670"/>
      <c r="H578" s="1154"/>
      <c r="I578" s="1155"/>
      <c r="J578" s="670"/>
      <c r="K578" s="670"/>
      <c r="L578" s="670"/>
      <c r="M578" s="1154"/>
      <c r="N578" s="1155"/>
      <c r="O578" s="670"/>
      <c r="P578" s="670"/>
      <c r="Q578" s="670"/>
      <c r="Y578" s="390"/>
      <c r="Z578" s="390"/>
      <c r="AA578" s="390"/>
      <c r="AB578" s="390"/>
      <c r="AC578" s="390"/>
      <c r="AD578" s="390"/>
      <c r="AE578" s="390"/>
      <c r="AF578" s="390"/>
      <c r="AG578" s="390"/>
      <c r="AH578" s="390"/>
      <c r="AI578" s="390"/>
      <c r="AJ578" s="390"/>
      <c r="AK578" s="390"/>
      <c r="AL578" s="390"/>
      <c r="AM578" s="390"/>
      <c r="AN578" s="390"/>
      <c r="AO578" s="390"/>
      <c r="AP578" s="390"/>
      <c r="AQ578" s="390"/>
      <c r="AR578" s="390"/>
      <c r="AS578" s="390"/>
      <c r="AT578" s="390"/>
      <c r="AU578" s="390"/>
      <c r="AV578" s="390"/>
      <c r="AW578" s="390"/>
      <c r="AX578" s="390"/>
      <c r="AY578" s="390"/>
      <c r="AZ578" s="390"/>
      <c r="BA578" s="392"/>
      <c r="BB578" s="469"/>
      <c r="BC578" s="392"/>
      <c r="BD578" s="392"/>
      <c r="BE578" s="392"/>
      <c r="BF578" s="392"/>
      <c r="BG578" s="392"/>
      <c r="BH578" s="392"/>
      <c r="BI578" s="392"/>
      <c r="BJ578" s="392"/>
      <c r="BK578" s="392"/>
      <c r="BL578" s="392"/>
      <c r="BM578" s="392"/>
      <c r="BN578" s="392"/>
      <c r="BO578" s="392"/>
      <c r="BP578" s="392"/>
      <c r="BQ578" s="392"/>
      <c r="BR578" s="392"/>
      <c r="BS578" s="392"/>
      <c r="BT578" s="392"/>
      <c r="BU578" s="392"/>
      <c r="BV578" s="392"/>
      <c r="BW578" s="392"/>
      <c r="BX578" s="392"/>
      <c r="BY578" s="393"/>
      <c r="BZ578" s="393"/>
      <c r="CA578" s="393"/>
      <c r="CB578" s="393"/>
      <c r="CC578" s="393"/>
      <c r="CD578" s="393"/>
      <c r="CE578" s="393"/>
      <c r="CF578" s="393"/>
      <c r="CG578" s="393"/>
      <c r="CH578" s="393"/>
      <c r="CI578" s="393"/>
      <c r="CJ578" s="393"/>
      <c r="CK578" s="393"/>
      <c r="CL578" s="393"/>
      <c r="CM578" s="393"/>
      <c r="CN578" s="393"/>
      <c r="CO578" s="393"/>
      <c r="CP578" s="393"/>
      <c r="CQ578" s="393"/>
      <c r="CR578" s="393"/>
      <c r="CS578" s="393"/>
      <c r="CT578" s="393"/>
      <c r="CU578" s="393"/>
      <c r="CV578" s="393"/>
      <c r="CW578" s="393"/>
      <c r="CX578" s="393"/>
      <c r="CY578" s="393"/>
      <c r="CZ578" s="393"/>
    </row>
    <row r="579" s="397" customFormat="true" ht="25.15" customHeight="true" x14ac:dyDescent="0.2">
      <c r="C579" s="1154"/>
      <c r="D579" s="1155"/>
      <c r="E579" s="670"/>
      <c r="F579" s="670"/>
      <c r="G579" s="670"/>
      <c r="H579" s="1154"/>
      <c r="I579" s="1155"/>
      <c r="J579" s="670"/>
      <c r="K579" s="670"/>
      <c r="L579" s="670"/>
      <c r="M579" s="1154"/>
      <c r="N579" s="1155"/>
      <c r="O579" s="670"/>
      <c r="P579" s="670"/>
      <c r="Q579" s="670"/>
      <c r="Y579" s="390"/>
      <c r="Z579" s="390"/>
      <c r="AA579" s="390"/>
      <c r="AB579" s="390"/>
      <c r="AC579" s="390"/>
      <c r="AD579" s="390"/>
      <c r="AE579" s="390"/>
      <c r="AF579" s="390"/>
      <c r="AG579" s="390"/>
      <c r="AH579" s="390"/>
      <c r="AI579" s="390"/>
      <c r="AJ579" s="390"/>
      <c r="AK579" s="390"/>
      <c r="AL579" s="390"/>
      <c r="AM579" s="390"/>
      <c r="AN579" s="390"/>
      <c r="AO579" s="390"/>
      <c r="AP579" s="390"/>
      <c r="AQ579" s="390"/>
      <c r="AR579" s="390"/>
      <c r="AS579" s="390"/>
      <c r="AT579" s="390"/>
      <c r="AU579" s="390"/>
      <c r="AV579" s="390"/>
      <c r="AW579" s="390"/>
      <c r="AX579" s="390"/>
      <c r="AY579" s="390"/>
      <c r="AZ579" s="390"/>
      <c r="BA579" s="392"/>
      <c r="BB579" s="469"/>
      <c r="BC579" s="392"/>
      <c r="BD579" s="392"/>
      <c r="BE579" s="392"/>
      <c r="BF579" s="392"/>
      <c r="BG579" s="392"/>
      <c r="BH579" s="392"/>
      <c r="BI579" s="392"/>
      <c r="BJ579" s="392"/>
      <c r="BK579" s="392"/>
      <c r="BL579" s="392"/>
      <c r="BM579" s="392"/>
      <c r="BN579" s="392"/>
      <c r="BO579" s="392"/>
      <c r="BP579" s="392"/>
      <c r="BQ579" s="392"/>
      <c r="BR579" s="392"/>
      <c r="BS579" s="392"/>
      <c r="BT579" s="392"/>
      <c r="BU579" s="392"/>
      <c r="BV579" s="392"/>
      <c r="BW579" s="392"/>
      <c r="BX579" s="392"/>
      <c r="BY579" s="393"/>
      <c r="BZ579" s="393"/>
      <c r="CA579" s="393"/>
      <c r="CB579" s="393"/>
      <c r="CC579" s="393"/>
      <c r="CD579" s="393"/>
      <c r="CE579" s="393"/>
      <c r="CF579" s="393"/>
      <c r="CG579" s="393"/>
      <c r="CH579" s="393"/>
      <c r="CI579" s="393"/>
      <c r="CJ579" s="393"/>
      <c r="CK579" s="393"/>
      <c r="CL579" s="393"/>
      <c r="CM579" s="393"/>
      <c r="CN579" s="393"/>
      <c r="CO579" s="393"/>
      <c r="CP579" s="393"/>
      <c r="CQ579" s="393"/>
      <c r="CR579" s="393"/>
      <c r="CS579" s="393"/>
      <c r="CT579" s="393"/>
      <c r="CU579" s="393"/>
      <c r="CV579" s="393"/>
      <c r="CW579" s="393"/>
      <c r="CX579" s="393"/>
      <c r="CY579" s="393"/>
      <c r="CZ579" s="393"/>
    </row>
    <row r="580" s="397" customFormat="true" ht="25.15" customHeight="true" x14ac:dyDescent="0.2">
      <c r="C580" s="1154"/>
      <c r="D580" s="1155"/>
      <c r="E580" s="670"/>
      <c r="F580" s="670"/>
      <c r="G580" s="670"/>
      <c r="H580" s="1154"/>
      <c r="I580" s="1155"/>
      <c r="J580" s="670"/>
      <c r="K580" s="670"/>
      <c r="L580" s="670"/>
      <c r="M580" s="1154"/>
      <c r="N580" s="1155"/>
      <c r="O580" s="670"/>
      <c r="P580" s="670"/>
      <c r="Q580" s="670"/>
      <c r="Y580" s="390"/>
      <c r="Z580" s="390"/>
      <c r="AA580" s="390"/>
      <c r="AB580" s="390"/>
      <c r="AC580" s="390"/>
      <c r="AD580" s="390"/>
      <c r="AE580" s="390"/>
      <c r="AF580" s="390"/>
      <c r="AG580" s="390"/>
      <c r="AH580" s="390"/>
      <c r="AI580" s="390"/>
      <c r="AJ580" s="390"/>
      <c r="AK580" s="390"/>
      <c r="AL580" s="390"/>
      <c r="AM580" s="390"/>
      <c r="AN580" s="390"/>
      <c r="AO580" s="390"/>
      <c r="AP580" s="390"/>
      <c r="AQ580" s="390"/>
      <c r="AR580" s="390"/>
      <c r="AS580" s="390"/>
      <c r="AT580" s="390"/>
      <c r="AU580" s="390"/>
      <c r="AV580" s="390"/>
      <c r="AW580" s="390"/>
      <c r="AX580" s="390"/>
      <c r="AY580" s="390"/>
      <c r="AZ580" s="390"/>
      <c r="BA580" s="392"/>
      <c r="BB580" s="469"/>
      <c r="BC580" s="392"/>
      <c r="BD580" s="392"/>
      <c r="BE580" s="392"/>
      <c r="BF580" s="392"/>
      <c r="BG580" s="392"/>
      <c r="BH580" s="392"/>
      <c r="BI580" s="392"/>
      <c r="BJ580" s="392"/>
      <c r="BK580" s="392"/>
      <c r="BL580" s="392"/>
      <c r="BM580" s="392"/>
      <c r="BN580" s="392"/>
      <c r="BO580" s="392"/>
      <c r="BP580" s="392"/>
      <c r="BQ580" s="392"/>
      <c r="BR580" s="392"/>
      <c r="BS580" s="392"/>
      <c r="BT580" s="392"/>
      <c r="BU580" s="392"/>
      <c r="BV580" s="392"/>
      <c r="BW580" s="392"/>
      <c r="BX580" s="392"/>
      <c r="BY580" s="393"/>
      <c r="BZ580" s="393"/>
      <c r="CA580" s="393"/>
      <c r="CB580" s="393"/>
      <c r="CC580" s="393"/>
      <c r="CD580" s="393"/>
      <c r="CE580" s="393"/>
      <c r="CF580" s="393"/>
      <c r="CG580" s="393"/>
      <c r="CH580" s="393"/>
      <c r="CI580" s="393"/>
      <c r="CJ580" s="393"/>
      <c r="CK580" s="393"/>
      <c r="CL580" s="393"/>
      <c r="CM580" s="393"/>
      <c r="CN580" s="393"/>
      <c r="CO580" s="393"/>
      <c r="CP580" s="393"/>
      <c r="CQ580" s="393"/>
      <c r="CR580" s="393"/>
      <c r="CS580" s="393"/>
      <c r="CT580" s="393"/>
      <c r="CU580" s="393"/>
      <c r="CV580" s="393"/>
      <c r="CW580" s="393"/>
      <c r="CX580" s="393"/>
      <c r="CY580" s="393"/>
      <c r="CZ580" s="393"/>
    </row>
    <row r="581" s="397" customFormat="true" ht="25.15" customHeight="true" x14ac:dyDescent="0.2">
      <c r="C581" s="1154"/>
      <c r="D581" s="1155"/>
      <c r="E581" s="670"/>
      <c r="F581" s="670"/>
      <c r="G581" s="670"/>
      <c r="H581" s="1154"/>
      <c r="I581" s="1155"/>
      <c r="J581" s="670"/>
      <c r="K581" s="670"/>
      <c r="L581" s="670"/>
      <c r="M581" s="1154"/>
      <c r="N581" s="1155"/>
      <c r="O581" s="670"/>
      <c r="P581" s="670"/>
      <c r="Q581" s="670"/>
      <c r="Y581" s="390"/>
      <c r="Z581" s="390"/>
      <c r="AA581" s="390"/>
      <c r="AB581" s="390"/>
      <c r="AC581" s="390"/>
      <c r="AD581" s="390"/>
      <c r="AE581" s="390"/>
      <c r="AF581" s="390"/>
      <c r="AG581" s="390"/>
      <c r="AH581" s="390"/>
      <c r="AI581" s="390"/>
      <c r="AJ581" s="390"/>
      <c r="AK581" s="390"/>
      <c r="AL581" s="390"/>
      <c r="AM581" s="390"/>
      <c r="AN581" s="390"/>
      <c r="AO581" s="390"/>
      <c r="AP581" s="390"/>
      <c r="AQ581" s="390"/>
      <c r="AR581" s="390"/>
      <c r="AS581" s="390"/>
      <c r="AT581" s="390"/>
      <c r="AU581" s="390"/>
      <c r="AV581" s="390"/>
      <c r="AW581" s="390"/>
      <c r="AX581" s="390"/>
      <c r="AY581" s="390"/>
      <c r="AZ581" s="390"/>
      <c r="BA581" s="392"/>
      <c r="BB581" s="469"/>
      <c r="BC581" s="392"/>
      <c r="BD581" s="392"/>
      <c r="BE581" s="392"/>
      <c r="BF581" s="392"/>
      <c r="BG581" s="392"/>
      <c r="BH581" s="392"/>
      <c r="BI581" s="392"/>
      <c r="BJ581" s="392"/>
      <c r="BK581" s="392"/>
      <c r="BL581" s="392"/>
      <c r="BM581" s="392"/>
      <c r="BN581" s="392"/>
      <c r="BO581" s="392"/>
      <c r="BP581" s="392"/>
      <c r="BQ581" s="392"/>
      <c r="BR581" s="392"/>
      <c r="BS581" s="392"/>
      <c r="BT581" s="392"/>
      <c r="BU581" s="392"/>
      <c r="BV581" s="392"/>
      <c r="BW581" s="392"/>
      <c r="BX581" s="392"/>
      <c r="BY581" s="393"/>
      <c r="BZ581" s="393"/>
      <c r="CA581" s="393"/>
      <c r="CB581" s="393"/>
      <c r="CC581" s="393"/>
      <c r="CD581" s="393"/>
      <c r="CE581" s="393"/>
      <c r="CF581" s="393"/>
      <c r="CG581" s="393"/>
      <c r="CH581" s="393"/>
      <c r="CI581" s="393"/>
      <c r="CJ581" s="393"/>
      <c r="CK581" s="393"/>
      <c r="CL581" s="393"/>
      <c r="CM581" s="393"/>
      <c r="CN581" s="393"/>
      <c r="CO581" s="393"/>
      <c r="CP581" s="393"/>
      <c r="CQ581" s="393"/>
      <c r="CR581" s="393"/>
      <c r="CS581" s="393"/>
      <c r="CT581" s="393"/>
      <c r="CU581" s="393"/>
      <c r="CV581" s="393"/>
      <c r="CW581" s="393"/>
      <c r="CX581" s="393"/>
      <c r="CY581" s="393"/>
      <c r="CZ581" s="393"/>
    </row>
    <row r="582" s="397" customFormat="true" ht="25.15" customHeight="true" x14ac:dyDescent="0.2">
      <c r="C582" s="1154"/>
      <c r="D582" s="1155"/>
      <c r="E582" s="670"/>
      <c r="F582" s="670"/>
      <c r="G582" s="670"/>
      <c r="H582" s="1154"/>
      <c r="I582" s="1155"/>
      <c r="J582" s="670"/>
      <c r="K582" s="670"/>
      <c r="L582" s="670"/>
      <c r="M582" s="1154"/>
      <c r="N582" s="1155"/>
      <c r="O582" s="670"/>
      <c r="P582" s="670"/>
      <c r="Q582" s="670"/>
      <c r="Y582" s="390"/>
      <c r="Z582" s="390"/>
      <c r="AA582" s="390"/>
      <c r="AB582" s="390"/>
      <c r="AC582" s="390"/>
      <c r="AD582" s="390"/>
      <c r="AE582" s="390"/>
      <c r="AF582" s="390"/>
      <c r="AG582" s="390"/>
      <c r="AH582" s="390"/>
      <c r="AI582" s="390"/>
      <c r="AJ582" s="390"/>
      <c r="AK582" s="390"/>
      <c r="AL582" s="390"/>
      <c r="AM582" s="390"/>
      <c r="AN582" s="390"/>
      <c r="AO582" s="390"/>
      <c r="AP582" s="390"/>
      <c r="AQ582" s="390"/>
      <c r="AR582" s="390"/>
      <c r="AS582" s="390"/>
      <c r="AT582" s="390"/>
      <c r="AU582" s="390"/>
      <c r="AV582" s="390"/>
      <c r="AW582" s="390"/>
      <c r="AX582" s="390"/>
      <c r="AY582" s="390"/>
      <c r="AZ582" s="390"/>
      <c r="BA582" s="392"/>
      <c r="BB582" s="469"/>
      <c r="BC582" s="392"/>
      <c r="BD582" s="392"/>
      <c r="BE582" s="392"/>
      <c r="BF582" s="392"/>
      <c r="BG582" s="392"/>
      <c r="BH582" s="392"/>
      <c r="BI582" s="392"/>
      <c r="BJ582" s="392"/>
      <c r="BK582" s="392"/>
      <c r="BL582" s="392"/>
      <c r="BM582" s="392"/>
      <c r="BN582" s="392"/>
      <c r="BO582" s="392"/>
      <c r="BP582" s="392"/>
      <c r="BQ582" s="392"/>
      <c r="BR582" s="392"/>
      <c r="BS582" s="392"/>
      <c r="BT582" s="392"/>
      <c r="BU582" s="392"/>
      <c r="BV582" s="392"/>
      <c r="BW582" s="392"/>
      <c r="BX582" s="392"/>
      <c r="BY582" s="393"/>
      <c r="BZ582" s="393"/>
      <c r="CA582" s="393"/>
      <c r="CB582" s="393"/>
      <c r="CC582" s="393"/>
      <c r="CD582" s="393"/>
      <c r="CE582" s="393"/>
      <c r="CF582" s="393"/>
      <c r="CG582" s="393"/>
      <c r="CH582" s="393"/>
      <c r="CI582" s="393"/>
      <c r="CJ582" s="393"/>
      <c r="CK582" s="393"/>
      <c r="CL582" s="393"/>
      <c r="CM582" s="393"/>
      <c r="CN582" s="393"/>
      <c r="CO582" s="393"/>
      <c r="CP582" s="393"/>
      <c r="CQ582" s="393"/>
      <c r="CR582" s="393"/>
      <c r="CS582" s="393"/>
      <c r="CT582" s="393"/>
      <c r="CU582" s="393"/>
      <c r="CV582" s="393"/>
      <c r="CW582" s="393"/>
      <c r="CX582" s="393"/>
      <c r="CY582" s="393"/>
      <c r="CZ582" s="393"/>
    </row>
    <row r="583" s="397" customFormat="true" ht="25.15" customHeight="true" x14ac:dyDescent="0.2">
      <c r="C583" s="1154"/>
      <c r="D583" s="1155"/>
      <c r="E583" s="670"/>
      <c r="F583" s="670"/>
      <c r="G583" s="670"/>
      <c r="H583" s="1154"/>
      <c r="I583" s="1155"/>
      <c r="J583" s="670"/>
      <c r="K583" s="670"/>
      <c r="L583" s="670"/>
      <c r="M583" s="1154"/>
      <c r="N583" s="1155"/>
      <c r="O583" s="670"/>
      <c r="P583" s="670"/>
      <c r="Q583" s="670"/>
      <c r="Y583" s="390"/>
      <c r="Z583" s="390"/>
      <c r="AA583" s="390"/>
      <c r="AB583" s="390"/>
      <c r="AC583" s="390"/>
      <c r="AD583" s="390"/>
      <c r="AE583" s="390"/>
      <c r="AF583" s="390"/>
      <c r="AG583" s="390"/>
      <c r="AH583" s="390"/>
      <c r="AI583" s="390"/>
      <c r="AJ583" s="390"/>
      <c r="AK583" s="390"/>
      <c r="AL583" s="390"/>
      <c r="AM583" s="390"/>
      <c r="AN583" s="390"/>
      <c r="AO583" s="390"/>
      <c r="AP583" s="390"/>
      <c r="AQ583" s="390"/>
      <c r="AR583" s="390"/>
      <c r="AS583" s="390"/>
      <c r="AT583" s="390"/>
      <c r="AU583" s="390"/>
      <c r="AV583" s="390"/>
      <c r="AW583" s="390"/>
      <c r="AX583" s="390"/>
      <c r="AY583" s="390"/>
      <c r="AZ583" s="390"/>
      <c r="BA583" s="392"/>
      <c r="BB583" s="469"/>
      <c r="BC583" s="392"/>
      <c r="BD583" s="392"/>
      <c r="BE583" s="392"/>
      <c r="BF583" s="392"/>
      <c r="BG583" s="392"/>
      <c r="BH583" s="392"/>
      <c r="BI583" s="392"/>
      <c r="BJ583" s="392"/>
      <c r="BK583" s="392"/>
      <c r="BL583" s="392"/>
      <c r="BM583" s="392"/>
      <c r="BN583" s="392"/>
      <c r="BO583" s="392"/>
      <c r="BP583" s="392"/>
      <c r="BQ583" s="392"/>
      <c r="BR583" s="392"/>
      <c r="BS583" s="392"/>
      <c r="BT583" s="392"/>
      <c r="BU583" s="392"/>
      <c r="BV583" s="392"/>
      <c r="BW583" s="392"/>
      <c r="BX583" s="392"/>
      <c r="BY583" s="393"/>
      <c r="BZ583" s="393"/>
      <c r="CA583" s="393"/>
      <c r="CB583" s="393"/>
      <c r="CC583" s="393"/>
      <c r="CD583" s="393"/>
      <c r="CE583" s="393"/>
      <c r="CF583" s="393"/>
      <c r="CG583" s="393"/>
      <c r="CH583" s="393"/>
      <c r="CI583" s="393"/>
      <c r="CJ583" s="393"/>
      <c r="CK583" s="393"/>
      <c r="CL583" s="393"/>
      <c r="CM583" s="393"/>
      <c r="CN583" s="393"/>
      <c r="CO583" s="393"/>
      <c r="CP583" s="393"/>
      <c r="CQ583" s="393"/>
      <c r="CR583" s="393"/>
      <c r="CS583" s="393"/>
      <c r="CT583" s="393"/>
      <c r="CU583" s="393"/>
      <c r="CV583" s="393"/>
      <c r="CW583" s="393"/>
      <c r="CX583" s="393"/>
      <c r="CY583" s="393"/>
      <c r="CZ583" s="393"/>
    </row>
    <row r="584" s="397" customFormat="true" ht="25.15" customHeight="true" x14ac:dyDescent="0.2">
      <c r="C584" s="1154"/>
      <c r="D584" s="1155"/>
      <c r="E584" s="670"/>
      <c r="F584" s="670"/>
      <c r="G584" s="670"/>
      <c r="H584" s="1154"/>
      <c r="I584" s="1155"/>
      <c r="J584" s="670"/>
      <c r="K584" s="670"/>
      <c r="L584" s="670"/>
      <c r="M584" s="1154"/>
      <c r="N584" s="1155"/>
      <c r="O584" s="670"/>
      <c r="P584" s="670"/>
      <c r="Q584" s="670"/>
      <c r="Y584" s="390"/>
      <c r="Z584" s="390"/>
      <c r="AA584" s="390"/>
      <c r="AB584" s="390"/>
      <c r="AC584" s="390"/>
      <c r="AD584" s="390"/>
      <c r="AE584" s="390"/>
      <c r="AF584" s="390"/>
      <c r="AG584" s="390"/>
      <c r="AH584" s="390"/>
      <c r="AI584" s="390"/>
      <c r="AJ584" s="390"/>
      <c r="AK584" s="390"/>
      <c r="AL584" s="390"/>
      <c r="AM584" s="390"/>
      <c r="AN584" s="390"/>
      <c r="AO584" s="390"/>
      <c r="AP584" s="390"/>
      <c r="AQ584" s="390"/>
      <c r="AR584" s="390"/>
      <c r="AS584" s="390"/>
      <c r="AT584" s="390"/>
      <c r="AU584" s="390"/>
      <c r="AV584" s="390"/>
      <c r="AW584" s="390"/>
      <c r="AX584" s="390"/>
      <c r="AY584" s="390"/>
      <c r="AZ584" s="390"/>
      <c r="BA584" s="392"/>
      <c r="BB584" s="469"/>
      <c r="BC584" s="392"/>
      <c r="BD584" s="392"/>
      <c r="BE584" s="392"/>
      <c r="BF584" s="392"/>
      <c r="BG584" s="392"/>
      <c r="BH584" s="392"/>
      <c r="BI584" s="392"/>
      <c r="BJ584" s="392"/>
      <c r="BK584" s="392"/>
      <c r="BL584" s="392"/>
      <c r="BM584" s="392"/>
      <c r="BN584" s="392"/>
      <c r="BO584" s="392"/>
      <c r="BP584" s="392"/>
      <c r="BQ584" s="392"/>
      <c r="BR584" s="392"/>
      <c r="BS584" s="392"/>
      <c r="BT584" s="392"/>
      <c r="BU584" s="392"/>
      <c r="BV584" s="392"/>
      <c r="BW584" s="392"/>
      <c r="BX584" s="392"/>
      <c r="BY584" s="393"/>
      <c r="BZ584" s="393"/>
      <c r="CA584" s="393"/>
      <c r="CB584" s="393"/>
      <c r="CC584" s="393"/>
      <c r="CD584" s="393"/>
      <c r="CE584" s="393"/>
      <c r="CF584" s="393"/>
      <c r="CG584" s="393"/>
      <c r="CH584" s="393"/>
      <c r="CI584" s="393"/>
      <c r="CJ584" s="393"/>
      <c r="CK584" s="393"/>
      <c r="CL584" s="393"/>
      <c r="CM584" s="393"/>
      <c r="CN584" s="393"/>
      <c r="CO584" s="393"/>
      <c r="CP584" s="393"/>
      <c r="CQ584" s="393"/>
      <c r="CR584" s="393"/>
      <c r="CS584" s="393"/>
      <c r="CT584" s="393"/>
      <c r="CU584" s="393"/>
      <c r="CV584" s="393"/>
      <c r="CW584" s="393"/>
      <c r="CX584" s="393"/>
      <c r="CY584" s="393"/>
      <c r="CZ584" s="393"/>
    </row>
    <row r="585" s="397" customFormat="true" ht="25.15" customHeight="true" x14ac:dyDescent="0.2">
      <c r="C585" s="1154"/>
      <c r="D585" s="1155"/>
      <c r="E585" s="670"/>
      <c r="F585" s="670"/>
      <c r="G585" s="670"/>
      <c r="H585" s="1154"/>
      <c r="I585" s="1155"/>
      <c r="J585" s="670"/>
      <c r="K585" s="670"/>
      <c r="L585" s="670"/>
      <c r="M585" s="1154"/>
      <c r="N585" s="1155"/>
      <c r="O585" s="670"/>
      <c r="P585" s="670"/>
      <c r="Q585" s="670"/>
      <c r="Y585" s="390"/>
      <c r="Z585" s="390"/>
      <c r="AA585" s="390"/>
      <c r="AB585" s="390"/>
      <c r="AC585" s="390"/>
      <c r="AD585" s="390"/>
      <c r="AE585" s="390"/>
      <c r="AF585" s="390"/>
      <c r="AG585" s="390"/>
      <c r="AH585" s="390"/>
      <c r="AI585" s="390"/>
      <c r="AJ585" s="390"/>
      <c r="AK585" s="390"/>
      <c r="AL585" s="390"/>
      <c r="AM585" s="390"/>
      <c r="AN585" s="390"/>
      <c r="AO585" s="390"/>
      <c r="AP585" s="390"/>
      <c r="AQ585" s="390"/>
      <c r="AR585" s="390"/>
      <c r="AS585" s="390"/>
      <c r="AT585" s="390"/>
      <c r="AU585" s="390"/>
      <c r="AV585" s="390"/>
      <c r="AW585" s="390"/>
      <c r="AX585" s="390"/>
      <c r="AY585" s="390"/>
      <c r="AZ585" s="390"/>
      <c r="BA585" s="392"/>
      <c r="BB585" s="469"/>
      <c r="BC585" s="392"/>
      <c r="BD585" s="392"/>
      <c r="BE585" s="392"/>
      <c r="BF585" s="392"/>
      <c r="BG585" s="392"/>
      <c r="BH585" s="392"/>
      <c r="BI585" s="392"/>
      <c r="BJ585" s="392"/>
      <c r="BK585" s="392"/>
      <c r="BL585" s="392"/>
      <c r="BM585" s="392"/>
      <c r="BN585" s="392"/>
      <c r="BO585" s="392"/>
      <c r="BP585" s="392"/>
      <c r="BQ585" s="392"/>
      <c r="BR585" s="392"/>
      <c r="BS585" s="392"/>
      <c r="BT585" s="392"/>
      <c r="BU585" s="392"/>
      <c r="BV585" s="392"/>
      <c r="BW585" s="392"/>
      <c r="BX585" s="392"/>
      <c r="BY585" s="393"/>
      <c r="BZ585" s="393"/>
      <c r="CA585" s="393"/>
      <c r="CB585" s="393"/>
      <c r="CC585" s="393"/>
      <c r="CD585" s="393"/>
      <c r="CE585" s="393"/>
      <c r="CF585" s="393"/>
      <c r="CG585" s="393"/>
      <c r="CH585" s="393"/>
      <c r="CI585" s="393"/>
      <c r="CJ585" s="393"/>
      <c r="CK585" s="393"/>
      <c r="CL585" s="393"/>
      <c r="CM585" s="393"/>
      <c r="CN585" s="393"/>
      <c r="CO585" s="393"/>
      <c r="CP585" s="393"/>
      <c r="CQ585" s="393"/>
      <c r="CR585" s="393"/>
      <c r="CS585" s="393"/>
      <c r="CT585" s="393"/>
      <c r="CU585" s="393"/>
      <c r="CV585" s="393"/>
      <c r="CW585" s="393"/>
      <c r="CX585" s="393"/>
      <c r="CY585" s="393"/>
      <c r="CZ585" s="393"/>
    </row>
    <row r="586" s="397" customFormat="true" ht="25.15" customHeight="true" x14ac:dyDescent="0.2">
      <c r="C586" s="1154"/>
      <c r="D586" s="1155"/>
      <c r="E586" s="670"/>
      <c r="F586" s="670"/>
      <c r="G586" s="670"/>
      <c r="H586" s="1154"/>
      <c r="I586" s="1155"/>
      <c r="J586" s="670"/>
      <c r="K586" s="670"/>
      <c r="L586" s="670"/>
      <c r="M586" s="1154"/>
      <c r="N586" s="1155"/>
      <c r="O586" s="670"/>
      <c r="P586" s="670"/>
      <c r="Q586" s="670"/>
      <c r="Y586" s="390"/>
      <c r="Z586" s="390"/>
      <c r="AA586" s="390"/>
      <c r="AB586" s="390"/>
      <c r="AC586" s="390"/>
      <c r="AD586" s="390"/>
      <c r="AE586" s="390"/>
      <c r="AF586" s="390"/>
      <c r="AG586" s="390"/>
      <c r="AH586" s="390"/>
      <c r="AI586" s="390"/>
      <c r="AJ586" s="390"/>
      <c r="AK586" s="390"/>
      <c r="AL586" s="390"/>
      <c r="AM586" s="390"/>
      <c r="AN586" s="390"/>
      <c r="AO586" s="390"/>
      <c r="AP586" s="390"/>
      <c r="AQ586" s="390"/>
      <c r="AR586" s="390"/>
      <c r="AS586" s="390"/>
      <c r="AT586" s="390"/>
      <c r="AU586" s="390"/>
      <c r="AV586" s="390"/>
      <c r="AW586" s="390"/>
      <c r="AX586" s="390"/>
      <c r="AY586" s="390"/>
      <c r="AZ586" s="390"/>
      <c r="BA586" s="392"/>
      <c r="BB586" s="469"/>
      <c r="BC586" s="392"/>
      <c r="BD586" s="392"/>
      <c r="BE586" s="392"/>
      <c r="BF586" s="392"/>
      <c r="BG586" s="392"/>
      <c r="BH586" s="392"/>
      <c r="BI586" s="392"/>
      <c r="BJ586" s="392"/>
      <c r="BK586" s="392"/>
      <c r="BL586" s="392"/>
      <c r="BM586" s="392"/>
      <c r="BN586" s="392"/>
      <c r="BO586" s="392"/>
      <c r="BP586" s="392"/>
      <c r="BQ586" s="392"/>
      <c r="BR586" s="392"/>
      <c r="BS586" s="392"/>
      <c r="BT586" s="392"/>
      <c r="BU586" s="392"/>
      <c r="BV586" s="392"/>
      <c r="BW586" s="392"/>
      <c r="BX586" s="392"/>
      <c r="BY586" s="393"/>
      <c r="BZ586" s="393"/>
      <c r="CA586" s="393"/>
      <c r="CB586" s="393"/>
      <c r="CC586" s="393"/>
      <c r="CD586" s="393"/>
      <c r="CE586" s="393"/>
      <c r="CF586" s="393"/>
      <c r="CG586" s="393"/>
      <c r="CH586" s="393"/>
      <c r="CI586" s="393"/>
      <c r="CJ586" s="393"/>
      <c r="CK586" s="393"/>
      <c r="CL586" s="393"/>
      <c r="CM586" s="393"/>
      <c r="CN586" s="393"/>
      <c r="CO586" s="393"/>
      <c r="CP586" s="393"/>
      <c r="CQ586" s="393"/>
      <c r="CR586" s="393"/>
      <c r="CS586" s="393"/>
      <c r="CT586" s="393"/>
      <c r="CU586" s="393"/>
      <c r="CV586" s="393"/>
      <c r="CW586" s="393"/>
      <c r="CX586" s="393"/>
      <c r="CY586" s="393"/>
      <c r="CZ586" s="393"/>
    </row>
    <row r="587" s="397" customFormat="true" ht="25.15" customHeight="true" x14ac:dyDescent="0.2">
      <c r="C587" s="1154"/>
      <c r="D587" s="1155"/>
      <c r="E587" s="670"/>
      <c r="F587" s="670"/>
      <c r="G587" s="670"/>
      <c r="H587" s="1154"/>
      <c r="I587" s="1155"/>
      <c r="J587" s="670"/>
      <c r="K587" s="670"/>
      <c r="L587" s="670"/>
      <c r="M587" s="1154"/>
      <c r="N587" s="1155"/>
      <c r="O587" s="670"/>
      <c r="P587" s="670"/>
      <c r="Q587" s="670"/>
      <c r="Y587" s="390"/>
      <c r="Z587" s="390"/>
      <c r="AA587" s="390"/>
      <c r="AB587" s="390"/>
      <c r="AC587" s="390"/>
      <c r="AD587" s="390"/>
      <c r="AE587" s="390"/>
      <c r="AF587" s="390"/>
      <c r="AG587" s="390"/>
      <c r="AH587" s="390"/>
      <c r="AI587" s="390"/>
      <c r="AJ587" s="390"/>
      <c r="AK587" s="390"/>
      <c r="AL587" s="390"/>
      <c r="AM587" s="390"/>
      <c r="AN587" s="390"/>
      <c r="AO587" s="390"/>
      <c r="AP587" s="390"/>
      <c r="AQ587" s="390"/>
      <c r="AR587" s="390"/>
      <c r="AS587" s="390"/>
      <c r="AT587" s="390"/>
      <c r="AU587" s="390"/>
      <c r="AV587" s="390"/>
      <c r="AW587" s="390"/>
      <c r="AX587" s="390"/>
      <c r="AY587" s="390"/>
      <c r="AZ587" s="390"/>
      <c r="BA587" s="392"/>
      <c r="BB587" s="469"/>
      <c r="BC587" s="392"/>
      <c r="BD587" s="392"/>
      <c r="BE587" s="392"/>
      <c r="BF587" s="392"/>
      <c r="BG587" s="392"/>
      <c r="BH587" s="392"/>
      <c r="BI587" s="392"/>
      <c r="BJ587" s="392"/>
      <c r="BK587" s="392"/>
      <c r="BL587" s="392"/>
      <c r="BM587" s="392"/>
      <c r="BN587" s="392"/>
      <c r="BO587" s="392"/>
      <c r="BP587" s="392"/>
      <c r="BQ587" s="392"/>
      <c r="BR587" s="392"/>
      <c r="BS587" s="392"/>
      <c r="BT587" s="392"/>
      <c r="BU587" s="392"/>
      <c r="BV587" s="392"/>
      <c r="BW587" s="392"/>
      <c r="BX587" s="392"/>
      <c r="BY587" s="393"/>
      <c r="BZ587" s="393"/>
      <c r="CA587" s="393"/>
      <c r="CB587" s="393"/>
      <c r="CC587" s="393"/>
      <c r="CD587" s="393"/>
      <c r="CE587" s="393"/>
      <c r="CF587" s="393"/>
      <c r="CG587" s="393"/>
      <c r="CH587" s="393"/>
      <c r="CI587" s="393"/>
      <c r="CJ587" s="393"/>
      <c r="CK587" s="393"/>
      <c r="CL587" s="393"/>
      <c r="CM587" s="393"/>
      <c r="CN587" s="393"/>
      <c r="CO587" s="393"/>
      <c r="CP587" s="393"/>
      <c r="CQ587" s="393"/>
      <c r="CR587" s="393"/>
      <c r="CS587" s="393"/>
      <c r="CT587" s="393"/>
      <c r="CU587" s="393"/>
      <c r="CV587" s="393"/>
      <c r="CW587" s="393"/>
      <c r="CX587" s="393"/>
      <c r="CY587" s="393"/>
      <c r="CZ587" s="393"/>
    </row>
    <row r="588" s="397" customFormat="true" ht="25.15" customHeight="true" x14ac:dyDescent="0.2">
      <c r="C588" s="1154"/>
      <c r="D588" s="1155"/>
      <c r="E588" s="670"/>
      <c r="F588" s="670"/>
      <c r="G588" s="670"/>
      <c r="H588" s="1154"/>
      <c r="I588" s="1155"/>
      <c r="J588" s="670"/>
      <c r="K588" s="670"/>
      <c r="L588" s="670"/>
      <c r="M588" s="1154"/>
      <c r="N588" s="1155"/>
      <c r="O588" s="670"/>
      <c r="P588" s="670"/>
      <c r="Q588" s="670"/>
      <c r="Y588" s="390"/>
      <c r="Z588" s="390"/>
      <c r="AA588" s="390"/>
      <c r="AB588" s="390"/>
      <c r="AC588" s="390"/>
      <c r="AD588" s="390"/>
      <c r="AE588" s="390"/>
      <c r="AF588" s="390"/>
      <c r="AG588" s="390"/>
      <c r="AH588" s="390"/>
      <c r="AI588" s="390"/>
      <c r="AJ588" s="390"/>
      <c r="AK588" s="390"/>
      <c r="AL588" s="390"/>
      <c r="AM588" s="390"/>
      <c r="AN588" s="390"/>
      <c r="AO588" s="390"/>
      <c r="AP588" s="390"/>
      <c r="AQ588" s="390"/>
      <c r="AR588" s="390"/>
      <c r="AS588" s="390"/>
      <c r="AT588" s="390"/>
      <c r="AU588" s="390"/>
      <c r="AV588" s="390"/>
      <c r="AW588" s="390"/>
      <c r="AX588" s="390"/>
      <c r="AY588" s="390"/>
      <c r="AZ588" s="390"/>
      <c r="BA588" s="392"/>
      <c r="BB588" s="469"/>
      <c r="BC588" s="392"/>
      <c r="BD588" s="392"/>
      <c r="BE588" s="392"/>
      <c r="BF588" s="392"/>
      <c r="BG588" s="392"/>
      <c r="BH588" s="392"/>
      <c r="BI588" s="392"/>
      <c r="BJ588" s="392"/>
      <c r="BK588" s="392"/>
      <c r="BL588" s="392"/>
      <c r="BM588" s="392"/>
      <c r="BN588" s="392"/>
      <c r="BO588" s="392"/>
      <c r="BP588" s="392"/>
      <c r="BQ588" s="392"/>
      <c r="BR588" s="392"/>
      <c r="BS588" s="392"/>
      <c r="BT588" s="392"/>
      <c r="BU588" s="392"/>
      <c r="BV588" s="392"/>
      <c r="BW588" s="392"/>
      <c r="BX588" s="392"/>
      <c r="BY588" s="393"/>
      <c r="BZ588" s="393"/>
      <c r="CA588" s="393"/>
      <c r="CB588" s="393"/>
      <c r="CC588" s="393"/>
      <c r="CD588" s="393"/>
      <c r="CE588" s="393"/>
      <c r="CF588" s="393"/>
      <c r="CG588" s="393"/>
      <c r="CH588" s="393"/>
      <c r="CI588" s="393"/>
      <c r="CJ588" s="393"/>
      <c r="CK588" s="393"/>
      <c r="CL588" s="393"/>
      <c r="CM588" s="393"/>
      <c r="CN588" s="393"/>
      <c r="CO588" s="393"/>
      <c r="CP588" s="393"/>
      <c r="CQ588" s="393"/>
      <c r="CR588" s="393"/>
      <c r="CS588" s="393"/>
      <c r="CT588" s="393"/>
      <c r="CU588" s="393"/>
      <c r="CV588" s="393"/>
      <c r="CW588" s="393"/>
      <c r="CX588" s="393"/>
      <c r="CY588" s="393"/>
      <c r="CZ588" s="393"/>
    </row>
    <row r="589" s="397" customFormat="true" ht="25.15" customHeight="true" x14ac:dyDescent="0.2">
      <c r="C589" s="1154"/>
      <c r="D589" s="1155"/>
      <c r="E589" s="670"/>
      <c r="F589" s="670"/>
      <c r="G589" s="670"/>
      <c r="H589" s="1154"/>
      <c r="I589" s="1155"/>
      <c r="J589" s="670"/>
      <c r="K589" s="670"/>
      <c r="L589" s="670"/>
      <c r="M589" s="1154"/>
      <c r="N589" s="1155"/>
      <c r="O589" s="670"/>
      <c r="P589" s="670"/>
      <c r="Q589" s="670"/>
      <c r="Y589" s="390"/>
      <c r="Z589" s="390"/>
      <c r="AA589" s="390"/>
      <c r="AB589" s="390"/>
      <c r="AC589" s="390"/>
      <c r="AD589" s="390"/>
      <c r="AE589" s="390"/>
      <c r="AF589" s="390"/>
      <c r="AG589" s="390"/>
      <c r="AH589" s="390"/>
      <c r="AI589" s="390"/>
      <c r="AJ589" s="390"/>
      <c r="AK589" s="390"/>
      <c r="AL589" s="390"/>
      <c r="AM589" s="390"/>
      <c r="AN589" s="390"/>
      <c r="AO589" s="390"/>
      <c r="AP589" s="390"/>
      <c r="AQ589" s="390"/>
      <c r="AR589" s="390"/>
      <c r="AS589" s="390"/>
      <c r="AT589" s="390"/>
      <c r="AU589" s="390"/>
      <c r="AV589" s="390"/>
      <c r="AW589" s="390"/>
      <c r="AX589" s="390"/>
      <c r="AY589" s="390"/>
      <c r="AZ589" s="390"/>
      <c r="BA589" s="392"/>
      <c r="BB589" s="469"/>
      <c r="BC589" s="392"/>
      <c r="BD589" s="392"/>
      <c r="BE589" s="392"/>
      <c r="BF589" s="392"/>
      <c r="BG589" s="392"/>
      <c r="BH589" s="392"/>
      <c r="BI589" s="392"/>
      <c r="BJ589" s="392"/>
      <c r="BK589" s="392"/>
      <c r="BL589" s="392"/>
      <c r="BM589" s="392"/>
      <c r="BN589" s="392"/>
      <c r="BO589" s="392"/>
      <c r="BP589" s="392"/>
      <c r="BQ589" s="392"/>
      <c r="BR589" s="392"/>
      <c r="BS589" s="392"/>
      <c r="BT589" s="392"/>
      <c r="BU589" s="392"/>
      <c r="BV589" s="392"/>
      <c r="BW589" s="392"/>
      <c r="BX589" s="392"/>
      <c r="BY589" s="393"/>
      <c r="BZ589" s="393"/>
      <c r="CA589" s="393"/>
      <c r="CB589" s="393"/>
      <c r="CC589" s="393"/>
      <c r="CD589" s="393"/>
      <c r="CE589" s="393"/>
      <c r="CF589" s="393"/>
      <c r="CG589" s="393"/>
      <c r="CH589" s="393"/>
      <c r="CI589" s="393"/>
      <c r="CJ589" s="393"/>
      <c r="CK589" s="393"/>
      <c r="CL589" s="393"/>
      <c r="CM589" s="393"/>
      <c r="CN589" s="393"/>
      <c r="CO589" s="393"/>
      <c r="CP589" s="393"/>
      <c r="CQ589" s="393"/>
      <c r="CR589" s="393"/>
      <c r="CS589" s="393"/>
      <c r="CT589" s="393"/>
      <c r="CU589" s="393"/>
      <c r="CV589" s="393"/>
      <c r="CW589" s="393"/>
      <c r="CX589" s="393"/>
      <c r="CY589" s="393"/>
      <c r="CZ589" s="393"/>
    </row>
    <row r="590" s="397" customFormat="true" ht="25.15" customHeight="true" x14ac:dyDescent="0.2">
      <c r="C590" s="1154"/>
      <c r="D590" s="1155"/>
      <c r="E590" s="670"/>
      <c r="F590" s="670"/>
      <c r="G590" s="670"/>
      <c r="H590" s="1154"/>
      <c r="I590" s="1155"/>
      <c r="J590" s="670"/>
      <c r="K590" s="670"/>
      <c r="L590" s="670"/>
      <c r="M590" s="1154"/>
      <c r="N590" s="1155"/>
      <c r="O590" s="670"/>
      <c r="P590" s="670"/>
      <c r="Q590" s="670"/>
      <c r="Y590" s="390"/>
      <c r="Z590" s="390"/>
      <c r="AA590" s="390"/>
      <c r="AB590" s="390"/>
      <c r="AC590" s="390"/>
      <c r="AD590" s="390"/>
      <c r="AE590" s="390"/>
      <c r="AF590" s="390"/>
      <c r="AG590" s="390"/>
      <c r="AH590" s="390"/>
      <c r="AI590" s="390"/>
      <c r="AJ590" s="390"/>
      <c r="AK590" s="390"/>
      <c r="AL590" s="390"/>
      <c r="AM590" s="390"/>
      <c r="AN590" s="390"/>
      <c r="AO590" s="390"/>
      <c r="AP590" s="390"/>
      <c r="AQ590" s="390"/>
      <c r="AR590" s="390"/>
      <c r="AS590" s="390"/>
      <c r="AT590" s="390"/>
      <c r="AU590" s="390"/>
      <c r="AV590" s="390"/>
      <c r="AW590" s="390"/>
      <c r="AX590" s="390"/>
      <c r="AY590" s="390"/>
      <c r="AZ590" s="390"/>
      <c r="BA590" s="392"/>
      <c r="BB590" s="469"/>
      <c r="BC590" s="392"/>
      <c r="BD590" s="392"/>
      <c r="BE590" s="392"/>
      <c r="BF590" s="392"/>
      <c r="BG590" s="392"/>
      <c r="BH590" s="392"/>
      <c r="BI590" s="392"/>
      <c r="BJ590" s="392"/>
      <c r="BK590" s="392"/>
      <c r="BL590" s="392"/>
      <c r="BM590" s="392"/>
      <c r="BN590" s="392"/>
      <c r="BO590" s="392"/>
      <c r="BP590" s="392"/>
      <c r="BQ590" s="392"/>
      <c r="BR590" s="392"/>
      <c r="BS590" s="392"/>
      <c r="BT590" s="392"/>
      <c r="BU590" s="392"/>
      <c r="BV590" s="392"/>
      <c r="BW590" s="392"/>
      <c r="BX590" s="392"/>
      <c r="BY590" s="393"/>
      <c r="BZ590" s="393"/>
      <c r="CA590" s="393"/>
      <c r="CB590" s="393"/>
      <c r="CC590" s="393"/>
      <c r="CD590" s="393"/>
      <c r="CE590" s="393"/>
      <c r="CF590" s="393"/>
      <c r="CG590" s="393"/>
      <c r="CH590" s="393"/>
      <c r="CI590" s="393"/>
      <c r="CJ590" s="393"/>
      <c r="CK590" s="393"/>
      <c r="CL590" s="393"/>
      <c r="CM590" s="393"/>
      <c r="CN590" s="393"/>
      <c r="CO590" s="393"/>
      <c r="CP590" s="393"/>
      <c r="CQ590" s="393"/>
      <c r="CR590" s="393"/>
      <c r="CS590" s="393"/>
      <c r="CT590" s="393"/>
      <c r="CU590" s="393"/>
      <c r="CV590" s="393"/>
      <c r="CW590" s="393"/>
      <c r="CX590" s="393"/>
      <c r="CY590" s="393"/>
      <c r="CZ590" s="393"/>
    </row>
    <row r="591" s="397" customFormat="true" ht="25.15" customHeight="true" x14ac:dyDescent="0.2">
      <c r="C591" s="1154"/>
      <c r="D591" s="1155"/>
      <c r="E591" s="670"/>
      <c r="F591" s="670"/>
      <c r="G591" s="670"/>
      <c r="H591" s="1154"/>
      <c r="I591" s="1155"/>
      <c r="J591" s="670"/>
      <c r="K591" s="670"/>
      <c r="L591" s="670"/>
      <c r="M591" s="1154"/>
      <c r="N591" s="1155"/>
      <c r="O591" s="670"/>
      <c r="P591" s="670"/>
      <c r="Q591" s="670"/>
      <c r="Y591" s="390"/>
      <c r="Z591" s="390"/>
      <c r="AA591" s="390"/>
      <c r="AB591" s="390"/>
      <c r="AC591" s="390"/>
      <c r="AD591" s="390"/>
      <c r="AE591" s="390"/>
      <c r="AF591" s="390"/>
      <c r="AG591" s="390"/>
      <c r="AH591" s="390"/>
      <c r="AI591" s="390"/>
      <c r="AJ591" s="390"/>
      <c r="AK591" s="390"/>
      <c r="AL591" s="390"/>
      <c r="AM591" s="390"/>
      <c r="AN591" s="390"/>
      <c r="AO591" s="390"/>
      <c r="AP591" s="390"/>
      <c r="AQ591" s="390"/>
      <c r="AR591" s="390"/>
      <c r="AS591" s="390"/>
      <c r="AT591" s="390"/>
      <c r="AU591" s="390"/>
      <c r="AV591" s="390"/>
      <c r="AW591" s="390"/>
      <c r="AX591" s="390"/>
      <c r="AY591" s="390"/>
      <c r="AZ591" s="390"/>
      <c r="BA591" s="392"/>
      <c r="BB591" s="469"/>
      <c r="BC591" s="392"/>
      <c r="BD591" s="392"/>
      <c r="BE591" s="392"/>
      <c r="BF591" s="392"/>
      <c r="BG591" s="392"/>
      <c r="BH591" s="392"/>
      <c r="BI591" s="392"/>
      <c r="BJ591" s="392"/>
      <c r="BK591" s="392"/>
      <c r="BL591" s="392"/>
      <c r="BM591" s="392"/>
      <c r="BN591" s="392"/>
      <c r="BO591" s="392"/>
      <c r="BP591" s="392"/>
      <c r="BQ591" s="392"/>
      <c r="BR591" s="392"/>
      <c r="BS591" s="392"/>
      <c r="BT591" s="392"/>
      <c r="BU591" s="392"/>
      <c r="BV591" s="392"/>
      <c r="BW591" s="392"/>
      <c r="BX591" s="392"/>
      <c r="BY591" s="393"/>
      <c r="BZ591" s="393"/>
      <c r="CA591" s="393"/>
      <c r="CB591" s="393"/>
      <c r="CC591" s="393"/>
      <c r="CD591" s="393"/>
      <c r="CE591" s="393"/>
      <c r="CF591" s="393"/>
      <c r="CG591" s="393"/>
      <c r="CH591" s="393"/>
      <c r="CI591" s="393"/>
      <c r="CJ591" s="393"/>
      <c r="CK591" s="393"/>
      <c r="CL591" s="393"/>
      <c r="CM591" s="393"/>
      <c r="CN591" s="393"/>
      <c r="CO591" s="393"/>
      <c r="CP591" s="393"/>
      <c r="CQ591" s="393"/>
      <c r="CR591" s="393"/>
      <c r="CS591" s="393"/>
      <c r="CT591" s="393"/>
      <c r="CU591" s="393"/>
      <c r="CV591" s="393"/>
      <c r="CW591" s="393"/>
      <c r="CX591" s="393"/>
      <c r="CY591" s="393"/>
      <c r="CZ591" s="393"/>
    </row>
    <row r="592" s="397" customFormat="true" ht="25.15" customHeight="true" x14ac:dyDescent="0.2">
      <c r="C592" s="1154"/>
      <c r="D592" s="1155"/>
      <c r="E592" s="670"/>
      <c r="F592" s="670"/>
      <c r="G592" s="670"/>
      <c r="H592" s="1154"/>
      <c r="I592" s="1155"/>
      <c r="J592" s="670"/>
      <c r="K592" s="670"/>
      <c r="L592" s="670"/>
      <c r="M592" s="1154"/>
      <c r="N592" s="1155"/>
      <c r="O592" s="670"/>
      <c r="P592" s="670"/>
      <c r="Q592" s="670"/>
      <c r="Y592" s="390"/>
      <c r="Z592" s="390"/>
      <c r="AA592" s="390"/>
      <c r="AB592" s="390"/>
      <c r="AC592" s="390"/>
      <c r="AD592" s="390"/>
      <c r="AE592" s="390"/>
      <c r="AF592" s="390"/>
      <c r="AG592" s="390"/>
      <c r="AH592" s="390"/>
      <c r="AI592" s="390"/>
      <c r="AJ592" s="390"/>
      <c r="AK592" s="390"/>
      <c r="AL592" s="390"/>
      <c r="AM592" s="390"/>
      <c r="AN592" s="390"/>
      <c r="AO592" s="390"/>
      <c r="AP592" s="390"/>
      <c r="AQ592" s="390"/>
      <c r="AR592" s="390"/>
      <c r="AS592" s="390"/>
      <c r="AT592" s="390"/>
      <c r="AU592" s="390"/>
      <c r="AV592" s="390"/>
      <c r="AW592" s="390"/>
      <c r="AX592" s="390"/>
      <c r="AY592" s="390"/>
      <c r="AZ592" s="390"/>
      <c r="BA592" s="392"/>
      <c r="BB592" s="469"/>
      <c r="BC592" s="392"/>
      <c r="BD592" s="392"/>
      <c r="BE592" s="392"/>
      <c r="BF592" s="392"/>
      <c r="BG592" s="392"/>
      <c r="BH592" s="392"/>
      <c r="BI592" s="392"/>
      <c r="BJ592" s="392"/>
      <c r="BK592" s="392"/>
      <c r="BL592" s="392"/>
      <c r="BM592" s="392"/>
      <c r="BN592" s="392"/>
      <c r="BO592" s="392"/>
      <c r="BP592" s="392"/>
      <c r="BQ592" s="392"/>
      <c r="BR592" s="392"/>
      <c r="BS592" s="392"/>
      <c r="BT592" s="392"/>
      <c r="BU592" s="392"/>
      <c r="BV592" s="392"/>
      <c r="BW592" s="392"/>
      <c r="BX592" s="392"/>
      <c r="BY592" s="393"/>
      <c r="BZ592" s="393"/>
      <c r="CA592" s="393"/>
      <c r="CB592" s="393"/>
      <c r="CC592" s="393"/>
      <c r="CD592" s="393"/>
      <c r="CE592" s="393"/>
      <c r="CF592" s="393"/>
      <c r="CG592" s="393"/>
      <c r="CH592" s="393"/>
      <c r="CI592" s="393"/>
      <c r="CJ592" s="393"/>
      <c r="CK592" s="393"/>
      <c r="CL592" s="393"/>
      <c r="CM592" s="393"/>
      <c r="CN592" s="393"/>
      <c r="CO592" s="393"/>
      <c r="CP592" s="393"/>
      <c r="CQ592" s="393"/>
      <c r="CR592" s="393"/>
      <c r="CS592" s="393"/>
      <c r="CT592" s="393"/>
      <c r="CU592" s="393"/>
      <c r="CV592" s="393"/>
      <c r="CW592" s="393"/>
      <c r="CX592" s="393"/>
      <c r="CY592" s="393"/>
      <c r="CZ592" s="393"/>
    </row>
    <row r="593" s="397" customFormat="true" ht="25.15" customHeight="true" x14ac:dyDescent="0.2">
      <c r="C593" s="1154"/>
      <c r="D593" s="1155"/>
      <c r="E593" s="670"/>
      <c r="F593" s="670"/>
      <c r="G593" s="670"/>
      <c r="H593" s="1154"/>
      <c r="I593" s="1155"/>
      <c r="J593" s="670"/>
      <c r="K593" s="670"/>
      <c r="L593" s="670"/>
      <c r="M593" s="1154"/>
      <c r="N593" s="1155"/>
      <c r="O593" s="670"/>
      <c r="P593" s="670"/>
      <c r="Q593" s="670"/>
      <c r="Y593" s="390"/>
      <c r="Z593" s="390"/>
      <c r="AA593" s="390"/>
      <c r="AB593" s="390"/>
      <c r="AC593" s="390"/>
      <c r="AD593" s="390"/>
      <c r="AE593" s="390"/>
      <c r="AF593" s="390"/>
      <c r="AG593" s="390"/>
      <c r="AH593" s="390"/>
      <c r="AI593" s="390"/>
      <c r="AJ593" s="390"/>
      <c r="AK593" s="390"/>
      <c r="AL593" s="390"/>
      <c r="AM593" s="390"/>
      <c r="AN593" s="390"/>
      <c r="AO593" s="390"/>
      <c r="AP593" s="390"/>
      <c r="AQ593" s="390"/>
      <c r="AR593" s="390"/>
      <c r="AS593" s="390"/>
      <c r="AT593" s="390"/>
      <c r="AU593" s="390"/>
      <c r="AV593" s="390"/>
      <c r="AW593" s="390"/>
      <c r="AX593" s="390"/>
      <c r="AY593" s="390"/>
      <c r="AZ593" s="390"/>
      <c r="BA593" s="392"/>
      <c r="BB593" s="469"/>
      <c r="BC593" s="392"/>
      <c r="BD593" s="392"/>
      <c r="BE593" s="392"/>
      <c r="BF593" s="392"/>
      <c r="BG593" s="392"/>
      <c r="BH593" s="392"/>
      <c r="BI593" s="392"/>
      <c r="BJ593" s="392"/>
      <c r="BK593" s="392"/>
      <c r="BL593" s="392"/>
      <c r="BM593" s="392"/>
      <c r="BN593" s="392"/>
      <c r="BO593" s="392"/>
      <c r="BP593" s="392"/>
      <c r="BQ593" s="392"/>
      <c r="BR593" s="392"/>
      <c r="BS593" s="392"/>
      <c r="BT593" s="392"/>
      <c r="BU593" s="392"/>
      <c r="BV593" s="392"/>
      <c r="BW593" s="392"/>
      <c r="BX593" s="392"/>
      <c r="BY593" s="393"/>
      <c r="BZ593" s="393"/>
      <c r="CA593" s="393"/>
      <c r="CB593" s="393"/>
      <c r="CC593" s="393"/>
      <c r="CD593" s="393"/>
      <c r="CE593" s="393"/>
      <c r="CF593" s="393"/>
      <c r="CG593" s="393"/>
      <c r="CH593" s="393"/>
      <c r="CI593" s="393"/>
      <c r="CJ593" s="393"/>
      <c r="CK593" s="393"/>
      <c r="CL593" s="393"/>
      <c r="CM593" s="393"/>
      <c r="CN593" s="393"/>
      <c r="CO593" s="393"/>
      <c r="CP593" s="393"/>
      <c r="CQ593" s="393"/>
      <c r="CR593" s="393"/>
      <c r="CS593" s="393"/>
      <c r="CT593" s="393"/>
      <c r="CU593" s="393"/>
      <c r="CV593" s="393"/>
      <c r="CW593" s="393"/>
      <c r="CX593" s="393"/>
      <c r="CY593" s="393"/>
      <c r="CZ593" s="393"/>
    </row>
    <row r="594" s="397" customFormat="true" ht="25.15" customHeight="true" x14ac:dyDescent="0.2">
      <c r="C594" s="1154"/>
      <c r="D594" s="1155"/>
      <c r="E594" s="670"/>
      <c r="F594" s="670"/>
      <c r="G594" s="670"/>
      <c r="H594" s="1154"/>
      <c r="I594" s="1155"/>
      <c r="J594" s="670"/>
      <c r="K594" s="670"/>
      <c r="L594" s="670"/>
      <c r="M594" s="1154"/>
      <c r="N594" s="1155"/>
      <c r="O594" s="670"/>
      <c r="P594" s="670"/>
      <c r="Q594" s="670"/>
      <c r="Y594" s="390"/>
      <c r="Z594" s="390"/>
      <c r="AA594" s="390"/>
      <c r="AB594" s="390"/>
      <c r="AC594" s="390"/>
      <c r="AD594" s="390"/>
      <c r="AE594" s="390"/>
      <c r="AF594" s="390"/>
      <c r="AG594" s="390"/>
      <c r="AH594" s="390"/>
      <c r="AI594" s="390"/>
      <c r="AJ594" s="390"/>
      <c r="AK594" s="390"/>
      <c r="AL594" s="390"/>
      <c r="AM594" s="390"/>
      <c r="AN594" s="390"/>
      <c r="AO594" s="390"/>
      <c r="AP594" s="390"/>
      <c r="AQ594" s="390"/>
      <c r="AR594" s="390"/>
      <c r="AS594" s="390"/>
      <c r="AT594" s="390"/>
      <c r="AU594" s="390"/>
      <c r="AV594" s="390"/>
      <c r="AW594" s="390"/>
      <c r="AX594" s="390"/>
      <c r="AY594" s="390"/>
      <c r="AZ594" s="390"/>
      <c r="BA594" s="392"/>
      <c r="BB594" s="469"/>
      <c r="BC594" s="392"/>
      <c r="BD594" s="392"/>
      <c r="BE594" s="392"/>
      <c r="BF594" s="392"/>
      <c r="BG594" s="392"/>
      <c r="BH594" s="392"/>
      <c r="BI594" s="392"/>
      <c r="BJ594" s="392"/>
      <c r="BK594" s="392"/>
      <c r="BL594" s="392"/>
      <c r="BM594" s="392"/>
      <c r="BN594" s="392"/>
      <c r="BO594" s="392"/>
      <c r="BP594" s="392"/>
      <c r="BQ594" s="392"/>
      <c r="BR594" s="392"/>
      <c r="BS594" s="392"/>
      <c r="BT594" s="392"/>
      <c r="BU594" s="392"/>
      <c r="BV594" s="392"/>
      <c r="BW594" s="392"/>
      <c r="BX594" s="392"/>
      <c r="BY594" s="393"/>
      <c r="BZ594" s="393"/>
      <c r="CA594" s="393"/>
      <c r="CB594" s="393"/>
      <c r="CC594" s="393"/>
      <c r="CD594" s="393"/>
      <c r="CE594" s="393"/>
      <c r="CF594" s="393"/>
      <c r="CG594" s="393"/>
      <c r="CH594" s="393"/>
      <c r="CI594" s="393"/>
      <c r="CJ594" s="393"/>
      <c r="CK594" s="393"/>
      <c r="CL594" s="393"/>
      <c r="CM594" s="393"/>
      <c r="CN594" s="393"/>
      <c r="CO594" s="393"/>
      <c r="CP594" s="393"/>
      <c r="CQ594" s="393"/>
      <c r="CR594" s="393"/>
      <c r="CS594" s="393"/>
      <c r="CT594" s="393"/>
      <c r="CU594" s="393"/>
      <c r="CV594" s="393"/>
      <c r="CW594" s="393"/>
      <c r="CX594" s="393"/>
      <c r="CY594" s="393"/>
      <c r="CZ594" s="393"/>
    </row>
    <row r="595" s="397" customFormat="true" ht="25.15" customHeight="true" x14ac:dyDescent="0.2">
      <c r="C595" s="1154"/>
      <c r="D595" s="1155"/>
      <c r="E595" s="670"/>
      <c r="F595" s="670"/>
      <c r="G595" s="670"/>
      <c r="H595" s="1154"/>
      <c r="I595" s="1155"/>
      <c r="J595" s="670"/>
      <c r="K595" s="670"/>
      <c r="L595" s="670"/>
      <c r="M595" s="1154"/>
      <c r="N595" s="1155"/>
      <c r="O595" s="670"/>
      <c r="P595" s="670"/>
      <c r="Q595" s="670"/>
      <c r="Y595" s="390"/>
      <c r="Z595" s="390"/>
      <c r="AA595" s="390"/>
      <c r="AB595" s="390"/>
      <c r="AC595" s="390"/>
      <c r="AD595" s="390"/>
      <c r="AE595" s="390"/>
      <c r="AF595" s="390"/>
      <c r="AG595" s="390"/>
      <c r="AH595" s="390"/>
      <c r="AI595" s="390"/>
      <c r="AJ595" s="390"/>
      <c r="AK595" s="390"/>
      <c r="AL595" s="390"/>
      <c r="AM595" s="390"/>
      <c r="AN595" s="390"/>
      <c r="AO595" s="390"/>
      <c r="AP595" s="390"/>
      <c r="AQ595" s="390"/>
      <c r="AR595" s="390"/>
      <c r="AS595" s="390"/>
      <c r="AT595" s="390"/>
      <c r="AU595" s="390"/>
      <c r="AV595" s="390"/>
      <c r="AW595" s="390"/>
      <c r="AX595" s="390"/>
      <c r="AY595" s="390"/>
      <c r="AZ595" s="390"/>
      <c r="BA595" s="392"/>
      <c r="BB595" s="469"/>
      <c r="BC595" s="392"/>
      <c r="BD595" s="392"/>
      <c r="BE595" s="392"/>
      <c r="BF595" s="392"/>
      <c r="BG595" s="392"/>
      <c r="BH595" s="392"/>
      <c r="BI595" s="392"/>
      <c r="BJ595" s="392"/>
      <c r="BK595" s="392"/>
      <c r="BL595" s="392"/>
      <c r="BM595" s="392"/>
      <c r="BN595" s="392"/>
      <c r="BO595" s="392"/>
      <c r="BP595" s="392"/>
      <c r="BQ595" s="392"/>
      <c r="BR595" s="392"/>
      <c r="BS595" s="392"/>
      <c r="BT595" s="392"/>
      <c r="BU595" s="392"/>
      <c r="BV595" s="392"/>
      <c r="BW595" s="392"/>
      <c r="BX595" s="392"/>
      <c r="BY595" s="393"/>
      <c r="BZ595" s="393"/>
      <c r="CA595" s="393"/>
      <c r="CB595" s="393"/>
      <c r="CC595" s="393"/>
      <c r="CD595" s="393"/>
      <c r="CE595" s="393"/>
      <c r="CF595" s="393"/>
      <c r="CG595" s="393"/>
      <c r="CH595" s="393"/>
      <c r="CI595" s="393"/>
      <c r="CJ595" s="393"/>
      <c r="CK595" s="393"/>
      <c r="CL595" s="393"/>
      <c r="CM595" s="393"/>
      <c r="CN595" s="393"/>
      <c r="CO595" s="393"/>
      <c r="CP595" s="393"/>
      <c r="CQ595" s="393"/>
      <c r="CR595" s="393"/>
      <c r="CS595" s="393"/>
      <c r="CT595" s="393"/>
      <c r="CU595" s="393"/>
      <c r="CV595" s="393"/>
      <c r="CW595" s="393"/>
      <c r="CX595" s="393"/>
      <c r="CY595" s="393"/>
      <c r="CZ595" s="393"/>
    </row>
    <row r="596" s="397" customFormat="true" ht="25.15" customHeight="true" x14ac:dyDescent="0.2">
      <c r="C596" s="1154"/>
      <c r="D596" s="1155"/>
      <c r="E596" s="670"/>
      <c r="F596" s="670"/>
      <c r="G596" s="670"/>
      <c r="H596" s="1154"/>
      <c r="I596" s="1155"/>
      <c r="J596" s="670"/>
      <c r="K596" s="670"/>
      <c r="L596" s="670"/>
      <c r="M596" s="1154"/>
      <c r="N596" s="1155"/>
      <c r="O596" s="670"/>
      <c r="P596" s="670"/>
      <c r="Q596" s="670"/>
      <c r="Y596" s="390"/>
      <c r="Z596" s="390"/>
      <c r="AA596" s="390"/>
      <c r="AB596" s="390"/>
      <c r="AC596" s="390"/>
      <c r="AD596" s="390"/>
      <c r="AE596" s="390"/>
      <c r="AF596" s="390"/>
      <c r="AG596" s="390"/>
      <c r="AH596" s="390"/>
      <c r="AI596" s="390"/>
      <c r="AJ596" s="390"/>
      <c r="AK596" s="390"/>
      <c r="AL596" s="390"/>
      <c r="AM596" s="390"/>
      <c r="AN596" s="390"/>
      <c r="AO596" s="390"/>
      <c r="AP596" s="390"/>
      <c r="AQ596" s="390"/>
      <c r="AR596" s="390"/>
      <c r="AS596" s="390"/>
      <c r="AT596" s="390"/>
      <c r="AU596" s="390"/>
      <c r="AV596" s="390"/>
      <c r="AW596" s="390"/>
      <c r="AX596" s="390"/>
      <c r="AY596" s="390"/>
      <c r="AZ596" s="390"/>
      <c r="BA596" s="392"/>
      <c r="BB596" s="469"/>
      <c r="BC596" s="392"/>
      <c r="BD596" s="392"/>
      <c r="BE596" s="392"/>
      <c r="BF596" s="392"/>
      <c r="BG596" s="392"/>
      <c r="BH596" s="392"/>
      <c r="BI596" s="392"/>
      <c r="BJ596" s="392"/>
      <c r="BK596" s="392"/>
      <c r="BL596" s="392"/>
      <c r="BM596" s="392"/>
      <c r="BN596" s="392"/>
      <c r="BO596" s="392"/>
      <c r="BP596" s="392"/>
      <c r="BQ596" s="392"/>
      <c r="BR596" s="392"/>
      <c r="BS596" s="392"/>
      <c r="BT596" s="392"/>
      <c r="BU596" s="392"/>
      <c r="BV596" s="392"/>
      <c r="BW596" s="392"/>
      <c r="BX596" s="392"/>
      <c r="BY596" s="393"/>
      <c r="BZ596" s="393"/>
      <c r="CA596" s="393"/>
      <c r="CB596" s="393"/>
      <c r="CC596" s="393"/>
      <c r="CD596" s="393"/>
      <c r="CE596" s="393"/>
      <c r="CF596" s="393"/>
      <c r="CG596" s="393"/>
      <c r="CH596" s="393"/>
      <c r="CI596" s="393"/>
      <c r="CJ596" s="393"/>
      <c r="CK596" s="393"/>
      <c r="CL596" s="393"/>
      <c r="CM596" s="393"/>
      <c r="CN596" s="393"/>
      <c r="CO596" s="393"/>
      <c r="CP596" s="393"/>
      <c r="CQ596" s="393"/>
      <c r="CR596" s="393"/>
      <c r="CS596" s="393"/>
      <c r="CT596" s="393"/>
      <c r="CU596" s="393"/>
      <c r="CV596" s="393"/>
      <c r="CW596" s="393"/>
      <c r="CX596" s="393"/>
      <c r="CY596" s="393"/>
      <c r="CZ596" s="393"/>
    </row>
    <row r="597" s="397" customFormat="true" ht="25.15" customHeight="true" x14ac:dyDescent="0.2">
      <c r="C597" s="1154"/>
      <c r="D597" s="1155"/>
      <c r="E597" s="670"/>
      <c r="F597" s="670"/>
      <c r="G597" s="670"/>
      <c r="H597" s="1154"/>
      <c r="I597" s="1155"/>
      <c r="J597" s="670"/>
      <c r="K597" s="670"/>
      <c r="L597" s="670"/>
      <c r="M597" s="1154"/>
      <c r="N597" s="1155"/>
      <c r="O597" s="670"/>
      <c r="P597" s="670"/>
      <c r="Q597" s="670"/>
      <c r="Y597" s="390"/>
      <c r="Z597" s="390"/>
      <c r="AA597" s="390"/>
      <c r="AB597" s="390"/>
      <c r="AC597" s="390"/>
      <c r="AD597" s="390"/>
      <c r="AE597" s="390"/>
      <c r="AF597" s="390"/>
      <c r="AG597" s="390"/>
      <c r="AH597" s="390"/>
      <c r="AI597" s="390"/>
      <c r="AJ597" s="390"/>
      <c r="AK597" s="390"/>
      <c r="AL597" s="390"/>
      <c r="AM597" s="390"/>
      <c r="AN597" s="390"/>
      <c r="AO597" s="390"/>
      <c r="AP597" s="390"/>
      <c r="AQ597" s="390"/>
      <c r="AR597" s="390"/>
      <c r="AS597" s="390"/>
      <c r="AT597" s="390"/>
      <c r="AU597" s="390"/>
      <c r="AV597" s="390"/>
      <c r="AW597" s="390"/>
      <c r="AX597" s="390"/>
      <c r="AY597" s="390"/>
      <c r="AZ597" s="390"/>
      <c r="BA597" s="392"/>
      <c r="BB597" s="469"/>
      <c r="BC597" s="392"/>
      <c r="BD597" s="392"/>
      <c r="BE597" s="392"/>
      <c r="BF597" s="392"/>
      <c r="BG597" s="392"/>
      <c r="BH597" s="392"/>
      <c r="BI597" s="392"/>
      <c r="BJ597" s="392"/>
      <c r="BK597" s="392"/>
      <c r="BL597" s="392"/>
      <c r="BM597" s="392"/>
      <c r="BN597" s="392"/>
      <c r="BO597" s="392"/>
      <c r="BP597" s="392"/>
      <c r="BQ597" s="392"/>
      <c r="BR597" s="392"/>
      <c r="BS597" s="392"/>
      <c r="BT597" s="392"/>
      <c r="BU597" s="392"/>
      <c r="BV597" s="392"/>
      <c r="BW597" s="392"/>
      <c r="BX597" s="392"/>
      <c r="BY597" s="393"/>
      <c r="BZ597" s="393"/>
      <c r="CA597" s="393"/>
      <c r="CB597" s="393"/>
      <c r="CC597" s="393"/>
      <c r="CD597" s="393"/>
      <c r="CE597" s="393"/>
      <c r="CF597" s="393"/>
      <c r="CG597" s="393"/>
      <c r="CH597" s="393"/>
      <c r="CI597" s="393"/>
      <c r="CJ597" s="393"/>
      <c r="CK597" s="393"/>
      <c r="CL597" s="393"/>
      <c r="CM597" s="393"/>
      <c r="CN597" s="393"/>
      <c r="CO597" s="393"/>
      <c r="CP597" s="393"/>
      <c r="CQ597" s="393"/>
      <c r="CR597" s="393"/>
      <c r="CS597" s="393"/>
      <c r="CT597" s="393"/>
      <c r="CU597" s="393"/>
      <c r="CV597" s="393"/>
      <c r="CW597" s="393"/>
      <c r="CX597" s="393"/>
      <c r="CY597" s="393"/>
      <c r="CZ597" s="393"/>
    </row>
    <row r="598" s="397" customFormat="true" ht="25.15" customHeight="true" x14ac:dyDescent="0.2">
      <c r="C598" s="1154"/>
      <c r="D598" s="1155"/>
      <c r="E598" s="670"/>
      <c r="F598" s="670"/>
      <c r="G598" s="670"/>
      <c r="H598" s="1154"/>
      <c r="I598" s="1155"/>
      <c r="J598" s="670"/>
      <c r="K598" s="670"/>
      <c r="L598" s="670"/>
      <c r="M598" s="1154"/>
      <c r="N598" s="1155"/>
      <c r="O598" s="670"/>
      <c r="P598" s="670"/>
      <c r="Q598" s="670"/>
      <c r="Y598" s="390"/>
      <c r="Z598" s="390"/>
      <c r="AA598" s="390"/>
      <c r="AB598" s="390"/>
      <c r="AC598" s="390"/>
      <c r="AD598" s="390"/>
      <c r="AE598" s="390"/>
      <c r="AF598" s="390"/>
      <c r="AG598" s="390"/>
      <c r="AH598" s="390"/>
      <c r="AI598" s="390"/>
      <c r="AJ598" s="390"/>
      <c r="AK598" s="390"/>
      <c r="AL598" s="390"/>
      <c r="AM598" s="390"/>
      <c r="AN598" s="390"/>
      <c r="AO598" s="390"/>
      <c r="AP598" s="390"/>
      <c r="AQ598" s="390"/>
      <c r="AR598" s="390"/>
      <c r="AS598" s="390"/>
      <c r="AT598" s="390"/>
      <c r="AU598" s="390"/>
      <c r="AV598" s="390"/>
      <c r="AW598" s="390"/>
      <c r="AX598" s="390"/>
      <c r="AY598" s="390"/>
      <c r="AZ598" s="390"/>
      <c r="BA598" s="392"/>
      <c r="BB598" s="469"/>
      <c r="BC598" s="392"/>
      <c r="BD598" s="392"/>
      <c r="BE598" s="392"/>
      <c r="BF598" s="392"/>
      <c r="BG598" s="392"/>
      <c r="BH598" s="392"/>
      <c r="BI598" s="392"/>
      <c r="BJ598" s="392"/>
      <c r="BK598" s="392"/>
      <c r="BL598" s="392"/>
      <c r="BM598" s="392"/>
      <c r="BN598" s="392"/>
      <c r="BO598" s="392"/>
      <c r="BP598" s="392"/>
      <c r="BQ598" s="392"/>
      <c r="BR598" s="392"/>
      <c r="BS598" s="392"/>
      <c r="BT598" s="392"/>
      <c r="BU598" s="392"/>
      <c r="BV598" s="392"/>
      <c r="BW598" s="392"/>
      <c r="BX598" s="392"/>
      <c r="BY598" s="393"/>
      <c r="BZ598" s="393"/>
      <c r="CA598" s="393"/>
      <c r="CB598" s="393"/>
      <c r="CC598" s="393"/>
      <c r="CD598" s="393"/>
      <c r="CE598" s="393"/>
      <c r="CF598" s="393"/>
      <c r="CG598" s="393"/>
      <c r="CH598" s="393"/>
      <c r="CI598" s="393"/>
      <c r="CJ598" s="393"/>
      <c r="CK598" s="393"/>
      <c r="CL598" s="393"/>
      <c r="CM598" s="393"/>
      <c r="CN598" s="393"/>
      <c r="CO598" s="393"/>
      <c r="CP598" s="393"/>
      <c r="CQ598" s="393"/>
      <c r="CR598" s="393"/>
      <c r="CS598" s="393"/>
      <c r="CT598" s="393"/>
      <c r="CU598" s="393"/>
      <c r="CV598" s="393"/>
      <c r="CW598" s="393"/>
      <c r="CX598" s="393"/>
      <c r="CY598" s="393"/>
      <c r="CZ598" s="393"/>
    </row>
    <row r="599" s="397" customFormat="true" ht="25.15" customHeight="true" x14ac:dyDescent="0.2">
      <c r="C599" s="1154"/>
      <c r="D599" s="1155"/>
      <c r="E599" s="670"/>
      <c r="F599" s="670"/>
      <c r="G599" s="670"/>
      <c r="H599" s="1154"/>
      <c r="I599" s="1155"/>
      <c r="J599" s="670"/>
      <c r="K599" s="670"/>
      <c r="L599" s="670"/>
      <c r="M599" s="1154"/>
      <c r="N599" s="1155"/>
      <c r="O599" s="670"/>
      <c r="P599" s="670"/>
      <c r="Q599" s="670"/>
      <c r="Y599" s="390"/>
      <c r="Z599" s="390"/>
      <c r="AA599" s="390"/>
      <c r="AB599" s="390"/>
      <c r="AC599" s="390"/>
      <c r="AD599" s="390"/>
      <c r="AE599" s="390"/>
      <c r="AF599" s="390"/>
      <c r="AG599" s="390"/>
      <c r="AH599" s="390"/>
      <c r="AI599" s="390"/>
      <c r="AJ599" s="390"/>
      <c r="AK599" s="390"/>
      <c r="AL599" s="390"/>
      <c r="AM599" s="390"/>
      <c r="AN599" s="390"/>
      <c r="AO599" s="390"/>
      <c r="AP599" s="390"/>
      <c r="AQ599" s="390"/>
      <c r="AR599" s="390"/>
      <c r="AS599" s="390"/>
      <c r="AT599" s="390"/>
      <c r="AU599" s="390"/>
      <c r="AV599" s="390"/>
      <c r="AW599" s="390"/>
      <c r="AX599" s="390"/>
      <c r="AY599" s="390"/>
      <c r="AZ599" s="390"/>
      <c r="BA599" s="392"/>
      <c r="BB599" s="469"/>
      <c r="BC599" s="392"/>
      <c r="BD599" s="392"/>
      <c r="BE599" s="392"/>
      <c r="BF599" s="392"/>
      <c r="BG599" s="392"/>
      <c r="BH599" s="392"/>
      <c r="BI599" s="392"/>
      <c r="BJ599" s="392"/>
      <c r="BK599" s="392"/>
      <c r="BL599" s="392"/>
      <c r="BM599" s="392"/>
      <c r="BN599" s="392"/>
      <c r="BO599" s="392"/>
      <c r="BP599" s="392"/>
      <c r="BQ599" s="392"/>
      <c r="BR599" s="392"/>
      <c r="BS599" s="392"/>
      <c r="BT599" s="392"/>
      <c r="BU599" s="392"/>
      <c r="BV599" s="392"/>
      <c r="BW599" s="392"/>
      <c r="BX599" s="392"/>
      <c r="BY599" s="393"/>
      <c r="BZ599" s="393"/>
      <c r="CA599" s="393"/>
      <c r="CB599" s="393"/>
      <c r="CC599" s="393"/>
      <c r="CD599" s="393"/>
      <c r="CE599" s="393"/>
      <c r="CF599" s="393"/>
      <c r="CG599" s="393"/>
      <c r="CH599" s="393"/>
      <c r="CI599" s="393"/>
      <c r="CJ599" s="393"/>
      <c r="CK599" s="393"/>
      <c r="CL599" s="393"/>
      <c r="CM599" s="393"/>
      <c r="CN599" s="393"/>
      <c r="CO599" s="393"/>
      <c r="CP599" s="393"/>
      <c r="CQ599" s="393"/>
      <c r="CR599" s="393"/>
      <c r="CS599" s="393"/>
      <c r="CT599" s="393"/>
      <c r="CU599" s="393"/>
      <c r="CV599" s="393"/>
      <c r="CW599" s="393"/>
      <c r="CX599" s="393"/>
      <c r="CY599" s="393"/>
      <c r="CZ599" s="393"/>
    </row>
    <row r="600" s="397" customFormat="true" ht="25.15" customHeight="true" x14ac:dyDescent="0.2">
      <c r="C600" s="1154"/>
      <c r="D600" s="1155"/>
      <c r="E600" s="670"/>
      <c r="F600" s="670"/>
      <c r="G600" s="670"/>
      <c r="H600" s="1154"/>
      <c r="I600" s="1155"/>
      <c r="J600" s="670"/>
      <c r="K600" s="670"/>
      <c r="L600" s="670"/>
      <c r="M600" s="1154"/>
      <c r="N600" s="1155"/>
      <c r="O600" s="670"/>
      <c r="P600" s="670"/>
      <c r="Q600" s="670"/>
      <c r="Y600" s="390"/>
      <c r="Z600" s="390"/>
      <c r="AA600" s="390"/>
      <c r="AB600" s="390"/>
      <c r="AC600" s="390"/>
      <c r="AD600" s="390"/>
      <c r="AE600" s="390"/>
      <c r="AF600" s="390"/>
      <c r="AG600" s="390"/>
      <c r="AH600" s="390"/>
      <c r="AI600" s="390"/>
      <c r="AJ600" s="390"/>
      <c r="AK600" s="390"/>
      <c r="AL600" s="390"/>
      <c r="AM600" s="390"/>
      <c r="AN600" s="390"/>
      <c r="AO600" s="390"/>
      <c r="AP600" s="390"/>
      <c r="AQ600" s="390"/>
      <c r="AR600" s="390"/>
      <c r="AS600" s="390"/>
      <c r="AT600" s="390"/>
      <c r="AU600" s="390"/>
      <c r="AV600" s="390"/>
      <c r="AW600" s="390"/>
      <c r="AX600" s="390"/>
      <c r="AY600" s="390"/>
      <c r="AZ600" s="390"/>
      <c r="BA600" s="392"/>
      <c r="BB600" s="469"/>
      <c r="BC600" s="392"/>
      <c r="BD600" s="392"/>
      <c r="BE600" s="392"/>
      <c r="BF600" s="392"/>
      <c r="BG600" s="392"/>
      <c r="BH600" s="392"/>
      <c r="BI600" s="392"/>
      <c r="BJ600" s="392"/>
      <c r="BK600" s="392"/>
      <c r="BL600" s="392"/>
      <c r="BM600" s="392"/>
      <c r="BN600" s="392"/>
      <c r="BO600" s="392"/>
      <c r="BP600" s="392"/>
      <c r="BQ600" s="392"/>
      <c r="BR600" s="392"/>
      <c r="BS600" s="392"/>
      <c r="BT600" s="392"/>
      <c r="BU600" s="392"/>
      <c r="BV600" s="392"/>
      <c r="BW600" s="392"/>
      <c r="BX600" s="392"/>
      <c r="BY600" s="393"/>
      <c r="BZ600" s="393"/>
      <c r="CA600" s="393"/>
      <c r="CB600" s="393"/>
      <c r="CC600" s="393"/>
      <c r="CD600" s="393"/>
      <c r="CE600" s="393"/>
      <c r="CF600" s="393"/>
      <c r="CG600" s="393"/>
      <c r="CH600" s="393"/>
      <c r="CI600" s="393"/>
      <c r="CJ600" s="393"/>
      <c r="CK600" s="393"/>
      <c r="CL600" s="393"/>
      <c r="CM600" s="393"/>
      <c r="CN600" s="393"/>
      <c r="CO600" s="393"/>
      <c r="CP600" s="393"/>
      <c r="CQ600" s="393"/>
      <c r="CR600" s="393"/>
      <c r="CS600" s="393"/>
      <c r="CT600" s="393"/>
      <c r="CU600" s="393"/>
      <c r="CV600" s="393"/>
      <c r="CW600" s="393"/>
      <c r="CX600" s="393"/>
      <c r="CY600" s="393"/>
      <c r="CZ600" s="393"/>
    </row>
    <row r="601" s="397" customFormat="true" ht="25.15" customHeight="true" x14ac:dyDescent="0.2">
      <c r="C601" s="1154"/>
      <c r="D601" s="1155"/>
      <c r="E601" s="670"/>
      <c r="F601" s="670"/>
      <c r="G601" s="670"/>
      <c r="H601" s="1154"/>
      <c r="I601" s="1155"/>
      <c r="J601" s="670"/>
      <c r="K601" s="670"/>
      <c r="L601" s="670"/>
      <c r="M601" s="1154"/>
      <c r="N601" s="1155"/>
      <c r="O601" s="670"/>
      <c r="P601" s="670"/>
      <c r="Q601" s="670"/>
      <c r="Y601" s="390"/>
      <c r="Z601" s="390"/>
      <c r="AA601" s="390"/>
      <c r="AB601" s="390"/>
      <c r="AC601" s="390"/>
      <c r="AD601" s="390"/>
      <c r="AE601" s="390"/>
      <c r="AF601" s="390"/>
      <c r="AG601" s="390"/>
      <c r="AH601" s="390"/>
      <c r="AI601" s="390"/>
      <c r="AJ601" s="390"/>
      <c r="AK601" s="390"/>
      <c r="AL601" s="390"/>
      <c r="AM601" s="390"/>
      <c r="AN601" s="390"/>
      <c r="AO601" s="390"/>
      <c r="AP601" s="390"/>
      <c r="AQ601" s="390"/>
      <c r="AR601" s="390"/>
      <c r="AS601" s="390"/>
      <c r="AT601" s="390"/>
      <c r="AU601" s="390"/>
      <c r="AV601" s="390"/>
      <c r="AW601" s="390"/>
      <c r="AX601" s="390"/>
      <c r="AY601" s="390"/>
      <c r="AZ601" s="390"/>
      <c r="BA601" s="392"/>
      <c r="BB601" s="469"/>
      <c r="BC601" s="392"/>
      <c r="BD601" s="392"/>
      <c r="BE601" s="392"/>
      <c r="BF601" s="392"/>
      <c r="BG601" s="392"/>
      <c r="BH601" s="392"/>
      <c r="BI601" s="392"/>
      <c r="BJ601" s="392"/>
      <c r="BK601" s="392"/>
      <c r="BL601" s="392"/>
      <c r="BM601" s="392"/>
      <c r="BN601" s="392"/>
      <c r="BO601" s="392"/>
      <c r="BP601" s="392"/>
      <c r="BQ601" s="392"/>
      <c r="BR601" s="392"/>
      <c r="BS601" s="392"/>
      <c r="BT601" s="392"/>
      <c r="BU601" s="392"/>
      <c r="BV601" s="392"/>
      <c r="BW601" s="392"/>
      <c r="BX601" s="392"/>
      <c r="BY601" s="393"/>
      <c r="BZ601" s="393"/>
      <c r="CA601" s="393"/>
      <c r="CB601" s="393"/>
      <c r="CC601" s="393"/>
      <c r="CD601" s="393"/>
      <c r="CE601" s="393"/>
      <c r="CF601" s="393"/>
      <c r="CG601" s="393"/>
      <c r="CH601" s="393"/>
      <c r="CI601" s="393"/>
      <c r="CJ601" s="393"/>
      <c r="CK601" s="393"/>
      <c r="CL601" s="393"/>
      <c r="CM601" s="393"/>
      <c r="CN601" s="393"/>
      <c r="CO601" s="393"/>
      <c r="CP601" s="393"/>
      <c r="CQ601" s="393"/>
      <c r="CR601" s="393"/>
      <c r="CS601" s="393"/>
      <c r="CT601" s="393"/>
      <c r="CU601" s="393"/>
      <c r="CV601" s="393"/>
      <c r="CW601" s="393"/>
      <c r="CX601" s="393"/>
      <c r="CY601" s="393"/>
      <c r="CZ601" s="393"/>
    </row>
    <row r="602" s="397" customFormat="true" ht="25.15" customHeight="true" x14ac:dyDescent="0.2">
      <c r="C602" s="1154"/>
      <c r="D602" s="1155"/>
      <c r="E602" s="670"/>
      <c r="F602" s="670"/>
      <c r="G602" s="670"/>
      <c r="H602" s="1154"/>
      <c r="I602" s="1155"/>
      <c r="J602" s="670"/>
      <c r="K602" s="670"/>
      <c r="L602" s="670"/>
      <c r="M602" s="1154"/>
      <c r="N602" s="1155"/>
      <c r="O602" s="670"/>
      <c r="P602" s="670"/>
      <c r="Q602" s="670"/>
      <c r="Y602" s="390"/>
      <c r="Z602" s="390"/>
      <c r="AA602" s="390"/>
      <c r="AB602" s="390"/>
      <c r="AC602" s="390"/>
      <c r="AD602" s="390"/>
      <c r="AE602" s="390"/>
      <c r="AF602" s="390"/>
      <c r="AG602" s="390"/>
      <c r="AH602" s="390"/>
      <c r="AI602" s="390"/>
      <c r="AJ602" s="390"/>
      <c r="AK602" s="390"/>
      <c r="AL602" s="390"/>
      <c r="AM602" s="390"/>
      <c r="AN602" s="390"/>
      <c r="AO602" s="390"/>
      <c r="AP602" s="390"/>
      <c r="AQ602" s="390"/>
      <c r="AR602" s="390"/>
      <c r="AS602" s="390"/>
      <c r="AT602" s="390"/>
      <c r="AU602" s="390"/>
      <c r="AV602" s="390"/>
      <c r="AW602" s="390"/>
      <c r="AX602" s="390"/>
      <c r="AY602" s="390"/>
      <c r="AZ602" s="390"/>
      <c r="BA602" s="392"/>
      <c r="BB602" s="469"/>
      <c r="BC602" s="392"/>
      <c r="BD602" s="392"/>
      <c r="BE602" s="392"/>
      <c r="BF602" s="392"/>
      <c r="BG602" s="392"/>
      <c r="BH602" s="392"/>
      <c r="BI602" s="392"/>
      <c r="BJ602" s="392"/>
      <c r="BK602" s="392"/>
      <c r="BL602" s="392"/>
      <c r="BM602" s="392"/>
      <c r="BN602" s="392"/>
      <c r="BO602" s="392"/>
      <c r="BP602" s="392"/>
      <c r="BQ602" s="392"/>
      <c r="BR602" s="392"/>
      <c r="BS602" s="392"/>
      <c r="BT602" s="392"/>
      <c r="BU602" s="392"/>
      <c r="BV602" s="392"/>
      <c r="BW602" s="392"/>
      <c r="BX602" s="392"/>
      <c r="BY602" s="393"/>
      <c r="BZ602" s="393"/>
      <c r="CA602" s="393"/>
      <c r="CB602" s="393"/>
      <c r="CC602" s="393"/>
      <c r="CD602" s="393"/>
      <c r="CE602" s="393"/>
      <c r="CF602" s="393"/>
      <c r="CG602" s="393"/>
      <c r="CH602" s="393"/>
      <c r="CI602" s="393"/>
      <c r="CJ602" s="393"/>
      <c r="CK602" s="393"/>
      <c r="CL602" s="393"/>
      <c r="CM602" s="393"/>
      <c r="CN602" s="393"/>
      <c r="CO602" s="393"/>
      <c r="CP602" s="393"/>
      <c r="CQ602" s="393"/>
      <c r="CR602" s="393"/>
      <c r="CS602" s="393"/>
      <c r="CT602" s="393"/>
      <c r="CU602" s="393"/>
      <c r="CV602" s="393"/>
      <c r="CW602" s="393"/>
      <c r="CX602" s="393"/>
      <c r="CY602" s="393"/>
      <c r="CZ602" s="393"/>
    </row>
    <row r="603" s="397" customFormat="true" ht="25.15" customHeight="true" x14ac:dyDescent="0.2">
      <c r="C603" s="1154"/>
      <c r="D603" s="1155"/>
      <c r="E603" s="670"/>
      <c r="F603" s="670"/>
      <c r="G603" s="670"/>
      <c r="H603" s="1154"/>
      <c r="I603" s="1155"/>
      <c r="J603" s="670"/>
      <c r="K603" s="670"/>
      <c r="L603" s="670"/>
      <c r="M603" s="1154"/>
      <c r="N603" s="1155"/>
      <c r="O603" s="670"/>
      <c r="P603" s="670"/>
      <c r="Q603" s="670"/>
      <c r="Y603" s="390"/>
      <c r="Z603" s="390"/>
      <c r="AA603" s="390"/>
      <c r="AB603" s="390"/>
      <c r="AC603" s="390"/>
      <c r="AD603" s="390"/>
      <c r="AE603" s="390"/>
      <c r="AF603" s="390"/>
      <c r="AG603" s="390"/>
      <c r="AH603" s="390"/>
      <c r="AI603" s="390"/>
      <c r="AJ603" s="390"/>
      <c r="AK603" s="390"/>
      <c r="AL603" s="390"/>
      <c r="AM603" s="390"/>
      <c r="AN603" s="390"/>
      <c r="AO603" s="390"/>
      <c r="AP603" s="390"/>
      <c r="AQ603" s="390"/>
      <c r="AR603" s="390"/>
      <c r="AS603" s="390"/>
      <c r="AT603" s="390"/>
      <c r="AU603" s="390"/>
      <c r="AV603" s="390"/>
      <c r="AW603" s="390"/>
      <c r="AX603" s="390"/>
      <c r="AY603" s="390"/>
      <c r="AZ603" s="390"/>
      <c r="BA603" s="392"/>
      <c r="BB603" s="469"/>
      <c r="BC603" s="392"/>
      <c r="BD603" s="392"/>
      <c r="BE603" s="392"/>
      <c r="BF603" s="392"/>
      <c r="BG603" s="392"/>
      <c r="BH603" s="392"/>
      <c r="BI603" s="392"/>
      <c r="BJ603" s="392"/>
      <c r="BK603" s="392"/>
      <c r="BL603" s="392"/>
      <c r="BM603" s="392"/>
      <c r="BN603" s="392"/>
      <c r="BO603" s="392"/>
      <c r="BP603" s="392"/>
      <c r="BQ603" s="392"/>
      <c r="BR603" s="392"/>
      <c r="BS603" s="392"/>
      <c r="BT603" s="392"/>
      <c r="BU603" s="392"/>
      <c r="BV603" s="392"/>
      <c r="BW603" s="392"/>
      <c r="BX603" s="392"/>
      <c r="BY603" s="393"/>
      <c r="BZ603" s="393"/>
      <c r="CA603" s="393"/>
      <c r="CB603" s="393"/>
      <c r="CC603" s="393"/>
      <c r="CD603" s="393"/>
      <c r="CE603" s="393"/>
      <c r="CF603" s="393"/>
      <c r="CG603" s="393"/>
      <c r="CH603" s="393"/>
      <c r="CI603" s="393"/>
      <c r="CJ603" s="393"/>
      <c r="CK603" s="393"/>
      <c r="CL603" s="393"/>
      <c r="CM603" s="393"/>
      <c r="CN603" s="393"/>
      <c r="CO603" s="393"/>
      <c r="CP603" s="393"/>
      <c r="CQ603" s="393"/>
      <c r="CR603" s="393"/>
      <c r="CS603" s="393"/>
      <c r="CT603" s="393"/>
      <c r="CU603" s="393"/>
      <c r="CV603" s="393"/>
      <c r="CW603" s="393"/>
      <c r="CX603" s="393"/>
      <c r="CY603" s="393"/>
      <c r="CZ603" s="393"/>
    </row>
    <row r="604" s="397" customFormat="true" ht="25.15" customHeight="true" x14ac:dyDescent="0.2">
      <c r="C604" s="1154"/>
      <c r="D604" s="1155"/>
      <c r="E604" s="670"/>
      <c r="F604" s="670"/>
      <c r="G604" s="670"/>
      <c r="H604" s="1154"/>
      <c r="I604" s="1155"/>
      <c r="J604" s="670"/>
      <c r="K604" s="670"/>
      <c r="L604" s="670"/>
      <c r="M604" s="1154"/>
      <c r="N604" s="1155"/>
      <c r="O604" s="670"/>
      <c r="P604" s="670"/>
      <c r="Q604" s="670"/>
      <c r="Y604" s="390"/>
      <c r="Z604" s="390"/>
      <c r="AA604" s="390"/>
      <c r="AB604" s="390"/>
      <c r="AC604" s="390"/>
      <c r="AD604" s="390"/>
      <c r="AE604" s="390"/>
      <c r="AF604" s="390"/>
      <c r="AG604" s="390"/>
      <c r="AH604" s="390"/>
      <c r="AI604" s="390"/>
      <c r="AJ604" s="390"/>
      <c r="AK604" s="390"/>
      <c r="AL604" s="390"/>
      <c r="AM604" s="390"/>
      <c r="AN604" s="390"/>
      <c r="AO604" s="390"/>
      <c r="AP604" s="390"/>
      <c r="AQ604" s="390"/>
      <c r="AR604" s="390"/>
      <c r="AS604" s="390"/>
      <c r="AT604" s="390"/>
      <c r="AU604" s="390"/>
      <c r="AV604" s="390"/>
      <c r="AW604" s="390"/>
      <c r="AX604" s="390"/>
      <c r="AY604" s="390"/>
      <c r="AZ604" s="390"/>
      <c r="BA604" s="393"/>
      <c r="BB604" s="470"/>
      <c r="BC604" s="393"/>
      <c r="BD604" s="393"/>
      <c r="BE604" s="393"/>
      <c r="BF604" s="393"/>
      <c r="BG604" s="393"/>
      <c r="BH604" s="393"/>
      <c r="BI604" s="393"/>
      <c r="BJ604" s="393"/>
      <c r="BK604" s="393"/>
      <c r="BL604" s="393"/>
      <c r="BM604" s="393"/>
      <c r="BN604" s="393"/>
      <c r="BO604" s="393"/>
      <c r="BP604" s="393"/>
      <c r="BQ604" s="393"/>
      <c r="BR604" s="393"/>
      <c r="BS604" s="393"/>
      <c r="BT604" s="393"/>
      <c r="BU604" s="393"/>
      <c r="BV604" s="393"/>
      <c r="BW604" s="393"/>
      <c r="BX604" s="393"/>
      <c r="BY604" s="393"/>
      <c r="BZ604" s="393"/>
      <c r="CA604" s="393"/>
      <c r="CB604" s="393"/>
      <c r="CC604" s="393"/>
      <c r="CD604" s="393"/>
      <c r="CE604" s="393"/>
      <c r="CF604" s="393"/>
      <c r="CG604" s="393"/>
      <c r="CH604" s="393"/>
      <c r="CI604" s="393"/>
      <c r="CJ604" s="393"/>
      <c r="CK604" s="393"/>
      <c r="CL604" s="393"/>
      <c r="CM604" s="393"/>
      <c r="CN604" s="393"/>
      <c r="CO604" s="393"/>
      <c r="CP604" s="393"/>
      <c r="CQ604" s="393"/>
      <c r="CR604" s="393"/>
      <c r="CS604" s="393"/>
      <c r="CT604" s="393"/>
      <c r="CU604" s="393"/>
      <c r="CV604" s="393"/>
      <c r="CW604" s="393"/>
      <c r="CX604" s="393"/>
      <c r="CY604" s="393"/>
      <c r="CZ604" s="393"/>
    </row>
    <row r="605" s="397" customFormat="true" ht="25.15" customHeight="true" x14ac:dyDescent="0.2">
      <c r="C605" s="1154"/>
      <c r="D605" s="1155"/>
      <c r="E605" s="670"/>
      <c r="F605" s="670"/>
      <c r="G605" s="670"/>
      <c r="H605" s="1154"/>
      <c r="I605" s="1155"/>
      <c r="J605" s="670"/>
      <c r="K605" s="670"/>
      <c r="L605" s="670"/>
      <c r="M605" s="1154"/>
      <c r="N605" s="1155"/>
      <c r="O605" s="670"/>
      <c r="P605" s="670"/>
      <c r="Q605" s="670"/>
      <c r="Y605" s="390"/>
      <c r="Z605" s="390"/>
      <c r="AA605" s="390"/>
      <c r="AB605" s="390"/>
      <c r="AC605" s="390"/>
      <c r="AD605" s="390"/>
      <c r="AE605" s="390"/>
      <c r="AF605" s="390"/>
      <c r="AG605" s="390"/>
      <c r="AH605" s="390"/>
      <c r="AI605" s="390"/>
      <c r="AJ605" s="390"/>
      <c r="AK605" s="390"/>
      <c r="AL605" s="390"/>
      <c r="AM605" s="390"/>
      <c r="AN605" s="390"/>
      <c r="AO605" s="390"/>
      <c r="AP605" s="390"/>
      <c r="AQ605" s="390"/>
      <c r="AR605" s="390"/>
      <c r="AS605" s="390"/>
      <c r="AT605" s="390"/>
      <c r="AU605" s="390"/>
      <c r="AV605" s="390"/>
      <c r="AW605" s="390"/>
      <c r="AX605" s="390"/>
      <c r="AY605" s="390"/>
      <c r="AZ605" s="390"/>
      <c r="BA605" s="393"/>
      <c r="BB605" s="470"/>
      <c r="BC605" s="393"/>
      <c r="BD605" s="393"/>
      <c r="BE605" s="393"/>
      <c r="BF605" s="393"/>
      <c r="BG605" s="393"/>
      <c r="BH605" s="393"/>
      <c r="BI605" s="393"/>
      <c r="BJ605" s="393"/>
      <c r="BK605" s="393"/>
      <c r="BL605" s="393"/>
      <c r="BM605" s="393"/>
      <c r="BN605" s="393"/>
      <c r="BO605" s="393"/>
      <c r="BP605" s="393"/>
      <c r="BQ605" s="393"/>
      <c r="BR605" s="393"/>
      <c r="BS605" s="393"/>
      <c r="BT605" s="393"/>
      <c r="BU605" s="393"/>
      <c r="BV605" s="393"/>
      <c r="BW605" s="393"/>
      <c r="BX605" s="393"/>
      <c r="BY605" s="393"/>
      <c r="BZ605" s="393"/>
      <c r="CA605" s="393"/>
      <c r="CB605" s="393"/>
      <c r="CC605" s="393"/>
      <c r="CD605" s="393"/>
      <c r="CE605" s="393"/>
      <c r="CF605" s="393"/>
      <c r="CG605" s="393"/>
      <c r="CH605" s="393"/>
      <c r="CI605" s="393"/>
      <c r="CJ605" s="393"/>
      <c r="CK605" s="393"/>
      <c r="CL605" s="393"/>
      <c r="CM605" s="393"/>
      <c r="CN605" s="393"/>
      <c r="CO605" s="393"/>
      <c r="CP605" s="393"/>
      <c r="CQ605" s="393"/>
      <c r="CR605" s="393"/>
      <c r="CS605" s="393"/>
      <c r="CT605" s="393"/>
      <c r="CU605" s="393"/>
      <c r="CV605" s="393"/>
      <c r="CW605" s="393"/>
      <c r="CX605" s="393"/>
      <c r="CY605" s="393"/>
      <c r="CZ605" s="393"/>
    </row>
    <row r="606" s="397" customFormat="true" ht="25.15" customHeight="true" x14ac:dyDescent="0.2">
      <c r="C606" s="1154"/>
      <c r="D606" s="1155"/>
      <c r="E606" s="670"/>
      <c r="F606" s="670"/>
      <c r="G606" s="670"/>
      <c r="H606" s="1154"/>
      <c r="I606" s="1155"/>
      <c r="J606" s="670"/>
      <c r="K606" s="670"/>
      <c r="L606" s="670"/>
      <c r="M606" s="1154"/>
      <c r="N606" s="1155"/>
      <c r="O606" s="670"/>
      <c r="P606" s="670"/>
      <c r="Q606" s="670"/>
      <c r="Y606" s="390"/>
      <c r="Z606" s="390"/>
      <c r="AA606" s="390"/>
      <c r="AB606" s="390"/>
      <c r="AC606" s="390"/>
      <c r="AD606" s="390"/>
      <c r="AE606" s="390"/>
      <c r="AF606" s="390"/>
      <c r="AG606" s="390"/>
      <c r="AH606" s="390"/>
      <c r="AI606" s="390"/>
      <c r="AJ606" s="390"/>
      <c r="AK606" s="390"/>
      <c r="AL606" s="390"/>
      <c r="AM606" s="390"/>
      <c r="AN606" s="390"/>
      <c r="AO606" s="390"/>
      <c r="AP606" s="390"/>
      <c r="AQ606" s="390"/>
      <c r="AR606" s="390"/>
      <c r="AS606" s="390"/>
      <c r="AT606" s="390"/>
      <c r="AU606" s="390"/>
      <c r="AV606" s="390"/>
      <c r="AW606" s="390"/>
      <c r="AX606" s="390"/>
      <c r="AY606" s="390"/>
      <c r="AZ606" s="390"/>
      <c r="BA606" s="393"/>
      <c r="BB606" s="470"/>
      <c r="BC606" s="393"/>
      <c r="BD606" s="393"/>
      <c r="BE606" s="393"/>
      <c r="BF606" s="393"/>
      <c r="BG606" s="393"/>
      <c r="BH606" s="393"/>
      <c r="BI606" s="393"/>
      <c r="BJ606" s="393"/>
      <c r="BK606" s="393"/>
      <c r="BL606" s="393"/>
      <c r="BM606" s="393"/>
      <c r="BN606" s="393"/>
      <c r="BO606" s="393"/>
      <c r="BP606" s="393"/>
      <c r="BQ606" s="393"/>
      <c r="BR606" s="393"/>
      <c r="BS606" s="393"/>
      <c r="BT606" s="393"/>
      <c r="BU606" s="393"/>
      <c r="BV606" s="393"/>
      <c r="BW606" s="393"/>
      <c r="BX606" s="393"/>
      <c r="BY606" s="393"/>
      <c r="BZ606" s="393"/>
      <c r="CA606" s="393"/>
      <c r="CB606" s="393"/>
      <c r="CC606" s="393"/>
      <c r="CD606" s="393"/>
      <c r="CE606" s="393"/>
      <c r="CF606" s="393"/>
      <c r="CG606" s="393"/>
      <c r="CH606" s="393"/>
      <c r="CI606" s="393"/>
      <c r="CJ606" s="393"/>
      <c r="CK606" s="393"/>
      <c r="CL606" s="393"/>
      <c r="CM606" s="393"/>
      <c r="CN606" s="393"/>
      <c r="CO606" s="393"/>
      <c r="CP606" s="393"/>
      <c r="CQ606" s="393"/>
      <c r="CR606" s="393"/>
      <c r="CS606" s="393"/>
      <c r="CT606" s="393"/>
      <c r="CU606" s="393"/>
      <c r="CV606" s="393"/>
      <c r="CW606" s="393"/>
      <c r="CX606" s="393"/>
      <c r="CY606" s="393"/>
      <c r="CZ606" s="393"/>
    </row>
    <row r="607" s="397" customFormat="true" ht="25.15" customHeight="true" x14ac:dyDescent="0.2">
      <c r="C607" s="1154"/>
      <c r="D607" s="1155"/>
      <c r="E607" s="670"/>
      <c r="F607" s="670"/>
      <c r="G607" s="670"/>
      <c r="H607" s="1154"/>
      <c r="I607" s="1155"/>
      <c r="J607" s="670"/>
      <c r="K607" s="670"/>
      <c r="L607" s="670"/>
      <c r="M607" s="1154"/>
      <c r="N607" s="1155"/>
      <c r="O607" s="670"/>
      <c r="P607" s="670"/>
      <c r="Q607" s="670"/>
      <c r="Y607" s="390"/>
      <c r="Z607" s="390"/>
      <c r="AA607" s="390"/>
      <c r="AB607" s="390"/>
      <c r="AC607" s="390"/>
      <c r="AD607" s="390"/>
      <c r="AE607" s="390"/>
      <c r="AF607" s="390"/>
      <c r="AG607" s="390"/>
      <c r="AH607" s="390"/>
      <c r="AI607" s="390"/>
      <c r="AJ607" s="390"/>
      <c r="AK607" s="390"/>
      <c r="AL607" s="390"/>
      <c r="AM607" s="390"/>
      <c r="AN607" s="390"/>
      <c r="AO607" s="390"/>
      <c r="AP607" s="390"/>
      <c r="AQ607" s="390"/>
      <c r="AR607" s="390"/>
      <c r="AS607" s="390"/>
      <c r="AT607" s="390"/>
      <c r="AU607" s="390"/>
      <c r="AV607" s="390"/>
      <c r="AW607" s="390"/>
      <c r="AX607" s="390"/>
      <c r="AY607" s="390"/>
      <c r="AZ607" s="390"/>
      <c r="BA607" s="393"/>
      <c r="BB607" s="470"/>
      <c r="BC607" s="393"/>
      <c r="BD607" s="393"/>
      <c r="BE607" s="393"/>
      <c r="BF607" s="393"/>
      <c r="BG607" s="393"/>
      <c r="BH607" s="393"/>
      <c r="BI607" s="393"/>
      <c r="BJ607" s="393"/>
      <c r="BK607" s="393"/>
      <c r="BL607" s="393"/>
      <c r="BM607" s="393"/>
      <c r="BN607" s="393"/>
      <c r="BO607" s="393"/>
      <c r="BP607" s="393"/>
      <c r="BQ607" s="393"/>
      <c r="BR607" s="393"/>
      <c r="BS607" s="393"/>
      <c r="BT607" s="393"/>
      <c r="BU607" s="393"/>
      <c r="BV607" s="393"/>
      <c r="BW607" s="393"/>
      <c r="BX607" s="393"/>
      <c r="BY607" s="393"/>
      <c r="BZ607" s="393"/>
      <c r="CA607" s="393"/>
      <c r="CB607" s="393"/>
      <c r="CC607" s="393"/>
      <c r="CD607" s="393"/>
      <c r="CE607" s="393"/>
      <c r="CF607" s="393"/>
      <c r="CG607" s="393"/>
      <c r="CH607" s="393"/>
      <c r="CI607" s="393"/>
      <c r="CJ607" s="393"/>
      <c r="CK607" s="393"/>
      <c r="CL607" s="393"/>
      <c r="CM607" s="393"/>
      <c r="CN607" s="393"/>
      <c r="CO607" s="393"/>
      <c r="CP607" s="393"/>
      <c r="CQ607" s="393"/>
      <c r="CR607" s="393"/>
      <c r="CS607" s="393"/>
      <c r="CT607" s="393"/>
      <c r="CU607" s="393"/>
      <c r="CV607" s="393"/>
      <c r="CW607" s="393"/>
      <c r="CX607" s="393"/>
      <c r="CY607" s="393"/>
      <c r="CZ607" s="393"/>
    </row>
    <row r="608" s="397" customFormat="true" ht="25.15" customHeight="true" x14ac:dyDescent="0.2">
      <c r="C608" s="1154"/>
      <c r="D608" s="1155"/>
      <c r="E608" s="670"/>
      <c r="F608" s="670"/>
      <c r="G608" s="670"/>
      <c r="H608" s="1154"/>
      <c r="I608" s="1155"/>
      <c r="J608" s="670"/>
      <c r="K608" s="670"/>
      <c r="L608" s="670"/>
      <c r="M608" s="1154"/>
      <c r="N608" s="1155"/>
      <c r="O608" s="670"/>
      <c r="P608" s="670"/>
      <c r="Q608" s="670"/>
      <c r="Y608" s="390"/>
      <c r="Z608" s="390"/>
      <c r="AA608" s="390"/>
      <c r="AB608" s="390"/>
      <c r="AC608" s="390"/>
      <c r="AD608" s="390"/>
      <c r="AE608" s="390"/>
      <c r="AF608" s="390"/>
      <c r="AG608" s="390"/>
      <c r="AH608" s="390"/>
      <c r="AI608" s="390"/>
      <c r="AJ608" s="390"/>
      <c r="AK608" s="390"/>
      <c r="AL608" s="390"/>
      <c r="AM608" s="390"/>
      <c r="AN608" s="390"/>
      <c r="AO608" s="390"/>
      <c r="AP608" s="390"/>
      <c r="AQ608" s="390"/>
      <c r="AR608" s="390"/>
      <c r="AS608" s="390"/>
      <c r="AT608" s="390"/>
      <c r="AU608" s="390"/>
      <c r="AV608" s="390"/>
      <c r="AW608" s="390"/>
      <c r="AX608" s="390"/>
      <c r="AY608" s="390"/>
      <c r="AZ608" s="390"/>
      <c r="BA608" s="393"/>
      <c r="BB608" s="470"/>
      <c r="BC608" s="393"/>
      <c r="BD608" s="393"/>
      <c r="BE608" s="393"/>
      <c r="BF608" s="393"/>
      <c r="BG608" s="393"/>
      <c r="BH608" s="393"/>
      <c r="BI608" s="393"/>
      <c r="BJ608" s="393"/>
      <c r="BK608" s="393"/>
      <c r="BL608" s="393"/>
      <c r="BM608" s="393"/>
      <c r="BN608" s="393"/>
      <c r="BO608" s="393"/>
      <c r="BP608" s="393"/>
      <c r="BQ608" s="393"/>
      <c r="BR608" s="393"/>
      <c r="BS608" s="393"/>
      <c r="BT608" s="393"/>
      <c r="BU608" s="393"/>
      <c r="BV608" s="393"/>
      <c r="BW608" s="393"/>
      <c r="BX608" s="393"/>
      <c r="BY608" s="393"/>
      <c r="BZ608" s="393"/>
      <c r="CA608" s="393"/>
      <c r="CB608" s="393"/>
      <c r="CC608" s="393"/>
      <c r="CD608" s="393"/>
      <c r="CE608" s="393"/>
      <c r="CF608" s="393"/>
      <c r="CG608" s="393"/>
      <c r="CH608" s="393"/>
      <c r="CI608" s="393"/>
      <c r="CJ608" s="393"/>
      <c r="CK608" s="393"/>
      <c r="CL608" s="393"/>
      <c r="CM608" s="393"/>
      <c r="CN608" s="393"/>
      <c r="CO608" s="393"/>
      <c r="CP608" s="393"/>
      <c r="CQ608" s="393"/>
      <c r="CR608" s="393"/>
      <c r="CS608" s="393"/>
      <c r="CT608" s="393"/>
      <c r="CU608" s="393"/>
      <c r="CV608" s="393"/>
      <c r="CW608" s="393"/>
      <c r="CX608" s="393"/>
      <c r="CY608" s="393"/>
      <c r="CZ608" s="393"/>
    </row>
    <row r="609" s="397" customFormat="true" ht="25.15" customHeight="true" x14ac:dyDescent="0.2">
      <c r="C609" s="1154"/>
      <c r="D609" s="1155"/>
      <c r="E609" s="670"/>
      <c r="F609" s="670"/>
      <c r="G609" s="670"/>
      <c r="H609" s="1154"/>
      <c r="I609" s="1155"/>
      <c r="J609" s="670"/>
      <c r="K609" s="670"/>
      <c r="L609" s="670"/>
      <c r="M609" s="1154"/>
      <c r="N609" s="1155"/>
      <c r="O609" s="670"/>
      <c r="P609" s="670"/>
      <c r="Q609" s="670"/>
      <c r="Y609" s="390"/>
      <c r="Z609" s="390"/>
      <c r="AA609" s="390"/>
      <c r="AB609" s="390"/>
      <c r="AC609" s="390"/>
      <c r="AD609" s="390"/>
      <c r="AE609" s="390"/>
      <c r="AF609" s="390"/>
      <c r="AG609" s="390"/>
      <c r="AH609" s="390"/>
      <c r="AI609" s="390"/>
      <c r="AJ609" s="390"/>
      <c r="AK609" s="390"/>
      <c r="AL609" s="390"/>
      <c r="AM609" s="390"/>
      <c r="AN609" s="390"/>
      <c r="AO609" s="390"/>
      <c r="AP609" s="390"/>
      <c r="AQ609" s="390"/>
      <c r="AR609" s="390"/>
      <c r="AS609" s="390"/>
      <c r="AT609" s="390"/>
      <c r="AU609" s="390"/>
      <c r="AV609" s="390"/>
      <c r="AW609" s="390"/>
      <c r="AX609" s="390"/>
      <c r="AY609" s="390"/>
      <c r="AZ609" s="390"/>
      <c r="BA609" s="393"/>
      <c r="BB609" s="470"/>
      <c r="BC609" s="393"/>
      <c r="BD609" s="393"/>
      <c r="BE609" s="393"/>
      <c r="BF609" s="393"/>
      <c r="BG609" s="393"/>
      <c r="BH609" s="393"/>
      <c r="BI609" s="393"/>
      <c r="BJ609" s="393"/>
      <c r="BK609" s="393"/>
      <c r="BL609" s="393"/>
      <c r="BM609" s="393"/>
      <c r="BN609" s="393"/>
      <c r="BO609" s="393"/>
      <c r="BP609" s="393"/>
      <c r="BQ609" s="393"/>
      <c r="BR609" s="393"/>
      <c r="BS609" s="393"/>
      <c r="BT609" s="393"/>
      <c r="BU609" s="393"/>
      <c r="BV609" s="393"/>
      <c r="BW609" s="393"/>
      <c r="BX609" s="393"/>
      <c r="BY609" s="393"/>
      <c r="BZ609" s="393"/>
      <c r="CA609" s="393"/>
      <c r="CB609" s="393"/>
      <c r="CC609" s="393"/>
      <c r="CD609" s="393"/>
      <c r="CE609" s="393"/>
      <c r="CF609" s="393"/>
      <c r="CG609" s="393"/>
      <c r="CH609" s="393"/>
      <c r="CI609" s="393"/>
      <c r="CJ609" s="393"/>
      <c r="CK609" s="393"/>
      <c r="CL609" s="393"/>
      <c r="CM609" s="393"/>
      <c r="CN609" s="393"/>
      <c r="CO609" s="393"/>
      <c r="CP609" s="393"/>
      <c r="CQ609" s="393"/>
      <c r="CR609" s="393"/>
      <c r="CS609" s="393"/>
      <c r="CT609" s="393"/>
      <c r="CU609" s="393"/>
      <c r="CV609" s="393"/>
      <c r="CW609" s="393"/>
      <c r="CX609" s="393"/>
      <c r="CY609" s="393"/>
      <c r="CZ609" s="393"/>
    </row>
    <row r="610" s="397" customFormat="true" ht="25.15" customHeight="true" x14ac:dyDescent="0.2">
      <c r="C610" s="1154"/>
      <c r="D610" s="1155"/>
      <c r="E610" s="670"/>
      <c r="F610" s="670"/>
      <c r="G610" s="670"/>
      <c r="H610" s="1154"/>
      <c r="I610" s="1155"/>
      <c r="J610" s="670"/>
      <c r="K610" s="670"/>
      <c r="L610" s="670"/>
      <c r="M610" s="1154"/>
      <c r="N610" s="1155"/>
      <c r="O610" s="670"/>
      <c r="P610" s="670"/>
      <c r="Q610" s="670"/>
      <c r="Y610" s="390"/>
      <c r="Z610" s="390"/>
      <c r="AA610" s="390"/>
      <c r="AB610" s="390"/>
      <c r="AC610" s="390"/>
      <c r="AD610" s="390"/>
      <c r="AE610" s="390"/>
      <c r="AF610" s="390"/>
      <c r="AG610" s="390"/>
      <c r="AH610" s="390"/>
      <c r="AI610" s="390"/>
      <c r="AJ610" s="390"/>
      <c r="AK610" s="390"/>
      <c r="AL610" s="390"/>
      <c r="AM610" s="390"/>
      <c r="AN610" s="390"/>
      <c r="AO610" s="390"/>
      <c r="AP610" s="390"/>
      <c r="AQ610" s="390"/>
      <c r="AR610" s="390"/>
      <c r="AS610" s="390"/>
      <c r="AT610" s="390"/>
      <c r="AU610" s="390"/>
      <c r="AV610" s="390"/>
      <c r="AW610" s="390"/>
      <c r="AX610" s="390"/>
      <c r="AY610" s="390"/>
      <c r="AZ610" s="390"/>
      <c r="BA610" s="393"/>
      <c r="BB610" s="470"/>
      <c r="BC610" s="393"/>
      <c r="BD610" s="393"/>
      <c r="BE610" s="393"/>
      <c r="BF610" s="393"/>
      <c r="BG610" s="393"/>
      <c r="BH610" s="393"/>
      <c r="BI610" s="393"/>
      <c r="BJ610" s="393"/>
      <c r="BK610" s="393"/>
      <c r="BL610" s="393"/>
      <c r="BM610" s="393"/>
      <c r="BN610" s="393"/>
      <c r="BO610" s="393"/>
      <c r="BP610" s="393"/>
      <c r="BQ610" s="393"/>
      <c r="BR610" s="393"/>
      <c r="BS610" s="393"/>
      <c r="BT610" s="393"/>
      <c r="BU610" s="393"/>
      <c r="BV610" s="393"/>
      <c r="BW610" s="393"/>
      <c r="BX610" s="393"/>
      <c r="BY610" s="393"/>
      <c r="BZ610" s="393"/>
      <c r="CA610" s="393"/>
      <c r="CB610" s="393"/>
      <c r="CC610" s="393"/>
      <c r="CD610" s="393"/>
      <c r="CE610" s="393"/>
      <c r="CF610" s="393"/>
      <c r="CG610" s="393"/>
      <c r="CH610" s="393"/>
      <c r="CI610" s="393"/>
      <c r="CJ610" s="393"/>
      <c r="CK610" s="393"/>
      <c r="CL610" s="393"/>
      <c r="CM610" s="393"/>
      <c r="CN610" s="393"/>
      <c r="CO610" s="393"/>
      <c r="CP610" s="393"/>
      <c r="CQ610" s="393"/>
      <c r="CR610" s="393"/>
      <c r="CS610" s="393"/>
      <c r="CT610" s="393"/>
      <c r="CU610" s="393"/>
      <c r="CV610" s="393"/>
      <c r="CW610" s="393"/>
      <c r="CX610" s="393"/>
      <c r="CY610" s="393"/>
      <c r="CZ610" s="393"/>
    </row>
    <row r="611" s="397" customFormat="true" ht="25.15" customHeight="true" x14ac:dyDescent="0.2">
      <c r="C611" s="1154"/>
      <c r="D611" s="1155"/>
      <c r="E611" s="670"/>
      <c r="F611" s="670"/>
      <c r="G611" s="670"/>
      <c r="H611" s="1154"/>
      <c r="I611" s="1155"/>
      <c r="J611" s="670"/>
      <c r="K611" s="670"/>
      <c r="L611" s="670"/>
      <c r="M611" s="1154"/>
      <c r="N611" s="1155"/>
      <c r="O611" s="670"/>
      <c r="P611" s="670"/>
      <c r="Q611" s="670"/>
      <c r="Y611" s="390"/>
      <c r="Z611" s="390"/>
      <c r="AA611" s="390"/>
      <c r="AB611" s="390"/>
      <c r="AC611" s="390"/>
      <c r="AD611" s="390"/>
      <c r="AE611" s="390"/>
      <c r="AF611" s="390"/>
      <c r="AG611" s="390"/>
      <c r="AH611" s="390"/>
      <c r="AI611" s="390"/>
      <c r="AJ611" s="390"/>
      <c r="AK611" s="390"/>
      <c r="AL611" s="390"/>
      <c r="AM611" s="390"/>
      <c r="AN611" s="390"/>
      <c r="AO611" s="390"/>
      <c r="AP611" s="390"/>
      <c r="AQ611" s="390"/>
      <c r="AR611" s="390"/>
      <c r="AS611" s="390"/>
      <c r="AT611" s="390"/>
      <c r="AU611" s="390"/>
      <c r="AV611" s="390"/>
      <c r="AW611" s="390"/>
      <c r="AX611" s="390"/>
      <c r="AY611" s="390"/>
      <c r="AZ611" s="390"/>
      <c r="BA611" s="393"/>
      <c r="BB611" s="470"/>
      <c r="BC611" s="393"/>
      <c r="BD611" s="393"/>
      <c r="BE611" s="393"/>
      <c r="BF611" s="393"/>
      <c r="BG611" s="393"/>
      <c r="BH611" s="393"/>
      <c r="BI611" s="393"/>
      <c r="BJ611" s="393"/>
      <c r="BK611" s="393"/>
      <c r="BL611" s="393"/>
      <c r="BM611" s="393"/>
      <c r="BN611" s="393"/>
      <c r="BO611" s="393"/>
      <c r="BP611" s="393"/>
      <c r="BQ611" s="393"/>
      <c r="BR611" s="393"/>
      <c r="BS611" s="393"/>
      <c r="BT611" s="393"/>
      <c r="BU611" s="393"/>
      <c r="BV611" s="393"/>
      <c r="BW611" s="393"/>
      <c r="BX611" s="393"/>
      <c r="BY611" s="393"/>
      <c r="BZ611" s="393"/>
      <c r="CA611" s="393"/>
      <c r="CB611" s="393"/>
      <c r="CC611" s="393"/>
      <c r="CD611" s="393"/>
      <c r="CE611" s="393"/>
      <c r="CF611" s="393"/>
      <c r="CG611" s="393"/>
      <c r="CH611" s="393"/>
      <c r="CI611" s="393"/>
      <c r="CJ611" s="393"/>
      <c r="CK611" s="393"/>
      <c r="CL611" s="393"/>
      <c r="CM611" s="393"/>
      <c r="CN611" s="393"/>
      <c r="CO611" s="393"/>
      <c r="CP611" s="393"/>
      <c r="CQ611" s="393"/>
      <c r="CR611" s="393"/>
      <c r="CS611" s="393"/>
      <c r="CT611" s="393"/>
      <c r="CU611" s="393"/>
      <c r="CV611" s="393"/>
      <c r="CW611" s="393"/>
      <c r="CX611" s="393"/>
      <c r="CY611" s="393"/>
      <c r="CZ611" s="393"/>
    </row>
    <row r="612" s="397" customFormat="true" ht="25.15" customHeight="true" x14ac:dyDescent="0.2">
      <c r="C612" s="1154"/>
      <c r="D612" s="1155"/>
      <c r="E612" s="670"/>
      <c r="F612" s="670"/>
      <c r="G612" s="670"/>
      <c r="H612" s="1154"/>
      <c r="I612" s="1155"/>
      <c r="J612" s="670"/>
      <c r="K612" s="670"/>
      <c r="L612" s="670"/>
      <c r="M612" s="1154"/>
      <c r="N612" s="1155"/>
      <c r="O612" s="670"/>
      <c r="P612" s="670"/>
      <c r="Q612" s="670"/>
      <c r="Y612" s="390"/>
      <c r="Z612" s="390"/>
      <c r="AA612" s="390"/>
      <c r="AB612" s="390"/>
      <c r="AC612" s="390"/>
      <c r="AD612" s="390"/>
      <c r="AE612" s="390"/>
      <c r="AF612" s="390"/>
      <c r="AG612" s="390"/>
      <c r="AH612" s="390"/>
      <c r="AI612" s="390"/>
      <c r="AJ612" s="390"/>
      <c r="AK612" s="390"/>
      <c r="AL612" s="390"/>
      <c r="AM612" s="390"/>
      <c r="AN612" s="390"/>
      <c r="AO612" s="390"/>
      <c r="AP612" s="390"/>
      <c r="AQ612" s="390"/>
      <c r="AR612" s="390"/>
      <c r="AS612" s="390"/>
      <c r="AT612" s="390"/>
      <c r="AU612" s="390"/>
      <c r="AV612" s="390"/>
      <c r="AW612" s="390"/>
      <c r="AX612" s="390"/>
      <c r="AY612" s="390"/>
      <c r="AZ612" s="390"/>
      <c r="BA612" s="393"/>
      <c r="BB612" s="470"/>
      <c r="BC612" s="393"/>
      <c r="BD612" s="393"/>
      <c r="BE612" s="393"/>
      <c r="BF612" s="393"/>
      <c r="BG612" s="393"/>
      <c r="BH612" s="393"/>
      <c r="BI612" s="393"/>
      <c r="BJ612" s="393"/>
      <c r="BK612" s="393"/>
      <c r="BL612" s="393"/>
      <c r="BM612" s="393"/>
      <c r="BN612" s="393"/>
      <c r="BO612" s="393"/>
      <c r="BP612" s="393"/>
      <c r="BQ612" s="393"/>
      <c r="BR612" s="393"/>
      <c r="BS612" s="393"/>
      <c r="BT612" s="393"/>
      <c r="BU612" s="393"/>
      <c r="BV612" s="393"/>
      <c r="BW612" s="393"/>
      <c r="BX612" s="393"/>
      <c r="BY612" s="393"/>
      <c r="BZ612" s="393"/>
      <c r="CA612" s="393"/>
      <c r="CB612" s="393"/>
      <c r="CC612" s="393"/>
      <c r="CD612" s="393"/>
      <c r="CE612" s="393"/>
      <c r="CF612" s="393"/>
      <c r="CG612" s="393"/>
      <c r="CH612" s="393"/>
      <c r="CI612" s="393"/>
      <c r="CJ612" s="393"/>
      <c r="CK612" s="393"/>
      <c r="CL612" s="393"/>
      <c r="CM612" s="393"/>
      <c r="CN612" s="393"/>
      <c r="CO612" s="393"/>
      <c r="CP612" s="393"/>
      <c r="CQ612" s="393"/>
      <c r="CR612" s="393"/>
      <c r="CS612" s="393"/>
      <c r="CT612" s="393"/>
      <c r="CU612" s="393"/>
      <c r="CV612" s="393"/>
      <c r="CW612" s="393"/>
      <c r="CX612" s="393"/>
      <c r="CY612" s="393"/>
      <c r="CZ612" s="393"/>
    </row>
    <row r="613" s="397" customFormat="true" ht="25.15" customHeight="true" x14ac:dyDescent="0.2">
      <c r="C613" s="1154"/>
      <c r="D613" s="1155"/>
      <c r="E613" s="670"/>
      <c r="F613" s="670"/>
      <c r="G613" s="670"/>
      <c r="H613" s="1154"/>
      <c r="I613" s="1155"/>
      <c r="J613" s="670"/>
      <c r="K613" s="670"/>
      <c r="L613" s="670"/>
      <c r="M613" s="1154"/>
      <c r="N613" s="1155"/>
      <c r="O613" s="670"/>
      <c r="P613" s="670"/>
      <c r="Q613" s="670"/>
      <c r="Y613" s="390"/>
      <c r="Z613" s="390"/>
      <c r="AA613" s="390"/>
      <c r="AB613" s="390"/>
      <c r="AC613" s="390"/>
      <c r="AD613" s="390"/>
      <c r="AE613" s="390"/>
      <c r="AF613" s="390"/>
      <c r="AG613" s="390"/>
      <c r="AH613" s="390"/>
      <c r="AI613" s="390"/>
      <c r="AJ613" s="390"/>
      <c r="AK613" s="390"/>
      <c r="AL613" s="390"/>
      <c r="AM613" s="390"/>
      <c r="AN613" s="390"/>
      <c r="AO613" s="390"/>
      <c r="AP613" s="390"/>
      <c r="AQ613" s="390"/>
      <c r="AR613" s="390"/>
      <c r="AS613" s="390"/>
      <c r="AT613" s="390"/>
      <c r="AU613" s="390"/>
      <c r="AV613" s="390"/>
      <c r="AW613" s="390"/>
      <c r="AX613" s="390"/>
      <c r="AY613" s="390"/>
      <c r="AZ613" s="390"/>
      <c r="BA613" s="393"/>
      <c r="BB613" s="470"/>
      <c r="BC613" s="393"/>
      <c r="BD613" s="393"/>
      <c r="BE613" s="393"/>
      <c r="BF613" s="393"/>
      <c r="BG613" s="393"/>
      <c r="BH613" s="393"/>
      <c r="BI613" s="393"/>
      <c r="BJ613" s="393"/>
      <c r="BK613" s="393"/>
      <c r="BL613" s="393"/>
      <c r="BM613" s="393"/>
      <c r="BN613" s="393"/>
      <c r="BO613" s="393"/>
      <c r="BP613" s="393"/>
      <c r="BQ613" s="393"/>
      <c r="BR613" s="393"/>
      <c r="BS613" s="393"/>
      <c r="BT613" s="393"/>
      <c r="BU613" s="393"/>
      <c r="BV613" s="393"/>
      <c r="BW613" s="393"/>
      <c r="BX613" s="393"/>
      <c r="BY613" s="393"/>
      <c r="BZ613" s="393"/>
      <c r="CA613" s="393"/>
      <c r="CB613" s="393"/>
      <c r="CC613" s="393"/>
      <c r="CD613" s="393"/>
      <c r="CE613" s="393"/>
      <c r="CF613" s="393"/>
      <c r="CG613" s="393"/>
      <c r="CH613" s="393"/>
      <c r="CI613" s="393"/>
      <c r="CJ613" s="393"/>
      <c r="CK613" s="393"/>
      <c r="CL613" s="393"/>
      <c r="CM613" s="393"/>
      <c r="CN613" s="393"/>
      <c r="CO613" s="393"/>
      <c r="CP613" s="393"/>
      <c r="CQ613" s="393"/>
      <c r="CR613" s="393"/>
      <c r="CS613" s="393"/>
      <c r="CT613" s="393"/>
      <c r="CU613" s="393"/>
      <c r="CV613" s="393"/>
      <c r="CW613" s="393"/>
      <c r="CX613" s="393"/>
      <c r="CY613" s="393"/>
      <c r="CZ613" s="393"/>
    </row>
    <row r="614" s="397" customFormat="true" ht="25.15" customHeight="true" x14ac:dyDescent="0.2">
      <c r="C614" s="1154"/>
      <c r="D614" s="1155"/>
      <c r="E614" s="670"/>
      <c r="F614" s="670"/>
      <c r="G614" s="670"/>
      <c r="H614" s="1154"/>
      <c r="I614" s="1155"/>
      <c r="J614" s="670"/>
      <c r="K614" s="670"/>
      <c r="L614" s="670"/>
      <c r="M614" s="1154"/>
      <c r="N614" s="1155"/>
      <c r="O614" s="670"/>
      <c r="P614" s="670"/>
      <c r="Q614" s="670"/>
      <c r="Y614" s="390"/>
      <c r="Z614" s="390"/>
      <c r="AA614" s="390"/>
      <c r="AB614" s="390"/>
      <c r="AC614" s="390"/>
      <c r="AD614" s="390"/>
      <c r="AE614" s="390"/>
      <c r="AF614" s="390"/>
      <c r="AG614" s="390"/>
      <c r="AH614" s="390"/>
      <c r="AI614" s="390"/>
      <c r="AJ614" s="390"/>
      <c r="AK614" s="390"/>
      <c r="AL614" s="390"/>
      <c r="AM614" s="390"/>
      <c r="AN614" s="390"/>
      <c r="AO614" s="390"/>
      <c r="AP614" s="390"/>
      <c r="AQ614" s="390"/>
      <c r="AR614" s="390"/>
      <c r="AS614" s="390"/>
      <c r="AT614" s="390"/>
      <c r="AU614" s="390"/>
      <c r="AV614" s="390"/>
      <c r="AW614" s="390"/>
      <c r="AX614" s="390"/>
      <c r="AY614" s="390"/>
      <c r="AZ614" s="390"/>
      <c r="BA614" s="393"/>
      <c r="BB614" s="470"/>
      <c r="BC614" s="393"/>
      <c r="BD614" s="393"/>
      <c r="BE614" s="393"/>
      <c r="BF614" s="393"/>
      <c r="BG614" s="393"/>
      <c r="BH614" s="393"/>
      <c r="BI614" s="393"/>
      <c r="BJ614" s="393"/>
      <c r="BK614" s="393"/>
      <c r="BL614" s="393"/>
      <c r="BM614" s="393"/>
      <c r="BN614" s="393"/>
      <c r="BO614" s="393"/>
      <c r="BP614" s="393"/>
      <c r="BQ614" s="393"/>
      <c r="BR614" s="393"/>
      <c r="BS614" s="393"/>
      <c r="BT614" s="393"/>
      <c r="BU614" s="393"/>
      <c r="BV614" s="393"/>
      <c r="BW614" s="393"/>
      <c r="BX614" s="393"/>
      <c r="BY614" s="393"/>
      <c r="BZ614" s="393"/>
      <c r="CA614" s="393"/>
      <c r="CB614" s="393"/>
      <c r="CC614" s="393"/>
      <c r="CD614" s="393"/>
      <c r="CE614" s="393"/>
      <c r="CF614" s="393"/>
      <c r="CG614" s="393"/>
      <c r="CH614" s="393"/>
      <c r="CI614" s="393"/>
      <c r="CJ614" s="393"/>
      <c r="CK614" s="393"/>
      <c r="CL614" s="393"/>
      <c r="CM614" s="393"/>
      <c r="CN614" s="393"/>
      <c r="CO614" s="393"/>
      <c r="CP614" s="393"/>
      <c r="CQ614" s="393"/>
      <c r="CR614" s="393"/>
      <c r="CS614" s="393"/>
      <c r="CT614" s="393"/>
      <c r="CU614" s="393"/>
      <c r="CV614" s="393"/>
      <c r="CW614" s="393"/>
      <c r="CX614" s="393"/>
      <c r="CY614" s="393"/>
      <c r="CZ614" s="393"/>
    </row>
    <row r="615" s="397" customFormat="true" ht="25.15" customHeight="true" x14ac:dyDescent="0.2">
      <c r="C615" s="1154"/>
      <c r="D615" s="1155"/>
      <c r="E615" s="670"/>
      <c r="F615" s="670"/>
      <c r="G615" s="670"/>
      <c r="H615" s="1154"/>
      <c r="I615" s="1155"/>
      <c r="J615" s="670"/>
      <c r="K615" s="670"/>
      <c r="L615" s="670"/>
      <c r="M615" s="1154"/>
      <c r="N615" s="1155"/>
      <c r="O615" s="670"/>
      <c r="P615" s="670"/>
      <c r="Q615" s="670"/>
      <c r="Y615" s="390"/>
      <c r="Z615" s="390"/>
      <c r="AA615" s="390"/>
      <c r="AB615" s="390"/>
      <c r="AC615" s="390"/>
      <c r="AD615" s="390"/>
      <c r="AE615" s="390"/>
      <c r="AF615" s="390"/>
      <c r="AG615" s="390"/>
      <c r="AH615" s="390"/>
      <c r="AI615" s="390"/>
      <c r="AJ615" s="390"/>
      <c r="AK615" s="390"/>
      <c r="AL615" s="390"/>
      <c r="AM615" s="390"/>
      <c r="AN615" s="390"/>
      <c r="AO615" s="390"/>
      <c r="AP615" s="390"/>
      <c r="AQ615" s="390"/>
      <c r="AR615" s="390"/>
      <c r="AS615" s="390"/>
      <c r="AT615" s="390"/>
      <c r="AU615" s="390"/>
      <c r="AV615" s="390"/>
      <c r="AW615" s="390"/>
      <c r="AX615" s="390"/>
      <c r="AY615" s="390"/>
      <c r="AZ615" s="390"/>
      <c r="BA615" s="393"/>
      <c r="BB615" s="470"/>
      <c r="BC615" s="393"/>
      <c r="BD615" s="393"/>
      <c r="BE615" s="393"/>
      <c r="BF615" s="393"/>
      <c r="BG615" s="393"/>
      <c r="BH615" s="393"/>
      <c r="BI615" s="393"/>
      <c r="BJ615" s="393"/>
      <c r="BK615" s="393"/>
      <c r="BL615" s="393"/>
      <c r="BM615" s="393"/>
      <c r="BN615" s="393"/>
      <c r="BO615" s="393"/>
      <c r="BP615" s="393"/>
      <c r="BQ615" s="393"/>
      <c r="BR615" s="393"/>
      <c r="BS615" s="393"/>
      <c r="BT615" s="393"/>
      <c r="BU615" s="393"/>
      <c r="BV615" s="393"/>
      <c r="BW615" s="393"/>
      <c r="BX615" s="393"/>
      <c r="BY615" s="393"/>
      <c r="BZ615" s="393"/>
      <c r="CA615" s="393"/>
      <c r="CB615" s="393"/>
      <c r="CC615" s="393"/>
      <c r="CD615" s="393"/>
      <c r="CE615" s="393"/>
      <c r="CF615" s="393"/>
      <c r="CG615" s="393"/>
      <c r="CH615" s="393"/>
      <c r="CI615" s="393"/>
      <c r="CJ615" s="393"/>
      <c r="CK615" s="393"/>
      <c r="CL615" s="393"/>
      <c r="CM615" s="393"/>
      <c r="CN615" s="393"/>
      <c r="CO615" s="393"/>
      <c r="CP615" s="393"/>
      <c r="CQ615" s="393"/>
      <c r="CR615" s="393"/>
      <c r="CS615" s="393"/>
      <c r="CT615" s="393"/>
      <c r="CU615" s="393"/>
      <c r="CV615" s="393"/>
      <c r="CW615" s="393"/>
      <c r="CX615" s="393"/>
      <c r="CY615" s="393"/>
      <c r="CZ615" s="393"/>
    </row>
    <row r="616" s="397" customFormat="true" ht="25.15" customHeight="true" x14ac:dyDescent="0.2">
      <c r="C616" s="1154"/>
      <c r="D616" s="1155"/>
      <c r="E616" s="670"/>
      <c r="F616" s="670"/>
      <c r="G616" s="670"/>
      <c r="H616" s="1154"/>
      <c r="I616" s="1155"/>
      <c r="J616" s="670"/>
      <c r="K616" s="670"/>
      <c r="L616" s="670"/>
      <c r="M616" s="1154"/>
      <c r="N616" s="1155"/>
      <c r="O616" s="670"/>
      <c r="P616" s="670"/>
      <c r="Q616" s="670"/>
      <c r="Y616" s="390"/>
      <c r="Z616" s="390"/>
      <c r="AA616" s="390"/>
      <c r="AB616" s="390"/>
      <c r="AC616" s="390"/>
      <c r="AD616" s="390"/>
      <c r="AE616" s="390"/>
      <c r="AF616" s="390"/>
      <c r="AG616" s="390"/>
      <c r="AH616" s="390"/>
      <c r="AI616" s="390"/>
      <c r="AJ616" s="390"/>
      <c r="AK616" s="390"/>
      <c r="AL616" s="390"/>
      <c r="AM616" s="390"/>
      <c r="AN616" s="390"/>
      <c r="AO616" s="390"/>
      <c r="AP616" s="390"/>
      <c r="AQ616" s="390"/>
      <c r="AR616" s="390"/>
      <c r="AS616" s="390"/>
      <c r="AT616" s="390"/>
      <c r="AU616" s="390"/>
      <c r="AV616" s="390"/>
      <c r="AW616" s="390"/>
      <c r="AX616" s="390"/>
      <c r="AY616" s="390"/>
      <c r="AZ616" s="390"/>
      <c r="BA616" s="393"/>
      <c r="BB616" s="470"/>
      <c r="BC616" s="393"/>
      <c r="BD616" s="393"/>
      <c r="BE616" s="393"/>
      <c r="BF616" s="393"/>
      <c r="BG616" s="393"/>
      <c r="BH616" s="393"/>
      <c r="BI616" s="393"/>
      <c r="BJ616" s="393"/>
      <c r="BK616" s="393"/>
      <c r="BL616" s="393"/>
      <c r="BM616" s="393"/>
      <c r="BN616" s="393"/>
      <c r="BO616" s="393"/>
      <c r="BP616" s="393"/>
      <c r="BQ616" s="393"/>
      <c r="BR616" s="393"/>
      <c r="BS616" s="393"/>
      <c r="BT616" s="393"/>
      <c r="BU616" s="393"/>
      <c r="BV616" s="393"/>
      <c r="BW616" s="393"/>
      <c r="BX616" s="393"/>
      <c r="BY616" s="393"/>
      <c r="BZ616" s="393"/>
      <c r="CA616" s="393"/>
      <c r="CB616" s="393"/>
      <c r="CC616" s="393"/>
      <c r="CD616" s="393"/>
      <c r="CE616" s="393"/>
      <c r="CF616" s="393"/>
      <c r="CG616" s="393"/>
      <c r="CH616" s="393"/>
      <c r="CI616" s="393"/>
      <c r="CJ616" s="393"/>
      <c r="CK616" s="393"/>
      <c r="CL616" s="393"/>
      <c r="CM616" s="393"/>
      <c r="CN616" s="393"/>
      <c r="CO616" s="393"/>
      <c r="CP616" s="393"/>
      <c r="CQ616" s="393"/>
      <c r="CR616" s="393"/>
      <c r="CS616" s="393"/>
      <c r="CT616" s="393"/>
      <c r="CU616" s="393"/>
      <c r="CV616" s="393"/>
      <c r="CW616" s="393"/>
      <c r="CX616" s="393"/>
      <c r="CY616" s="393"/>
      <c r="CZ616" s="393"/>
    </row>
    <row r="617" s="397" customFormat="true" ht="25.15" customHeight="true" x14ac:dyDescent="0.2">
      <c r="C617" s="1154"/>
      <c r="D617" s="1155"/>
      <c r="E617" s="670"/>
      <c r="F617" s="670"/>
      <c r="G617" s="670"/>
      <c r="H617" s="1154"/>
      <c r="I617" s="1155"/>
      <c r="J617" s="670"/>
      <c r="K617" s="670"/>
      <c r="L617" s="670"/>
      <c r="M617" s="1154"/>
      <c r="N617" s="1155"/>
      <c r="O617" s="670"/>
      <c r="P617" s="670"/>
      <c r="Q617" s="670"/>
      <c r="Y617" s="390"/>
      <c r="Z617" s="390"/>
      <c r="AA617" s="390"/>
      <c r="AB617" s="390"/>
      <c r="AC617" s="390"/>
      <c r="AD617" s="390"/>
      <c r="AE617" s="390"/>
      <c r="AF617" s="390"/>
      <c r="AG617" s="390"/>
      <c r="AH617" s="390"/>
      <c r="AI617" s="390"/>
      <c r="AJ617" s="390"/>
      <c r="AK617" s="390"/>
      <c r="AL617" s="390"/>
      <c r="AM617" s="390"/>
      <c r="AN617" s="390"/>
      <c r="AO617" s="390"/>
      <c r="AP617" s="390"/>
      <c r="AQ617" s="390"/>
      <c r="AR617" s="390"/>
      <c r="AS617" s="390"/>
      <c r="AT617" s="390"/>
      <c r="AU617" s="390"/>
      <c r="AV617" s="390"/>
      <c r="AW617" s="390"/>
      <c r="AX617" s="390"/>
      <c r="AY617" s="390"/>
      <c r="AZ617" s="390"/>
      <c r="BA617" s="393"/>
      <c r="BB617" s="470"/>
      <c r="BC617" s="393"/>
      <c r="BD617" s="393"/>
      <c r="BE617" s="393"/>
      <c r="BF617" s="393"/>
      <c r="BG617" s="393"/>
      <c r="BH617" s="393"/>
      <c r="BI617" s="393"/>
      <c r="BJ617" s="393"/>
      <c r="BK617" s="393"/>
      <c r="BL617" s="393"/>
      <c r="BM617" s="393"/>
      <c r="BN617" s="393"/>
      <c r="BO617" s="393"/>
      <c r="BP617" s="393"/>
      <c r="BQ617" s="393"/>
      <c r="BR617" s="393"/>
      <c r="BS617" s="393"/>
      <c r="BT617" s="393"/>
      <c r="BU617" s="393"/>
      <c r="BV617" s="393"/>
      <c r="BW617" s="393"/>
      <c r="BX617" s="393"/>
      <c r="BY617" s="393"/>
      <c r="BZ617" s="393"/>
      <c r="CA617" s="393"/>
      <c r="CB617" s="393"/>
      <c r="CC617" s="393"/>
      <c r="CD617" s="393"/>
      <c r="CE617" s="393"/>
      <c r="CF617" s="393"/>
      <c r="CG617" s="393"/>
      <c r="CH617" s="393"/>
      <c r="CI617" s="393"/>
      <c r="CJ617" s="393"/>
      <c r="CK617" s="393"/>
      <c r="CL617" s="393"/>
      <c r="CM617" s="393"/>
      <c r="CN617" s="393"/>
      <c r="CO617" s="393"/>
      <c r="CP617" s="393"/>
      <c r="CQ617" s="393"/>
      <c r="CR617" s="393"/>
      <c r="CS617" s="393"/>
      <c r="CT617" s="393"/>
      <c r="CU617" s="393"/>
      <c r="CV617" s="393"/>
      <c r="CW617" s="393"/>
      <c r="CX617" s="393"/>
      <c r="CY617" s="393"/>
      <c r="CZ617" s="393"/>
    </row>
    <row r="618" s="397" customFormat="true" ht="25.15" customHeight="true" x14ac:dyDescent="0.2">
      <c r="C618" s="1154"/>
      <c r="D618" s="1155"/>
      <c r="E618" s="670"/>
      <c r="F618" s="670"/>
      <c r="G618" s="670"/>
      <c r="H618" s="1154"/>
      <c r="I618" s="1155"/>
      <c r="J618" s="670"/>
      <c r="K618" s="670"/>
      <c r="L618" s="670"/>
      <c r="M618" s="1154"/>
      <c r="N618" s="1155"/>
      <c r="O618" s="670"/>
      <c r="P618" s="670"/>
      <c r="Q618" s="670"/>
      <c r="Y618" s="390"/>
      <c r="Z618" s="390"/>
      <c r="AA618" s="390"/>
      <c r="AB618" s="390"/>
      <c r="AC618" s="390"/>
      <c r="AD618" s="390"/>
      <c r="AE618" s="390"/>
      <c r="AF618" s="390"/>
      <c r="AG618" s="390"/>
      <c r="AH618" s="390"/>
      <c r="AI618" s="390"/>
      <c r="AJ618" s="390"/>
      <c r="AK618" s="390"/>
      <c r="AL618" s="390"/>
      <c r="AM618" s="390"/>
      <c r="AN618" s="390"/>
      <c r="AO618" s="390"/>
      <c r="AP618" s="390"/>
      <c r="AQ618" s="390"/>
      <c r="AR618" s="390"/>
      <c r="AS618" s="390"/>
      <c r="AT618" s="390"/>
      <c r="AU618" s="390"/>
      <c r="AV618" s="390"/>
      <c r="AW618" s="390"/>
      <c r="AX618" s="390"/>
      <c r="AY618" s="390"/>
      <c r="AZ618" s="390"/>
      <c r="BA618" s="393"/>
      <c r="BB618" s="470"/>
      <c r="BC618" s="393"/>
      <c r="BD618" s="393"/>
      <c r="BE618" s="393"/>
      <c r="BF618" s="393"/>
      <c r="BG618" s="393"/>
      <c r="BH618" s="393"/>
      <c r="BI618" s="393"/>
      <c r="BJ618" s="393"/>
      <c r="BK618" s="393"/>
      <c r="BL618" s="393"/>
      <c r="BM618" s="393"/>
      <c r="BN618" s="393"/>
      <c r="BO618" s="393"/>
      <c r="BP618" s="393"/>
      <c r="BQ618" s="393"/>
      <c r="BR618" s="393"/>
      <c r="BS618" s="393"/>
      <c r="BT618" s="393"/>
      <c r="BU618" s="393"/>
      <c r="BV618" s="393"/>
      <c r="BW618" s="393"/>
      <c r="BX618" s="393"/>
      <c r="BY618" s="393"/>
      <c r="BZ618" s="393"/>
      <c r="CA618" s="393"/>
      <c r="CB618" s="393"/>
      <c r="CC618" s="393"/>
      <c r="CD618" s="393"/>
      <c r="CE618" s="393"/>
      <c r="CF618" s="393"/>
      <c r="CG618" s="393"/>
      <c r="CH618" s="393"/>
      <c r="CI618" s="393"/>
      <c r="CJ618" s="393"/>
      <c r="CK618" s="393"/>
      <c r="CL618" s="393"/>
      <c r="CM618" s="393"/>
      <c r="CN618" s="393"/>
      <c r="CO618" s="393"/>
      <c r="CP618" s="393"/>
      <c r="CQ618" s="393"/>
      <c r="CR618" s="393"/>
      <c r="CS618" s="393"/>
      <c r="CT618" s="393"/>
      <c r="CU618" s="393"/>
      <c r="CV618" s="393"/>
      <c r="CW618" s="393"/>
      <c r="CX618" s="393"/>
      <c r="CY618" s="393"/>
      <c r="CZ618" s="393"/>
    </row>
    <row r="619" s="397" customFormat="true" ht="25.15" customHeight="true" x14ac:dyDescent="0.2">
      <c r="C619" s="1154"/>
      <c r="D619" s="1155"/>
      <c r="E619" s="670"/>
      <c r="F619" s="670"/>
      <c r="G619" s="670"/>
      <c r="H619" s="1154"/>
      <c r="I619" s="1155"/>
      <c r="J619" s="670"/>
      <c r="K619" s="670"/>
      <c r="L619" s="670"/>
      <c r="M619" s="1154"/>
      <c r="N619" s="1155"/>
      <c r="O619" s="670"/>
      <c r="P619" s="670"/>
      <c r="Q619" s="670"/>
      <c r="Y619" s="390"/>
      <c r="Z619" s="390"/>
      <c r="AA619" s="390"/>
      <c r="AB619" s="390"/>
      <c r="AC619" s="390"/>
      <c r="AD619" s="390"/>
      <c r="AE619" s="390"/>
      <c r="AF619" s="390"/>
      <c r="AG619" s="390"/>
      <c r="AH619" s="390"/>
      <c r="AI619" s="390"/>
      <c r="AJ619" s="390"/>
      <c r="AK619" s="390"/>
      <c r="AL619" s="390"/>
      <c r="AM619" s="390"/>
      <c r="AN619" s="390"/>
      <c r="AO619" s="390"/>
      <c r="AP619" s="390"/>
      <c r="AQ619" s="390"/>
      <c r="AR619" s="390"/>
      <c r="AS619" s="390"/>
      <c r="AT619" s="390"/>
      <c r="AU619" s="390"/>
      <c r="AV619" s="390"/>
      <c r="AW619" s="390"/>
      <c r="AX619" s="390"/>
      <c r="AY619" s="390"/>
      <c r="AZ619" s="390"/>
      <c r="BA619" s="393"/>
      <c r="BB619" s="470"/>
      <c r="BC619" s="393"/>
      <c r="BD619" s="393"/>
      <c r="BE619" s="393"/>
      <c r="BF619" s="393"/>
      <c r="BG619" s="393"/>
      <c r="BH619" s="393"/>
      <c r="BI619" s="393"/>
      <c r="BJ619" s="393"/>
      <c r="BK619" s="393"/>
      <c r="BL619" s="393"/>
      <c r="BM619" s="393"/>
      <c r="BN619" s="393"/>
      <c r="BO619" s="393"/>
      <c r="BP619" s="393"/>
      <c r="BQ619" s="393"/>
      <c r="BR619" s="393"/>
      <c r="BS619" s="393"/>
      <c r="BT619" s="393"/>
      <c r="BU619" s="393"/>
      <c r="BV619" s="393"/>
      <c r="BW619" s="393"/>
      <c r="BX619" s="393"/>
      <c r="BY619" s="393"/>
      <c r="BZ619" s="393"/>
      <c r="CA619" s="393"/>
      <c r="CB619" s="393"/>
      <c r="CC619" s="393"/>
      <c r="CD619" s="393"/>
      <c r="CE619" s="393"/>
      <c r="CF619" s="393"/>
      <c r="CG619" s="393"/>
      <c r="CH619" s="393"/>
      <c r="CI619" s="393"/>
      <c r="CJ619" s="393"/>
      <c r="CK619" s="393"/>
      <c r="CL619" s="393"/>
      <c r="CM619" s="393"/>
      <c r="CN619" s="393"/>
      <c r="CO619" s="393"/>
      <c r="CP619" s="393"/>
      <c r="CQ619" s="393"/>
      <c r="CR619" s="393"/>
      <c r="CS619" s="393"/>
      <c r="CT619" s="393"/>
      <c r="CU619" s="393"/>
      <c r="CV619" s="393"/>
      <c r="CW619" s="393"/>
      <c r="CX619" s="393"/>
      <c r="CY619" s="393"/>
      <c r="CZ619" s="393"/>
    </row>
    <row r="620" s="397" customFormat="true" ht="25.15" customHeight="true" x14ac:dyDescent="0.2">
      <c r="C620" s="1154"/>
      <c r="D620" s="1155"/>
      <c r="E620" s="670"/>
      <c r="F620" s="670"/>
      <c r="G620" s="670"/>
      <c r="H620" s="1154"/>
      <c r="I620" s="1155"/>
      <c r="J620" s="670"/>
      <c r="K620" s="670"/>
      <c r="L620" s="670"/>
      <c r="M620" s="1154"/>
      <c r="N620" s="1155"/>
      <c r="O620" s="670"/>
      <c r="P620" s="670"/>
      <c r="Q620" s="670"/>
      <c r="Y620" s="390"/>
      <c r="Z620" s="390"/>
      <c r="AA620" s="390"/>
      <c r="AB620" s="390"/>
      <c r="AC620" s="390"/>
      <c r="AD620" s="390"/>
      <c r="AE620" s="390"/>
      <c r="AF620" s="390"/>
      <c r="AG620" s="390"/>
      <c r="AH620" s="390"/>
      <c r="AI620" s="390"/>
      <c r="AJ620" s="390"/>
      <c r="AK620" s="390"/>
      <c r="AL620" s="390"/>
      <c r="AM620" s="390"/>
      <c r="AN620" s="390"/>
      <c r="AO620" s="390"/>
      <c r="AP620" s="390"/>
      <c r="AQ620" s="390"/>
      <c r="AR620" s="390"/>
      <c r="AS620" s="390"/>
      <c r="AT620" s="390"/>
      <c r="AU620" s="390"/>
      <c r="AV620" s="390"/>
      <c r="AW620" s="390"/>
      <c r="AX620" s="390"/>
      <c r="AY620" s="390"/>
      <c r="AZ620" s="390"/>
      <c r="BA620" s="393"/>
      <c r="BB620" s="470"/>
      <c r="BC620" s="393"/>
      <c r="BD620" s="393"/>
      <c r="BE620" s="393"/>
      <c r="BF620" s="393"/>
      <c r="BG620" s="393"/>
      <c r="BH620" s="393"/>
      <c r="BI620" s="393"/>
      <c r="BJ620" s="393"/>
      <c r="BK620" s="393"/>
      <c r="BL620" s="393"/>
      <c r="BM620" s="393"/>
      <c r="BN620" s="393"/>
      <c r="BO620" s="393"/>
      <c r="BP620" s="393"/>
      <c r="BQ620" s="393"/>
      <c r="BR620" s="393"/>
      <c r="BS620" s="393"/>
      <c r="BT620" s="393"/>
      <c r="BU620" s="393"/>
      <c r="BV620" s="393"/>
      <c r="BW620" s="393"/>
      <c r="BX620" s="393"/>
      <c r="BY620" s="393"/>
      <c r="BZ620" s="393"/>
      <c r="CA620" s="393"/>
      <c r="CB620" s="393"/>
      <c r="CC620" s="393"/>
      <c r="CD620" s="393"/>
      <c r="CE620" s="393"/>
      <c r="CF620" s="393"/>
      <c r="CG620" s="393"/>
      <c r="CH620" s="393"/>
      <c r="CI620" s="393"/>
      <c r="CJ620" s="393"/>
      <c r="CK620" s="393"/>
      <c r="CL620" s="393"/>
      <c r="CM620" s="393"/>
      <c r="CN620" s="393"/>
      <c r="CO620" s="393"/>
      <c r="CP620" s="393"/>
      <c r="CQ620" s="393"/>
      <c r="CR620" s="393"/>
      <c r="CS620" s="393"/>
      <c r="CT620" s="393"/>
      <c r="CU620" s="393"/>
      <c r="CV620" s="393"/>
      <c r="CW620" s="393"/>
      <c r="CX620" s="393"/>
      <c r="CY620" s="393"/>
      <c r="CZ620" s="393"/>
    </row>
    <row r="621" s="397" customFormat="true" ht="25.15" customHeight="true" x14ac:dyDescent="0.2">
      <c r="C621" s="1154"/>
      <c r="D621" s="1155"/>
      <c r="E621" s="670"/>
      <c r="F621" s="670"/>
      <c r="G621" s="670"/>
      <c r="H621" s="1154"/>
      <c r="I621" s="1155"/>
      <c r="J621" s="670"/>
      <c r="K621" s="670"/>
      <c r="L621" s="670"/>
      <c r="M621" s="1154"/>
      <c r="N621" s="1155"/>
      <c r="O621" s="670"/>
      <c r="P621" s="670"/>
      <c r="Q621" s="670"/>
      <c r="Y621" s="390"/>
      <c r="Z621" s="390"/>
      <c r="AA621" s="390"/>
      <c r="AB621" s="390"/>
      <c r="AC621" s="390"/>
      <c r="AD621" s="390"/>
      <c r="AE621" s="390"/>
      <c r="AF621" s="390"/>
      <c r="AG621" s="390"/>
      <c r="AH621" s="390"/>
      <c r="AI621" s="390"/>
      <c r="AJ621" s="390"/>
      <c r="AK621" s="390"/>
      <c r="AL621" s="390"/>
      <c r="AM621" s="390"/>
      <c r="AN621" s="390"/>
      <c r="AO621" s="390"/>
      <c r="AP621" s="390"/>
      <c r="AQ621" s="390"/>
      <c r="AR621" s="390"/>
      <c r="AS621" s="390"/>
      <c r="AT621" s="390"/>
      <c r="AU621" s="390"/>
      <c r="AV621" s="390"/>
      <c r="AW621" s="390"/>
      <c r="AX621" s="390"/>
      <c r="AY621" s="390"/>
      <c r="AZ621" s="390"/>
      <c r="BA621" s="393"/>
      <c r="BB621" s="470"/>
      <c r="BC621" s="393"/>
      <c r="BD621" s="393"/>
      <c r="BE621" s="393"/>
      <c r="BF621" s="393"/>
      <c r="BG621" s="393"/>
      <c r="BH621" s="393"/>
      <c r="BI621" s="393"/>
      <c r="BJ621" s="393"/>
      <c r="BK621" s="393"/>
      <c r="BL621" s="393"/>
      <c r="BM621" s="393"/>
      <c r="BN621" s="393"/>
      <c r="BO621" s="393"/>
      <c r="BP621" s="393"/>
      <c r="BQ621" s="393"/>
      <c r="BR621" s="393"/>
      <c r="BS621" s="393"/>
      <c r="BT621" s="393"/>
      <c r="BU621" s="393"/>
      <c r="BV621" s="393"/>
      <c r="BW621" s="393"/>
      <c r="BX621" s="393"/>
      <c r="BY621" s="393"/>
      <c r="BZ621" s="393"/>
      <c r="CA621" s="393"/>
      <c r="CB621" s="393"/>
      <c r="CC621" s="393"/>
      <c r="CD621" s="393"/>
      <c r="CE621" s="393"/>
      <c r="CF621" s="393"/>
      <c r="CG621" s="393"/>
      <c r="CH621" s="393"/>
      <c r="CI621" s="393"/>
      <c r="CJ621" s="393"/>
      <c r="CK621" s="393"/>
      <c r="CL621" s="393"/>
      <c r="CM621" s="393"/>
      <c r="CN621" s="393"/>
      <c r="CO621" s="393"/>
      <c r="CP621" s="393"/>
      <c r="CQ621" s="393"/>
      <c r="CR621" s="393"/>
      <c r="CS621" s="393"/>
      <c r="CT621" s="393"/>
      <c r="CU621" s="393"/>
      <c r="CV621" s="393"/>
      <c r="CW621" s="393"/>
      <c r="CX621" s="393"/>
      <c r="CY621" s="393"/>
      <c r="CZ621" s="393"/>
    </row>
    <row r="622" s="397" customFormat="true" ht="25.15" customHeight="true" x14ac:dyDescent="0.2">
      <c r="C622" s="1154"/>
      <c r="D622" s="1155"/>
      <c r="E622" s="670"/>
      <c r="F622" s="670"/>
      <c r="G622" s="670"/>
      <c r="H622" s="1154"/>
      <c r="I622" s="1155"/>
      <c r="J622" s="670"/>
      <c r="K622" s="670"/>
      <c r="L622" s="670"/>
      <c r="M622" s="1154"/>
      <c r="N622" s="1155"/>
      <c r="O622" s="670"/>
      <c r="P622" s="670"/>
      <c r="Q622" s="670"/>
      <c r="Y622" s="390"/>
      <c r="Z622" s="390"/>
      <c r="AA622" s="390"/>
      <c r="AB622" s="390"/>
      <c r="AC622" s="390"/>
      <c r="AD622" s="390"/>
      <c r="AE622" s="390"/>
      <c r="AF622" s="390"/>
      <c r="AG622" s="390"/>
      <c r="AH622" s="390"/>
      <c r="AI622" s="390"/>
      <c r="AJ622" s="390"/>
      <c r="AK622" s="390"/>
      <c r="AL622" s="390"/>
      <c r="AM622" s="390"/>
      <c r="AN622" s="390"/>
      <c r="AO622" s="390"/>
      <c r="AP622" s="390"/>
      <c r="AQ622" s="390"/>
      <c r="AR622" s="390"/>
      <c r="AS622" s="390"/>
      <c r="AT622" s="390"/>
      <c r="AU622" s="390"/>
      <c r="AV622" s="390"/>
      <c r="AW622" s="390"/>
      <c r="AX622" s="390"/>
      <c r="AY622" s="390"/>
      <c r="AZ622" s="390"/>
      <c r="BA622" s="393"/>
      <c r="BB622" s="470"/>
      <c r="BC622" s="393"/>
      <c r="BD622" s="393"/>
      <c r="BE622" s="393"/>
      <c r="BF622" s="393"/>
      <c r="BG622" s="393"/>
      <c r="BH622" s="393"/>
      <c r="BI622" s="393"/>
      <c r="BJ622" s="393"/>
      <c r="BK622" s="393"/>
      <c r="BL622" s="393"/>
      <c r="BM622" s="393"/>
      <c r="BN622" s="393"/>
      <c r="BO622" s="393"/>
      <c r="BP622" s="393"/>
      <c r="BQ622" s="393"/>
      <c r="BR622" s="393"/>
      <c r="BS622" s="393"/>
      <c r="BT622" s="393"/>
      <c r="BU622" s="393"/>
      <c r="BV622" s="393"/>
      <c r="BW622" s="393"/>
      <c r="BX622" s="393"/>
      <c r="BY622" s="393"/>
      <c r="BZ622" s="393"/>
      <c r="CA622" s="393"/>
      <c r="CB622" s="393"/>
      <c r="CC622" s="393"/>
      <c r="CD622" s="393"/>
      <c r="CE622" s="393"/>
      <c r="CF622" s="393"/>
      <c r="CG622" s="393"/>
      <c r="CH622" s="393"/>
      <c r="CI622" s="393"/>
      <c r="CJ622" s="393"/>
      <c r="CK622" s="393"/>
      <c r="CL622" s="393"/>
      <c r="CM622" s="393"/>
      <c r="CN622" s="393"/>
      <c r="CO622" s="393"/>
      <c r="CP622" s="393"/>
      <c r="CQ622" s="393"/>
      <c r="CR622" s="393"/>
      <c r="CS622" s="393"/>
      <c r="CT622" s="393"/>
      <c r="CU622" s="393"/>
      <c r="CV622" s="393"/>
      <c r="CW622" s="393"/>
      <c r="CX622" s="393"/>
      <c r="CY622" s="393"/>
      <c r="CZ622" s="393"/>
    </row>
    <row r="623" s="397" customFormat="true" ht="25.15" customHeight="true" x14ac:dyDescent="0.2">
      <c r="C623" s="1154"/>
      <c r="D623" s="1155"/>
      <c r="E623" s="670"/>
      <c r="F623" s="670"/>
      <c r="G623" s="670"/>
      <c r="H623" s="1154"/>
      <c r="I623" s="1155"/>
      <c r="J623" s="670"/>
      <c r="K623" s="670"/>
      <c r="L623" s="670"/>
      <c r="M623" s="1154"/>
      <c r="N623" s="1155"/>
      <c r="O623" s="670"/>
      <c r="P623" s="670"/>
      <c r="Q623" s="670"/>
      <c r="Y623" s="390"/>
      <c r="Z623" s="390"/>
      <c r="AA623" s="390"/>
      <c r="AB623" s="390"/>
      <c r="AC623" s="390"/>
      <c r="AD623" s="390"/>
      <c r="AE623" s="390"/>
      <c r="AF623" s="390"/>
      <c r="AG623" s="390"/>
      <c r="AH623" s="390"/>
      <c r="AI623" s="390"/>
      <c r="AJ623" s="390"/>
      <c r="AK623" s="390"/>
      <c r="AL623" s="390"/>
      <c r="AM623" s="390"/>
      <c r="AN623" s="390"/>
      <c r="AO623" s="390"/>
      <c r="AP623" s="390"/>
      <c r="AQ623" s="390"/>
      <c r="AR623" s="390"/>
      <c r="AS623" s="390"/>
      <c r="AT623" s="390"/>
      <c r="AU623" s="390"/>
      <c r="AV623" s="390"/>
      <c r="AW623" s="390"/>
      <c r="AX623" s="390"/>
      <c r="AY623" s="390"/>
      <c r="AZ623" s="390"/>
      <c r="BA623" s="393"/>
      <c r="BB623" s="470"/>
      <c r="BC623" s="393"/>
      <c r="BD623" s="393"/>
      <c r="BE623" s="393"/>
      <c r="BF623" s="393"/>
      <c r="BG623" s="393"/>
      <c r="BH623" s="393"/>
      <c r="BI623" s="393"/>
      <c r="BJ623" s="393"/>
      <c r="BK623" s="393"/>
      <c r="BL623" s="393"/>
      <c r="BM623" s="393"/>
      <c r="BN623" s="393"/>
      <c r="BO623" s="393"/>
      <c r="BP623" s="393"/>
      <c r="BQ623" s="393"/>
      <c r="BR623" s="393"/>
      <c r="BS623" s="393"/>
      <c r="BT623" s="393"/>
      <c r="BU623" s="393"/>
      <c r="BV623" s="393"/>
      <c r="BW623" s="393"/>
      <c r="BX623" s="393"/>
      <c r="BY623" s="393"/>
      <c r="BZ623" s="393"/>
      <c r="CA623" s="393"/>
      <c r="CB623" s="393"/>
      <c r="CC623" s="393"/>
      <c r="CD623" s="393"/>
      <c r="CE623" s="393"/>
      <c r="CF623" s="393"/>
      <c r="CG623" s="393"/>
      <c r="CH623" s="393"/>
      <c r="CI623" s="393"/>
      <c r="CJ623" s="393"/>
      <c r="CK623" s="393"/>
      <c r="CL623" s="393"/>
      <c r="CM623" s="393"/>
      <c r="CN623" s="393"/>
      <c r="CO623" s="393"/>
      <c r="CP623" s="393"/>
      <c r="CQ623" s="393"/>
      <c r="CR623" s="393"/>
      <c r="CS623" s="393"/>
      <c r="CT623" s="393"/>
      <c r="CU623" s="393"/>
      <c r="CV623" s="393"/>
      <c r="CW623" s="393"/>
      <c r="CX623" s="393"/>
      <c r="CY623" s="393"/>
      <c r="CZ623" s="393"/>
    </row>
    <row r="624" s="397" customFormat="true" ht="25.15" customHeight="true" x14ac:dyDescent="0.2">
      <c r="C624" s="1154"/>
      <c r="D624" s="1155"/>
      <c r="E624" s="670"/>
      <c r="F624" s="670"/>
      <c r="G624" s="670"/>
      <c r="H624" s="1154"/>
      <c r="I624" s="1155"/>
      <c r="J624" s="670"/>
      <c r="K624" s="670"/>
      <c r="L624" s="670"/>
      <c r="M624" s="1154"/>
      <c r="N624" s="1155"/>
      <c r="O624" s="670"/>
      <c r="P624" s="670"/>
      <c r="Q624" s="670"/>
      <c r="Y624" s="390"/>
      <c r="Z624" s="390"/>
      <c r="AA624" s="390"/>
      <c r="AB624" s="390"/>
      <c r="AC624" s="390"/>
      <c r="AD624" s="390"/>
      <c r="AE624" s="390"/>
      <c r="AF624" s="390"/>
      <c r="AG624" s="390"/>
      <c r="AH624" s="390"/>
      <c r="AI624" s="390"/>
      <c r="AJ624" s="390"/>
      <c r="AK624" s="390"/>
      <c r="AL624" s="390"/>
      <c r="AM624" s="390"/>
      <c r="AN624" s="390"/>
      <c r="AO624" s="390"/>
      <c r="AP624" s="390"/>
      <c r="AQ624" s="390"/>
      <c r="AR624" s="390"/>
      <c r="AS624" s="390"/>
      <c r="AT624" s="390"/>
      <c r="AU624" s="390"/>
      <c r="AV624" s="390"/>
      <c r="AW624" s="390"/>
      <c r="AX624" s="390"/>
      <c r="AY624" s="390"/>
      <c r="AZ624" s="390"/>
      <c r="BA624" s="393"/>
      <c r="BB624" s="470"/>
      <c r="BC624" s="393"/>
      <c r="BD624" s="393"/>
      <c r="BE624" s="393"/>
      <c r="BF624" s="393"/>
      <c r="BG624" s="393"/>
      <c r="BH624" s="393"/>
      <c r="BI624" s="393"/>
      <c r="BJ624" s="393"/>
      <c r="BK624" s="393"/>
      <c r="BL624" s="393"/>
      <c r="BM624" s="393"/>
      <c r="BN624" s="393"/>
      <c r="BO624" s="393"/>
      <c r="BP624" s="393"/>
      <c r="BQ624" s="393"/>
      <c r="BR624" s="393"/>
      <c r="BS624" s="393"/>
      <c r="BT624" s="393"/>
      <c r="BU624" s="393"/>
      <c r="BV624" s="393"/>
      <c r="BW624" s="393"/>
      <c r="BX624" s="393"/>
      <c r="BY624" s="393"/>
      <c r="BZ624" s="393"/>
      <c r="CA624" s="393"/>
      <c r="CB624" s="393"/>
      <c r="CC624" s="393"/>
      <c r="CD624" s="393"/>
      <c r="CE624" s="393"/>
      <c r="CF624" s="393"/>
      <c r="CG624" s="393"/>
      <c r="CH624" s="393"/>
      <c r="CI624" s="393"/>
      <c r="CJ624" s="393"/>
      <c r="CK624" s="393"/>
      <c r="CL624" s="393"/>
      <c r="CM624" s="393"/>
      <c r="CN624" s="393"/>
      <c r="CO624" s="393"/>
      <c r="CP624" s="393"/>
      <c r="CQ624" s="393"/>
      <c r="CR624" s="393"/>
      <c r="CS624" s="393"/>
      <c r="CT624" s="393"/>
      <c r="CU624" s="393"/>
      <c r="CV624" s="393"/>
      <c r="CW624" s="393"/>
      <c r="CX624" s="393"/>
      <c r="CY624" s="393"/>
      <c r="CZ624" s="393"/>
    </row>
    <row r="625" s="397" customFormat="true" ht="25.15" customHeight="true" x14ac:dyDescent="0.2">
      <c r="C625" s="1154"/>
      <c r="D625" s="1155"/>
      <c r="E625" s="670"/>
      <c r="F625" s="670"/>
      <c r="G625" s="670"/>
      <c r="H625" s="1154"/>
      <c r="I625" s="1155"/>
      <c r="J625" s="670"/>
      <c r="K625" s="670"/>
      <c r="L625" s="670"/>
      <c r="M625" s="1154"/>
      <c r="N625" s="1155"/>
      <c r="O625" s="670"/>
      <c r="P625" s="670"/>
      <c r="Q625" s="670"/>
      <c r="Y625" s="390"/>
      <c r="Z625" s="390"/>
      <c r="AA625" s="390"/>
      <c r="AB625" s="390"/>
      <c r="AC625" s="390"/>
      <c r="AD625" s="390"/>
      <c r="AE625" s="390"/>
      <c r="AF625" s="390"/>
      <c r="AG625" s="390"/>
      <c r="AH625" s="390"/>
      <c r="AI625" s="390"/>
      <c r="AJ625" s="390"/>
      <c r="AK625" s="390"/>
      <c r="AL625" s="390"/>
      <c r="AM625" s="390"/>
      <c r="AN625" s="390"/>
      <c r="AO625" s="390"/>
      <c r="AP625" s="390"/>
      <c r="AQ625" s="390"/>
      <c r="AR625" s="390"/>
      <c r="AS625" s="390"/>
      <c r="AT625" s="390"/>
      <c r="AU625" s="390"/>
      <c r="AV625" s="390"/>
      <c r="AW625" s="390"/>
      <c r="AX625" s="390"/>
      <c r="AY625" s="390"/>
      <c r="AZ625" s="390"/>
      <c r="BA625" s="393"/>
      <c r="BB625" s="470"/>
      <c r="BC625" s="393"/>
      <c r="BD625" s="393"/>
      <c r="BE625" s="393"/>
      <c r="BF625" s="393"/>
      <c r="BG625" s="393"/>
      <c r="BH625" s="393"/>
      <c r="BI625" s="393"/>
      <c r="BJ625" s="393"/>
      <c r="BK625" s="393"/>
      <c r="BL625" s="393"/>
      <c r="BM625" s="393"/>
      <c r="BN625" s="393"/>
      <c r="BO625" s="393"/>
      <c r="BP625" s="393"/>
      <c r="BQ625" s="393"/>
      <c r="BR625" s="393"/>
      <c r="BS625" s="393"/>
      <c r="BT625" s="393"/>
      <c r="BU625" s="393"/>
      <c r="BV625" s="393"/>
      <c r="BW625" s="393"/>
      <c r="BX625" s="393"/>
      <c r="BY625" s="393"/>
      <c r="BZ625" s="393"/>
      <c r="CA625" s="393"/>
      <c r="CB625" s="393"/>
      <c r="CC625" s="393"/>
      <c r="CD625" s="393"/>
      <c r="CE625" s="393"/>
      <c r="CF625" s="393"/>
      <c r="CG625" s="393"/>
      <c r="CH625" s="393"/>
      <c r="CI625" s="393"/>
      <c r="CJ625" s="393"/>
      <c r="CK625" s="393"/>
      <c r="CL625" s="393"/>
      <c r="CM625" s="393"/>
      <c r="CN625" s="393"/>
      <c r="CO625" s="393"/>
      <c r="CP625" s="393"/>
      <c r="CQ625" s="393"/>
      <c r="CR625" s="393"/>
      <c r="CS625" s="393"/>
      <c r="CT625" s="393"/>
      <c r="CU625" s="393"/>
      <c r="CV625" s="393"/>
      <c r="CW625" s="393"/>
      <c r="CX625" s="393"/>
      <c r="CY625" s="393"/>
      <c r="CZ625" s="393"/>
    </row>
    <row r="626" s="397" customFormat="true" ht="25.15" customHeight="true" x14ac:dyDescent="0.2">
      <c r="C626" s="1154"/>
      <c r="D626" s="1155"/>
      <c r="E626" s="670"/>
      <c r="F626" s="670"/>
      <c r="G626" s="670"/>
      <c r="H626" s="1154"/>
      <c r="I626" s="1155"/>
      <c r="J626" s="670"/>
      <c r="K626" s="670"/>
      <c r="L626" s="670"/>
      <c r="M626" s="1154"/>
      <c r="N626" s="1155"/>
      <c r="O626" s="670"/>
      <c r="P626" s="670"/>
      <c r="Q626" s="670"/>
      <c r="Y626" s="390"/>
      <c r="Z626" s="390"/>
      <c r="AA626" s="390"/>
      <c r="AB626" s="390"/>
      <c r="AC626" s="390"/>
      <c r="AD626" s="390"/>
      <c r="AE626" s="390"/>
      <c r="AF626" s="390"/>
      <c r="AG626" s="390"/>
      <c r="AH626" s="390"/>
      <c r="AI626" s="390"/>
      <c r="AJ626" s="390"/>
      <c r="AK626" s="390"/>
      <c r="AL626" s="390"/>
      <c r="AM626" s="390"/>
      <c r="AN626" s="390"/>
      <c r="AO626" s="390"/>
      <c r="AP626" s="390"/>
      <c r="AQ626" s="390"/>
      <c r="AR626" s="390"/>
      <c r="AS626" s="390"/>
      <c r="AT626" s="390"/>
      <c r="AU626" s="390"/>
      <c r="AV626" s="390"/>
      <c r="AW626" s="390"/>
      <c r="AX626" s="390"/>
      <c r="AY626" s="390"/>
      <c r="AZ626" s="390"/>
      <c r="BA626" s="393"/>
      <c r="BB626" s="470"/>
      <c r="BC626" s="393"/>
      <c r="BD626" s="393"/>
      <c r="BE626" s="393"/>
      <c r="BF626" s="393"/>
      <c r="BG626" s="393"/>
      <c r="BH626" s="393"/>
      <c r="BI626" s="393"/>
      <c r="BJ626" s="393"/>
      <c r="BK626" s="393"/>
      <c r="BL626" s="393"/>
      <c r="BM626" s="393"/>
      <c r="BN626" s="393"/>
      <c r="BO626" s="393"/>
      <c r="BP626" s="393"/>
      <c r="BQ626" s="393"/>
      <c r="BR626" s="393"/>
      <c r="BS626" s="393"/>
      <c r="BT626" s="393"/>
      <c r="BU626" s="393"/>
      <c r="BV626" s="393"/>
      <c r="BW626" s="393"/>
      <c r="BX626" s="393"/>
      <c r="BY626" s="393"/>
      <c r="BZ626" s="393"/>
      <c r="CA626" s="393"/>
      <c r="CB626" s="393"/>
      <c r="CC626" s="393"/>
      <c r="CD626" s="393"/>
      <c r="CE626" s="393"/>
      <c r="CF626" s="393"/>
      <c r="CG626" s="393"/>
      <c r="CH626" s="393"/>
      <c r="CI626" s="393"/>
      <c r="CJ626" s="393"/>
      <c r="CK626" s="393"/>
      <c r="CL626" s="393"/>
      <c r="CM626" s="393"/>
      <c r="CN626" s="393"/>
      <c r="CO626" s="393"/>
      <c r="CP626" s="393"/>
      <c r="CQ626" s="393"/>
      <c r="CR626" s="393"/>
      <c r="CS626" s="393"/>
      <c r="CT626" s="393"/>
      <c r="CU626" s="393"/>
      <c r="CV626" s="393"/>
      <c r="CW626" s="393"/>
      <c r="CX626" s="393"/>
      <c r="CY626" s="393"/>
      <c r="CZ626" s="393"/>
    </row>
    <row r="627" s="397" customFormat="true" ht="25.15" customHeight="true" x14ac:dyDescent="0.2">
      <c r="C627" s="1154"/>
      <c r="D627" s="1155"/>
      <c r="E627" s="670"/>
      <c r="F627" s="670"/>
      <c r="G627" s="670"/>
      <c r="H627" s="1154"/>
      <c r="I627" s="1155"/>
      <c r="J627" s="670"/>
      <c r="K627" s="670"/>
      <c r="L627" s="670"/>
      <c r="M627" s="1154"/>
      <c r="N627" s="1155"/>
      <c r="O627" s="670"/>
      <c r="P627" s="670"/>
      <c r="Q627" s="670"/>
      <c r="Y627" s="390"/>
      <c r="Z627" s="390"/>
      <c r="AA627" s="390"/>
      <c r="AB627" s="390"/>
      <c r="AC627" s="390"/>
      <c r="AD627" s="390"/>
      <c r="AE627" s="390"/>
      <c r="AF627" s="390"/>
      <c r="AG627" s="390"/>
      <c r="AH627" s="390"/>
      <c r="AI627" s="390"/>
      <c r="AJ627" s="390"/>
      <c r="AK627" s="390"/>
      <c r="AL627" s="390"/>
      <c r="AM627" s="390"/>
      <c r="AN627" s="390"/>
      <c r="AO627" s="390"/>
      <c r="AP627" s="390"/>
      <c r="AQ627" s="390"/>
      <c r="AR627" s="390"/>
      <c r="AS627" s="390"/>
      <c r="AT627" s="390"/>
      <c r="AU627" s="390"/>
      <c r="AV627" s="390"/>
      <c r="AW627" s="390"/>
      <c r="AX627" s="390"/>
      <c r="AY627" s="390"/>
      <c r="AZ627" s="390"/>
      <c r="BA627" s="393"/>
      <c r="BB627" s="470"/>
      <c r="BC627" s="393"/>
      <c r="BD627" s="393"/>
      <c r="BE627" s="393"/>
      <c r="BF627" s="393"/>
      <c r="BG627" s="393"/>
      <c r="BH627" s="393"/>
      <c r="BI627" s="393"/>
      <c r="BJ627" s="393"/>
      <c r="BK627" s="393"/>
      <c r="BL627" s="393"/>
      <c r="BM627" s="393"/>
      <c r="BN627" s="393"/>
      <c r="BO627" s="393"/>
      <c r="BP627" s="393"/>
      <c r="BQ627" s="393"/>
      <c r="BR627" s="393"/>
      <c r="BS627" s="393"/>
      <c r="BT627" s="393"/>
      <c r="BU627" s="393"/>
      <c r="BV627" s="393"/>
      <c r="BW627" s="393"/>
      <c r="BX627" s="393"/>
      <c r="BY627" s="393"/>
      <c r="BZ627" s="393"/>
      <c r="CA627" s="393"/>
      <c r="CB627" s="393"/>
      <c r="CC627" s="393"/>
      <c r="CD627" s="393"/>
      <c r="CE627" s="393"/>
      <c r="CF627" s="393"/>
      <c r="CG627" s="393"/>
      <c r="CH627" s="393"/>
      <c r="CI627" s="393"/>
      <c r="CJ627" s="393"/>
      <c r="CK627" s="393"/>
      <c r="CL627" s="393"/>
      <c r="CM627" s="393"/>
      <c r="CN627" s="393"/>
      <c r="CO627" s="393"/>
      <c r="CP627" s="393"/>
      <c r="CQ627" s="393"/>
      <c r="CR627" s="393"/>
      <c r="CS627" s="393"/>
      <c r="CT627" s="393"/>
      <c r="CU627" s="393"/>
      <c r="CV627" s="393"/>
      <c r="CW627" s="393"/>
      <c r="CX627" s="393"/>
      <c r="CY627" s="393"/>
      <c r="CZ627" s="393"/>
    </row>
    <row r="628" s="397" customFormat="true" ht="25.15" customHeight="true" x14ac:dyDescent="0.2">
      <c r="C628" s="1154"/>
      <c r="D628" s="1155"/>
      <c r="E628" s="670"/>
      <c r="F628" s="670"/>
      <c r="G628" s="670"/>
      <c r="H628" s="1154"/>
      <c r="I628" s="1155"/>
      <c r="J628" s="670"/>
      <c r="K628" s="670"/>
      <c r="L628" s="670"/>
      <c r="M628" s="1154"/>
      <c r="N628" s="1155"/>
      <c r="O628" s="670"/>
      <c r="P628" s="670"/>
      <c r="Q628" s="670"/>
      <c r="Y628" s="390"/>
      <c r="Z628" s="390"/>
      <c r="AA628" s="390"/>
      <c r="AB628" s="390"/>
      <c r="AC628" s="390"/>
      <c r="AD628" s="390"/>
      <c r="AE628" s="390"/>
      <c r="AF628" s="390"/>
      <c r="AG628" s="390"/>
      <c r="AH628" s="390"/>
      <c r="AI628" s="390"/>
      <c r="AJ628" s="390"/>
      <c r="AK628" s="390"/>
      <c r="AL628" s="390"/>
      <c r="AM628" s="390"/>
      <c r="AN628" s="390"/>
      <c r="AO628" s="390"/>
      <c r="AP628" s="390"/>
      <c r="AQ628" s="390"/>
      <c r="AR628" s="390"/>
      <c r="AS628" s="390"/>
      <c r="AT628" s="390"/>
      <c r="AU628" s="390"/>
      <c r="AV628" s="390"/>
      <c r="AW628" s="390"/>
      <c r="AX628" s="390"/>
      <c r="AY628" s="390"/>
      <c r="AZ628" s="390"/>
      <c r="BA628" s="393"/>
      <c r="BB628" s="470"/>
      <c r="BC628" s="393"/>
      <c r="BD628" s="393"/>
      <c r="BE628" s="393"/>
      <c r="BF628" s="393"/>
      <c r="BG628" s="393"/>
      <c r="BH628" s="393"/>
      <c r="BI628" s="393"/>
      <c r="BJ628" s="393"/>
      <c r="BK628" s="393"/>
      <c r="BL628" s="393"/>
      <c r="BM628" s="393"/>
      <c r="BN628" s="393"/>
      <c r="BO628" s="393"/>
      <c r="BP628" s="393"/>
      <c r="BQ628" s="393"/>
      <c r="BR628" s="393"/>
      <c r="BS628" s="393"/>
      <c r="BT628" s="393"/>
      <c r="BU628" s="393"/>
      <c r="BV628" s="393"/>
      <c r="BW628" s="393"/>
      <c r="BX628" s="393"/>
      <c r="BY628" s="393"/>
      <c r="BZ628" s="393"/>
      <c r="CA628" s="393"/>
      <c r="CB628" s="393"/>
      <c r="CC628" s="393"/>
      <c r="CD628" s="393"/>
      <c r="CE628" s="393"/>
      <c r="CF628" s="393"/>
      <c r="CG628" s="393"/>
      <c r="CH628" s="393"/>
      <c r="CI628" s="393"/>
      <c r="CJ628" s="393"/>
      <c r="CK628" s="393"/>
      <c r="CL628" s="393"/>
      <c r="CM628" s="393"/>
      <c r="CN628" s="393"/>
      <c r="CO628" s="393"/>
      <c r="CP628" s="393"/>
      <c r="CQ628" s="393"/>
      <c r="CR628" s="393"/>
      <c r="CS628" s="393"/>
      <c r="CT628" s="393"/>
      <c r="CU628" s="393"/>
      <c r="CV628" s="393"/>
      <c r="CW628" s="393"/>
      <c r="CX628" s="393"/>
      <c r="CY628" s="393"/>
      <c r="CZ628" s="393"/>
    </row>
    <row r="629" s="397" customFormat="true" ht="25.15" customHeight="true" x14ac:dyDescent="0.2">
      <c r="C629" s="1154"/>
      <c r="D629" s="1155"/>
      <c r="E629" s="670"/>
      <c r="F629" s="670"/>
      <c r="G629" s="670"/>
      <c r="H629" s="1154"/>
      <c r="I629" s="1155"/>
      <c r="J629" s="670"/>
      <c r="K629" s="670"/>
      <c r="L629" s="670"/>
      <c r="M629" s="1154"/>
      <c r="N629" s="1155"/>
      <c r="O629" s="670"/>
      <c r="P629" s="670"/>
      <c r="Q629" s="670"/>
      <c r="Y629" s="390"/>
      <c r="Z629" s="390"/>
      <c r="AA629" s="390"/>
      <c r="AB629" s="390"/>
      <c r="AC629" s="390"/>
      <c r="AD629" s="390"/>
      <c r="AE629" s="390"/>
      <c r="AF629" s="390"/>
      <c r="AG629" s="390"/>
      <c r="AH629" s="390"/>
      <c r="AI629" s="390"/>
      <c r="AJ629" s="390"/>
      <c r="AK629" s="390"/>
      <c r="AL629" s="390"/>
      <c r="AM629" s="390"/>
      <c r="AN629" s="390"/>
      <c r="AO629" s="390"/>
      <c r="AP629" s="390"/>
      <c r="AQ629" s="390"/>
      <c r="AR629" s="390"/>
      <c r="AS629" s="390"/>
      <c r="AT629" s="390"/>
      <c r="AU629" s="390"/>
      <c r="AV629" s="390"/>
      <c r="AW629" s="390"/>
      <c r="AX629" s="390"/>
      <c r="AY629" s="390"/>
      <c r="AZ629" s="390"/>
      <c r="BA629" s="393"/>
      <c r="BB629" s="470"/>
      <c r="BC629" s="393"/>
      <c r="BD629" s="393"/>
      <c r="BE629" s="393"/>
      <c r="BF629" s="393"/>
      <c r="BG629" s="393"/>
      <c r="BH629" s="393"/>
      <c r="BI629" s="393"/>
      <c r="BJ629" s="393"/>
      <c r="BK629" s="393"/>
      <c r="BL629" s="393"/>
      <c r="BM629" s="393"/>
      <c r="BN629" s="393"/>
      <c r="BO629" s="393"/>
      <c r="BP629" s="393"/>
      <c r="BQ629" s="393"/>
      <c r="BR629" s="393"/>
      <c r="BS629" s="393"/>
      <c r="BT629" s="393"/>
      <c r="BU629" s="393"/>
      <c r="BV629" s="393"/>
      <c r="BW629" s="393"/>
      <c r="BX629" s="393"/>
      <c r="BY629" s="393"/>
      <c r="BZ629" s="393"/>
      <c r="CA629" s="393"/>
      <c r="CB629" s="393"/>
      <c r="CC629" s="393"/>
      <c r="CD629" s="393"/>
      <c r="CE629" s="393"/>
      <c r="CF629" s="393"/>
      <c r="CG629" s="393"/>
      <c r="CH629" s="393"/>
      <c r="CI629" s="393"/>
      <c r="CJ629" s="393"/>
      <c r="CK629" s="393"/>
      <c r="CL629" s="393"/>
      <c r="CM629" s="393"/>
      <c r="CN629" s="393"/>
      <c r="CO629" s="393"/>
      <c r="CP629" s="393"/>
      <c r="CQ629" s="393"/>
      <c r="CR629" s="393"/>
      <c r="CS629" s="393"/>
      <c r="CT629" s="393"/>
      <c r="CU629" s="393"/>
      <c r="CV629" s="393"/>
      <c r="CW629" s="393"/>
      <c r="CX629" s="393"/>
      <c r="CY629" s="393"/>
      <c r="CZ629" s="393"/>
    </row>
    <row r="630" s="397" customFormat="true" ht="25.15" customHeight="true" x14ac:dyDescent="0.2">
      <c r="C630" s="1154"/>
      <c r="D630" s="1155"/>
      <c r="E630" s="670"/>
      <c r="F630" s="670"/>
      <c r="G630" s="670"/>
      <c r="H630" s="1154"/>
      <c r="I630" s="1155"/>
      <c r="J630" s="670"/>
      <c r="K630" s="670"/>
      <c r="L630" s="670"/>
      <c r="M630" s="1154"/>
      <c r="N630" s="1155"/>
      <c r="O630" s="670"/>
      <c r="P630" s="670"/>
      <c r="Q630" s="670"/>
      <c r="Y630" s="390"/>
      <c r="Z630" s="390"/>
      <c r="AA630" s="390"/>
      <c r="AB630" s="390"/>
      <c r="AC630" s="390"/>
      <c r="AD630" s="390"/>
      <c r="AE630" s="390"/>
      <c r="AF630" s="390"/>
      <c r="AG630" s="390"/>
      <c r="AH630" s="390"/>
      <c r="AI630" s="390"/>
      <c r="AJ630" s="390"/>
      <c r="AK630" s="390"/>
      <c r="AL630" s="390"/>
      <c r="AM630" s="390"/>
      <c r="AN630" s="390"/>
      <c r="AO630" s="390"/>
      <c r="AP630" s="390"/>
      <c r="AQ630" s="390"/>
      <c r="AR630" s="390"/>
      <c r="AS630" s="390"/>
      <c r="AT630" s="390"/>
      <c r="AU630" s="390"/>
      <c r="AV630" s="390"/>
      <c r="AW630" s="390"/>
      <c r="AX630" s="390"/>
      <c r="AY630" s="390"/>
      <c r="AZ630" s="390"/>
      <c r="BA630" s="393"/>
      <c r="BB630" s="470"/>
      <c r="BC630" s="393"/>
      <c r="BD630" s="393"/>
      <c r="BE630" s="393"/>
      <c r="BF630" s="393"/>
      <c r="BG630" s="393"/>
      <c r="BH630" s="393"/>
      <c r="BI630" s="393"/>
      <c r="BJ630" s="393"/>
      <c r="BK630" s="393"/>
      <c r="BL630" s="393"/>
      <c r="BM630" s="393"/>
      <c r="BN630" s="393"/>
      <c r="BO630" s="393"/>
      <c r="BP630" s="393"/>
      <c r="BQ630" s="393"/>
      <c r="BR630" s="393"/>
      <c r="BS630" s="393"/>
      <c r="BT630" s="393"/>
      <c r="BU630" s="393"/>
      <c r="BV630" s="393"/>
      <c r="BW630" s="393"/>
      <c r="BX630" s="393"/>
      <c r="BY630" s="393"/>
      <c r="BZ630" s="393"/>
      <c r="CA630" s="393"/>
      <c r="CB630" s="393"/>
      <c r="CC630" s="393"/>
      <c r="CD630" s="393"/>
      <c r="CE630" s="393"/>
      <c r="CF630" s="393"/>
      <c r="CG630" s="393"/>
      <c r="CH630" s="393"/>
      <c r="CI630" s="393"/>
      <c r="CJ630" s="393"/>
      <c r="CK630" s="393"/>
      <c r="CL630" s="393"/>
      <c r="CM630" s="393"/>
      <c r="CN630" s="393"/>
      <c r="CO630" s="393"/>
      <c r="CP630" s="393"/>
      <c r="CQ630" s="393"/>
      <c r="CR630" s="393"/>
      <c r="CS630" s="393"/>
      <c r="CT630" s="393"/>
      <c r="CU630" s="393"/>
      <c r="CV630" s="393"/>
      <c r="CW630" s="393"/>
      <c r="CX630" s="393"/>
      <c r="CY630" s="393"/>
      <c r="CZ630" s="393"/>
    </row>
    <row r="631" s="397" customFormat="true" ht="25.15" customHeight="true" x14ac:dyDescent="0.2">
      <c r="C631" s="1154"/>
      <c r="D631" s="1155"/>
      <c r="E631" s="670"/>
      <c r="F631" s="670"/>
      <c r="G631" s="670"/>
      <c r="H631" s="1154"/>
      <c r="I631" s="1155"/>
      <c r="J631" s="670"/>
      <c r="K631" s="670"/>
      <c r="L631" s="670"/>
      <c r="M631" s="1154"/>
      <c r="N631" s="1155"/>
      <c r="O631" s="670"/>
      <c r="P631" s="670"/>
      <c r="Q631" s="670"/>
      <c r="Y631" s="390"/>
      <c r="Z631" s="390"/>
      <c r="AA631" s="390"/>
      <c r="AB631" s="390"/>
      <c r="AC631" s="390"/>
      <c r="AD631" s="390"/>
      <c r="AE631" s="390"/>
      <c r="AF631" s="390"/>
      <c r="AG631" s="390"/>
      <c r="AH631" s="390"/>
      <c r="AI631" s="390"/>
      <c r="AJ631" s="390"/>
      <c r="AK631" s="390"/>
      <c r="AL631" s="390"/>
      <c r="AM631" s="390"/>
      <c r="AN631" s="390"/>
      <c r="AO631" s="390"/>
      <c r="AP631" s="390"/>
      <c r="AQ631" s="390"/>
      <c r="AR631" s="390"/>
      <c r="AS631" s="390"/>
      <c r="AT631" s="390"/>
      <c r="AU631" s="390"/>
      <c r="AV631" s="390"/>
      <c r="AW631" s="390"/>
      <c r="AX631" s="390"/>
      <c r="AY631" s="390"/>
      <c r="AZ631" s="390"/>
      <c r="BA631" s="393"/>
      <c r="BB631" s="470"/>
      <c r="BC631" s="393"/>
      <c r="BD631" s="393"/>
      <c r="BE631" s="393"/>
      <c r="BF631" s="393"/>
      <c r="BG631" s="393"/>
      <c r="BH631" s="393"/>
      <c r="BI631" s="393"/>
      <c r="BJ631" s="393"/>
      <c r="BK631" s="393"/>
      <c r="BL631" s="393"/>
      <c r="BM631" s="393"/>
      <c r="BN631" s="393"/>
      <c r="BO631" s="393"/>
      <c r="BP631" s="393"/>
      <c r="BQ631" s="393"/>
      <c r="BR631" s="393"/>
      <c r="BS631" s="393"/>
      <c r="BT631" s="393"/>
      <c r="BU631" s="393"/>
      <c r="BV631" s="393"/>
      <c r="BW631" s="393"/>
      <c r="BX631" s="393"/>
      <c r="BY631" s="393"/>
      <c r="BZ631" s="393"/>
      <c r="CA631" s="393"/>
      <c r="CB631" s="393"/>
      <c r="CC631" s="393"/>
      <c r="CD631" s="393"/>
      <c r="CE631" s="393"/>
      <c r="CF631" s="393"/>
      <c r="CG631" s="393"/>
      <c r="CH631" s="393"/>
      <c r="CI631" s="393"/>
      <c r="CJ631" s="393"/>
      <c r="CK631" s="393"/>
      <c r="CL631" s="393"/>
      <c r="CM631" s="393"/>
      <c r="CN631" s="393"/>
      <c r="CO631" s="393"/>
      <c r="CP631" s="393"/>
      <c r="CQ631" s="393"/>
      <c r="CR631" s="393"/>
      <c r="CS631" s="393"/>
      <c r="CT631" s="393"/>
      <c r="CU631" s="393"/>
      <c r="CV631" s="393"/>
      <c r="CW631" s="393"/>
      <c r="CX631" s="393"/>
      <c r="CY631" s="393"/>
      <c r="CZ631" s="393"/>
    </row>
    <row r="632" s="397" customFormat="true" ht="25.15" customHeight="true" x14ac:dyDescent="0.2">
      <c r="C632" s="1154"/>
      <c r="D632" s="1155"/>
      <c r="E632" s="670"/>
      <c r="F632" s="670"/>
      <c r="G632" s="670"/>
      <c r="H632" s="1154"/>
      <c r="I632" s="1155"/>
      <c r="J632" s="670"/>
      <c r="K632" s="670"/>
      <c r="L632" s="670"/>
      <c r="M632" s="1154"/>
      <c r="N632" s="1155"/>
      <c r="O632" s="670"/>
      <c r="P632" s="670"/>
      <c r="Q632" s="670"/>
      <c r="Y632" s="390"/>
      <c r="Z632" s="390"/>
      <c r="AA632" s="390"/>
      <c r="AB632" s="390"/>
      <c r="AC632" s="390"/>
      <c r="AD632" s="390"/>
      <c r="AE632" s="390"/>
      <c r="AF632" s="390"/>
      <c r="AG632" s="390"/>
      <c r="AH632" s="390"/>
      <c r="AI632" s="390"/>
      <c r="AJ632" s="390"/>
      <c r="AK632" s="390"/>
      <c r="AL632" s="390"/>
      <c r="AM632" s="390"/>
      <c r="AN632" s="390"/>
      <c r="AO632" s="390"/>
      <c r="AP632" s="390"/>
      <c r="AQ632" s="390"/>
      <c r="AR632" s="390"/>
      <c r="AS632" s="390"/>
      <c r="AT632" s="390"/>
      <c r="AU632" s="390"/>
      <c r="AV632" s="390"/>
      <c r="AW632" s="390"/>
      <c r="AX632" s="390"/>
      <c r="AY632" s="390"/>
      <c r="AZ632" s="390"/>
      <c r="BA632" s="393"/>
      <c r="BB632" s="470"/>
      <c r="BC632" s="393"/>
      <c r="BD632" s="393"/>
      <c r="BE632" s="393"/>
      <c r="BF632" s="393"/>
      <c r="BG632" s="393"/>
      <c r="BH632" s="393"/>
      <c r="BI632" s="393"/>
      <c r="BJ632" s="393"/>
      <c r="BK632" s="393"/>
      <c r="BL632" s="393"/>
      <c r="BM632" s="393"/>
      <c r="BN632" s="393"/>
      <c r="BO632" s="393"/>
      <c r="BP632" s="393"/>
      <c r="BQ632" s="393"/>
      <c r="BR632" s="393"/>
      <c r="BS632" s="393"/>
      <c r="BT632" s="393"/>
      <c r="BU632" s="393"/>
      <c r="BV632" s="393"/>
      <c r="BW632" s="393"/>
      <c r="BX632" s="393"/>
      <c r="BY632" s="393"/>
      <c r="BZ632" s="393"/>
      <c r="CA632" s="393"/>
      <c r="CB632" s="393"/>
      <c r="CC632" s="393"/>
      <c r="CD632" s="393"/>
      <c r="CE632" s="393"/>
      <c r="CF632" s="393"/>
      <c r="CG632" s="393"/>
      <c r="CH632" s="393"/>
      <c r="CI632" s="393"/>
      <c r="CJ632" s="393"/>
      <c r="CK632" s="393"/>
      <c r="CL632" s="393"/>
      <c r="CM632" s="393"/>
      <c r="CN632" s="393"/>
      <c r="CO632" s="393"/>
      <c r="CP632" s="393"/>
      <c r="CQ632" s="393"/>
      <c r="CR632" s="393"/>
      <c r="CS632" s="393"/>
      <c r="CT632" s="393"/>
      <c r="CU632" s="393"/>
      <c r="CV632" s="393"/>
      <c r="CW632" s="393"/>
      <c r="CX632" s="393"/>
      <c r="CY632" s="393"/>
      <c r="CZ632" s="393"/>
    </row>
    <row r="633" s="397" customFormat="true" ht="25.15" customHeight="true" x14ac:dyDescent="0.2">
      <c r="C633" s="1154"/>
      <c r="D633" s="1155"/>
      <c r="E633" s="670"/>
      <c r="F633" s="670"/>
      <c r="G633" s="670"/>
      <c r="H633" s="1154"/>
      <c r="I633" s="1155"/>
      <c r="J633" s="670"/>
      <c r="K633" s="670"/>
      <c r="L633" s="670"/>
      <c r="M633" s="1154"/>
      <c r="N633" s="1155"/>
      <c r="O633" s="670"/>
      <c r="P633" s="670"/>
      <c r="Q633" s="670"/>
      <c r="Y633" s="390"/>
      <c r="Z633" s="390"/>
      <c r="AA633" s="390"/>
      <c r="AB633" s="390"/>
      <c r="AC633" s="390"/>
      <c r="AD633" s="390"/>
      <c r="AE633" s="390"/>
      <c r="AF633" s="390"/>
      <c r="AG633" s="390"/>
      <c r="AH633" s="390"/>
      <c r="AI633" s="390"/>
      <c r="AJ633" s="390"/>
      <c r="AK633" s="390"/>
      <c r="AL633" s="390"/>
      <c r="AM633" s="390"/>
      <c r="AN633" s="390"/>
      <c r="AO633" s="390"/>
      <c r="AP633" s="390"/>
      <c r="AQ633" s="390"/>
      <c r="AR633" s="390"/>
      <c r="AS633" s="390"/>
      <c r="AT633" s="390"/>
      <c r="AU633" s="390"/>
      <c r="AV633" s="390"/>
      <c r="AW633" s="390"/>
      <c r="AX633" s="390"/>
      <c r="AY633" s="390"/>
      <c r="AZ633" s="390"/>
      <c r="BA633" s="393"/>
      <c r="BB633" s="470"/>
      <c r="BC633" s="393"/>
      <c r="BD633" s="393"/>
      <c r="BE633" s="393"/>
      <c r="BF633" s="393"/>
      <c r="BG633" s="393"/>
      <c r="BH633" s="393"/>
      <c r="BI633" s="393"/>
      <c r="BJ633" s="393"/>
      <c r="BK633" s="393"/>
      <c r="BL633" s="393"/>
      <c r="BM633" s="393"/>
      <c r="BN633" s="393"/>
      <c r="BO633" s="393"/>
      <c r="BP633" s="393"/>
      <c r="BQ633" s="393"/>
      <c r="BR633" s="393"/>
      <c r="BS633" s="393"/>
      <c r="BT633" s="393"/>
      <c r="BU633" s="393"/>
      <c r="BV633" s="393"/>
      <c r="BW633" s="393"/>
      <c r="BX633" s="393"/>
      <c r="BY633" s="393"/>
      <c r="BZ633" s="393"/>
      <c r="CA633" s="393"/>
      <c r="CB633" s="393"/>
      <c r="CC633" s="393"/>
      <c r="CD633" s="393"/>
      <c r="CE633" s="393"/>
      <c r="CF633" s="393"/>
      <c r="CG633" s="393"/>
      <c r="CH633" s="393"/>
      <c r="CI633" s="393"/>
      <c r="CJ633" s="393"/>
      <c r="CK633" s="393"/>
      <c r="CL633" s="393"/>
      <c r="CM633" s="393"/>
      <c r="CN633" s="393"/>
      <c r="CO633" s="393"/>
      <c r="CP633" s="393"/>
      <c r="CQ633" s="393"/>
      <c r="CR633" s="393"/>
      <c r="CS633" s="393"/>
      <c r="CT633" s="393"/>
      <c r="CU633" s="393"/>
      <c r="CV633" s="393"/>
      <c r="CW633" s="393"/>
      <c r="CX633" s="393"/>
      <c r="CY633" s="393"/>
      <c r="CZ633" s="393"/>
    </row>
    <row r="634" s="397" customFormat="true" ht="25.15" customHeight="true" x14ac:dyDescent="0.2">
      <c r="C634" s="1154"/>
      <c r="D634" s="1155"/>
      <c r="E634" s="670"/>
      <c r="F634" s="670"/>
      <c r="G634" s="670"/>
      <c r="H634" s="1154"/>
      <c r="I634" s="1155"/>
      <c r="J634" s="670"/>
      <c r="K634" s="670"/>
      <c r="L634" s="670"/>
      <c r="M634" s="1154"/>
      <c r="N634" s="1155"/>
      <c r="O634" s="670"/>
      <c r="P634" s="670"/>
      <c r="Q634" s="670"/>
      <c r="Y634" s="390"/>
      <c r="Z634" s="390"/>
      <c r="AA634" s="390"/>
      <c r="AB634" s="390"/>
      <c r="AC634" s="390"/>
      <c r="AD634" s="390"/>
      <c r="AE634" s="390"/>
      <c r="AF634" s="390"/>
      <c r="AG634" s="390"/>
      <c r="AH634" s="390"/>
      <c r="AI634" s="390"/>
      <c r="AJ634" s="390"/>
      <c r="AK634" s="390"/>
      <c r="AL634" s="390"/>
      <c r="AM634" s="390"/>
      <c r="AN634" s="390"/>
      <c r="AO634" s="390"/>
      <c r="AP634" s="390"/>
      <c r="AQ634" s="390"/>
      <c r="AR634" s="390"/>
      <c r="AS634" s="390"/>
      <c r="AT634" s="390"/>
      <c r="AU634" s="390"/>
      <c r="AV634" s="390"/>
      <c r="AW634" s="390"/>
      <c r="AX634" s="390"/>
      <c r="AY634" s="390"/>
      <c r="AZ634" s="390"/>
      <c r="BA634" s="393"/>
      <c r="BB634" s="470"/>
      <c r="BC634" s="393"/>
      <c r="BD634" s="393"/>
      <c r="BE634" s="393"/>
      <c r="BF634" s="393"/>
      <c r="BG634" s="393"/>
      <c r="BH634" s="393"/>
      <c r="BI634" s="393"/>
      <c r="BJ634" s="393"/>
      <c r="BK634" s="393"/>
      <c r="BL634" s="393"/>
      <c r="BM634" s="393"/>
      <c r="BN634" s="393"/>
      <c r="BO634" s="393"/>
      <c r="BP634" s="393"/>
      <c r="BQ634" s="393"/>
      <c r="BR634" s="393"/>
      <c r="BS634" s="393"/>
      <c r="BT634" s="393"/>
      <c r="BU634" s="393"/>
      <c r="BV634" s="393"/>
      <c r="BW634" s="393"/>
      <c r="BX634" s="393"/>
      <c r="BY634" s="393"/>
      <c r="BZ634" s="393"/>
      <c r="CA634" s="393"/>
      <c r="CB634" s="393"/>
      <c r="CC634" s="393"/>
      <c r="CD634" s="393"/>
      <c r="CE634" s="393"/>
      <c r="CF634" s="393"/>
      <c r="CG634" s="393"/>
      <c r="CH634" s="393"/>
      <c r="CI634" s="393"/>
      <c r="CJ634" s="393"/>
      <c r="CK634" s="393"/>
      <c r="CL634" s="393"/>
      <c r="CM634" s="393"/>
      <c r="CN634" s="393"/>
      <c r="CO634" s="393"/>
      <c r="CP634" s="393"/>
      <c r="CQ634" s="393"/>
      <c r="CR634" s="393"/>
      <c r="CS634" s="393"/>
      <c r="CT634" s="393"/>
      <c r="CU634" s="393"/>
      <c r="CV634" s="393"/>
      <c r="CW634" s="393"/>
      <c r="CX634" s="393"/>
      <c r="CY634" s="393"/>
      <c r="CZ634" s="393"/>
    </row>
    <row r="635" s="397" customFormat="true" ht="25.15" customHeight="true" x14ac:dyDescent="0.2">
      <c r="C635" s="1154"/>
      <c r="D635" s="1155"/>
      <c r="E635" s="670"/>
      <c r="F635" s="670"/>
      <c r="G635" s="670"/>
      <c r="H635" s="1154"/>
      <c r="I635" s="1155"/>
      <c r="J635" s="670"/>
      <c r="K635" s="670"/>
      <c r="L635" s="670"/>
      <c r="M635" s="1154"/>
      <c r="N635" s="1155"/>
      <c r="O635" s="670"/>
      <c r="P635" s="670"/>
      <c r="Q635" s="670"/>
      <c r="Y635" s="390"/>
      <c r="Z635" s="390"/>
      <c r="AA635" s="390"/>
      <c r="AB635" s="390"/>
      <c r="AC635" s="390"/>
      <c r="AD635" s="390"/>
      <c r="AE635" s="390"/>
      <c r="AF635" s="390"/>
      <c r="AG635" s="390"/>
      <c r="AH635" s="390"/>
      <c r="AI635" s="390"/>
      <c r="AJ635" s="390"/>
      <c r="AK635" s="390"/>
      <c r="AL635" s="390"/>
      <c r="AM635" s="390"/>
      <c r="AN635" s="390"/>
      <c r="AO635" s="390"/>
      <c r="AP635" s="390"/>
      <c r="AQ635" s="390"/>
      <c r="AR635" s="390"/>
      <c r="AS635" s="390"/>
      <c r="AT635" s="390"/>
      <c r="AU635" s="390"/>
      <c r="AV635" s="390"/>
      <c r="AW635" s="390"/>
      <c r="AX635" s="390"/>
      <c r="AY635" s="390"/>
      <c r="AZ635" s="390"/>
      <c r="BA635" s="393"/>
      <c r="BB635" s="470"/>
      <c r="BC635" s="393"/>
      <c r="BD635" s="393"/>
      <c r="BE635" s="393"/>
      <c r="BF635" s="393"/>
      <c r="BG635" s="393"/>
      <c r="BH635" s="393"/>
      <c r="BI635" s="393"/>
      <c r="BJ635" s="393"/>
      <c r="BK635" s="393"/>
      <c r="BL635" s="393"/>
      <c r="BM635" s="393"/>
      <c r="BN635" s="393"/>
      <c r="BO635" s="393"/>
      <c r="BP635" s="393"/>
      <c r="BQ635" s="393"/>
      <c r="BR635" s="393"/>
      <c r="BS635" s="393"/>
      <c r="BT635" s="393"/>
      <c r="BU635" s="393"/>
      <c r="BV635" s="393"/>
      <c r="BW635" s="393"/>
      <c r="BX635" s="393"/>
      <c r="BY635" s="393"/>
      <c r="BZ635" s="393"/>
      <c r="CA635" s="393"/>
      <c r="CB635" s="393"/>
      <c r="CC635" s="393"/>
      <c r="CD635" s="393"/>
      <c r="CE635" s="393"/>
      <c r="CF635" s="393"/>
      <c r="CG635" s="393"/>
      <c r="CH635" s="393"/>
      <c r="CI635" s="393"/>
      <c r="CJ635" s="393"/>
      <c r="CK635" s="393"/>
      <c r="CL635" s="393"/>
      <c r="CM635" s="393"/>
      <c r="CN635" s="393"/>
      <c r="CO635" s="393"/>
      <c r="CP635" s="393"/>
      <c r="CQ635" s="393"/>
      <c r="CR635" s="393"/>
      <c r="CS635" s="393"/>
      <c r="CT635" s="393"/>
      <c r="CU635" s="393"/>
      <c r="CV635" s="393"/>
      <c r="CW635" s="393"/>
      <c r="CX635" s="393"/>
      <c r="CY635" s="393"/>
      <c r="CZ635" s="393"/>
    </row>
    <row r="636" s="397" customFormat="true" ht="25.15" customHeight="true" x14ac:dyDescent="0.2">
      <c r="C636" s="1154"/>
      <c r="D636" s="1155"/>
      <c r="E636" s="670"/>
      <c r="F636" s="670"/>
      <c r="G636" s="670"/>
      <c r="H636" s="1154"/>
      <c r="I636" s="1155"/>
      <c r="J636" s="670"/>
      <c r="K636" s="670"/>
      <c r="L636" s="670"/>
      <c r="M636" s="1154"/>
      <c r="N636" s="1155"/>
      <c r="O636" s="670"/>
      <c r="P636" s="670"/>
      <c r="Q636" s="670"/>
      <c r="Y636" s="390"/>
      <c r="Z636" s="390"/>
      <c r="AA636" s="390"/>
      <c r="AB636" s="390"/>
      <c r="AC636" s="390"/>
      <c r="AD636" s="390"/>
      <c r="AE636" s="390"/>
      <c r="AF636" s="390"/>
      <c r="AG636" s="390"/>
      <c r="AH636" s="390"/>
      <c r="AI636" s="390"/>
      <c r="AJ636" s="390"/>
      <c r="AK636" s="390"/>
      <c r="AL636" s="390"/>
      <c r="AM636" s="390"/>
      <c r="AN636" s="390"/>
      <c r="AO636" s="390"/>
      <c r="AP636" s="390"/>
      <c r="AQ636" s="390"/>
      <c r="AR636" s="390"/>
      <c r="AS636" s="390"/>
      <c r="AT636" s="390"/>
      <c r="AU636" s="390"/>
      <c r="AV636" s="390"/>
      <c r="AW636" s="390"/>
      <c r="AX636" s="390"/>
      <c r="AY636" s="390"/>
      <c r="AZ636" s="390"/>
      <c r="BA636" s="393"/>
      <c r="BB636" s="470"/>
      <c r="BC636" s="393"/>
      <c r="BD636" s="393"/>
      <c r="BE636" s="393"/>
      <c r="BF636" s="393"/>
      <c r="BG636" s="393"/>
      <c r="BH636" s="393"/>
      <c r="BI636" s="393"/>
      <c r="BJ636" s="393"/>
      <c r="BK636" s="393"/>
      <c r="BL636" s="393"/>
      <c r="BM636" s="393"/>
      <c r="BN636" s="393"/>
      <c r="BO636" s="393"/>
      <c r="BP636" s="393"/>
      <c r="BQ636" s="393"/>
      <c r="BR636" s="393"/>
      <c r="BS636" s="393"/>
      <c r="BT636" s="393"/>
      <c r="BU636" s="393"/>
      <c r="BV636" s="393"/>
      <c r="BW636" s="393"/>
      <c r="BX636" s="393"/>
      <c r="BY636" s="393"/>
      <c r="BZ636" s="393"/>
      <c r="CA636" s="393"/>
      <c r="CB636" s="393"/>
      <c r="CC636" s="393"/>
      <c r="CD636" s="393"/>
      <c r="CE636" s="393"/>
      <c r="CF636" s="393"/>
      <c r="CG636" s="393"/>
      <c r="CH636" s="393"/>
      <c r="CI636" s="393"/>
      <c r="CJ636" s="393"/>
      <c r="CK636" s="393"/>
      <c r="CL636" s="393"/>
      <c r="CM636" s="393"/>
      <c r="CN636" s="393"/>
      <c r="CO636" s="393"/>
      <c r="CP636" s="393"/>
      <c r="CQ636" s="393"/>
      <c r="CR636" s="393"/>
      <c r="CS636" s="393"/>
      <c r="CT636" s="393"/>
      <c r="CU636" s="393"/>
      <c r="CV636" s="393"/>
      <c r="CW636" s="393"/>
      <c r="CX636" s="393"/>
      <c r="CY636" s="393"/>
      <c r="CZ636" s="393"/>
    </row>
    <row r="637" s="397" customFormat="true" ht="25.15" customHeight="true" x14ac:dyDescent="0.2">
      <c r="C637" s="1154"/>
      <c r="D637" s="1155"/>
      <c r="E637" s="670"/>
      <c r="F637" s="670"/>
      <c r="G637" s="670"/>
      <c r="H637" s="1154"/>
      <c r="I637" s="1155"/>
      <c r="J637" s="670"/>
      <c r="K637" s="670"/>
      <c r="L637" s="670"/>
      <c r="M637" s="1154"/>
      <c r="N637" s="1155"/>
      <c r="O637" s="670"/>
      <c r="P637" s="670"/>
      <c r="Q637" s="670"/>
      <c r="Y637" s="390"/>
      <c r="Z637" s="390"/>
      <c r="AA637" s="390"/>
      <c r="AB637" s="390"/>
      <c r="AC637" s="390"/>
      <c r="AD637" s="390"/>
      <c r="AE637" s="390"/>
      <c r="AF637" s="390"/>
      <c r="AG637" s="390"/>
      <c r="AH637" s="390"/>
      <c r="AI637" s="390"/>
      <c r="AJ637" s="390"/>
      <c r="AK637" s="390"/>
      <c r="AL637" s="390"/>
      <c r="AM637" s="390"/>
      <c r="AN637" s="390"/>
      <c r="AO637" s="390"/>
      <c r="AP637" s="390"/>
      <c r="AQ637" s="390"/>
      <c r="AR637" s="390"/>
      <c r="AS637" s="390"/>
      <c r="AT637" s="390"/>
      <c r="AU637" s="390"/>
      <c r="AV637" s="390"/>
      <c r="AW637" s="390"/>
      <c r="AX637" s="390"/>
      <c r="AY637" s="390"/>
      <c r="AZ637" s="390"/>
      <c r="BA637" s="393"/>
      <c r="BB637" s="470"/>
      <c r="BC637" s="393"/>
      <c r="BD637" s="393"/>
      <c r="BE637" s="393"/>
      <c r="BF637" s="393"/>
      <c r="BG637" s="393"/>
      <c r="BH637" s="393"/>
      <c r="BI637" s="393"/>
      <c r="BJ637" s="393"/>
      <c r="BK637" s="393"/>
      <c r="BL637" s="393"/>
      <c r="BM637" s="393"/>
      <c r="BN637" s="393"/>
      <c r="BO637" s="393"/>
      <c r="BP637" s="393"/>
      <c r="BQ637" s="393"/>
      <c r="BR637" s="393"/>
      <c r="BS637" s="393"/>
      <c r="BT637" s="393"/>
      <c r="BU637" s="393"/>
      <c r="BV637" s="393"/>
      <c r="BW637" s="393"/>
      <c r="BX637" s="393"/>
      <c r="BY637" s="393"/>
      <c r="BZ637" s="393"/>
      <c r="CA637" s="393"/>
      <c r="CB637" s="393"/>
      <c r="CC637" s="393"/>
      <c r="CD637" s="393"/>
      <c r="CE637" s="393"/>
      <c r="CF637" s="393"/>
      <c r="CG637" s="393"/>
      <c r="CH637" s="393"/>
      <c r="CI637" s="393"/>
      <c r="CJ637" s="393"/>
      <c r="CK637" s="393"/>
      <c r="CL637" s="393"/>
      <c r="CM637" s="393"/>
      <c r="CN637" s="393"/>
      <c r="CO637" s="393"/>
      <c r="CP637" s="393"/>
      <c r="CQ637" s="393"/>
      <c r="CR637" s="393"/>
      <c r="CS637" s="393"/>
      <c r="CT637" s="393"/>
      <c r="CU637" s="393"/>
      <c r="CV637" s="393"/>
      <c r="CW637" s="393"/>
      <c r="CX637" s="393"/>
      <c r="CY637" s="393"/>
      <c r="CZ637" s="393"/>
    </row>
    <row r="638" s="397" customFormat="true" ht="25.15" customHeight="true" x14ac:dyDescent="0.2">
      <c r="C638" s="1154"/>
      <c r="D638" s="1155"/>
      <c r="E638" s="670"/>
      <c r="F638" s="670"/>
      <c r="G638" s="670"/>
      <c r="H638" s="1154"/>
      <c r="I638" s="1155"/>
      <c r="J638" s="670"/>
      <c r="K638" s="670"/>
      <c r="L638" s="670"/>
      <c r="M638" s="1154"/>
      <c r="N638" s="1155"/>
      <c r="O638" s="670"/>
      <c r="P638" s="670"/>
      <c r="Q638" s="670"/>
      <c r="Y638" s="390"/>
      <c r="Z638" s="390"/>
      <c r="AA638" s="390"/>
      <c r="AB638" s="390"/>
      <c r="AC638" s="390"/>
      <c r="AD638" s="390"/>
      <c r="AE638" s="390"/>
      <c r="AF638" s="390"/>
      <c r="AG638" s="390"/>
      <c r="AH638" s="390"/>
      <c r="AI638" s="390"/>
      <c r="AJ638" s="390"/>
      <c r="AK638" s="390"/>
      <c r="AL638" s="390"/>
      <c r="AM638" s="390"/>
      <c r="AN638" s="390"/>
      <c r="AO638" s="390"/>
      <c r="AP638" s="390"/>
      <c r="AQ638" s="390"/>
      <c r="AR638" s="390"/>
      <c r="AS638" s="390"/>
      <c r="AT638" s="390"/>
      <c r="AU638" s="390"/>
      <c r="AV638" s="390"/>
      <c r="AW638" s="390"/>
      <c r="AX638" s="390"/>
      <c r="AY638" s="390"/>
      <c r="AZ638" s="390"/>
      <c r="BA638" s="393"/>
      <c r="BB638" s="470"/>
      <c r="BC638" s="393"/>
      <c r="BD638" s="393"/>
      <c r="BE638" s="393"/>
      <c r="BF638" s="393"/>
      <c r="BG638" s="393"/>
      <c r="BH638" s="393"/>
      <c r="BI638" s="393"/>
      <c r="BJ638" s="393"/>
      <c r="BK638" s="393"/>
      <c r="BL638" s="393"/>
      <c r="BM638" s="393"/>
      <c r="BN638" s="393"/>
      <c r="BO638" s="393"/>
      <c r="BP638" s="393"/>
      <c r="BQ638" s="393"/>
      <c r="BR638" s="393"/>
      <c r="BS638" s="393"/>
      <c r="BT638" s="393"/>
      <c r="BU638" s="393"/>
      <c r="BV638" s="393"/>
      <c r="BW638" s="393"/>
      <c r="BX638" s="393"/>
      <c r="BY638" s="393"/>
      <c r="BZ638" s="393"/>
      <c r="CA638" s="393"/>
      <c r="CB638" s="393"/>
      <c r="CC638" s="393"/>
      <c r="CD638" s="393"/>
      <c r="CE638" s="393"/>
      <c r="CF638" s="393"/>
      <c r="CG638" s="393"/>
      <c r="CH638" s="393"/>
      <c r="CI638" s="393"/>
      <c r="CJ638" s="393"/>
      <c r="CK638" s="393"/>
      <c r="CL638" s="393"/>
      <c r="CM638" s="393"/>
      <c r="CN638" s="393"/>
      <c r="CO638" s="393"/>
      <c r="CP638" s="393"/>
      <c r="CQ638" s="393"/>
      <c r="CR638" s="393"/>
      <c r="CS638" s="393"/>
      <c r="CT638" s="393"/>
      <c r="CU638" s="393"/>
      <c r="CV638" s="393"/>
      <c r="CW638" s="393"/>
      <c r="CX638" s="393"/>
      <c r="CY638" s="393"/>
      <c r="CZ638" s="393"/>
    </row>
    <row r="639" s="397" customFormat="true" ht="25.15" customHeight="true" x14ac:dyDescent="0.2">
      <c r="C639" s="1154"/>
      <c r="D639" s="1155"/>
      <c r="E639" s="670"/>
      <c r="F639" s="670"/>
      <c r="G639" s="670"/>
      <c r="H639" s="1154"/>
      <c r="I639" s="1155"/>
      <c r="J639" s="670"/>
      <c r="K639" s="670"/>
      <c r="L639" s="670"/>
      <c r="M639" s="1154"/>
      <c r="N639" s="1155"/>
      <c r="O639" s="670"/>
      <c r="P639" s="670"/>
      <c r="Q639" s="670"/>
      <c r="Y639" s="390"/>
      <c r="Z639" s="390"/>
      <c r="AA639" s="390"/>
      <c r="AB639" s="390"/>
      <c r="AC639" s="390"/>
      <c r="AD639" s="390"/>
      <c r="AE639" s="390"/>
      <c r="AF639" s="390"/>
      <c r="AG639" s="390"/>
      <c r="AH639" s="390"/>
      <c r="AI639" s="390"/>
      <c r="AJ639" s="390"/>
      <c r="AK639" s="390"/>
      <c r="AL639" s="390"/>
      <c r="AM639" s="390"/>
      <c r="AN639" s="390"/>
      <c r="AO639" s="390"/>
      <c r="AP639" s="390"/>
      <c r="AQ639" s="390"/>
      <c r="AR639" s="390"/>
      <c r="AS639" s="390"/>
      <c r="AT639" s="390"/>
      <c r="AU639" s="390"/>
      <c r="AV639" s="390"/>
      <c r="AW639" s="390"/>
      <c r="AX639" s="390"/>
      <c r="AY639" s="390"/>
      <c r="AZ639" s="390"/>
      <c r="BA639" s="393"/>
      <c r="BB639" s="470"/>
      <c r="BC639" s="393"/>
      <c r="BD639" s="393"/>
      <c r="BE639" s="393"/>
      <c r="BF639" s="393"/>
      <c r="BG639" s="393"/>
      <c r="BH639" s="393"/>
      <c r="BI639" s="393"/>
      <c r="BJ639" s="393"/>
      <c r="BK639" s="393"/>
      <c r="BL639" s="393"/>
      <c r="BM639" s="393"/>
      <c r="BN639" s="393"/>
      <c r="BO639" s="393"/>
      <c r="BP639" s="393"/>
      <c r="BQ639" s="393"/>
      <c r="BR639" s="393"/>
      <c r="BS639" s="393"/>
      <c r="BT639" s="393"/>
      <c r="BU639" s="393"/>
      <c r="BV639" s="393"/>
      <c r="BW639" s="393"/>
      <c r="BX639" s="393"/>
      <c r="BY639" s="393"/>
      <c r="BZ639" s="393"/>
      <c r="CA639" s="393"/>
      <c r="CB639" s="393"/>
      <c r="CC639" s="393"/>
      <c r="CD639" s="393"/>
      <c r="CE639" s="393"/>
      <c r="CF639" s="393"/>
      <c r="CG639" s="393"/>
      <c r="CH639" s="393"/>
      <c r="CI639" s="393"/>
      <c r="CJ639" s="393"/>
      <c r="CK639" s="393"/>
      <c r="CL639" s="393"/>
      <c r="CM639" s="393"/>
      <c r="CN639" s="393"/>
      <c r="CO639" s="393"/>
      <c r="CP639" s="393"/>
      <c r="CQ639" s="393"/>
      <c r="CR639" s="393"/>
      <c r="CS639" s="393"/>
      <c r="CT639" s="393"/>
      <c r="CU639" s="393"/>
      <c r="CV639" s="393"/>
      <c r="CW639" s="393"/>
      <c r="CX639" s="393"/>
      <c r="CY639" s="393"/>
      <c r="CZ639" s="393"/>
    </row>
    <row r="640" s="397" customFormat="true" ht="25.15" customHeight="true" x14ac:dyDescent="0.2">
      <c r="C640" s="1154"/>
      <c r="D640" s="1155"/>
      <c r="E640" s="670"/>
      <c r="F640" s="670"/>
      <c r="G640" s="670"/>
      <c r="H640" s="1154"/>
      <c r="I640" s="1155"/>
      <c r="J640" s="670"/>
      <c r="K640" s="670"/>
      <c r="L640" s="670"/>
      <c r="M640" s="1154"/>
      <c r="N640" s="1155"/>
      <c r="O640" s="670"/>
      <c r="P640" s="670"/>
      <c r="Q640" s="670"/>
      <c r="Y640" s="390"/>
      <c r="Z640" s="390"/>
      <c r="AA640" s="390"/>
      <c r="AB640" s="390"/>
      <c r="AC640" s="390"/>
      <c r="AD640" s="390"/>
      <c r="AE640" s="390"/>
      <c r="AF640" s="390"/>
      <c r="AG640" s="390"/>
      <c r="AH640" s="390"/>
      <c r="AI640" s="390"/>
      <c r="AJ640" s="390"/>
      <c r="AK640" s="390"/>
      <c r="AL640" s="390"/>
      <c r="AM640" s="390"/>
      <c r="AN640" s="390"/>
      <c r="AO640" s="390"/>
      <c r="AP640" s="390"/>
      <c r="AQ640" s="390"/>
      <c r="AR640" s="390"/>
      <c r="AS640" s="390"/>
      <c r="AT640" s="390"/>
      <c r="AU640" s="390"/>
      <c r="AV640" s="390"/>
      <c r="AW640" s="390"/>
      <c r="AX640" s="390"/>
      <c r="AY640" s="390"/>
      <c r="AZ640" s="390"/>
      <c r="BA640" s="393"/>
      <c r="BB640" s="470"/>
      <c r="BC640" s="393"/>
      <c r="BD640" s="393"/>
      <c r="BE640" s="393"/>
      <c r="BF640" s="393"/>
      <c r="BG640" s="393"/>
      <c r="BH640" s="393"/>
      <c r="BI640" s="393"/>
      <c r="BJ640" s="393"/>
      <c r="BK640" s="393"/>
      <c r="BL640" s="393"/>
      <c r="BM640" s="393"/>
      <c r="BN640" s="393"/>
      <c r="BO640" s="393"/>
      <c r="BP640" s="393"/>
      <c r="BQ640" s="393"/>
      <c r="BR640" s="393"/>
      <c r="BS640" s="393"/>
      <c r="BT640" s="393"/>
      <c r="BU640" s="393"/>
      <c r="BV640" s="393"/>
      <c r="BW640" s="393"/>
      <c r="BX640" s="393"/>
      <c r="BY640" s="393"/>
      <c r="BZ640" s="393"/>
      <c r="CA640" s="393"/>
      <c r="CB640" s="393"/>
      <c r="CC640" s="393"/>
      <c r="CD640" s="393"/>
      <c r="CE640" s="393"/>
      <c r="CF640" s="393"/>
      <c r="CG640" s="393"/>
      <c r="CH640" s="393"/>
      <c r="CI640" s="393"/>
      <c r="CJ640" s="393"/>
      <c r="CK640" s="393"/>
      <c r="CL640" s="393"/>
      <c r="CM640" s="393"/>
      <c r="CN640" s="393"/>
      <c r="CO640" s="393"/>
      <c r="CP640" s="393"/>
      <c r="CQ640" s="393"/>
      <c r="CR640" s="393"/>
      <c r="CS640" s="393"/>
      <c r="CT640" s="393"/>
      <c r="CU640" s="393"/>
      <c r="CV640" s="393"/>
      <c r="CW640" s="393"/>
      <c r="CX640" s="393"/>
      <c r="CY640" s="393"/>
      <c r="CZ640" s="393"/>
    </row>
    <row r="641" s="397" customFormat="true" ht="25.15" customHeight="true" x14ac:dyDescent="0.2">
      <c r="C641" s="1154"/>
      <c r="D641" s="1155"/>
      <c r="E641" s="670"/>
      <c r="F641" s="670"/>
      <c r="G641" s="670"/>
      <c r="H641" s="1154"/>
      <c r="I641" s="1155"/>
      <c r="J641" s="670"/>
      <c r="K641" s="670"/>
      <c r="L641" s="670"/>
      <c r="M641" s="1154"/>
      <c r="N641" s="1155"/>
      <c r="O641" s="670"/>
      <c r="P641" s="670"/>
      <c r="Q641" s="670"/>
      <c r="Y641" s="390"/>
      <c r="Z641" s="390"/>
      <c r="AA641" s="390"/>
      <c r="AB641" s="390"/>
      <c r="AC641" s="390"/>
      <c r="AD641" s="390"/>
      <c r="AE641" s="390"/>
      <c r="AF641" s="390"/>
      <c r="AG641" s="390"/>
      <c r="AH641" s="390"/>
      <c r="AI641" s="390"/>
      <c r="AJ641" s="390"/>
      <c r="AK641" s="390"/>
      <c r="AL641" s="390"/>
      <c r="AM641" s="390"/>
      <c r="AN641" s="390"/>
      <c r="AO641" s="390"/>
      <c r="AP641" s="390"/>
      <c r="AQ641" s="390"/>
      <c r="AR641" s="390"/>
      <c r="AS641" s="390"/>
      <c r="AT641" s="390"/>
      <c r="AU641" s="390"/>
      <c r="AV641" s="390"/>
      <c r="AW641" s="390"/>
      <c r="AX641" s="390"/>
      <c r="AY641" s="390"/>
      <c r="AZ641" s="390"/>
      <c r="BA641" s="393"/>
      <c r="BB641" s="470"/>
      <c r="BC641" s="393"/>
      <c r="BD641" s="393"/>
      <c r="BE641" s="393"/>
      <c r="BF641" s="393"/>
      <c r="BG641" s="393"/>
      <c r="BH641" s="393"/>
      <c r="BI641" s="393"/>
      <c r="BJ641" s="393"/>
      <c r="BK641" s="393"/>
      <c r="BL641" s="393"/>
      <c r="BM641" s="393"/>
      <c r="BN641" s="393"/>
      <c r="BO641" s="393"/>
      <c r="BP641" s="393"/>
      <c r="BQ641" s="393"/>
      <c r="BR641" s="393"/>
      <c r="BS641" s="393"/>
      <c r="BT641" s="393"/>
      <c r="BU641" s="393"/>
      <c r="BV641" s="393"/>
      <c r="BW641" s="393"/>
      <c r="BX641" s="393"/>
      <c r="BY641" s="393"/>
      <c r="BZ641" s="393"/>
      <c r="CA641" s="393"/>
      <c r="CB641" s="393"/>
      <c r="CC641" s="393"/>
      <c r="CD641" s="393"/>
      <c r="CE641" s="393"/>
      <c r="CF641" s="393"/>
      <c r="CG641" s="393"/>
      <c r="CH641" s="393"/>
      <c r="CI641" s="393"/>
      <c r="CJ641" s="393"/>
      <c r="CK641" s="393"/>
      <c r="CL641" s="393"/>
      <c r="CM641" s="393"/>
      <c r="CN641" s="393"/>
      <c r="CO641" s="393"/>
      <c r="CP641" s="393"/>
      <c r="CQ641" s="393"/>
      <c r="CR641" s="393"/>
      <c r="CS641" s="393"/>
      <c r="CT641" s="393"/>
      <c r="CU641" s="393"/>
      <c r="CV641" s="393"/>
      <c r="CW641" s="393"/>
      <c r="CX641" s="393"/>
      <c r="CY641" s="393"/>
      <c r="CZ641" s="393"/>
    </row>
    <row r="642" s="397" customFormat="true" ht="25.15" customHeight="true" x14ac:dyDescent="0.2">
      <c r="C642" s="1154"/>
      <c r="D642" s="1155"/>
      <c r="E642" s="670"/>
      <c r="F642" s="670"/>
      <c r="G642" s="670"/>
      <c r="H642" s="1154"/>
      <c r="I642" s="1155"/>
      <c r="J642" s="670"/>
      <c r="K642" s="670"/>
      <c r="L642" s="670"/>
      <c r="M642" s="1154"/>
      <c r="N642" s="1155"/>
      <c r="O642" s="670"/>
      <c r="P642" s="670"/>
      <c r="Q642" s="670"/>
      <c r="Y642" s="390"/>
      <c r="Z642" s="390"/>
      <c r="AA642" s="390"/>
      <c r="AB642" s="390"/>
      <c r="AC642" s="390"/>
      <c r="AD642" s="390"/>
      <c r="AE642" s="390"/>
      <c r="AF642" s="390"/>
      <c r="AG642" s="390"/>
      <c r="AH642" s="390"/>
      <c r="AI642" s="390"/>
      <c r="AJ642" s="390"/>
      <c r="AK642" s="390"/>
      <c r="AL642" s="390"/>
      <c r="AM642" s="390"/>
      <c r="AN642" s="390"/>
      <c r="AO642" s="390"/>
      <c r="AP642" s="390"/>
      <c r="AQ642" s="390"/>
      <c r="AR642" s="390"/>
      <c r="AS642" s="390"/>
      <c r="AT642" s="390"/>
      <c r="AU642" s="390"/>
      <c r="AV642" s="390"/>
      <c r="AW642" s="390"/>
      <c r="AX642" s="390"/>
      <c r="AY642" s="390"/>
      <c r="AZ642" s="390"/>
      <c r="BA642" s="393"/>
      <c r="BB642" s="470"/>
      <c r="BC642" s="393"/>
      <c r="BD642" s="393"/>
      <c r="BE642" s="393"/>
      <c r="BF642" s="393"/>
      <c r="BG642" s="393"/>
      <c r="BH642" s="393"/>
      <c r="BI642" s="393"/>
      <c r="BJ642" s="393"/>
      <c r="BK642" s="393"/>
      <c r="BL642" s="393"/>
      <c r="BM642" s="393"/>
      <c r="BN642" s="393"/>
      <c r="BO642" s="393"/>
      <c r="BP642" s="393"/>
      <c r="BQ642" s="393"/>
      <c r="BR642" s="393"/>
      <c r="BS642" s="393"/>
      <c r="BT642" s="393"/>
      <c r="BU642" s="393"/>
      <c r="BV642" s="393"/>
      <c r="BW642" s="393"/>
      <c r="BX642" s="393"/>
      <c r="BY642" s="393"/>
      <c r="BZ642" s="393"/>
      <c r="CA642" s="393"/>
      <c r="CB642" s="393"/>
      <c r="CC642" s="393"/>
      <c r="CD642" s="393"/>
      <c r="CE642" s="393"/>
      <c r="CF642" s="393"/>
      <c r="CG642" s="393"/>
      <c r="CH642" s="393"/>
      <c r="CI642" s="393"/>
      <c r="CJ642" s="393"/>
      <c r="CK642" s="393"/>
      <c r="CL642" s="393"/>
      <c r="CM642" s="393"/>
      <c r="CN642" s="393"/>
      <c r="CO642" s="393"/>
      <c r="CP642" s="393"/>
      <c r="CQ642" s="393"/>
      <c r="CR642" s="393"/>
      <c r="CS642" s="393"/>
      <c r="CT642" s="393"/>
      <c r="CU642" s="393"/>
      <c r="CV642" s="393"/>
      <c r="CW642" s="393"/>
      <c r="CX642" s="393"/>
      <c r="CY642" s="393"/>
      <c r="CZ642" s="393"/>
    </row>
    <row r="643" s="397" customFormat="true" ht="25.15" customHeight="true" x14ac:dyDescent="0.2">
      <c r="C643" s="1154"/>
      <c r="D643" s="1155"/>
      <c r="E643" s="670"/>
      <c r="F643" s="670"/>
      <c r="G643" s="670"/>
      <c r="H643" s="1154"/>
      <c r="I643" s="1155"/>
      <c r="J643" s="670"/>
      <c r="K643" s="670"/>
      <c r="L643" s="670"/>
      <c r="M643" s="1154"/>
      <c r="N643" s="1155"/>
      <c r="O643" s="670"/>
      <c r="P643" s="670"/>
      <c r="Q643" s="670"/>
      <c r="Y643" s="390"/>
      <c r="Z643" s="390"/>
      <c r="AA643" s="390"/>
      <c r="AB643" s="390"/>
      <c r="AC643" s="390"/>
      <c r="AD643" s="390"/>
      <c r="AE643" s="390"/>
      <c r="AF643" s="390"/>
      <c r="AG643" s="390"/>
      <c r="AH643" s="390"/>
      <c r="AI643" s="390"/>
      <c r="AJ643" s="390"/>
      <c r="AK643" s="390"/>
      <c r="AL643" s="390"/>
      <c r="AM643" s="390"/>
      <c r="AN643" s="390"/>
      <c r="AO643" s="390"/>
      <c r="AP643" s="390"/>
      <c r="AQ643" s="390"/>
      <c r="AR643" s="390"/>
      <c r="AS643" s="390"/>
      <c r="AT643" s="390"/>
      <c r="AU643" s="390"/>
      <c r="AV643" s="390"/>
      <c r="AW643" s="390"/>
      <c r="AX643" s="390"/>
      <c r="AY643" s="390"/>
      <c r="AZ643" s="390"/>
      <c r="BA643" s="393"/>
      <c r="BB643" s="470"/>
      <c r="BC643" s="393"/>
      <c r="BD643" s="393"/>
      <c r="BE643" s="393"/>
      <c r="BF643" s="393"/>
      <c r="BG643" s="393"/>
      <c r="BH643" s="393"/>
      <c r="BI643" s="393"/>
      <c r="BJ643" s="393"/>
      <c r="BK643" s="393"/>
      <c r="BL643" s="393"/>
      <c r="BM643" s="393"/>
      <c r="BN643" s="393"/>
      <c r="BO643" s="393"/>
      <c r="BP643" s="393"/>
      <c r="BQ643" s="393"/>
      <c r="BR643" s="393"/>
      <c r="BS643" s="393"/>
      <c r="BT643" s="393"/>
      <c r="BU643" s="393"/>
      <c r="BV643" s="393"/>
      <c r="BW643" s="393"/>
      <c r="BX643" s="393"/>
      <c r="BY643" s="393"/>
      <c r="BZ643" s="393"/>
      <c r="CA643" s="393"/>
      <c r="CB643" s="393"/>
      <c r="CC643" s="393"/>
      <c r="CD643" s="393"/>
      <c r="CE643" s="393"/>
      <c r="CF643" s="393"/>
      <c r="CG643" s="393"/>
      <c r="CH643" s="393"/>
      <c r="CI643" s="393"/>
      <c r="CJ643" s="393"/>
      <c r="CK643" s="393"/>
      <c r="CL643" s="393"/>
      <c r="CM643" s="393"/>
      <c r="CN643" s="393"/>
      <c r="CO643" s="393"/>
      <c r="CP643" s="393"/>
      <c r="CQ643" s="393"/>
      <c r="CR643" s="393"/>
      <c r="CS643" s="393"/>
      <c r="CT643" s="393"/>
      <c r="CU643" s="393"/>
      <c r="CV643" s="393"/>
      <c r="CW643" s="393"/>
      <c r="CX643" s="393"/>
      <c r="CY643" s="393"/>
      <c r="CZ643" s="393"/>
    </row>
    <row r="644" s="397" customFormat="true" ht="25.15" customHeight="true" x14ac:dyDescent="0.2">
      <c r="C644" s="1154"/>
      <c r="D644" s="1155"/>
      <c r="E644" s="670"/>
      <c r="F644" s="670"/>
      <c r="G644" s="670"/>
      <c r="H644" s="1154"/>
      <c r="I644" s="1155"/>
      <c r="J644" s="670"/>
      <c r="K644" s="670"/>
      <c r="L644" s="670"/>
      <c r="M644" s="1154"/>
      <c r="N644" s="1155"/>
      <c r="O644" s="670"/>
      <c r="P644" s="670"/>
      <c r="Q644" s="670"/>
      <c r="Y644" s="390"/>
      <c r="Z644" s="390"/>
      <c r="AA644" s="390"/>
      <c r="AB644" s="390"/>
      <c r="AC644" s="390"/>
      <c r="AD644" s="390"/>
      <c r="AE644" s="390"/>
      <c r="AF644" s="390"/>
      <c r="AG644" s="390"/>
      <c r="AH644" s="390"/>
      <c r="AI644" s="390"/>
      <c r="AJ644" s="390"/>
      <c r="AK644" s="390"/>
      <c r="AL644" s="390"/>
      <c r="AM644" s="390"/>
      <c r="AN644" s="390"/>
      <c r="AO644" s="390"/>
      <c r="AP644" s="390"/>
      <c r="AQ644" s="390"/>
      <c r="AR644" s="390"/>
      <c r="AS644" s="390"/>
      <c r="AT644" s="390"/>
      <c r="AU644" s="390"/>
      <c r="AV644" s="390"/>
      <c r="AW644" s="390"/>
      <c r="AX644" s="390"/>
      <c r="AY644" s="390"/>
      <c r="AZ644" s="390"/>
      <c r="BA644" s="393"/>
      <c r="BB644" s="470"/>
      <c r="BC644" s="393"/>
      <c r="BD644" s="393"/>
      <c r="BE644" s="393"/>
      <c r="BF644" s="393"/>
      <c r="BG644" s="393"/>
      <c r="BH644" s="393"/>
      <c r="BI644" s="393"/>
      <c r="BJ644" s="393"/>
      <c r="BK644" s="393"/>
      <c r="BL644" s="393"/>
      <c r="BM644" s="393"/>
      <c r="BN644" s="393"/>
      <c r="BO644" s="393"/>
      <c r="BP644" s="393"/>
      <c r="BQ644" s="393"/>
      <c r="BR644" s="393"/>
      <c r="BS644" s="393"/>
      <c r="BT644" s="393"/>
      <c r="BU644" s="393"/>
      <c r="BV644" s="393"/>
      <c r="BW644" s="393"/>
      <c r="BX644" s="393"/>
      <c r="BY644" s="393"/>
      <c r="BZ644" s="393"/>
      <c r="CA644" s="393"/>
      <c r="CB644" s="393"/>
      <c r="CC644" s="393"/>
      <c r="CD644" s="393"/>
      <c r="CE644" s="393"/>
      <c r="CF644" s="393"/>
      <c r="CG644" s="393"/>
      <c r="CH644" s="393"/>
      <c r="CI644" s="393"/>
      <c r="CJ644" s="393"/>
      <c r="CK644" s="393"/>
      <c r="CL644" s="393"/>
      <c r="CM644" s="393"/>
      <c r="CN644" s="393"/>
      <c r="CO644" s="393"/>
      <c r="CP644" s="393"/>
      <c r="CQ644" s="393"/>
      <c r="CR644" s="393"/>
      <c r="CS644" s="393"/>
      <c r="CT644" s="393"/>
      <c r="CU644" s="393"/>
      <c r="CV644" s="393"/>
      <c r="CW644" s="393"/>
      <c r="CX644" s="393"/>
      <c r="CY644" s="393"/>
      <c r="CZ644" s="393"/>
    </row>
    <row r="645" s="397" customFormat="true" ht="25.15" customHeight="true" x14ac:dyDescent="0.2">
      <c r="C645" s="1154"/>
      <c r="D645" s="1155"/>
      <c r="E645" s="670"/>
      <c r="F645" s="670"/>
      <c r="G645" s="670"/>
      <c r="H645" s="1154"/>
      <c r="I645" s="1155"/>
      <c r="J645" s="670"/>
      <c r="K645" s="670"/>
      <c r="L645" s="670"/>
      <c r="M645" s="1154"/>
      <c r="N645" s="1155"/>
      <c r="O645" s="670"/>
      <c r="P645" s="670"/>
      <c r="Q645" s="670"/>
      <c r="Y645" s="390"/>
      <c r="Z645" s="390"/>
      <c r="AA645" s="390"/>
      <c r="AB645" s="390"/>
      <c r="AC645" s="390"/>
      <c r="AD645" s="390"/>
      <c r="AE645" s="390"/>
      <c r="AF645" s="390"/>
      <c r="AG645" s="390"/>
      <c r="AH645" s="390"/>
      <c r="AI645" s="390"/>
      <c r="AJ645" s="390"/>
      <c r="AK645" s="390"/>
      <c r="AL645" s="390"/>
      <c r="AM645" s="390"/>
      <c r="AN645" s="390"/>
      <c r="AO645" s="390"/>
      <c r="AP645" s="390"/>
      <c r="AQ645" s="390"/>
      <c r="AR645" s="390"/>
      <c r="AS645" s="390"/>
      <c r="AT645" s="390"/>
      <c r="AU645" s="390"/>
      <c r="AV645" s="390"/>
      <c r="AW645" s="390"/>
      <c r="AX645" s="390"/>
      <c r="AY645" s="390"/>
      <c r="AZ645" s="390"/>
      <c r="BA645" s="393"/>
      <c r="BB645" s="470"/>
      <c r="BC645" s="393"/>
      <c r="BD645" s="393"/>
      <c r="BE645" s="393"/>
      <c r="BF645" s="393"/>
      <c r="BG645" s="393"/>
      <c r="BH645" s="393"/>
      <c r="BI645" s="393"/>
      <c r="BJ645" s="393"/>
      <c r="BK645" s="393"/>
      <c r="BL645" s="393"/>
      <c r="BM645" s="393"/>
      <c r="BN645" s="393"/>
      <c r="BO645" s="393"/>
      <c r="BP645" s="393"/>
      <c r="BQ645" s="393"/>
      <c r="BR645" s="393"/>
      <c r="BS645" s="393"/>
      <c r="BT645" s="393"/>
      <c r="BU645" s="393"/>
      <c r="BV645" s="393"/>
      <c r="BW645" s="393"/>
      <c r="BX645" s="393"/>
      <c r="BY645" s="393"/>
      <c r="BZ645" s="393"/>
      <c r="CA645" s="393"/>
      <c r="CB645" s="393"/>
      <c r="CC645" s="393"/>
      <c r="CD645" s="393"/>
      <c r="CE645" s="393"/>
      <c r="CF645" s="393"/>
      <c r="CG645" s="393"/>
      <c r="CH645" s="393"/>
      <c r="CI645" s="393"/>
      <c r="CJ645" s="393"/>
      <c r="CK645" s="393"/>
      <c r="CL645" s="393"/>
      <c r="CM645" s="393"/>
      <c r="CN645" s="393"/>
      <c r="CO645" s="393"/>
      <c r="CP645" s="393"/>
      <c r="CQ645" s="393"/>
      <c r="CR645" s="393"/>
      <c r="CS645" s="393"/>
      <c r="CT645" s="393"/>
      <c r="CU645" s="393"/>
      <c r="CV645" s="393"/>
      <c r="CW645" s="393"/>
      <c r="CX645" s="393"/>
      <c r="CY645" s="393"/>
      <c r="CZ645" s="393"/>
    </row>
    <row r="646" s="397" customFormat="true" ht="25.15" customHeight="true" x14ac:dyDescent="0.2">
      <c r="C646" s="1154"/>
      <c r="D646" s="1155"/>
      <c r="E646" s="670"/>
      <c r="F646" s="670"/>
      <c r="G646" s="670"/>
      <c r="H646" s="1154"/>
      <c r="I646" s="1155"/>
      <c r="J646" s="670"/>
      <c r="K646" s="670"/>
      <c r="L646" s="670"/>
      <c r="M646" s="1154"/>
      <c r="N646" s="1155"/>
      <c r="O646" s="670"/>
      <c r="P646" s="670"/>
      <c r="Q646" s="670"/>
      <c r="Y646" s="390"/>
      <c r="Z646" s="390"/>
      <c r="AA646" s="390"/>
      <c r="AB646" s="390"/>
      <c r="AC646" s="390"/>
      <c r="AD646" s="390"/>
      <c r="AE646" s="390"/>
      <c r="AF646" s="390"/>
      <c r="AG646" s="390"/>
      <c r="AH646" s="390"/>
      <c r="AI646" s="390"/>
      <c r="AJ646" s="390"/>
      <c r="AK646" s="390"/>
      <c r="AL646" s="390"/>
      <c r="AM646" s="390"/>
      <c r="AN646" s="390"/>
      <c r="AO646" s="390"/>
      <c r="AP646" s="390"/>
      <c r="AQ646" s="390"/>
      <c r="AR646" s="390"/>
      <c r="AS646" s="390"/>
      <c r="AT646" s="390"/>
      <c r="AU646" s="390"/>
      <c r="AV646" s="390"/>
      <c r="AW646" s="390"/>
      <c r="AX646" s="390"/>
      <c r="AY646" s="390"/>
      <c r="AZ646" s="390"/>
      <c r="BA646" s="393"/>
      <c r="BB646" s="470"/>
      <c r="BC646" s="393"/>
      <c r="BD646" s="393"/>
      <c r="BE646" s="393"/>
      <c r="BF646" s="393"/>
      <c r="BG646" s="393"/>
      <c r="BH646" s="393"/>
      <c r="BI646" s="393"/>
      <c r="BJ646" s="393"/>
      <c r="BK646" s="393"/>
      <c r="BL646" s="393"/>
      <c r="BM646" s="393"/>
      <c r="BN646" s="393"/>
      <c r="BO646" s="393"/>
      <c r="BP646" s="393"/>
      <c r="BQ646" s="393"/>
      <c r="BR646" s="393"/>
      <c r="BS646" s="393"/>
      <c r="BT646" s="393"/>
      <c r="BU646" s="393"/>
      <c r="BV646" s="393"/>
      <c r="BW646" s="393"/>
      <c r="BX646" s="393"/>
      <c r="BY646" s="393"/>
      <c r="BZ646" s="393"/>
      <c r="CA646" s="393"/>
      <c r="CB646" s="393"/>
      <c r="CC646" s="393"/>
      <c r="CD646" s="393"/>
      <c r="CE646" s="393"/>
      <c r="CF646" s="393"/>
      <c r="CG646" s="393"/>
      <c r="CH646" s="393"/>
      <c r="CI646" s="393"/>
      <c r="CJ646" s="393"/>
      <c r="CK646" s="393"/>
      <c r="CL646" s="393"/>
      <c r="CM646" s="393"/>
      <c r="CN646" s="393"/>
      <c r="CO646" s="393"/>
      <c r="CP646" s="393"/>
      <c r="CQ646" s="393"/>
      <c r="CR646" s="393"/>
      <c r="CS646" s="393"/>
      <c r="CT646" s="393"/>
      <c r="CU646" s="393"/>
      <c r="CV646" s="393"/>
      <c r="CW646" s="393"/>
      <c r="CX646" s="393"/>
      <c r="CY646" s="393"/>
      <c r="CZ646" s="393"/>
    </row>
    <row r="647" s="397" customFormat="true" ht="25.15" customHeight="true" x14ac:dyDescent="0.2">
      <c r="C647" s="1154"/>
      <c r="D647" s="1155"/>
      <c r="E647" s="670"/>
      <c r="F647" s="670"/>
      <c r="G647" s="670"/>
      <c r="H647" s="1154"/>
      <c r="I647" s="1155"/>
      <c r="J647" s="670"/>
      <c r="K647" s="670"/>
      <c r="L647" s="670"/>
      <c r="M647" s="1154"/>
      <c r="N647" s="1155"/>
      <c r="O647" s="670"/>
      <c r="P647" s="670"/>
      <c r="Q647" s="670"/>
      <c r="Y647" s="390"/>
      <c r="Z647" s="390"/>
      <c r="AA647" s="390"/>
      <c r="AB647" s="390"/>
      <c r="AC647" s="390"/>
      <c r="AD647" s="390"/>
      <c r="AE647" s="390"/>
      <c r="AF647" s="390"/>
      <c r="AG647" s="390"/>
      <c r="AH647" s="390"/>
      <c r="AI647" s="390"/>
      <c r="AJ647" s="390"/>
      <c r="AK647" s="390"/>
      <c r="AL647" s="390"/>
      <c r="AM647" s="390"/>
      <c r="AN647" s="390"/>
      <c r="AO647" s="390"/>
      <c r="AP647" s="390"/>
      <c r="AQ647" s="390"/>
      <c r="AR647" s="390"/>
      <c r="AS647" s="390"/>
      <c r="AT647" s="390"/>
      <c r="AU647" s="390"/>
      <c r="AV647" s="390"/>
      <c r="AW647" s="390"/>
      <c r="AX647" s="390"/>
      <c r="AY647" s="390"/>
      <c r="AZ647" s="390"/>
      <c r="BA647" s="393"/>
      <c r="BB647" s="470"/>
      <c r="BC647" s="393"/>
      <c r="BD647" s="393"/>
      <c r="BE647" s="393"/>
      <c r="BF647" s="393"/>
      <c r="BG647" s="393"/>
      <c r="BH647" s="393"/>
      <c r="BI647" s="393"/>
      <c r="BJ647" s="393"/>
      <c r="BK647" s="393"/>
      <c r="BL647" s="393"/>
      <c r="BM647" s="393"/>
      <c r="BN647" s="393"/>
      <c r="BO647" s="393"/>
      <c r="BP647" s="393"/>
      <c r="BQ647" s="393"/>
      <c r="BR647" s="393"/>
      <c r="BS647" s="393"/>
      <c r="BT647" s="393"/>
      <c r="BU647" s="393"/>
      <c r="BV647" s="393"/>
      <c r="BW647" s="393"/>
      <c r="BX647" s="393"/>
      <c r="BY647" s="393"/>
      <c r="BZ647" s="393"/>
      <c r="CA647" s="393"/>
      <c r="CB647" s="393"/>
      <c r="CC647" s="393"/>
      <c r="CD647" s="393"/>
      <c r="CE647" s="393"/>
      <c r="CF647" s="393"/>
      <c r="CG647" s="393"/>
      <c r="CH647" s="393"/>
      <c r="CI647" s="393"/>
      <c r="CJ647" s="393"/>
      <c r="CK647" s="393"/>
      <c r="CL647" s="393"/>
      <c r="CM647" s="393"/>
      <c r="CN647" s="393"/>
      <c r="CO647" s="393"/>
      <c r="CP647" s="393"/>
      <c r="CQ647" s="393"/>
      <c r="CR647" s="393"/>
      <c r="CS647" s="393"/>
      <c r="CT647" s="393"/>
      <c r="CU647" s="393"/>
      <c r="CV647" s="393"/>
      <c r="CW647" s="393"/>
      <c r="CX647" s="393"/>
      <c r="CY647" s="393"/>
      <c r="CZ647" s="393"/>
    </row>
    <row r="648" s="397" customFormat="true" ht="25.15" customHeight="true" x14ac:dyDescent="0.2">
      <c r="C648" s="1154"/>
      <c r="D648" s="1155"/>
      <c r="E648" s="670"/>
      <c r="F648" s="670"/>
      <c r="G648" s="670"/>
      <c r="H648" s="1154"/>
      <c r="I648" s="1155"/>
      <c r="J648" s="670"/>
      <c r="K648" s="670"/>
      <c r="L648" s="670"/>
      <c r="M648" s="1154"/>
      <c r="N648" s="1155"/>
      <c r="O648" s="670"/>
      <c r="P648" s="670"/>
      <c r="Q648" s="670"/>
      <c r="Y648" s="390"/>
      <c r="Z648" s="390"/>
      <c r="AA648" s="390"/>
      <c r="AB648" s="390"/>
      <c r="AC648" s="390"/>
      <c r="AD648" s="390"/>
      <c r="AE648" s="390"/>
      <c r="AF648" s="390"/>
      <c r="AG648" s="390"/>
      <c r="AH648" s="390"/>
      <c r="AI648" s="390"/>
      <c r="AJ648" s="390"/>
      <c r="AK648" s="390"/>
      <c r="AL648" s="390"/>
      <c r="AM648" s="390"/>
      <c r="AN648" s="390"/>
      <c r="AO648" s="390"/>
      <c r="AP648" s="390"/>
      <c r="AQ648" s="390"/>
      <c r="AR648" s="390"/>
      <c r="AS648" s="390"/>
      <c r="AT648" s="390"/>
      <c r="AU648" s="390"/>
      <c r="AV648" s="390"/>
      <c r="AW648" s="390"/>
      <c r="AX648" s="390"/>
      <c r="AY648" s="390"/>
      <c r="AZ648" s="390"/>
      <c r="BA648" s="393"/>
      <c r="BB648" s="470"/>
      <c r="BC648" s="393"/>
      <c r="BD648" s="393"/>
      <c r="BE648" s="393"/>
      <c r="BF648" s="393"/>
      <c r="BG648" s="393"/>
      <c r="BH648" s="393"/>
      <c r="BI648" s="393"/>
      <c r="BJ648" s="393"/>
      <c r="BK648" s="393"/>
      <c r="BL648" s="393"/>
      <c r="BM648" s="393"/>
      <c r="BN648" s="393"/>
      <c r="BO648" s="393"/>
      <c r="BP648" s="393"/>
      <c r="BQ648" s="393"/>
      <c r="BR648" s="393"/>
      <c r="BS648" s="393"/>
      <c r="BT648" s="393"/>
      <c r="BU648" s="393"/>
      <c r="BV648" s="393"/>
      <c r="BW648" s="393"/>
      <c r="BX648" s="393"/>
      <c r="BY648" s="393"/>
      <c r="BZ648" s="393"/>
      <c r="CA648" s="393"/>
      <c r="CB648" s="393"/>
      <c r="CC648" s="393"/>
      <c r="CD648" s="393"/>
      <c r="CE648" s="393"/>
      <c r="CF648" s="393"/>
      <c r="CG648" s="393"/>
      <c r="CH648" s="393"/>
      <c r="CI648" s="393"/>
      <c r="CJ648" s="393"/>
      <c r="CK648" s="393"/>
      <c r="CL648" s="393"/>
      <c r="CM648" s="393"/>
      <c r="CN648" s="393"/>
      <c r="CO648" s="393"/>
      <c r="CP648" s="393"/>
      <c r="CQ648" s="393"/>
      <c r="CR648" s="393"/>
      <c r="CS648" s="393"/>
      <c r="CT648" s="393"/>
      <c r="CU648" s="393"/>
      <c r="CV648" s="393"/>
      <c r="CW648" s="393"/>
      <c r="CX648" s="393"/>
      <c r="CY648" s="393"/>
      <c r="CZ648" s="393"/>
    </row>
    <row r="649" s="397" customFormat="true" ht="25.15" customHeight="true" x14ac:dyDescent="0.2">
      <c r="C649" s="1154"/>
      <c r="D649" s="1155"/>
      <c r="E649" s="670"/>
      <c r="F649" s="670"/>
      <c r="G649" s="670"/>
      <c r="H649" s="1154"/>
      <c r="I649" s="1155"/>
      <c r="J649" s="670"/>
      <c r="K649" s="670"/>
      <c r="L649" s="670"/>
      <c r="M649" s="1154"/>
      <c r="N649" s="1155"/>
      <c r="O649" s="670"/>
      <c r="P649" s="670"/>
      <c r="Q649" s="670"/>
      <c r="Y649" s="390"/>
      <c r="Z649" s="390"/>
      <c r="AA649" s="390"/>
      <c r="AB649" s="390"/>
      <c r="AC649" s="390"/>
      <c r="AD649" s="390"/>
      <c r="AE649" s="390"/>
      <c r="AF649" s="390"/>
      <c r="AG649" s="390"/>
      <c r="AH649" s="390"/>
      <c r="AI649" s="390"/>
      <c r="AJ649" s="390"/>
      <c r="AK649" s="390"/>
      <c r="AL649" s="390"/>
      <c r="AM649" s="390"/>
      <c r="AN649" s="390"/>
      <c r="AO649" s="390"/>
      <c r="AP649" s="390"/>
      <c r="AQ649" s="390"/>
      <c r="AR649" s="390"/>
      <c r="AS649" s="390"/>
      <c r="AT649" s="390"/>
      <c r="AU649" s="390"/>
      <c r="AV649" s="390"/>
      <c r="AW649" s="390"/>
      <c r="AX649" s="390"/>
      <c r="AY649" s="390"/>
      <c r="AZ649" s="390"/>
      <c r="BA649" s="393"/>
      <c r="BB649" s="470"/>
      <c r="BC649" s="393"/>
      <c r="BD649" s="393"/>
      <c r="BE649" s="393"/>
      <c r="BF649" s="393"/>
      <c r="BG649" s="393"/>
      <c r="BH649" s="393"/>
      <c r="BI649" s="393"/>
      <c r="BJ649" s="393"/>
      <c r="BK649" s="393"/>
      <c r="BL649" s="393"/>
      <c r="BM649" s="393"/>
      <c r="BN649" s="393"/>
      <c r="BO649" s="393"/>
      <c r="BP649" s="393"/>
      <c r="BQ649" s="393"/>
      <c r="BR649" s="393"/>
      <c r="BS649" s="393"/>
      <c r="BT649" s="393"/>
      <c r="BU649" s="393"/>
      <c r="BV649" s="393"/>
      <c r="BW649" s="393"/>
      <c r="BX649" s="393"/>
      <c r="BY649" s="393"/>
      <c r="BZ649" s="393"/>
      <c r="CA649" s="393"/>
      <c r="CB649" s="393"/>
      <c r="CC649" s="393"/>
      <c r="CD649" s="393"/>
      <c r="CE649" s="393"/>
      <c r="CF649" s="393"/>
      <c r="CG649" s="393"/>
      <c r="CH649" s="393"/>
      <c r="CI649" s="393"/>
      <c r="CJ649" s="393"/>
      <c r="CK649" s="393"/>
      <c r="CL649" s="393"/>
      <c r="CM649" s="393"/>
      <c r="CN649" s="393"/>
      <c r="CO649" s="393"/>
      <c r="CP649" s="393"/>
      <c r="CQ649" s="393"/>
      <c r="CR649" s="393"/>
      <c r="CS649" s="393"/>
      <c r="CT649" s="393"/>
      <c r="CU649" s="393"/>
      <c r="CV649" s="393"/>
      <c r="CW649" s="393"/>
      <c r="CX649" s="393"/>
      <c r="CY649" s="393"/>
      <c r="CZ649" s="393"/>
    </row>
    <row r="650" s="397" customFormat="true" ht="25.15" customHeight="true" x14ac:dyDescent="0.2">
      <c r="C650" s="1154"/>
      <c r="D650" s="1155"/>
      <c r="E650" s="670"/>
      <c r="F650" s="670"/>
      <c r="G650" s="670"/>
      <c r="H650" s="1154"/>
      <c r="I650" s="1155"/>
      <c r="J650" s="670"/>
      <c r="K650" s="670"/>
      <c r="L650" s="670"/>
      <c r="M650" s="1154"/>
      <c r="N650" s="1155"/>
      <c r="O650" s="670"/>
      <c r="P650" s="670"/>
      <c r="Q650" s="670"/>
      <c r="Y650" s="390"/>
      <c r="Z650" s="390"/>
      <c r="AA650" s="390"/>
      <c r="AB650" s="390"/>
      <c r="AC650" s="390"/>
      <c r="AD650" s="390"/>
      <c r="AE650" s="390"/>
      <c r="AF650" s="390"/>
      <c r="AG650" s="390"/>
      <c r="AH650" s="390"/>
      <c r="AI650" s="390"/>
      <c r="AJ650" s="390"/>
      <c r="AK650" s="390"/>
      <c r="AL650" s="390"/>
      <c r="AM650" s="390"/>
      <c r="AN650" s="390"/>
      <c r="AO650" s="390"/>
      <c r="AP650" s="390"/>
      <c r="AQ650" s="390"/>
      <c r="AR650" s="390"/>
      <c r="AS650" s="390"/>
      <c r="AT650" s="390"/>
      <c r="AU650" s="390"/>
      <c r="AV650" s="390"/>
      <c r="AW650" s="390"/>
      <c r="AX650" s="390"/>
      <c r="AY650" s="390"/>
      <c r="AZ650" s="390"/>
      <c r="BA650" s="393"/>
      <c r="BB650" s="470"/>
      <c r="BC650" s="393"/>
      <c r="BD650" s="393"/>
      <c r="BE650" s="393"/>
      <c r="BF650" s="393"/>
      <c r="BG650" s="393"/>
      <c r="BH650" s="393"/>
      <c r="BI650" s="393"/>
      <c r="BJ650" s="393"/>
      <c r="BK650" s="393"/>
      <c r="BL650" s="393"/>
      <c r="BM650" s="393"/>
      <c r="BN650" s="393"/>
      <c r="BO650" s="393"/>
      <c r="BP650" s="393"/>
      <c r="BQ650" s="393"/>
      <c r="BR650" s="393"/>
      <c r="BS650" s="393"/>
      <c r="BT650" s="393"/>
      <c r="BU650" s="393"/>
      <c r="BV650" s="393"/>
      <c r="BW650" s="393"/>
      <c r="BX650" s="393"/>
      <c r="BY650" s="393"/>
      <c r="BZ650" s="393"/>
      <c r="CA650" s="393"/>
      <c r="CB650" s="393"/>
      <c r="CC650" s="393"/>
      <c r="CD650" s="393"/>
      <c r="CE650" s="393"/>
      <c r="CF650" s="393"/>
      <c r="CG650" s="393"/>
      <c r="CH650" s="393"/>
      <c r="CI650" s="393"/>
      <c r="CJ650" s="393"/>
      <c r="CK650" s="393"/>
      <c r="CL650" s="393"/>
      <c r="CM650" s="393"/>
      <c r="CN650" s="393"/>
      <c r="CO650" s="393"/>
      <c r="CP650" s="393"/>
      <c r="CQ650" s="393"/>
      <c r="CR650" s="393"/>
      <c r="CS650" s="393"/>
      <c r="CT650" s="393"/>
      <c r="CU650" s="393"/>
      <c r="CV650" s="393"/>
      <c r="CW650" s="393"/>
      <c r="CX650" s="393"/>
      <c r="CY650" s="393"/>
      <c r="CZ650" s="393"/>
    </row>
    <row r="651" s="397" customFormat="true" ht="25.15" customHeight="true" x14ac:dyDescent="0.2">
      <c r="C651" s="1154"/>
      <c r="D651" s="1155"/>
      <c r="E651" s="670"/>
      <c r="F651" s="670"/>
      <c r="G651" s="670"/>
      <c r="H651" s="1154"/>
      <c r="I651" s="1155"/>
      <c r="J651" s="670"/>
      <c r="K651" s="670"/>
      <c r="L651" s="670"/>
      <c r="M651" s="1154"/>
      <c r="N651" s="1155"/>
      <c r="O651" s="670"/>
      <c r="P651" s="670"/>
      <c r="Q651" s="670"/>
      <c r="Y651" s="390"/>
      <c r="Z651" s="390"/>
      <c r="AA651" s="390"/>
      <c r="AB651" s="390"/>
      <c r="AC651" s="390"/>
      <c r="AD651" s="390"/>
      <c r="AE651" s="390"/>
      <c r="AF651" s="390"/>
      <c r="AG651" s="390"/>
      <c r="AH651" s="390"/>
      <c r="AI651" s="390"/>
      <c r="AJ651" s="390"/>
      <c r="AK651" s="390"/>
      <c r="AL651" s="390"/>
      <c r="AM651" s="390"/>
      <c r="AN651" s="390"/>
      <c r="AO651" s="390"/>
      <c r="AP651" s="390"/>
      <c r="AQ651" s="390"/>
      <c r="AR651" s="390"/>
      <c r="AS651" s="390"/>
      <c r="AT651" s="390"/>
      <c r="AU651" s="390"/>
      <c r="AV651" s="390"/>
      <c r="AW651" s="390"/>
      <c r="AX651" s="390"/>
      <c r="AY651" s="390"/>
      <c r="AZ651" s="390"/>
      <c r="BA651" s="393"/>
      <c r="BB651" s="470"/>
      <c r="BC651" s="393"/>
      <c r="BD651" s="393"/>
      <c r="BE651" s="393"/>
      <c r="BF651" s="393"/>
      <c r="BG651" s="393"/>
      <c r="BH651" s="393"/>
      <c r="BI651" s="393"/>
      <c r="BJ651" s="393"/>
      <c r="BK651" s="393"/>
      <c r="BL651" s="393"/>
      <c r="BM651" s="393"/>
      <c r="BN651" s="393"/>
      <c r="BO651" s="393"/>
      <c r="BP651" s="393"/>
      <c r="BQ651" s="393"/>
      <c r="BR651" s="393"/>
      <c r="BS651" s="393"/>
      <c r="BT651" s="393"/>
      <c r="BU651" s="393"/>
      <c r="BV651" s="393"/>
      <c r="BW651" s="393"/>
      <c r="BX651" s="393"/>
      <c r="BY651" s="393"/>
      <c r="BZ651" s="393"/>
      <c r="CA651" s="393"/>
      <c r="CB651" s="393"/>
      <c r="CC651" s="393"/>
      <c r="CD651" s="393"/>
      <c r="CE651" s="393"/>
      <c r="CF651" s="393"/>
      <c r="CG651" s="393"/>
      <c r="CH651" s="393"/>
      <c r="CI651" s="393"/>
      <c r="CJ651" s="393"/>
      <c r="CK651" s="393"/>
      <c r="CL651" s="393"/>
      <c r="CM651" s="393"/>
      <c r="CN651" s="393"/>
      <c r="CO651" s="393"/>
      <c r="CP651" s="393"/>
      <c r="CQ651" s="393"/>
      <c r="CR651" s="393"/>
      <c r="CS651" s="393"/>
      <c r="CT651" s="393"/>
      <c r="CU651" s="393"/>
      <c r="CV651" s="393"/>
      <c r="CW651" s="393"/>
      <c r="CX651" s="393"/>
      <c r="CY651" s="393"/>
      <c r="CZ651" s="393"/>
    </row>
    <row r="652" s="397" customFormat="true" ht="25.15" customHeight="true" x14ac:dyDescent="0.2">
      <c r="C652" s="1154"/>
      <c r="D652" s="1155"/>
      <c r="E652" s="670"/>
      <c r="F652" s="670"/>
      <c r="G652" s="670"/>
      <c r="H652" s="1154"/>
      <c r="I652" s="1155"/>
      <c r="J652" s="670"/>
      <c r="K652" s="670"/>
      <c r="L652" s="670"/>
      <c r="M652" s="1154"/>
      <c r="N652" s="1155"/>
      <c r="O652" s="670"/>
      <c r="P652" s="670"/>
      <c r="Q652" s="670"/>
      <c r="Y652" s="390"/>
      <c r="Z652" s="390"/>
      <c r="AA652" s="390"/>
      <c r="AB652" s="390"/>
      <c r="AC652" s="390"/>
      <c r="AD652" s="390"/>
      <c r="AE652" s="390"/>
      <c r="AF652" s="390"/>
      <c r="AG652" s="390"/>
      <c r="AH652" s="390"/>
      <c r="AI652" s="390"/>
      <c r="AJ652" s="390"/>
      <c r="AK652" s="390"/>
      <c r="AL652" s="390"/>
      <c r="AM652" s="390"/>
      <c r="AN652" s="390"/>
      <c r="AO652" s="390"/>
      <c r="AP652" s="390"/>
      <c r="AQ652" s="390"/>
      <c r="AR652" s="390"/>
      <c r="AS652" s="390"/>
      <c r="AT652" s="390"/>
      <c r="AU652" s="390"/>
      <c r="AV652" s="390"/>
      <c r="AW652" s="390"/>
      <c r="AX652" s="390"/>
      <c r="AY652" s="390"/>
      <c r="AZ652" s="390"/>
      <c r="BA652" s="393"/>
      <c r="BB652" s="470"/>
      <c r="BC652" s="393"/>
      <c r="BD652" s="393"/>
      <c r="BE652" s="393"/>
      <c r="BF652" s="393"/>
      <c r="BG652" s="393"/>
      <c r="BH652" s="393"/>
      <c r="BI652" s="393"/>
      <c r="BJ652" s="393"/>
      <c r="BK652" s="393"/>
      <c r="BL652" s="393"/>
      <c r="BM652" s="393"/>
      <c r="BN652" s="393"/>
      <c r="BO652" s="393"/>
      <c r="BP652" s="393"/>
      <c r="BQ652" s="393"/>
      <c r="BR652" s="393"/>
      <c r="BS652" s="393"/>
      <c r="BT652" s="393"/>
      <c r="BU652" s="393"/>
      <c r="BV652" s="393"/>
      <c r="BW652" s="393"/>
      <c r="BX652" s="393"/>
      <c r="BY652" s="393"/>
      <c r="BZ652" s="393"/>
      <c r="CA652" s="393"/>
      <c r="CB652" s="393"/>
      <c r="CC652" s="393"/>
      <c r="CD652" s="393"/>
      <c r="CE652" s="393"/>
      <c r="CF652" s="393"/>
      <c r="CG652" s="393"/>
      <c r="CH652" s="393"/>
      <c r="CI652" s="393"/>
      <c r="CJ652" s="393"/>
      <c r="CK652" s="393"/>
      <c r="CL652" s="393"/>
      <c r="CM652" s="393"/>
      <c r="CN652" s="393"/>
      <c r="CO652" s="393"/>
      <c r="CP652" s="393"/>
      <c r="CQ652" s="393"/>
      <c r="CR652" s="393"/>
      <c r="CS652" s="393"/>
      <c r="CT652" s="393"/>
      <c r="CU652" s="393"/>
      <c r="CV652" s="393"/>
      <c r="CW652" s="393"/>
      <c r="CX652" s="393"/>
      <c r="CY652" s="393"/>
      <c r="CZ652" s="393"/>
    </row>
    <row r="653" s="397" customFormat="true" ht="25.15" customHeight="true" x14ac:dyDescent="0.2">
      <c r="C653" s="1154"/>
      <c r="D653" s="1155"/>
      <c r="E653" s="670"/>
      <c r="F653" s="670"/>
      <c r="G653" s="670"/>
      <c r="H653" s="1154"/>
      <c r="I653" s="1155"/>
      <c r="J653" s="670"/>
      <c r="K653" s="670"/>
      <c r="L653" s="670"/>
      <c r="M653" s="1154"/>
      <c r="N653" s="1155"/>
      <c r="O653" s="670"/>
      <c r="P653" s="670"/>
      <c r="Q653" s="670"/>
      <c r="Y653" s="390"/>
      <c r="Z653" s="390"/>
      <c r="AA653" s="390"/>
      <c r="AB653" s="390"/>
      <c r="AC653" s="390"/>
      <c r="AD653" s="390"/>
      <c r="AE653" s="390"/>
      <c r="AF653" s="390"/>
      <c r="AG653" s="390"/>
      <c r="AH653" s="390"/>
      <c r="AI653" s="390"/>
      <c r="AJ653" s="390"/>
      <c r="AK653" s="390"/>
      <c r="AL653" s="390"/>
      <c r="AM653" s="390"/>
      <c r="AN653" s="390"/>
      <c r="AO653" s="390"/>
      <c r="AP653" s="390"/>
      <c r="AQ653" s="390"/>
      <c r="AR653" s="390"/>
      <c r="AS653" s="390"/>
      <c r="AT653" s="390"/>
      <c r="AU653" s="390"/>
      <c r="AV653" s="390"/>
      <c r="AW653" s="390"/>
      <c r="AX653" s="390"/>
      <c r="AY653" s="390"/>
      <c r="AZ653" s="390"/>
      <c r="BA653" s="393"/>
      <c r="BB653" s="470"/>
      <c r="BC653" s="393"/>
      <c r="BD653" s="393"/>
      <c r="BE653" s="393"/>
      <c r="BF653" s="393"/>
      <c r="BG653" s="393"/>
      <c r="BH653" s="393"/>
      <c r="BI653" s="393"/>
      <c r="BJ653" s="393"/>
      <c r="BK653" s="393"/>
      <c r="BL653" s="393"/>
      <c r="BM653" s="393"/>
      <c r="BN653" s="393"/>
      <c r="BO653" s="393"/>
      <c r="BP653" s="393"/>
      <c r="BQ653" s="393"/>
      <c r="BR653" s="393"/>
      <c r="BS653" s="393"/>
      <c r="BT653" s="393"/>
      <c r="BU653" s="393"/>
      <c r="BV653" s="393"/>
      <c r="BW653" s="393"/>
      <c r="BX653" s="393"/>
      <c r="BY653" s="393"/>
      <c r="BZ653" s="393"/>
      <c r="CA653" s="393"/>
      <c r="CB653" s="393"/>
      <c r="CC653" s="393"/>
      <c r="CD653" s="393"/>
      <c r="CE653" s="393"/>
      <c r="CF653" s="393"/>
      <c r="CG653" s="393"/>
      <c r="CH653" s="393"/>
      <c r="CI653" s="393"/>
      <c r="CJ653" s="393"/>
      <c r="CK653" s="393"/>
      <c r="CL653" s="393"/>
      <c r="CM653" s="393"/>
      <c r="CN653" s="393"/>
      <c r="CO653" s="393"/>
      <c r="CP653" s="393"/>
      <c r="CQ653" s="393"/>
      <c r="CR653" s="393"/>
      <c r="CS653" s="393"/>
      <c r="CT653" s="393"/>
      <c r="CU653" s="393"/>
      <c r="CV653" s="393"/>
      <c r="CW653" s="393"/>
      <c r="CX653" s="393"/>
      <c r="CY653" s="393"/>
      <c r="CZ653" s="393"/>
    </row>
    <row r="654" s="397" customFormat="true" ht="25.15" customHeight="true" x14ac:dyDescent="0.2">
      <c r="C654" s="1154"/>
      <c r="D654" s="1155"/>
      <c r="E654" s="670"/>
      <c r="F654" s="670"/>
      <c r="G654" s="670"/>
      <c r="H654" s="1154"/>
      <c r="I654" s="1155"/>
      <c r="J654" s="670"/>
      <c r="K654" s="670"/>
      <c r="L654" s="670"/>
      <c r="M654" s="1154"/>
      <c r="N654" s="1155"/>
      <c r="O654" s="670"/>
      <c r="P654" s="670"/>
      <c r="Q654" s="670"/>
      <c r="Y654" s="390"/>
      <c r="Z654" s="390"/>
      <c r="AA654" s="390"/>
      <c r="AB654" s="390"/>
      <c r="AC654" s="390"/>
      <c r="AD654" s="390"/>
      <c r="AE654" s="390"/>
      <c r="AF654" s="390"/>
      <c r="AG654" s="390"/>
      <c r="AH654" s="390"/>
      <c r="AI654" s="390"/>
      <c r="AJ654" s="390"/>
      <c r="AK654" s="390"/>
      <c r="AL654" s="390"/>
      <c r="AM654" s="390"/>
      <c r="AN654" s="390"/>
      <c r="AO654" s="390"/>
      <c r="AP654" s="390"/>
      <c r="AQ654" s="390"/>
      <c r="AR654" s="390"/>
      <c r="AS654" s="390"/>
      <c r="AT654" s="390"/>
      <c r="AU654" s="390"/>
      <c r="AV654" s="390"/>
      <c r="AW654" s="390"/>
      <c r="AX654" s="390"/>
      <c r="AY654" s="390"/>
      <c r="AZ654" s="390"/>
      <c r="BA654" s="393"/>
      <c r="BB654" s="470"/>
      <c r="BC654" s="393"/>
      <c r="BD654" s="393"/>
      <c r="BE654" s="393"/>
      <c r="BF654" s="393"/>
      <c r="BG654" s="393"/>
      <c r="BH654" s="393"/>
      <c r="BI654" s="393"/>
      <c r="BJ654" s="393"/>
      <c r="BK654" s="393"/>
      <c r="BL654" s="393"/>
      <c r="BM654" s="393"/>
      <c r="BN654" s="393"/>
      <c r="BO654" s="393"/>
      <c r="BP654" s="393"/>
      <c r="BQ654" s="393"/>
      <c r="BR654" s="393"/>
      <c r="BS654" s="393"/>
      <c r="BT654" s="393"/>
      <c r="BU654" s="393"/>
      <c r="BV654" s="393"/>
      <c r="BW654" s="393"/>
      <c r="BX654" s="393"/>
      <c r="BY654" s="393"/>
      <c r="BZ654" s="393"/>
      <c r="CA654" s="393"/>
      <c r="CB654" s="393"/>
      <c r="CC654" s="393"/>
      <c r="CD654" s="393"/>
      <c r="CE654" s="393"/>
      <c r="CF654" s="393"/>
      <c r="CG654" s="393"/>
      <c r="CH654" s="393"/>
      <c r="CI654" s="393"/>
      <c r="CJ654" s="393"/>
      <c r="CK654" s="393"/>
      <c r="CL654" s="393"/>
      <c r="CM654" s="393"/>
      <c r="CN654" s="393"/>
      <c r="CO654" s="393"/>
      <c r="CP654" s="393"/>
      <c r="CQ654" s="393"/>
      <c r="CR654" s="393"/>
      <c r="CS654" s="393"/>
      <c r="CT654" s="393"/>
      <c r="CU654" s="393"/>
      <c r="CV654" s="393"/>
      <c r="CW654" s="393"/>
      <c r="CX654" s="393"/>
      <c r="CY654" s="393"/>
      <c r="CZ654" s="393"/>
    </row>
    <row r="655" s="397" customFormat="true" ht="25.15" customHeight="true" x14ac:dyDescent="0.2">
      <c r="C655" s="1154"/>
      <c r="D655" s="1155"/>
      <c r="E655" s="670"/>
      <c r="F655" s="670"/>
      <c r="G655" s="670"/>
      <c r="H655" s="1154"/>
      <c r="I655" s="1155"/>
      <c r="J655" s="670"/>
      <c r="K655" s="670"/>
      <c r="L655" s="670"/>
      <c r="M655" s="1154"/>
      <c r="N655" s="1155"/>
      <c r="O655" s="670"/>
      <c r="P655" s="670"/>
      <c r="Q655" s="670"/>
      <c r="Y655" s="390"/>
      <c r="Z655" s="390"/>
      <c r="AA655" s="390"/>
      <c r="AB655" s="390"/>
      <c r="AC655" s="390"/>
      <c r="AD655" s="390"/>
      <c r="AE655" s="390"/>
      <c r="AF655" s="390"/>
      <c r="AG655" s="390"/>
      <c r="AH655" s="390"/>
      <c r="AI655" s="390"/>
      <c r="AJ655" s="390"/>
      <c r="AK655" s="390"/>
      <c r="AL655" s="390"/>
      <c r="AM655" s="390"/>
      <c r="AN655" s="390"/>
      <c r="AO655" s="390"/>
      <c r="AP655" s="390"/>
      <c r="AQ655" s="390"/>
      <c r="AR655" s="390"/>
      <c r="AS655" s="390"/>
      <c r="AT655" s="390"/>
      <c r="AU655" s="390"/>
      <c r="AV655" s="390"/>
      <c r="AW655" s="390"/>
      <c r="AX655" s="390"/>
      <c r="AY655" s="390"/>
      <c r="AZ655" s="390"/>
      <c r="BA655" s="393"/>
      <c r="BB655" s="470"/>
      <c r="BC655" s="393"/>
      <c r="BD655" s="393"/>
      <c r="BE655" s="393"/>
      <c r="BF655" s="393"/>
      <c r="BG655" s="393"/>
      <c r="BH655" s="393"/>
      <c r="BI655" s="393"/>
      <c r="BJ655" s="393"/>
      <c r="BK655" s="393"/>
      <c r="BL655" s="393"/>
      <c r="BM655" s="393"/>
      <c r="BN655" s="393"/>
      <c r="BO655" s="393"/>
      <c r="BP655" s="393"/>
      <c r="BQ655" s="393"/>
      <c r="BR655" s="393"/>
      <c r="BS655" s="393"/>
      <c r="BT655" s="393"/>
      <c r="BU655" s="393"/>
      <c r="BV655" s="393"/>
      <c r="BW655" s="393"/>
      <c r="BX655" s="393"/>
      <c r="BY655" s="393"/>
      <c r="BZ655" s="393"/>
      <c r="CA655" s="393"/>
      <c r="CB655" s="393"/>
      <c r="CC655" s="393"/>
      <c r="CD655" s="393"/>
      <c r="CE655" s="393"/>
      <c r="CF655" s="393"/>
      <c r="CG655" s="393"/>
      <c r="CH655" s="393"/>
      <c r="CI655" s="393"/>
      <c r="CJ655" s="393"/>
      <c r="CK655" s="393"/>
      <c r="CL655" s="393"/>
      <c r="CM655" s="393"/>
      <c r="CN655" s="393"/>
      <c r="CO655" s="393"/>
      <c r="CP655" s="393"/>
      <c r="CQ655" s="393"/>
      <c r="CR655" s="393"/>
      <c r="CS655" s="393"/>
      <c r="CT655" s="393"/>
      <c r="CU655" s="393"/>
      <c r="CV655" s="393"/>
      <c r="CW655" s="393"/>
      <c r="CX655" s="393"/>
      <c r="CY655" s="393"/>
      <c r="CZ655" s="393"/>
    </row>
    <row r="656" s="397" customFormat="true" ht="25.15" customHeight="true" x14ac:dyDescent="0.2">
      <c r="C656" s="1154"/>
      <c r="D656" s="1155"/>
      <c r="E656" s="670"/>
      <c r="F656" s="670"/>
      <c r="G656" s="670"/>
      <c r="H656" s="1154"/>
      <c r="I656" s="1155"/>
      <c r="J656" s="670"/>
      <c r="K656" s="670"/>
      <c r="L656" s="670"/>
      <c r="M656" s="1154"/>
      <c r="N656" s="1155"/>
      <c r="O656" s="670"/>
      <c r="P656" s="670"/>
      <c r="Q656" s="670"/>
      <c r="Y656" s="390"/>
      <c r="Z656" s="390"/>
      <c r="AA656" s="390"/>
      <c r="AB656" s="390"/>
      <c r="AC656" s="390"/>
      <c r="AD656" s="390"/>
      <c r="AE656" s="390"/>
      <c r="AF656" s="390"/>
      <c r="AG656" s="390"/>
      <c r="AH656" s="390"/>
      <c r="AI656" s="390"/>
      <c r="AJ656" s="390"/>
      <c r="AK656" s="390"/>
      <c r="AL656" s="390"/>
      <c r="AM656" s="390"/>
      <c r="AN656" s="390"/>
      <c r="AO656" s="390"/>
      <c r="AP656" s="390"/>
      <c r="AQ656" s="390"/>
      <c r="AR656" s="390"/>
      <c r="AS656" s="390"/>
      <c r="AT656" s="390"/>
      <c r="AU656" s="390"/>
      <c r="AV656" s="390"/>
      <c r="AW656" s="390"/>
      <c r="AX656" s="390"/>
      <c r="AY656" s="390"/>
      <c r="AZ656" s="390"/>
      <c r="BA656" s="393"/>
      <c r="BB656" s="470"/>
      <c r="BC656" s="393"/>
      <c r="BD656" s="393"/>
      <c r="BE656" s="393"/>
      <c r="BF656" s="393"/>
      <c r="BG656" s="393"/>
      <c r="BH656" s="393"/>
      <c r="BI656" s="393"/>
      <c r="BJ656" s="393"/>
      <c r="BK656" s="393"/>
      <c r="BL656" s="393"/>
      <c r="BM656" s="393"/>
      <c r="BN656" s="393"/>
      <c r="BO656" s="393"/>
      <c r="BP656" s="393"/>
      <c r="BQ656" s="393"/>
      <c r="BR656" s="393"/>
      <c r="BS656" s="393"/>
      <c r="BT656" s="393"/>
      <c r="BU656" s="393"/>
      <c r="BV656" s="393"/>
      <c r="BW656" s="393"/>
      <c r="BX656" s="393"/>
      <c r="BY656" s="393"/>
      <c r="BZ656" s="393"/>
      <c r="CA656" s="393"/>
      <c r="CB656" s="393"/>
      <c r="CC656" s="393"/>
      <c r="CD656" s="393"/>
      <c r="CE656" s="393"/>
      <c r="CF656" s="393"/>
      <c r="CG656" s="393"/>
      <c r="CH656" s="393"/>
      <c r="CI656" s="393"/>
      <c r="CJ656" s="393"/>
      <c r="CK656" s="393"/>
      <c r="CL656" s="393"/>
      <c r="CM656" s="393"/>
      <c r="CN656" s="393"/>
      <c r="CO656" s="393"/>
      <c r="CP656" s="393"/>
      <c r="CQ656" s="393"/>
      <c r="CR656" s="393"/>
      <c r="CS656" s="393"/>
      <c r="CT656" s="393"/>
      <c r="CU656" s="393"/>
      <c r="CV656" s="393"/>
      <c r="CW656" s="393"/>
      <c r="CX656" s="393"/>
      <c r="CY656" s="393"/>
      <c r="CZ656" s="393"/>
    </row>
    <row r="657" s="397" customFormat="true" ht="25.15" customHeight="true" x14ac:dyDescent="0.2">
      <c r="C657" s="1154"/>
      <c r="D657" s="1155"/>
      <c r="E657" s="670"/>
      <c r="F657" s="670"/>
      <c r="G657" s="670"/>
      <c r="H657" s="1154"/>
      <c r="I657" s="1155"/>
      <c r="J657" s="670"/>
      <c r="K657" s="670"/>
      <c r="L657" s="670"/>
      <c r="M657" s="1154"/>
      <c r="N657" s="1155"/>
      <c r="O657" s="670"/>
      <c r="P657" s="670"/>
      <c r="Q657" s="670"/>
      <c r="Y657" s="390"/>
      <c r="Z657" s="390"/>
      <c r="AA657" s="390"/>
      <c r="AB657" s="390"/>
      <c r="AC657" s="390"/>
      <c r="AD657" s="390"/>
      <c r="AE657" s="390"/>
      <c r="AF657" s="390"/>
      <c r="AG657" s="390"/>
      <c r="AH657" s="390"/>
      <c r="AI657" s="390"/>
      <c r="AJ657" s="390"/>
      <c r="AK657" s="390"/>
      <c r="AL657" s="390"/>
      <c r="AM657" s="390"/>
      <c r="AN657" s="390"/>
      <c r="AO657" s="390"/>
      <c r="AP657" s="390"/>
      <c r="AQ657" s="390"/>
      <c r="AR657" s="390"/>
      <c r="AS657" s="390"/>
      <c r="AT657" s="390"/>
      <c r="AU657" s="390"/>
      <c r="AV657" s="390"/>
      <c r="AW657" s="390"/>
      <c r="AX657" s="390"/>
      <c r="AY657" s="390"/>
      <c r="AZ657" s="390"/>
      <c r="BA657" s="393"/>
      <c r="BB657" s="470"/>
      <c r="BC657" s="393"/>
      <c r="BD657" s="393"/>
      <c r="BE657" s="393"/>
      <c r="BF657" s="393"/>
      <c r="BG657" s="393"/>
      <c r="BH657" s="393"/>
      <c r="BI657" s="393"/>
      <c r="BJ657" s="393"/>
      <c r="BK657" s="393"/>
      <c r="BL657" s="393"/>
      <c r="BM657" s="393"/>
      <c r="BN657" s="393"/>
      <c r="BO657" s="393"/>
      <c r="BP657" s="393"/>
      <c r="BQ657" s="393"/>
      <c r="BR657" s="393"/>
      <c r="BS657" s="393"/>
      <c r="BT657" s="393"/>
      <c r="BU657" s="393"/>
      <c r="BV657" s="393"/>
      <c r="BW657" s="393"/>
      <c r="BX657" s="393"/>
      <c r="BY657" s="393"/>
      <c r="BZ657" s="393"/>
      <c r="CA657" s="393"/>
      <c r="CB657" s="393"/>
      <c r="CC657" s="393"/>
      <c r="CD657" s="393"/>
      <c r="CE657" s="393"/>
      <c r="CF657" s="393"/>
      <c r="CG657" s="393"/>
      <c r="CH657" s="393"/>
      <c r="CI657" s="393"/>
      <c r="CJ657" s="393"/>
      <c r="CK657" s="393"/>
      <c r="CL657" s="393"/>
      <c r="CM657" s="393"/>
      <c r="CN657" s="393"/>
      <c r="CO657" s="393"/>
      <c r="CP657" s="393"/>
      <c r="CQ657" s="393"/>
      <c r="CR657" s="393"/>
      <c r="CS657" s="393"/>
      <c r="CT657" s="393"/>
      <c r="CU657" s="393"/>
      <c r="CV657" s="393"/>
      <c r="CW657" s="393"/>
      <c r="CX657" s="393"/>
      <c r="CY657" s="393"/>
      <c r="CZ657" s="393"/>
    </row>
    <row r="658" s="397" customFormat="true" ht="25.15" customHeight="true" x14ac:dyDescent="0.2">
      <c r="C658" s="1154"/>
      <c r="D658" s="1155"/>
      <c r="E658" s="670"/>
      <c r="F658" s="670"/>
      <c r="G658" s="670"/>
      <c r="H658" s="1154"/>
      <c r="I658" s="1155"/>
      <c r="J658" s="670"/>
      <c r="K658" s="670"/>
      <c r="L658" s="670"/>
      <c r="M658" s="1154"/>
      <c r="N658" s="1155"/>
      <c r="O658" s="670"/>
      <c r="P658" s="670"/>
      <c r="Q658" s="670"/>
      <c r="Y658" s="390"/>
      <c r="Z658" s="390"/>
      <c r="AA658" s="390"/>
      <c r="AB658" s="390"/>
      <c r="AC658" s="390"/>
      <c r="AD658" s="390"/>
      <c r="AE658" s="390"/>
      <c r="AF658" s="390"/>
      <c r="AG658" s="390"/>
      <c r="AH658" s="390"/>
      <c r="AI658" s="390"/>
      <c r="AJ658" s="390"/>
      <c r="AK658" s="390"/>
      <c r="AL658" s="390"/>
      <c r="AM658" s="390"/>
      <c r="AN658" s="390"/>
      <c r="AO658" s="390"/>
      <c r="AP658" s="390"/>
      <c r="AQ658" s="390"/>
      <c r="AR658" s="390"/>
      <c r="AS658" s="390"/>
      <c r="AT658" s="390"/>
      <c r="AU658" s="390"/>
      <c r="AV658" s="390"/>
      <c r="AW658" s="390"/>
      <c r="AX658" s="390"/>
      <c r="AY658" s="390"/>
      <c r="AZ658" s="390"/>
      <c r="BA658" s="393"/>
      <c r="BB658" s="470"/>
      <c r="BC658" s="393"/>
      <c r="BD658" s="393"/>
      <c r="BE658" s="393"/>
      <c r="BF658" s="393"/>
      <c r="BG658" s="393"/>
      <c r="BH658" s="393"/>
      <c r="BI658" s="393"/>
      <c r="BJ658" s="393"/>
      <c r="BK658" s="393"/>
      <c r="BL658" s="393"/>
      <c r="BM658" s="393"/>
      <c r="BN658" s="393"/>
      <c r="BO658" s="393"/>
      <c r="BP658" s="393"/>
      <c r="BQ658" s="393"/>
      <c r="BR658" s="393"/>
      <c r="BS658" s="393"/>
      <c r="BT658" s="393"/>
      <c r="BU658" s="393"/>
      <c r="BV658" s="393"/>
      <c r="BW658" s="393"/>
      <c r="BX658" s="393"/>
      <c r="BY658" s="393"/>
      <c r="BZ658" s="393"/>
      <c r="CA658" s="393"/>
      <c r="CB658" s="393"/>
      <c r="CC658" s="393"/>
      <c r="CD658" s="393"/>
      <c r="CE658" s="393"/>
      <c r="CF658" s="393"/>
      <c r="CG658" s="393"/>
      <c r="CH658" s="393"/>
      <c r="CI658" s="393"/>
      <c r="CJ658" s="393"/>
      <c r="CK658" s="393"/>
      <c r="CL658" s="393"/>
      <c r="CM658" s="393"/>
      <c r="CN658" s="393"/>
      <c r="CO658" s="393"/>
      <c r="CP658" s="393"/>
      <c r="CQ658" s="393"/>
      <c r="CR658" s="393"/>
      <c r="CS658" s="393"/>
      <c r="CT658" s="393"/>
      <c r="CU658" s="393"/>
      <c r="CV658" s="393"/>
      <c r="CW658" s="393"/>
      <c r="CX658" s="393"/>
      <c r="CY658" s="393"/>
      <c r="CZ658" s="393"/>
    </row>
    <row r="659" s="397" customFormat="true" ht="25.15" customHeight="true" x14ac:dyDescent="0.2">
      <c r="C659" s="1154"/>
      <c r="D659" s="1155"/>
      <c r="E659" s="670"/>
      <c r="F659" s="670"/>
      <c r="G659" s="670"/>
      <c r="H659" s="1154"/>
      <c r="I659" s="1155"/>
      <c r="J659" s="670"/>
      <c r="K659" s="670"/>
      <c r="L659" s="670"/>
      <c r="M659" s="1154"/>
      <c r="N659" s="1155"/>
      <c r="O659" s="670"/>
      <c r="P659" s="670"/>
      <c r="Q659" s="670"/>
      <c r="Y659" s="390"/>
      <c r="Z659" s="390"/>
      <c r="AA659" s="390"/>
      <c r="AB659" s="390"/>
      <c r="AC659" s="390"/>
      <c r="AD659" s="390"/>
      <c r="AE659" s="390"/>
      <c r="AF659" s="390"/>
      <c r="AG659" s="390"/>
      <c r="AH659" s="390"/>
      <c r="AI659" s="390"/>
      <c r="AJ659" s="390"/>
      <c r="AK659" s="390"/>
      <c r="AL659" s="390"/>
      <c r="AM659" s="390"/>
      <c r="AN659" s="390"/>
      <c r="AO659" s="390"/>
      <c r="AP659" s="390"/>
      <c r="AQ659" s="390"/>
      <c r="AR659" s="390"/>
      <c r="AS659" s="390"/>
      <c r="AT659" s="390"/>
      <c r="AU659" s="390"/>
      <c r="AV659" s="390"/>
      <c r="AW659" s="390"/>
      <c r="AX659" s="390"/>
      <c r="AY659" s="390"/>
      <c r="AZ659" s="390"/>
      <c r="BA659" s="393"/>
      <c r="BB659" s="470"/>
      <c r="BC659" s="393"/>
      <c r="BD659" s="393"/>
      <c r="BE659" s="393"/>
      <c r="BF659" s="393"/>
      <c r="BG659" s="393"/>
      <c r="BH659" s="393"/>
      <c r="BI659" s="393"/>
      <c r="BJ659" s="393"/>
      <c r="BK659" s="393"/>
      <c r="BL659" s="393"/>
      <c r="BM659" s="393"/>
      <c r="BN659" s="393"/>
      <c r="BO659" s="393"/>
      <c r="BP659" s="393"/>
      <c r="BQ659" s="393"/>
      <c r="BR659" s="393"/>
      <c r="BS659" s="393"/>
      <c r="BT659" s="393"/>
      <c r="BU659" s="393"/>
      <c r="BV659" s="393"/>
      <c r="BW659" s="393"/>
      <c r="BX659" s="393"/>
      <c r="BY659" s="393"/>
      <c r="BZ659" s="393"/>
      <c r="CA659" s="393"/>
      <c r="CB659" s="393"/>
      <c r="CC659" s="393"/>
      <c r="CD659" s="393"/>
      <c r="CE659" s="393"/>
      <c r="CF659" s="393"/>
      <c r="CG659" s="393"/>
      <c r="CH659" s="393"/>
      <c r="CI659" s="393"/>
      <c r="CJ659" s="393"/>
      <c r="CK659" s="393"/>
      <c r="CL659" s="393"/>
      <c r="CM659" s="393"/>
      <c r="CN659" s="393"/>
      <c r="CO659" s="393"/>
      <c r="CP659" s="393"/>
      <c r="CQ659" s="393"/>
      <c r="CR659" s="393"/>
      <c r="CS659" s="393"/>
      <c r="CT659" s="393"/>
      <c r="CU659" s="393"/>
      <c r="CV659" s="393"/>
      <c r="CW659" s="393"/>
      <c r="CX659" s="393"/>
      <c r="CY659" s="393"/>
      <c r="CZ659" s="393"/>
    </row>
    <row r="660" s="397" customFormat="true" ht="25.15" customHeight="true" x14ac:dyDescent="0.2">
      <c r="C660" s="1154"/>
      <c r="D660" s="1155"/>
      <c r="E660" s="670"/>
      <c r="F660" s="670"/>
      <c r="G660" s="670"/>
      <c r="H660" s="1154"/>
      <c r="I660" s="1155"/>
      <c r="J660" s="670"/>
      <c r="K660" s="670"/>
      <c r="L660" s="670"/>
      <c r="M660" s="1154"/>
      <c r="N660" s="1155"/>
      <c r="O660" s="670"/>
      <c r="P660" s="670"/>
      <c r="Q660" s="670"/>
      <c r="Y660" s="390"/>
      <c r="Z660" s="390"/>
      <c r="AA660" s="390"/>
      <c r="AB660" s="390"/>
      <c r="AC660" s="390"/>
      <c r="AD660" s="390"/>
      <c r="AE660" s="390"/>
      <c r="AF660" s="390"/>
      <c r="AG660" s="390"/>
      <c r="AH660" s="390"/>
      <c r="AI660" s="390"/>
      <c r="AJ660" s="390"/>
      <c r="AK660" s="390"/>
      <c r="AL660" s="390"/>
      <c r="AM660" s="390"/>
      <c r="AN660" s="390"/>
      <c r="AO660" s="390"/>
      <c r="AP660" s="390"/>
      <c r="AQ660" s="390"/>
      <c r="AR660" s="390"/>
      <c r="AS660" s="390"/>
      <c r="AT660" s="390"/>
      <c r="AU660" s="390"/>
      <c r="AV660" s="390"/>
      <c r="AW660" s="390"/>
      <c r="AX660" s="390"/>
      <c r="AY660" s="390"/>
      <c r="AZ660" s="390"/>
      <c r="BA660" s="393"/>
      <c r="BB660" s="470"/>
      <c r="BC660" s="393"/>
      <c r="BD660" s="393"/>
      <c r="BE660" s="393"/>
      <c r="BF660" s="393"/>
      <c r="BG660" s="393"/>
      <c r="BH660" s="393"/>
      <c r="BI660" s="393"/>
      <c r="BJ660" s="393"/>
      <c r="BK660" s="393"/>
      <c r="BL660" s="393"/>
      <c r="BM660" s="393"/>
      <c r="BN660" s="393"/>
      <c r="BO660" s="393"/>
      <c r="BP660" s="393"/>
      <c r="BQ660" s="393"/>
      <c r="BR660" s="393"/>
      <c r="BS660" s="393"/>
      <c r="BT660" s="393"/>
      <c r="BU660" s="393"/>
      <c r="BV660" s="393"/>
      <c r="BW660" s="393"/>
      <c r="BX660" s="393"/>
      <c r="BY660" s="393"/>
      <c r="BZ660" s="393"/>
      <c r="CA660" s="393"/>
      <c r="CB660" s="393"/>
      <c r="CC660" s="393"/>
      <c r="CD660" s="393"/>
      <c r="CE660" s="393"/>
      <c r="CF660" s="393"/>
      <c r="CG660" s="393"/>
      <c r="CH660" s="393"/>
      <c r="CI660" s="393"/>
      <c r="CJ660" s="393"/>
      <c r="CK660" s="393"/>
      <c r="CL660" s="393"/>
      <c r="CM660" s="393"/>
      <c r="CN660" s="393"/>
      <c r="CO660" s="393"/>
      <c r="CP660" s="393"/>
      <c r="CQ660" s="393"/>
      <c r="CR660" s="393"/>
      <c r="CS660" s="393"/>
      <c r="CT660" s="393"/>
      <c r="CU660" s="393"/>
      <c r="CV660" s="393"/>
      <c r="CW660" s="393"/>
      <c r="CX660" s="393"/>
      <c r="CY660" s="393"/>
      <c r="CZ660" s="393"/>
    </row>
    <row r="661" s="397" customFormat="true" ht="25.15" customHeight="true" x14ac:dyDescent="0.2">
      <c r="C661" s="1154"/>
      <c r="D661" s="1155"/>
      <c r="E661" s="670"/>
      <c r="F661" s="670"/>
      <c r="G661" s="670"/>
      <c r="H661" s="1154"/>
      <c r="I661" s="1155"/>
      <c r="J661" s="670"/>
      <c r="K661" s="670"/>
      <c r="L661" s="670"/>
      <c r="M661" s="1154"/>
      <c r="N661" s="1155"/>
      <c r="O661" s="670"/>
      <c r="P661" s="670"/>
      <c r="Q661" s="670"/>
      <c r="Y661" s="390"/>
      <c r="Z661" s="390"/>
      <c r="AA661" s="390"/>
      <c r="AB661" s="390"/>
      <c r="AC661" s="390"/>
      <c r="AD661" s="390"/>
      <c r="AE661" s="390"/>
      <c r="AF661" s="390"/>
      <c r="AG661" s="390"/>
      <c r="AH661" s="390"/>
      <c r="AI661" s="390"/>
      <c r="AJ661" s="390"/>
      <c r="AK661" s="390"/>
      <c r="AL661" s="390"/>
      <c r="AM661" s="390"/>
      <c r="AN661" s="390"/>
      <c r="AO661" s="390"/>
      <c r="AP661" s="390"/>
      <c r="AQ661" s="390"/>
      <c r="AR661" s="390"/>
      <c r="AS661" s="390"/>
      <c r="AT661" s="390"/>
      <c r="AU661" s="390"/>
      <c r="AV661" s="390"/>
      <c r="AW661" s="390"/>
      <c r="AX661" s="390"/>
      <c r="AY661" s="390"/>
      <c r="AZ661" s="390"/>
      <c r="BA661" s="393"/>
      <c r="BB661" s="470"/>
      <c r="BC661" s="393"/>
      <c r="BD661" s="393"/>
      <c r="BE661" s="393"/>
      <c r="BF661" s="393"/>
      <c r="BG661" s="393"/>
      <c r="BH661" s="393"/>
      <c r="BI661" s="393"/>
      <c r="BJ661" s="393"/>
      <c r="BK661" s="393"/>
      <c r="BL661" s="393"/>
      <c r="BM661" s="393"/>
      <c r="BN661" s="393"/>
      <c r="BO661" s="393"/>
      <c r="BP661" s="393"/>
      <c r="BQ661" s="393"/>
      <c r="BR661" s="393"/>
      <c r="BS661" s="393"/>
      <c r="BT661" s="393"/>
      <c r="BU661" s="393"/>
      <c r="BV661" s="393"/>
      <c r="BW661" s="393"/>
      <c r="BX661" s="393"/>
      <c r="BY661" s="393"/>
      <c r="BZ661" s="393"/>
      <c r="CA661" s="393"/>
      <c r="CB661" s="393"/>
      <c r="CC661" s="393"/>
      <c r="CD661" s="393"/>
      <c r="CE661" s="393"/>
      <c r="CF661" s="393"/>
      <c r="CG661" s="393"/>
      <c r="CH661" s="393"/>
      <c r="CI661" s="393"/>
      <c r="CJ661" s="393"/>
      <c r="CK661" s="393"/>
      <c r="CL661" s="393"/>
      <c r="CM661" s="393"/>
      <c r="CN661" s="393"/>
      <c r="CO661" s="393"/>
      <c r="CP661" s="393"/>
      <c r="CQ661" s="393"/>
      <c r="CR661" s="393"/>
      <c r="CS661" s="393"/>
      <c r="CT661" s="393"/>
      <c r="CU661" s="393"/>
      <c r="CV661" s="393"/>
      <c r="CW661" s="393"/>
      <c r="CX661" s="393"/>
      <c r="CY661" s="393"/>
      <c r="CZ661" s="393"/>
    </row>
    <row r="662" s="397" customFormat="true" ht="25.15" customHeight="true" x14ac:dyDescent="0.2">
      <c r="C662" s="1154"/>
      <c r="D662" s="1155"/>
      <c r="E662" s="670"/>
      <c r="F662" s="670"/>
      <c r="G662" s="670"/>
      <c r="H662" s="1154"/>
      <c r="I662" s="1155"/>
      <c r="J662" s="670"/>
      <c r="K662" s="670"/>
      <c r="L662" s="670"/>
      <c r="M662" s="1154"/>
      <c r="N662" s="1155"/>
      <c r="O662" s="670"/>
      <c r="P662" s="670"/>
      <c r="Q662" s="670"/>
      <c r="Y662" s="390"/>
      <c r="Z662" s="390"/>
      <c r="AA662" s="390"/>
      <c r="AB662" s="390"/>
      <c r="AC662" s="390"/>
      <c r="AD662" s="390"/>
      <c r="AE662" s="390"/>
      <c r="AF662" s="390"/>
      <c r="AG662" s="390"/>
      <c r="AH662" s="390"/>
      <c r="AI662" s="390"/>
      <c r="AJ662" s="390"/>
      <c r="AK662" s="390"/>
      <c r="AL662" s="390"/>
      <c r="AM662" s="390"/>
      <c r="AN662" s="390"/>
      <c r="AO662" s="390"/>
      <c r="AP662" s="390"/>
      <c r="AQ662" s="390"/>
      <c r="AR662" s="390"/>
      <c r="AS662" s="390"/>
      <c r="AT662" s="390"/>
      <c r="AU662" s="390"/>
      <c r="AV662" s="390"/>
      <c r="AW662" s="390"/>
      <c r="AX662" s="390"/>
      <c r="AY662" s="390"/>
      <c r="AZ662" s="390"/>
      <c r="BA662" s="393"/>
      <c r="BB662" s="470"/>
      <c r="BC662" s="393"/>
      <c r="BD662" s="393"/>
      <c r="BE662" s="393"/>
      <c r="BF662" s="393"/>
      <c r="BG662" s="393"/>
      <c r="BH662" s="393"/>
      <c r="BI662" s="393"/>
      <c r="BJ662" s="393"/>
      <c r="BK662" s="393"/>
      <c r="BL662" s="393"/>
      <c r="BM662" s="393"/>
      <c r="BN662" s="393"/>
      <c r="BO662" s="393"/>
      <c r="BP662" s="393"/>
      <c r="BQ662" s="393"/>
      <c r="BR662" s="393"/>
      <c r="BS662" s="393"/>
      <c r="BT662" s="393"/>
      <c r="BU662" s="393"/>
      <c r="BV662" s="393"/>
      <c r="BW662" s="393"/>
      <c r="BX662" s="393"/>
      <c r="BY662" s="393"/>
      <c r="BZ662" s="393"/>
      <c r="CA662" s="393"/>
      <c r="CB662" s="393"/>
      <c r="CC662" s="393"/>
      <c r="CD662" s="393"/>
      <c r="CE662" s="393"/>
      <c r="CF662" s="393"/>
      <c r="CG662" s="393"/>
      <c r="CH662" s="393"/>
      <c r="CI662" s="393"/>
      <c r="CJ662" s="393"/>
      <c r="CK662" s="393"/>
      <c r="CL662" s="393"/>
      <c r="CM662" s="393"/>
      <c r="CN662" s="393"/>
      <c r="CO662" s="393"/>
      <c r="CP662" s="393"/>
      <c r="CQ662" s="393"/>
      <c r="CR662" s="393"/>
      <c r="CS662" s="393"/>
      <c r="CT662" s="393"/>
      <c r="CU662" s="393"/>
      <c r="CV662" s="393"/>
      <c r="CW662" s="393"/>
      <c r="CX662" s="393"/>
      <c r="CY662" s="393"/>
      <c r="CZ662" s="393"/>
    </row>
    <row r="663" s="397" customFormat="true" ht="25.15" customHeight="true" x14ac:dyDescent="0.2">
      <c r="C663" s="1154"/>
      <c r="D663" s="1155"/>
      <c r="E663" s="670"/>
      <c r="F663" s="670"/>
      <c r="G663" s="670"/>
      <c r="H663" s="1154"/>
      <c r="I663" s="1155"/>
      <c r="J663" s="670"/>
      <c r="K663" s="670"/>
      <c r="L663" s="670"/>
      <c r="M663" s="1154"/>
      <c r="N663" s="1155"/>
      <c r="O663" s="670"/>
      <c r="P663" s="670"/>
      <c r="Q663" s="670"/>
      <c r="Y663" s="390"/>
      <c r="Z663" s="390"/>
      <c r="AA663" s="390"/>
      <c r="AB663" s="390"/>
      <c r="AC663" s="390"/>
      <c r="AD663" s="390"/>
      <c r="AE663" s="390"/>
      <c r="AF663" s="390"/>
      <c r="AG663" s="390"/>
      <c r="AH663" s="390"/>
      <c r="AI663" s="390"/>
      <c r="AJ663" s="390"/>
      <c r="AK663" s="390"/>
      <c r="AL663" s="390"/>
      <c r="AM663" s="390"/>
      <c r="AN663" s="390"/>
      <c r="AO663" s="390"/>
      <c r="AP663" s="390"/>
      <c r="AQ663" s="390"/>
      <c r="AR663" s="390"/>
      <c r="AS663" s="390"/>
      <c r="AT663" s="390"/>
      <c r="AU663" s="390"/>
      <c r="AV663" s="390"/>
      <c r="AW663" s="390"/>
      <c r="AX663" s="390"/>
      <c r="AY663" s="390"/>
      <c r="AZ663" s="390"/>
      <c r="BA663" s="393"/>
      <c r="BB663" s="470"/>
      <c r="BC663" s="393"/>
      <c r="BD663" s="393"/>
      <c r="BE663" s="393"/>
      <c r="BF663" s="393"/>
      <c r="BG663" s="393"/>
      <c r="BH663" s="393"/>
      <c r="BI663" s="393"/>
      <c r="BJ663" s="393"/>
      <c r="BK663" s="393"/>
      <c r="BL663" s="393"/>
      <c r="BM663" s="393"/>
      <c r="BN663" s="393"/>
      <c r="BO663" s="393"/>
      <c r="BP663" s="393"/>
      <c r="BQ663" s="393"/>
      <c r="BR663" s="393"/>
      <c r="BS663" s="393"/>
      <c r="BT663" s="393"/>
      <c r="BU663" s="393"/>
      <c r="BV663" s="393"/>
      <c r="BW663" s="393"/>
      <c r="BX663" s="393"/>
      <c r="BY663" s="393"/>
      <c r="BZ663" s="393"/>
      <c r="CA663" s="393"/>
      <c r="CB663" s="393"/>
      <c r="CC663" s="393"/>
      <c r="CD663" s="393"/>
      <c r="CE663" s="393"/>
      <c r="CF663" s="393"/>
      <c r="CG663" s="393"/>
      <c r="CH663" s="393"/>
      <c r="CI663" s="393"/>
      <c r="CJ663" s="393"/>
      <c r="CK663" s="393"/>
      <c r="CL663" s="393"/>
      <c r="CM663" s="393"/>
      <c r="CN663" s="393"/>
      <c r="CO663" s="393"/>
      <c r="CP663" s="393"/>
      <c r="CQ663" s="393"/>
      <c r="CR663" s="393"/>
      <c r="CS663" s="393"/>
      <c r="CT663" s="393"/>
      <c r="CU663" s="393"/>
      <c r="CV663" s="393"/>
      <c r="CW663" s="393"/>
      <c r="CX663" s="393"/>
      <c r="CY663" s="393"/>
      <c r="CZ663" s="393"/>
    </row>
    <row r="664" s="397" customFormat="true" ht="25.15" customHeight="true" x14ac:dyDescent="0.2">
      <c r="C664" s="1154"/>
      <c r="D664" s="1155"/>
      <c r="E664" s="670"/>
      <c r="F664" s="670"/>
      <c r="G664" s="670"/>
      <c r="H664" s="1154"/>
      <c r="I664" s="1155"/>
      <c r="J664" s="670"/>
      <c r="K664" s="670"/>
      <c r="L664" s="670"/>
      <c r="M664" s="1154"/>
      <c r="N664" s="1155"/>
      <c r="O664" s="670"/>
      <c r="P664" s="670"/>
      <c r="Q664" s="670"/>
      <c r="Y664" s="390"/>
      <c r="Z664" s="390"/>
      <c r="AA664" s="390"/>
      <c r="AB664" s="390"/>
      <c r="AC664" s="390"/>
      <c r="AD664" s="390"/>
      <c r="AE664" s="390"/>
      <c r="AF664" s="390"/>
      <c r="AG664" s="390"/>
      <c r="AH664" s="390"/>
      <c r="AI664" s="390"/>
      <c r="AJ664" s="390"/>
      <c r="AK664" s="390"/>
      <c r="AL664" s="390"/>
      <c r="AM664" s="390"/>
      <c r="AN664" s="390"/>
      <c r="AO664" s="390"/>
      <c r="AP664" s="390"/>
      <c r="AQ664" s="390"/>
      <c r="AR664" s="390"/>
      <c r="AS664" s="390"/>
      <c r="AT664" s="390"/>
      <c r="AU664" s="390"/>
      <c r="AV664" s="390"/>
      <c r="AW664" s="390"/>
      <c r="AX664" s="390"/>
      <c r="AY664" s="390"/>
      <c r="AZ664" s="390"/>
      <c r="BA664" s="393"/>
      <c r="BB664" s="470"/>
      <c r="BC664" s="393"/>
      <c r="BD664" s="393"/>
      <c r="BE664" s="393"/>
      <c r="BF664" s="393"/>
      <c r="BG664" s="393"/>
      <c r="BH664" s="393"/>
      <c r="BI664" s="393"/>
      <c r="BJ664" s="393"/>
      <c r="BK664" s="393"/>
      <c r="BL664" s="393"/>
      <c r="BM664" s="393"/>
      <c r="BN664" s="393"/>
      <c r="BO664" s="393"/>
      <c r="BP664" s="393"/>
      <c r="BQ664" s="393"/>
      <c r="BR664" s="393"/>
      <c r="BS664" s="393"/>
      <c r="BT664" s="393"/>
      <c r="BU664" s="393"/>
      <c r="BV664" s="393"/>
      <c r="BW664" s="393"/>
      <c r="BX664" s="393"/>
      <c r="BY664" s="393"/>
      <c r="BZ664" s="393"/>
      <c r="CA664" s="393"/>
      <c r="CB664" s="393"/>
      <c r="CC664" s="393"/>
      <c r="CD664" s="393"/>
      <c r="CE664" s="393"/>
      <c r="CF664" s="393"/>
      <c r="CG664" s="393"/>
      <c r="CH664" s="393"/>
      <c r="CI664" s="393"/>
      <c r="CJ664" s="393"/>
      <c r="CK664" s="393"/>
      <c r="CL664" s="393"/>
      <c r="CM664" s="393"/>
      <c r="CN664" s="393"/>
      <c r="CO664" s="393"/>
      <c r="CP664" s="393"/>
      <c r="CQ664" s="393"/>
      <c r="CR664" s="393"/>
      <c r="CS664" s="393"/>
      <c r="CT664" s="393"/>
      <c r="CU664" s="393"/>
      <c r="CV664" s="393"/>
      <c r="CW664" s="393"/>
      <c r="CX664" s="393"/>
      <c r="CY664" s="393"/>
      <c r="CZ664" s="393"/>
    </row>
    <row r="665" s="397" customFormat="true" ht="25.15" customHeight="true" x14ac:dyDescent="0.2">
      <c r="C665" s="1154"/>
      <c r="D665" s="1155"/>
      <c r="E665" s="670"/>
      <c r="F665" s="670"/>
      <c r="G665" s="670"/>
      <c r="H665" s="1154"/>
      <c r="I665" s="1155"/>
      <c r="J665" s="670"/>
      <c r="K665" s="670"/>
      <c r="L665" s="670"/>
      <c r="M665" s="1154"/>
      <c r="N665" s="1155"/>
      <c r="O665" s="670"/>
      <c r="P665" s="670"/>
      <c r="Q665" s="670"/>
      <c r="Y665" s="390"/>
      <c r="Z665" s="390"/>
      <c r="AA665" s="390"/>
      <c r="AB665" s="390"/>
      <c r="AC665" s="390"/>
      <c r="AD665" s="390"/>
      <c r="AE665" s="390"/>
      <c r="AF665" s="390"/>
      <c r="AG665" s="390"/>
      <c r="AH665" s="390"/>
      <c r="AI665" s="390"/>
      <c r="AJ665" s="390"/>
      <c r="AK665" s="390"/>
      <c r="AL665" s="390"/>
      <c r="AM665" s="390"/>
      <c r="AN665" s="390"/>
      <c r="AO665" s="390"/>
      <c r="AP665" s="390"/>
      <c r="AQ665" s="390"/>
      <c r="AR665" s="390"/>
      <c r="AS665" s="390"/>
      <c r="AT665" s="390"/>
      <c r="AU665" s="390"/>
      <c r="AV665" s="390"/>
      <c r="AW665" s="390"/>
      <c r="AX665" s="390"/>
      <c r="AY665" s="390"/>
      <c r="AZ665" s="390"/>
      <c r="BA665" s="393"/>
      <c r="BB665" s="470"/>
      <c r="BC665" s="393"/>
      <c r="BD665" s="393"/>
      <c r="BE665" s="393"/>
      <c r="BF665" s="393"/>
      <c r="BG665" s="393"/>
      <c r="BH665" s="393"/>
      <c r="BI665" s="393"/>
      <c r="BJ665" s="393"/>
      <c r="BK665" s="393"/>
      <c r="BL665" s="393"/>
      <c r="BM665" s="393"/>
      <c r="BN665" s="393"/>
      <c r="BO665" s="393"/>
      <c r="BP665" s="393"/>
      <c r="BQ665" s="393"/>
      <c r="BR665" s="393"/>
      <c r="BS665" s="393"/>
      <c r="BT665" s="393"/>
      <c r="BU665" s="393"/>
      <c r="BV665" s="393"/>
      <c r="BW665" s="393"/>
      <c r="BX665" s="393"/>
      <c r="BY665" s="393"/>
      <c r="BZ665" s="393"/>
      <c r="CA665" s="393"/>
      <c r="CB665" s="393"/>
      <c r="CC665" s="393"/>
      <c r="CD665" s="393"/>
      <c r="CE665" s="393"/>
      <c r="CF665" s="393"/>
      <c r="CG665" s="393"/>
      <c r="CH665" s="393"/>
      <c r="CI665" s="393"/>
      <c r="CJ665" s="393"/>
      <c r="CK665" s="393"/>
      <c r="CL665" s="393"/>
      <c r="CM665" s="393"/>
      <c r="CN665" s="393"/>
      <c r="CO665" s="393"/>
      <c r="CP665" s="393"/>
      <c r="CQ665" s="393"/>
      <c r="CR665" s="393"/>
      <c r="CS665" s="393"/>
      <c r="CT665" s="393"/>
      <c r="CU665" s="393"/>
      <c r="CV665" s="393"/>
      <c r="CW665" s="393"/>
      <c r="CX665" s="393"/>
      <c r="CY665" s="393"/>
      <c r="CZ665" s="393"/>
    </row>
    <row r="666" s="397" customFormat="true" ht="25.15" customHeight="true" x14ac:dyDescent="0.2">
      <c r="C666" s="1154"/>
      <c r="D666" s="1155"/>
      <c r="E666" s="670"/>
      <c r="F666" s="670"/>
      <c r="G666" s="670"/>
      <c r="H666" s="1154"/>
      <c r="I666" s="1155"/>
      <c r="J666" s="670"/>
      <c r="K666" s="670"/>
      <c r="L666" s="670"/>
      <c r="M666" s="1154"/>
      <c r="N666" s="1155"/>
      <c r="O666" s="670"/>
      <c r="P666" s="670"/>
      <c r="Q666" s="670"/>
      <c r="Y666" s="390"/>
      <c r="Z666" s="390"/>
      <c r="AA666" s="390"/>
      <c r="AB666" s="390"/>
      <c r="AC666" s="390"/>
      <c r="AD666" s="390"/>
      <c r="AE666" s="390"/>
      <c r="AF666" s="390"/>
      <c r="AG666" s="390"/>
      <c r="AH666" s="390"/>
      <c r="AI666" s="390"/>
      <c r="AJ666" s="390"/>
      <c r="AK666" s="390"/>
      <c r="AL666" s="390"/>
      <c r="AM666" s="390"/>
      <c r="AN666" s="390"/>
      <c r="AO666" s="390"/>
      <c r="AP666" s="390"/>
      <c r="AQ666" s="390"/>
      <c r="AR666" s="390"/>
      <c r="AS666" s="390"/>
      <c r="AT666" s="390"/>
      <c r="AU666" s="390"/>
      <c r="AV666" s="390"/>
      <c r="AW666" s="390"/>
      <c r="AX666" s="390"/>
      <c r="AY666" s="390"/>
      <c r="AZ666" s="390"/>
      <c r="BA666" s="393"/>
      <c r="BB666" s="470"/>
      <c r="BC666" s="393"/>
      <c r="BD666" s="393"/>
      <c r="BE666" s="393"/>
      <c r="BF666" s="393"/>
      <c r="BG666" s="393"/>
      <c r="BH666" s="393"/>
      <c r="BI666" s="393"/>
      <c r="BJ666" s="393"/>
      <c r="BK666" s="393"/>
      <c r="BL666" s="393"/>
      <c r="BM666" s="393"/>
      <c r="BN666" s="393"/>
      <c r="BO666" s="393"/>
      <c r="BP666" s="393"/>
      <c r="BQ666" s="393"/>
      <c r="BR666" s="393"/>
      <c r="BS666" s="393"/>
      <c r="BT666" s="393"/>
      <c r="BU666" s="393"/>
      <c r="BV666" s="393"/>
      <c r="BW666" s="393"/>
      <c r="BX666" s="393"/>
      <c r="BY666" s="393"/>
      <c r="BZ666" s="393"/>
      <c r="CA666" s="393"/>
      <c r="CB666" s="393"/>
      <c r="CC666" s="393"/>
      <c r="CD666" s="393"/>
      <c r="CE666" s="393"/>
      <c r="CF666" s="393"/>
      <c r="CG666" s="393"/>
      <c r="CH666" s="393"/>
      <c r="CI666" s="393"/>
      <c r="CJ666" s="393"/>
      <c r="CK666" s="393"/>
      <c r="CL666" s="393"/>
      <c r="CM666" s="393"/>
      <c r="CN666" s="393"/>
      <c r="CO666" s="393"/>
      <c r="CP666" s="393"/>
      <c r="CQ666" s="393"/>
      <c r="CR666" s="393"/>
      <c r="CS666" s="393"/>
      <c r="CT666" s="393"/>
      <c r="CU666" s="393"/>
      <c r="CV666" s="393"/>
      <c r="CW666" s="393"/>
      <c r="CX666" s="393"/>
      <c r="CY666" s="393"/>
      <c r="CZ666" s="393"/>
    </row>
    <row r="667" s="397" customFormat="true" ht="25.15" customHeight="true" x14ac:dyDescent="0.2">
      <c r="C667" s="1154"/>
      <c r="D667" s="1155"/>
      <c r="E667" s="670"/>
      <c r="F667" s="670"/>
      <c r="G667" s="670"/>
      <c r="H667" s="1154"/>
      <c r="I667" s="1155"/>
      <c r="J667" s="670"/>
      <c r="K667" s="670"/>
      <c r="L667" s="670"/>
      <c r="M667" s="1154"/>
      <c r="N667" s="1155"/>
      <c r="O667" s="670"/>
      <c r="P667" s="670"/>
      <c r="Q667" s="670"/>
      <c r="Y667" s="390"/>
      <c r="Z667" s="390"/>
      <c r="AA667" s="390"/>
      <c r="AB667" s="390"/>
      <c r="AC667" s="390"/>
      <c r="AD667" s="390"/>
      <c r="AE667" s="390"/>
      <c r="AF667" s="390"/>
      <c r="AG667" s="390"/>
      <c r="AH667" s="390"/>
      <c r="AI667" s="390"/>
      <c r="AJ667" s="390"/>
      <c r="AK667" s="390"/>
      <c r="AL667" s="390"/>
      <c r="AM667" s="390"/>
      <c r="AN667" s="390"/>
      <c r="AO667" s="390"/>
      <c r="AP667" s="390"/>
      <c r="AQ667" s="390"/>
      <c r="AR667" s="390"/>
      <c r="AS667" s="390"/>
      <c r="AT667" s="390"/>
      <c r="AU667" s="390"/>
      <c r="AV667" s="390"/>
      <c r="AW667" s="390"/>
      <c r="AX667" s="390"/>
      <c r="AY667" s="390"/>
      <c r="AZ667" s="390"/>
      <c r="BA667" s="393"/>
      <c r="BB667" s="470"/>
      <c r="BC667" s="393"/>
      <c r="BD667" s="393"/>
      <c r="BE667" s="393"/>
      <c r="BF667" s="393"/>
      <c r="BG667" s="393"/>
      <c r="BH667" s="393"/>
      <c r="BI667" s="393"/>
      <c r="BJ667" s="393"/>
      <c r="BK667" s="393"/>
      <c r="BL667" s="393"/>
      <c r="BM667" s="393"/>
      <c r="BN667" s="393"/>
      <c r="BO667" s="393"/>
      <c r="BP667" s="393"/>
      <c r="BQ667" s="393"/>
      <c r="BR667" s="393"/>
      <c r="BS667" s="393"/>
      <c r="BT667" s="393"/>
      <c r="BU667" s="393"/>
      <c r="BV667" s="393"/>
      <c r="BW667" s="393"/>
      <c r="BX667" s="393"/>
      <c r="BY667" s="393"/>
      <c r="BZ667" s="393"/>
      <c r="CA667" s="393"/>
      <c r="CB667" s="393"/>
      <c r="CC667" s="393"/>
      <c r="CD667" s="393"/>
      <c r="CE667" s="393"/>
      <c r="CF667" s="393"/>
      <c r="CG667" s="393"/>
      <c r="CH667" s="393"/>
      <c r="CI667" s="393"/>
      <c r="CJ667" s="393"/>
      <c r="CK667" s="393"/>
      <c r="CL667" s="393"/>
      <c r="CM667" s="393"/>
      <c r="CN667" s="393"/>
      <c r="CO667" s="393"/>
      <c r="CP667" s="393"/>
      <c r="CQ667" s="393"/>
      <c r="CR667" s="393"/>
      <c r="CS667" s="393"/>
      <c r="CT667" s="393"/>
      <c r="CU667" s="393"/>
      <c r="CV667" s="393"/>
      <c r="CW667" s="393"/>
      <c r="CX667" s="393"/>
      <c r="CY667" s="393"/>
      <c r="CZ667" s="393"/>
    </row>
    <row r="668" s="397" customFormat="true" ht="25.15" customHeight="true" x14ac:dyDescent="0.2">
      <c r="C668" s="1154"/>
      <c r="D668" s="1155"/>
      <c r="E668" s="670"/>
      <c r="F668" s="670"/>
      <c r="G668" s="670"/>
      <c r="H668" s="1154"/>
      <c r="I668" s="1155"/>
      <c r="J668" s="670"/>
      <c r="K668" s="670"/>
      <c r="L668" s="670"/>
      <c r="M668" s="1154"/>
      <c r="N668" s="1155"/>
      <c r="O668" s="670"/>
      <c r="P668" s="670"/>
      <c r="Q668" s="670"/>
      <c r="Y668" s="390"/>
      <c r="Z668" s="390"/>
      <c r="AA668" s="390"/>
      <c r="AB668" s="390"/>
      <c r="AC668" s="390"/>
      <c r="AD668" s="390"/>
      <c r="AE668" s="390"/>
      <c r="AF668" s="390"/>
      <c r="AG668" s="390"/>
      <c r="AH668" s="390"/>
      <c r="AI668" s="390"/>
      <c r="AJ668" s="390"/>
      <c r="AK668" s="390"/>
      <c r="AL668" s="390"/>
      <c r="AM668" s="390"/>
      <c r="AN668" s="390"/>
      <c r="AO668" s="390"/>
      <c r="AP668" s="390"/>
      <c r="AQ668" s="390"/>
      <c r="AR668" s="390"/>
      <c r="AS668" s="390"/>
      <c r="AT668" s="390"/>
      <c r="AU668" s="390"/>
      <c r="AV668" s="390"/>
      <c r="AW668" s="390"/>
      <c r="AX668" s="390"/>
      <c r="AY668" s="390"/>
      <c r="AZ668" s="390"/>
      <c r="BA668" s="393"/>
      <c r="BB668" s="470"/>
      <c r="BC668" s="393"/>
      <c r="BD668" s="393"/>
      <c r="BE668" s="393"/>
      <c r="BF668" s="393"/>
      <c r="BG668" s="393"/>
      <c r="BH668" s="393"/>
      <c r="BI668" s="393"/>
      <c r="BJ668" s="393"/>
      <c r="BK668" s="393"/>
      <c r="BL668" s="393"/>
      <c r="BM668" s="393"/>
      <c r="BN668" s="393"/>
      <c r="BO668" s="393"/>
      <c r="BP668" s="393"/>
      <c r="BQ668" s="393"/>
      <c r="BR668" s="393"/>
      <c r="BS668" s="393"/>
      <c r="BT668" s="393"/>
      <c r="BU668" s="393"/>
      <c r="BV668" s="393"/>
      <c r="BW668" s="393"/>
      <c r="BX668" s="393"/>
      <c r="BY668" s="393"/>
      <c r="BZ668" s="393"/>
      <c r="CA668" s="393"/>
      <c r="CB668" s="393"/>
      <c r="CC668" s="393"/>
      <c r="CD668" s="393"/>
      <c r="CE668" s="393"/>
      <c r="CF668" s="393"/>
      <c r="CG668" s="393"/>
      <c r="CH668" s="393"/>
      <c r="CI668" s="393"/>
      <c r="CJ668" s="393"/>
      <c r="CK668" s="393"/>
      <c r="CL668" s="393"/>
      <c r="CM668" s="393"/>
      <c r="CN668" s="393"/>
      <c r="CO668" s="393"/>
      <c r="CP668" s="393"/>
      <c r="CQ668" s="393"/>
      <c r="CR668" s="393"/>
      <c r="CS668" s="393"/>
      <c r="CT668" s="393"/>
      <c r="CU668" s="393"/>
      <c r="CV668" s="393"/>
      <c r="CW668" s="393"/>
      <c r="CX668" s="393"/>
      <c r="CY668" s="393"/>
      <c r="CZ668" s="393"/>
    </row>
    <row r="669" s="397" customFormat="true" ht="25.15" customHeight="true" x14ac:dyDescent="0.2">
      <c r="C669" s="1154"/>
      <c r="D669" s="1155"/>
      <c r="E669" s="670"/>
      <c r="F669" s="670"/>
      <c r="G669" s="670"/>
      <c r="H669" s="1154"/>
      <c r="I669" s="1155"/>
      <c r="J669" s="670"/>
      <c r="K669" s="670"/>
      <c r="L669" s="670"/>
      <c r="M669" s="1154"/>
      <c r="N669" s="1155"/>
      <c r="O669" s="670"/>
      <c r="P669" s="670"/>
      <c r="Q669" s="670"/>
      <c r="Y669" s="390"/>
      <c r="Z669" s="390"/>
      <c r="AA669" s="390"/>
      <c r="AB669" s="390"/>
      <c r="AC669" s="390"/>
      <c r="AD669" s="390"/>
      <c r="AE669" s="390"/>
      <c r="AF669" s="390"/>
      <c r="AG669" s="390"/>
      <c r="AH669" s="390"/>
      <c r="AI669" s="390"/>
      <c r="AJ669" s="390"/>
      <c r="AK669" s="390"/>
      <c r="AL669" s="390"/>
      <c r="AM669" s="390"/>
      <c r="AN669" s="390"/>
      <c r="AO669" s="390"/>
      <c r="AP669" s="390"/>
      <c r="AQ669" s="390"/>
      <c r="AR669" s="390"/>
      <c r="AS669" s="390"/>
      <c r="AT669" s="390"/>
      <c r="AU669" s="390"/>
      <c r="AV669" s="390"/>
      <c r="AW669" s="390"/>
      <c r="AX669" s="390"/>
      <c r="AY669" s="390"/>
      <c r="AZ669" s="390"/>
      <c r="BA669" s="393"/>
      <c r="BB669" s="470"/>
      <c r="BC669" s="393"/>
      <c r="BD669" s="393"/>
      <c r="BE669" s="393"/>
      <c r="BF669" s="393"/>
      <c r="BG669" s="393"/>
      <c r="BH669" s="393"/>
      <c r="BI669" s="393"/>
      <c r="BJ669" s="393"/>
      <c r="BK669" s="393"/>
      <c r="BL669" s="393"/>
      <c r="BM669" s="393"/>
      <c r="BN669" s="393"/>
      <c r="BO669" s="393"/>
      <c r="BP669" s="393"/>
      <c r="BQ669" s="393"/>
      <c r="BR669" s="393"/>
      <c r="BS669" s="393"/>
      <c r="BT669" s="393"/>
      <c r="BU669" s="393"/>
      <c r="BV669" s="393"/>
      <c r="BW669" s="393"/>
      <c r="BX669" s="393"/>
      <c r="BY669" s="393"/>
      <c r="BZ669" s="393"/>
      <c r="CA669" s="393"/>
      <c r="CB669" s="393"/>
      <c r="CC669" s="393"/>
      <c r="CD669" s="393"/>
      <c r="CE669" s="393"/>
      <c r="CF669" s="393"/>
      <c r="CG669" s="393"/>
      <c r="CH669" s="393"/>
      <c r="CI669" s="393"/>
      <c r="CJ669" s="393"/>
      <c r="CK669" s="393"/>
      <c r="CL669" s="393"/>
      <c r="CM669" s="393"/>
      <c r="CN669" s="393"/>
      <c r="CO669" s="393"/>
      <c r="CP669" s="393"/>
      <c r="CQ669" s="393"/>
      <c r="CR669" s="393"/>
      <c r="CS669" s="393"/>
      <c r="CT669" s="393"/>
      <c r="CU669" s="393"/>
      <c r="CV669" s="393"/>
      <c r="CW669" s="393"/>
      <c r="CX669" s="393"/>
      <c r="CY669" s="393"/>
      <c r="CZ669" s="393"/>
    </row>
    <row r="670" s="397" customFormat="true" ht="25.15" customHeight="true" x14ac:dyDescent="0.2">
      <c r="C670" s="1154"/>
      <c r="D670" s="1155"/>
      <c r="E670" s="670"/>
      <c r="F670" s="670"/>
      <c r="G670" s="670"/>
      <c r="H670" s="1154"/>
      <c r="I670" s="1155"/>
      <c r="J670" s="670"/>
      <c r="K670" s="670"/>
      <c r="L670" s="670"/>
      <c r="M670" s="1154"/>
      <c r="N670" s="1155"/>
      <c r="O670" s="670"/>
      <c r="P670" s="670"/>
      <c r="Q670" s="670"/>
      <c r="Y670" s="390"/>
      <c r="Z670" s="390"/>
      <c r="AA670" s="390"/>
      <c r="AB670" s="390"/>
      <c r="AC670" s="390"/>
      <c r="AD670" s="390"/>
      <c r="AE670" s="390"/>
      <c r="AF670" s="390"/>
      <c r="AG670" s="390"/>
      <c r="AH670" s="390"/>
      <c r="AI670" s="390"/>
      <c r="AJ670" s="390"/>
      <c r="AK670" s="390"/>
      <c r="AL670" s="390"/>
      <c r="AM670" s="390"/>
      <c r="AN670" s="390"/>
      <c r="AO670" s="390"/>
      <c r="AP670" s="390"/>
      <c r="AQ670" s="390"/>
      <c r="AR670" s="390"/>
      <c r="AS670" s="390"/>
      <c r="AT670" s="390"/>
      <c r="AU670" s="390"/>
      <c r="AV670" s="390"/>
      <c r="AW670" s="390"/>
      <c r="AX670" s="390"/>
      <c r="AY670" s="390"/>
      <c r="AZ670" s="390"/>
      <c r="BA670" s="393"/>
      <c r="BB670" s="470"/>
      <c r="BC670" s="393"/>
      <c r="BD670" s="393"/>
      <c r="BE670" s="393"/>
      <c r="BF670" s="393"/>
      <c r="BG670" s="393"/>
      <c r="BH670" s="393"/>
      <c r="BI670" s="393"/>
      <c r="BJ670" s="393"/>
      <c r="BK670" s="393"/>
      <c r="BL670" s="393"/>
      <c r="BM670" s="393"/>
      <c r="BN670" s="393"/>
      <c r="BO670" s="393"/>
      <c r="BP670" s="393"/>
      <c r="BQ670" s="393"/>
      <c r="BR670" s="393"/>
      <c r="BS670" s="393"/>
      <c r="BT670" s="393"/>
      <c r="BU670" s="393"/>
      <c r="BV670" s="393"/>
      <c r="BW670" s="393"/>
      <c r="BX670" s="393"/>
      <c r="BY670" s="393"/>
      <c r="BZ670" s="393"/>
      <c r="CA670" s="393"/>
      <c r="CB670" s="393"/>
      <c r="CC670" s="393"/>
      <c r="CD670" s="393"/>
      <c r="CE670" s="393"/>
      <c r="CF670" s="393"/>
      <c r="CG670" s="393"/>
      <c r="CH670" s="393"/>
      <c r="CI670" s="393"/>
      <c r="CJ670" s="393"/>
      <c r="CK670" s="393"/>
      <c r="CL670" s="393"/>
      <c r="CM670" s="393"/>
      <c r="CN670" s="393"/>
      <c r="CO670" s="393"/>
      <c r="CP670" s="393"/>
      <c r="CQ670" s="393"/>
      <c r="CR670" s="393"/>
      <c r="CS670" s="393"/>
      <c r="CT670" s="393"/>
      <c r="CU670" s="393"/>
      <c r="CV670" s="393"/>
      <c r="CW670" s="393"/>
      <c r="CX670" s="393"/>
      <c r="CY670" s="393"/>
      <c r="CZ670" s="393"/>
    </row>
    <row r="671" s="397" customFormat="true" ht="25.15" customHeight="true" x14ac:dyDescent="0.2">
      <c r="C671" s="1154"/>
      <c r="D671" s="1155"/>
      <c r="E671" s="670"/>
      <c r="F671" s="670"/>
      <c r="G671" s="670"/>
      <c r="H671" s="1154"/>
      <c r="I671" s="1155"/>
      <c r="J671" s="670"/>
      <c r="K671" s="670"/>
      <c r="L671" s="670"/>
      <c r="M671" s="1154"/>
      <c r="N671" s="1155"/>
      <c r="O671" s="670"/>
      <c r="P671" s="670"/>
      <c r="Q671" s="670"/>
      <c r="Y671" s="390"/>
      <c r="Z671" s="390"/>
      <c r="AA671" s="390"/>
      <c r="AB671" s="390"/>
      <c r="AC671" s="390"/>
      <c r="AD671" s="390"/>
      <c r="AE671" s="390"/>
      <c r="AF671" s="390"/>
      <c r="AG671" s="390"/>
      <c r="AH671" s="390"/>
      <c r="AI671" s="390"/>
      <c r="AJ671" s="390"/>
      <c r="AK671" s="390"/>
      <c r="AL671" s="390"/>
      <c r="AM671" s="390"/>
      <c r="AN671" s="390"/>
      <c r="AO671" s="390"/>
      <c r="AP671" s="390"/>
      <c r="AQ671" s="390"/>
      <c r="AR671" s="390"/>
      <c r="AS671" s="390"/>
      <c r="AT671" s="390"/>
      <c r="AU671" s="390"/>
      <c r="AV671" s="390"/>
      <c r="AW671" s="390"/>
      <c r="AX671" s="390"/>
      <c r="AY671" s="390"/>
      <c r="AZ671" s="390"/>
      <c r="BA671" s="393"/>
      <c r="BB671" s="470"/>
      <c r="BC671" s="393"/>
      <c r="BD671" s="393"/>
      <c r="BE671" s="393"/>
      <c r="BF671" s="393"/>
      <c r="BG671" s="393"/>
      <c r="BH671" s="393"/>
      <c r="BI671" s="393"/>
      <c r="BJ671" s="393"/>
      <c r="BK671" s="393"/>
      <c r="BL671" s="393"/>
      <c r="BM671" s="393"/>
      <c r="BN671" s="393"/>
      <c r="BO671" s="393"/>
      <c r="BP671" s="393"/>
      <c r="BQ671" s="393"/>
      <c r="BR671" s="393"/>
      <c r="BS671" s="393"/>
      <c r="BT671" s="393"/>
      <c r="BU671" s="393"/>
      <c r="BV671" s="393"/>
      <c r="BW671" s="393"/>
      <c r="BX671" s="393"/>
      <c r="BY671" s="393"/>
      <c r="BZ671" s="393"/>
      <c r="CA671" s="393"/>
      <c r="CB671" s="393"/>
      <c r="CC671" s="393"/>
      <c r="CD671" s="393"/>
      <c r="CE671" s="393"/>
      <c r="CF671" s="393"/>
      <c r="CG671" s="393"/>
      <c r="CH671" s="393"/>
      <c r="CI671" s="393"/>
      <c r="CJ671" s="393"/>
      <c r="CK671" s="393"/>
      <c r="CL671" s="393"/>
      <c r="CM671" s="393"/>
      <c r="CN671" s="393"/>
      <c r="CO671" s="393"/>
      <c r="CP671" s="393"/>
      <c r="CQ671" s="393"/>
      <c r="CR671" s="393"/>
      <c r="CS671" s="393"/>
      <c r="CT671" s="393"/>
      <c r="CU671" s="393"/>
      <c r="CV671" s="393"/>
      <c r="CW671" s="393"/>
      <c r="CX671" s="393"/>
      <c r="CY671" s="393"/>
      <c r="CZ671" s="393"/>
    </row>
    <row r="672" s="397" customFormat="true" ht="25.15" customHeight="true" x14ac:dyDescent="0.2">
      <c r="C672" s="1154"/>
      <c r="D672" s="1155"/>
      <c r="E672" s="670"/>
      <c r="F672" s="670"/>
      <c r="G672" s="670"/>
      <c r="H672" s="1154"/>
      <c r="I672" s="1155"/>
      <c r="J672" s="670"/>
      <c r="K672" s="670"/>
      <c r="L672" s="670"/>
      <c r="M672" s="1154"/>
      <c r="N672" s="1155"/>
      <c r="O672" s="670"/>
      <c r="P672" s="670"/>
      <c r="Q672" s="670"/>
      <c r="Y672" s="390"/>
      <c r="Z672" s="390"/>
      <c r="AA672" s="390"/>
      <c r="AB672" s="390"/>
      <c r="AC672" s="390"/>
      <c r="AD672" s="390"/>
      <c r="AE672" s="390"/>
      <c r="AF672" s="390"/>
      <c r="AG672" s="390"/>
      <c r="AH672" s="390"/>
      <c r="AI672" s="390"/>
      <c r="AJ672" s="390"/>
      <c r="AK672" s="390"/>
      <c r="AL672" s="390"/>
      <c r="AM672" s="390"/>
      <c r="AN672" s="390"/>
      <c r="AO672" s="390"/>
      <c r="AP672" s="390"/>
      <c r="AQ672" s="390"/>
      <c r="AR672" s="390"/>
      <c r="AS672" s="390"/>
      <c r="AT672" s="390"/>
      <c r="AU672" s="390"/>
      <c r="AV672" s="390"/>
      <c r="AW672" s="390"/>
      <c r="AX672" s="390"/>
      <c r="AY672" s="390"/>
      <c r="AZ672" s="390"/>
      <c r="BA672" s="393"/>
      <c r="BB672" s="470"/>
      <c r="BC672" s="393"/>
      <c r="BD672" s="393"/>
      <c r="BE672" s="393"/>
      <c r="BF672" s="393"/>
      <c r="BG672" s="393"/>
      <c r="BH672" s="393"/>
      <c r="BI672" s="393"/>
      <c r="BJ672" s="393"/>
      <c r="BK672" s="393"/>
      <c r="BL672" s="393"/>
      <c r="BM672" s="393"/>
      <c r="BN672" s="393"/>
      <c r="BO672" s="393"/>
      <c r="BP672" s="393"/>
      <c r="BQ672" s="393"/>
      <c r="BR672" s="393"/>
      <c r="BS672" s="393"/>
      <c r="BT672" s="393"/>
      <c r="BU672" s="393"/>
      <c r="BV672" s="393"/>
      <c r="BW672" s="393"/>
      <c r="BX672" s="393"/>
      <c r="BY672" s="393"/>
      <c r="BZ672" s="393"/>
      <c r="CA672" s="393"/>
      <c r="CB672" s="393"/>
      <c r="CC672" s="393"/>
      <c r="CD672" s="393"/>
      <c r="CE672" s="393"/>
      <c r="CF672" s="393"/>
      <c r="CG672" s="393"/>
      <c r="CH672" s="393"/>
      <c r="CI672" s="393"/>
      <c r="CJ672" s="393"/>
      <c r="CK672" s="393"/>
      <c r="CL672" s="393"/>
      <c r="CM672" s="393"/>
      <c r="CN672" s="393"/>
      <c r="CO672" s="393"/>
      <c r="CP672" s="393"/>
      <c r="CQ672" s="393"/>
      <c r="CR672" s="393"/>
      <c r="CS672" s="393"/>
      <c r="CT672" s="393"/>
      <c r="CU672" s="393"/>
      <c r="CV672" s="393"/>
      <c r="CW672" s="393"/>
      <c r="CX672" s="393"/>
      <c r="CY672" s="393"/>
      <c r="CZ672" s="393"/>
    </row>
    <row r="673" s="397" customFormat="true" ht="25.15" customHeight="true" x14ac:dyDescent="0.2">
      <c r="C673" s="1154"/>
      <c r="D673" s="1155"/>
      <c r="E673" s="670"/>
      <c r="F673" s="670"/>
      <c r="G673" s="670"/>
      <c r="H673" s="1154"/>
      <c r="I673" s="1155"/>
      <c r="J673" s="670"/>
      <c r="K673" s="670"/>
      <c r="L673" s="670"/>
      <c r="M673" s="1154"/>
      <c r="N673" s="1155"/>
      <c r="O673" s="670"/>
      <c r="P673" s="670"/>
      <c r="Q673" s="670"/>
      <c r="Y673" s="390"/>
      <c r="Z673" s="390"/>
      <c r="AA673" s="390"/>
      <c r="AB673" s="390"/>
      <c r="AC673" s="390"/>
      <c r="AD673" s="390"/>
      <c r="AE673" s="390"/>
      <c r="AF673" s="390"/>
      <c r="AG673" s="390"/>
      <c r="AH673" s="390"/>
      <c r="AI673" s="390"/>
      <c r="AJ673" s="390"/>
      <c r="AK673" s="390"/>
      <c r="AL673" s="390"/>
      <c r="AM673" s="390"/>
      <c r="AN673" s="390"/>
      <c r="AO673" s="390"/>
      <c r="AP673" s="390"/>
      <c r="AQ673" s="390"/>
      <c r="AR673" s="390"/>
      <c r="AS673" s="390"/>
      <c r="AT673" s="390"/>
      <c r="AU673" s="390"/>
      <c r="AV673" s="390"/>
      <c r="AW673" s="390"/>
      <c r="AX673" s="390"/>
      <c r="AY673" s="390"/>
      <c r="AZ673" s="390"/>
      <c r="BA673" s="393"/>
      <c r="BB673" s="470"/>
      <c r="BC673" s="393"/>
      <c r="BD673" s="393"/>
      <c r="BE673" s="393"/>
      <c r="BF673" s="393"/>
      <c r="BG673" s="393"/>
      <c r="BH673" s="393"/>
      <c r="BI673" s="393"/>
      <c r="BJ673" s="393"/>
      <c r="BK673" s="393"/>
      <c r="BL673" s="393"/>
      <c r="BM673" s="393"/>
      <c r="BN673" s="393"/>
      <c r="BO673" s="393"/>
      <c r="BP673" s="393"/>
      <c r="BQ673" s="393"/>
      <c r="BR673" s="393"/>
      <c r="BS673" s="393"/>
      <c r="BT673" s="393"/>
      <c r="BU673" s="393"/>
      <c r="BV673" s="393"/>
      <c r="BW673" s="393"/>
      <c r="BX673" s="393"/>
      <c r="BY673" s="393"/>
      <c r="BZ673" s="393"/>
      <c r="CA673" s="393"/>
      <c r="CB673" s="393"/>
      <c r="CC673" s="393"/>
      <c r="CD673" s="393"/>
      <c r="CE673" s="393"/>
      <c r="CF673" s="393"/>
      <c r="CG673" s="393"/>
      <c r="CH673" s="393"/>
      <c r="CI673" s="393"/>
      <c r="CJ673" s="393"/>
      <c r="CK673" s="393"/>
      <c r="CL673" s="393"/>
      <c r="CM673" s="393"/>
      <c r="CN673" s="393"/>
      <c r="CO673" s="393"/>
      <c r="CP673" s="393"/>
      <c r="CQ673" s="393"/>
      <c r="CR673" s="393"/>
      <c r="CS673" s="393"/>
      <c r="CT673" s="393"/>
      <c r="CU673" s="393"/>
      <c r="CV673" s="393"/>
      <c r="CW673" s="393"/>
      <c r="CX673" s="393"/>
      <c r="CY673" s="393"/>
      <c r="CZ673" s="393"/>
    </row>
    <row r="674" s="397" customFormat="true" ht="25.15" customHeight="true" x14ac:dyDescent="0.2">
      <c r="C674" s="1154"/>
      <c r="D674" s="1155"/>
      <c r="E674" s="670"/>
      <c r="F674" s="670"/>
      <c r="G674" s="670"/>
      <c r="H674" s="1154"/>
      <c r="I674" s="1155"/>
      <c r="J674" s="670"/>
      <c r="K674" s="670"/>
      <c r="L674" s="670"/>
      <c r="M674" s="1154"/>
      <c r="N674" s="1155"/>
      <c r="O674" s="670"/>
      <c r="P674" s="670"/>
      <c r="Q674" s="670"/>
      <c r="Y674" s="390"/>
      <c r="Z674" s="390"/>
      <c r="AA674" s="390"/>
      <c r="AB674" s="390"/>
      <c r="AC674" s="390"/>
      <c r="AD674" s="390"/>
      <c r="AE674" s="390"/>
      <c r="AF674" s="390"/>
      <c r="AG674" s="390"/>
      <c r="AH674" s="390"/>
      <c r="AI674" s="390"/>
      <c r="AJ674" s="390"/>
      <c r="AK674" s="390"/>
      <c r="AL674" s="390"/>
      <c r="AM674" s="390"/>
      <c r="AN674" s="390"/>
      <c r="AO674" s="390"/>
      <c r="AP674" s="390"/>
      <c r="AQ674" s="390"/>
      <c r="AR674" s="390"/>
      <c r="AS674" s="390"/>
      <c r="AT674" s="390"/>
      <c r="AU674" s="390"/>
      <c r="AV674" s="390"/>
      <c r="AW674" s="390"/>
      <c r="AX674" s="390"/>
      <c r="AY674" s="390"/>
      <c r="AZ674" s="390"/>
      <c r="BA674" s="393"/>
      <c r="BB674" s="470"/>
      <c r="BC674" s="393"/>
      <c r="BD674" s="393"/>
      <c r="BE674" s="393"/>
      <c r="BF674" s="393"/>
      <c r="BG674" s="393"/>
      <c r="BH674" s="393"/>
      <c r="BI674" s="393"/>
      <c r="BJ674" s="393"/>
      <c r="BK674" s="393"/>
      <c r="BL674" s="393"/>
      <c r="BM674" s="393"/>
      <c r="BN674" s="393"/>
      <c r="BO674" s="393"/>
      <c r="BP674" s="393"/>
      <c r="BQ674" s="393"/>
      <c r="BR674" s="393"/>
      <c r="BS674" s="393"/>
      <c r="BT674" s="393"/>
      <c r="BU674" s="393"/>
      <c r="BV674" s="393"/>
      <c r="BW674" s="393"/>
      <c r="BX674" s="393"/>
      <c r="BY674" s="393"/>
      <c r="BZ674" s="393"/>
      <c r="CA674" s="393"/>
      <c r="CB674" s="393"/>
      <c r="CC674" s="393"/>
      <c r="CD674" s="393"/>
      <c r="CE674" s="393"/>
      <c r="CF674" s="393"/>
      <c r="CG674" s="393"/>
      <c r="CH674" s="393"/>
      <c r="CI674" s="393"/>
      <c r="CJ674" s="393"/>
      <c r="CK674" s="393"/>
      <c r="CL674" s="393"/>
      <c r="CM674" s="393"/>
      <c r="CN674" s="393"/>
      <c r="CO674" s="393"/>
      <c r="CP674" s="393"/>
      <c r="CQ674" s="393"/>
      <c r="CR674" s="393"/>
      <c r="CS674" s="393"/>
      <c r="CT674" s="393"/>
      <c r="CU674" s="393"/>
      <c r="CV674" s="393"/>
      <c r="CW674" s="393"/>
      <c r="CX674" s="393"/>
      <c r="CY674" s="393"/>
      <c r="CZ674" s="393"/>
    </row>
    <row r="675" s="397" customFormat="true" ht="25.15" customHeight="true" x14ac:dyDescent="0.2">
      <c r="C675" s="1154"/>
      <c r="D675" s="1155"/>
      <c r="E675" s="670"/>
      <c r="F675" s="670"/>
      <c r="G675" s="670"/>
      <c r="H675" s="1154"/>
      <c r="I675" s="1155"/>
      <c r="J675" s="670"/>
      <c r="K675" s="670"/>
      <c r="L675" s="670"/>
      <c r="M675" s="1154"/>
      <c r="N675" s="1155"/>
      <c r="O675" s="670"/>
      <c r="P675" s="670"/>
      <c r="Q675" s="670"/>
      <c r="Y675" s="390"/>
      <c r="Z675" s="390"/>
      <c r="AA675" s="390"/>
      <c r="AB675" s="390"/>
      <c r="AC675" s="390"/>
      <c r="AD675" s="390"/>
      <c r="AE675" s="390"/>
      <c r="AF675" s="390"/>
      <c r="AG675" s="390"/>
      <c r="AH675" s="390"/>
      <c r="AI675" s="390"/>
      <c r="AJ675" s="390"/>
      <c r="AK675" s="390"/>
      <c r="AL675" s="390"/>
      <c r="AM675" s="390"/>
      <c r="AN675" s="390"/>
      <c r="AO675" s="390"/>
      <c r="AP675" s="390"/>
      <c r="AQ675" s="390"/>
      <c r="AR675" s="390"/>
      <c r="AS675" s="390"/>
      <c r="AT675" s="390"/>
      <c r="AU675" s="390"/>
      <c r="AV675" s="390"/>
      <c r="AW675" s="390"/>
      <c r="AX675" s="390"/>
      <c r="AY675" s="390"/>
      <c r="AZ675" s="390"/>
      <c r="BA675" s="393"/>
      <c r="BB675" s="470"/>
      <c r="BC675" s="393"/>
      <c r="BD675" s="393"/>
      <c r="BE675" s="393"/>
      <c r="BF675" s="393"/>
      <c r="BG675" s="393"/>
      <c r="BH675" s="393"/>
      <c r="BI675" s="393"/>
      <c r="BJ675" s="393"/>
      <c r="BK675" s="393"/>
      <c r="BL675" s="393"/>
      <c r="BM675" s="393"/>
      <c r="BN675" s="393"/>
      <c r="BO675" s="393"/>
      <c r="BP675" s="393"/>
      <c r="BQ675" s="393"/>
      <c r="BR675" s="393"/>
      <c r="BS675" s="393"/>
      <c r="BT675" s="393"/>
      <c r="BU675" s="393"/>
      <c r="BV675" s="393"/>
      <c r="BW675" s="393"/>
      <c r="BX675" s="393"/>
      <c r="BY675" s="393"/>
      <c r="BZ675" s="393"/>
      <c r="CA675" s="393"/>
      <c r="CB675" s="393"/>
      <c r="CC675" s="393"/>
      <c r="CD675" s="393"/>
      <c r="CE675" s="393"/>
      <c r="CF675" s="393"/>
      <c r="CG675" s="393"/>
      <c r="CH675" s="393"/>
      <c r="CI675" s="393"/>
      <c r="CJ675" s="393"/>
      <c r="CK675" s="393"/>
      <c r="CL675" s="393"/>
      <c r="CM675" s="393"/>
      <c r="CN675" s="393"/>
      <c r="CO675" s="393"/>
      <c r="CP675" s="393"/>
      <c r="CQ675" s="393"/>
      <c r="CR675" s="393"/>
      <c r="CS675" s="393"/>
      <c r="CT675" s="393"/>
      <c r="CU675" s="393"/>
      <c r="CV675" s="393"/>
      <c r="CW675" s="393"/>
      <c r="CX675" s="393"/>
      <c r="CY675" s="393"/>
      <c r="CZ675" s="393"/>
    </row>
    <row r="676" s="397" customFormat="true" ht="25.15" customHeight="true" x14ac:dyDescent="0.2">
      <c r="C676" s="1154"/>
      <c r="D676" s="1155"/>
      <c r="E676" s="670"/>
      <c r="F676" s="670"/>
      <c r="G676" s="670"/>
      <c r="H676" s="1154"/>
      <c r="I676" s="1155"/>
      <c r="J676" s="670"/>
      <c r="K676" s="670"/>
      <c r="L676" s="670"/>
      <c r="M676" s="1154"/>
      <c r="N676" s="1155"/>
      <c r="O676" s="670"/>
      <c r="P676" s="670"/>
      <c r="Q676" s="670"/>
      <c r="Y676" s="390"/>
      <c r="Z676" s="390"/>
      <c r="AA676" s="390"/>
      <c r="AB676" s="390"/>
      <c r="AC676" s="390"/>
      <c r="AD676" s="390"/>
      <c r="AE676" s="390"/>
      <c r="AF676" s="390"/>
      <c r="AG676" s="390"/>
      <c r="AH676" s="390"/>
      <c r="AI676" s="390"/>
      <c r="AJ676" s="390"/>
      <c r="AK676" s="390"/>
      <c r="AL676" s="390"/>
      <c r="AM676" s="390"/>
      <c r="AN676" s="390"/>
      <c r="AO676" s="390"/>
      <c r="AP676" s="390"/>
      <c r="AQ676" s="390"/>
      <c r="AR676" s="390"/>
      <c r="AS676" s="390"/>
      <c r="AT676" s="390"/>
      <c r="AU676" s="390"/>
      <c r="AV676" s="390"/>
      <c r="AW676" s="390"/>
      <c r="AX676" s="390"/>
      <c r="AY676" s="390"/>
      <c r="AZ676" s="390"/>
      <c r="BA676" s="393"/>
      <c r="BB676" s="470"/>
      <c r="BC676" s="393"/>
      <c r="BD676" s="393"/>
      <c r="BE676" s="393"/>
      <c r="BF676" s="393"/>
      <c r="BG676" s="393"/>
      <c r="BH676" s="393"/>
      <c r="BI676" s="393"/>
      <c r="BJ676" s="393"/>
      <c r="BK676" s="393"/>
      <c r="BL676" s="393"/>
      <c r="BM676" s="393"/>
      <c r="BN676" s="393"/>
      <c r="BO676" s="393"/>
      <c r="BP676" s="393"/>
      <c r="BQ676" s="393"/>
      <c r="BR676" s="393"/>
      <c r="BS676" s="393"/>
      <c r="BT676" s="393"/>
      <c r="BU676" s="393"/>
      <c r="BV676" s="393"/>
      <c r="BW676" s="393"/>
      <c r="BX676" s="393"/>
      <c r="BY676" s="393"/>
      <c r="BZ676" s="393"/>
      <c r="CA676" s="393"/>
      <c r="CB676" s="393"/>
      <c r="CC676" s="393"/>
      <c r="CD676" s="393"/>
      <c r="CE676" s="393"/>
      <c r="CF676" s="393"/>
      <c r="CG676" s="393"/>
      <c r="CH676" s="393"/>
      <c r="CI676" s="393"/>
      <c r="CJ676" s="393"/>
      <c r="CK676" s="393"/>
      <c r="CL676" s="393"/>
      <c r="CM676" s="393"/>
      <c r="CN676" s="393"/>
      <c r="CO676" s="393"/>
      <c r="CP676" s="393"/>
      <c r="CQ676" s="393"/>
      <c r="CR676" s="393"/>
      <c r="CS676" s="393"/>
      <c r="CT676" s="393"/>
      <c r="CU676" s="393"/>
      <c r="CV676" s="393"/>
      <c r="CW676" s="393"/>
      <c r="CX676" s="393"/>
      <c r="CY676" s="393"/>
      <c r="CZ676" s="393"/>
    </row>
    <row r="677" s="397" customFormat="true" ht="25.15" customHeight="true" x14ac:dyDescent="0.2">
      <c r="C677" s="1154"/>
      <c r="D677" s="1155"/>
      <c r="E677" s="670"/>
      <c r="F677" s="670"/>
      <c r="G677" s="670"/>
      <c r="H677" s="1154"/>
      <c r="I677" s="1155"/>
      <c r="J677" s="670"/>
      <c r="K677" s="670"/>
      <c r="L677" s="670"/>
      <c r="M677" s="1154"/>
      <c r="N677" s="1155"/>
      <c r="O677" s="670"/>
      <c r="P677" s="670"/>
      <c r="Q677" s="670"/>
      <c r="Y677" s="390"/>
      <c r="Z677" s="390"/>
      <c r="AA677" s="390"/>
      <c r="AB677" s="390"/>
      <c r="AC677" s="390"/>
      <c r="AD677" s="390"/>
      <c r="AE677" s="390"/>
      <c r="AF677" s="390"/>
      <c r="AG677" s="390"/>
      <c r="AH677" s="390"/>
      <c r="AI677" s="390"/>
      <c r="AJ677" s="390"/>
      <c r="AK677" s="390"/>
      <c r="AL677" s="390"/>
      <c r="AM677" s="390"/>
      <c r="AN677" s="390"/>
      <c r="AO677" s="390"/>
      <c r="AP677" s="390"/>
      <c r="AQ677" s="390"/>
      <c r="AR677" s="390"/>
      <c r="AS677" s="390"/>
      <c r="AT677" s="390"/>
      <c r="AU677" s="390"/>
      <c r="AV677" s="390"/>
      <c r="AW677" s="390"/>
      <c r="AX677" s="390"/>
      <c r="AY677" s="390"/>
      <c r="AZ677" s="390"/>
      <c r="BA677" s="393"/>
      <c r="BB677" s="470"/>
      <c r="BC677" s="393"/>
      <c r="BD677" s="393"/>
      <c r="BE677" s="393"/>
      <c r="BF677" s="393"/>
      <c r="BG677" s="393"/>
      <c r="BH677" s="393"/>
      <c r="BI677" s="393"/>
      <c r="BJ677" s="393"/>
      <c r="BK677" s="393"/>
      <c r="BL677" s="393"/>
      <c r="BM677" s="393"/>
      <c r="BN677" s="393"/>
      <c r="BO677" s="393"/>
      <c r="BP677" s="393"/>
      <c r="BQ677" s="393"/>
      <c r="BR677" s="393"/>
      <c r="BS677" s="393"/>
      <c r="BT677" s="393"/>
      <c r="BU677" s="393"/>
      <c r="BV677" s="393"/>
      <c r="BW677" s="393"/>
      <c r="BX677" s="393"/>
      <c r="BY677" s="393"/>
      <c r="BZ677" s="393"/>
      <c r="CA677" s="393"/>
      <c r="CB677" s="393"/>
      <c r="CC677" s="393"/>
      <c r="CD677" s="393"/>
      <c r="CE677" s="393"/>
      <c r="CF677" s="393"/>
      <c r="CG677" s="393"/>
      <c r="CH677" s="393"/>
      <c r="CI677" s="393"/>
      <c r="CJ677" s="393"/>
      <c r="CK677" s="393"/>
      <c r="CL677" s="393"/>
      <c r="CM677" s="393"/>
      <c r="CN677" s="393"/>
      <c r="CO677" s="393"/>
      <c r="CP677" s="393"/>
      <c r="CQ677" s="393"/>
      <c r="CR677" s="393"/>
      <c r="CS677" s="393"/>
      <c r="CT677" s="393"/>
      <c r="CU677" s="393"/>
      <c r="CV677" s="393"/>
      <c r="CW677" s="393"/>
      <c r="CX677" s="393"/>
      <c r="CY677" s="393"/>
      <c r="CZ677" s="393"/>
    </row>
    <row r="678" s="397" customFormat="true" ht="25.15" customHeight="true" x14ac:dyDescent="0.2">
      <c r="C678" s="1154"/>
      <c r="D678" s="1155"/>
      <c r="E678" s="670"/>
      <c r="F678" s="670"/>
      <c r="G678" s="670"/>
      <c r="H678" s="1154"/>
      <c r="I678" s="1155"/>
      <c r="J678" s="670"/>
      <c r="K678" s="670"/>
      <c r="L678" s="670"/>
      <c r="M678" s="1154"/>
      <c r="N678" s="1155"/>
      <c r="O678" s="670"/>
      <c r="P678" s="670"/>
      <c r="Q678" s="670"/>
      <c r="Y678" s="390"/>
      <c r="Z678" s="390"/>
      <c r="AA678" s="390"/>
      <c r="AB678" s="390"/>
      <c r="AC678" s="390"/>
      <c r="AD678" s="390"/>
      <c r="AE678" s="390"/>
      <c r="AF678" s="390"/>
      <c r="AG678" s="390"/>
      <c r="AH678" s="390"/>
      <c r="AI678" s="390"/>
      <c r="AJ678" s="390"/>
      <c r="AK678" s="390"/>
      <c r="AL678" s="390"/>
      <c r="AM678" s="390"/>
      <c r="AN678" s="390"/>
      <c r="AO678" s="390"/>
      <c r="AP678" s="390"/>
      <c r="AQ678" s="390"/>
      <c r="AR678" s="390"/>
      <c r="AS678" s="390"/>
      <c r="AT678" s="390"/>
      <c r="AU678" s="390"/>
      <c r="AV678" s="390"/>
      <c r="AW678" s="390"/>
      <c r="AX678" s="390"/>
      <c r="AY678" s="390"/>
      <c r="AZ678" s="390"/>
      <c r="BA678" s="393"/>
      <c r="BB678" s="470"/>
      <c r="BC678" s="393"/>
      <c r="BD678" s="393"/>
      <c r="BE678" s="393"/>
      <c r="BF678" s="393"/>
      <c r="BG678" s="393"/>
      <c r="BH678" s="393"/>
      <c r="BI678" s="393"/>
      <c r="BJ678" s="393"/>
      <c r="BK678" s="393"/>
      <c r="BL678" s="393"/>
      <c r="BM678" s="393"/>
      <c r="BN678" s="393"/>
      <c r="BO678" s="393"/>
      <c r="BP678" s="393"/>
      <c r="BQ678" s="393"/>
      <c r="BR678" s="393"/>
      <c r="BS678" s="393"/>
      <c r="BT678" s="393"/>
      <c r="BU678" s="393"/>
      <c r="BV678" s="393"/>
      <c r="BW678" s="393"/>
      <c r="BX678" s="393"/>
      <c r="BY678" s="393"/>
      <c r="BZ678" s="393"/>
      <c r="CA678" s="393"/>
      <c r="CB678" s="393"/>
      <c r="CC678" s="393"/>
      <c r="CD678" s="393"/>
      <c r="CE678" s="393"/>
      <c r="CF678" s="393"/>
      <c r="CG678" s="393"/>
      <c r="CH678" s="393"/>
      <c r="CI678" s="393"/>
      <c r="CJ678" s="393"/>
      <c r="CK678" s="393"/>
      <c r="CL678" s="393"/>
      <c r="CM678" s="393"/>
      <c r="CN678" s="393"/>
      <c r="CO678" s="393"/>
      <c r="CP678" s="393"/>
      <c r="CQ678" s="393"/>
      <c r="CR678" s="393"/>
      <c r="CS678" s="393"/>
      <c r="CT678" s="393"/>
      <c r="CU678" s="393"/>
      <c r="CV678" s="393"/>
      <c r="CW678" s="393"/>
      <c r="CX678" s="393"/>
      <c r="CY678" s="393"/>
      <c r="CZ678" s="393"/>
    </row>
    <row r="679" s="397" customFormat="true" ht="25.15" customHeight="true" x14ac:dyDescent="0.2">
      <c r="C679" s="1154"/>
      <c r="D679" s="1155"/>
      <c r="E679" s="670"/>
      <c r="F679" s="670"/>
      <c r="G679" s="670"/>
      <c r="H679" s="1154"/>
      <c r="I679" s="1155"/>
      <c r="J679" s="670"/>
      <c r="K679" s="670"/>
      <c r="L679" s="670"/>
      <c r="M679" s="1154"/>
      <c r="N679" s="1155"/>
      <c r="O679" s="670"/>
      <c r="P679" s="670"/>
      <c r="Q679" s="670"/>
      <c r="Y679" s="390"/>
      <c r="Z679" s="390"/>
      <c r="AA679" s="390"/>
      <c r="AB679" s="390"/>
      <c r="AC679" s="390"/>
      <c r="AD679" s="390"/>
      <c r="AE679" s="390"/>
      <c r="AF679" s="390"/>
      <c r="AG679" s="390"/>
      <c r="AH679" s="390"/>
      <c r="AI679" s="390"/>
      <c r="AJ679" s="390"/>
      <c r="AK679" s="390"/>
      <c r="AL679" s="390"/>
      <c r="AM679" s="390"/>
      <c r="AN679" s="390"/>
      <c r="AO679" s="390"/>
      <c r="AP679" s="390"/>
      <c r="AQ679" s="390"/>
      <c r="AR679" s="390"/>
      <c r="AS679" s="390"/>
      <c r="AT679" s="390"/>
      <c r="AU679" s="390"/>
      <c r="AV679" s="390"/>
      <c r="AW679" s="390"/>
      <c r="AX679" s="390"/>
      <c r="AY679" s="390"/>
      <c r="AZ679" s="390"/>
      <c r="BA679" s="393"/>
      <c r="BB679" s="470"/>
      <c r="BC679" s="393"/>
      <c r="BD679" s="393"/>
      <c r="BE679" s="393"/>
      <c r="BF679" s="393"/>
      <c r="BG679" s="393"/>
      <c r="BH679" s="393"/>
      <c r="BI679" s="393"/>
      <c r="BJ679" s="393"/>
      <c r="BK679" s="393"/>
      <c r="BL679" s="393"/>
      <c r="BM679" s="393"/>
      <c r="BN679" s="393"/>
      <c r="BO679" s="393"/>
      <c r="BP679" s="393"/>
      <c r="BQ679" s="393"/>
      <c r="BR679" s="393"/>
      <c r="BS679" s="393"/>
      <c r="BT679" s="393"/>
      <c r="BU679" s="393"/>
      <c r="BV679" s="393"/>
      <c r="BW679" s="393"/>
      <c r="BX679" s="393"/>
      <c r="BY679" s="393"/>
      <c r="BZ679" s="393"/>
      <c r="CA679" s="393"/>
      <c r="CB679" s="393"/>
      <c r="CC679" s="393"/>
      <c r="CD679" s="393"/>
      <c r="CE679" s="393"/>
      <c r="CF679" s="393"/>
      <c r="CG679" s="393"/>
      <c r="CH679" s="393"/>
      <c r="CI679" s="393"/>
      <c r="CJ679" s="393"/>
      <c r="CK679" s="393"/>
      <c r="CL679" s="393"/>
      <c r="CM679" s="393"/>
      <c r="CN679" s="393"/>
      <c r="CO679" s="393"/>
      <c r="CP679" s="393"/>
      <c r="CQ679" s="393"/>
      <c r="CR679" s="393"/>
      <c r="CS679" s="393"/>
      <c r="CT679" s="393"/>
      <c r="CU679" s="393"/>
      <c r="CV679" s="393"/>
      <c r="CW679" s="393"/>
      <c r="CX679" s="393"/>
      <c r="CY679" s="393"/>
      <c r="CZ679" s="393"/>
    </row>
    <row r="680" s="397" customFormat="true" ht="25.15" customHeight="true" x14ac:dyDescent="0.2">
      <c r="C680" s="1154"/>
      <c r="D680" s="1155"/>
      <c r="E680" s="670"/>
      <c r="F680" s="670"/>
      <c r="G680" s="670"/>
      <c r="H680" s="1154"/>
      <c r="I680" s="1155"/>
      <c r="J680" s="670"/>
      <c r="K680" s="670"/>
      <c r="L680" s="670"/>
      <c r="M680" s="1154"/>
      <c r="N680" s="1155"/>
      <c r="O680" s="670"/>
      <c r="P680" s="670"/>
      <c r="Q680" s="670"/>
      <c r="Y680" s="390"/>
      <c r="Z680" s="390"/>
      <c r="AA680" s="390"/>
      <c r="AB680" s="390"/>
      <c r="AC680" s="390"/>
      <c r="AD680" s="390"/>
      <c r="AE680" s="390"/>
      <c r="AF680" s="390"/>
      <c r="AG680" s="390"/>
      <c r="AH680" s="390"/>
      <c r="AI680" s="390"/>
      <c r="AJ680" s="390"/>
      <c r="AK680" s="390"/>
      <c r="AL680" s="390"/>
      <c r="AM680" s="390"/>
      <c r="AN680" s="390"/>
      <c r="AO680" s="390"/>
      <c r="AP680" s="390"/>
      <c r="AQ680" s="390"/>
      <c r="AR680" s="390"/>
      <c r="AS680" s="390"/>
      <c r="AT680" s="390"/>
      <c r="AU680" s="390"/>
      <c r="AV680" s="390"/>
      <c r="AW680" s="390"/>
      <c r="AX680" s="390"/>
      <c r="AY680" s="390"/>
      <c r="AZ680" s="390"/>
      <c r="BA680" s="393"/>
      <c r="BB680" s="470"/>
      <c r="BC680" s="393"/>
      <c r="BD680" s="393"/>
      <c r="BE680" s="393"/>
      <c r="BF680" s="393"/>
      <c r="BG680" s="393"/>
      <c r="BH680" s="393"/>
      <c r="BI680" s="393"/>
      <c r="BJ680" s="393"/>
      <c r="BK680" s="393"/>
      <c r="BL680" s="393"/>
      <c r="BM680" s="393"/>
      <c r="BN680" s="393"/>
      <c r="BO680" s="393"/>
      <c r="BP680" s="393"/>
      <c r="BQ680" s="393"/>
      <c r="BR680" s="393"/>
      <c r="BS680" s="393"/>
      <c r="BT680" s="393"/>
      <c r="BU680" s="393"/>
      <c r="BV680" s="393"/>
      <c r="BW680" s="393"/>
      <c r="BX680" s="393"/>
      <c r="BY680" s="393"/>
      <c r="BZ680" s="393"/>
      <c r="CA680" s="393"/>
      <c r="CB680" s="393"/>
      <c r="CC680" s="393"/>
      <c r="CD680" s="393"/>
      <c r="CE680" s="393"/>
      <c r="CF680" s="393"/>
      <c r="CG680" s="393"/>
      <c r="CH680" s="393"/>
      <c r="CI680" s="393"/>
      <c r="CJ680" s="393"/>
      <c r="CK680" s="393"/>
      <c r="CL680" s="393"/>
      <c r="CM680" s="393"/>
      <c r="CN680" s="393"/>
      <c r="CO680" s="393"/>
      <c r="CP680" s="393"/>
      <c r="CQ680" s="393"/>
      <c r="CR680" s="393"/>
      <c r="CS680" s="393"/>
      <c r="CT680" s="393"/>
      <c r="CU680" s="393"/>
      <c r="CV680" s="393"/>
      <c r="CW680" s="393"/>
      <c r="CX680" s="393"/>
      <c r="CY680" s="393"/>
      <c r="CZ680" s="393"/>
    </row>
    <row r="681" s="397" customFormat="true" ht="25.15" customHeight="true" x14ac:dyDescent="0.2">
      <c r="C681" s="1154"/>
      <c r="D681" s="1155"/>
      <c r="E681" s="670"/>
      <c r="F681" s="670"/>
      <c r="G681" s="670"/>
      <c r="H681" s="1154"/>
      <c r="I681" s="1155"/>
      <c r="J681" s="670"/>
      <c r="K681" s="670"/>
      <c r="L681" s="670"/>
      <c r="M681" s="1154"/>
      <c r="N681" s="1155"/>
      <c r="O681" s="670"/>
      <c r="P681" s="670"/>
      <c r="Q681" s="670"/>
      <c r="Y681" s="390"/>
      <c r="Z681" s="390"/>
      <c r="AA681" s="390"/>
      <c r="AB681" s="390"/>
      <c r="AC681" s="390"/>
      <c r="AD681" s="390"/>
      <c r="AE681" s="390"/>
      <c r="AF681" s="390"/>
      <c r="AG681" s="390"/>
      <c r="AH681" s="390"/>
      <c r="AI681" s="390"/>
      <c r="AJ681" s="390"/>
      <c r="AK681" s="390"/>
      <c r="AL681" s="390"/>
      <c r="AM681" s="390"/>
      <c r="AN681" s="390"/>
      <c r="AO681" s="390"/>
      <c r="AP681" s="390"/>
      <c r="AQ681" s="390"/>
      <c r="AR681" s="390"/>
      <c r="AS681" s="390"/>
      <c r="AT681" s="390"/>
      <c r="AU681" s="390"/>
      <c r="AV681" s="390"/>
      <c r="AW681" s="390"/>
      <c r="AX681" s="390"/>
      <c r="AY681" s="390"/>
      <c r="AZ681" s="390"/>
      <c r="BA681" s="393"/>
      <c r="BB681" s="470"/>
      <c r="BC681" s="393"/>
      <c r="BD681" s="393"/>
      <c r="BE681" s="393"/>
      <c r="BF681" s="393"/>
      <c r="BG681" s="393"/>
      <c r="BH681" s="393"/>
      <c r="BI681" s="393"/>
      <c r="BJ681" s="393"/>
      <c r="BK681" s="393"/>
      <c r="BL681" s="393"/>
      <c r="BM681" s="393"/>
      <c r="BN681" s="393"/>
      <c r="BO681" s="393"/>
      <c r="BP681" s="393"/>
      <c r="BQ681" s="393"/>
      <c r="BR681" s="393"/>
      <c r="BS681" s="393"/>
      <c r="BT681" s="393"/>
      <c r="BU681" s="393"/>
      <c r="BV681" s="393"/>
      <c r="BW681" s="393"/>
      <c r="BX681" s="393"/>
      <c r="BY681" s="393"/>
      <c r="BZ681" s="393"/>
      <c r="CA681" s="393"/>
      <c r="CB681" s="393"/>
      <c r="CC681" s="393"/>
      <c r="CD681" s="393"/>
      <c r="CE681" s="393"/>
      <c r="CF681" s="393"/>
      <c r="CG681" s="393"/>
      <c r="CH681" s="393"/>
      <c r="CI681" s="393"/>
      <c r="CJ681" s="393"/>
      <c r="CK681" s="393"/>
      <c r="CL681" s="393"/>
      <c r="CM681" s="393"/>
      <c r="CN681" s="393"/>
      <c r="CO681" s="393"/>
      <c r="CP681" s="393"/>
      <c r="CQ681" s="393"/>
      <c r="CR681" s="393"/>
      <c r="CS681" s="393"/>
      <c r="CT681" s="393"/>
      <c r="CU681" s="393"/>
      <c r="CV681" s="393"/>
      <c r="CW681" s="393"/>
      <c r="CX681" s="393"/>
      <c r="CY681" s="393"/>
      <c r="CZ681" s="393"/>
    </row>
    <row r="682" s="397" customFormat="true" ht="25.15" customHeight="true" x14ac:dyDescent="0.2">
      <c r="C682" s="1154"/>
      <c r="D682" s="1155"/>
      <c r="E682" s="670"/>
      <c r="F682" s="670"/>
      <c r="G682" s="670"/>
      <c r="H682" s="1154"/>
      <c r="I682" s="1155"/>
      <c r="J682" s="670"/>
      <c r="K682" s="670"/>
      <c r="L682" s="670"/>
      <c r="M682" s="1154"/>
      <c r="N682" s="1155"/>
      <c r="O682" s="670"/>
      <c r="P682" s="670"/>
      <c r="Q682" s="670"/>
      <c r="Y682" s="390"/>
      <c r="Z682" s="390"/>
      <c r="AA682" s="390"/>
      <c r="AB682" s="390"/>
      <c r="AC682" s="390"/>
      <c r="AD682" s="390"/>
      <c r="AE682" s="390"/>
      <c r="AF682" s="390"/>
      <c r="AG682" s="390"/>
      <c r="AH682" s="390"/>
      <c r="AI682" s="390"/>
      <c r="AJ682" s="390"/>
      <c r="AK682" s="390"/>
      <c r="AL682" s="390"/>
      <c r="AM682" s="390"/>
      <c r="AN682" s="390"/>
      <c r="AO682" s="390"/>
      <c r="AP682" s="390"/>
      <c r="AQ682" s="390"/>
      <c r="AR682" s="390"/>
      <c r="AS682" s="390"/>
      <c r="AT682" s="390"/>
      <c r="AU682" s="390"/>
      <c r="AV682" s="390"/>
      <c r="AW682" s="390"/>
      <c r="AX682" s="390"/>
      <c r="AY682" s="390"/>
      <c r="AZ682" s="390"/>
      <c r="BA682" s="393"/>
      <c r="BB682" s="470"/>
      <c r="BC682" s="393"/>
      <c r="BD682" s="393"/>
      <c r="BE682" s="393"/>
      <c r="BF682" s="393"/>
      <c r="BG682" s="393"/>
      <c r="BH682" s="393"/>
      <c r="BI682" s="393"/>
      <c r="BJ682" s="393"/>
      <c r="BK682" s="393"/>
      <c r="BL682" s="393"/>
      <c r="BM682" s="393"/>
      <c r="BN682" s="393"/>
      <c r="BO682" s="393"/>
      <c r="BP682" s="393"/>
      <c r="BQ682" s="393"/>
      <c r="BR682" s="393"/>
      <c r="BS682" s="393"/>
      <c r="BT682" s="393"/>
      <c r="BU682" s="393"/>
      <c r="BV682" s="393"/>
      <c r="BW682" s="393"/>
      <c r="BX682" s="393"/>
      <c r="BY682" s="393"/>
      <c r="BZ682" s="393"/>
      <c r="CA682" s="393"/>
      <c r="CB682" s="393"/>
      <c r="CC682" s="393"/>
      <c r="CD682" s="393"/>
      <c r="CE682" s="393"/>
      <c r="CF682" s="393"/>
      <c r="CG682" s="393"/>
      <c r="CH682" s="393"/>
      <c r="CI682" s="393"/>
      <c r="CJ682" s="393"/>
      <c r="CK682" s="393"/>
      <c r="CL682" s="393"/>
      <c r="CM682" s="393"/>
      <c r="CN682" s="393"/>
      <c r="CO682" s="393"/>
      <c r="CP682" s="393"/>
      <c r="CQ682" s="393"/>
      <c r="CR682" s="393"/>
      <c r="CS682" s="393"/>
      <c r="CT682" s="393"/>
      <c r="CU682" s="393"/>
      <c r="CV682" s="393"/>
      <c r="CW682" s="393"/>
      <c r="CX682" s="393"/>
      <c r="CY682" s="393"/>
      <c r="CZ682" s="393"/>
    </row>
    <row r="683" s="397" customFormat="true" ht="25.15" customHeight="true" x14ac:dyDescent="0.2">
      <c r="C683" s="1154"/>
      <c r="D683" s="1155"/>
      <c r="E683" s="670"/>
      <c r="F683" s="670"/>
      <c r="G683" s="670"/>
      <c r="H683" s="1154"/>
      <c r="I683" s="1155"/>
      <c r="J683" s="670"/>
      <c r="K683" s="670"/>
      <c r="L683" s="670"/>
      <c r="M683" s="1154"/>
      <c r="N683" s="1155"/>
      <c r="O683" s="670"/>
      <c r="P683" s="670"/>
      <c r="Q683" s="670"/>
      <c r="Y683" s="390"/>
      <c r="Z683" s="390"/>
      <c r="AA683" s="390"/>
      <c r="AB683" s="390"/>
      <c r="AC683" s="390"/>
      <c r="AD683" s="390"/>
      <c r="AE683" s="390"/>
      <c r="AF683" s="390"/>
      <c r="AG683" s="390"/>
      <c r="AH683" s="390"/>
      <c r="AI683" s="390"/>
      <c r="AJ683" s="390"/>
      <c r="AK683" s="390"/>
      <c r="AL683" s="390"/>
      <c r="AM683" s="390"/>
      <c r="AN683" s="390"/>
      <c r="AO683" s="390"/>
      <c r="AP683" s="390"/>
      <c r="AQ683" s="390"/>
      <c r="AR683" s="390"/>
      <c r="AS683" s="390"/>
      <c r="AT683" s="390"/>
      <c r="AU683" s="390"/>
      <c r="AV683" s="390"/>
      <c r="AW683" s="390"/>
      <c r="AX683" s="390"/>
      <c r="AY683" s="390"/>
      <c r="AZ683" s="390"/>
      <c r="BA683" s="393"/>
      <c r="BB683" s="470"/>
      <c r="BC683" s="393"/>
      <c r="BD683" s="393"/>
      <c r="BE683" s="393"/>
      <c r="BF683" s="393"/>
      <c r="BG683" s="393"/>
      <c r="BH683" s="393"/>
      <c r="BI683" s="393"/>
      <c r="BJ683" s="393"/>
      <c r="BK683" s="393"/>
      <c r="BL683" s="393"/>
      <c r="BM683" s="393"/>
      <c r="BN683" s="393"/>
      <c r="BO683" s="393"/>
      <c r="BP683" s="393"/>
      <c r="BQ683" s="393"/>
      <c r="BR683" s="393"/>
      <c r="BS683" s="393"/>
      <c r="BT683" s="393"/>
      <c r="BU683" s="393"/>
      <c r="BV683" s="393"/>
      <c r="BW683" s="393"/>
      <c r="BX683" s="393"/>
      <c r="BY683" s="393"/>
      <c r="BZ683" s="393"/>
      <c r="CA683" s="393"/>
      <c r="CB683" s="393"/>
      <c r="CC683" s="393"/>
      <c r="CD683" s="393"/>
      <c r="CE683" s="393"/>
      <c r="CF683" s="393"/>
      <c r="CG683" s="393"/>
      <c r="CH683" s="393"/>
      <c r="CI683" s="393"/>
      <c r="CJ683" s="393"/>
      <c r="CK683" s="393"/>
      <c r="CL683" s="393"/>
      <c r="CM683" s="393"/>
      <c r="CN683" s="393"/>
      <c r="CO683" s="393"/>
      <c r="CP683" s="393"/>
      <c r="CQ683" s="393"/>
      <c r="CR683" s="393"/>
      <c r="CS683" s="393"/>
      <c r="CT683" s="393"/>
      <c r="CU683" s="393"/>
      <c r="CV683" s="393"/>
      <c r="CW683" s="393"/>
      <c r="CX683" s="393"/>
      <c r="CY683" s="393"/>
      <c r="CZ683" s="393"/>
    </row>
    <row r="684" s="397" customFormat="true" ht="25.15" customHeight="true" x14ac:dyDescent="0.2">
      <c r="C684" s="1154"/>
      <c r="D684" s="1155"/>
      <c r="E684" s="670"/>
      <c r="F684" s="670"/>
      <c r="G684" s="670"/>
      <c r="H684" s="1154"/>
      <c r="I684" s="1155"/>
      <c r="J684" s="670"/>
      <c r="K684" s="670"/>
      <c r="L684" s="670"/>
      <c r="M684" s="1154"/>
      <c r="N684" s="1155"/>
      <c r="O684" s="670"/>
      <c r="P684" s="670"/>
      <c r="Q684" s="670"/>
      <c r="Y684" s="390"/>
      <c r="Z684" s="390"/>
      <c r="AA684" s="390"/>
      <c r="AB684" s="390"/>
      <c r="AC684" s="390"/>
      <c r="AD684" s="390"/>
      <c r="AE684" s="390"/>
      <c r="AF684" s="390"/>
      <c r="AG684" s="390"/>
      <c r="AH684" s="390"/>
      <c r="AI684" s="390"/>
      <c r="AJ684" s="390"/>
      <c r="AK684" s="390"/>
      <c r="AL684" s="390"/>
      <c r="AM684" s="390"/>
      <c r="AN684" s="390"/>
      <c r="AO684" s="390"/>
      <c r="AP684" s="390"/>
      <c r="AQ684" s="390"/>
      <c r="AR684" s="390"/>
      <c r="AS684" s="390"/>
      <c r="AT684" s="390"/>
      <c r="AU684" s="390"/>
      <c r="AV684" s="390"/>
      <c r="AW684" s="390"/>
      <c r="AX684" s="390"/>
      <c r="AY684" s="390"/>
      <c r="AZ684" s="390"/>
      <c r="BA684" s="393"/>
      <c r="BB684" s="470"/>
      <c r="BC684" s="393"/>
      <c r="BD684" s="393"/>
      <c r="BE684" s="393"/>
      <c r="BF684" s="393"/>
      <c r="BG684" s="393"/>
      <c r="BH684" s="393"/>
      <c r="BI684" s="393"/>
      <c r="BJ684" s="393"/>
      <c r="BK684" s="393"/>
      <c r="BL684" s="393"/>
      <c r="BM684" s="393"/>
      <c r="BN684" s="393"/>
      <c r="BO684" s="393"/>
      <c r="BP684" s="393"/>
      <c r="BQ684" s="393"/>
      <c r="BR684" s="393"/>
      <c r="BS684" s="393"/>
      <c r="BT684" s="393"/>
      <c r="BU684" s="393"/>
      <c r="BV684" s="393"/>
      <c r="BW684" s="393"/>
      <c r="BX684" s="393"/>
      <c r="BY684" s="393"/>
      <c r="BZ684" s="393"/>
      <c r="CA684" s="393"/>
      <c r="CB684" s="393"/>
      <c r="CC684" s="393"/>
      <c r="CD684" s="393"/>
      <c r="CE684" s="393"/>
      <c r="CF684" s="393"/>
      <c r="CG684" s="393"/>
      <c r="CH684" s="393"/>
      <c r="CI684" s="393"/>
      <c r="CJ684" s="393"/>
      <c r="CK684" s="393"/>
      <c r="CL684" s="393"/>
      <c r="CM684" s="393"/>
      <c r="CN684" s="393"/>
      <c r="CO684" s="393"/>
      <c r="CP684" s="393"/>
      <c r="CQ684" s="393"/>
      <c r="CR684" s="393"/>
      <c r="CS684" s="393"/>
      <c r="CT684" s="393"/>
      <c r="CU684" s="393"/>
      <c r="CV684" s="393"/>
      <c r="CW684" s="393"/>
      <c r="CX684" s="393"/>
      <c r="CY684" s="393"/>
      <c r="CZ684" s="393"/>
    </row>
    <row r="685" s="397" customFormat="true" ht="25.15" customHeight="true" x14ac:dyDescent="0.2">
      <c r="C685" s="1154"/>
      <c r="D685" s="1155"/>
      <c r="E685" s="670"/>
      <c r="F685" s="670"/>
      <c r="G685" s="670"/>
      <c r="H685" s="1154"/>
      <c r="I685" s="1155"/>
      <c r="J685" s="670"/>
      <c r="K685" s="670"/>
      <c r="L685" s="670"/>
      <c r="M685" s="1154"/>
      <c r="N685" s="1155"/>
      <c r="O685" s="670"/>
      <c r="P685" s="670"/>
      <c r="Q685" s="670"/>
      <c r="Y685" s="390"/>
      <c r="Z685" s="390"/>
      <c r="AA685" s="390"/>
      <c r="AB685" s="390"/>
      <c r="AC685" s="390"/>
      <c r="AD685" s="390"/>
      <c r="AE685" s="390"/>
      <c r="AF685" s="390"/>
      <c r="AG685" s="390"/>
      <c r="AH685" s="390"/>
      <c r="AI685" s="390"/>
      <c r="AJ685" s="390"/>
      <c r="AK685" s="390"/>
      <c r="AL685" s="390"/>
      <c r="AM685" s="390"/>
      <c r="AN685" s="390"/>
      <c r="AO685" s="390"/>
      <c r="AP685" s="390"/>
      <c r="AQ685" s="390"/>
      <c r="AR685" s="390"/>
      <c r="AS685" s="390"/>
      <c r="AT685" s="390"/>
      <c r="AU685" s="390"/>
      <c r="AV685" s="390"/>
      <c r="AW685" s="390"/>
      <c r="AX685" s="390"/>
      <c r="AY685" s="390"/>
      <c r="AZ685" s="390"/>
      <c r="BA685" s="393"/>
      <c r="BB685" s="470"/>
      <c r="BC685" s="393"/>
      <c r="BD685" s="393"/>
      <c r="BE685" s="393"/>
      <c r="BF685" s="393"/>
      <c r="BG685" s="393"/>
      <c r="BH685" s="393"/>
      <c r="BI685" s="393"/>
      <c r="BJ685" s="393"/>
      <c r="BK685" s="393"/>
      <c r="BL685" s="393"/>
      <c r="BM685" s="393"/>
      <c r="BN685" s="393"/>
      <c r="BO685" s="393"/>
      <c r="BP685" s="393"/>
      <c r="BQ685" s="393"/>
      <c r="BR685" s="393"/>
      <c r="BS685" s="393"/>
      <c r="BT685" s="393"/>
      <c r="BU685" s="393"/>
      <c r="BV685" s="393"/>
      <c r="BW685" s="393"/>
      <c r="BX685" s="393"/>
      <c r="BY685" s="393"/>
      <c r="BZ685" s="393"/>
      <c r="CA685" s="393"/>
      <c r="CB685" s="393"/>
      <c r="CC685" s="393"/>
      <c r="CD685" s="393"/>
      <c r="CE685" s="393"/>
      <c r="CF685" s="393"/>
      <c r="CG685" s="393"/>
      <c r="CH685" s="393"/>
      <c r="CI685" s="393"/>
      <c r="CJ685" s="393"/>
      <c r="CK685" s="393"/>
      <c r="CL685" s="393"/>
      <c r="CM685" s="393"/>
      <c r="CN685" s="393"/>
      <c r="CO685" s="393"/>
      <c r="CP685" s="393"/>
      <c r="CQ685" s="393"/>
      <c r="CR685" s="393"/>
      <c r="CS685" s="393"/>
      <c r="CT685" s="393"/>
      <c r="CU685" s="393"/>
      <c r="CV685" s="393"/>
      <c r="CW685" s="393"/>
      <c r="CX685" s="393"/>
      <c r="CY685" s="393"/>
      <c r="CZ685" s="393"/>
    </row>
    <row r="686" s="397" customFormat="true" ht="25.15" customHeight="true" x14ac:dyDescent="0.2">
      <c r="C686" s="1154"/>
      <c r="D686" s="1155"/>
      <c r="E686" s="670"/>
      <c r="F686" s="670"/>
      <c r="G686" s="670"/>
      <c r="H686" s="1154"/>
      <c r="I686" s="1155"/>
      <c r="J686" s="670"/>
      <c r="K686" s="670"/>
      <c r="L686" s="670"/>
      <c r="M686" s="1154"/>
      <c r="N686" s="1155"/>
      <c r="O686" s="670"/>
      <c r="P686" s="670"/>
      <c r="Q686" s="670"/>
      <c r="Y686" s="390"/>
      <c r="Z686" s="390"/>
      <c r="AA686" s="390"/>
      <c r="AB686" s="390"/>
      <c r="AC686" s="390"/>
      <c r="AD686" s="390"/>
      <c r="AE686" s="390"/>
      <c r="AF686" s="390"/>
      <c r="AG686" s="390"/>
      <c r="AH686" s="390"/>
      <c r="AI686" s="390"/>
      <c r="AJ686" s="390"/>
      <c r="AK686" s="390"/>
      <c r="AL686" s="390"/>
      <c r="AM686" s="390"/>
      <c r="AN686" s="390"/>
      <c r="AO686" s="390"/>
      <c r="AP686" s="390"/>
      <c r="AQ686" s="390"/>
      <c r="AR686" s="390"/>
      <c r="AS686" s="390"/>
      <c r="AT686" s="390"/>
      <c r="AU686" s="390"/>
      <c r="AV686" s="390"/>
      <c r="AW686" s="390"/>
      <c r="AX686" s="390"/>
      <c r="AY686" s="390"/>
      <c r="AZ686" s="390"/>
      <c r="BA686" s="393"/>
      <c r="BB686" s="470"/>
      <c r="BC686" s="393"/>
      <c r="BD686" s="393"/>
      <c r="BE686" s="393"/>
      <c r="BF686" s="393"/>
      <c r="BG686" s="393"/>
      <c r="BH686" s="393"/>
      <c r="BI686" s="393"/>
      <c r="BJ686" s="393"/>
      <c r="BK686" s="393"/>
      <c r="BL686" s="393"/>
      <c r="BM686" s="393"/>
      <c r="BN686" s="393"/>
      <c r="BO686" s="393"/>
      <c r="BP686" s="393"/>
      <c r="BQ686" s="393"/>
      <c r="BR686" s="393"/>
      <c r="BS686" s="393"/>
      <c r="BT686" s="393"/>
      <c r="BU686" s="393"/>
      <c r="BV686" s="393"/>
      <c r="BW686" s="393"/>
      <c r="BX686" s="393"/>
      <c r="BY686" s="393"/>
      <c r="BZ686" s="393"/>
      <c r="CA686" s="393"/>
      <c r="CB686" s="393"/>
      <c r="CC686" s="393"/>
      <c r="CD686" s="393"/>
      <c r="CE686" s="393"/>
      <c r="CF686" s="393"/>
      <c r="CG686" s="393"/>
      <c r="CH686" s="393"/>
      <c r="CI686" s="393"/>
      <c r="CJ686" s="393"/>
      <c r="CK686" s="393"/>
      <c r="CL686" s="393"/>
      <c r="CM686" s="393"/>
      <c r="CN686" s="393"/>
      <c r="CO686" s="393"/>
      <c r="CP686" s="393"/>
      <c r="CQ686" s="393"/>
      <c r="CR686" s="393"/>
      <c r="CS686" s="393"/>
      <c r="CT686" s="393"/>
      <c r="CU686" s="393"/>
      <c r="CV686" s="393"/>
      <c r="CW686" s="393"/>
      <c r="CX686" s="393"/>
      <c r="CY686" s="393"/>
      <c r="CZ686" s="393"/>
    </row>
    <row r="687" s="397" customFormat="true" ht="25.15" customHeight="true" x14ac:dyDescent="0.2">
      <c r="C687" s="1154"/>
      <c r="D687" s="1155"/>
      <c r="E687" s="670"/>
      <c r="F687" s="670"/>
      <c r="G687" s="670"/>
      <c r="H687" s="1154"/>
      <c r="I687" s="1155"/>
      <c r="J687" s="670"/>
      <c r="K687" s="670"/>
      <c r="L687" s="670"/>
      <c r="M687" s="1154"/>
      <c r="N687" s="1155"/>
      <c r="O687" s="670"/>
      <c r="P687" s="670"/>
      <c r="Q687" s="670"/>
      <c r="Y687" s="390"/>
      <c r="Z687" s="390"/>
      <c r="AA687" s="390"/>
      <c r="AB687" s="390"/>
      <c r="AC687" s="390"/>
      <c r="AD687" s="390"/>
      <c r="AE687" s="390"/>
      <c r="AF687" s="390"/>
      <c r="AG687" s="390"/>
      <c r="AH687" s="390"/>
      <c r="AI687" s="390"/>
      <c r="AJ687" s="390"/>
      <c r="AK687" s="390"/>
      <c r="AL687" s="390"/>
      <c r="AM687" s="390"/>
      <c r="AN687" s="390"/>
      <c r="AO687" s="390"/>
      <c r="AP687" s="390"/>
      <c r="AQ687" s="390"/>
      <c r="AR687" s="390"/>
      <c r="AS687" s="390"/>
      <c r="AT687" s="390"/>
      <c r="AU687" s="390"/>
      <c r="AV687" s="390"/>
      <c r="AW687" s="390"/>
      <c r="AX687" s="390"/>
      <c r="AY687" s="390"/>
      <c r="AZ687" s="390"/>
      <c r="BA687" s="393"/>
      <c r="BB687" s="470"/>
      <c r="BC687" s="393"/>
      <c r="BD687" s="393"/>
      <c r="BE687" s="393"/>
      <c r="BF687" s="393"/>
      <c r="BG687" s="393"/>
      <c r="BH687" s="393"/>
      <c r="BI687" s="393"/>
      <c r="BJ687" s="393"/>
      <c r="BK687" s="393"/>
      <c r="BL687" s="393"/>
      <c r="BM687" s="393"/>
      <c r="BN687" s="393"/>
      <c r="BO687" s="393"/>
      <c r="BP687" s="393"/>
      <c r="BQ687" s="393"/>
      <c r="BR687" s="393"/>
      <c r="BS687" s="393"/>
      <c r="BT687" s="393"/>
      <c r="BU687" s="393"/>
      <c r="BV687" s="393"/>
      <c r="BW687" s="393"/>
      <c r="BX687" s="393"/>
      <c r="BY687" s="393"/>
      <c r="BZ687" s="393"/>
      <c r="CA687" s="393"/>
      <c r="CB687" s="393"/>
      <c r="CC687" s="393"/>
      <c r="CD687" s="393"/>
      <c r="CE687" s="393"/>
      <c r="CF687" s="393"/>
      <c r="CG687" s="393"/>
      <c r="CH687" s="393"/>
      <c r="CI687" s="393"/>
      <c r="CJ687" s="393"/>
      <c r="CK687" s="393"/>
      <c r="CL687" s="393"/>
      <c r="CM687" s="393"/>
      <c r="CN687" s="393"/>
      <c r="CO687" s="393"/>
      <c r="CP687" s="393"/>
      <c r="CQ687" s="393"/>
      <c r="CR687" s="393"/>
      <c r="CS687" s="393"/>
      <c r="CT687" s="393"/>
      <c r="CU687" s="393"/>
      <c r="CV687" s="393"/>
      <c r="CW687" s="393"/>
      <c r="CX687" s="393"/>
      <c r="CY687" s="393"/>
      <c r="CZ687" s="393"/>
    </row>
    <row r="688" s="397" customFormat="true" ht="25.15" customHeight="true" x14ac:dyDescent="0.2">
      <c r="C688" s="1154"/>
      <c r="D688" s="1155"/>
      <c r="E688" s="670"/>
      <c r="F688" s="670"/>
      <c r="G688" s="670"/>
      <c r="H688" s="1154"/>
      <c r="I688" s="1155"/>
      <c r="J688" s="670"/>
      <c r="K688" s="670"/>
      <c r="L688" s="670"/>
      <c r="M688" s="1154"/>
      <c r="N688" s="1155"/>
      <c r="O688" s="670"/>
      <c r="P688" s="670"/>
      <c r="Q688" s="670"/>
      <c r="Y688" s="390"/>
      <c r="Z688" s="390"/>
      <c r="AA688" s="390"/>
      <c r="AB688" s="390"/>
      <c r="AC688" s="390"/>
      <c r="AD688" s="390"/>
      <c r="AE688" s="390"/>
      <c r="AF688" s="390"/>
      <c r="AG688" s="390"/>
      <c r="AH688" s="390"/>
      <c r="AI688" s="390"/>
      <c r="AJ688" s="390"/>
      <c r="AK688" s="390"/>
      <c r="AL688" s="390"/>
      <c r="AM688" s="390"/>
      <c r="AN688" s="390"/>
      <c r="AO688" s="390"/>
      <c r="AP688" s="390"/>
      <c r="AQ688" s="390"/>
      <c r="AR688" s="390"/>
      <c r="AS688" s="390"/>
      <c r="AT688" s="390"/>
      <c r="AU688" s="390"/>
      <c r="AV688" s="390"/>
      <c r="AW688" s="390"/>
      <c r="AX688" s="390"/>
      <c r="AY688" s="390"/>
      <c r="AZ688" s="390"/>
      <c r="BA688" s="393"/>
      <c r="BB688" s="470"/>
      <c r="BC688" s="393"/>
      <c r="BD688" s="393"/>
      <c r="BE688" s="393"/>
      <c r="BF688" s="393"/>
      <c r="BG688" s="393"/>
      <c r="BH688" s="393"/>
      <c r="BI688" s="393"/>
      <c r="BJ688" s="393"/>
      <c r="BK688" s="393"/>
      <c r="BL688" s="393"/>
      <c r="BM688" s="393"/>
      <c r="BN688" s="393"/>
      <c r="BO688" s="393"/>
      <c r="BP688" s="393"/>
      <c r="BQ688" s="393"/>
      <c r="BR688" s="393"/>
      <c r="BS688" s="393"/>
      <c r="BT688" s="393"/>
      <c r="BU688" s="393"/>
      <c r="BV688" s="393"/>
      <c r="BW688" s="393"/>
      <c r="BX688" s="393"/>
      <c r="BY688" s="393"/>
      <c r="BZ688" s="393"/>
      <c r="CA688" s="393"/>
      <c r="CB688" s="393"/>
      <c r="CC688" s="393"/>
      <c r="CD688" s="393"/>
      <c r="CE688" s="393"/>
      <c r="CF688" s="393"/>
      <c r="CG688" s="393"/>
      <c r="CH688" s="393"/>
      <c r="CI688" s="393"/>
      <c r="CJ688" s="393"/>
      <c r="CK688" s="393"/>
      <c r="CL688" s="393"/>
      <c r="CM688" s="393"/>
      <c r="CN688" s="393"/>
      <c r="CO688" s="393"/>
      <c r="CP688" s="393"/>
      <c r="CQ688" s="393"/>
      <c r="CR688" s="393"/>
      <c r="CS688" s="393"/>
      <c r="CT688" s="393"/>
      <c r="CU688" s="393"/>
      <c r="CV688" s="393"/>
      <c r="CW688" s="393"/>
      <c r="CX688" s="393"/>
      <c r="CY688" s="393"/>
      <c r="CZ688" s="393"/>
    </row>
    <row r="689" s="397" customFormat="true" ht="25.15" customHeight="true" x14ac:dyDescent="0.2">
      <c r="C689" s="1154"/>
      <c r="D689" s="1155"/>
      <c r="E689" s="670"/>
      <c r="F689" s="670"/>
      <c r="G689" s="670"/>
      <c r="H689" s="1154"/>
      <c r="I689" s="1155"/>
      <c r="J689" s="670"/>
      <c r="K689" s="670"/>
      <c r="L689" s="670"/>
      <c r="M689" s="1154"/>
      <c r="N689" s="1155"/>
      <c r="O689" s="670"/>
      <c r="P689" s="670"/>
      <c r="Q689" s="670"/>
      <c r="Y689" s="390"/>
      <c r="Z689" s="390"/>
      <c r="AA689" s="390"/>
      <c r="AB689" s="390"/>
      <c r="AC689" s="390"/>
      <c r="AD689" s="390"/>
      <c r="AE689" s="390"/>
      <c r="AF689" s="390"/>
      <c r="AG689" s="390"/>
      <c r="AH689" s="390"/>
      <c r="AI689" s="390"/>
      <c r="AJ689" s="390"/>
      <c r="AK689" s="390"/>
      <c r="AL689" s="390"/>
      <c r="AM689" s="390"/>
      <c r="AN689" s="390"/>
      <c r="AO689" s="390"/>
      <c r="AP689" s="390"/>
      <c r="AQ689" s="390"/>
      <c r="AR689" s="390"/>
      <c r="AS689" s="390"/>
      <c r="AT689" s="390"/>
      <c r="AU689" s="390"/>
      <c r="AV689" s="390"/>
      <c r="AW689" s="390"/>
      <c r="AX689" s="390"/>
      <c r="AY689" s="390"/>
      <c r="AZ689" s="390"/>
      <c r="BA689" s="393"/>
      <c r="BB689" s="470"/>
      <c r="BC689" s="393"/>
      <c r="BD689" s="393"/>
      <c r="BE689" s="393"/>
      <c r="BF689" s="393"/>
      <c r="BG689" s="393"/>
      <c r="BH689" s="393"/>
      <c r="BI689" s="393"/>
      <c r="BJ689" s="393"/>
      <c r="BK689" s="393"/>
      <c r="BL689" s="393"/>
      <c r="BM689" s="393"/>
      <c r="BN689" s="393"/>
      <c r="BO689" s="393"/>
      <c r="BP689" s="393"/>
      <c r="BQ689" s="393"/>
      <c r="BR689" s="393"/>
      <c r="BS689" s="393"/>
      <c r="BT689" s="393"/>
      <c r="BU689" s="393"/>
      <c r="BV689" s="393"/>
      <c r="BW689" s="393"/>
      <c r="BX689" s="393"/>
      <c r="BY689" s="393"/>
      <c r="BZ689" s="393"/>
      <c r="CA689" s="393"/>
      <c r="CB689" s="393"/>
      <c r="CC689" s="393"/>
      <c r="CD689" s="393"/>
      <c r="CE689" s="393"/>
      <c r="CF689" s="393"/>
      <c r="CG689" s="393"/>
      <c r="CH689" s="393"/>
      <c r="CI689" s="393"/>
      <c r="CJ689" s="393"/>
      <c r="CK689" s="393"/>
      <c r="CL689" s="393"/>
      <c r="CM689" s="393"/>
      <c r="CN689" s="393"/>
      <c r="CO689" s="393"/>
      <c r="CP689" s="393"/>
      <c r="CQ689" s="393"/>
      <c r="CR689" s="393"/>
      <c r="CS689" s="393"/>
      <c r="CT689" s="393"/>
      <c r="CU689" s="393"/>
      <c r="CV689" s="393"/>
      <c r="CW689" s="393"/>
      <c r="CX689" s="393"/>
      <c r="CY689" s="393"/>
      <c r="CZ689" s="393"/>
    </row>
    <row r="690" s="397" customFormat="true" ht="25.15" customHeight="true" x14ac:dyDescent="0.2">
      <c r="C690" s="1154"/>
      <c r="D690" s="1155"/>
      <c r="E690" s="670"/>
      <c r="F690" s="670"/>
      <c r="G690" s="670"/>
      <c r="H690" s="1154"/>
      <c r="I690" s="1155"/>
      <c r="J690" s="670"/>
      <c r="K690" s="670"/>
      <c r="L690" s="670"/>
      <c r="M690" s="1154"/>
      <c r="N690" s="1155"/>
      <c r="O690" s="670"/>
      <c r="P690" s="670"/>
      <c r="Q690" s="670"/>
      <c r="Y690" s="390"/>
      <c r="Z690" s="390"/>
      <c r="AA690" s="390"/>
      <c r="AB690" s="390"/>
      <c r="AC690" s="390"/>
      <c r="AD690" s="390"/>
      <c r="AE690" s="390"/>
      <c r="AF690" s="390"/>
      <c r="AG690" s="390"/>
      <c r="AH690" s="390"/>
      <c r="AI690" s="390"/>
      <c r="AJ690" s="390"/>
      <c r="AK690" s="390"/>
      <c r="AL690" s="390"/>
      <c r="AM690" s="390"/>
      <c r="AN690" s="390"/>
      <c r="AO690" s="390"/>
      <c r="AP690" s="390"/>
      <c r="AQ690" s="390"/>
      <c r="AR690" s="390"/>
      <c r="AS690" s="390"/>
      <c r="AT690" s="390"/>
      <c r="AU690" s="390"/>
      <c r="AV690" s="390"/>
      <c r="AW690" s="390"/>
      <c r="AX690" s="390"/>
      <c r="AY690" s="390"/>
      <c r="AZ690" s="390"/>
      <c r="BA690" s="393"/>
      <c r="BB690" s="470"/>
      <c r="BC690" s="393"/>
      <c r="BD690" s="393"/>
      <c r="BE690" s="393"/>
      <c r="BF690" s="393"/>
      <c r="BG690" s="393"/>
      <c r="BH690" s="393"/>
      <c r="BI690" s="393"/>
      <c r="BJ690" s="393"/>
      <c r="BK690" s="393"/>
      <c r="BL690" s="393"/>
      <c r="BM690" s="393"/>
      <c r="BN690" s="393"/>
      <c r="BO690" s="393"/>
      <c r="BP690" s="393"/>
      <c r="BQ690" s="393"/>
      <c r="BR690" s="393"/>
      <c r="BS690" s="393"/>
      <c r="BT690" s="393"/>
      <c r="BU690" s="393"/>
      <c r="BV690" s="393"/>
      <c r="BW690" s="393"/>
      <c r="BX690" s="393"/>
      <c r="BY690" s="393"/>
      <c r="BZ690" s="393"/>
      <c r="CA690" s="393"/>
      <c r="CB690" s="393"/>
      <c r="CC690" s="393"/>
      <c r="CD690" s="393"/>
      <c r="CE690" s="393"/>
      <c r="CF690" s="393"/>
      <c r="CG690" s="393"/>
      <c r="CH690" s="393"/>
      <c r="CI690" s="393"/>
      <c r="CJ690" s="393"/>
      <c r="CK690" s="393"/>
      <c r="CL690" s="393"/>
      <c r="CM690" s="393"/>
      <c r="CN690" s="393"/>
      <c r="CO690" s="393"/>
      <c r="CP690" s="393"/>
      <c r="CQ690" s="393"/>
      <c r="CR690" s="393"/>
      <c r="CS690" s="393"/>
      <c r="CT690" s="393"/>
      <c r="CU690" s="393"/>
      <c r="CV690" s="393"/>
      <c r="CW690" s="393"/>
      <c r="CX690" s="393"/>
      <c r="CY690" s="393"/>
      <c r="CZ690" s="393"/>
    </row>
    <row r="691" s="397" customFormat="true" ht="25.15" customHeight="true" x14ac:dyDescent="0.2">
      <c r="C691" s="1154"/>
      <c r="D691" s="1155"/>
      <c r="E691" s="670"/>
      <c r="F691" s="670"/>
      <c r="G691" s="670"/>
      <c r="H691" s="1154"/>
      <c r="I691" s="1155"/>
      <c r="J691" s="670"/>
      <c r="K691" s="670"/>
      <c r="L691" s="670"/>
      <c r="M691" s="1154"/>
      <c r="N691" s="1155"/>
      <c r="O691" s="670"/>
      <c r="P691" s="670"/>
      <c r="Q691" s="670"/>
      <c r="Y691" s="390"/>
      <c r="Z691" s="390"/>
      <c r="AA691" s="390"/>
      <c r="AB691" s="390"/>
      <c r="AC691" s="390"/>
      <c r="AD691" s="390"/>
      <c r="AE691" s="390"/>
      <c r="AF691" s="390"/>
      <c r="AG691" s="390"/>
      <c r="AH691" s="390"/>
      <c r="AI691" s="390"/>
      <c r="AJ691" s="390"/>
      <c r="AK691" s="390"/>
      <c r="AL691" s="390"/>
      <c r="AM691" s="390"/>
      <c r="AN691" s="390"/>
      <c r="AO691" s="390"/>
      <c r="AP691" s="390"/>
      <c r="AQ691" s="390"/>
      <c r="AR691" s="390"/>
      <c r="AS691" s="390"/>
      <c r="AT691" s="390"/>
      <c r="AU691" s="390"/>
      <c r="AV691" s="390"/>
      <c r="AW691" s="390"/>
      <c r="AX691" s="390"/>
      <c r="AY691" s="390"/>
      <c r="AZ691" s="390"/>
      <c r="BA691" s="393"/>
      <c r="BB691" s="470"/>
      <c r="BC691" s="393"/>
      <c r="BD691" s="393"/>
      <c r="BE691" s="393"/>
      <c r="BF691" s="393"/>
      <c r="BG691" s="393"/>
      <c r="BH691" s="393"/>
      <c r="BI691" s="393"/>
      <c r="BJ691" s="393"/>
      <c r="BK691" s="393"/>
      <c r="BL691" s="393"/>
      <c r="BM691" s="393"/>
      <c r="BN691" s="393"/>
      <c r="BO691" s="393"/>
      <c r="BP691" s="393"/>
      <c r="BQ691" s="393"/>
      <c r="BR691" s="393"/>
      <c r="BS691" s="393"/>
      <c r="BT691" s="393"/>
      <c r="BU691" s="393"/>
      <c r="BV691" s="393"/>
      <c r="BW691" s="393"/>
      <c r="BX691" s="393"/>
      <c r="BY691" s="393"/>
      <c r="BZ691" s="393"/>
      <c r="CA691" s="393"/>
      <c r="CB691" s="393"/>
      <c r="CC691" s="393"/>
      <c r="CD691" s="393"/>
      <c r="CE691" s="393"/>
      <c r="CF691" s="393"/>
      <c r="CG691" s="393"/>
      <c r="CH691" s="393"/>
      <c r="CI691" s="393"/>
      <c r="CJ691" s="393"/>
      <c r="CK691" s="393"/>
      <c r="CL691" s="393"/>
      <c r="CM691" s="393"/>
      <c r="CN691" s="393"/>
      <c r="CO691" s="393"/>
      <c r="CP691" s="393"/>
      <c r="CQ691" s="393"/>
      <c r="CR691" s="393"/>
      <c r="CS691" s="393"/>
      <c r="CT691" s="393"/>
      <c r="CU691" s="393"/>
      <c r="CV691" s="393"/>
      <c r="CW691" s="393"/>
      <c r="CX691" s="393"/>
      <c r="CY691" s="393"/>
      <c r="CZ691" s="393"/>
    </row>
    <row r="692" s="397" customFormat="true" ht="25.15" customHeight="true" x14ac:dyDescent="0.2">
      <c r="C692" s="1154"/>
      <c r="D692" s="1155"/>
      <c r="E692" s="670"/>
      <c r="F692" s="670"/>
      <c r="G692" s="670"/>
      <c r="H692" s="1154"/>
      <c r="I692" s="1155"/>
      <c r="J692" s="670"/>
      <c r="K692" s="670"/>
      <c r="L692" s="670"/>
      <c r="M692" s="1154"/>
      <c r="N692" s="1155"/>
      <c r="O692" s="670"/>
      <c r="P692" s="670"/>
      <c r="Q692" s="670"/>
      <c r="Y692" s="390"/>
      <c r="Z692" s="390"/>
      <c r="AA692" s="390"/>
      <c r="AB692" s="390"/>
      <c r="AC692" s="390"/>
      <c r="AD692" s="390"/>
      <c r="AE692" s="390"/>
      <c r="AF692" s="390"/>
      <c r="AG692" s="390"/>
      <c r="AH692" s="390"/>
      <c r="AI692" s="390"/>
      <c r="AJ692" s="390"/>
      <c r="AK692" s="390"/>
      <c r="AL692" s="390"/>
      <c r="AM692" s="390"/>
      <c r="AN692" s="390"/>
      <c r="AO692" s="390"/>
      <c r="AP692" s="390"/>
      <c r="AQ692" s="390"/>
      <c r="AR692" s="390"/>
      <c r="AS692" s="390"/>
      <c r="AT692" s="390"/>
      <c r="AU692" s="390"/>
      <c r="AV692" s="390"/>
      <c r="AW692" s="390"/>
      <c r="AX692" s="390"/>
      <c r="AY692" s="390"/>
      <c r="AZ692" s="390"/>
      <c r="BA692" s="393"/>
      <c r="BB692" s="470"/>
      <c r="BC692" s="393"/>
      <c r="BD692" s="393"/>
      <c r="BE692" s="393"/>
      <c r="BF692" s="393"/>
      <c r="BG692" s="393"/>
      <c r="BH692" s="393"/>
      <c r="BI692" s="393"/>
      <c r="BJ692" s="393"/>
      <c r="BK692" s="393"/>
      <c r="BL692" s="393"/>
      <c r="BM692" s="393"/>
      <c r="BN692" s="393"/>
      <c r="BO692" s="393"/>
      <c r="BP692" s="393"/>
      <c r="BQ692" s="393"/>
      <c r="BR692" s="393"/>
      <c r="BS692" s="393"/>
      <c r="BT692" s="393"/>
      <c r="BU692" s="393"/>
      <c r="BV692" s="393"/>
      <c r="BW692" s="393"/>
      <c r="BX692" s="393"/>
      <c r="BY692" s="393"/>
      <c r="BZ692" s="393"/>
      <c r="CA692" s="393"/>
      <c r="CB692" s="393"/>
      <c r="CC692" s="393"/>
      <c r="CD692" s="393"/>
      <c r="CE692" s="393"/>
      <c r="CF692" s="393"/>
      <c r="CG692" s="393"/>
      <c r="CH692" s="393"/>
      <c r="CI692" s="393"/>
      <c r="CJ692" s="393"/>
      <c r="CK692" s="393"/>
      <c r="CL692" s="393"/>
      <c r="CM692" s="393"/>
      <c r="CN692" s="393"/>
      <c r="CO692" s="393"/>
      <c r="CP692" s="393"/>
      <c r="CQ692" s="393"/>
      <c r="CR692" s="393"/>
      <c r="CS692" s="393"/>
      <c r="CT692" s="393"/>
      <c r="CU692" s="393"/>
      <c r="CV692" s="393"/>
      <c r="CW692" s="393"/>
      <c r="CX692" s="393"/>
      <c r="CY692" s="393"/>
      <c r="CZ692" s="393"/>
    </row>
    <row r="693" s="397" customFormat="true" ht="25.15" customHeight="true" x14ac:dyDescent="0.2">
      <c r="C693" s="1154"/>
      <c r="D693" s="1155"/>
      <c r="E693" s="670"/>
      <c r="F693" s="670"/>
      <c r="G693" s="670"/>
      <c r="H693" s="1154"/>
      <c r="I693" s="1155"/>
      <c r="J693" s="670"/>
      <c r="K693" s="670"/>
      <c r="L693" s="670"/>
      <c r="M693" s="1154"/>
      <c r="N693" s="1155"/>
      <c r="O693" s="670"/>
      <c r="P693" s="670"/>
      <c r="Q693" s="670"/>
      <c r="Y693" s="390"/>
      <c r="Z693" s="390"/>
      <c r="AA693" s="390"/>
      <c r="AB693" s="390"/>
      <c r="AC693" s="390"/>
      <c r="AD693" s="390"/>
      <c r="AE693" s="390"/>
      <c r="AF693" s="390"/>
      <c r="AG693" s="390"/>
      <c r="AH693" s="390"/>
      <c r="AI693" s="390"/>
      <c r="AJ693" s="390"/>
      <c r="AK693" s="390"/>
      <c r="AL693" s="390"/>
      <c r="AM693" s="390"/>
      <c r="AN693" s="390"/>
      <c r="AO693" s="390"/>
      <c r="AP693" s="390"/>
      <c r="AQ693" s="390"/>
      <c r="AR693" s="390"/>
      <c r="AS693" s="390"/>
      <c r="AT693" s="390"/>
      <c r="AU693" s="390"/>
      <c r="AV693" s="390"/>
      <c r="AW693" s="390"/>
      <c r="AX693" s="390"/>
      <c r="AY693" s="390"/>
      <c r="AZ693" s="390"/>
      <c r="BA693" s="393"/>
      <c r="BB693" s="470"/>
      <c r="BC693" s="393"/>
      <c r="BD693" s="393"/>
      <c r="BE693" s="393"/>
      <c r="BF693" s="393"/>
      <c r="BG693" s="393"/>
      <c r="BH693" s="393"/>
      <c r="BI693" s="393"/>
      <c r="BJ693" s="393"/>
      <c r="BK693" s="393"/>
      <c r="BL693" s="393"/>
      <c r="BM693" s="393"/>
      <c r="BN693" s="393"/>
      <c r="BO693" s="393"/>
      <c r="BP693" s="393"/>
      <c r="BQ693" s="393"/>
      <c r="BR693" s="393"/>
      <c r="BS693" s="393"/>
      <c r="BT693" s="393"/>
      <c r="BU693" s="393"/>
      <c r="BV693" s="393"/>
      <c r="BW693" s="393"/>
      <c r="BX693" s="393"/>
      <c r="BY693" s="393"/>
      <c r="BZ693" s="393"/>
      <c r="CA693" s="393"/>
      <c r="CB693" s="393"/>
      <c r="CC693" s="393"/>
      <c r="CD693" s="393"/>
      <c r="CE693" s="393"/>
      <c r="CF693" s="393"/>
      <c r="CG693" s="393"/>
      <c r="CH693" s="393"/>
      <c r="CI693" s="393"/>
      <c r="CJ693" s="393"/>
      <c r="CK693" s="393"/>
      <c r="CL693" s="393"/>
      <c r="CM693" s="393"/>
      <c r="CN693" s="393"/>
      <c r="CO693" s="393"/>
      <c r="CP693" s="393"/>
      <c r="CQ693" s="393"/>
      <c r="CR693" s="393"/>
      <c r="CS693" s="393"/>
      <c r="CT693" s="393"/>
      <c r="CU693" s="393"/>
      <c r="CV693" s="393"/>
      <c r="CW693" s="393"/>
      <c r="CX693" s="393"/>
      <c r="CY693" s="393"/>
      <c r="CZ693" s="393"/>
    </row>
    <row r="694" s="397" customFormat="true" ht="25.15" customHeight="true" x14ac:dyDescent="0.2">
      <c r="C694" s="1154"/>
      <c r="D694" s="1155"/>
      <c r="E694" s="670"/>
      <c r="F694" s="670"/>
      <c r="G694" s="670"/>
      <c r="H694" s="1154"/>
      <c r="I694" s="1155"/>
      <c r="J694" s="670"/>
      <c r="K694" s="670"/>
      <c r="L694" s="670"/>
      <c r="M694" s="1154"/>
      <c r="N694" s="1155"/>
      <c r="O694" s="670"/>
      <c r="P694" s="670"/>
      <c r="Q694" s="670"/>
      <c r="Y694" s="390"/>
      <c r="Z694" s="390"/>
      <c r="AA694" s="390"/>
      <c r="AB694" s="390"/>
      <c r="AC694" s="390"/>
      <c r="AD694" s="390"/>
      <c r="AE694" s="390"/>
      <c r="AF694" s="390"/>
      <c r="AG694" s="390"/>
      <c r="AH694" s="390"/>
      <c r="AI694" s="390"/>
      <c r="AJ694" s="390"/>
      <c r="AK694" s="390"/>
      <c r="AL694" s="390"/>
      <c r="AM694" s="390"/>
      <c r="AN694" s="390"/>
      <c r="AO694" s="390"/>
      <c r="AP694" s="390"/>
      <c r="AQ694" s="390"/>
      <c r="AR694" s="390"/>
      <c r="AS694" s="390"/>
      <c r="AT694" s="390"/>
      <c r="AU694" s="390"/>
      <c r="AV694" s="390"/>
      <c r="AW694" s="390"/>
      <c r="AX694" s="390"/>
      <c r="AY694" s="390"/>
      <c r="AZ694" s="390"/>
      <c r="BA694" s="393"/>
      <c r="BB694" s="470"/>
      <c r="BC694" s="393"/>
      <c r="BD694" s="393"/>
      <c r="BE694" s="393"/>
      <c r="BF694" s="393"/>
      <c r="BG694" s="393"/>
      <c r="BH694" s="393"/>
      <c r="BI694" s="393"/>
      <c r="BJ694" s="393"/>
      <c r="BK694" s="393"/>
      <c r="BL694" s="393"/>
      <c r="BM694" s="393"/>
      <c r="BN694" s="393"/>
      <c r="BO694" s="393"/>
      <c r="BP694" s="393"/>
      <c r="BQ694" s="393"/>
      <c r="BR694" s="393"/>
      <c r="BS694" s="393"/>
      <c r="BT694" s="393"/>
      <c r="BU694" s="393"/>
      <c r="BV694" s="393"/>
      <c r="BW694" s="393"/>
      <c r="BX694" s="393"/>
      <c r="BY694" s="393"/>
      <c r="BZ694" s="393"/>
      <c r="CA694" s="393"/>
      <c r="CB694" s="393"/>
      <c r="CC694" s="393"/>
      <c r="CD694" s="393"/>
      <c r="CE694" s="393"/>
      <c r="CF694" s="393"/>
      <c r="CG694" s="393"/>
      <c r="CH694" s="393"/>
      <c r="CI694" s="393"/>
      <c r="CJ694" s="393"/>
      <c r="CK694" s="393"/>
      <c r="CL694" s="393"/>
      <c r="CM694" s="393"/>
      <c r="CN694" s="393"/>
      <c r="CO694" s="393"/>
      <c r="CP694" s="393"/>
      <c r="CQ694" s="393"/>
      <c r="CR694" s="393"/>
      <c r="CS694" s="393"/>
      <c r="CT694" s="393"/>
      <c r="CU694" s="393"/>
      <c r="CV694" s="393"/>
      <c r="CW694" s="393"/>
      <c r="CX694" s="393"/>
      <c r="CY694" s="393"/>
      <c r="CZ694" s="393"/>
    </row>
    <row r="695" s="397" customFormat="true" ht="25.15" customHeight="true" x14ac:dyDescent="0.2">
      <c r="C695" s="1154"/>
      <c r="D695" s="1155"/>
      <c r="E695" s="670"/>
      <c r="F695" s="670"/>
      <c r="G695" s="670"/>
      <c r="H695" s="1154"/>
      <c r="I695" s="1155"/>
      <c r="J695" s="670"/>
      <c r="K695" s="670"/>
      <c r="L695" s="670"/>
      <c r="M695" s="1154"/>
      <c r="N695" s="1155"/>
      <c r="O695" s="670"/>
      <c r="P695" s="670"/>
      <c r="Q695" s="670"/>
      <c r="Y695" s="390"/>
      <c r="Z695" s="390"/>
      <c r="AA695" s="390"/>
      <c r="AB695" s="390"/>
      <c r="AC695" s="390"/>
      <c r="AD695" s="390"/>
      <c r="AE695" s="390"/>
      <c r="AF695" s="390"/>
      <c r="AG695" s="390"/>
      <c r="AH695" s="390"/>
      <c r="AI695" s="390"/>
      <c r="AJ695" s="390"/>
      <c r="AK695" s="390"/>
      <c r="AL695" s="390"/>
      <c r="AM695" s="390"/>
      <c r="AN695" s="390"/>
      <c r="AO695" s="390"/>
      <c r="AP695" s="390"/>
      <c r="AQ695" s="390"/>
      <c r="AR695" s="390"/>
      <c r="AS695" s="390"/>
      <c r="AT695" s="390"/>
      <c r="AU695" s="390"/>
      <c r="AV695" s="390"/>
      <c r="AW695" s="390"/>
      <c r="AX695" s="390"/>
      <c r="AY695" s="390"/>
      <c r="AZ695" s="390"/>
      <c r="BA695" s="393"/>
      <c r="BB695" s="470"/>
      <c r="BC695" s="393"/>
      <c r="BD695" s="393"/>
      <c r="BE695" s="393"/>
      <c r="BF695" s="393"/>
      <c r="BG695" s="393"/>
      <c r="BH695" s="393"/>
      <c r="BI695" s="393"/>
      <c r="BJ695" s="393"/>
      <c r="BK695" s="393"/>
      <c r="BL695" s="393"/>
      <c r="BM695" s="393"/>
      <c r="BN695" s="393"/>
      <c r="BO695" s="393"/>
      <c r="BP695" s="393"/>
      <c r="BQ695" s="393"/>
      <c r="BR695" s="393"/>
      <c r="BS695" s="393"/>
      <c r="BT695" s="393"/>
      <c r="BU695" s="393"/>
      <c r="BV695" s="393"/>
      <c r="BW695" s="393"/>
      <c r="BX695" s="393"/>
      <c r="BY695" s="393"/>
      <c r="BZ695" s="393"/>
      <c r="CA695" s="393"/>
      <c r="CB695" s="393"/>
      <c r="CC695" s="393"/>
      <c r="CD695" s="393"/>
      <c r="CE695" s="393"/>
      <c r="CF695" s="393"/>
      <c r="CG695" s="393"/>
      <c r="CH695" s="393"/>
      <c r="CI695" s="393"/>
      <c r="CJ695" s="393"/>
      <c r="CK695" s="393"/>
      <c r="CL695" s="393"/>
      <c r="CM695" s="393"/>
      <c r="CN695" s="393"/>
      <c r="CO695" s="393"/>
      <c r="CP695" s="393"/>
      <c r="CQ695" s="393"/>
      <c r="CR695" s="393"/>
      <c r="CS695" s="393"/>
      <c r="CT695" s="393"/>
      <c r="CU695" s="393"/>
      <c r="CV695" s="393"/>
      <c r="CW695" s="393"/>
      <c r="CX695" s="393"/>
      <c r="CY695" s="393"/>
      <c r="CZ695" s="393"/>
    </row>
    <row r="696" s="397" customFormat="true" ht="25.15" customHeight="true" x14ac:dyDescent="0.2">
      <c r="C696" s="1154"/>
      <c r="D696" s="1155"/>
      <c r="E696" s="670"/>
      <c r="F696" s="670"/>
      <c r="G696" s="670"/>
      <c r="H696" s="1154"/>
      <c r="I696" s="1155"/>
      <c r="J696" s="670"/>
      <c r="K696" s="670"/>
      <c r="L696" s="670"/>
      <c r="M696" s="1154"/>
      <c r="N696" s="1155"/>
      <c r="O696" s="670"/>
      <c r="P696" s="670"/>
      <c r="Q696" s="670"/>
      <c r="Y696" s="390"/>
      <c r="Z696" s="390"/>
      <c r="AA696" s="390"/>
      <c r="AB696" s="390"/>
      <c r="AC696" s="390"/>
      <c r="AD696" s="390"/>
      <c r="AE696" s="390"/>
      <c r="AF696" s="390"/>
      <c r="AG696" s="390"/>
      <c r="AH696" s="390"/>
      <c r="AI696" s="390"/>
      <c r="AJ696" s="390"/>
      <c r="AK696" s="390"/>
      <c r="AL696" s="390"/>
      <c r="AM696" s="390"/>
      <c r="AN696" s="390"/>
      <c r="AO696" s="390"/>
      <c r="AP696" s="390"/>
      <c r="AQ696" s="390"/>
      <c r="AR696" s="390"/>
      <c r="AS696" s="390"/>
      <c r="AT696" s="390"/>
      <c r="AU696" s="390"/>
      <c r="AV696" s="390"/>
      <c r="AW696" s="390"/>
      <c r="AX696" s="390"/>
      <c r="AY696" s="390"/>
      <c r="AZ696" s="390"/>
      <c r="BA696" s="393"/>
      <c r="BB696" s="470"/>
      <c r="BC696" s="393"/>
      <c r="BD696" s="393"/>
      <c r="BE696" s="393"/>
      <c r="BF696" s="393"/>
      <c r="BG696" s="393"/>
      <c r="BH696" s="393"/>
      <c r="BI696" s="393"/>
      <c r="BJ696" s="393"/>
      <c r="BK696" s="393"/>
      <c r="BL696" s="393"/>
      <c r="BM696" s="393"/>
      <c r="BN696" s="393"/>
      <c r="BO696" s="393"/>
      <c r="BP696" s="393"/>
      <c r="BQ696" s="393"/>
      <c r="BR696" s="393"/>
      <c r="BS696" s="393"/>
      <c r="BT696" s="393"/>
      <c r="BU696" s="393"/>
      <c r="BV696" s="393"/>
      <c r="BW696" s="393"/>
      <c r="BX696" s="393"/>
      <c r="BY696" s="393"/>
      <c r="BZ696" s="393"/>
      <c r="CA696" s="393"/>
      <c r="CB696" s="393"/>
      <c r="CC696" s="393"/>
      <c r="CD696" s="393"/>
      <c r="CE696" s="393"/>
      <c r="CF696" s="393"/>
      <c r="CG696" s="393"/>
      <c r="CH696" s="393"/>
      <c r="CI696" s="393"/>
      <c r="CJ696" s="393"/>
      <c r="CK696" s="393"/>
      <c r="CL696" s="393"/>
      <c r="CM696" s="393"/>
      <c r="CN696" s="393"/>
      <c r="CO696" s="393"/>
      <c r="CP696" s="393"/>
      <c r="CQ696" s="393"/>
      <c r="CR696" s="393"/>
      <c r="CS696" s="393"/>
      <c r="CT696" s="393"/>
      <c r="CU696" s="393"/>
      <c r="CV696" s="393"/>
      <c r="CW696" s="393"/>
      <c r="CX696" s="393"/>
      <c r="CY696" s="393"/>
      <c r="CZ696" s="393"/>
    </row>
    <row r="697" s="397" customFormat="true" ht="25.15" customHeight="true" x14ac:dyDescent="0.2">
      <c r="C697" s="1154"/>
      <c r="D697" s="1155"/>
      <c r="E697" s="670"/>
      <c r="F697" s="670"/>
      <c r="G697" s="670"/>
      <c r="H697" s="1154"/>
      <c r="I697" s="1155"/>
      <c r="J697" s="670"/>
      <c r="K697" s="670"/>
      <c r="L697" s="670"/>
      <c r="M697" s="1154"/>
      <c r="N697" s="1155"/>
      <c r="O697" s="670"/>
      <c r="P697" s="670"/>
      <c r="Q697" s="670"/>
      <c r="Y697" s="390"/>
      <c r="Z697" s="390"/>
      <c r="AA697" s="390"/>
      <c r="AB697" s="390"/>
      <c r="AC697" s="390"/>
      <c r="AD697" s="390"/>
      <c r="AE697" s="390"/>
      <c r="AF697" s="390"/>
      <c r="AG697" s="390"/>
      <c r="AH697" s="390"/>
      <c r="AI697" s="390"/>
      <c r="AJ697" s="390"/>
      <c r="AK697" s="390"/>
      <c r="AL697" s="390"/>
      <c r="AM697" s="390"/>
      <c r="AN697" s="390"/>
      <c r="AO697" s="390"/>
      <c r="AP697" s="390"/>
      <c r="AQ697" s="390"/>
      <c r="AR697" s="390"/>
      <c r="AS697" s="390"/>
      <c r="AT697" s="390"/>
      <c r="AU697" s="390"/>
      <c r="AV697" s="390"/>
      <c r="AW697" s="390"/>
      <c r="AX697" s="390"/>
      <c r="AY697" s="390"/>
      <c r="AZ697" s="390"/>
      <c r="BA697" s="393"/>
      <c r="BB697" s="470"/>
      <c r="BC697" s="393"/>
      <c r="BD697" s="393"/>
      <c r="BE697" s="393"/>
      <c r="BF697" s="393"/>
      <c r="BG697" s="393"/>
      <c r="BH697" s="393"/>
      <c r="BI697" s="393"/>
      <c r="BJ697" s="393"/>
      <c r="BK697" s="393"/>
      <c r="BL697" s="393"/>
      <c r="BM697" s="393"/>
      <c r="BN697" s="393"/>
      <c r="BO697" s="393"/>
      <c r="BP697" s="393"/>
      <c r="BQ697" s="393"/>
      <c r="BR697" s="393"/>
      <c r="BS697" s="393"/>
      <c r="BT697" s="393"/>
      <c r="BU697" s="393"/>
      <c r="BV697" s="393"/>
      <c r="BW697" s="393"/>
      <c r="BX697" s="393"/>
      <c r="BY697" s="393"/>
      <c r="BZ697" s="393"/>
      <c r="CA697" s="393"/>
      <c r="CB697" s="393"/>
      <c r="CC697" s="393"/>
      <c r="CD697" s="393"/>
      <c r="CE697" s="393"/>
      <c r="CF697" s="393"/>
      <c r="CG697" s="393"/>
      <c r="CH697" s="393"/>
      <c r="CI697" s="393"/>
      <c r="CJ697" s="393"/>
      <c r="CK697" s="393"/>
      <c r="CL697" s="393"/>
      <c r="CM697" s="393"/>
      <c r="CN697" s="393"/>
      <c r="CO697" s="393"/>
      <c r="CP697" s="393"/>
      <c r="CQ697" s="393"/>
      <c r="CR697" s="393"/>
      <c r="CS697" s="393"/>
      <c r="CT697" s="393"/>
      <c r="CU697" s="393"/>
      <c r="CV697" s="393"/>
      <c r="CW697" s="393"/>
      <c r="CX697" s="393"/>
      <c r="CY697" s="393"/>
      <c r="CZ697" s="393"/>
    </row>
    <row r="698" s="397" customFormat="true" ht="25.15" customHeight="true" x14ac:dyDescent="0.2">
      <c r="C698" s="1154"/>
      <c r="D698" s="1155"/>
      <c r="E698" s="670"/>
      <c r="F698" s="670"/>
      <c r="G698" s="670"/>
      <c r="H698" s="1154"/>
      <c r="I698" s="1155"/>
      <c r="J698" s="670"/>
      <c r="K698" s="670"/>
      <c r="L698" s="670"/>
      <c r="M698" s="1154"/>
      <c r="N698" s="1155"/>
      <c r="O698" s="670"/>
      <c r="P698" s="670"/>
      <c r="Q698" s="670"/>
      <c r="Y698" s="390"/>
      <c r="Z698" s="390"/>
      <c r="AA698" s="390"/>
      <c r="AB698" s="390"/>
      <c r="AC698" s="390"/>
      <c r="AD698" s="390"/>
      <c r="AE698" s="390"/>
      <c r="AF698" s="390"/>
      <c r="AG698" s="390"/>
      <c r="AH698" s="390"/>
      <c r="AI698" s="390"/>
      <c r="AJ698" s="390"/>
      <c r="AK698" s="390"/>
      <c r="AL698" s="390"/>
      <c r="AM698" s="390"/>
      <c r="AN698" s="390"/>
      <c r="AO698" s="390"/>
      <c r="AP698" s="390"/>
      <c r="AQ698" s="390"/>
      <c r="AR698" s="390"/>
      <c r="AS698" s="390"/>
      <c r="AT698" s="390"/>
      <c r="AU698" s="390"/>
      <c r="AV698" s="390"/>
      <c r="AW698" s="390"/>
      <c r="AX698" s="390"/>
      <c r="AY698" s="390"/>
      <c r="AZ698" s="390"/>
      <c r="BA698" s="393"/>
      <c r="BB698" s="470"/>
      <c r="BC698" s="393"/>
      <c r="BD698" s="393"/>
      <c r="BE698" s="393"/>
      <c r="BF698" s="393"/>
      <c r="BG698" s="393"/>
      <c r="BH698" s="393"/>
      <c r="BI698" s="393"/>
      <c r="BJ698" s="393"/>
      <c r="BK698" s="393"/>
      <c r="BL698" s="393"/>
      <c r="BM698" s="393"/>
      <c r="BN698" s="393"/>
      <c r="BO698" s="393"/>
      <c r="BP698" s="393"/>
      <c r="BQ698" s="393"/>
      <c r="BR698" s="393"/>
      <c r="BS698" s="393"/>
      <c r="BT698" s="393"/>
      <c r="BU698" s="393"/>
      <c r="BV698" s="393"/>
      <c r="BW698" s="393"/>
      <c r="BX698" s="393"/>
      <c r="BY698" s="393"/>
      <c r="BZ698" s="393"/>
      <c r="CA698" s="393"/>
      <c r="CB698" s="393"/>
      <c r="CC698" s="393"/>
      <c r="CD698" s="393"/>
      <c r="CE698" s="393"/>
      <c r="CF698" s="393"/>
      <c r="CG698" s="393"/>
      <c r="CH698" s="393"/>
      <c r="CI698" s="393"/>
      <c r="CJ698" s="393"/>
      <c r="CK698" s="393"/>
      <c r="CL698" s="393"/>
      <c r="CM698" s="393"/>
      <c r="CN698" s="393"/>
      <c r="CO698" s="393"/>
      <c r="CP698" s="393"/>
      <c r="CQ698" s="393"/>
      <c r="CR698" s="393"/>
      <c r="CS698" s="393"/>
      <c r="CT698" s="393"/>
      <c r="CU698" s="393"/>
      <c r="CV698" s="393"/>
      <c r="CW698" s="393"/>
      <c r="CX698" s="393"/>
      <c r="CY698" s="393"/>
      <c r="CZ698" s="393"/>
    </row>
    <row r="699" s="397" customFormat="true" ht="25.15" customHeight="true" x14ac:dyDescent="0.2">
      <c r="C699" s="1154"/>
      <c r="D699" s="1155"/>
      <c r="E699" s="670"/>
      <c r="F699" s="670"/>
      <c r="G699" s="670"/>
      <c r="H699" s="1154"/>
      <c r="I699" s="1155"/>
      <c r="J699" s="670"/>
      <c r="K699" s="670"/>
      <c r="L699" s="670"/>
      <c r="M699" s="1154"/>
      <c r="N699" s="1155"/>
      <c r="O699" s="670"/>
      <c r="P699" s="670"/>
      <c r="Q699" s="670"/>
      <c r="Y699" s="390"/>
      <c r="Z699" s="390"/>
      <c r="AA699" s="390"/>
      <c r="AB699" s="390"/>
      <c r="AC699" s="390"/>
      <c r="AD699" s="390"/>
      <c r="AE699" s="390"/>
      <c r="AF699" s="390"/>
      <c r="AG699" s="390"/>
      <c r="AH699" s="390"/>
      <c r="AI699" s="390"/>
      <c r="AJ699" s="390"/>
      <c r="AK699" s="390"/>
      <c r="AL699" s="390"/>
      <c r="AM699" s="390"/>
      <c r="AN699" s="390"/>
      <c r="AO699" s="390"/>
      <c r="AP699" s="390"/>
      <c r="AQ699" s="390"/>
      <c r="AR699" s="390"/>
      <c r="AS699" s="390"/>
      <c r="AT699" s="390"/>
      <c r="AU699" s="390"/>
      <c r="AV699" s="390"/>
      <c r="AW699" s="390"/>
      <c r="AX699" s="390"/>
      <c r="AY699" s="390"/>
      <c r="AZ699" s="390"/>
      <c r="BA699" s="393"/>
      <c r="BB699" s="470"/>
      <c r="BC699" s="393"/>
      <c r="BD699" s="393"/>
      <c r="BE699" s="393"/>
      <c r="BF699" s="393"/>
      <c r="BG699" s="393"/>
      <c r="BH699" s="393"/>
      <c r="BI699" s="393"/>
      <c r="BJ699" s="393"/>
      <c r="BK699" s="393"/>
      <c r="BL699" s="393"/>
      <c r="BM699" s="393"/>
      <c r="BN699" s="393"/>
      <c r="BO699" s="393"/>
      <c r="BP699" s="393"/>
      <c r="BQ699" s="393"/>
      <c r="BR699" s="393"/>
      <c r="BS699" s="393"/>
      <c r="BT699" s="393"/>
      <c r="BU699" s="393"/>
      <c r="BV699" s="393"/>
      <c r="BW699" s="393"/>
      <c r="BX699" s="393"/>
      <c r="BY699" s="393"/>
      <c r="BZ699" s="393"/>
      <c r="CA699" s="393"/>
      <c r="CB699" s="393"/>
      <c r="CC699" s="393"/>
      <c r="CD699" s="393"/>
      <c r="CE699" s="393"/>
      <c r="CF699" s="393"/>
      <c r="CG699" s="393"/>
      <c r="CH699" s="393"/>
      <c r="CI699" s="393"/>
      <c r="CJ699" s="393"/>
      <c r="CK699" s="393"/>
      <c r="CL699" s="393"/>
      <c r="CM699" s="393"/>
      <c r="CN699" s="393"/>
      <c r="CO699" s="393"/>
      <c r="CP699" s="393"/>
      <c r="CQ699" s="393"/>
      <c r="CR699" s="393"/>
      <c r="CS699" s="393"/>
      <c r="CT699" s="393"/>
      <c r="CU699" s="393"/>
      <c r="CV699" s="393"/>
      <c r="CW699" s="393"/>
      <c r="CX699" s="393"/>
      <c r="CY699" s="393"/>
      <c r="CZ699" s="393"/>
    </row>
    <row r="700" s="397" customFormat="true" ht="25.15" customHeight="true" x14ac:dyDescent="0.2">
      <c r="C700" s="1154"/>
      <c r="D700" s="1155"/>
      <c r="E700" s="670"/>
      <c r="F700" s="670"/>
      <c r="G700" s="670"/>
      <c r="H700" s="1154"/>
      <c r="I700" s="1155"/>
      <c r="J700" s="670"/>
      <c r="K700" s="670"/>
      <c r="L700" s="670"/>
      <c r="M700" s="1154"/>
      <c r="N700" s="1155"/>
      <c r="O700" s="670"/>
      <c r="P700" s="670"/>
      <c r="Q700" s="670"/>
      <c r="Y700" s="390"/>
      <c r="Z700" s="390"/>
      <c r="AA700" s="390"/>
      <c r="AB700" s="390"/>
      <c r="AC700" s="390"/>
      <c r="AD700" s="390"/>
      <c r="AE700" s="390"/>
      <c r="AF700" s="390"/>
      <c r="AG700" s="390"/>
      <c r="AH700" s="390"/>
      <c r="AI700" s="390"/>
      <c r="AJ700" s="390"/>
      <c r="AK700" s="390"/>
      <c r="AL700" s="390"/>
      <c r="AM700" s="390"/>
      <c r="AN700" s="390"/>
      <c r="AO700" s="390"/>
      <c r="AP700" s="390"/>
      <c r="AQ700" s="390"/>
      <c r="AR700" s="390"/>
      <c r="AS700" s="390"/>
      <c r="AT700" s="390"/>
      <c r="AU700" s="390"/>
      <c r="AV700" s="390"/>
      <c r="AW700" s="390"/>
      <c r="AX700" s="390"/>
      <c r="AY700" s="390"/>
      <c r="AZ700" s="390"/>
      <c r="BA700" s="393"/>
      <c r="BB700" s="470"/>
      <c r="BC700" s="393"/>
      <c r="BD700" s="393"/>
      <c r="BE700" s="393"/>
      <c r="BF700" s="393"/>
      <c r="BG700" s="393"/>
      <c r="BH700" s="393"/>
      <c r="BI700" s="393"/>
      <c r="BJ700" s="393"/>
      <c r="BK700" s="393"/>
      <c r="BL700" s="393"/>
      <c r="BM700" s="393"/>
      <c r="BN700" s="393"/>
      <c r="BO700" s="393"/>
      <c r="BP700" s="393"/>
      <c r="BQ700" s="393"/>
      <c r="BR700" s="393"/>
      <c r="BS700" s="393"/>
      <c r="BT700" s="393"/>
      <c r="BU700" s="393"/>
      <c r="BV700" s="393"/>
      <c r="BW700" s="393"/>
      <c r="BX700" s="393"/>
      <c r="BY700" s="393"/>
      <c r="BZ700" s="393"/>
      <c r="CA700" s="393"/>
      <c r="CB700" s="393"/>
      <c r="CC700" s="393"/>
      <c r="CD700" s="393"/>
      <c r="CE700" s="393"/>
      <c r="CF700" s="393"/>
      <c r="CG700" s="393"/>
      <c r="CH700" s="393"/>
      <c r="CI700" s="393"/>
      <c r="CJ700" s="393"/>
      <c r="CK700" s="393"/>
      <c r="CL700" s="393"/>
      <c r="CM700" s="393"/>
      <c r="CN700" s="393"/>
      <c r="CO700" s="393"/>
      <c r="CP700" s="393"/>
      <c r="CQ700" s="393"/>
      <c r="CR700" s="393"/>
      <c r="CS700" s="393"/>
      <c r="CT700" s="393"/>
      <c r="CU700" s="393"/>
      <c r="CV700" s="393"/>
      <c r="CW700" s="393"/>
      <c r="CX700" s="393"/>
      <c r="CY700" s="393"/>
      <c r="CZ700" s="393"/>
    </row>
    <row r="701" ht="25.15" customHeight="true" x14ac:dyDescent="0.2">
      <c r="C701" s="1155"/>
      <c r="D701" s="1155"/>
      <c r="E701" s="671"/>
      <c r="F701" s="671"/>
      <c r="G701" s="671"/>
      <c r="H701" s="1155"/>
      <c r="I701" s="1155"/>
      <c r="J701" s="671"/>
      <c r="K701" s="671"/>
      <c r="L701" s="671"/>
      <c r="M701" s="1155"/>
      <c r="N701" s="1155"/>
      <c r="O701" s="671"/>
      <c r="P701" s="671"/>
      <c r="Q701" s="671"/>
      <c r="BA701" s="393"/>
      <c r="BB701" s="470"/>
      <c r="BC701" s="393"/>
      <c r="BD701" s="393"/>
      <c r="BE701" s="393"/>
      <c r="BF701" s="393"/>
      <c r="BG701" s="393"/>
      <c r="BH701" s="393"/>
      <c r="BI701" s="393"/>
      <c r="BJ701" s="393"/>
      <c r="BK701" s="393"/>
      <c r="BL701" s="393"/>
      <c r="BM701" s="393"/>
      <c r="BN701" s="393"/>
      <c r="BO701" s="393"/>
      <c r="BP701" s="393"/>
      <c r="BQ701" s="393"/>
      <c r="BR701" s="393"/>
      <c r="BS701" s="393"/>
      <c r="BT701" s="393"/>
      <c r="BU701" s="393"/>
      <c r="BV701" s="393"/>
      <c r="BW701" s="393"/>
      <c r="BX701" s="393"/>
      <c r="BY701" s="393"/>
      <c r="BZ701" s="393"/>
      <c r="CA701" s="393"/>
      <c r="CB701" s="393"/>
      <c r="CC701" s="393"/>
      <c r="CD701" s="393"/>
      <c r="CE701" s="393"/>
      <c r="CF701" s="393"/>
      <c r="CG701" s="393"/>
      <c r="CH701" s="393"/>
      <c r="CI701" s="393"/>
      <c r="CJ701" s="393"/>
      <c r="CK701" s="393"/>
      <c r="CL701" s="393"/>
      <c r="CM701" s="393"/>
      <c r="CN701" s="393"/>
      <c r="CO701" s="393"/>
      <c r="CP701" s="393"/>
      <c r="CQ701" s="393"/>
      <c r="CR701" s="393"/>
      <c r="CS701" s="393"/>
      <c r="CT701" s="393"/>
      <c r="CU701" s="393"/>
      <c r="CV701" s="393"/>
      <c r="CW701" s="393"/>
      <c r="CX701" s="393"/>
      <c r="CY701" s="393"/>
      <c r="CZ701" s="393"/>
    </row>
    <row r="702" ht="25.15" customHeight="true" x14ac:dyDescent="0.2">
      <c r="C702" s="1155"/>
      <c r="D702" s="1155"/>
      <c r="E702" s="671"/>
      <c r="F702" s="671"/>
      <c r="G702" s="671"/>
      <c r="H702" s="1155"/>
      <c r="I702" s="1155"/>
      <c r="J702" s="671"/>
      <c r="K702" s="671"/>
      <c r="L702" s="671"/>
      <c r="M702" s="1155"/>
      <c r="N702" s="1155"/>
      <c r="O702" s="671"/>
      <c r="P702" s="671"/>
      <c r="Q702" s="671"/>
      <c r="BA702" s="393"/>
      <c r="BB702" s="470"/>
      <c r="BC702" s="393"/>
      <c r="BD702" s="393"/>
      <c r="BE702" s="393"/>
      <c r="BF702" s="393"/>
      <c r="BG702" s="393"/>
      <c r="BH702" s="393"/>
      <c r="BI702" s="393"/>
      <c r="BJ702" s="393"/>
      <c r="BK702" s="393"/>
      <c r="BL702" s="393"/>
      <c r="BM702" s="393"/>
      <c r="BN702" s="393"/>
      <c r="BO702" s="393"/>
      <c r="BP702" s="393"/>
      <c r="BQ702" s="393"/>
      <c r="BR702" s="393"/>
      <c r="BS702" s="393"/>
      <c r="BT702" s="393"/>
      <c r="BU702" s="393"/>
      <c r="BV702" s="393"/>
      <c r="BW702" s="393"/>
      <c r="BX702" s="393"/>
      <c r="BY702" s="393"/>
      <c r="BZ702" s="393"/>
      <c r="CA702" s="393"/>
      <c r="CB702" s="393"/>
      <c r="CC702" s="393"/>
      <c r="CD702" s="393"/>
      <c r="CE702" s="393"/>
      <c r="CF702" s="393"/>
      <c r="CG702" s="393"/>
      <c r="CH702" s="393"/>
      <c r="CI702" s="393"/>
      <c r="CJ702" s="393"/>
      <c r="CK702" s="393"/>
      <c r="CL702" s="393"/>
      <c r="CM702" s="393"/>
      <c r="CN702" s="393"/>
      <c r="CO702" s="393"/>
      <c r="CP702" s="393"/>
      <c r="CQ702" s="393"/>
      <c r="CR702" s="393"/>
      <c r="CS702" s="393"/>
      <c r="CT702" s="393"/>
      <c r="CU702" s="393"/>
      <c r="CV702" s="393"/>
      <c r="CW702" s="393"/>
      <c r="CX702" s="393"/>
      <c r="CY702" s="393"/>
      <c r="CZ702" s="393"/>
    </row>
    <row r="703" ht="25.15" customHeight="true" x14ac:dyDescent="0.2">
      <c r="C703" s="1155"/>
      <c r="D703" s="1155"/>
      <c r="E703" s="671"/>
      <c r="F703" s="671"/>
      <c r="G703" s="671"/>
      <c r="H703" s="1155"/>
      <c r="I703" s="1155"/>
      <c r="J703" s="671"/>
      <c r="K703" s="671"/>
      <c r="L703" s="671"/>
      <c r="M703" s="1155"/>
      <c r="N703" s="1155"/>
      <c r="O703" s="671"/>
      <c r="P703" s="671"/>
      <c r="Q703" s="671"/>
      <c r="BA703" s="393"/>
      <c r="BB703" s="470"/>
      <c r="BC703" s="393"/>
      <c r="BD703" s="393"/>
      <c r="BE703" s="393"/>
      <c r="BF703" s="393"/>
      <c r="BG703" s="393"/>
      <c r="BH703" s="393"/>
      <c r="BI703" s="393"/>
      <c r="BJ703" s="393"/>
      <c r="BK703" s="393"/>
      <c r="BL703" s="393"/>
      <c r="BM703" s="393"/>
      <c r="BN703" s="393"/>
      <c r="BO703" s="393"/>
      <c r="BP703" s="393"/>
      <c r="BQ703" s="393"/>
      <c r="BR703" s="393"/>
      <c r="BS703" s="393"/>
      <c r="BT703" s="393"/>
      <c r="BU703" s="393"/>
      <c r="BV703" s="393"/>
      <c r="BW703" s="393"/>
      <c r="BX703" s="393"/>
      <c r="BY703" s="393"/>
      <c r="BZ703" s="393"/>
      <c r="CA703" s="393"/>
      <c r="CB703" s="393"/>
      <c r="CC703" s="393"/>
      <c r="CD703" s="393"/>
      <c r="CE703" s="393"/>
      <c r="CF703" s="393"/>
      <c r="CG703" s="393"/>
      <c r="CH703" s="393"/>
      <c r="CI703" s="393"/>
      <c r="CJ703" s="393"/>
      <c r="CK703" s="393"/>
      <c r="CL703" s="393"/>
      <c r="CM703" s="393"/>
      <c r="CN703" s="393"/>
      <c r="CO703" s="393"/>
      <c r="CP703" s="393"/>
      <c r="CQ703" s="393"/>
      <c r="CR703" s="393"/>
      <c r="CS703" s="393"/>
      <c r="CT703" s="393"/>
      <c r="CU703" s="393"/>
      <c r="CV703" s="393"/>
      <c r="CW703" s="393"/>
      <c r="CX703" s="393"/>
      <c r="CY703" s="393"/>
      <c r="CZ703" s="393"/>
    </row>
    <row r="704" ht="25.15" customHeight="true" x14ac:dyDescent="0.2">
      <c r="C704" s="1155"/>
      <c r="D704" s="1155"/>
      <c r="E704" s="671"/>
      <c r="F704" s="671"/>
      <c r="G704" s="671"/>
      <c r="H704" s="1155"/>
      <c r="I704" s="1155"/>
      <c r="J704" s="671"/>
      <c r="K704" s="671"/>
      <c r="L704" s="671"/>
      <c r="M704" s="1155"/>
      <c r="N704" s="1155"/>
      <c r="O704" s="671"/>
      <c r="P704" s="671"/>
      <c r="Q704" s="671"/>
      <c r="BA704" s="393"/>
      <c r="BB704" s="470"/>
      <c r="BC704" s="393"/>
      <c r="BD704" s="393"/>
      <c r="BE704" s="393"/>
      <c r="BF704" s="393"/>
      <c r="BG704" s="393"/>
      <c r="BH704" s="393"/>
      <c r="BI704" s="393"/>
      <c r="BJ704" s="393"/>
      <c r="BK704" s="393"/>
      <c r="BL704" s="393"/>
      <c r="BM704" s="393"/>
      <c r="BN704" s="393"/>
      <c r="BO704" s="393"/>
      <c r="BP704" s="393"/>
      <c r="BQ704" s="393"/>
      <c r="BR704" s="393"/>
      <c r="BS704" s="393"/>
      <c r="BT704" s="393"/>
      <c r="BU704" s="393"/>
      <c r="BV704" s="393"/>
      <c r="BW704" s="393"/>
      <c r="BX704" s="393"/>
      <c r="BY704" s="393"/>
      <c r="BZ704" s="393"/>
      <c r="CA704" s="393"/>
      <c r="CB704" s="393"/>
      <c r="CC704" s="393"/>
      <c r="CD704" s="393"/>
      <c r="CE704" s="393"/>
      <c r="CF704" s="393"/>
      <c r="CG704" s="393"/>
      <c r="CH704" s="393"/>
      <c r="CI704" s="393"/>
      <c r="CJ704" s="393"/>
      <c r="CK704" s="393"/>
      <c r="CL704" s="393"/>
      <c r="CM704" s="393"/>
      <c r="CN704" s="393"/>
      <c r="CO704" s="393"/>
      <c r="CP704" s="393"/>
      <c r="CQ704" s="393"/>
      <c r="CR704" s="393"/>
      <c r="CS704" s="393"/>
      <c r="CT704" s="393"/>
      <c r="CU704" s="393"/>
      <c r="CV704" s="393"/>
      <c r="CW704" s="393"/>
      <c r="CX704" s="393"/>
      <c r="CY704" s="393"/>
      <c r="CZ704" s="393"/>
    </row>
    <row r="705" ht="25.15" customHeight="true" x14ac:dyDescent="0.2">
      <c r="C705" s="1155"/>
      <c r="D705" s="1155"/>
      <c r="E705" s="671"/>
      <c r="F705" s="671"/>
      <c r="G705" s="671"/>
      <c r="H705" s="1155"/>
      <c r="I705" s="1155"/>
      <c r="J705" s="671"/>
      <c r="K705" s="671"/>
      <c r="L705" s="671"/>
      <c r="M705" s="1155"/>
      <c r="N705" s="1155"/>
      <c r="O705" s="671"/>
      <c r="P705" s="671"/>
      <c r="Q705" s="671"/>
      <c r="BA705" s="393"/>
      <c r="BB705" s="470"/>
      <c r="BC705" s="393"/>
      <c r="BD705" s="393"/>
      <c r="BE705" s="393"/>
      <c r="BF705" s="393"/>
      <c r="BG705" s="393"/>
      <c r="BH705" s="393"/>
      <c r="BI705" s="393"/>
      <c r="BJ705" s="393"/>
      <c r="BK705" s="393"/>
      <c r="BL705" s="393"/>
      <c r="BM705" s="393"/>
      <c r="BN705" s="393"/>
      <c r="BO705" s="393"/>
      <c r="BP705" s="393"/>
      <c r="BQ705" s="393"/>
      <c r="BR705" s="393"/>
      <c r="BS705" s="393"/>
      <c r="BT705" s="393"/>
      <c r="BU705" s="393"/>
      <c r="BV705" s="393"/>
      <c r="BW705" s="393"/>
      <c r="BX705" s="393"/>
      <c r="BY705" s="393"/>
      <c r="BZ705" s="393"/>
      <c r="CA705" s="393"/>
      <c r="CB705" s="393"/>
      <c r="CC705" s="393"/>
      <c r="CD705" s="393"/>
      <c r="CE705" s="393"/>
      <c r="CF705" s="393"/>
      <c r="CG705" s="393"/>
      <c r="CH705" s="393"/>
      <c r="CI705" s="393"/>
      <c r="CJ705" s="393"/>
      <c r="CK705" s="393"/>
      <c r="CL705" s="393"/>
      <c r="CM705" s="393"/>
      <c r="CN705" s="393"/>
      <c r="CO705" s="393"/>
      <c r="CP705" s="393"/>
      <c r="CQ705" s="393"/>
      <c r="CR705" s="393"/>
      <c r="CS705" s="393"/>
      <c r="CT705" s="393"/>
      <c r="CU705" s="393"/>
      <c r="CV705" s="393"/>
      <c r="CW705" s="393"/>
      <c r="CX705" s="393"/>
      <c r="CY705" s="393"/>
      <c r="CZ705" s="393"/>
    </row>
    <row r="706" ht="25.15" customHeight="true" x14ac:dyDescent="0.2">
      <c r="C706" s="1155"/>
      <c r="D706" s="1155"/>
      <c r="E706" s="671"/>
      <c r="F706" s="671"/>
      <c r="G706" s="671"/>
      <c r="H706" s="1155"/>
      <c r="I706" s="1155"/>
      <c r="J706" s="671"/>
      <c r="K706" s="671"/>
      <c r="L706" s="671"/>
      <c r="M706" s="1155"/>
      <c r="N706" s="1155"/>
      <c r="O706" s="671"/>
      <c r="P706" s="671"/>
      <c r="Q706" s="671"/>
      <c r="BA706" s="393"/>
      <c r="BB706" s="470"/>
      <c r="BC706" s="393"/>
      <c r="BD706" s="393"/>
      <c r="BE706" s="393"/>
      <c r="BF706" s="393"/>
      <c r="BG706" s="393"/>
      <c r="BH706" s="393"/>
      <c r="BI706" s="393"/>
      <c r="BJ706" s="393"/>
      <c r="BK706" s="393"/>
      <c r="BL706" s="393"/>
      <c r="BM706" s="393"/>
      <c r="BN706" s="393"/>
      <c r="BO706" s="393"/>
      <c r="BP706" s="393"/>
      <c r="BQ706" s="393"/>
      <c r="BR706" s="393"/>
      <c r="BS706" s="393"/>
      <c r="BT706" s="393"/>
      <c r="BU706" s="393"/>
      <c r="BV706" s="393"/>
      <c r="BW706" s="393"/>
      <c r="BX706" s="393"/>
      <c r="BY706" s="393"/>
      <c r="BZ706" s="393"/>
      <c r="CA706" s="393"/>
      <c r="CB706" s="393"/>
      <c r="CC706" s="393"/>
      <c r="CD706" s="393"/>
      <c r="CE706" s="393"/>
      <c r="CF706" s="393"/>
      <c r="CG706" s="393"/>
      <c r="CH706" s="393"/>
      <c r="CI706" s="393"/>
      <c r="CJ706" s="393"/>
      <c r="CK706" s="393"/>
      <c r="CL706" s="393"/>
      <c r="CM706" s="393"/>
      <c r="CN706" s="393"/>
      <c r="CO706" s="393"/>
      <c r="CP706" s="393"/>
      <c r="CQ706" s="393"/>
      <c r="CR706" s="393"/>
      <c r="CS706" s="393"/>
      <c r="CT706" s="393"/>
      <c r="CU706" s="393"/>
      <c r="CV706" s="393"/>
      <c r="CW706" s="393"/>
      <c r="CX706" s="393"/>
      <c r="CY706" s="393"/>
      <c r="CZ706" s="393"/>
    </row>
    <row r="707" ht="25.15" customHeight="true" x14ac:dyDescent="0.2">
      <c r="C707" s="1155"/>
      <c r="D707" s="1155"/>
      <c r="E707" s="671"/>
      <c r="F707" s="671"/>
      <c r="G707" s="671"/>
      <c r="H707" s="1155"/>
      <c r="I707" s="1155"/>
      <c r="J707" s="671"/>
      <c r="K707" s="671"/>
      <c r="L707" s="671"/>
      <c r="M707" s="1155"/>
      <c r="N707" s="1155"/>
      <c r="O707" s="671"/>
      <c r="P707" s="671"/>
      <c r="Q707" s="671"/>
      <c r="BA707" s="393"/>
      <c r="BB707" s="470"/>
      <c r="BC707" s="393"/>
      <c r="BD707" s="393"/>
      <c r="BE707" s="393"/>
      <c r="BF707" s="393"/>
      <c r="BG707" s="393"/>
      <c r="BH707" s="393"/>
      <c r="BI707" s="393"/>
      <c r="BJ707" s="393"/>
      <c r="BK707" s="393"/>
      <c r="BL707" s="393"/>
      <c r="BM707" s="393"/>
      <c r="BN707" s="393"/>
      <c r="BO707" s="393"/>
      <c r="BP707" s="393"/>
      <c r="BQ707" s="393"/>
      <c r="BR707" s="393"/>
      <c r="BS707" s="393"/>
      <c r="BT707" s="393"/>
      <c r="BU707" s="393"/>
      <c r="BV707" s="393"/>
      <c r="BW707" s="393"/>
      <c r="BX707" s="393"/>
      <c r="BY707" s="393"/>
      <c r="BZ707" s="393"/>
      <c r="CA707" s="393"/>
      <c r="CB707" s="393"/>
      <c r="CC707" s="393"/>
      <c r="CD707" s="393"/>
      <c r="CE707" s="393"/>
      <c r="CF707" s="393"/>
      <c r="CG707" s="393"/>
      <c r="CH707" s="393"/>
      <c r="CI707" s="393"/>
      <c r="CJ707" s="393"/>
      <c r="CK707" s="393"/>
      <c r="CL707" s="393"/>
      <c r="CM707" s="393"/>
      <c r="CN707" s="393"/>
      <c r="CO707" s="393"/>
      <c r="CP707" s="393"/>
      <c r="CQ707" s="393"/>
      <c r="CR707" s="393"/>
      <c r="CS707" s="393"/>
      <c r="CT707" s="393"/>
      <c r="CU707" s="393"/>
      <c r="CV707" s="393"/>
      <c r="CW707" s="393"/>
      <c r="CX707" s="393"/>
      <c r="CY707" s="393"/>
      <c r="CZ707" s="393"/>
    </row>
    <row r="708" ht="25.15" customHeight="true" x14ac:dyDescent="0.2">
      <c r="C708" s="1155"/>
      <c r="D708" s="1155"/>
      <c r="E708" s="671"/>
      <c r="F708" s="671"/>
      <c r="G708" s="671"/>
      <c r="H708" s="1155"/>
      <c r="I708" s="1155"/>
      <c r="J708" s="671"/>
      <c r="K708" s="671"/>
      <c r="L708" s="671"/>
      <c r="M708" s="1155"/>
      <c r="N708" s="1155"/>
      <c r="O708" s="671"/>
      <c r="P708" s="671"/>
      <c r="Q708" s="671"/>
      <c r="BA708" s="393"/>
      <c r="BB708" s="470"/>
      <c r="BC708" s="393"/>
      <c r="BD708" s="393"/>
      <c r="BE708" s="393"/>
      <c r="BF708" s="393"/>
      <c r="BG708" s="393"/>
      <c r="BH708" s="393"/>
      <c r="BI708" s="393"/>
      <c r="BJ708" s="393"/>
      <c r="BK708" s="393"/>
      <c r="BL708" s="393"/>
      <c r="BM708" s="393"/>
      <c r="BN708" s="393"/>
      <c r="BO708" s="393"/>
      <c r="BP708" s="393"/>
      <c r="BQ708" s="393"/>
      <c r="BR708" s="393"/>
      <c r="BS708" s="393"/>
      <c r="BT708" s="393"/>
      <c r="BU708" s="393"/>
      <c r="BV708" s="393"/>
      <c r="BW708" s="393"/>
      <c r="BX708" s="393"/>
      <c r="BY708" s="393"/>
      <c r="BZ708" s="393"/>
      <c r="CA708" s="393"/>
      <c r="CB708" s="393"/>
      <c r="CC708" s="393"/>
      <c r="CD708" s="393"/>
      <c r="CE708" s="393"/>
      <c r="CF708" s="393"/>
      <c r="CG708" s="393"/>
      <c r="CH708" s="393"/>
      <c r="CI708" s="393"/>
      <c r="CJ708" s="393"/>
      <c r="CK708" s="393"/>
      <c r="CL708" s="393"/>
      <c r="CM708" s="393"/>
      <c r="CN708" s="393"/>
      <c r="CO708" s="393"/>
      <c r="CP708" s="393"/>
      <c r="CQ708" s="393"/>
      <c r="CR708" s="393"/>
      <c r="CS708" s="393"/>
      <c r="CT708" s="393"/>
      <c r="CU708" s="393"/>
      <c r="CV708" s="393"/>
      <c r="CW708" s="393"/>
      <c r="CX708" s="393"/>
      <c r="CY708" s="393"/>
      <c r="CZ708" s="393"/>
    </row>
    <row r="709" ht="25.15" customHeight="true" x14ac:dyDescent="0.2">
      <c r="C709" s="1155"/>
      <c r="D709" s="1155"/>
      <c r="E709" s="671"/>
      <c r="F709" s="671"/>
      <c r="G709" s="671"/>
      <c r="H709" s="1155"/>
      <c r="I709" s="1155"/>
      <c r="J709" s="671"/>
      <c r="K709" s="671"/>
      <c r="L709" s="671"/>
      <c r="M709" s="1155"/>
      <c r="N709" s="1155"/>
      <c r="O709" s="671"/>
      <c r="P709" s="671"/>
      <c r="Q709" s="671"/>
      <c r="BA709" s="393"/>
      <c r="BB709" s="470"/>
      <c r="BC709" s="393"/>
      <c r="BD709" s="393"/>
      <c r="BE709" s="393"/>
      <c r="BF709" s="393"/>
      <c r="BG709" s="393"/>
      <c r="BH709" s="393"/>
      <c r="BI709" s="393"/>
      <c r="BJ709" s="393"/>
      <c r="BK709" s="393"/>
      <c r="BL709" s="393"/>
      <c r="BM709" s="393"/>
      <c r="BN709" s="393"/>
      <c r="BO709" s="393"/>
      <c r="BP709" s="393"/>
      <c r="BQ709" s="393"/>
      <c r="BR709" s="393"/>
      <c r="BS709" s="393"/>
      <c r="BT709" s="393"/>
      <c r="BU709" s="393"/>
      <c r="BV709" s="393"/>
      <c r="BW709" s="393"/>
      <c r="BX709" s="393"/>
      <c r="BY709" s="393"/>
      <c r="BZ709" s="393"/>
      <c r="CA709" s="393"/>
      <c r="CB709" s="393"/>
      <c r="CC709" s="393"/>
      <c r="CD709" s="393"/>
      <c r="CE709" s="393"/>
      <c r="CF709" s="393"/>
      <c r="CG709" s="393"/>
      <c r="CH709" s="393"/>
      <c r="CI709" s="393"/>
      <c r="CJ709" s="393"/>
      <c r="CK709" s="393"/>
      <c r="CL709" s="393"/>
      <c r="CM709" s="393"/>
      <c r="CN709" s="393"/>
      <c r="CO709" s="393"/>
      <c r="CP709" s="393"/>
      <c r="CQ709" s="393"/>
      <c r="CR709" s="393"/>
      <c r="CS709" s="393"/>
      <c r="CT709" s="393"/>
      <c r="CU709" s="393"/>
      <c r="CV709" s="393"/>
      <c r="CW709" s="393"/>
      <c r="CX709" s="393"/>
      <c r="CY709" s="393"/>
      <c r="CZ709" s="393"/>
    </row>
    <row r="710" ht="25.15" customHeight="true" x14ac:dyDescent="0.2">
      <c r="C710" s="1155"/>
      <c r="D710" s="1155"/>
      <c r="E710" s="671"/>
      <c r="F710" s="671"/>
      <c r="G710" s="671"/>
      <c r="H710" s="1155"/>
      <c r="I710" s="1155"/>
      <c r="J710" s="671"/>
      <c r="K710" s="671"/>
      <c r="L710" s="671"/>
      <c r="M710" s="1155"/>
      <c r="N710" s="1155"/>
      <c r="O710" s="671"/>
      <c r="P710" s="671"/>
      <c r="Q710" s="671"/>
      <c r="BA710" s="393"/>
      <c r="BB710" s="470"/>
      <c r="BC710" s="393"/>
      <c r="BD710" s="393"/>
      <c r="BE710" s="393"/>
      <c r="BF710" s="393"/>
      <c r="BG710" s="393"/>
      <c r="BH710" s="393"/>
      <c r="BI710" s="393"/>
      <c r="BJ710" s="393"/>
      <c r="BK710" s="393"/>
      <c r="BL710" s="393"/>
      <c r="BM710" s="393"/>
      <c r="BN710" s="393"/>
      <c r="BO710" s="393"/>
      <c r="BP710" s="393"/>
      <c r="BQ710" s="393"/>
      <c r="BR710" s="393"/>
      <c r="BS710" s="393"/>
      <c r="BT710" s="393"/>
      <c r="BU710" s="393"/>
      <c r="BV710" s="393"/>
      <c r="BW710" s="393"/>
      <c r="BX710" s="393"/>
      <c r="BY710" s="393"/>
      <c r="BZ710" s="393"/>
      <c r="CA710" s="393"/>
      <c r="CB710" s="393"/>
      <c r="CC710" s="393"/>
      <c r="CD710" s="393"/>
      <c r="CE710" s="393"/>
      <c r="CF710" s="393"/>
      <c r="CG710" s="393"/>
      <c r="CH710" s="393"/>
      <c r="CI710" s="393"/>
      <c r="CJ710" s="393"/>
      <c r="CK710" s="393"/>
      <c r="CL710" s="393"/>
      <c r="CM710" s="393"/>
      <c r="CN710" s="393"/>
      <c r="CO710" s="393"/>
      <c r="CP710" s="393"/>
      <c r="CQ710" s="393"/>
      <c r="CR710" s="393"/>
      <c r="CS710" s="393"/>
      <c r="CT710" s="393"/>
      <c r="CU710" s="393"/>
      <c r="CV710" s="393"/>
      <c r="CW710" s="393"/>
      <c r="CX710" s="393"/>
      <c r="CY710" s="393"/>
      <c r="CZ710" s="393"/>
    </row>
    <row r="711" ht="25.15" customHeight="true" x14ac:dyDescent="0.2">
      <c r="C711" s="1155"/>
      <c r="D711" s="1155"/>
      <c r="E711" s="671"/>
      <c r="F711" s="671"/>
      <c r="G711" s="671"/>
      <c r="H711" s="1155"/>
      <c r="I711" s="1155"/>
      <c r="J711" s="671"/>
      <c r="K711" s="671"/>
      <c r="L711" s="671"/>
      <c r="M711" s="1155"/>
      <c r="N711" s="1155"/>
      <c r="O711" s="671"/>
      <c r="P711" s="671"/>
      <c r="Q711" s="671"/>
      <c r="BA711" s="393"/>
      <c r="BB711" s="470"/>
      <c r="BC711" s="393"/>
      <c r="BD711" s="393"/>
      <c r="BE711" s="393"/>
      <c r="BF711" s="393"/>
      <c r="BG711" s="393"/>
      <c r="BH711" s="393"/>
      <c r="BI711" s="393"/>
      <c r="BJ711" s="393"/>
      <c r="BK711" s="393"/>
      <c r="BL711" s="393"/>
      <c r="BM711" s="393"/>
      <c r="BN711" s="393"/>
      <c r="BO711" s="393"/>
      <c r="BP711" s="393"/>
      <c r="BQ711" s="393"/>
      <c r="BR711" s="393"/>
      <c r="BS711" s="393"/>
      <c r="BT711" s="393"/>
      <c r="BU711" s="393"/>
      <c r="BV711" s="393"/>
      <c r="BW711" s="393"/>
      <c r="BX711" s="393"/>
      <c r="BY711" s="393"/>
      <c r="BZ711" s="393"/>
      <c r="CA711" s="393"/>
      <c r="CB711" s="393"/>
      <c r="CC711" s="393"/>
      <c r="CD711" s="393"/>
      <c r="CE711" s="393"/>
      <c r="CF711" s="393"/>
      <c r="CG711" s="393"/>
      <c r="CH711" s="393"/>
      <c r="CI711" s="393"/>
      <c r="CJ711" s="393"/>
      <c r="CK711" s="393"/>
      <c r="CL711" s="393"/>
      <c r="CM711" s="393"/>
      <c r="CN711" s="393"/>
      <c r="CO711" s="393"/>
      <c r="CP711" s="393"/>
      <c r="CQ711" s="393"/>
      <c r="CR711" s="393"/>
      <c r="CS711" s="393"/>
      <c r="CT711" s="393"/>
      <c r="CU711" s="393"/>
      <c r="CV711" s="393"/>
      <c r="CW711" s="393"/>
      <c r="CX711" s="393"/>
      <c r="CY711" s="393"/>
      <c r="CZ711" s="393"/>
    </row>
    <row r="712" ht="25.15" customHeight="true" x14ac:dyDescent="0.2">
      <c r="C712" s="1155"/>
      <c r="D712" s="1155"/>
      <c r="E712" s="671"/>
      <c r="F712" s="671"/>
      <c r="G712" s="671"/>
      <c r="H712" s="1155"/>
      <c r="I712" s="1155"/>
      <c r="J712" s="671"/>
      <c r="K712" s="671"/>
      <c r="L712" s="671"/>
      <c r="M712" s="1155"/>
      <c r="N712" s="1155"/>
      <c r="O712" s="671"/>
      <c r="P712" s="671"/>
      <c r="Q712" s="671"/>
      <c r="BA712" s="393"/>
      <c r="BB712" s="470"/>
      <c r="BC712" s="393"/>
      <c r="BD712" s="393"/>
      <c r="BE712" s="393"/>
      <c r="BF712" s="393"/>
      <c r="BG712" s="393"/>
      <c r="BH712" s="393"/>
      <c r="BI712" s="393"/>
      <c r="BJ712" s="393"/>
      <c r="BK712" s="393"/>
      <c r="BL712" s="393"/>
      <c r="BM712" s="393"/>
      <c r="BN712" s="393"/>
      <c r="BO712" s="393"/>
      <c r="BP712" s="393"/>
      <c r="BQ712" s="393"/>
      <c r="BR712" s="393"/>
      <c r="BS712" s="393"/>
      <c r="BT712" s="393"/>
      <c r="BU712" s="393"/>
      <c r="BV712" s="393"/>
      <c r="BW712" s="393"/>
      <c r="BX712" s="393"/>
      <c r="BY712" s="393"/>
      <c r="BZ712" s="393"/>
      <c r="CA712" s="393"/>
      <c r="CB712" s="393"/>
      <c r="CC712" s="393"/>
      <c r="CD712" s="393"/>
      <c r="CE712" s="393"/>
      <c r="CF712" s="393"/>
      <c r="CG712" s="393"/>
      <c r="CH712" s="393"/>
      <c r="CI712" s="393"/>
      <c r="CJ712" s="393"/>
      <c r="CK712" s="393"/>
      <c r="CL712" s="393"/>
      <c r="CM712" s="393"/>
      <c r="CN712" s="393"/>
      <c r="CO712" s="393"/>
      <c r="CP712" s="393"/>
      <c r="CQ712" s="393"/>
      <c r="CR712" s="393"/>
      <c r="CS712" s="393"/>
      <c r="CT712" s="393"/>
      <c r="CU712" s="393"/>
      <c r="CV712" s="393"/>
      <c r="CW712" s="393"/>
      <c r="CX712" s="393"/>
      <c r="CY712" s="393"/>
      <c r="CZ712" s="393"/>
    </row>
    <row r="713" ht="25.15" customHeight="true" x14ac:dyDescent="0.2">
      <c r="C713" s="1155"/>
      <c r="D713" s="1155"/>
      <c r="E713" s="671"/>
      <c r="F713" s="671"/>
      <c r="G713" s="671"/>
      <c r="H713" s="1155"/>
      <c r="I713" s="1155"/>
      <c r="J713" s="671"/>
      <c r="K713" s="671"/>
      <c r="L713" s="671"/>
      <c r="M713" s="1155"/>
      <c r="N713" s="1155"/>
      <c r="O713" s="671"/>
      <c r="P713" s="671"/>
      <c r="Q713" s="671"/>
      <c r="BA713" s="393"/>
      <c r="BB713" s="470"/>
      <c r="BC713" s="393"/>
      <c r="BD713" s="393"/>
      <c r="BE713" s="393"/>
      <c r="BF713" s="393"/>
      <c r="BG713" s="393"/>
      <c r="BH713" s="393"/>
      <c r="BI713" s="393"/>
      <c r="BJ713" s="393"/>
      <c r="BK713" s="393"/>
      <c r="BL713" s="393"/>
      <c r="BM713" s="393"/>
      <c r="BN713" s="393"/>
      <c r="BO713" s="393"/>
      <c r="BP713" s="393"/>
      <c r="BQ713" s="393"/>
      <c r="BR713" s="393"/>
      <c r="BS713" s="393"/>
      <c r="BT713" s="393"/>
      <c r="BU713" s="393"/>
      <c r="BV713" s="393"/>
      <c r="BW713" s="393"/>
      <c r="BX713" s="393"/>
      <c r="BY713" s="393"/>
      <c r="BZ713" s="393"/>
      <c r="CA713" s="393"/>
      <c r="CB713" s="393"/>
      <c r="CC713" s="393"/>
      <c r="CD713" s="393"/>
      <c r="CE713" s="393"/>
      <c r="CF713" s="393"/>
      <c r="CG713" s="393"/>
      <c r="CH713" s="393"/>
      <c r="CI713" s="393"/>
      <c r="CJ713" s="393"/>
      <c r="CK713" s="393"/>
      <c r="CL713" s="393"/>
      <c r="CM713" s="393"/>
      <c r="CN713" s="393"/>
      <c r="CO713" s="393"/>
      <c r="CP713" s="393"/>
      <c r="CQ713" s="393"/>
      <c r="CR713" s="393"/>
      <c r="CS713" s="393"/>
      <c r="CT713" s="393"/>
      <c r="CU713" s="393"/>
      <c r="CV713" s="393"/>
      <c r="CW713" s="393"/>
      <c r="CX713" s="393"/>
      <c r="CY713" s="393"/>
      <c r="CZ713" s="393"/>
    </row>
    <row r="714" ht="25.15" customHeight="true" x14ac:dyDescent="0.2">
      <c r="C714" s="1155"/>
      <c r="D714" s="1155"/>
      <c r="E714" s="671"/>
      <c r="F714" s="671"/>
      <c r="G714" s="671"/>
      <c r="H714" s="1155"/>
      <c r="I714" s="1155"/>
      <c r="J714" s="671"/>
      <c r="K714" s="671"/>
      <c r="L714" s="671"/>
      <c r="M714" s="1155"/>
      <c r="N714" s="1155"/>
      <c r="O714" s="671"/>
      <c r="P714" s="671"/>
      <c r="Q714" s="671"/>
      <c r="BA714" s="393"/>
      <c r="BB714" s="470"/>
      <c r="BC714" s="393"/>
      <c r="BD714" s="393"/>
      <c r="BE714" s="393"/>
      <c r="BF714" s="393"/>
      <c r="BG714" s="393"/>
      <c r="BH714" s="393"/>
      <c r="BI714" s="393"/>
      <c r="BJ714" s="393"/>
      <c r="BK714" s="393"/>
      <c r="BL714" s="393"/>
      <c r="BM714" s="393"/>
      <c r="BN714" s="393"/>
      <c r="BO714" s="393"/>
      <c r="BP714" s="393"/>
      <c r="BQ714" s="393"/>
      <c r="BR714" s="393"/>
      <c r="BS714" s="393"/>
      <c r="BT714" s="393"/>
      <c r="BU714" s="393"/>
      <c r="BV714" s="393"/>
      <c r="BW714" s="393"/>
      <c r="BX714" s="393"/>
      <c r="BY714" s="393"/>
      <c r="BZ714" s="393"/>
      <c r="CA714" s="393"/>
      <c r="CB714" s="393"/>
      <c r="CC714" s="393"/>
      <c r="CD714" s="393"/>
      <c r="CE714" s="393"/>
      <c r="CF714" s="393"/>
      <c r="CG714" s="393"/>
      <c r="CH714" s="393"/>
      <c r="CI714" s="393"/>
      <c r="CJ714" s="393"/>
      <c r="CK714" s="393"/>
      <c r="CL714" s="393"/>
      <c r="CM714" s="393"/>
      <c r="CN714" s="393"/>
      <c r="CO714" s="393"/>
      <c r="CP714" s="393"/>
      <c r="CQ714" s="393"/>
      <c r="CR714" s="393"/>
      <c r="CS714" s="393"/>
      <c r="CT714" s="393"/>
      <c r="CU714" s="393"/>
      <c r="CV714" s="393"/>
      <c r="CW714" s="393"/>
      <c r="CX714" s="393"/>
      <c r="CY714" s="393"/>
      <c r="CZ714" s="393"/>
    </row>
    <row r="715" ht="25.15" customHeight="true" x14ac:dyDescent="0.2">
      <c r="C715" s="1155"/>
      <c r="D715" s="1155"/>
      <c r="E715" s="671"/>
      <c r="F715" s="671"/>
      <c r="G715" s="671"/>
      <c r="H715" s="1155"/>
      <c r="I715" s="1155"/>
      <c r="J715" s="671"/>
      <c r="K715" s="671"/>
      <c r="L715" s="671"/>
      <c r="M715" s="1155"/>
      <c r="N715" s="1155"/>
      <c r="O715" s="671"/>
      <c r="P715" s="671"/>
      <c r="Q715" s="671"/>
      <c r="BA715" s="393"/>
      <c r="BB715" s="470"/>
      <c r="BC715" s="393"/>
      <c r="BD715" s="393"/>
      <c r="BE715" s="393"/>
      <c r="BF715" s="393"/>
      <c r="BG715" s="393"/>
      <c r="BH715" s="393"/>
      <c r="BI715" s="393"/>
      <c r="BJ715" s="393"/>
      <c r="BK715" s="393"/>
      <c r="BL715" s="393"/>
      <c r="BM715" s="393"/>
      <c r="BN715" s="393"/>
      <c r="BO715" s="393"/>
      <c r="BP715" s="393"/>
      <c r="BQ715" s="393"/>
      <c r="BR715" s="393"/>
      <c r="BS715" s="393"/>
      <c r="BT715" s="393"/>
      <c r="BU715" s="393"/>
      <c r="BV715" s="393"/>
      <c r="BW715" s="393"/>
      <c r="BX715" s="393"/>
      <c r="BY715" s="393"/>
      <c r="BZ715" s="393"/>
      <c r="CA715" s="393"/>
      <c r="CB715" s="393"/>
      <c r="CC715" s="393"/>
      <c r="CD715" s="393"/>
      <c r="CE715" s="393"/>
      <c r="CF715" s="393"/>
      <c r="CG715" s="393"/>
      <c r="CH715" s="393"/>
      <c r="CI715" s="393"/>
      <c r="CJ715" s="393"/>
      <c r="CK715" s="393"/>
      <c r="CL715" s="393"/>
      <c r="CM715" s="393"/>
      <c r="CN715" s="393"/>
      <c r="CO715" s="393"/>
      <c r="CP715" s="393"/>
      <c r="CQ715" s="393"/>
      <c r="CR715" s="393"/>
      <c r="CS715" s="393"/>
      <c r="CT715" s="393"/>
      <c r="CU715" s="393"/>
      <c r="CV715" s="393"/>
      <c r="CW715" s="393"/>
      <c r="CX715" s="393"/>
      <c r="CY715" s="393"/>
      <c r="CZ715" s="393"/>
    </row>
    <row r="716" ht="25.15" customHeight="true" x14ac:dyDescent="0.2">
      <c r="C716" s="1155"/>
      <c r="D716" s="1155"/>
      <c r="E716" s="671"/>
      <c r="F716" s="671"/>
      <c r="G716" s="671"/>
      <c r="H716" s="1155"/>
      <c r="I716" s="1155"/>
      <c r="J716" s="671"/>
      <c r="K716" s="671"/>
      <c r="L716" s="671"/>
      <c r="M716" s="1155"/>
      <c r="N716" s="1155"/>
      <c r="O716" s="671"/>
      <c r="P716" s="671"/>
      <c r="Q716" s="671"/>
      <c r="BA716" s="393"/>
      <c r="BB716" s="470"/>
      <c r="BC716" s="393"/>
      <c r="BD716" s="393"/>
      <c r="BE716" s="393"/>
      <c r="BF716" s="393"/>
      <c r="BG716" s="393"/>
      <c r="BH716" s="393"/>
      <c r="BI716" s="393"/>
      <c r="BJ716" s="393"/>
      <c r="BK716" s="393"/>
      <c r="BL716" s="393"/>
      <c r="BM716" s="393"/>
      <c r="BN716" s="393"/>
      <c r="BO716" s="393"/>
      <c r="BP716" s="393"/>
      <c r="BQ716" s="393"/>
      <c r="BR716" s="393"/>
      <c r="BS716" s="393"/>
      <c r="BT716" s="393"/>
      <c r="BU716" s="393"/>
      <c r="BV716" s="393"/>
      <c r="BW716" s="393"/>
      <c r="BX716" s="393"/>
      <c r="BY716" s="393"/>
      <c r="BZ716" s="393"/>
      <c r="CA716" s="393"/>
      <c r="CB716" s="393"/>
      <c r="CC716" s="393"/>
      <c r="CD716" s="393"/>
      <c r="CE716" s="393"/>
      <c r="CF716" s="393"/>
      <c r="CG716" s="393"/>
      <c r="CH716" s="393"/>
      <c r="CI716" s="393"/>
      <c r="CJ716" s="393"/>
      <c r="CK716" s="393"/>
      <c r="CL716" s="393"/>
      <c r="CM716" s="393"/>
      <c r="CN716" s="393"/>
      <c r="CO716" s="393"/>
      <c r="CP716" s="393"/>
      <c r="CQ716" s="393"/>
      <c r="CR716" s="393"/>
      <c r="CS716" s="393"/>
      <c r="CT716" s="393"/>
      <c r="CU716" s="393"/>
      <c r="CV716" s="393"/>
      <c r="CW716" s="393"/>
      <c r="CX716" s="393"/>
      <c r="CY716" s="393"/>
      <c r="CZ716" s="393"/>
    </row>
    <row r="717" ht="25.15" customHeight="true" x14ac:dyDescent="0.2">
      <c r="C717" s="1155"/>
      <c r="D717" s="1155"/>
      <c r="E717" s="671"/>
      <c r="F717" s="671"/>
      <c r="G717" s="671"/>
      <c r="H717" s="1155"/>
      <c r="I717" s="1155"/>
      <c r="J717" s="671"/>
      <c r="K717" s="671"/>
      <c r="L717" s="671"/>
      <c r="M717" s="1155"/>
      <c r="N717" s="1155"/>
      <c r="O717" s="671"/>
      <c r="P717" s="671"/>
      <c r="Q717" s="671"/>
      <c r="BA717" s="393"/>
      <c r="BB717" s="470"/>
      <c r="BC717" s="393"/>
      <c r="BD717" s="393"/>
      <c r="BE717" s="393"/>
      <c r="BF717" s="393"/>
      <c r="BG717" s="393"/>
      <c r="BH717" s="393"/>
      <c r="BI717" s="393"/>
      <c r="BJ717" s="393"/>
      <c r="BK717" s="393"/>
      <c r="BL717" s="393"/>
      <c r="BM717" s="393"/>
      <c r="BN717" s="393"/>
      <c r="BO717" s="393"/>
      <c r="BP717" s="393"/>
      <c r="BQ717" s="393"/>
      <c r="BR717" s="393"/>
      <c r="BS717" s="393"/>
      <c r="BT717" s="393"/>
      <c r="BU717" s="393"/>
      <c r="BV717" s="393"/>
      <c r="BW717" s="393"/>
      <c r="BX717" s="393"/>
      <c r="BY717" s="393"/>
      <c r="BZ717" s="393"/>
      <c r="CA717" s="393"/>
      <c r="CB717" s="393"/>
      <c r="CC717" s="393"/>
      <c r="CD717" s="393"/>
      <c r="CE717" s="393"/>
      <c r="CF717" s="393"/>
      <c r="CG717" s="393"/>
      <c r="CH717" s="393"/>
      <c r="CI717" s="393"/>
      <c r="CJ717" s="393"/>
      <c r="CK717" s="393"/>
      <c r="CL717" s="393"/>
      <c r="CM717" s="393"/>
      <c r="CN717" s="393"/>
      <c r="CO717" s="393"/>
      <c r="CP717" s="393"/>
      <c r="CQ717" s="393"/>
      <c r="CR717" s="393"/>
      <c r="CS717" s="393"/>
      <c r="CT717" s="393"/>
      <c r="CU717" s="393"/>
      <c r="CV717" s="393"/>
      <c r="CW717" s="393"/>
      <c r="CX717" s="393"/>
      <c r="CY717" s="393"/>
      <c r="CZ717" s="393"/>
    </row>
    <row r="718" ht="25.15" customHeight="true" x14ac:dyDescent="0.2">
      <c r="C718" s="1155"/>
      <c r="D718" s="1155"/>
      <c r="E718" s="671"/>
      <c r="F718" s="671"/>
      <c r="G718" s="671"/>
      <c r="H718" s="1155"/>
      <c r="I718" s="1155"/>
      <c r="J718" s="671"/>
      <c r="K718" s="671"/>
      <c r="L718" s="671"/>
      <c r="M718" s="1155"/>
      <c r="N718" s="1155"/>
      <c r="O718" s="671"/>
      <c r="P718" s="671"/>
      <c r="Q718" s="671"/>
      <c r="BA718" s="393"/>
      <c r="BB718" s="470"/>
      <c r="BC718" s="393"/>
      <c r="BD718" s="393"/>
      <c r="BE718" s="393"/>
      <c r="BF718" s="393"/>
      <c r="BG718" s="393"/>
      <c r="BH718" s="393"/>
      <c r="BI718" s="393"/>
      <c r="BJ718" s="393"/>
      <c r="BK718" s="393"/>
      <c r="BL718" s="393"/>
      <c r="BM718" s="393"/>
      <c r="BN718" s="393"/>
      <c r="BO718" s="393"/>
      <c r="BP718" s="393"/>
      <c r="BQ718" s="393"/>
      <c r="BR718" s="393"/>
      <c r="BS718" s="393"/>
      <c r="BT718" s="393"/>
      <c r="BU718" s="393"/>
      <c r="BV718" s="393"/>
      <c r="BW718" s="393"/>
      <c r="BX718" s="393"/>
      <c r="BY718" s="393"/>
      <c r="BZ718" s="393"/>
      <c r="CA718" s="393"/>
      <c r="CB718" s="393"/>
      <c r="CC718" s="393"/>
      <c r="CD718" s="393"/>
      <c r="CE718" s="393"/>
      <c r="CF718" s="393"/>
      <c r="CG718" s="393"/>
      <c r="CH718" s="393"/>
      <c r="CI718" s="393"/>
      <c r="CJ718" s="393"/>
      <c r="CK718" s="393"/>
      <c r="CL718" s="393"/>
      <c r="CM718" s="393"/>
      <c r="CN718" s="393"/>
      <c r="CO718" s="393"/>
      <c r="CP718" s="393"/>
      <c r="CQ718" s="393"/>
      <c r="CR718" s="393"/>
      <c r="CS718" s="393"/>
      <c r="CT718" s="393"/>
      <c r="CU718" s="393"/>
      <c r="CV718" s="393"/>
      <c r="CW718" s="393"/>
      <c r="CX718" s="393"/>
      <c r="CY718" s="393"/>
      <c r="CZ718" s="393"/>
    </row>
    <row r="719" ht="25.15" customHeight="true" x14ac:dyDescent="0.2">
      <c r="C719" s="1155"/>
      <c r="D719" s="1155"/>
      <c r="E719" s="671"/>
      <c r="F719" s="671"/>
      <c r="G719" s="671"/>
      <c r="H719" s="1155"/>
      <c r="I719" s="1155"/>
      <c r="J719" s="671"/>
      <c r="K719" s="671"/>
      <c r="L719" s="671"/>
      <c r="M719" s="1155"/>
      <c r="N719" s="1155"/>
      <c r="O719" s="671"/>
      <c r="P719" s="671"/>
      <c r="Q719" s="671"/>
      <c r="BA719" s="393"/>
      <c r="BB719" s="470"/>
      <c r="BC719" s="393"/>
      <c r="BD719" s="393"/>
      <c r="BE719" s="393"/>
      <c r="BF719" s="393"/>
      <c r="BG719" s="393"/>
      <c r="BH719" s="393"/>
      <c r="BI719" s="393"/>
      <c r="BJ719" s="393"/>
      <c r="BK719" s="393"/>
      <c r="BL719" s="393"/>
      <c r="BM719" s="393"/>
      <c r="BN719" s="393"/>
      <c r="BO719" s="393"/>
      <c r="BP719" s="393"/>
      <c r="BQ719" s="393"/>
      <c r="BR719" s="393"/>
      <c r="BS719" s="393"/>
      <c r="BT719" s="393"/>
      <c r="BU719" s="393"/>
      <c r="BV719" s="393"/>
      <c r="BW719" s="393"/>
      <c r="BX719" s="393"/>
      <c r="BY719" s="393"/>
      <c r="BZ719" s="393"/>
      <c r="CA719" s="393"/>
      <c r="CB719" s="393"/>
      <c r="CC719" s="393"/>
      <c r="CD719" s="393"/>
      <c r="CE719" s="393"/>
      <c r="CF719" s="393"/>
      <c r="CG719" s="393"/>
      <c r="CH719" s="393"/>
      <c r="CI719" s="393"/>
      <c r="CJ719" s="393"/>
      <c r="CK719" s="393"/>
      <c r="CL719" s="393"/>
      <c r="CM719" s="393"/>
      <c r="CN719" s="393"/>
      <c r="CO719" s="393"/>
      <c r="CP719" s="393"/>
      <c r="CQ719" s="393"/>
      <c r="CR719" s="393"/>
      <c r="CS719" s="393"/>
      <c r="CT719" s="393"/>
      <c r="CU719" s="393"/>
      <c r="CV719" s="393"/>
      <c r="CW719" s="393"/>
      <c r="CX719" s="393"/>
      <c r="CY719" s="393"/>
      <c r="CZ719" s="393"/>
    </row>
    <row r="720" ht="25.15" customHeight="true" x14ac:dyDescent="0.2">
      <c r="C720" s="1155"/>
      <c r="D720" s="1155"/>
      <c r="E720" s="671"/>
      <c r="F720" s="671"/>
      <c r="G720" s="671"/>
      <c r="H720" s="1155"/>
      <c r="I720" s="1155"/>
      <c r="J720" s="671"/>
      <c r="K720" s="671"/>
      <c r="L720" s="671"/>
      <c r="M720" s="1155"/>
      <c r="N720" s="1155"/>
      <c r="O720" s="671"/>
      <c r="P720" s="671"/>
      <c r="Q720" s="671"/>
      <c r="BA720" s="393"/>
      <c r="BB720" s="470"/>
      <c r="BC720" s="393"/>
      <c r="BD720" s="393"/>
      <c r="BE720" s="393"/>
      <c r="BF720" s="393"/>
      <c r="BG720" s="393"/>
      <c r="BH720" s="393"/>
      <c r="BI720" s="393"/>
      <c r="BJ720" s="393"/>
      <c r="BK720" s="393"/>
      <c r="BL720" s="393"/>
      <c r="BM720" s="393"/>
      <c r="BN720" s="393"/>
      <c r="BO720" s="393"/>
      <c r="BP720" s="393"/>
      <c r="BQ720" s="393"/>
      <c r="BR720" s="393"/>
      <c r="BS720" s="393"/>
      <c r="BT720" s="393"/>
      <c r="BU720" s="393"/>
      <c r="BV720" s="393"/>
      <c r="BW720" s="393"/>
      <c r="BX720" s="393"/>
      <c r="BY720" s="393"/>
      <c r="BZ720" s="393"/>
      <c r="CA720" s="393"/>
      <c r="CB720" s="393"/>
      <c r="CC720" s="393"/>
      <c r="CD720" s="393"/>
      <c r="CE720" s="393"/>
      <c r="CF720" s="393"/>
      <c r="CG720" s="393"/>
      <c r="CH720" s="393"/>
      <c r="CI720" s="393"/>
      <c r="CJ720" s="393"/>
      <c r="CK720" s="393"/>
      <c r="CL720" s="393"/>
      <c r="CM720" s="393"/>
      <c r="CN720" s="393"/>
      <c r="CO720" s="393"/>
      <c r="CP720" s="393"/>
      <c r="CQ720" s="393"/>
      <c r="CR720" s="393"/>
      <c r="CS720" s="393"/>
      <c r="CT720" s="393"/>
      <c r="CU720" s="393"/>
      <c r="CV720" s="393"/>
      <c r="CW720" s="393"/>
      <c r="CX720" s="393"/>
      <c r="CY720" s="393"/>
      <c r="CZ720" s="393"/>
    </row>
    <row r="721" ht="25.15" customHeight="true" x14ac:dyDescent="0.2">
      <c r="C721" s="1155"/>
      <c r="D721" s="1155"/>
      <c r="E721" s="671"/>
      <c r="F721" s="671"/>
      <c r="G721" s="671"/>
      <c r="H721" s="1155"/>
      <c r="I721" s="1155"/>
      <c r="J721" s="671"/>
      <c r="K721" s="671"/>
      <c r="L721" s="671"/>
      <c r="M721" s="1155"/>
      <c r="N721" s="1155"/>
      <c r="O721" s="671"/>
      <c r="P721" s="671"/>
      <c r="Q721" s="671"/>
      <c r="BA721" s="393"/>
      <c r="BB721" s="470"/>
      <c r="BC721" s="393"/>
      <c r="BD721" s="393"/>
      <c r="BE721" s="393"/>
      <c r="BF721" s="393"/>
      <c r="BG721" s="393"/>
      <c r="BH721" s="393"/>
      <c r="BI721" s="393"/>
      <c r="BJ721" s="393"/>
      <c r="BK721" s="393"/>
      <c r="BL721" s="393"/>
      <c r="BM721" s="393"/>
      <c r="BN721" s="393"/>
      <c r="BO721" s="393"/>
      <c r="BP721" s="393"/>
      <c r="BQ721" s="393"/>
      <c r="BR721" s="393"/>
      <c r="BS721" s="393"/>
      <c r="BT721" s="393"/>
      <c r="BU721" s="393"/>
      <c r="BV721" s="393"/>
      <c r="BW721" s="393"/>
      <c r="BX721" s="393"/>
      <c r="BY721" s="393"/>
      <c r="BZ721" s="393"/>
      <c r="CA721" s="393"/>
      <c r="CB721" s="393"/>
      <c r="CC721" s="393"/>
      <c r="CD721" s="393"/>
      <c r="CE721" s="393"/>
      <c r="CF721" s="393"/>
      <c r="CG721" s="393"/>
      <c r="CH721" s="393"/>
      <c r="CI721" s="393"/>
      <c r="CJ721" s="393"/>
      <c r="CK721" s="393"/>
      <c r="CL721" s="393"/>
      <c r="CM721" s="393"/>
      <c r="CN721" s="393"/>
      <c r="CO721" s="393"/>
      <c r="CP721" s="393"/>
      <c r="CQ721" s="393"/>
      <c r="CR721" s="393"/>
      <c r="CS721" s="393"/>
      <c r="CT721" s="393"/>
      <c r="CU721" s="393"/>
      <c r="CV721" s="393"/>
      <c r="CW721" s="393"/>
      <c r="CX721" s="393"/>
      <c r="CY721" s="393"/>
      <c r="CZ721" s="393"/>
    </row>
    <row r="722" ht="25.15" customHeight="true" x14ac:dyDescent="0.2">
      <c r="C722" s="1155"/>
      <c r="D722" s="1155"/>
      <c r="E722" s="671"/>
      <c r="F722" s="671"/>
      <c r="G722" s="671"/>
      <c r="H722" s="1155"/>
      <c r="I722" s="1155"/>
      <c r="J722" s="671"/>
      <c r="K722" s="671"/>
      <c r="L722" s="671"/>
      <c r="M722" s="1155"/>
      <c r="N722" s="1155"/>
      <c r="O722" s="671"/>
      <c r="P722" s="671"/>
      <c r="Q722" s="671"/>
      <c r="BA722" s="393"/>
      <c r="BB722" s="470"/>
      <c r="BC722" s="393"/>
      <c r="BD722" s="393"/>
      <c r="BE722" s="393"/>
      <c r="BF722" s="393"/>
      <c r="BG722" s="393"/>
      <c r="BH722" s="393"/>
      <c r="BI722" s="393"/>
      <c r="BJ722" s="393"/>
      <c r="BK722" s="393"/>
      <c r="BL722" s="393"/>
      <c r="BM722" s="393"/>
      <c r="BN722" s="393"/>
      <c r="BO722" s="393"/>
      <c r="BP722" s="393"/>
      <c r="BQ722" s="393"/>
      <c r="BR722" s="393"/>
      <c r="BS722" s="393"/>
      <c r="BT722" s="393"/>
      <c r="BU722" s="393"/>
      <c r="BV722" s="393"/>
      <c r="BW722" s="393"/>
      <c r="BX722" s="393"/>
      <c r="BY722" s="393"/>
      <c r="BZ722" s="393"/>
      <c r="CA722" s="393"/>
      <c r="CB722" s="393"/>
      <c r="CC722" s="393"/>
      <c r="CD722" s="393"/>
      <c r="CE722" s="393"/>
      <c r="CF722" s="393"/>
      <c r="CG722" s="393"/>
      <c r="CH722" s="393"/>
      <c r="CI722" s="393"/>
      <c r="CJ722" s="393"/>
      <c r="CK722" s="393"/>
      <c r="CL722" s="393"/>
      <c r="CM722" s="393"/>
      <c r="CN722" s="393"/>
      <c r="CO722" s="393"/>
      <c r="CP722" s="393"/>
      <c r="CQ722" s="393"/>
      <c r="CR722" s="393"/>
      <c r="CS722" s="393"/>
      <c r="CT722" s="393"/>
      <c r="CU722" s="393"/>
      <c r="CV722" s="393"/>
      <c r="CW722" s="393"/>
      <c r="CX722" s="393"/>
      <c r="CY722" s="393"/>
      <c r="CZ722" s="393"/>
    </row>
    <row r="723" ht="25.15" customHeight="true" x14ac:dyDescent="0.2">
      <c r="C723" s="1155"/>
      <c r="D723" s="1155"/>
      <c r="E723" s="671"/>
      <c r="F723" s="671"/>
      <c r="G723" s="671"/>
      <c r="H723" s="1155"/>
      <c r="I723" s="1155"/>
      <c r="J723" s="671"/>
      <c r="K723" s="671"/>
      <c r="L723" s="671"/>
      <c r="M723" s="1155"/>
      <c r="N723" s="1155"/>
      <c r="O723" s="671"/>
      <c r="P723" s="671"/>
      <c r="Q723" s="671"/>
      <c r="BA723" s="393"/>
      <c r="BB723" s="470"/>
      <c r="BC723" s="393"/>
      <c r="BD723" s="393"/>
      <c r="BE723" s="393"/>
      <c r="BF723" s="393"/>
      <c r="BG723" s="393"/>
      <c r="BH723" s="393"/>
      <c r="BI723" s="393"/>
      <c r="BJ723" s="393"/>
      <c r="BK723" s="393"/>
      <c r="BL723" s="393"/>
      <c r="BM723" s="393"/>
      <c r="BN723" s="393"/>
      <c r="BO723" s="393"/>
      <c r="BP723" s="393"/>
      <c r="BQ723" s="393"/>
      <c r="BR723" s="393"/>
      <c r="BS723" s="393"/>
      <c r="BT723" s="393"/>
      <c r="BU723" s="393"/>
      <c r="BV723" s="393"/>
      <c r="BW723" s="393"/>
      <c r="BX723" s="393"/>
      <c r="BY723" s="393"/>
      <c r="BZ723" s="393"/>
      <c r="CA723" s="393"/>
      <c r="CB723" s="393"/>
      <c r="CC723" s="393"/>
      <c r="CD723" s="393"/>
      <c r="CE723" s="393"/>
      <c r="CF723" s="393"/>
      <c r="CG723" s="393"/>
      <c r="CH723" s="393"/>
      <c r="CI723" s="393"/>
      <c r="CJ723" s="393"/>
      <c r="CK723" s="393"/>
      <c r="CL723" s="393"/>
      <c r="CM723" s="393"/>
      <c r="CN723" s="393"/>
      <c r="CO723" s="393"/>
      <c r="CP723" s="393"/>
      <c r="CQ723" s="393"/>
      <c r="CR723" s="393"/>
      <c r="CS723" s="393"/>
      <c r="CT723" s="393"/>
      <c r="CU723" s="393"/>
      <c r="CV723" s="393"/>
      <c r="CW723" s="393"/>
      <c r="CX723" s="393"/>
      <c r="CY723" s="393"/>
      <c r="CZ723" s="393"/>
    </row>
    <row r="724" ht="25.15" customHeight="true" x14ac:dyDescent="0.2">
      <c r="C724" s="1155"/>
      <c r="D724" s="1155"/>
      <c r="E724" s="671"/>
      <c r="F724" s="671"/>
      <c r="G724" s="671"/>
      <c r="H724" s="1155"/>
      <c r="I724" s="1155"/>
      <c r="J724" s="671"/>
      <c r="K724" s="671"/>
      <c r="L724" s="671"/>
      <c r="M724" s="1155"/>
      <c r="N724" s="1155"/>
      <c r="O724" s="671"/>
      <c r="P724" s="671"/>
      <c r="Q724" s="671"/>
      <c r="BA724" s="393"/>
      <c r="BB724" s="470"/>
      <c r="BC724" s="393"/>
      <c r="BD724" s="393"/>
      <c r="BE724" s="393"/>
      <c r="BF724" s="393"/>
      <c r="BG724" s="393"/>
      <c r="BH724" s="393"/>
      <c r="BI724" s="393"/>
      <c r="BJ724" s="393"/>
      <c r="BK724" s="393"/>
      <c r="BL724" s="393"/>
      <c r="BM724" s="393"/>
      <c r="BN724" s="393"/>
      <c r="BO724" s="393"/>
      <c r="BP724" s="393"/>
      <c r="BQ724" s="393"/>
      <c r="BR724" s="393"/>
      <c r="BS724" s="393"/>
      <c r="BT724" s="393"/>
      <c r="BU724" s="393"/>
      <c r="BV724" s="393"/>
      <c r="BW724" s="393"/>
      <c r="BX724" s="393"/>
      <c r="BY724" s="393"/>
      <c r="BZ724" s="393"/>
      <c r="CA724" s="393"/>
      <c r="CB724" s="393"/>
      <c r="CC724" s="393"/>
      <c r="CD724" s="393"/>
      <c r="CE724" s="393"/>
      <c r="CF724" s="393"/>
      <c r="CG724" s="393"/>
      <c r="CH724" s="393"/>
      <c r="CI724" s="393"/>
      <c r="CJ724" s="393"/>
      <c r="CK724" s="393"/>
      <c r="CL724" s="393"/>
      <c r="CM724" s="393"/>
      <c r="CN724" s="393"/>
      <c r="CO724" s="393"/>
      <c r="CP724" s="393"/>
      <c r="CQ724" s="393"/>
      <c r="CR724" s="393"/>
      <c r="CS724" s="393"/>
      <c r="CT724" s="393"/>
      <c r="CU724" s="393"/>
      <c r="CV724" s="393"/>
      <c r="CW724" s="393"/>
      <c r="CX724" s="393"/>
      <c r="CY724" s="393"/>
      <c r="CZ724" s="393"/>
    </row>
    <row r="725" ht="25.15" customHeight="true" x14ac:dyDescent="0.2">
      <c r="C725" s="1155"/>
      <c r="D725" s="1155"/>
      <c r="E725" s="671"/>
      <c r="F725" s="671"/>
      <c r="G725" s="671"/>
      <c r="H725" s="1155"/>
      <c r="I725" s="1155"/>
      <c r="J725" s="671"/>
      <c r="K725" s="671"/>
      <c r="L725" s="671"/>
      <c r="M725" s="1155"/>
      <c r="N725" s="1155"/>
      <c r="O725" s="671"/>
      <c r="P725" s="671"/>
      <c r="Q725" s="671"/>
      <c r="BA725" s="393"/>
      <c r="BB725" s="470"/>
      <c r="BC725" s="393"/>
      <c r="BD725" s="393"/>
      <c r="BE725" s="393"/>
      <c r="BF725" s="393"/>
      <c r="BG725" s="393"/>
      <c r="BH725" s="393"/>
      <c r="BI725" s="393"/>
      <c r="BJ725" s="393"/>
      <c r="BK725" s="393"/>
      <c r="BL725" s="393"/>
      <c r="BM725" s="393"/>
      <c r="BN725" s="393"/>
      <c r="BO725" s="393"/>
      <c r="BP725" s="393"/>
      <c r="BQ725" s="393"/>
      <c r="BR725" s="393"/>
      <c r="BS725" s="393"/>
      <c r="BT725" s="393"/>
      <c r="BU725" s="393"/>
      <c r="BV725" s="393"/>
      <c r="BW725" s="393"/>
      <c r="BX725" s="393"/>
      <c r="BY725" s="393"/>
      <c r="BZ725" s="393"/>
      <c r="CA725" s="393"/>
      <c r="CB725" s="393"/>
      <c r="CC725" s="393"/>
      <c r="CD725" s="393"/>
      <c r="CE725" s="393"/>
      <c r="CF725" s="393"/>
      <c r="CG725" s="393"/>
      <c r="CH725" s="393"/>
      <c r="CI725" s="393"/>
      <c r="CJ725" s="393"/>
      <c r="CK725" s="393"/>
      <c r="CL725" s="393"/>
      <c r="CM725" s="393"/>
      <c r="CN725" s="393"/>
      <c r="CO725" s="393"/>
      <c r="CP725" s="393"/>
      <c r="CQ725" s="393"/>
      <c r="CR725" s="393"/>
      <c r="CS725" s="393"/>
      <c r="CT725" s="393"/>
      <c r="CU725" s="393"/>
      <c r="CV725" s="393"/>
      <c r="CW725" s="393"/>
      <c r="CX725" s="393"/>
      <c r="CY725" s="393"/>
      <c r="CZ725" s="393"/>
    </row>
    <row r="726" ht="25.15" customHeight="true" x14ac:dyDescent="0.2">
      <c r="C726" s="1155"/>
      <c r="D726" s="1155"/>
      <c r="E726" s="671"/>
      <c r="F726" s="671"/>
      <c r="G726" s="671"/>
      <c r="H726" s="1155"/>
      <c r="I726" s="1155"/>
      <c r="J726" s="671"/>
      <c r="K726" s="671"/>
      <c r="L726" s="671"/>
      <c r="M726" s="1155"/>
      <c r="N726" s="1155"/>
      <c r="O726" s="671"/>
      <c r="P726" s="671"/>
      <c r="Q726" s="671"/>
      <c r="BA726" s="393"/>
      <c r="BB726" s="470"/>
      <c r="BC726" s="393"/>
      <c r="BD726" s="393"/>
      <c r="BE726" s="393"/>
      <c r="BF726" s="393"/>
      <c r="BG726" s="393"/>
      <c r="BH726" s="393"/>
      <c r="BI726" s="393"/>
      <c r="BJ726" s="393"/>
      <c r="BK726" s="393"/>
      <c r="BL726" s="393"/>
      <c r="BM726" s="393"/>
      <c r="BN726" s="393"/>
      <c r="BO726" s="393"/>
      <c r="BP726" s="393"/>
      <c r="BQ726" s="393"/>
      <c r="BR726" s="393"/>
      <c r="BS726" s="393"/>
      <c r="BT726" s="393"/>
      <c r="BU726" s="393"/>
      <c r="BV726" s="393"/>
      <c r="BW726" s="393"/>
      <c r="BX726" s="393"/>
      <c r="BY726" s="393"/>
      <c r="BZ726" s="393"/>
      <c r="CA726" s="393"/>
      <c r="CB726" s="393"/>
      <c r="CC726" s="393"/>
      <c r="CD726" s="393"/>
      <c r="CE726" s="393"/>
      <c r="CF726" s="393"/>
      <c r="CG726" s="393"/>
      <c r="CH726" s="393"/>
      <c r="CI726" s="393"/>
      <c r="CJ726" s="393"/>
      <c r="CK726" s="393"/>
      <c r="CL726" s="393"/>
      <c r="CM726" s="393"/>
      <c r="CN726" s="393"/>
      <c r="CO726" s="393"/>
      <c r="CP726" s="393"/>
      <c r="CQ726" s="393"/>
      <c r="CR726" s="393"/>
      <c r="CS726" s="393"/>
      <c r="CT726" s="393"/>
      <c r="CU726" s="393"/>
      <c r="CV726" s="393"/>
      <c r="CW726" s="393"/>
      <c r="CX726" s="393"/>
      <c r="CY726" s="393"/>
      <c r="CZ726" s="393"/>
    </row>
    <row r="727" ht="25.15" customHeight="true" x14ac:dyDescent="0.2">
      <c r="C727" s="1155"/>
      <c r="D727" s="1155"/>
      <c r="E727" s="671"/>
      <c r="F727" s="671"/>
      <c r="G727" s="671"/>
      <c r="H727" s="1155"/>
      <c r="I727" s="1155"/>
      <c r="J727" s="671"/>
      <c r="K727" s="671"/>
      <c r="L727" s="671"/>
      <c r="M727" s="1155"/>
      <c r="N727" s="1155"/>
      <c r="O727" s="671"/>
      <c r="P727" s="671"/>
      <c r="Q727" s="671"/>
      <c r="BA727" s="393"/>
      <c r="BB727" s="470"/>
      <c r="BC727" s="393"/>
      <c r="BD727" s="393"/>
      <c r="BE727" s="393"/>
      <c r="BF727" s="393"/>
      <c r="BG727" s="393"/>
      <c r="BH727" s="393"/>
      <c r="BI727" s="393"/>
      <c r="BJ727" s="393"/>
      <c r="BK727" s="393"/>
      <c r="BL727" s="393"/>
      <c r="BM727" s="393"/>
      <c r="BN727" s="393"/>
      <c r="BO727" s="393"/>
      <c r="BP727" s="393"/>
      <c r="BQ727" s="393"/>
      <c r="BR727" s="393"/>
      <c r="BS727" s="393"/>
      <c r="BT727" s="393"/>
      <c r="BU727" s="393"/>
      <c r="BV727" s="393"/>
      <c r="BW727" s="393"/>
      <c r="BX727" s="393"/>
      <c r="BY727" s="393"/>
      <c r="BZ727" s="393"/>
      <c r="CA727" s="393"/>
      <c r="CB727" s="393"/>
      <c r="CC727" s="393"/>
      <c r="CD727" s="393"/>
      <c r="CE727" s="393"/>
      <c r="CF727" s="393"/>
      <c r="CG727" s="393"/>
      <c r="CH727" s="393"/>
      <c r="CI727" s="393"/>
      <c r="CJ727" s="393"/>
      <c r="CK727" s="393"/>
      <c r="CL727" s="393"/>
      <c r="CM727" s="393"/>
      <c r="CN727" s="393"/>
      <c r="CO727" s="393"/>
      <c r="CP727" s="393"/>
      <c r="CQ727" s="393"/>
      <c r="CR727" s="393"/>
      <c r="CS727" s="393"/>
      <c r="CT727" s="393"/>
      <c r="CU727" s="393"/>
      <c r="CV727" s="393"/>
      <c r="CW727" s="393"/>
      <c r="CX727" s="393"/>
      <c r="CY727" s="393"/>
      <c r="CZ727" s="393"/>
    </row>
    <row r="728" ht="25.15" customHeight="true" x14ac:dyDescent="0.2">
      <c r="C728" s="1155"/>
      <c r="D728" s="1155"/>
      <c r="E728" s="671"/>
      <c r="F728" s="671"/>
      <c r="G728" s="671"/>
      <c r="H728" s="1155"/>
      <c r="I728" s="1155"/>
      <c r="J728" s="671"/>
      <c r="K728" s="671"/>
      <c r="L728" s="671"/>
      <c r="M728" s="1155"/>
      <c r="N728" s="1155"/>
      <c r="O728" s="671"/>
      <c r="P728" s="671"/>
      <c r="Q728" s="671"/>
      <c r="BA728" s="393"/>
      <c r="BB728" s="470"/>
      <c r="BC728" s="393"/>
      <c r="BD728" s="393"/>
      <c r="BE728" s="393"/>
      <c r="BF728" s="393"/>
      <c r="BG728" s="393"/>
      <c r="BH728" s="393"/>
      <c r="BI728" s="393"/>
      <c r="BJ728" s="393"/>
      <c r="BK728" s="393"/>
      <c r="BL728" s="393"/>
      <c r="BM728" s="393"/>
      <c r="BN728" s="393"/>
      <c r="BO728" s="393"/>
      <c r="BP728" s="393"/>
      <c r="BQ728" s="393"/>
      <c r="BR728" s="393"/>
      <c r="BS728" s="393"/>
      <c r="BT728" s="393"/>
      <c r="BU728" s="393"/>
      <c r="BV728" s="393"/>
      <c r="BW728" s="393"/>
      <c r="BX728" s="393"/>
      <c r="BY728" s="393"/>
      <c r="BZ728" s="393"/>
      <c r="CA728" s="393"/>
      <c r="CB728" s="393"/>
      <c r="CC728" s="393"/>
      <c r="CD728" s="393"/>
      <c r="CE728" s="393"/>
      <c r="CF728" s="393"/>
      <c r="CG728" s="393"/>
      <c r="CH728" s="393"/>
      <c r="CI728" s="393"/>
      <c r="CJ728" s="393"/>
      <c r="CK728" s="393"/>
      <c r="CL728" s="393"/>
      <c r="CM728" s="393"/>
      <c r="CN728" s="393"/>
      <c r="CO728" s="393"/>
      <c r="CP728" s="393"/>
      <c r="CQ728" s="393"/>
      <c r="CR728" s="393"/>
      <c r="CS728" s="393"/>
      <c r="CT728" s="393"/>
      <c r="CU728" s="393"/>
      <c r="CV728" s="393"/>
      <c r="CW728" s="393"/>
      <c r="CX728" s="393"/>
      <c r="CY728" s="393"/>
      <c r="CZ728" s="393"/>
    </row>
    <row r="729" ht="25.15" customHeight="true" x14ac:dyDescent="0.2">
      <c r="C729" s="1155"/>
      <c r="D729" s="1155"/>
      <c r="E729" s="671"/>
      <c r="F729" s="671"/>
      <c r="G729" s="671"/>
      <c r="H729" s="1155"/>
      <c r="I729" s="1155"/>
      <c r="J729" s="671"/>
      <c r="K729" s="671"/>
      <c r="L729" s="671"/>
      <c r="M729" s="1155"/>
      <c r="N729" s="1155"/>
      <c r="O729" s="671"/>
      <c r="P729" s="671"/>
      <c r="Q729" s="671"/>
      <c r="BA729" s="393"/>
      <c r="BB729" s="470"/>
      <c r="BC729" s="393"/>
      <c r="BD729" s="393"/>
      <c r="BE729" s="393"/>
      <c r="BF729" s="393"/>
      <c r="BG729" s="393"/>
      <c r="BH729" s="393"/>
      <c r="BI729" s="393"/>
      <c r="BJ729" s="393"/>
      <c r="BK729" s="393"/>
      <c r="BL729" s="393"/>
      <c r="BM729" s="393"/>
      <c r="BN729" s="393"/>
      <c r="BO729" s="393"/>
      <c r="BP729" s="393"/>
      <c r="BQ729" s="393"/>
      <c r="BR729" s="393"/>
      <c r="BS729" s="393"/>
      <c r="BT729" s="393"/>
      <c r="BU729" s="393"/>
      <c r="BV729" s="393"/>
      <c r="BW729" s="393"/>
      <c r="BX729" s="393"/>
      <c r="BY729" s="393"/>
      <c r="BZ729" s="393"/>
      <c r="CA729" s="393"/>
      <c r="CB729" s="393"/>
      <c r="CC729" s="393"/>
      <c r="CD729" s="393"/>
      <c r="CE729" s="393"/>
      <c r="CF729" s="393"/>
      <c r="CG729" s="393"/>
      <c r="CH729" s="393"/>
      <c r="CI729" s="393"/>
      <c r="CJ729" s="393"/>
      <c r="CK729" s="393"/>
      <c r="CL729" s="393"/>
      <c r="CM729" s="393"/>
      <c r="CN729" s="393"/>
      <c r="CO729" s="393"/>
      <c r="CP729" s="393"/>
      <c r="CQ729" s="393"/>
      <c r="CR729" s="393"/>
      <c r="CS729" s="393"/>
      <c r="CT729" s="393"/>
      <c r="CU729" s="393"/>
      <c r="CV729" s="393"/>
      <c r="CW729" s="393"/>
      <c r="CX729" s="393"/>
      <c r="CY729" s="393"/>
      <c r="CZ729" s="393"/>
    </row>
    <row r="730" ht="25.15" customHeight="true" x14ac:dyDescent="0.2">
      <c r="C730" s="1155"/>
      <c r="D730" s="1155"/>
      <c r="E730" s="671"/>
      <c r="F730" s="671"/>
      <c r="G730" s="671"/>
      <c r="H730" s="1155"/>
      <c r="I730" s="1155"/>
      <c r="J730" s="671"/>
      <c r="K730" s="671"/>
      <c r="L730" s="671"/>
      <c r="M730" s="1155"/>
      <c r="N730" s="1155"/>
      <c r="O730" s="671"/>
      <c r="P730" s="671"/>
      <c r="Q730" s="671"/>
      <c r="BA730" s="393"/>
      <c r="BB730" s="470"/>
      <c r="BC730" s="393"/>
      <c r="BD730" s="393"/>
      <c r="BE730" s="393"/>
      <c r="BF730" s="393"/>
      <c r="BG730" s="393"/>
      <c r="BH730" s="393"/>
      <c r="BI730" s="393"/>
      <c r="BJ730" s="393"/>
      <c r="BK730" s="393"/>
      <c r="BL730" s="393"/>
      <c r="BM730" s="393"/>
      <c r="BN730" s="393"/>
      <c r="BO730" s="393"/>
      <c r="BP730" s="393"/>
      <c r="BQ730" s="393"/>
      <c r="BR730" s="393"/>
      <c r="BS730" s="393"/>
      <c r="BT730" s="393"/>
      <c r="BU730" s="393"/>
      <c r="BV730" s="393"/>
      <c r="BW730" s="393"/>
      <c r="BX730" s="393"/>
      <c r="BY730" s="393"/>
      <c r="BZ730" s="393"/>
      <c r="CA730" s="393"/>
      <c r="CB730" s="393"/>
      <c r="CC730" s="393"/>
      <c r="CD730" s="393"/>
      <c r="CE730" s="393"/>
      <c r="CF730" s="393"/>
      <c r="CG730" s="393"/>
      <c r="CH730" s="393"/>
      <c r="CI730" s="393"/>
      <c r="CJ730" s="393"/>
      <c r="CK730" s="393"/>
      <c r="CL730" s="393"/>
      <c r="CM730" s="393"/>
      <c r="CN730" s="393"/>
      <c r="CO730" s="393"/>
      <c r="CP730" s="393"/>
      <c r="CQ730" s="393"/>
      <c r="CR730" s="393"/>
      <c r="CS730" s="393"/>
      <c r="CT730" s="393"/>
      <c r="CU730" s="393"/>
      <c r="CV730" s="393"/>
      <c r="CW730" s="393"/>
      <c r="CX730" s="393"/>
      <c r="CY730" s="393"/>
      <c r="CZ730" s="393"/>
    </row>
    <row r="731" ht="25.15" customHeight="true" x14ac:dyDescent="0.2">
      <c r="C731" s="1155"/>
      <c r="D731" s="1155"/>
      <c r="E731" s="671"/>
      <c r="F731" s="671"/>
      <c r="G731" s="671"/>
      <c r="H731" s="1155"/>
      <c r="I731" s="1155"/>
      <c r="J731" s="671"/>
      <c r="K731" s="671"/>
      <c r="L731" s="671"/>
      <c r="M731" s="1155"/>
      <c r="N731" s="1155"/>
      <c r="O731" s="671"/>
      <c r="P731" s="671"/>
      <c r="Q731" s="671"/>
      <c r="BA731" s="393"/>
      <c r="BB731" s="470"/>
      <c r="BC731" s="393"/>
      <c r="BD731" s="393"/>
      <c r="BE731" s="393"/>
      <c r="BF731" s="393"/>
      <c r="BG731" s="393"/>
      <c r="BH731" s="393"/>
      <c r="BI731" s="393"/>
      <c r="BJ731" s="393"/>
      <c r="BK731" s="393"/>
      <c r="BL731" s="393"/>
      <c r="BM731" s="393"/>
      <c r="BN731" s="393"/>
      <c r="BO731" s="393"/>
      <c r="BP731" s="393"/>
      <c r="BQ731" s="393"/>
      <c r="BR731" s="393"/>
      <c r="BS731" s="393"/>
      <c r="BT731" s="393"/>
      <c r="BU731" s="393"/>
      <c r="BV731" s="393"/>
      <c r="BW731" s="393"/>
      <c r="BX731" s="393"/>
      <c r="BY731" s="393"/>
      <c r="BZ731" s="393"/>
      <c r="CA731" s="393"/>
      <c r="CB731" s="393"/>
      <c r="CC731" s="393"/>
      <c r="CD731" s="393"/>
      <c r="CE731" s="393"/>
      <c r="CF731" s="393"/>
      <c r="CG731" s="393"/>
      <c r="CH731" s="393"/>
      <c r="CI731" s="393"/>
      <c r="CJ731" s="393"/>
      <c r="CK731" s="393"/>
      <c r="CL731" s="393"/>
      <c r="CM731" s="393"/>
      <c r="CN731" s="393"/>
      <c r="CO731" s="393"/>
      <c r="CP731" s="393"/>
      <c r="CQ731" s="393"/>
      <c r="CR731" s="393"/>
      <c r="CS731" s="393"/>
      <c r="CT731" s="393"/>
      <c r="CU731" s="393"/>
      <c r="CV731" s="393"/>
      <c r="CW731" s="393"/>
      <c r="CX731" s="393"/>
      <c r="CY731" s="393"/>
      <c r="CZ731" s="393"/>
    </row>
    <row r="732" ht="25.15" customHeight="true" x14ac:dyDescent="0.2">
      <c r="C732" s="1155"/>
      <c r="D732" s="1155"/>
      <c r="E732" s="671"/>
      <c r="F732" s="671"/>
      <c r="G732" s="671"/>
      <c r="H732" s="1155"/>
      <c r="I732" s="1155"/>
      <c r="J732" s="671"/>
      <c r="K732" s="671"/>
      <c r="L732" s="671"/>
      <c r="M732" s="1155"/>
      <c r="N732" s="1155"/>
      <c r="O732" s="671"/>
      <c r="P732" s="671"/>
      <c r="Q732" s="671"/>
      <c r="BA732" s="393"/>
      <c r="BB732" s="470"/>
      <c r="BC732" s="393"/>
      <c r="BD732" s="393"/>
      <c r="BE732" s="393"/>
      <c r="BF732" s="393"/>
      <c r="BG732" s="393"/>
      <c r="BH732" s="393"/>
      <c r="BI732" s="393"/>
      <c r="BJ732" s="393"/>
      <c r="BK732" s="393"/>
      <c r="BL732" s="393"/>
      <c r="BM732" s="393"/>
      <c r="BN732" s="393"/>
      <c r="BO732" s="393"/>
      <c r="BP732" s="393"/>
      <c r="BQ732" s="393"/>
      <c r="BR732" s="393"/>
      <c r="BS732" s="393"/>
      <c r="BT732" s="393"/>
      <c r="BU732" s="393"/>
      <c r="BV732" s="393"/>
      <c r="BW732" s="393"/>
      <c r="BX732" s="393"/>
      <c r="BY732" s="393"/>
      <c r="BZ732" s="393"/>
      <c r="CA732" s="393"/>
      <c r="CB732" s="393"/>
      <c r="CC732" s="393"/>
      <c r="CD732" s="393"/>
      <c r="CE732" s="393"/>
      <c r="CF732" s="393"/>
      <c r="CG732" s="393"/>
      <c r="CH732" s="393"/>
      <c r="CI732" s="393"/>
      <c r="CJ732" s="393"/>
      <c r="CK732" s="393"/>
      <c r="CL732" s="393"/>
      <c r="CM732" s="393"/>
      <c r="CN732" s="393"/>
      <c r="CO732" s="393"/>
      <c r="CP732" s="393"/>
      <c r="CQ732" s="393"/>
      <c r="CR732" s="393"/>
      <c r="CS732" s="393"/>
      <c r="CT732" s="393"/>
      <c r="CU732" s="393"/>
      <c r="CV732" s="393"/>
      <c r="CW732" s="393"/>
      <c r="CX732" s="393"/>
      <c r="CY732" s="393"/>
      <c r="CZ732" s="393"/>
    </row>
    <row r="733" ht="25.15" customHeight="true" x14ac:dyDescent="0.2">
      <c r="C733" s="1155"/>
      <c r="D733" s="1155"/>
      <c r="E733" s="671"/>
      <c r="F733" s="671"/>
      <c r="G733" s="671"/>
      <c r="H733" s="1155"/>
      <c r="I733" s="1155"/>
      <c r="J733" s="671"/>
      <c r="K733" s="671"/>
      <c r="L733" s="671"/>
      <c r="M733" s="1155"/>
      <c r="N733" s="1155"/>
      <c r="O733" s="671"/>
      <c r="P733" s="671"/>
      <c r="Q733" s="671"/>
      <c r="BA733" s="393"/>
      <c r="BB733" s="470"/>
      <c r="BC733" s="393"/>
      <c r="BD733" s="393"/>
      <c r="BE733" s="393"/>
      <c r="BF733" s="393"/>
      <c r="BG733" s="393"/>
      <c r="BH733" s="393"/>
      <c r="BI733" s="393"/>
      <c r="BJ733" s="393"/>
      <c r="BK733" s="393"/>
      <c r="BL733" s="393"/>
      <c r="BM733" s="393"/>
      <c r="BN733" s="393"/>
      <c r="BO733" s="393"/>
      <c r="BP733" s="393"/>
      <c r="BQ733" s="393"/>
      <c r="BR733" s="393"/>
      <c r="BS733" s="393"/>
      <c r="BT733" s="393"/>
      <c r="BU733" s="393"/>
      <c r="BV733" s="393"/>
      <c r="BW733" s="393"/>
      <c r="BX733" s="393"/>
      <c r="BY733" s="393"/>
      <c r="BZ733" s="393"/>
      <c r="CA733" s="393"/>
      <c r="CB733" s="393"/>
      <c r="CC733" s="393"/>
      <c r="CD733" s="393"/>
      <c r="CE733" s="393"/>
      <c r="CF733" s="393"/>
      <c r="CG733" s="393"/>
      <c r="CH733" s="393"/>
      <c r="CI733" s="393"/>
      <c r="CJ733" s="393"/>
      <c r="CK733" s="393"/>
      <c r="CL733" s="393"/>
      <c r="CM733" s="393"/>
      <c r="CN733" s="393"/>
      <c r="CO733" s="393"/>
      <c r="CP733" s="393"/>
      <c r="CQ733" s="393"/>
      <c r="CR733" s="393"/>
      <c r="CS733" s="393"/>
      <c r="CT733" s="393"/>
      <c r="CU733" s="393"/>
      <c r="CV733" s="393"/>
      <c r="CW733" s="393"/>
      <c r="CX733" s="393"/>
      <c r="CY733" s="393"/>
      <c r="CZ733" s="393"/>
    </row>
    <row r="734" ht="25.15" customHeight="true" x14ac:dyDescent="0.2">
      <c r="C734" s="1155"/>
      <c r="D734" s="1155"/>
      <c r="E734" s="671"/>
      <c r="F734" s="671"/>
      <c r="G734" s="671"/>
      <c r="H734" s="1155"/>
      <c r="I734" s="1155"/>
      <c r="J734" s="671"/>
      <c r="K734" s="671"/>
      <c r="L734" s="671"/>
      <c r="M734" s="1155"/>
      <c r="N734" s="1155"/>
      <c r="O734" s="671"/>
      <c r="P734" s="671"/>
      <c r="Q734" s="671"/>
      <c r="BA734" s="393"/>
      <c r="BB734" s="470"/>
      <c r="BC734" s="393"/>
      <c r="BD734" s="393"/>
      <c r="BE734" s="393"/>
      <c r="BF734" s="393"/>
      <c r="BG734" s="393"/>
      <c r="BH734" s="393"/>
      <c r="BI734" s="393"/>
      <c r="BJ734" s="393"/>
      <c r="BK734" s="393"/>
      <c r="BL734" s="393"/>
      <c r="BM734" s="393"/>
      <c r="BN734" s="393"/>
      <c r="BO734" s="393"/>
      <c r="BP734" s="393"/>
      <c r="BQ734" s="393"/>
      <c r="BR734" s="393"/>
      <c r="BS734" s="393"/>
      <c r="BT734" s="393"/>
      <c r="BU734" s="393"/>
      <c r="BV734" s="393"/>
      <c r="BW734" s="393"/>
      <c r="BX734" s="393"/>
      <c r="BY734" s="393"/>
      <c r="BZ734" s="393"/>
      <c r="CA734" s="393"/>
      <c r="CB734" s="393"/>
      <c r="CC734" s="393"/>
      <c r="CD734" s="393"/>
      <c r="CE734" s="393"/>
      <c r="CF734" s="393"/>
      <c r="CG734" s="393"/>
      <c r="CH734" s="393"/>
      <c r="CI734" s="393"/>
      <c r="CJ734" s="393"/>
      <c r="CK734" s="393"/>
      <c r="CL734" s="393"/>
      <c r="CM734" s="393"/>
      <c r="CN734" s="393"/>
      <c r="CO734" s="393"/>
      <c r="CP734" s="393"/>
      <c r="CQ734" s="393"/>
      <c r="CR734" s="393"/>
      <c r="CS734" s="393"/>
      <c r="CT734" s="393"/>
      <c r="CU734" s="393"/>
      <c r="CV734" s="393"/>
      <c r="CW734" s="393"/>
      <c r="CX734" s="393"/>
      <c r="CY734" s="393"/>
      <c r="CZ734" s="393"/>
    </row>
    <row r="735" ht="25.15" customHeight="true" x14ac:dyDescent="0.2">
      <c r="C735" s="1155"/>
      <c r="D735" s="1155"/>
      <c r="E735" s="671"/>
      <c r="F735" s="671"/>
      <c r="G735" s="671"/>
      <c r="H735" s="1155"/>
      <c r="I735" s="1155"/>
      <c r="J735" s="671"/>
      <c r="K735" s="671"/>
      <c r="L735" s="671"/>
      <c r="M735" s="1155"/>
      <c r="N735" s="1155"/>
      <c r="O735" s="671"/>
      <c r="P735" s="671"/>
      <c r="Q735" s="671"/>
      <c r="BA735" s="393"/>
      <c r="BB735" s="470"/>
      <c r="BC735" s="393"/>
      <c r="BD735" s="393"/>
      <c r="BE735" s="393"/>
      <c r="BF735" s="393"/>
      <c r="BG735" s="393"/>
      <c r="BH735" s="393"/>
      <c r="BI735" s="393"/>
      <c r="BJ735" s="393"/>
      <c r="BK735" s="393"/>
      <c r="BL735" s="393"/>
      <c r="BM735" s="393"/>
      <c r="BN735" s="393"/>
      <c r="BO735" s="393"/>
      <c r="BP735" s="393"/>
      <c r="BQ735" s="393"/>
      <c r="BR735" s="393"/>
      <c r="BS735" s="393"/>
      <c r="BT735" s="393"/>
      <c r="BU735" s="393"/>
      <c r="BV735" s="393"/>
      <c r="BW735" s="393"/>
      <c r="BX735" s="393"/>
      <c r="BY735" s="393"/>
      <c r="BZ735" s="393"/>
      <c r="CA735" s="393"/>
      <c r="CB735" s="393"/>
      <c r="CC735" s="393"/>
      <c r="CD735" s="393"/>
      <c r="CE735" s="393"/>
      <c r="CF735" s="393"/>
      <c r="CG735" s="393"/>
      <c r="CH735" s="393"/>
      <c r="CI735" s="393"/>
      <c r="CJ735" s="393"/>
      <c r="CK735" s="393"/>
      <c r="CL735" s="393"/>
      <c r="CM735" s="393"/>
      <c r="CN735" s="393"/>
      <c r="CO735" s="393"/>
      <c r="CP735" s="393"/>
      <c r="CQ735" s="393"/>
      <c r="CR735" s="393"/>
      <c r="CS735" s="393"/>
      <c r="CT735" s="393"/>
      <c r="CU735" s="393"/>
      <c r="CV735" s="393"/>
      <c r="CW735" s="393"/>
      <c r="CX735" s="393"/>
      <c r="CY735" s="393"/>
      <c r="CZ735" s="393"/>
    </row>
    <row r="736" ht="25.15" customHeight="true" x14ac:dyDescent="0.2">
      <c r="C736" s="1155"/>
      <c r="D736" s="1155"/>
      <c r="E736" s="671"/>
      <c r="F736" s="671"/>
      <c r="G736" s="671"/>
      <c r="H736" s="1155"/>
      <c r="I736" s="1155"/>
      <c r="J736" s="671"/>
      <c r="K736" s="671"/>
      <c r="L736" s="671"/>
      <c r="M736" s="1155"/>
      <c r="N736" s="1155"/>
      <c r="O736" s="671"/>
      <c r="P736" s="671"/>
      <c r="Q736" s="671"/>
      <c r="BA736" s="393"/>
      <c r="BB736" s="470"/>
      <c r="BC736" s="393"/>
      <c r="BD736" s="393"/>
      <c r="BE736" s="393"/>
      <c r="BF736" s="393"/>
      <c r="BG736" s="393"/>
      <c r="BH736" s="393"/>
      <c r="BI736" s="393"/>
      <c r="BJ736" s="393"/>
      <c r="BK736" s="393"/>
      <c r="BL736" s="393"/>
      <c r="BM736" s="393"/>
      <c r="BN736" s="393"/>
      <c r="BO736" s="393"/>
      <c r="BP736" s="393"/>
      <c r="BQ736" s="393"/>
      <c r="BR736" s="393"/>
      <c r="BS736" s="393"/>
      <c r="BT736" s="393"/>
      <c r="BU736" s="393"/>
      <c r="BV736" s="393"/>
      <c r="BW736" s="393"/>
      <c r="BX736" s="393"/>
      <c r="BY736" s="393"/>
      <c r="BZ736" s="393"/>
      <c r="CA736" s="393"/>
      <c r="CB736" s="393"/>
      <c r="CC736" s="393"/>
      <c r="CD736" s="393"/>
      <c r="CE736" s="393"/>
      <c r="CF736" s="393"/>
      <c r="CG736" s="393"/>
      <c r="CH736" s="393"/>
      <c r="CI736" s="393"/>
      <c r="CJ736" s="393"/>
      <c r="CK736" s="393"/>
      <c r="CL736" s="393"/>
      <c r="CM736" s="393"/>
      <c r="CN736" s="393"/>
      <c r="CO736" s="393"/>
      <c r="CP736" s="393"/>
      <c r="CQ736" s="393"/>
      <c r="CR736" s="393"/>
      <c r="CS736" s="393"/>
      <c r="CT736" s="393"/>
      <c r="CU736" s="393"/>
      <c r="CV736" s="393"/>
      <c r="CW736" s="393"/>
      <c r="CX736" s="393"/>
      <c r="CY736" s="393"/>
      <c r="CZ736" s="393"/>
    </row>
    <row r="737" ht="25.15" customHeight="true" x14ac:dyDescent="0.2">
      <c r="C737" s="1155"/>
      <c r="D737" s="1155"/>
      <c r="E737" s="671"/>
      <c r="F737" s="671"/>
      <c r="G737" s="671"/>
      <c r="H737" s="1155"/>
      <c r="I737" s="1155"/>
      <c r="J737" s="671"/>
      <c r="K737" s="671"/>
      <c r="L737" s="671"/>
      <c r="M737" s="1155"/>
      <c r="N737" s="1155"/>
      <c r="O737" s="671"/>
      <c r="P737" s="671"/>
      <c r="Q737" s="671"/>
      <c r="BA737" s="393"/>
      <c r="BB737" s="470"/>
      <c r="BC737" s="393"/>
      <c r="BD737" s="393"/>
      <c r="BE737" s="393"/>
      <c r="BF737" s="393"/>
      <c r="BG737" s="393"/>
      <c r="BH737" s="393"/>
      <c r="BI737" s="393"/>
      <c r="BJ737" s="393"/>
      <c r="BK737" s="393"/>
      <c r="BL737" s="393"/>
      <c r="BM737" s="393"/>
      <c r="BN737" s="393"/>
      <c r="BO737" s="393"/>
      <c r="BP737" s="393"/>
      <c r="BQ737" s="393"/>
      <c r="BR737" s="393"/>
      <c r="BS737" s="393"/>
      <c r="BT737" s="393"/>
      <c r="BU737" s="393"/>
      <c r="BV737" s="393"/>
      <c r="BW737" s="393"/>
      <c r="BX737" s="393"/>
      <c r="BY737" s="393"/>
      <c r="BZ737" s="393"/>
      <c r="CA737" s="393"/>
      <c r="CB737" s="393"/>
      <c r="CC737" s="393"/>
      <c r="CD737" s="393"/>
      <c r="CE737" s="393"/>
      <c r="CF737" s="393"/>
      <c r="CG737" s="393"/>
      <c r="CH737" s="393"/>
      <c r="CI737" s="393"/>
      <c r="CJ737" s="393"/>
      <c r="CK737" s="393"/>
      <c r="CL737" s="393"/>
      <c r="CM737" s="393"/>
      <c r="CN737" s="393"/>
      <c r="CO737" s="393"/>
      <c r="CP737" s="393"/>
      <c r="CQ737" s="393"/>
      <c r="CR737" s="393"/>
      <c r="CS737" s="393"/>
      <c r="CT737" s="393"/>
      <c r="CU737" s="393"/>
      <c r="CV737" s="393"/>
      <c r="CW737" s="393"/>
      <c r="CX737" s="393"/>
      <c r="CY737" s="393"/>
      <c r="CZ737" s="393"/>
    </row>
    <row r="738" ht="25.15" customHeight="true" x14ac:dyDescent="0.2">
      <c r="C738" s="1155"/>
      <c r="D738" s="1155"/>
      <c r="E738" s="671"/>
      <c r="F738" s="671"/>
      <c r="G738" s="671"/>
      <c r="H738" s="1155"/>
      <c r="I738" s="1155"/>
      <c r="J738" s="671"/>
      <c r="K738" s="671"/>
      <c r="L738" s="671"/>
      <c r="M738" s="1155"/>
      <c r="N738" s="1155"/>
      <c r="O738" s="671"/>
      <c r="P738" s="671"/>
      <c r="Q738" s="671"/>
      <c r="BA738" s="393"/>
      <c r="BB738" s="470"/>
      <c r="BC738" s="393"/>
      <c r="BD738" s="393"/>
      <c r="BE738" s="393"/>
      <c r="BF738" s="393"/>
      <c r="BG738" s="393"/>
      <c r="BH738" s="393"/>
      <c r="BI738" s="393"/>
      <c r="BJ738" s="393"/>
      <c r="BK738" s="393"/>
      <c r="BL738" s="393"/>
      <c r="BM738" s="393"/>
      <c r="BN738" s="393"/>
      <c r="BO738" s="393"/>
      <c r="BP738" s="393"/>
      <c r="BQ738" s="393"/>
      <c r="BR738" s="393"/>
      <c r="BS738" s="393"/>
      <c r="BT738" s="393"/>
      <c r="BU738" s="393"/>
      <c r="BV738" s="393"/>
      <c r="BW738" s="393"/>
      <c r="BX738" s="393"/>
      <c r="BY738" s="393"/>
      <c r="BZ738" s="393"/>
      <c r="CA738" s="393"/>
      <c r="CB738" s="393"/>
      <c r="CC738" s="393"/>
      <c r="CD738" s="393"/>
      <c r="CE738" s="393"/>
      <c r="CF738" s="393"/>
      <c r="CG738" s="393"/>
      <c r="CH738" s="393"/>
      <c r="CI738" s="393"/>
      <c r="CJ738" s="393"/>
      <c r="CK738" s="393"/>
      <c r="CL738" s="393"/>
      <c r="CM738" s="393"/>
      <c r="CN738" s="393"/>
      <c r="CO738" s="393"/>
      <c r="CP738" s="393"/>
      <c r="CQ738" s="393"/>
      <c r="CR738" s="393"/>
      <c r="CS738" s="393"/>
      <c r="CT738" s="393"/>
      <c r="CU738" s="393"/>
      <c r="CV738" s="393"/>
      <c r="CW738" s="393"/>
      <c r="CX738" s="393"/>
      <c r="CY738" s="393"/>
      <c r="CZ738" s="393"/>
    </row>
    <row r="739" ht="25.15" customHeight="true" x14ac:dyDescent="0.2">
      <c r="C739" s="1155"/>
      <c r="D739" s="1155"/>
      <c r="E739" s="671"/>
      <c r="F739" s="671"/>
      <c r="G739" s="671"/>
      <c r="H739" s="1155"/>
      <c r="I739" s="1155"/>
      <c r="J739" s="671"/>
      <c r="K739" s="671"/>
      <c r="L739" s="671"/>
      <c r="M739" s="1155"/>
      <c r="N739" s="1155"/>
      <c r="O739" s="671"/>
      <c r="P739" s="671"/>
      <c r="Q739" s="671"/>
      <c r="BA739" s="393"/>
      <c r="BB739" s="470"/>
      <c r="BC739" s="393"/>
      <c r="BD739" s="393"/>
      <c r="BE739" s="393"/>
      <c r="BF739" s="393"/>
      <c r="BG739" s="393"/>
      <c r="BH739" s="393"/>
      <c r="BI739" s="393"/>
      <c r="BJ739" s="393"/>
      <c r="BK739" s="393"/>
      <c r="BL739" s="393"/>
      <c r="BM739" s="393"/>
      <c r="BN739" s="393"/>
      <c r="BO739" s="393"/>
      <c r="BP739" s="393"/>
      <c r="BQ739" s="393"/>
      <c r="BR739" s="393"/>
      <c r="BS739" s="393"/>
      <c r="BT739" s="393"/>
      <c r="BU739" s="393"/>
      <c r="BV739" s="393"/>
      <c r="BW739" s="393"/>
      <c r="BX739" s="393"/>
      <c r="BY739" s="393"/>
      <c r="BZ739" s="393"/>
      <c r="CA739" s="393"/>
      <c r="CB739" s="393"/>
      <c r="CC739" s="393"/>
      <c r="CD739" s="393"/>
      <c r="CE739" s="393"/>
      <c r="CF739" s="393"/>
      <c r="CG739" s="393"/>
      <c r="CH739" s="393"/>
      <c r="CI739" s="393"/>
      <c r="CJ739" s="393"/>
      <c r="CK739" s="393"/>
      <c r="CL739" s="393"/>
      <c r="CM739" s="393"/>
      <c r="CN739" s="393"/>
      <c r="CO739" s="393"/>
      <c r="CP739" s="393"/>
      <c r="CQ739" s="393"/>
      <c r="CR739" s="393"/>
      <c r="CS739" s="393"/>
      <c r="CT739" s="393"/>
      <c r="CU739" s="393"/>
      <c r="CV739" s="393"/>
      <c r="CW739" s="393"/>
      <c r="CX739" s="393"/>
      <c r="CY739" s="393"/>
      <c r="CZ739" s="393"/>
    </row>
    <row r="740" ht="25.15" customHeight="true" x14ac:dyDescent="0.2">
      <c r="C740" s="1155"/>
      <c r="D740" s="1155"/>
      <c r="E740" s="671"/>
      <c r="F740" s="671"/>
      <c r="G740" s="671"/>
      <c r="H740" s="1155"/>
      <c r="I740" s="1155"/>
      <c r="J740" s="671"/>
      <c r="K740" s="671"/>
      <c r="L740" s="671"/>
      <c r="M740" s="1155"/>
      <c r="N740" s="1155"/>
      <c r="O740" s="671"/>
      <c r="P740" s="671"/>
      <c r="Q740" s="671"/>
      <c r="BA740" s="393"/>
      <c r="BB740" s="470"/>
      <c r="BC740" s="393"/>
      <c r="BD740" s="393"/>
      <c r="BE740" s="393"/>
      <c r="BF740" s="393"/>
      <c r="BG740" s="393"/>
      <c r="BH740" s="393"/>
      <c r="BI740" s="393"/>
      <c r="BJ740" s="393"/>
      <c r="BK740" s="393"/>
      <c r="BL740" s="393"/>
      <c r="BM740" s="393"/>
      <c r="BN740" s="393"/>
      <c r="BO740" s="393"/>
      <c r="BP740" s="393"/>
      <c r="BQ740" s="393"/>
      <c r="BR740" s="393"/>
      <c r="BS740" s="393"/>
      <c r="BT740" s="393"/>
      <c r="BU740" s="393"/>
      <c r="BV740" s="393"/>
      <c r="BW740" s="393"/>
      <c r="BX740" s="393"/>
      <c r="BY740" s="393"/>
      <c r="BZ740" s="393"/>
      <c r="CA740" s="393"/>
      <c r="CB740" s="393"/>
      <c r="CC740" s="393"/>
      <c r="CD740" s="393"/>
      <c r="CE740" s="393"/>
      <c r="CF740" s="393"/>
      <c r="CG740" s="393"/>
      <c r="CH740" s="393"/>
      <c r="CI740" s="393"/>
      <c r="CJ740" s="393"/>
      <c r="CK740" s="393"/>
      <c r="CL740" s="393"/>
      <c r="CM740" s="393"/>
      <c r="CN740" s="393"/>
      <c r="CO740" s="393"/>
      <c r="CP740" s="393"/>
      <c r="CQ740" s="393"/>
      <c r="CR740" s="393"/>
      <c r="CS740" s="393"/>
      <c r="CT740" s="393"/>
      <c r="CU740" s="393"/>
      <c r="CV740" s="393"/>
      <c r="CW740" s="393"/>
      <c r="CX740" s="393"/>
      <c r="CY740" s="393"/>
      <c r="CZ740" s="393"/>
    </row>
    <row r="741" ht="25.15" customHeight="true" x14ac:dyDescent="0.2">
      <c r="C741" s="1155"/>
      <c r="D741" s="1155"/>
      <c r="E741" s="671"/>
      <c r="F741" s="671"/>
      <c r="G741" s="671"/>
      <c r="H741" s="1155"/>
      <c r="I741" s="1155"/>
      <c r="J741" s="671"/>
      <c r="K741" s="671"/>
      <c r="L741" s="671"/>
      <c r="M741" s="1155"/>
      <c r="N741" s="1155"/>
      <c r="O741" s="671"/>
      <c r="P741" s="671"/>
      <c r="Q741" s="671"/>
      <c r="BA741" s="393"/>
      <c r="BB741" s="470"/>
      <c r="BC741" s="393"/>
      <c r="BD741" s="393"/>
      <c r="BE741" s="393"/>
      <c r="BF741" s="393"/>
      <c r="BG741" s="393"/>
      <c r="BH741" s="393"/>
      <c r="BI741" s="393"/>
      <c r="BJ741" s="393"/>
      <c r="BK741" s="393"/>
      <c r="BL741" s="393"/>
      <c r="BM741" s="393"/>
      <c r="BN741" s="393"/>
      <c r="BO741" s="393"/>
      <c r="BP741" s="393"/>
      <c r="BQ741" s="393"/>
      <c r="BR741" s="393"/>
      <c r="BS741" s="393"/>
      <c r="BT741" s="393"/>
      <c r="BU741" s="393"/>
      <c r="BV741" s="393"/>
      <c r="BW741" s="393"/>
      <c r="BX741" s="393"/>
      <c r="BY741" s="393"/>
      <c r="BZ741" s="393"/>
      <c r="CA741" s="393"/>
      <c r="CB741" s="393"/>
      <c r="CC741" s="393"/>
      <c r="CD741" s="393"/>
      <c r="CE741" s="393"/>
      <c r="CF741" s="393"/>
      <c r="CG741" s="393"/>
      <c r="CH741" s="393"/>
      <c r="CI741" s="393"/>
      <c r="CJ741" s="393"/>
      <c r="CK741" s="393"/>
      <c r="CL741" s="393"/>
      <c r="CM741" s="393"/>
      <c r="CN741" s="393"/>
      <c r="CO741" s="393"/>
      <c r="CP741" s="393"/>
      <c r="CQ741" s="393"/>
      <c r="CR741" s="393"/>
      <c r="CS741" s="393"/>
      <c r="CT741" s="393"/>
      <c r="CU741" s="393"/>
      <c r="CV741" s="393"/>
      <c r="CW741" s="393"/>
      <c r="CX741" s="393"/>
      <c r="CY741" s="393"/>
      <c r="CZ741" s="393"/>
    </row>
    <row r="742" ht="25.15" customHeight="true" x14ac:dyDescent="0.2">
      <c r="C742" s="1155"/>
      <c r="D742" s="1155"/>
      <c r="E742" s="671"/>
      <c r="F742" s="671"/>
      <c r="G742" s="671"/>
      <c r="H742" s="1155"/>
      <c r="I742" s="1155"/>
      <c r="J742" s="671"/>
      <c r="K742" s="671"/>
      <c r="L742" s="671"/>
      <c r="M742" s="1155"/>
      <c r="N742" s="1155"/>
      <c r="O742" s="671"/>
      <c r="P742" s="671"/>
      <c r="Q742" s="671"/>
      <c r="BA742" s="393"/>
      <c r="BB742" s="470"/>
      <c r="BC742" s="393"/>
      <c r="BD742" s="393"/>
      <c r="BE742" s="393"/>
      <c r="BF742" s="393"/>
      <c r="BG742" s="393"/>
      <c r="BH742" s="393"/>
      <c r="BI742" s="393"/>
      <c r="BJ742" s="393"/>
      <c r="BK742" s="393"/>
      <c r="BL742" s="393"/>
      <c r="BM742" s="393"/>
      <c r="BN742" s="393"/>
      <c r="BO742" s="393"/>
      <c r="BP742" s="393"/>
      <c r="BQ742" s="393"/>
      <c r="BR742" s="393"/>
      <c r="BS742" s="393"/>
      <c r="BT742" s="393"/>
      <c r="BU742" s="393"/>
      <c r="BV742" s="393"/>
      <c r="BW742" s="393"/>
      <c r="BX742" s="393"/>
      <c r="BY742" s="393"/>
      <c r="BZ742" s="393"/>
      <c r="CA742" s="393"/>
      <c r="CB742" s="393"/>
      <c r="CC742" s="393"/>
      <c r="CD742" s="393"/>
      <c r="CE742" s="393"/>
      <c r="CF742" s="393"/>
      <c r="CG742" s="393"/>
      <c r="CH742" s="393"/>
      <c r="CI742" s="393"/>
      <c r="CJ742" s="393"/>
      <c r="CK742" s="393"/>
      <c r="CL742" s="393"/>
      <c r="CM742" s="393"/>
      <c r="CN742" s="393"/>
      <c r="CO742" s="393"/>
      <c r="CP742" s="393"/>
      <c r="CQ742" s="393"/>
      <c r="CR742" s="393"/>
      <c r="CS742" s="393"/>
      <c r="CT742" s="393"/>
      <c r="CU742" s="393"/>
      <c r="CV742" s="393"/>
      <c r="CW742" s="393"/>
      <c r="CX742" s="393"/>
      <c r="CY742" s="393"/>
      <c r="CZ742" s="393"/>
    </row>
    <row r="743" ht="25.15" customHeight="true" x14ac:dyDescent="0.2">
      <c r="C743" s="1155"/>
      <c r="D743" s="1155"/>
      <c r="E743" s="671"/>
      <c r="F743" s="671"/>
      <c r="G743" s="671"/>
      <c r="H743" s="1155"/>
      <c r="I743" s="1155"/>
      <c r="J743" s="671"/>
      <c r="K743" s="671"/>
      <c r="L743" s="671"/>
      <c r="M743" s="1155"/>
      <c r="N743" s="1155"/>
      <c r="O743" s="671"/>
      <c r="P743" s="671"/>
      <c r="Q743" s="671"/>
      <c r="BA743" s="393"/>
      <c r="BB743" s="470"/>
      <c r="BC743" s="393"/>
      <c r="BD743" s="393"/>
      <c r="BE743" s="393"/>
      <c r="BF743" s="393"/>
      <c r="BG743" s="393"/>
      <c r="BH743" s="393"/>
      <c r="BI743" s="393"/>
      <c r="BJ743" s="393"/>
      <c r="BK743" s="393"/>
      <c r="BL743" s="393"/>
      <c r="BM743" s="393"/>
      <c r="BN743" s="393"/>
      <c r="BO743" s="393"/>
      <c r="BP743" s="393"/>
      <c r="BQ743" s="393"/>
      <c r="BR743" s="393"/>
      <c r="BS743" s="393"/>
      <c r="BT743" s="393"/>
      <c r="BU743" s="393"/>
      <c r="BV743" s="393"/>
      <c r="BW743" s="393"/>
      <c r="BX743" s="393"/>
      <c r="BY743" s="393"/>
      <c r="BZ743" s="393"/>
      <c r="CA743" s="393"/>
      <c r="CB743" s="393"/>
      <c r="CC743" s="393"/>
      <c r="CD743" s="393"/>
      <c r="CE743" s="393"/>
      <c r="CF743" s="393"/>
      <c r="CG743" s="393"/>
      <c r="CH743" s="393"/>
      <c r="CI743" s="393"/>
      <c r="CJ743" s="393"/>
      <c r="CK743" s="393"/>
      <c r="CL743" s="393"/>
      <c r="CM743" s="393"/>
      <c r="CN743" s="393"/>
      <c r="CO743" s="393"/>
      <c r="CP743" s="393"/>
      <c r="CQ743" s="393"/>
      <c r="CR743" s="393"/>
      <c r="CS743" s="393"/>
      <c r="CT743" s="393"/>
      <c r="CU743" s="393"/>
      <c r="CV743" s="393"/>
      <c r="CW743" s="393"/>
      <c r="CX743" s="393"/>
      <c r="CY743" s="393"/>
      <c r="CZ743" s="393"/>
    </row>
    <row r="744" ht="25.15" customHeight="true" x14ac:dyDescent="0.2">
      <c r="C744" s="1155"/>
      <c r="D744" s="1155"/>
      <c r="E744" s="671"/>
      <c r="F744" s="671"/>
      <c r="G744" s="671"/>
      <c r="H744" s="1155"/>
      <c r="I744" s="1155"/>
      <c r="J744" s="671"/>
      <c r="K744" s="671"/>
      <c r="L744" s="671"/>
      <c r="M744" s="1155"/>
      <c r="N744" s="1155"/>
      <c r="O744" s="671"/>
      <c r="P744" s="671"/>
      <c r="Q744" s="671"/>
      <c r="BA744" s="393"/>
      <c r="BB744" s="470"/>
      <c r="BC744" s="393"/>
      <c r="BD744" s="393"/>
      <c r="BE744" s="393"/>
      <c r="BF744" s="393"/>
      <c r="BG744" s="393"/>
      <c r="BH744" s="393"/>
      <c r="BI744" s="393"/>
      <c r="BJ744" s="393"/>
      <c r="BK744" s="393"/>
      <c r="BL744" s="393"/>
      <c r="BM744" s="393"/>
      <c r="BN744" s="393"/>
      <c r="BO744" s="393"/>
      <c r="BP744" s="393"/>
      <c r="BQ744" s="393"/>
      <c r="BR744" s="393"/>
      <c r="BS744" s="393"/>
      <c r="BT744" s="393"/>
      <c r="BU744" s="393"/>
      <c r="BV744" s="393"/>
      <c r="BW744" s="393"/>
      <c r="BX744" s="393"/>
      <c r="BY744" s="393"/>
      <c r="BZ744" s="393"/>
      <c r="CA744" s="393"/>
      <c r="CB744" s="393"/>
      <c r="CC744" s="393"/>
      <c r="CD744" s="393"/>
      <c r="CE744" s="393"/>
      <c r="CF744" s="393"/>
      <c r="CG744" s="393"/>
      <c r="CH744" s="393"/>
      <c r="CI744" s="393"/>
      <c r="CJ744" s="393"/>
      <c r="CK744" s="393"/>
      <c r="CL744" s="393"/>
      <c r="CM744" s="393"/>
      <c r="CN744" s="393"/>
      <c r="CO744" s="393"/>
      <c r="CP744" s="393"/>
      <c r="CQ744" s="393"/>
      <c r="CR744" s="393"/>
      <c r="CS744" s="393"/>
      <c r="CT744" s="393"/>
      <c r="CU744" s="393"/>
      <c r="CV744" s="393"/>
      <c r="CW744" s="393"/>
      <c r="CX744" s="393"/>
      <c r="CY744" s="393"/>
      <c r="CZ744" s="393"/>
    </row>
    <row r="745" ht="25.15" customHeight="true" x14ac:dyDescent="0.2">
      <c r="C745" s="1155"/>
      <c r="D745" s="1155"/>
      <c r="E745" s="671"/>
      <c r="F745" s="671"/>
      <c r="G745" s="671"/>
      <c r="H745" s="1155"/>
      <c r="I745" s="1155"/>
      <c r="J745" s="671"/>
      <c r="K745" s="671"/>
      <c r="L745" s="671"/>
      <c r="M745" s="1155"/>
      <c r="N745" s="1155"/>
      <c r="O745" s="671"/>
      <c r="P745" s="671"/>
      <c r="Q745" s="671"/>
      <c r="BA745" s="393"/>
      <c r="BB745" s="470"/>
      <c r="BC745" s="393"/>
      <c r="BD745" s="393"/>
      <c r="BE745" s="393"/>
      <c r="BF745" s="393"/>
      <c r="BG745" s="393"/>
      <c r="BH745" s="393"/>
      <c r="BI745" s="393"/>
      <c r="BJ745" s="393"/>
      <c r="BK745" s="393"/>
      <c r="BL745" s="393"/>
      <c r="BM745" s="393"/>
      <c r="BN745" s="393"/>
      <c r="BO745" s="393"/>
      <c r="BP745" s="393"/>
      <c r="BQ745" s="393"/>
      <c r="BR745" s="393"/>
      <c r="BS745" s="393"/>
      <c r="BT745" s="393"/>
      <c r="BU745" s="393"/>
      <c r="BV745" s="393"/>
      <c r="BW745" s="393"/>
      <c r="BX745" s="393"/>
      <c r="BY745" s="393"/>
      <c r="BZ745" s="393"/>
      <c r="CA745" s="393"/>
      <c r="CB745" s="393"/>
      <c r="CC745" s="393"/>
      <c r="CD745" s="393"/>
      <c r="CE745" s="393"/>
      <c r="CF745" s="393"/>
      <c r="CG745" s="393"/>
      <c r="CH745" s="393"/>
      <c r="CI745" s="393"/>
      <c r="CJ745" s="393"/>
      <c r="CK745" s="393"/>
      <c r="CL745" s="393"/>
      <c r="CM745" s="393"/>
      <c r="CN745" s="393"/>
      <c r="CO745" s="393"/>
      <c r="CP745" s="393"/>
      <c r="CQ745" s="393"/>
      <c r="CR745" s="393"/>
      <c r="CS745" s="393"/>
      <c r="CT745" s="393"/>
      <c r="CU745" s="393"/>
      <c r="CV745" s="393"/>
      <c r="CW745" s="393"/>
      <c r="CX745" s="393"/>
      <c r="CY745" s="393"/>
      <c r="CZ745" s="393"/>
    </row>
    <row r="746" ht="25.15" customHeight="true" x14ac:dyDescent="0.2">
      <c r="C746" s="1155"/>
      <c r="D746" s="1155"/>
      <c r="E746" s="671"/>
      <c r="F746" s="671"/>
      <c r="G746" s="671"/>
      <c r="H746" s="1155"/>
      <c r="I746" s="1155"/>
      <c r="J746" s="671"/>
      <c r="K746" s="671"/>
      <c r="L746" s="671"/>
      <c r="M746" s="1155"/>
      <c r="N746" s="1155"/>
      <c r="O746" s="671"/>
      <c r="P746" s="671"/>
      <c r="Q746" s="671"/>
      <c r="BA746" s="393"/>
      <c r="BB746" s="470"/>
      <c r="BC746" s="393"/>
      <c r="BD746" s="393"/>
      <c r="BE746" s="393"/>
      <c r="BF746" s="393"/>
      <c r="BG746" s="393"/>
      <c r="BH746" s="393"/>
      <c r="BI746" s="393"/>
      <c r="BJ746" s="393"/>
      <c r="BK746" s="393"/>
      <c r="BL746" s="393"/>
      <c r="BM746" s="393"/>
      <c r="BN746" s="393"/>
      <c r="BO746" s="393"/>
      <c r="BP746" s="393"/>
      <c r="BQ746" s="393"/>
      <c r="BR746" s="393"/>
      <c r="BS746" s="393"/>
      <c r="BT746" s="393"/>
      <c r="BU746" s="393"/>
      <c r="BV746" s="393"/>
      <c r="BW746" s="393"/>
      <c r="BX746" s="393"/>
      <c r="BY746" s="393"/>
      <c r="BZ746" s="393"/>
      <c r="CA746" s="393"/>
      <c r="CB746" s="393"/>
      <c r="CC746" s="393"/>
      <c r="CD746" s="393"/>
      <c r="CE746" s="393"/>
      <c r="CF746" s="393"/>
      <c r="CG746" s="393"/>
      <c r="CH746" s="393"/>
      <c r="CI746" s="393"/>
      <c r="CJ746" s="393"/>
      <c r="CK746" s="393"/>
      <c r="CL746" s="393"/>
      <c r="CM746" s="393"/>
      <c r="CN746" s="393"/>
      <c r="CO746" s="393"/>
      <c r="CP746" s="393"/>
      <c r="CQ746" s="393"/>
      <c r="CR746" s="393"/>
      <c r="CS746" s="393"/>
      <c r="CT746" s="393"/>
      <c r="CU746" s="393"/>
      <c r="CV746" s="393"/>
      <c r="CW746" s="393"/>
      <c r="CX746" s="393"/>
      <c r="CY746" s="393"/>
      <c r="CZ746" s="393"/>
    </row>
    <row r="747" ht="25.15" customHeight="true" x14ac:dyDescent="0.2">
      <c r="C747" s="1155"/>
      <c r="D747" s="1155"/>
      <c r="E747" s="671"/>
      <c r="F747" s="671"/>
      <c r="G747" s="671"/>
      <c r="H747" s="1155"/>
      <c r="I747" s="1155"/>
      <c r="J747" s="671"/>
      <c r="K747" s="671"/>
      <c r="L747" s="671"/>
      <c r="M747" s="1155"/>
      <c r="N747" s="1155"/>
      <c r="O747" s="671"/>
      <c r="P747" s="671"/>
      <c r="Q747" s="671"/>
      <c r="BA747" s="393"/>
      <c r="BB747" s="470"/>
      <c r="BC747" s="393"/>
      <c r="BD747" s="393"/>
      <c r="BE747" s="393"/>
      <c r="BF747" s="393"/>
      <c r="BG747" s="393"/>
      <c r="BH747" s="393"/>
      <c r="BI747" s="393"/>
      <c r="BJ747" s="393"/>
      <c r="BK747" s="393"/>
      <c r="BL747" s="393"/>
      <c r="BM747" s="393"/>
      <c r="BN747" s="393"/>
      <c r="BO747" s="393"/>
      <c r="BP747" s="393"/>
      <c r="BQ747" s="393"/>
      <c r="BR747" s="393"/>
      <c r="BS747" s="393"/>
      <c r="BT747" s="393"/>
      <c r="BU747" s="393"/>
      <c r="BV747" s="393"/>
      <c r="BW747" s="393"/>
      <c r="BX747" s="393"/>
      <c r="BY747" s="393"/>
      <c r="BZ747" s="393"/>
      <c r="CA747" s="393"/>
      <c r="CB747" s="393"/>
      <c r="CC747" s="393"/>
      <c r="CD747" s="393"/>
      <c r="CE747" s="393"/>
      <c r="CF747" s="393"/>
      <c r="CG747" s="393"/>
      <c r="CH747" s="393"/>
      <c r="CI747" s="393"/>
      <c r="CJ747" s="393"/>
      <c r="CK747" s="393"/>
      <c r="CL747" s="393"/>
      <c r="CM747" s="393"/>
      <c r="CN747" s="393"/>
      <c r="CO747" s="393"/>
      <c r="CP747" s="393"/>
      <c r="CQ747" s="393"/>
      <c r="CR747" s="393"/>
      <c r="CS747" s="393"/>
      <c r="CT747" s="393"/>
      <c r="CU747" s="393"/>
      <c r="CV747" s="393"/>
      <c r="CW747" s="393"/>
      <c r="CX747" s="393"/>
      <c r="CY747" s="393"/>
      <c r="CZ747" s="393"/>
    </row>
    <row r="748" ht="25.15" customHeight="true" x14ac:dyDescent="0.2">
      <c r="C748" s="1155"/>
      <c r="D748" s="1155"/>
      <c r="E748" s="671"/>
      <c r="F748" s="671"/>
      <c r="G748" s="671"/>
      <c r="H748" s="1155"/>
      <c r="I748" s="1155"/>
      <c r="J748" s="671"/>
      <c r="K748" s="671"/>
      <c r="L748" s="671"/>
      <c r="M748" s="1155"/>
      <c r="N748" s="1155"/>
      <c r="O748" s="671"/>
      <c r="P748" s="671"/>
      <c r="Q748" s="671"/>
      <c r="BA748" s="393"/>
      <c r="BB748" s="470"/>
      <c r="BC748" s="393"/>
      <c r="BD748" s="393"/>
      <c r="BE748" s="393"/>
      <c r="BF748" s="393"/>
      <c r="BG748" s="393"/>
      <c r="BH748" s="393"/>
      <c r="BI748" s="393"/>
      <c r="BJ748" s="393"/>
      <c r="BK748" s="393"/>
      <c r="BL748" s="393"/>
      <c r="BM748" s="393"/>
      <c r="BN748" s="393"/>
      <c r="BO748" s="393"/>
      <c r="BP748" s="393"/>
      <c r="BQ748" s="393"/>
      <c r="BR748" s="393"/>
      <c r="BS748" s="393"/>
      <c r="BT748" s="393"/>
      <c r="BU748" s="393"/>
      <c r="BV748" s="393"/>
      <c r="BW748" s="393"/>
      <c r="BX748" s="393"/>
      <c r="BY748" s="393"/>
      <c r="BZ748" s="393"/>
      <c r="CA748" s="393"/>
      <c r="CB748" s="393"/>
      <c r="CC748" s="393"/>
      <c r="CD748" s="393"/>
      <c r="CE748" s="393"/>
      <c r="CF748" s="393"/>
      <c r="CG748" s="393"/>
      <c r="CH748" s="393"/>
      <c r="CI748" s="393"/>
      <c r="CJ748" s="393"/>
      <c r="CK748" s="393"/>
      <c r="CL748" s="393"/>
      <c r="CM748" s="393"/>
      <c r="CN748" s="393"/>
      <c r="CO748" s="393"/>
      <c r="CP748" s="393"/>
      <c r="CQ748" s="393"/>
      <c r="CR748" s="393"/>
      <c r="CS748" s="393"/>
      <c r="CT748" s="393"/>
      <c r="CU748" s="393"/>
      <c r="CV748" s="393"/>
      <c r="CW748" s="393"/>
      <c r="CX748" s="393"/>
      <c r="CY748" s="393"/>
      <c r="CZ748" s="393"/>
    </row>
    <row r="749" ht="25.15" customHeight="true" x14ac:dyDescent="0.2">
      <c r="C749" s="1155"/>
      <c r="D749" s="1155"/>
      <c r="E749" s="671"/>
      <c r="F749" s="671"/>
      <c r="G749" s="671"/>
      <c r="H749" s="1155"/>
      <c r="I749" s="1155"/>
      <c r="J749" s="671"/>
      <c r="K749" s="671"/>
      <c r="L749" s="671"/>
      <c r="M749" s="1155"/>
      <c r="N749" s="1155"/>
      <c r="O749" s="671"/>
      <c r="P749" s="671"/>
      <c r="Q749" s="671"/>
      <c r="BA749" s="393"/>
      <c r="BB749" s="470"/>
      <c r="BC749" s="393"/>
      <c r="BD749" s="393"/>
      <c r="BE749" s="393"/>
      <c r="BF749" s="393"/>
      <c r="BG749" s="393"/>
      <c r="BH749" s="393"/>
      <c r="BI749" s="393"/>
      <c r="BJ749" s="393"/>
      <c r="BK749" s="393"/>
      <c r="BL749" s="393"/>
      <c r="BM749" s="393"/>
      <c r="BN749" s="393"/>
      <c r="BO749" s="393"/>
      <c r="BP749" s="393"/>
      <c r="BQ749" s="393"/>
      <c r="BR749" s="393"/>
      <c r="BS749" s="393"/>
      <c r="BT749" s="393"/>
      <c r="BU749" s="393"/>
      <c r="BV749" s="393"/>
      <c r="BW749" s="393"/>
      <c r="BX749" s="393"/>
      <c r="BY749" s="393"/>
      <c r="BZ749" s="393"/>
      <c r="CA749" s="393"/>
      <c r="CB749" s="393"/>
      <c r="CC749" s="393"/>
      <c r="CD749" s="393"/>
      <c r="CE749" s="393"/>
      <c r="CF749" s="393"/>
      <c r="CG749" s="393"/>
      <c r="CH749" s="393"/>
      <c r="CI749" s="393"/>
      <c r="CJ749" s="393"/>
      <c r="CK749" s="393"/>
      <c r="CL749" s="393"/>
      <c r="CM749" s="393"/>
      <c r="CN749" s="393"/>
      <c r="CO749" s="393"/>
      <c r="CP749" s="393"/>
      <c r="CQ749" s="393"/>
      <c r="CR749" s="393"/>
      <c r="CS749" s="393"/>
      <c r="CT749" s="393"/>
      <c r="CU749" s="393"/>
      <c r="CV749" s="393"/>
      <c r="CW749" s="393"/>
      <c r="CX749" s="393"/>
      <c r="CY749" s="393"/>
      <c r="CZ749" s="393"/>
    </row>
    <row r="750" ht="25.15" customHeight="true" x14ac:dyDescent="0.2">
      <c r="C750" s="1155"/>
      <c r="D750" s="1155"/>
      <c r="E750" s="671"/>
      <c r="F750" s="671"/>
      <c r="G750" s="671"/>
      <c r="H750" s="1155"/>
      <c r="I750" s="1155"/>
      <c r="J750" s="671"/>
      <c r="K750" s="671"/>
      <c r="L750" s="671"/>
      <c r="M750" s="1155"/>
      <c r="N750" s="1155"/>
      <c r="O750" s="671"/>
      <c r="P750" s="671"/>
      <c r="Q750" s="671"/>
      <c r="BA750" s="393"/>
      <c r="BB750" s="470"/>
      <c r="BC750" s="393"/>
      <c r="BD750" s="393"/>
      <c r="BE750" s="393"/>
      <c r="BF750" s="393"/>
      <c r="BG750" s="393"/>
      <c r="BH750" s="393"/>
      <c r="BI750" s="393"/>
      <c r="BJ750" s="393"/>
      <c r="BK750" s="393"/>
      <c r="BL750" s="393"/>
      <c r="BM750" s="393"/>
      <c r="BN750" s="393"/>
      <c r="BO750" s="393"/>
      <c r="BP750" s="393"/>
      <c r="BQ750" s="393"/>
      <c r="BR750" s="393"/>
      <c r="BS750" s="393"/>
      <c r="BT750" s="393"/>
      <c r="BU750" s="393"/>
      <c r="BV750" s="393"/>
      <c r="BW750" s="393"/>
      <c r="BX750" s="393"/>
      <c r="BY750" s="393"/>
      <c r="BZ750" s="393"/>
      <c r="CA750" s="393"/>
      <c r="CB750" s="393"/>
      <c r="CC750" s="393"/>
      <c r="CD750" s="393"/>
      <c r="CE750" s="393"/>
      <c r="CF750" s="393"/>
      <c r="CG750" s="393"/>
      <c r="CH750" s="393"/>
      <c r="CI750" s="393"/>
      <c r="CJ750" s="393"/>
      <c r="CK750" s="393"/>
      <c r="CL750" s="393"/>
      <c r="CM750" s="393"/>
      <c r="CN750" s="393"/>
      <c r="CO750" s="393"/>
      <c r="CP750" s="393"/>
      <c r="CQ750" s="393"/>
      <c r="CR750" s="393"/>
      <c r="CS750" s="393"/>
      <c r="CT750" s="393"/>
      <c r="CU750" s="393"/>
      <c r="CV750" s="393"/>
      <c r="CW750" s="393"/>
      <c r="CX750" s="393"/>
      <c r="CY750" s="393"/>
      <c r="CZ750" s="393"/>
    </row>
    <row r="751" ht="25.15" customHeight="true" x14ac:dyDescent="0.2">
      <c r="C751" s="1155"/>
      <c r="D751" s="1155"/>
      <c r="E751" s="671"/>
      <c r="F751" s="671"/>
      <c r="G751" s="671"/>
      <c r="H751" s="1155"/>
      <c r="I751" s="1155"/>
      <c r="J751" s="671"/>
      <c r="K751" s="671"/>
      <c r="L751" s="671"/>
      <c r="M751" s="1155"/>
      <c r="N751" s="1155"/>
      <c r="O751" s="671"/>
      <c r="P751" s="671"/>
      <c r="Q751" s="671"/>
      <c r="BA751" s="393"/>
      <c r="BB751" s="470"/>
      <c r="BC751" s="393"/>
      <c r="BD751" s="393"/>
      <c r="BE751" s="393"/>
      <c r="BF751" s="393"/>
      <c r="BG751" s="393"/>
      <c r="BH751" s="393"/>
      <c r="BI751" s="393"/>
      <c r="BJ751" s="393"/>
      <c r="BK751" s="393"/>
      <c r="BL751" s="393"/>
      <c r="BM751" s="393"/>
      <c r="BN751" s="393"/>
      <c r="BO751" s="393"/>
      <c r="BP751" s="393"/>
      <c r="BQ751" s="393"/>
      <c r="BR751" s="393"/>
      <c r="BS751" s="393"/>
      <c r="BT751" s="393"/>
      <c r="BU751" s="393"/>
      <c r="BV751" s="393"/>
      <c r="BW751" s="393"/>
      <c r="BX751" s="393"/>
      <c r="BY751" s="393"/>
      <c r="BZ751" s="393"/>
      <c r="CA751" s="393"/>
      <c r="CB751" s="393"/>
      <c r="CC751" s="393"/>
      <c r="CD751" s="393"/>
      <c r="CE751" s="393"/>
      <c r="CF751" s="393"/>
      <c r="CG751" s="393"/>
      <c r="CH751" s="393"/>
      <c r="CI751" s="393"/>
      <c r="CJ751" s="393"/>
      <c r="CK751" s="393"/>
      <c r="CL751" s="393"/>
      <c r="CM751" s="393"/>
      <c r="CN751" s="393"/>
      <c r="CO751" s="393"/>
      <c r="CP751" s="393"/>
      <c r="CQ751" s="393"/>
      <c r="CR751" s="393"/>
      <c r="CS751" s="393"/>
      <c r="CT751" s="393"/>
      <c r="CU751" s="393"/>
      <c r="CV751" s="393"/>
      <c r="CW751" s="393"/>
      <c r="CX751" s="393"/>
      <c r="CY751" s="393"/>
      <c r="CZ751" s="393"/>
    </row>
    <row r="752" ht="25.15" customHeight="true" x14ac:dyDescent="0.2">
      <c r="C752" s="1155"/>
      <c r="D752" s="1155"/>
      <c r="E752" s="671"/>
      <c r="F752" s="671"/>
      <c r="G752" s="671"/>
      <c r="H752" s="1155"/>
      <c r="I752" s="1155"/>
      <c r="J752" s="671"/>
      <c r="K752" s="671"/>
      <c r="L752" s="671"/>
      <c r="M752" s="1155"/>
      <c r="N752" s="1155"/>
      <c r="O752" s="671"/>
      <c r="P752" s="671"/>
      <c r="Q752" s="671"/>
      <c r="BA752" s="393"/>
      <c r="BB752" s="470"/>
      <c r="BC752" s="393"/>
      <c r="BD752" s="393"/>
      <c r="BE752" s="393"/>
      <c r="BF752" s="393"/>
      <c r="BG752" s="393"/>
      <c r="BH752" s="393"/>
      <c r="BI752" s="393"/>
      <c r="BJ752" s="393"/>
      <c r="BK752" s="393"/>
      <c r="BL752" s="393"/>
      <c r="BM752" s="393"/>
      <c r="BN752" s="393"/>
      <c r="BO752" s="393"/>
      <c r="BP752" s="393"/>
      <c r="BQ752" s="393"/>
      <c r="BR752" s="393"/>
      <c r="BS752" s="393"/>
      <c r="BT752" s="393"/>
      <c r="BU752" s="393"/>
      <c r="BV752" s="393"/>
      <c r="BW752" s="393"/>
      <c r="BX752" s="393"/>
      <c r="BY752" s="393"/>
      <c r="BZ752" s="393"/>
      <c r="CA752" s="393"/>
      <c r="CB752" s="393"/>
      <c r="CC752" s="393"/>
      <c r="CD752" s="393"/>
      <c r="CE752" s="393"/>
      <c r="CF752" s="393"/>
      <c r="CG752" s="393"/>
      <c r="CH752" s="393"/>
      <c r="CI752" s="393"/>
      <c r="CJ752" s="393"/>
      <c r="CK752" s="393"/>
      <c r="CL752" s="393"/>
      <c r="CM752" s="393"/>
      <c r="CN752" s="393"/>
      <c r="CO752" s="393"/>
      <c r="CP752" s="393"/>
      <c r="CQ752" s="393"/>
      <c r="CR752" s="393"/>
      <c r="CS752" s="393"/>
      <c r="CT752" s="393"/>
      <c r="CU752" s="393"/>
      <c r="CV752" s="393"/>
      <c r="CW752" s="393"/>
      <c r="CX752" s="393"/>
      <c r="CY752" s="393"/>
      <c r="CZ752" s="393"/>
    </row>
    <row r="753" ht="25.15" customHeight="true" x14ac:dyDescent="0.2">
      <c r="C753" s="1155"/>
      <c r="D753" s="1155"/>
      <c r="E753" s="671"/>
      <c r="F753" s="671"/>
      <c r="G753" s="671"/>
      <c r="H753" s="1155"/>
      <c r="I753" s="1155"/>
      <c r="J753" s="671"/>
      <c r="K753" s="671"/>
      <c r="L753" s="671"/>
      <c r="M753" s="1155"/>
      <c r="N753" s="1155"/>
      <c r="O753" s="671"/>
      <c r="P753" s="671"/>
      <c r="Q753" s="671"/>
      <c r="BA753" s="393"/>
      <c r="BB753" s="470"/>
      <c r="BC753" s="393"/>
      <c r="BD753" s="393"/>
      <c r="BE753" s="393"/>
      <c r="BF753" s="393"/>
      <c r="BG753" s="393"/>
      <c r="BH753" s="393"/>
      <c r="BI753" s="393"/>
      <c r="BJ753" s="393"/>
      <c r="BK753" s="393"/>
      <c r="BL753" s="393"/>
      <c r="BM753" s="393"/>
      <c r="BN753" s="393"/>
      <c r="BO753" s="393"/>
      <c r="BP753" s="393"/>
      <c r="BQ753" s="393"/>
      <c r="BR753" s="393"/>
      <c r="BS753" s="393"/>
      <c r="BT753" s="393"/>
      <c r="BU753" s="393"/>
      <c r="BV753" s="393"/>
      <c r="BW753" s="393"/>
      <c r="BX753" s="393"/>
      <c r="BY753" s="393"/>
      <c r="BZ753" s="393"/>
      <c r="CA753" s="393"/>
      <c r="CB753" s="393"/>
      <c r="CC753" s="393"/>
      <c r="CD753" s="393"/>
      <c r="CE753" s="393"/>
      <c r="CF753" s="393"/>
      <c r="CG753" s="393"/>
      <c r="CH753" s="393"/>
      <c r="CI753" s="393"/>
      <c r="CJ753" s="393"/>
      <c r="CK753" s="393"/>
      <c r="CL753" s="393"/>
      <c r="CM753" s="393"/>
      <c r="CN753" s="393"/>
      <c r="CO753" s="393"/>
      <c r="CP753" s="393"/>
      <c r="CQ753" s="393"/>
      <c r="CR753" s="393"/>
      <c r="CS753" s="393"/>
      <c r="CT753" s="393"/>
      <c r="CU753" s="393"/>
      <c r="CV753" s="393"/>
      <c r="CW753" s="393"/>
      <c r="CX753" s="393"/>
      <c r="CY753" s="393"/>
      <c r="CZ753" s="393"/>
    </row>
    <row r="754" ht="25.15" customHeight="true" x14ac:dyDescent="0.2">
      <c r="C754" s="1155"/>
      <c r="D754" s="1155"/>
      <c r="E754" s="671"/>
      <c r="F754" s="671"/>
      <c r="G754" s="671"/>
      <c r="H754" s="1155"/>
      <c r="I754" s="1155"/>
      <c r="J754" s="671"/>
      <c r="K754" s="671"/>
      <c r="L754" s="671"/>
      <c r="M754" s="1155"/>
      <c r="N754" s="1155"/>
      <c r="O754" s="671"/>
      <c r="P754" s="671"/>
      <c r="Q754" s="671"/>
      <c r="BA754" s="393"/>
      <c r="BB754" s="470"/>
      <c r="BC754" s="393"/>
      <c r="BD754" s="393"/>
      <c r="BE754" s="393"/>
      <c r="BF754" s="393"/>
      <c r="BG754" s="393"/>
      <c r="BH754" s="393"/>
      <c r="BI754" s="393"/>
      <c r="BJ754" s="393"/>
      <c r="BK754" s="393"/>
      <c r="BL754" s="393"/>
      <c r="BM754" s="393"/>
      <c r="BN754" s="393"/>
      <c r="BO754" s="393"/>
      <c r="BP754" s="393"/>
      <c r="BQ754" s="393"/>
      <c r="BR754" s="393"/>
      <c r="BS754" s="393"/>
      <c r="BT754" s="393"/>
      <c r="BU754" s="393"/>
      <c r="BV754" s="393"/>
      <c r="BW754" s="393"/>
      <c r="BX754" s="393"/>
      <c r="BY754" s="393"/>
      <c r="BZ754" s="393"/>
      <c r="CA754" s="393"/>
      <c r="CB754" s="393"/>
      <c r="CC754" s="393"/>
      <c r="CD754" s="393"/>
      <c r="CE754" s="393"/>
      <c r="CF754" s="393"/>
      <c r="CG754" s="393"/>
      <c r="CH754" s="393"/>
      <c r="CI754" s="393"/>
      <c r="CJ754" s="393"/>
      <c r="CK754" s="393"/>
      <c r="CL754" s="393"/>
      <c r="CM754" s="393"/>
      <c r="CN754" s="393"/>
      <c r="CO754" s="393"/>
      <c r="CP754" s="393"/>
      <c r="CQ754" s="393"/>
      <c r="CR754" s="393"/>
      <c r="CS754" s="393"/>
      <c r="CT754" s="393"/>
      <c r="CU754" s="393"/>
      <c r="CV754" s="393"/>
      <c r="CW754" s="393"/>
      <c r="CX754" s="393"/>
      <c r="CY754" s="393"/>
      <c r="CZ754" s="393"/>
    </row>
    <row r="755" ht="25.15" customHeight="true" x14ac:dyDescent="0.2">
      <c r="C755" s="1155"/>
      <c r="D755" s="1155"/>
      <c r="E755" s="671"/>
      <c r="F755" s="671"/>
      <c r="G755" s="671"/>
      <c r="H755" s="1155"/>
      <c r="I755" s="1155"/>
      <c r="J755" s="671"/>
      <c r="K755" s="671"/>
      <c r="L755" s="671"/>
      <c r="M755" s="1155"/>
      <c r="N755" s="1155"/>
      <c r="O755" s="671"/>
      <c r="P755" s="671"/>
      <c r="Q755" s="671"/>
      <c r="BA755" s="393"/>
      <c r="BB755" s="470"/>
      <c r="BC755" s="393"/>
      <c r="BD755" s="393"/>
      <c r="BE755" s="393"/>
      <c r="BF755" s="393"/>
      <c r="BG755" s="393"/>
      <c r="BH755" s="393"/>
      <c r="BI755" s="393"/>
      <c r="BJ755" s="393"/>
      <c r="BK755" s="393"/>
      <c r="BL755" s="393"/>
      <c r="BM755" s="393"/>
      <c r="BN755" s="393"/>
      <c r="BO755" s="393"/>
      <c r="BP755" s="393"/>
      <c r="BQ755" s="393"/>
      <c r="BR755" s="393"/>
      <c r="BS755" s="393"/>
      <c r="BT755" s="393"/>
      <c r="BU755" s="393"/>
      <c r="BV755" s="393"/>
      <c r="BW755" s="393"/>
      <c r="BX755" s="393"/>
      <c r="BY755" s="393"/>
      <c r="BZ755" s="393"/>
      <c r="CA755" s="393"/>
      <c r="CB755" s="393"/>
      <c r="CC755" s="393"/>
      <c r="CD755" s="393"/>
      <c r="CE755" s="393"/>
      <c r="CF755" s="393"/>
      <c r="CG755" s="393"/>
      <c r="CH755" s="393"/>
      <c r="CI755" s="393"/>
      <c r="CJ755" s="393"/>
      <c r="CK755" s="393"/>
      <c r="CL755" s="393"/>
      <c r="CM755" s="393"/>
      <c r="CN755" s="393"/>
      <c r="CO755" s="393"/>
      <c r="CP755" s="393"/>
      <c r="CQ755" s="393"/>
      <c r="CR755" s="393"/>
      <c r="CS755" s="393"/>
      <c r="CT755" s="393"/>
      <c r="CU755" s="393"/>
      <c r="CV755" s="393"/>
      <c r="CW755" s="393"/>
      <c r="CX755" s="393"/>
      <c r="CY755" s="393"/>
      <c r="CZ755" s="393"/>
    </row>
    <row r="756" ht="25.15" customHeight="true" x14ac:dyDescent="0.2">
      <c r="C756" s="1155"/>
      <c r="D756" s="1155"/>
      <c r="E756" s="671"/>
      <c r="F756" s="671"/>
      <c r="G756" s="671"/>
      <c r="H756" s="1155"/>
      <c r="I756" s="1155"/>
      <c r="J756" s="671"/>
      <c r="K756" s="671"/>
      <c r="L756" s="671"/>
      <c r="M756" s="1155"/>
      <c r="N756" s="1155"/>
      <c r="O756" s="671"/>
      <c r="P756" s="671"/>
      <c r="Q756" s="671"/>
      <c r="BA756" s="393"/>
      <c r="BB756" s="470"/>
      <c r="BC756" s="393"/>
      <c r="BD756" s="393"/>
      <c r="BE756" s="393"/>
      <c r="BF756" s="393"/>
      <c r="BG756" s="393"/>
      <c r="BH756" s="393"/>
      <c r="BI756" s="393"/>
      <c r="BJ756" s="393"/>
      <c r="BK756" s="393"/>
      <c r="BL756" s="393"/>
      <c r="BM756" s="393"/>
      <c r="BN756" s="393"/>
      <c r="BO756" s="393"/>
      <c r="BP756" s="393"/>
      <c r="BQ756" s="393"/>
      <c r="BR756" s="393"/>
      <c r="BS756" s="393"/>
      <c r="BT756" s="393"/>
      <c r="BU756" s="393"/>
      <c r="BV756" s="393"/>
      <c r="BW756" s="393"/>
      <c r="BX756" s="393"/>
      <c r="BY756" s="393"/>
      <c r="BZ756" s="393"/>
      <c r="CA756" s="393"/>
      <c r="CB756" s="393"/>
      <c r="CC756" s="393"/>
      <c r="CD756" s="393"/>
      <c r="CE756" s="393"/>
      <c r="CF756" s="393"/>
      <c r="CG756" s="393"/>
      <c r="CH756" s="393"/>
      <c r="CI756" s="393"/>
      <c r="CJ756" s="393"/>
      <c r="CK756" s="393"/>
      <c r="CL756" s="393"/>
      <c r="CM756" s="393"/>
      <c r="CN756" s="393"/>
      <c r="CO756" s="393"/>
      <c r="CP756" s="393"/>
      <c r="CQ756" s="393"/>
      <c r="CR756" s="393"/>
      <c r="CS756" s="393"/>
      <c r="CT756" s="393"/>
      <c r="CU756" s="393"/>
      <c r="CV756" s="393"/>
      <c r="CW756" s="393"/>
      <c r="CX756" s="393"/>
      <c r="CY756" s="393"/>
      <c r="CZ756" s="393"/>
    </row>
    <row r="757" ht="25.15" customHeight="true" x14ac:dyDescent="0.2">
      <c r="C757" s="1155"/>
      <c r="D757" s="1155"/>
      <c r="E757" s="671"/>
      <c r="F757" s="671"/>
      <c r="G757" s="671"/>
      <c r="H757" s="1155"/>
      <c r="I757" s="1155"/>
      <c r="J757" s="671"/>
      <c r="K757" s="671"/>
      <c r="L757" s="671"/>
      <c r="M757" s="1155"/>
      <c r="N757" s="1155"/>
      <c r="O757" s="671"/>
      <c r="P757" s="671"/>
      <c r="Q757" s="671"/>
      <c r="BA757" s="393"/>
      <c r="BB757" s="470"/>
      <c r="BC757" s="393"/>
      <c r="BD757" s="393"/>
      <c r="BE757" s="393"/>
      <c r="BF757" s="393"/>
      <c r="BG757" s="393"/>
      <c r="BH757" s="393"/>
      <c r="BI757" s="393"/>
      <c r="BJ757" s="393"/>
      <c r="BK757" s="393"/>
      <c r="BL757" s="393"/>
      <c r="BM757" s="393"/>
      <c r="BN757" s="393"/>
      <c r="BO757" s="393"/>
      <c r="BP757" s="393"/>
      <c r="BQ757" s="393"/>
      <c r="BR757" s="393"/>
      <c r="BS757" s="393"/>
      <c r="BT757" s="393"/>
      <c r="BU757" s="393"/>
      <c r="BV757" s="393"/>
      <c r="BW757" s="393"/>
      <c r="BX757" s="393"/>
      <c r="BY757" s="393"/>
      <c r="BZ757" s="393"/>
      <c r="CA757" s="393"/>
      <c r="CB757" s="393"/>
      <c r="CC757" s="393"/>
      <c r="CD757" s="393"/>
      <c r="CE757" s="393"/>
      <c r="CF757" s="393"/>
      <c r="CG757" s="393"/>
      <c r="CH757" s="393"/>
      <c r="CI757" s="393"/>
      <c r="CJ757" s="393"/>
      <c r="CK757" s="393"/>
      <c r="CL757" s="393"/>
      <c r="CM757" s="393"/>
      <c r="CN757" s="393"/>
      <c r="CO757" s="393"/>
      <c r="CP757" s="393"/>
      <c r="CQ757" s="393"/>
      <c r="CR757" s="393"/>
      <c r="CS757" s="393"/>
      <c r="CT757" s="393"/>
      <c r="CU757" s="393"/>
      <c r="CV757" s="393"/>
      <c r="CW757" s="393"/>
      <c r="CX757" s="393"/>
      <c r="CY757" s="393"/>
      <c r="CZ757" s="393"/>
    </row>
    <row r="758" ht="25.15" customHeight="true" x14ac:dyDescent="0.2">
      <c r="C758" s="1155"/>
      <c r="D758" s="1155"/>
      <c r="E758" s="671"/>
      <c r="F758" s="671"/>
      <c r="G758" s="671"/>
      <c r="H758" s="1155"/>
      <c r="I758" s="1155"/>
      <c r="J758" s="671"/>
      <c r="K758" s="671"/>
      <c r="L758" s="671"/>
      <c r="M758" s="1155"/>
      <c r="N758" s="1155"/>
      <c r="O758" s="671"/>
      <c r="P758" s="671"/>
      <c r="Q758" s="671"/>
      <c r="BA758" s="393"/>
      <c r="BB758" s="470"/>
      <c r="BC758" s="393"/>
      <c r="BD758" s="393"/>
      <c r="BE758" s="393"/>
      <c r="BF758" s="393"/>
      <c r="BG758" s="393"/>
      <c r="BH758" s="393"/>
      <c r="BI758" s="393"/>
      <c r="BJ758" s="393"/>
      <c r="BK758" s="393"/>
      <c r="BL758" s="393"/>
      <c r="BM758" s="393"/>
      <c r="BN758" s="393"/>
      <c r="BO758" s="393"/>
      <c r="BP758" s="393"/>
      <c r="BQ758" s="393"/>
      <c r="BR758" s="393"/>
      <c r="BS758" s="393"/>
      <c r="BT758" s="393"/>
      <c r="BU758" s="393"/>
      <c r="BV758" s="393"/>
      <c r="BW758" s="393"/>
      <c r="BX758" s="393"/>
      <c r="BY758" s="393"/>
      <c r="BZ758" s="393"/>
      <c r="CA758" s="393"/>
      <c r="CB758" s="393"/>
      <c r="CC758" s="393"/>
      <c r="CD758" s="393"/>
      <c r="CE758" s="393"/>
      <c r="CF758" s="393"/>
      <c r="CG758" s="393"/>
      <c r="CH758" s="393"/>
      <c r="CI758" s="393"/>
      <c r="CJ758" s="393"/>
      <c r="CK758" s="393"/>
      <c r="CL758" s="393"/>
      <c r="CM758" s="393"/>
      <c r="CN758" s="393"/>
      <c r="CO758" s="393"/>
      <c r="CP758" s="393"/>
      <c r="CQ758" s="393"/>
      <c r="CR758" s="393"/>
      <c r="CS758" s="393"/>
      <c r="CT758" s="393"/>
      <c r="CU758" s="393"/>
      <c r="CV758" s="393"/>
      <c r="CW758" s="393"/>
      <c r="CX758" s="393"/>
      <c r="CY758" s="393"/>
      <c r="CZ758" s="393"/>
    </row>
    <row r="759" ht="25.15" customHeight="true" x14ac:dyDescent="0.2">
      <c r="C759" s="1155"/>
      <c r="D759" s="1155"/>
      <c r="E759" s="671"/>
      <c r="F759" s="671"/>
      <c r="G759" s="671"/>
      <c r="H759" s="1155"/>
      <c r="I759" s="1155"/>
      <c r="J759" s="671"/>
      <c r="K759" s="671"/>
      <c r="L759" s="671"/>
      <c r="M759" s="1155"/>
      <c r="N759" s="1155"/>
      <c r="O759" s="671"/>
      <c r="P759" s="671"/>
      <c r="Q759" s="671"/>
      <c r="BA759" s="393"/>
      <c r="BB759" s="470"/>
      <c r="BC759" s="393"/>
      <c r="BD759" s="393"/>
      <c r="BE759" s="393"/>
      <c r="BF759" s="393"/>
      <c r="BG759" s="393"/>
      <c r="BH759" s="393"/>
      <c r="BI759" s="393"/>
      <c r="BJ759" s="393"/>
      <c r="BK759" s="393"/>
      <c r="BL759" s="393"/>
      <c r="BM759" s="393"/>
      <c r="BN759" s="393"/>
      <c r="BO759" s="393"/>
      <c r="BP759" s="393"/>
      <c r="BQ759" s="393"/>
      <c r="BR759" s="393"/>
      <c r="BS759" s="393"/>
      <c r="BT759" s="393"/>
      <c r="BU759" s="393"/>
      <c r="BV759" s="393"/>
      <c r="BW759" s="393"/>
      <c r="BX759" s="393"/>
      <c r="BY759" s="393"/>
      <c r="BZ759" s="393"/>
      <c r="CA759" s="393"/>
      <c r="CB759" s="393"/>
      <c r="CC759" s="393"/>
      <c r="CD759" s="393"/>
      <c r="CE759" s="393"/>
      <c r="CF759" s="393"/>
      <c r="CG759" s="393"/>
      <c r="CH759" s="393"/>
      <c r="CI759" s="393"/>
      <c r="CJ759" s="393"/>
      <c r="CK759" s="393"/>
      <c r="CL759" s="393"/>
      <c r="CM759" s="393"/>
      <c r="CN759" s="393"/>
      <c r="CO759" s="393"/>
      <c r="CP759" s="393"/>
      <c r="CQ759" s="393"/>
      <c r="CR759" s="393"/>
      <c r="CS759" s="393"/>
      <c r="CT759" s="393"/>
      <c r="CU759" s="393"/>
      <c r="CV759" s="393"/>
      <c r="CW759" s="393"/>
      <c r="CX759" s="393"/>
      <c r="CY759" s="393"/>
      <c r="CZ759" s="393"/>
    </row>
    <row r="760" ht="25.15" customHeight="true" x14ac:dyDescent="0.2">
      <c r="C760" s="1155"/>
      <c r="D760" s="1155"/>
      <c r="E760" s="671"/>
      <c r="F760" s="671"/>
      <c r="G760" s="671"/>
      <c r="H760" s="1155"/>
      <c r="I760" s="1155"/>
      <c r="J760" s="671"/>
      <c r="K760" s="671"/>
      <c r="L760" s="671"/>
      <c r="M760" s="1155"/>
      <c r="N760" s="1155"/>
      <c r="O760" s="671"/>
      <c r="P760" s="671"/>
      <c r="Q760" s="671"/>
      <c r="BA760" s="393"/>
      <c r="BB760" s="470"/>
      <c r="BC760" s="393"/>
      <c r="BD760" s="393"/>
      <c r="BE760" s="393"/>
      <c r="BF760" s="393"/>
      <c r="BG760" s="393"/>
      <c r="BH760" s="393"/>
      <c r="BI760" s="393"/>
      <c r="BJ760" s="393"/>
      <c r="BK760" s="393"/>
      <c r="BL760" s="393"/>
      <c r="BM760" s="393"/>
      <c r="BN760" s="393"/>
      <c r="BO760" s="393"/>
      <c r="BP760" s="393"/>
      <c r="BQ760" s="393"/>
      <c r="BR760" s="393"/>
      <c r="BS760" s="393"/>
      <c r="BT760" s="393"/>
      <c r="BU760" s="393"/>
      <c r="BV760" s="393"/>
      <c r="BW760" s="393"/>
      <c r="BX760" s="393"/>
      <c r="BY760" s="393"/>
      <c r="BZ760" s="393"/>
      <c r="CA760" s="393"/>
      <c r="CB760" s="393"/>
      <c r="CC760" s="393"/>
      <c r="CD760" s="393"/>
      <c r="CE760" s="393"/>
      <c r="CF760" s="393"/>
      <c r="CG760" s="393"/>
      <c r="CH760" s="393"/>
      <c r="CI760" s="393"/>
      <c r="CJ760" s="393"/>
      <c r="CK760" s="393"/>
      <c r="CL760" s="393"/>
      <c r="CM760" s="393"/>
      <c r="CN760" s="393"/>
      <c r="CO760" s="393"/>
      <c r="CP760" s="393"/>
      <c r="CQ760" s="393"/>
      <c r="CR760" s="393"/>
      <c r="CS760" s="393"/>
      <c r="CT760" s="393"/>
      <c r="CU760" s="393"/>
      <c r="CV760" s="393"/>
      <c r="CW760" s="393"/>
      <c r="CX760" s="393"/>
      <c r="CY760" s="393"/>
      <c r="CZ760" s="393"/>
    </row>
    <row r="761" ht="25.15" customHeight="true" x14ac:dyDescent="0.2">
      <c r="C761" s="1155"/>
      <c r="D761" s="1155"/>
      <c r="E761" s="671"/>
      <c r="F761" s="671"/>
      <c r="G761" s="671"/>
      <c r="H761" s="1155"/>
      <c r="I761" s="1155"/>
      <c r="J761" s="671"/>
      <c r="K761" s="671"/>
      <c r="L761" s="671"/>
      <c r="M761" s="1155"/>
      <c r="N761" s="1155"/>
      <c r="O761" s="671"/>
      <c r="P761" s="671"/>
      <c r="Q761" s="671"/>
      <c r="BA761" s="393"/>
      <c r="BB761" s="470"/>
      <c r="BC761" s="393"/>
      <c r="BD761" s="393"/>
      <c r="BE761" s="393"/>
      <c r="BF761" s="393"/>
      <c r="BG761" s="393"/>
      <c r="BH761" s="393"/>
      <c r="BI761" s="393"/>
      <c r="BJ761" s="393"/>
      <c r="BK761" s="393"/>
      <c r="BL761" s="393"/>
      <c r="BM761" s="393"/>
      <c r="BN761" s="393"/>
      <c r="BO761" s="393"/>
      <c r="BP761" s="393"/>
      <c r="BQ761" s="393"/>
      <c r="BR761" s="393"/>
      <c r="BS761" s="393"/>
      <c r="BT761" s="393"/>
      <c r="BU761" s="393"/>
      <c r="BV761" s="393"/>
      <c r="BW761" s="393"/>
      <c r="BX761" s="393"/>
      <c r="BY761" s="393"/>
      <c r="BZ761" s="393"/>
      <c r="CA761" s="393"/>
      <c r="CB761" s="393"/>
      <c r="CC761" s="393"/>
      <c r="CD761" s="393"/>
      <c r="CE761" s="393"/>
      <c r="CF761" s="393"/>
      <c r="CG761" s="393"/>
      <c r="CH761" s="393"/>
      <c r="CI761" s="393"/>
      <c r="CJ761" s="393"/>
      <c r="CK761" s="393"/>
      <c r="CL761" s="393"/>
      <c r="CM761" s="393"/>
      <c r="CN761" s="393"/>
      <c r="CO761" s="393"/>
      <c r="CP761" s="393"/>
      <c r="CQ761" s="393"/>
      <c r="CR761" s="393"/>
      <c r="CS761" s="393"/>
      <c r="CT761" s="393"/>
      <c r="CU761" s="393"/>
      <c r="CV761" s="393"/>
      <c r="CW761" s="393"/>
      <c r="CX761" s="393"/>
      <c r="CY761" s="393"/>
      <c r="CZ761" s="393"/>
    </row>
    <row r="762" ht="25.15" customHeight="true" x14ac:dyDescent="0.2">
      <c r="C762" s="1155"/>
      <c r="D762" s="1155"/>
      <c r="E762" s="671"/>
      <c r="F762" s="671"/>
      <c r="G762" s="671"/>
      <c r="H762" s="1155"/>
      <c r="I762" s="1155"/>
      <c r="J762" s="671"/>
      <c r="K762" s="671"/>
      <c r="L762" s="671"/>
      <c r="M762" s="1155"/>
      <c r="N762" s="1155"/>
      <c r="O762" s="671"/>
      <c r="P762" s="671"/>
      <c r="Q762" s="671"/>
      <c r="BA762" s="393"/>
      <c r="BB762" s="470"/>
      <c r="BC762" s="393"/>
      <c r="BD762" s="393"/>
      <c r="BE762" s="393"/>
      <c r="BF762" s="393"/>
      <c r="BG762" s="393"/>
      <c r="BH762" s="393"/>
      <c r="BI762" s="393"/>
      <c r="BJ762" s="393"/>
      <c r="BK762" s="393"/>
      <c r="BL762" s="393"/>
      <c r="BM762" s="393"/>
      <c r="BN762" s="393"/>
      <c r="BO762" s="393"/>
      <c r="BP762" s="393"/>
      <c r="BQ762" s="393"/>
      <c r="BR762" s="393"/>
      <c r="BS762" s="393"/>
      <c r="BT762" s="393"/>
      <c r="BU762" s="393"/>
      <c r="BV762" s="393"/>
      <c r="BW762" s="393"/>
      <c r="BX762" s="393"/>
      <c r="BY762" s="393"/>
      <c r="BZ762" s="393"/>
      <c r="CA762" s="393"/>
      <c r="CB762" s="393"/>
      <c r="CC762" s="393"/>
      <c r="CD762" s="393"/>
      <c r="CE762" s="393"/>
      <c r="CF762" s="393"/>
      <c r="CG762" s="393"/>
      <c r="CH762" s="393"/>
      <c r="CI762" s="393"/>
      <c r="CJ762" s="393"/>
      <c r="CK762" s="393"/>
      <c r="CL762" s="393"/>
      <c r="CM762" s="393"/>
      <c r="CN762" s="393"/>
      <c r="CO762" s="393"/>
      <c r="CP762" s="393"/>
      <c r="CQ762" s="393"/>
      <c r="CR762" s="393"/>
      <c r="CS762" s="393"/>
      <c r="CT762" s="393"/>
      <c r="CU762" s="393"/>
      <c r="CV762" s="393"/>
      <c r="CW762" s="393"/>
      <c r="CX762" s="393"/>
      <c r="CY762" s="393"/>
      <c r="CZ762" s="393"/>
    </row>
    <row r="763" ht="25.15" customHeight="true" x14ac:dyDescent="0.2">
      <c r="C763" s="1155"/>
      <c r="D763" s="1155"/>
      <c r="E763" s="671"/>
      <c r="F763" s="671"/>
      <c r="G763" s="671"/>
      <c r="H763" s="1155"/>
      <c r="I763" s="1155"/>
      <c r="J763" s="671"/>
      <c r="K763" s="671"/>
      <c r="L763" s="671"/>
      <c r="M763" s="1155"/>
      <c r="N763" s="1155"/>
      <c r="O763" s="671"/>
      <c r="P763" s="671"/>
      <c r="Q763" s="671"/>
      <c r="BA763" s="393"/>
      <c r="BB763" s="470"/>
      <c r="BC763" s="393"/>
      <c r="BD763" s="393"/>
      <c r="BE763" s="393"/>
      <c r="BF763" s="393"/>
      <c r="BG763" s="393"/>
      <c r="BH763" s="393"/>
      <c r="BI763" s="393"/>
      <c r="BJ763" s="393"/>
      <c r="BK763" s="393"/>
      <c r="BL763" s="393"/>
      <c r="BM763" s="393"/>
      <c r="BN763" s="393"/>
      <c r="BO763" s="393"/>
      <c r="BP763" s="393"/>
      <c r="BQ763" s="393"/>
      <c r="BR763" s="393"/>
      <c r="BS763" s="393"/>
      <c r="BT763" s="393"/>
      <c r="BU763" s="393"/>
      <c r="BV763" s="393"/>
      <c r="BW763" s="393"/>
      <c r="BX763" s="393"/>
      <c r="BY763" s="393"/>
      <c r="BZ763" s="393"/>
      <c r="CA763" s="393"/>
      <c r="CB763" s="393"/>
      <c r="CC763" s="393"/>
      <c r="CD763" s="393"/>
      <c r="CE763" s="393"/>
      <c r="CF763" s="393"/>
      <c r="CG763" s="393"/>
      <c r="CH763" s="393"/>
      <c r="CI763" s="393"/>
      <c r="CJ763" s="393"/>
      <c r="CK763" s="393"/>
      <c r="CL763" s="393"/>
      <c r="CM763" s="393"/>
      <c r="CN763" s="393"/>
      <c r="CO763" s="393"/>
      <c r="CP763" s="393"/>
      <c r="CQ763" s="393"/>
      <c r="CR763" s="393"/>
      <c r="CS763" s="393"/>
      <c r="CT763" s="393"/>
      <c r="CU763" s="393"/>
      <c r="CV763" s="393"/>
      <c r="CW763" s="393"/>
      <c r="CX763" s="393"/>
      <c r="CY763" s="393"/>
      <c r="CZ763" s="393"/>
    </row>
    <row r="764" ht="25.15" customHeight="true" x14ac:dyDescent="0.2">
      <c r="C764" s="1155"/>
      <c r="D764" s="1155"/>
      <c r="E764" s="671"/>
      <c r="F764" s="671"/>
      <c r="G764" s="671"/>
      <c r="H764" s="1155"/>
      <c r="I764" s="1155"/>
      <c r="J764" s="671"/>
      <c r="K764" s="671"/>
      <c r="L764" s="671"/>
      <c r="M764" s="1155"/>
      <c r="N764" s="1155"/>
      <c r="O764" s="671"/>
      <c r="P764" s="671"/>
      <c r="Q764" s="671"/>
      <c r="BA764" s="393"/>
      <c r="BB764" s="470"/>
      <c r="BC764" s="393"/>
      <c r="BD764" s="393"/>
      <c r="BE764" s="393"/>
      <c r="BF764" s="393"/>
      <c r="BG764" s="393"/>
      <c r="BH764" s="393"/>
      <c r="BI764" s="393"/>
      <c r="BJ764" s="393"/>
      <c r="BK764" s="393"/>
      <c r="BL764" s="393"/>
      <c r="BM764" s="393"/>
      <c r="BN764" s="393"/>
      <c r="BO764" s="393"/>
      <c r="BP764" s="393"/>
      <c r="BQ764" s="393"/>
      <c r="BR764" s="393"/>
      <c r="BS764" s="393"/>
      <c r="BT764" s="393"/>
      <c r="BU764" s="393"/>
      <c r="BV764" s="393"/>
      <c r="BW764" s="393"/>
      <c r="BX764" s="393"/>
      <c r="BY764" s="393"/>
      <c r="BZ764" s="393"/>
      <c r="CA764" s="393"/>
      <c r="CB764" s="393"/>
      <c r="CC764" s="393"/>
      <c r="CD764" s="393"/>
      <c r="CE764" s="393"/>
      <c r="CF764" s="393"/>
      <c r="CG764" s="393"/>
      <c r="CH764" s="393"/>
      <c r="CI764" s="393"/>
      <c r="CJ764" s="393"/>
      <c r="CK764" s="393"/>
      <c r="CL764" s="393"/>
      <c r="CM764" s="393"/>
      <c r="CN764" s="393"/>
      <c r="CO764" s="393"/>
      <c r="CP764" s="393"/>
      <c r="CQ764" s="393"/>
      <c r="CR764" s="393"/>
      <c r="CS764" s="393"/>
      <c r="CT764" s="393"/>
      <c r="CU764" s="393"/>
      <c r="CV764" s="393"/>
      <c r="CW764" s="393"/>
      <c r="CX764" s="393"/>
      <c r="CY764" s="393"/>
      <c r="CZ764" s="393"/>
    </row>
    <row r="765" ht="25.15" customHeight="true" x14ac:dyDescent="0.2">
      <c r="C765" s="1155"/>
      <c r="D765" s="1155"/>
      <c r="E765" s="671"/>
      <c r="F765" s="671"/>
      <c r="G765" s="671"/>
      <c r="H765" s="1155"/>
      <c r="I765" s="1155"/>
      <c r="J765" s="671"/>
      <c r="K765" s="671"/>
      <c r="L765" s="671"/>
      <c r="M765" s="1155"/>
      <c r="N765" s="1155"/>
      <c r="O765" s="671"/>
      <c r="P765" s="671"/>
      <c r="Q765" s="671"/>
      <c r="BA765" s="393"/>
      <c r="BB765" s="470"/>
      <c r="BC765" s="393"/>
      <c r="BD765" s="393"/>
      <c r="BE765" s="393"/>
      <c r="BF765" s="393"/>
      <c r="BG765" s="393"/>
      <c r="BH765" s="393"/>
      <c r="BI765" s="393"/>
      <c r="BJ765" s="393"/>
      <c r="BK765" s="393"/>
      <c r="BL765" s="393"/>
      <c r="BM765" s="393"/>
      <c r="BN765" s="393"/>
      <c r="BO765" s="393"/>
      <c r="BP765" s="393"/>
      <c r="BQ765" s="393"/>
      <c r="BR765" s="393"/>
      <c r="BS765" s="393"/>
      <c r="BT765" s="393"/>
      <c r="BU765" s="393"/>
      <c r="BV765" s="393"/>
      <c r="BW765" s="393"/>
      <c r="BX765" s="393"/>
      <c r="BY765" s="393"/>
      <c r="BZ765" s="393"/>
      <c r="CA765" s="393"/>
      <c r="CB765" s="393"/>
      <c r="CC765" s="393"/>
      <c r="CD765" s="393"/>
      <c r="CE765" s="393"/>
      <c r="CF765" s="393"/>
      <c r="CG765" s="393"/>
      <c r="CH765" s="393"/>
      <c r="CI765" s="393"/>
      <c r="CJ765" s="393"/>
      <c r="CK765" s="393"/>
      <c r="CL765" s="393"/>
      <c r="CM765" s="393"/>
      <c r="CN765" s="393"/>
      <c r="CO765" s="393"/>
      <c r="CP765" s="393"/>
      <c r="CQ765" s="393"/>
      <c r="CR765" s="393"/>
      <c r="CS765" s="393"/>
      <c r="CT765" s="393"/>
      <c r="CU765" s="393"/>
      <c r="CV765" s="393"/>
      <c r="CW765" s="393"/>
      <c r="CX765" s="393"/>
      <c r="CY765" s="393"/>
      <c r="CZ765" s="393"/>
    </row>
    <row r="766" ht="25.15" customHeight="true" x14ac:dyDescent="0.2">
      <c r="C766" s="1155"/>
      <c r="D766" s="1155"/>
      <c r="E766" s="671"/>
      <c r="F766" s="671"/>
      <c r="G766" s="671"/>
      <c r="H766" s="1155"/>
      <c r="I766" s="1155"/>
      <c r="J766" s="671"/>
      <c r="K766" s="671"/>
      <c r="L766" s="671"/>
      <c r="M766" s="1155"/>
      <c r="N766" s="1155"/>
      <c r="O766" s="671"/>
      <c r="P766" s="671"/>
      <c r="Q766" s="671"/>
      <c r="BA766" s="393"/>
      <c r="BB766" s="470"/>
      <c r="BC766" s="393"/>
      <c r="BD766" s="393"/>
      <c r="BE766" s="393"/>
      <c r="BF766" s="393"/>
      <c r="BG766" s="393"/>
      <c r="BH766" s="393"/>
      <c r="BI766" s="393"/>
      <c r="BJ766" s="393"/>
      <c r="BK766" s="393"/>
      <c r="BL766" s="393"/>
      <c r="BM766" s="393"/>
      <c r="BN766" s="393"/>
      <c r="BO766" s="393"/>
      <c r="BP766" s="393"/>
      <c r="BQ766" s="393"/>
      <c r="BR766" s="393"/>
      <c r="BS766" s="393"/>
      <c r="BT766" s="393"/>
      <c r="BU766" s="393"/>
      <c r="BV766" s="393"/>
      <c r="BW766" s="393"/>
      <c r="BX766" s="393"/>
      <c r="BY766" s="393"/>
      <c r="BZ766" s="393"/>
      <c r="CA766" s="393"/>
      <c r="CB766" s="393"/>
      <c r="CC766" s="393"/>
      <c r="CD766" s="393"/>
      <c r="CE766" s="393"/>
      <c r="CF766" s="393"/>
      <c r="CG766" s="393"/>
      <c r="CH766" s="393"/>
      <c r="CI766" s="393"/>
      <c r="CJ766" s="393"/>
      <c r="CK766" s="393"/>
      <c r="CL766" s="393"/>
      <c r="CM766" s="393"/>
      <c r="CN766" s="393"/>
      <c r="CO766" s="393"/>
      <c r="CP766" s="393"/>
      <c r="CQ766" s="393"/>
      <c r="CR766" s="393"/>
      <c r="CS766" s="393"/>
      <c r="CT766" s="393"/>
      <c r="CU766" s="393"/>
      <c r="CV766" s="393"/>
      <c r="CW766" s="393"/>
      <c r="CX766" s="393"/>
      <c r="CY766" s="393"/>
      <c r="CZ766" s="393"/>
    </row>
    <row r="767" ht="25.15" customHeight="true" x14ac:dyDescent="0.2">
      <c r="C767" s="1155"/>
      <c r="D767" s="1155"/>
      <c r="E767" s="671"/>
      <c r="F767" s="671"/>
      <c r="G767" s="671"/>
      <c r="H767" s="1155"/>
      <c r="I767" s="1155"/>
      <c r="J767" s="671"/>
      <c r="K767" s="671"/>
      <c r="L767" s="671"/>
      <c r="M767" s="1155"/>
      <c r="N767" s="1155"/>
      <c r="O767" s="671"/>
      <c r="P767" s="671"/>
      <c r="Q767" s="671"/>
      <c r="BA767" s="393"/>
      <c r="BB767" s="470"/>
      <c r="BC767" s="393"/>
      <c r="BD767" s="393"/>
      <c r="BE767" s="393"/>
      <c r="BF767" s="393"/>
      <c r="BG767" s="393"/>
      <c r="BH767" s="393"/>
      <c r="BI767" s="393"/>
      <c r="BJ767" s="393"/>
      <c r="BK767" s="393"/>
      <c r="BL767" s="393"/>
      <c r="BM767" s="393"/>
      <c r="BN767" s="393"/>
      <c r="BO767" s="393"/>
      <c r="BP767" s="393"/>
      <c r="BQ767" s="393"/>
      <c r="BR767" s="393"/>
      <c r="BS767" s="393"/>
      <c r="BT767" s="393"/>
      <c r="BU767" s="393"/>
      <c r="BV767" s="393"/>
      <c r="BW767" s="393"/>
      <c r="BX767" s="393"/>
      <c r="BY767" s="393"/>
      <c r="BZ767" s="393"/>
      <c r="CA767" s="393"/>
      <c r="CB767" s="393"/>
      <c r="CC767" s="393"/>
      <c r="CD767" s="393"/>
      <c r="CE767" s="393"/>
      <c r="CF767" s="393"/>
      <c r="CG767" s="393"/>
      <c r="CH767" s="393"/>
      <c r="CI767" s="393"/>
      <c r="CJ767" s="393"/>
      <c r="CK767" s="393"/>
      <c r="CL767" s="393"/>
      <c r="CM767" s="393"/>
      <c r="CN767" s="393"/>
      <c r="CO767" s="393"/>
      <c r="CP767" s="393"/>
      <c r="CQ767" s="393"/>
      <c r="CR767" s="393"/>
      <c r="CS767" s="393"/>
      <c r="CT767" s="393"/>
      <c r="CU767" s="393"/>
      <c r="CV767" s="393"/>
      <c r="CW767" s="393"/>
      <c r="CX767" s="393"/>
      <c r="CY767" s="393"/>
      <c r="CZ767" s="393"/>
    </row>
    <row r="768" ht="25.15" customHeight="true" x14ac:dyDescent="0.2">
      <c r="C768" s="1155"/>
      <c r="D768" s="1155"/>
      <c r="E768" s="671"/>
      <c r="F768" s="671"/>
      <c r="G768" s="671"/>
      <c r="H768" s="1155"/>
      <c r="I768" s="1155"/>
      <c r="J768" s="671"/>
      <c r="K768" s="671"/>
      <c r="L768" s="671"/>
      <c r="M768" s="1155"/>
      <c r="N768" s="1155"/>
      <c r="O768" s="671"/>
      <c r="P768" s="671"/>
      <c r="Q768" s="671"/>
      <c r="BA768" s="391"/>
      <c r="BB768" s="471"/>
      <c r="BC768" s="391"/>
      <c r="BD768" s="391"/>
      <c r="BE768" s="391"/>
      <c r="BF768" s="391"/>
      <c r="BG768" s="391"/>
      <c r="BH768" s="391"/>
      <c r="BI768" s="391"/>
      <c r="BJ768" s="391"/>
      <c r="BK768" s="391"/>
      <c r="BL768" s="391"/>
      <c r="BM768" s="391"/>
      <c r="BN768" s="391"/>
      <c r="BO768" s="391"/>
      <c r="BP768" s="391"/>
      <c r="BQ768" s="391"/>
      <c r="BR768" s="391"/>
      <c r="BS768" s="391"/>
      <c r="BT768" s="391"/>
      <c r="BU768" s="391"/>
      <c r="BV768" s="391"/>
      <c r="BW768" s="391"/>
      <c r="BX768" s="391"/>
      <c r="BY768" s="391"/>
      <c r="BZ768" s="391"/>
      <c r="CA768" s="391"/>
      <c r="CB768" s="391"/>
      <c r="CC768" s="391"/>
      <c r="CD768" s="391"/>
      <c r="CE768" s="391"/>
      <c r="CF768" s="391"/>
      <c r="CG768" s="391"/>
      <c r="CH768" s="391"/>
      <c r="CI768" s="391"/>
      <c r="CJ768" s="391"/>
      <c r="CK768" s="391"/>
      <c r="CL768" s="391"/>
      <c r="CM768" s="391"/>
      <c r="CN768" s="391"/>
      <c r="CO768" s="391"/>
      <c r="CP768" s="391"/>
      <c r="CQ768" s="391"/>
      <c r="CR768" s="391"/>
      <c r="CS768" s="391"/>
      <c r="CT768" s="391"/>
      <c r="CU768" s="391"/>
      <c r="CV768" s="391"/>
      <c r="CW768" s="391"/>
      <c r="CX768" s="391"/>
      <c r="CY768" s="391"/>
      <c r="CZ768" s="391"/>
    </row>
    <row r="769" ht="25.15" customHeight="true" x14ac:dyDescent="0.2">
      <c r="C769" s="1155"/>
      <c r="D769" s="1155"/>
      <c r="E769" s="671"/>
      <c r="F769" s="671"/>
      <c r="G769" s="671"/>
      <c r="H769" s="1155"/>
      <c r="I769" s="1155"/>
      <c r="J769" s="671"/>
      <c r="K769" s="671"/>
      <c r="L769" s="671"/>
      <c r="M769" s="1155"/>
      <c r="N769" s="1155"/>
      <c r="O769" s="671"/>
      <c r="P769" s="671"/>
      <c r="Q769" s="671"/>
      <c r="BA769" s="391"/>
      <c r="BB769" s="471"/>
      <c r="BC769" s="391"/>
      <c r="BD769" s="391"/>
      <c r="BE769" s="391"/>
      <c r="BF769" s="391"/>
      <c r="BG769" s="391"/>
      <c r="BH769" s="391"/>
      <c r="BI769" s="391"/>
      <c r="BJ769" s="391"/>
      <c r="BK769" s="391"/>
      <c r="BL769" s="391"/>
      <c r="BM769" s="391"/>
      <c r="BN769" s="391"/>
      <c r="BO769" s="391"/>
      <c r="BP769" s="391"/>
      <c r="BQ769" s="391"/>
      <c r="BR769" s="391"/>
      <c r="BS769" s="391"/>
      <c r="BT769" s="391"/>
      <c r="BU769" s="391"/>
      <c r="BV769" s="391"/>
      <c r="BW769" s="391"/>
      <c r="BX769" s="391"/>
      <c r="BY769" s="391"/>
      <c r="BZ769" s="391"/>
      <c r="CA769" s="391"/>
      <c r="CB769" s="391"/>
      <c r="CC769" s="391"/>
      <c r="CD769" s="391"/>
      <c r="CE769" s="391"/>
      <c r="CF769" s="391"/>
      <c r="CG769" s="391"/>
      <c r="CH769" s="391"/>
      <c r="CI769" s="391"/>
      <c r="CJ769" s="391"/>
      <c r="CK769" s="391"/>
      <c r="CL769" s="391"/>
      <c r="CM769" s="391"/>
      <c r="CN769" s="391"/>
      <c r="CO769" s="391"/>
      <c r="CP769" s="391"/>
      <c r="CQ769" s="391"/>
      <c r="CR769" s="391"/>
      <c r="CS769" s="391"/>
      <c r="CT769" s="391"/>
      <c r="CU769" s="391"/>
      <c r="CV769" s="391"/>
      <c r="CW769" s="391"/>
      <c r="CX769" s="391"/>
      <c r="CY769" s="391"/>
      <c r="CZ769" s="391"/>
    </row>
    <row r="770" ht="25.15" customHeight="true" x14ac:dyDescent="0.2">
      <c r="C770" s="1155"/>
      <c r="D770" s="1155"/>
      <c r="E770" s="671"/>
      <c r="F770" s="671"/>
      <c r="G770" s="671"/>
      <c r="H770" s="1155"/>
      <c r="I770" s="1155"/>
      <c r="J770" s="671"/>
      <c r="K770" s="671"/>
      <c r="L770" s="671"/>
      <c r="M770" s="1155"/>
      <c r="N770" s="1155"/>
      <c r="O770" s="671"/>
      <c r="P770" s="671"/>
      <c r="Q770" s="671"/>
      <c r="BA770" s="391"/>
      <c r="BB770" s="471"/>
      <c r="BC770" s="391"/>
      <c r="BD770" s="391"/>
      <c r="BE770" s="391"/>
      <c r="BF770" s="391"/>
      <c r="BG770" s="391"/>
      <c r="BH770" s="391"/>
      <c r="BI770" s="391"/>
      <c r="BJ770" s="391"/>
      <c r="BK770" s="391"/>
      <c r="BL770" s="391"/>
      <c r="BM770" s="391"/>
      <c r="BN770" s="391"/>
      <c r="BO770" s="391"/>
      <c r="BP770" s="391"/>
      <c r="BQ770" s="391"/>
      <c r="BR770" s="391"/>
      <c r="BS770" s="391"/>
      <c r="BT770" s="391"/>
      <c r="BU770" s="391"/>
      <c r="BV770" s="391"/>
      <c r="BW770" s="391"/>
      <c r="BX770" s="391"/>
      <c r="BY770" s="391"/>
      <c r="BZ770" s="391"/>
      <c r="CA770" s="391"/>
      <c r="CB770" s="391"/>
      <c r="CC770" s="391"/>
      <c r="CD770" s="391"/>
      <c r="CE770" s="391"/>
      <c r="CF770" s="391"/>
      <c r="CG770" s="391"/>
      <c r="CH770" s="391"/>
      <c r="CI770" s="391"/>
      <c r="CJ770" s="391"/>
      <c r="CK770" s="391"/>
      <c r="CL770" s="391"/>
      <c r="CM770" s="391"/>
      <c r="CN770" s="391"/>
      <c r="CO770" s="391"/>
      <c r="CP770" s="391"/>
      <c r="CQ770" s="391"/>
      <c r="CR770" s="391"/>
      <c r="CS770" s="391"/>
      <c r="CT770" s="391"/>
      <c r="CU770" s="391"/>
      <c r="CV770" s="391"/>
      <c r="CW770" s="391"/>
      <c r="CX770" s="391"/>
      <c r="CY770" s="391"/>
      <c r="CZ770" s="391"/>
    </row>
    <row r="771" ht="25.15" customHeight="true" x14ac:dyDescent="0.2">
      <c r="C771" s="1155"/>
      <c r="D771" s="1155"/>
      <c r="E771" s="671"/>
      <c r="F771" s="671"/>
      <c r="G771" s="671"/>
      <c r="H771" s="1155"/>
      <c r="I771" s="1155"/>
      <c r="J771" s="671"/>
      <c r="K771" s="671"/>
      <c r="L771" s="671"/>
      <c r="M771" s="1155"/>
      <c r="N771" s="1155"/>
      <c r="O771" s="671"/>
      <c r="P771" s="671"/>
      <c r="Q771" s="671"/>
      <c r="BA771" s="391"/>
      <c r="BB771" s="471"/>
      <c r="BC771" s="391"/>
      <c r="BD771" s="391"/>
      <c r="BE771" s="391"/>
      <c r="BF771" s="391"/>
      <c r="BG771" s="391"/>
      <c r="BH771" s="391"/>
      <c r="BI771" s="391"/>
      <c r="BJ771" s="391"/>
      <c r="BK771" s="391"/>
      <c r="BL771" s="391"/>
      <c r="BM771" s="391"/>
      <c r="BN771" s="391"/>
      <c r="BO771" s="391"/>
      <c r="BP771" s="391"/>
      <c r="BQ771" s="391"/>
      <c r="BR771" s="391"/>
      <c r="BS771" s="391"/>
      <c r="BT771" s="391"/>
      <c r="BU771" s="391"/>
      <c r="BV771" s="391"/>
      <c r="BW771" s="391"/>
      <c r="BX771" s="391"/>
      <c r="BY771" s="391"/>
      <c r="BZ771" s="391"/>
      <c r="CA771" s="391"/>
      <c r="CB771" s="391"/>
      <c r="CC771" s="391"/>
      <c r="CD771" s="391"/>
      <c r="CE771" s="391"/>
      <c r="CF771" s="391"/>
      <c r="CG771" s="391"/>
      <c r="CH771" s="391"/>
      <c r="CI771" s="391"/>
      <c r="CJ771" s="391"/>
      <c r="CK771" s="391"/>
      <c r="CL771" s="391"/>
      <c r="CM771" s="391"/>
      <c r="CN771" s="391"/>
      <c r="CO771" s="391"/>
      <c r="CP771" s="391"/>
      <c r="CQ771" s="391"/>
      <c r="CR771" s="391"/>
      <c r="CS771" s="391"/>
      <c r="CT771" s="391"/>
      <c r="CU771" s="391"/>
      <c r="CV771" s="391"/>
      <c r="CW771" s="391"/>
      <c r="CX771" s="391"/>
      <c r="CY771" s="391"/>
      <c r="CZ771" s="391"/>
    </row>
    <row r="772" ht="25.15" customHeight="true" x14ac:dyDescent="0.2">
      <c r="C772" s="1155"/>
      <c r="D772" s="1155"/>
      <c r="E772" s="671"/>
      <c r="F772" s="671"/>
      <c r="G772" s="671"/>
      <c r="H772" s="1155"/>
      <c r="I772" s="1155"/>
      <c r="J772" s="671"/>
      <c r="K772" s="671"/>
      <c r="L772" s="671"/>
      <c r="M772" s="1155"/>
      <c r="N772" s="1155"/>
      <c r="O772" s="671"/>
      <c r="P772" s="671"/>
      <c r="Q772" s="671"/>
      <c r="BA772" s="391"/>
      <c r="BB772" s="471"/>
      <c r="BC772" s="391"/>
      <c r="BD772" s="391"/>
      <c r="BE772" s="391"/>
      <c r="BF772" s="391"/>
      <c r="BG772" s="391"/>
      <c r="BH772" s="391"/>
      <c r="BI772" s="391"/>
      <c r="BJ772" s="391"/>
      <c r="BK772" s="391"/>
      <c r="BL772" s="391"/>
      <c r="BM772" s="391"/>
      <c r="BN772" s="391"/>
      <c r="BO772" s="391"/>
      <c r="BP772" s="391"/>
      <c r="BQ772" s="391"/>
      <c r="BR772" s="391"/>
      <c r="BS772" s="391"/>
      <c r="BT772" s="391"/>
      <c r="BU772" s="391"/>
      <c r="BV772" s="391"/>
      <c r="BW772" s="391"/>
      <c r="BX772" s="391"/>
      <c r="BY772" s="391"/>
      <c r="BZ772" s="391"/>
      <c r="CA772" s="391"/>
      <c r="CB772" s="391"/>
      <c r="CC772" s="391"/>
      <c r="CD772" s="391"/>
      <c r="CE772" s="391"/>
      <c r="CF772" s="391"/>
      <c r="CG772" s="391"/>
      <c r="CH772" s="391"/>
      <c r="CI772" s="391"/>
      <c r="CJ772" s="391"/>
      <c r="CK772" s="391"/>
      <c r="CL772" s="391"/>
      <c r="CM772" s="391"/>
      <c r="CN772" s="391"/>
      <c r="CO772" s="391"/>
      <c r="CP772" s="391"/>
      <c r="CQ772" s="391"/>
      <c r="CR772" s="391"/>
      <c r="CS772" s="391"/>
      <c r="CT772" s="391"/>
      <c r="CU772" s="391"/>
      <c r="CV772" s="391"/>
      <c r="CW772" s="391"/>
      <c r="CX772" s="391"/>
      <c r="CY772" s="391"/>
      <c r="CZ772" s="391"/>
    </row>
    <row r="773" ht="25.15" customHeight="true" x14ac:dyDescent="0.2">
      <c r="C773" s="1155"/>
      <c r="D773" s="1155"/>
      <c r="E773" s="671"/>
      <c r="F773" s="671"/>
      <c r="G773" s="671"/>
      <c r="H773" s="1155"/>
      <c r="I773" s="1155"/>
      <c r="J773" s="671"/>
      <c r="K773" s="671"/>
      <c r="L773" s="671"/>
      <c r="M773" s="1155"/>
      <c r="N773" s="1155"/>
      <c r="O773" s="671"/>
      <c r="P773" s="671"/>
      <c r="Q773" s="671"/>
      <c r="BA773" s="391"/>
      <c r="BB773" s="471"/>
      <c r="BC773" s="391"/>
      <c r="BD773" s="391"/>
      <c r="BE773" s="391"/>
      <c r="BF773" s="391"/>
      <c r="BG773" s="391"/>
      <c r="BH773" s="391"/>
      <c r="BI773" s="391"/>
      <c r="BJ773" s="391"/>
      <c r="BK773" s="391"/>
      <c r="BL773" s="391"/>
      <c r="BM773" s="391"/>
      <c r="BN773" s="391"/>
      <c r="BO773" s="391"/>
      <c r="BP773" s="391"/>
      <c r="BQ773" s="391"/>
      <c r="BR773" s="391"/>
      <c r="BS773" s="391"/>
      <c r="BT773" s="391"/>
      <c r="BU773" s="391"/>
      <c r="BV773" s="391"/>
      <c r="BW773" s="391"/>
      <c r="BX773" s="391"/>
      <c r="BY773" s="391"/>
      <c r="BZ773" s="391"/>
      <c r="CA773" s="391"/>
      <c r="CB773" s="391"/>
      <c r="CC773" s="391"/>
      <c r="CD773" s="391"/>
      <c r="CE773" s="391"/>
      <c r="CF773" s="391"/>
      <c r="CG773" s="391"/>
      <c r="CH773" s="391"/>
      <c r="CI773" s="391"/>
      <c r="CJ773" s="391"/>
      <c r="CK773" s="391"/>
      <c r="CL773" s="391"/>
      <c r="CM773" s="391"/>
      <c r="CN773" s="391"/>
      <c r="CO773" s="391"/>
      <c r="CP773" s="391"/>
      <c r="CQ773" s="391"/>
      <c r="CR773" s="391"/>
      <c r="CS773" s="391"/>
      <c r="CT773" s="391"/>
      <c r="CU773" s="391"/>
      <c r="CV773" s="391"/>
      <c r="CW773" s="391"/>
      <c r="CX773" s="391"/>
      <c r="CY773" s="391"/>
      <c r="CZ773" s="391"/>
    </row>
    <row r="774" ht="25.15" customHeight="true" x14ac:dyDescent="0.2">
      <c r="C774" s="1155"/>
      <c r="D774" s="1155"/>
      <c r="E774" s="671"/>
      <c r="F774" s="671"/>
      <c r="G774" s="671"/>
      <c r="H774" s="1155"/>
      <c r="I774" s="1155"/>
      <c r="J774" s="671"/>
      <c r="K774" s="671"/>
      <c r="L774" s="671"/>
      <c r="M774" s="1155"/>
      <c r="N774" s="1155"/>
      <c r="O774" s="671"/>
      <c r="P774" s="671"/>
      <c r="Q774" s="671"/>
      <c r="BA774" s="391"/>
      <c r="BB774" s="471"/>
      <c r="BC774" s="391"/>
      <c r="BD774" s="391"/>
      <c r="BE774" s="391"/>
      <c r="BF774" s="391"/>
      <c r="BG774" s="391"/>
      <c r="BH774" s="391"/>
      <c r="BI774" s="391"/>
      <c r="BJ774" s="391"/>
      <c r="BK774" s="391"/>
      <c r="BL774" s="391"/>
      <c r="BM774" s="391"/>
      <c r="BN774" s="391"/>
      <c r="BO774" s="391"/>
      <c r="BP774" s="391"/>
      <c r="BQ774" s="391"/>
      <c r="BR774" s="391"/>
      <c r="BS774" s="391"/>
      <c r="BT774" s="391"/>
      <c r="BU774" s="391"/>
      <c r="BV774" s="391"/>
      <c r="BW774" s="391"/>
      <c r="BX774" s="391"/>
      <c r="BY774" s="391"/>
      <c r="BZ774" s="391"/>
      <c r="CA774" s="391"/>
      <c r="CB774" s="391"/>
      <c r="CC774" s="391"/>
      <c r="CD774" s="391"/>
      <c r="CE774" s="391"/>
      <c r="CF774" s="391"/>
      <c r="CG774" s="391"/>
      <c r="CH774" s="391"/>
      <c r="CI774" s="391"/>
      <c r="CJ774" s="391"/>
      <c r="CK774" s="391"/>
      <c r="CL774" s="391"/>
      <c r="CM774" s="391"/>
      <c r="CN774" s="391"/>
      <c r="CO774" s="391"/>
      <c r="CP774" s="391"/>
      <c r="CQ774" s="391"/>
      <c r="CR774" s="391"/>
      <c r="CS774" s="391"/>
      <c r="CT774" s="391"/>
      <c r="CU774" s="391"/>
      <c r="CV774" s="391"/>
      <c r="CW774" s="391"/>
      <c r="CX774" s="391"/>
      <c r="CY774" s="391"/>
      <c r="CZ774" s="391"/>
    </row>
    <row r="775" ht="25.15" customHeight="true" x14ac:dyDescent="0.2">
      <c r="C775" s="1155"/>
      <c r="D775" s="1155"/>
      <c r="E775" s="671"/>
      <c r="F775" s="671"/>
      <c r="G775" s="671"/>
      <c r="H775" s="1155"/>
      <c r="I775" s="1155"/>
      <c r="J775" s="671"/>
      <c r="K775" s="671"/>
      <c r="L775" s="671"/>
      <c r="M775" s="1155"/>
      <c r="N775" s="1155"/>
      <c r="O775" s="671"/>
      <c r="P775" s="671"/>
      <c r="Q775" s="671"/>
      <c r="BA775" s="391"/>
      <c r="BB775" s="471"/>
      <c r="BC775" s="391"/>
      <c r="BD775" s="391"/>
      <c r="BE775" s="391"/>
      <c r="BF775" s="391"/>
      <c r="BG775" s="391"/>
      <c r="BH775" s="391"/>
      <c r="BI775" s="391"/>
      <c r="BJ775" s="391"/>
      <c r="BK775" s="391"/>
      <c r="BL775" s="391"/>
      <c r="BM775" s="391"/>
      <c r="BN775" s="391"/>
      <c r="BO775" s="391"/>
      <c r="BP775" s="391"/>
      <c r="BQ775" s="391"/>
      <c r="BR775" s="391"/>
      <c r="BS775" s="391"/>
      <c r="BT775" s="391"/>
      <c r="BU775" s="391"/>
      <c r="BV775" s="391"/>
      <c r="BW775" s="391"/>
      <c r="BX775" s="391"/>
      <c r="BY775" s="391"/>
      <c r="BZ775" s="391"/>
      <c r="CA775" s="391"/>
      <c r="CB775" s="391"/>
      <c r="CC775" s="391"/>
      <c r="CD775" s="391"/>
      <c r="CE775" s="391"/>
      <c r="CF775" s="391"/>
      <c r="CG775" s="391"/>
      <c r="CH775" s="391"/>
      <c r="CI775" s="391"/>
      <c r="CJ775" s="391"/>
      <c r="CK775" s="391"/>
      <c r="CL775" s="391"/>
      <c r="CM775" s="391"/>
      <c r="CN775" s="391"/>
      <c r="CO775" s="391"/>
      <c r="CP775" s="391"/>
      <c r="CQ775" s="391"/>
      <c r="CR775" s="391"/>
      <c r="CS775" s="391"/>
      <c r="CT775" s="391"/>
      <c r="CU775" s="391"/>
      <c r="CV775" s="391"/>
      <c r="CW775" s="391"/>
      <c r="CX775" s="391"/>
      <c r="CY775" s="391"/>
      <c r="CZ775" s="391"/>
    </row>
    <row r="776" ht="25.15" customHeight="true" x14ac:dyDescent="0.2">
      <c r="C776" s="1155"/>
      <c r="D776" s="1155"/>
      <c r="E776" s="671"/>
      <c r="F776" s="671"/>
      <c r="G776" s="671"/>
      <c r="H776" s="1155"/>
      <c r="I776" s="1155"/>
      <c r="J776" s="671"/>
      <c r="K776" s="671"/>
      <c r="L776" s="671"/>
      <c r="M776" s="1155"/>
      <c r="N776" s="1155"/>
      <c r="O776" s="671"/>
      <c r="P776" s="671"/>
      <c r="Q776" s="671"/>
      <c r="BA776" s="391"/>
      <c r="BB776" s="471"/>
      <c r="BC776" s="391"/>
      <c r="BD776" s="391"/>
      <c r="BE776" s="391"/>
      <c r="BF776" s="391"/>
      <c r="BG776" s="391"/>
      <c r="BH776" s="391"/>
      <c r="BI776" s="391"/>
      <c r="BJ776" s="391"/>
      <c r="BK776" s="391"/>
      <c r="BL776" s="391"/>
      <c r="BM776" s="391"/>
      <c r="BN776" s="391"/>
      <c r="BO776" s="391"/>
      <c r="BP776" s="391"/>
      <c r="BQ776" s="391"/>
      <c r="BR776" s="391"/>
      <c r="BS776" s="391"/>
      <c r="BT776" s="391"/>
      <c r="BU776" s="391"/>
      <c r="BV776" s="391"/>
      <c r="BW776" s="391"/>
      <c r="BX776" s="391"/>
      <c r="BY776" s="391"/>
      <c r="BZ776" s="391"/>
      <c r="CA776" s="391"/>
      <c r="CB776" s="391"/>
      <c r="CC776" s="391"/>
      <c r="CD776" s="391"/>
      <c r="CE776" s="391"/>
      <c r="CF776" s="391"/>
      <c r="CG776" s="391"/>
      <c r="CH776" s="391"/>
      <c r="CI776" s="391"/>
      <c r="CJ776" s="391"/>
      <c r="CK776" s="391"/>
      <c r="CL776" s="391"/>
      <c r="CM776" s="391"/>
      <c r="CN776" s="391"/>
      <c r="CO776" s="391"/>
      <c r="CP776" s="391"/>
      <c r="CQ776" s="391"/>
      <c r="CR776" s="391"/>
      <c r="CS776" s="391"/>
      <c r="CT776" s="391"/>
      <c r="CU776" s="391"/>
      <c r="CV776" s="391"/>
      <c r="CW776" s="391"/>
      <c r="CX776" s="391"/>
      <c r="CY776" s="391"/>
      <c r="CZ776" s="391"/>
    </row>
    <row r="777" ht="25.15" customHeight="true" x14ac:dyDescent="0.2">
      <c r="C777" s="1155"/>
      <c r="D777" s="1155"/>
      <c r="E777" s="671"/>
      <c r="F777" s="671"/>
      <c r="G777" s="671"/>
      <c r="H777" s="1155"/>
      <c r="I777" s="1155"/>
      <c r="J777" s="671"/>
      <c r="K777" s="671"/>
      <c r="L777" s="671"/>
      <c r="M777" s="1155"/>
      <c r="N777" s="1155"/>
      <c r="O777" s="671"/>
      <c r="P777" s="671"/>
      <c r="Q777" s="671"/>
      <c r="BA777" s="391"/>
      <c r="BB777" s="471"/>
      <c r="BC777" s="391"/>
      <c r="BD777" s="391"/>
      <c r="BE777" s="391"/>
      <c r="BF777" s="391"/>
      <c r="BG777" s="391"/>
      <c r="BH777" s="391"/>
      <c r="BI777" s="391"/>
      <c r="BJ777" s="391"/>
      <c r="BK777" s="391"/>
      <c r="BL777" s="391"/>
      <c r="BM777" s="391"/>
      <c r="BN777" s="391"/>
      <c r="BO777" s="391"/>
      <c r="BP777" s="391"/>
      <c r="BQ777" s="391"/>
      <c r="BR777" s="391"/>
      <c r="BS777" s="391"/>
      <c r="BT777" s="391"/>
      <c r="BU777" s="391"/>
      <c r="BV777" s="391"/>
      <c r="BW777" s="391"/>
      <c r="BX777" s="391"/>
      <c r="BY777" s="391"/>
      <c r="BZ777" s="391"/>
      <c r="CA777" s="391"/>
      <c r="CB777" s="391"/>
      <c r="CC777" s="391"/>
      <c r="CD777" s="391"/>
      <c r="CE777" s="391"/>
      <c r="CF777" s="391"/>
      <c r="CG777" s="391"/>
      <c r="CH777" s="391"/>
      <c r="CI777" s="391"/>
      <c r="CJ777" s="391"/>
      <c r="CK777" s="391"/>
      <c r="CL777" s="391"/>
      <c r="CM777" s="391"/>
      <c r="CN777" s="391"/>
      <c r="CO777" s="391"/>
      <c r="CP777" s="391"/>
      <c r="CQ777" s="391"/>
      <c r="CR777" s="391"/>
      <c r="CS777" s="391"/>
      <c r="CT777" s="391"/>
      <c r="CU777" s="391"/>
      <c r="CV777" s="391"/>
      <c r="CW777" s="391"/>
      <c r="CX777" s="391"/>
      <c r="CY777" s="391"/>
      <c r="CZ777" s="391"/>
    </row>
    <row r="778" ht="25.15" customHeight="true" x14ac:dyDescent="0.2">
      <c r="C778" s="1155"/>
      <c r="D778" s="1155"/>
      <c r="E778" s="671"/>
      <c r="F778" s="671"/>
      <c r="G778" s="671"/>
      <c r="H778" s="1155"/>
      <c r="I778" s="1155"/>
      <c r="J778" s="671"/>
      <c r="K778" s="671"/>
      <c r="L778" s="671"/>
      <c r="M778" s="1155"/>
      <c r="N778" s="1155"/>
      <c r="O778" s="671"/>
      <c r="P778" s="671"/>
      <c r="Q778" s="671"/>
      <c r="BA778" s="391"/>
      <c r="BB778" s="471"/>
      <c r="BC778" s="391"/>
      <c r="BD778" s="391"/>
      <c r="BE778" s="391"/>
      <c r="BF778" s="391"/>
      <c r="BG778" s="391"/>
      <c r="BH778" s="391"/>
      <c r="BI778" s="391"/>
      <c r="BJ778" s="391"/>
      <c r="BK778" s="391"/>
      <c r="BL778" s="391"/>
      <c r="BM778" s="391"/>
      <c r="BN778" s="391"/>
      <c r="BO778" s="391"/>
      <c r="BP778" s="391"/>
      <c r="BQ778" s="391"/>
      <c r="BR778" s="391"/>
      <c r="BS778" s="391"/>
      <c r="BT778" s="391"/>
      <c r="BU778" s="391"/>
      <c r="BV778" s="391"/>
      <c r="BW778" s="391"/>
      <c r="BX778" s="391"/>
      <c r="BY778" s="391"/>
      <c r="BZ778" s="391"/>
      <c r="CA778" s="391"/>
      <c r="CB778" s="391"/>
      <c r="CC778" s="391"/>
      <c r="CD778" s="391"/>
      <c r="CE778" s="391"/>
      <c r="CF778" s="391"/>
      <c r="CG778" s="391"/>
      <c r="CH778" s="391"/>
      <c r="CI778" s="391"/>
      <c r="CJ778" s="391"/>
      <c r="CK778" s="391"/>
      <c r="CL778" s="391"/>
      <c r="CM778" s="391"/>
      <c r="CN778" s="391"/>
      <c r="CO778" s="391"/>
      <c r="CP778" s="391"/>
      <c r="CQ778" s="391"/>
      <c r="CR778" s="391"/>
      <c r="CS778" s="391"/>
      <c r="CT778" s="391"/>
      <c r="CU778" s="391"/>
      <c r="CV778" s="391"/>
      <c r="CW778" s="391"/>
      <c r="CX778" s="391"/>
      <c r="CY778" s="391"/>
      <c r="CZ778" s="391"/>
    </row>
    <row r="779" ht="25.15" customHeight="true" x14ac:dyDescent="0.2">
      <c r="C779" s="1155"/>
      <c r="D779" s="1155"/>
      <c r="E779" s="671"/>
      <c r="F779" s="671"/>
      <c r="G779" s="671"/>
      <c r="H779" s="1155"/>
      <c r="I779" s="1155"/>
      <c r="J779" s="671"/>
      <c r="K779" s="671"/>
      <c r="L779" s="671"/>
      <c r="M779" s="1155"/>
      <c r="N779" s="1155"/>
      <c r="O779" s="671"/>
      <c r="P779" s="671"/>
      <c r="Q779" s="671"/>
      <c r="BA779" s="391"/>
      <c r="BB779" s="471"/>
      <c r="BC779" s="391"/>
      <c r="BD779" s="391"/>
      <c r="BE779" s="391"/>
      <c r="BF779" s="391"/>
      <c r="BG779" s="391"/>
      <c r="BH779" s="391"/>
      <c r="BI779" s="391"/>
      <c r="BJ779" s="391"/>
      <c r="BK779" s="391"/>
      <c r="BL779" s="391"/>
      <c r="BM779" s="391"/>
      <c r="BN779" s="391"/>
      <c r="BO779" s="391"/>
      <c r="BP779" s="391"/>
      <c r="BQ779" s="391"/>
      <c r="BR779" s="391"/>
      <c r="BS779" s="391"/>
      <c r="BT779" s="391"/>
      <c r="BU779" s="391"/>
      <c r="BV779" s="391"/>
      <c r="BW779" s="391"/>
      <c r="BX779" s="391"/>
      <c r="BY779" s="391"/>
      <c r="BZ779" s="391"/>
      <c r="CA779" s="391"/>
      <c r="CB779" s="391"/>
      <c r="CC779" s="391"/>
      <c r="CD779" s="391"/>
      <c r="CE779" s="391"/>
      <c r="CF779" s="391"/>
      <c r="CG779" s="391"/>
      <c r="CH779" s="391"/>
      <c r="CI779" s="391"/>
      <c r="CJ779" s="391"/>
      <c r="CK779" s="391"/>
      <c r="CL779" s="391"/>
      <c r="CM779" s="391"/>
      <c r="CN779" s="391"/>
      <c r="CO779" s="391"/>
      <c r="CP779" s="391"/>
      <c r="CQ779" s="391"/>
      <c r="CR779" s="391"/>
      <c r="CS779" s="391"/>
      <c r="CT779" s="391"/>
      <c r="CU779" s="391"/>
      <c r="CV779" s="391"/>
      <c r="CW779" s="391"/>
      <c r="CX779" s="391"/>
      <c r="CY779" s="391"/>
      <c r="CZ779" s="391"/>
    </row>
    <row r="780" ht="25.15" customHeight="true" x14ac:dyDescent="0.2">
      <c r="C780" s="1155"/>
      <c r="D780" s="1155"/>
      <c r="E780" s="671"/>
      <c r="F780" s="671"/>
      <c r="G780" s="671"/>
      <c r="H780" s="1155"/>
      <c r="I780" s="1155"/>
      <c r="J780" s="671"/>
      <c r="K780" s="671"/>
      <c r="L780" s="671"/>
      <c r="M780" s="1155"/>
      <c r="N780" s="1155"/>
      <c r="O780" s="671"/>
      <c r="P780" s="671"/>
      <c r="Q780" s="671"/>
      <c r="BA780" s="391"/>
      <c r="BB780" s="471"/>
      <c r="BC780" s="391"/>
      <c r="BD780" s="391"/>
      <c r="BE780" s="391"/>
      <c r="BF780" s="391"/>
      <c r="BG780" s="391"/>
      <c r="BH780" s="391"/>
      <c r="BI780" s="391"/>
      <c r="BJ780" s="391"/>
      <c r="BK780" s="391"/>
      <c r="BL780" s="391"/>
      <c r="BM780" s="391"/>
      <c r="BN780" s="391"/>
      <c r="BO780" s="391"/>
      <c r="BP780" s="391"/>
      <c r="BQ780" s="391"/>
      <c r="BR780" s="391"/>
      <c r="BS780" s="391"/>
      <c r="BT780" s="391"/>
      <c r="BU780" s="391"/>
      <c r="BV780" s="391"/>
      <c r="BW780" s="391"/>
      <c r="BX780" s="391"/>
      <c r="BY780" s="391"/>
      <c r="BZ780" s="391"/>
      <c r="CA780" s="391"/>
      <c r="CB780" s="391"/>
      <c r="CC780" s="391"/>
      <c r="CD780" s="391"/>
      <c r="CE780" s="391"/>
      <c r="CF780" s="391"/>
      <c r="CG780" s="391"/>
      <c r="CH780" s="391"/>
      <c r="CI780" s="391"/>
      <c r="CJ780" s="391"/>
      <c r="CK780" s="391"/>
      <c r="CL780" s="391"/>
      <c r="CM780" s="391"/>
      <c r="CN780" s="391"/>
      <c r="CO780" s="391"/>
      <c r="CP780" s="391"/>
      <c r="CQ780" s="391"/>
      <c r="CR780" s="391"/>
      <c r="CS780" s="391"/>
      <c r="CT780" s="391"/>
      <c r="CU780" s="391"/>
      <c r="CV780" s="391"/>
      <c r="CW780" s="391"/>
      <c r="CX780" s="391"/>
      <c r="CY780" s="391"/>
      <c r="CZ780" s="391"/>
    </row>
    <row r="781" ht="25.15" customHeight="true" x14ac:dyDescent="0.2">
      <c r="C781" s="1155"/>
      <c r="D781" s="1155"/>
      <c r="E781" s="671"/>
      <c r="F781" s="671"/>
      <c r="G781" s="671"/>
      <c r="H781" s="1155"/>
      <c r="I781" s="1155"/>
      <c r="J781" s="671"/>
      <c r="K781" s="671"/>
      <c r="L781" s="671"/>
      <c r="M781" s="1155"/>
      <c r="N781" s="1155"/>
      <c r="O781" s="671"/>
      <c r="P781" s="671"/>
      <c r="Q781" s="671"/>
      <c r="BA781" s="391"/>
      <c r="BB781" s="471"/>
      <c r="BC781" s="391"/>
      <c r="BD781" s="391"/>
      <c r="BE781" s="391"/>
      <c r="BF781" s="391"/>
      <c r="BG781" s="391"/>
      <c r="BH781" s="391"/>
      <c r="BI781" s="391"/>
      <c r="BJ781" s="391"/>
      <c r="BK781" s="391"/>
      <c r="BL781" s="391"/>
      <c r="BM781" s="391"/>
      <c r="BN781" s="391"/>
      <c r="BO781" s="391"/>
      <c r="BP781" s="391"/>
      <c r="BQ781" s="391"/>
      <c r="BR781" s="391"/>
      <c r="BS781" s="391"/>
      <c r="BT781" s="391"/>
      <c r="BU781" s="391"/>
      <c r="BV781" s="391"/>
      <c r="BW781" s="391"/>
      <c r="BX781" s="391"/>
      <c r="BY781" s="391"/>
      <c r="BZ781" s="391"/>
      <c r="CA781" s="391"/>
      <c r="CB781" s="391"/>
      <c r="CC781" s="391"/>
      <c r="CD781" s="391"/>
      <c r="CE781" s="391"/>
      <c r="CF781" s="391"/>
      <c r="CG781" s="391"/>
      <c r="CH781" s="391"/>
      <c r="CI781" s="391"/>
      <c r="CJ781" s="391"/>
      <c r="CK781" s="391"/>
      <c r="CL781" s="391"/>
      <c r="CM781" s="391"/>
      <c r="CN781" s="391"/>
      <c r="CO781" s="391"/>
      <c r="CP781" s="391"/>
      <c r="CQ781" s="391"/>
      <c r="CR781" s="391"/>
      <c r="CS781" s="391"/>
      <c r="CT781" s="391"/>
      <c r="CU781" s="391"/>
      <c r="CV781" s="391"/>
      <c r="CW781" s="391"/>
      <c r="CX781" s="391"/>
      <c r="CY781" s="391"/>
      <c r="CZ781" s="391"/>
    </row>
    <row r="782" ht="25.15" customHeight="true" x14ac:dyDescent="0.2">
      <c r="C782" s="1155"/>
      <c r="D782" s="1155"/>
      <c r="E782" s="671"/>
      <c r="F782" s="671"/>
      <c r="G782" s="671"/>
      <c r="H782" s="1155"/>
      <c r="I782" s="1155"/>
      <c r="J782" s="671"/>
      <c r="K782" s="671"/>
      <c r="L782" s="671"/>
      <c r="M782" s="1155"/>
      <c r="N782" s="1155"/>
      <c r="O782" s="671"/>
      <c r="P782" s="671"/>
      <c r="Q782" s="671"/>
      <c r="BA782" s="391"/>
      <c r="BB782" s="471"/>
      <c r="BC782" s="391"/>
      <c r="BD782" s="391"/>
      <c r="BE782" s="391"/>
      <c r="BF782" s="391"/>
      <c r="BG782" s="391"/>
      <c r="BH782" s="391"/>
      <c r="BI782" s="391"/>
      <c r="BJ782" s="391"/>
      <c r="BK782" s="391"/>
      <c r="BL782" s="391"/>
      <c r="BM782" s="391"/>
      <c r="BN782" s="391"/>
      <c r="BO782" s="391"/>
      <c r="BP782" s="391"/>
      <c r="BQ782" s="391"/>
      <c r="BR782" s="391"/>
      <c r="BS782" s="391"/>
      <c r="BT782" s="391"/>
      <c r="BU782" s="391"/>
      <c r="BV782" s="391"/>
      <c r="BW782" s="391"/>
      <c r="BX782" s="391"/>
      <c r="BY782" s="391"/>
      <c r="BZ782" s="391"/>
      <c r="CA782" s="391"/>
      <c r="CB782" s="391"/>
      <c r="CC782" s="391"/>
      <c r="CD782" s="391"/>
      <c r="CE782" s="391"/>
      <c r="CF782" s="391"/>
      <c r="CG782" s="391"/>
      <c r="CH782" s="391"/>
      <c r="CI782" s="391"/>
      <c r="CJ782" s="391"/>
      <c r="CK782" s="391"/>
      <c r="CL782" s="391"/>
      <c r="CM782" s="391"/>
      <c r="CN782" s="391"/>
      <c r="CO782" s="391"/>
      <c r="CP782" s="391"/>
      <c r="CQ782" s="391"/>
      <c r="CR782" s="391"/>
      <c r="CS782" s="391"/>
      <c r="CT782" s="391"/>
      <c r="CU782" s="391"/>
      <c r="CV782" s="391"/>
      <c r="CW782" s="391"/>
      <c r="CX782" s="391"/>
      <c r="CY782" s="391"/>
      <c r="CZ782" s="391"/>
    </row>
    <row r="783" ht="25.15" customHeight="true" x14ac:dyDescent="0.2">
      <c r="C783" s="1155"/>
      <c r="D783" s="1155"/>
      <c r="E783" s="671"/>
      <c r="F783" s="671"/>
      <c r="G783" s="671"/>
      <c r="H783" s="1155"/>
      <c r="I783" s="1155"/>
      <c r="J783" s="671"/>
      <c r="K783" s="671"/>
      <c r="L783" s="671"/>
      <c r="M783" s="1155"/>
      <c r="N783" s="1155"/>
      <c r="O783" s="671"/>
      <c r="P783" s="671"/>
      <c r="Q783" s="671"/>
      <c r="BA783" s="391"/>
      <c r="BB783" s="471"/>
      <c r="BC783" s="391"/>
      <c r="BD783" s="391"/>
      <c r="BE783" s="391"/>
      <c r="BF783" s="391"/>
      <c r="BG783" s="391"/>
      <c r="BH783" s="391"/>
      <c r="BI783" s="391"/>
      <c r="BJ783" s="391"/>
      <c r="BK783" s="391"/>
      <c r="BL783" s="391"/>
      <c r="BM783" s="391"/>
      <c r="BN783" s="391"/>
      <c r="BO783" s="391"/>
      <c r="BP783" s="391"/>
      <c r="BQ783" s="391"/>
      <c r="BR783" s="391"/>
      <c r="BS783" s="391"/>
      <c r="BT783" s="391"/>
      <c r="BU783" s="391"/>
      <c r="BV783" s="391"/>
      <c r="BW783" s="391"/>
      <c r="BX783" s="391"/>
      <c r="BY783" s="391"/>
      <c r="BZ783" s="391"/>
      <c r="CA783" s="391"/>
      <c r="CB783" s="391"/>
      <c r="CC783" s="391"/>
      <c r="CD783" s="391"/>
      <c r="CE783" s="391"/>
      <c r="CF783" s="391"/>
      <c r="CG783" s="391"/>
      <c r="CH783" s="391"/>
      <c r="CI783" s="391"/>
      <c r="CJ783" s="391"/>
      <c r="CK783" s="391"/>
      <c r="CL783" s="391"/>
      <c r="CM783" s="391"/>
      <c r="CN783" s="391"/>
      <c r="CO783" s="391"/>
      <c r="CP783" s="391"/>
      <c r="CQ783" s="391"/>
      <c r="CR783" s="391"/>
      <c r="CS783" s="391"/>
      <c r="CT783" s="391"/>
      <c r="CU783" s="391"/>
      <c r="CV783" s="391"/>
      <c r="CW783" s="391"/>
      <c r="CX783" s="391"/>
      <c r="CY783" s="391"/>
      <c r="CZ783" s="391"/>
    </row>
    <row r="784" ht="25.15" customHeight="true" x14ac:dyDescent="0.2">
      <c r="C784" s="1155"/>
      <c r="D784" s="1155"/>
      <c r="E784" s="671"/>
      <c r="F784" s="671"/>
      <c r="G784" s="671"/>
      <c r="H784" s="1155"/>
      <c r="I784" s="1155"/>
      <c r="J784" s="671"/>
      <c r="K784" s="671"/>
      <c r="L784" s="671"/>
      <c r="M784" s="1155"/>
      <c r="N784" s="1155"/>
      <c r="O784" s="671"/>
      <c r="P784" s="671"/>
      <c r="Q784" s="671"/>
      <c r="BA784" s="391"/>
      <c r="BB784" s="471"/>
      <c r="BC784" s="391"/>
      <c r="BD784" s="391"/>
      <c r="BE784" s="391"/>
      <c r="BF784" s="391"/>
      <c r="BG784" s="391"/>
      <c r="BH784" s="391"/>
      <c r="BI784" s="391"/>
      <c r="BJ784" s="391"/>
      <c r="BK784" s="391"/>
      <c r="BL784" s="391"/>
      <c r="BM784" s="391"/>
      <c r="BN784" s="391"/>
      <c r="BO784" s="391"/>
      <c r="BP784" s="391"/>
      <c r="BQ784" s="391"/>
      <c r="BR784" s="391"/>
      <c r="BS784" s="391"/>
      <c r="BT784" s="391"/>
      <c r="BU784" s="391"/>
      <c r="BV784" s="391"/>
      <c r="BW784" s="391"/>
      <c r="BX784" s="391"/>
      <c r="BY784" s="391"/>
      <c r="BZ784" s="391"/>
      <c r="CA784" s="391"/>
      <c r="CB784" s="391"/>
      <c r="CC784" s="391"/>
      <c r="CD784" s="391"/>
      <c r="CE784" s="391"/>
      <c r="CF784" s="391"/>
      <c r="CG784" s="391"/>
      <c r="CH784" s="391"/>
      <c r="CI784" s="391"/>
      <c r="CJ784" s="391"/>
      <c r="CK784" s="391"/>
      <c r="CL784" s="391"/>
      <c r="CM784" s="391"/>
      <c r="CN784" s="391"/>
      <c r="CO784" s="391"/>
      <c r="CP784" s="391"/>
      <c r="CQ784" s="391"/>
      <c r="CR784" s="391"/>
      <c r="CS784" s="391"/>
      <c r="CT784" s="391"/>
      <c r="CU784" s="391"/>
      <c r="CV784" s="391"/>
      <c r="CW784" s="391"/>
      <c r="CX784" s="391"/>
      <c r="CY784" s="391"/>
      <c r="CZ784" s="391"/>
    </row>
    <row r="785" ht="25.15" customHeight="true" x14ac:dyDescent="0.2">
      <c r="C785" s="1155"/>
      <c r="D785" s="1155"/>
      <c r="E785" s="671"/>
      <c r="F785" s="671"/>
      <c r="G785" s="671"/>
      <c r="H785" s="1155"/>
      <c r="I785" s="1155"/>
      <c r="J785" s="671"/>
      <c r="K785" s="671"/>
      <c r="L785" s="671"/>
      <c r="M785" s="1155"/>
      <c r="N785" s="1155"/>
      <c r="O785" s="671"/>
      <c r="P785" s="671"/>
      <c r="Q785" s="671"/>
      <c r="BA785" s="391"/>
      <c r="BB785" s="471"/>
      <c r="BC785" s="391"/>
      <c r="BD785" s="391"/>
      <c r="BE785" s="391"/>
      <c r="BF785" s="391"/>
      <c r="BG785" s="391"/>
      <c r="BH785" s="391"/>
      <c r="BI785" s="391"/>
      <c r="BJ785" s="391"/>
      <c r="BK785" s="391"/>
      <c r="BL785" s="391"/>
      <c r="BM785" s="391"/>
      <c r="BN785" s="391"/>
      <c r="BO785" s="391"/>
      <c r="BP785" s="391"/>
      <c r="BQ785" s="391"/>
      <c r="BR785" s="391"/>
      <c r="BS785" s="391"/>
      <c r="BT785" s="391"/>
      <c r="BU785" s="391"/>
      <c r="BV785" s="391"/>
      <c r="BW785" s="391"/>
      <c r="BX785" s="391"/>
      <c r="BY785" s="391"/>
      <c r="BZ785" s="391"/>
      <c r="CA785" s="391"/>
      <c r="CB785" s="391"/>
      <c r="CC785" s="391"/>
      <c r="CD785" s="391"/>
      <c r="CE785" s="391"/>
      <c r="CF785" s="391"/>
      <c r="CG785" s="391"/>
      <c r="CH785" s="391"/>
      <c r="CI785" s="391"/>
      <c r="CJ785" s="391"/>
      <c r="CK785" s="391"/>
      <c r="CL785" s="391"/>
      <c r="CM785" s="391"/>
      <c r="CN785" s="391"/>
      <c r="CO785" s="391"/>
      <c r="CP785" s="391"/>
      <c r="CQ785" s="391"/>
      <c r="CR785" s="391"/>
      <c r="CS785" s="391"/>
      <c r="CT785" s="391"/>
      <c r="CU785" s="391"/>
      <c r="CV785" s="391"/>
      <c r="CW785" s="391"/>
      <c r="CX785" s="391"/>
      <c r="CY785" s="391"/>
      <c r="CZ785" s="391"/>
    </row>
    <row r="786" ht="25.15" customHeight="true" x14ac:dyDescent="0.2">
      <c r="C786" s="1155"/>
      <c r="D786" s="1155"/>
      <c r="E786" s="671"/>
      <c r="F786" s="671"/>
      <c r="G786" s="671"/>
      <c r="H786" s="1155"/>
      <c r="I786" s="1155"/>
      <c r="J786" s="671"/>
      <c r="K786" s="671"/>
      <c r="L786" s="671"/>
      <c r="M786" s="1155"/>
      <c r="N786" s="1155"/>
      <c r="O786" s="671"/>
      <c r="P786" s="671"/>
      <c r="Q786" s="671"/>
      <c r="BA786" s="391"/>
      <c r="BB786" s="471"/>
      <c r="BC786" s="391"/>
      <c r="BD786" s="391"/>
      <c r="BE786" s="391"/>
      <c r="BF786" s="391"/>
      <c r="BG786" s="391"/>
      <c r="BH786" s="391"/>
      <c r="BI786" s="391"/>
      <c r="BJ786" s="391"/>
      <c r="BK786" s="391"/>
      <c r="BL786" s="391"/>
      <c r="BM786" s="391"/>
      <c r="BN786" s="391"/>
      <c r="BO786" s="391"/>
      <c r="BP786" s="391"/>
      <c r="BQ786" s="391"/>
      <c r="BR786" s="391"/>
      <c r="BS786" s="391"/>
      <c r="BT786" s="391"/>
      <c r="BU786" s="391"/>
      <c r="BV786" s="391"/>
      <c r="BW786" s="391"/>
      <c r="BX786" s="391"/>
      <c r="BY786" s="391"/>
      <c r="BZ786" s="391"/>
      <c r="CA786" s="391"/>
      <c r="CB786" s="391"/>
      <c r="CC786" s="391"/>
      <c r="CD786" s="391"/>
      <c r="CE786" s="391"/>
      <c r="CF786" s="391"/>
      <c r="CG786" s="391"/>
      <c r="CH786" s="391"/>
      <c r="CI786" s="391"/>
      <c r="CJ786" s="391"/>
      <c r="CK786" s="391"/>
      <c r="CL786" s="391"/>
      <c r="CM786" s="391"/>
      <c r="CN786" s="391"/>
      <c r="CO786" s="391"/>
      <c r="CP786" s="391"/>
      <c r="CQ786" s="391"/>
      <c r="CR786" s="391"/>
      <c r="CS786" s="391"/>
      <c r="CT786" s="391"/>
      <c r="CU786" s="391"/>
      <c r="CV786" s="391"/>
      <c r="CW786" s="391"/>
      <c r="CX786" s="391"/>
      <c r="CY786" s="391"/>
      <c r="CZ786" s="391"/>
    </row>
    <row r="787" ht="25.15" customHeight="true" x14ac:dyDescent="0.2">
      <c r="C787" s="1155"/>
      <c r="D787" s="1155"/>
      <c r="E787" s="671"/>
      <c r="F787" s="671"/>
      <c r="G787" s="671"/>
      <c r="H787" s="1155"/>
      <c r="I787" s="1155"/>
      <c r="J787" s="671"/>
      <c r="K787" s="671"/>
      <c r="L787" s="671"/>
      <c r="M787" s="1155"/>
      <c r="N787" s="1155"/>
      <c r="O787" s="671"/>
      <c r="P787" s="671"/>
      <c r="Q787" s="671"/>
      <c r="BA787" s="391"/>
      <c r="BB787" s="471"/>
      <c r="BC787" s="391"/>
      <c r="BD787" s="391"/>
      <c r="BE787" s="391"/>
      <c r="BF787" s="391"/>
      <c r="BG787" s="391"/>
      <c r="BH787" s="391"/>
      <c r="BI787" s="391"/>
      <c r="BJ787" s="391"/>
      <c r="BK787" s="391"/>
      <c r="BL787" s="391"/>
      <c r="BM787" s="391"/>
      <c r="BN787" s="391"/>
      <c r="BO787" s="391"/>
      <c r="BP787" s="391"/>
      <c r="BQ787" s="391"/>
      <c r="BR787" s="391"/>
      <c r="BS787" s="391"/>
      <c r="BT787" s="391"/>
      <c r="BU787" s="391"/>
      <c r="BV787" s="391"/>
      <c r="BW787" s="391"/>
      <c r="BX787" s="391"/>
      <c r="BY787" s="391"/>
      <c r="BZ787" s="391"/>
      <c r="CA787" s="391"/>
      <c r="CB787" s="391"/>
      <c r="CC787" s="391"/>
      <c r="CD787" s="391"/>
      <c r="CE787" s="391"/>
      <c r="CF787" s="391"/>
      <c r="CG787" s="391"/>
      <c r="CH787" s="391"/>
      <c r="CI787" s="391"/>
      <c r="CJ787" s="391"/>
      <c r="CK787" s="391"/>
      <c r="CL787" s="391"/>
      <c r="CM787" s="391"/>
      <c r="CN787" s="391"/>
      <c r="CO787" s="391"/>
      <c r="CP787" s="391"/>
      <c r="CQ787" s="391"/>
      <c r="CR787" s="391"/>
      <c r="CS787" s="391"/>
      <c r="CT787" s="391"/>
      <c r="CU787" s="391"/>
      <c r="CV787" s="391"/>
      <c r="CW787" s="391"/>
      <c r="CX787" s="391"/>
      <c r="CY787" s="391"/>
      <c r="CZ787" s="391"/>
    </row>
    <row r="788" ht="25.15" customHeight="true" x14ac:dyDescent="0.2">
      <c r="C788" s="1155"/>
      <c r="D788" s="1155"/>
      <c r="E788" s="671"/>
      <c r="F788" s="671"/>
      <c r="G788" s="671"/>
      <c r="H788" s="1155"/>
      <c r="I788" s="1155"/>
      <c r="J788" s="671"/>
      <c r="K788" s="671"/>
      <c r="L788" s="671"/>
      <c r="M788" s="1155"/>
      <c r="N788" s="1155"/>
      <c r="O788" s="671"/>
      <c r="P788" s="671"/>
      <c r="Q788" s="671"/>
      <c r="BA788" s="391"/>
      <c r="BB788" s="471"/>
      <c r="BC788" s="391"/>
      <c r="BD788" s="391"/>
      <c r="BE788" s="391"/>
      <c r="BF788" s="391"/>
      <c r="BG788" s="391"/>
      <c r="BH788" s="391"/>
      <c r="BI788" s="391"/>
      <c r="BJ788" s="391"/>
      <c r="BK788" s="391"/>
      <c r="BL788" s="391"/>
      <c r="BM788" s="391"/>
      <c r="BN788" s="391"/>
      <c r="BO788" s="391"/>
      <c r="BP788" s="391"/>
      <c r="BQ788" s="391"/>
      <c r="BR788" s="391"/>
      <c r="BS788" s="391"/>
      <c r="BT788" s="391"/>
      <c r="BU788" s="391"/>
      <c r="BV788" s="391"/>
      <c r="BW788" s="391"/>
      <c r="BX788" s="391"/>
      <c r="BY788" s="391"/>
      <c r="BZ788" s="391"/>
      <c r="CA788" s="391"/>
      <c r="CB788" s="391"/>
      <c r="CC788" s="391"/>
      <c r="CD788" s="391"/>
      <c r="CE788" s="391"/>
      <c r="CF788" s="391"/>
      <c r="CG788" s="391"/>
      <c r="CH788" s="391"/>
      <c r="CI788" s="391"/>
      <c r="CJ788" s="391"/>
      <c r="CK788" s="391"/>
      <c r="CL788" s="391"/>
      <c r="CM788" s="391"/>
      <c r="CN788" s="391"/>
      <c r="CO788" s="391"/>
      <c r="CP788" s="391"/>
      <c r="CQ788" s="391"/>
      <c r="CR788" s="391"/>
      <c r="CS788" s="391"/>
      <c r="CT788" s="391"/>
      <c r="CU788" s="391"/>
      <c r="CV788" s="391"/>
      <c r="CW788" s="391"/>
      <c r="CX788" s="391"/>
      <c r="CY788" s="391"/>
      <c r="CZ788" s="391"/>
    </row>
    <row r="789" ht="25.15" customHeight="true" x14ac:dyDescent="0.2">
      <c r="C789" s="1155"/>
      <c r="D789" s="1155"/>
      <c r="E789" s="671"/>
      <c r="F789" s="671"/>
      <c r="G789" s="671"/>
      <c r="H789" s="1155"/>
      <c r="I789" s="1155"/>
      <c r="J789" s="671"/>
      <c r="K789" s="671"/>
      <c r="L789" s="671"/>
      <c r="M789" s="1155"/>
      <c r="N789" s="1155"/>
      <c r="O789" s="671"/>
      <c r="P789" s="671"/>
      <c r="Q789" s="671"/>
      <c r="BA789" s="391"/>
      <c r="BB789" s="471"/>
      <c r="BC789" s="391"/>
      <c r="BD789" s="391"/>
      <c r="BE789" s="391"/>
      <c r="BF789" s="391"/>
      <c r="BG789" s="391"/>
      <c r="BH789" s="391"/>
      <c r="BI789" s="391"/>
      <c r="BJ789" s="391"/>
      <c r="BK789" s="391"/>
      <c r="BL789" s="391"/>
      <c r="BM789" s="391"/>
      <c r="BN789" s="391"/>
      <c r="BO789" s="391"/>
      <c r="BP789" s="391"/>
      <c r="BQ789" s="391"/>
      <c r="BR789" s="391"/>
      <c r="BS789" s="391"/>
      <c r="BT789" s="391"/>
      <c r="BU789" s="391"/>
      <c r="BV789" s="391"/>
      <c r="BW789" s="391"/>
      <c r="BX789" s="391"/>
      <c r="BY789" s="391"/>
      <c r="BZ789" s="391"/>
      <c r="CA789" s="391"/>
      <c r="CB789" s="391"/>
      <c r="CC789" s="391"/>
      <c r="CD789" s="391"/>
      <c r="CE789" s="391"/>
      <c r="CF789" s="391"/>
      <c r="CG789" s="391"/>
      <c r="CH789" s="391"/>
      <c r="CI789" s="391"/>
      <c r="CJ789" s="391"/>
      <c r="CK789" s="391"/>
      <c r="CL789" s="391"/>
      <c r="CM789" s="391"/>
      <c r="CN789" s="391"/>
      <c r="CO789" s="391"/>
      <c r="CP789" s="391"/>
      <c r="CQ789" s="391"/>
      <c r="CR789" s="391"/>
      <c r="CS789" s="391"/>
      <c r="CT789" s="391"/>
      <c r="CU789" s="391"/>
      <c r="CV789" s="391"/>
      <c r="CW789" s="391"/>
      <c r="CX789" s="391"/>
      <c r="CY789" s="391"/>
      <c r="CZ789" s="391"/>
    </row>
    <row r="790" ht="25.15" customHeight="true" x14ac:dyDescent="0.2">
      <c r="C790" s="1155"/>
      <c r="D790" s="1155"/>
      <c r="E790" s="671"/>
      <c r="F790" s="671"/>
      <c r="G790" s="671"/>
      <c r="H790" s="1155"/>
      <c r="I790" s="1155"/>
      <c r="J790" s="671"/>
      <c r="K790" s="671"/>
      <c r="L790" s="671"/>
      <c r="M790" s="1155"/>
      <c r="N790" s="1155"/>
      <c r="O790" s="671"/>
      <c r="P790" s="671"/>
      <c r="Q790" s="671"/>
      <c r="BA790" s="391"/>
      <c r="BB790" s="471"/>
      <c r="BC790" s="391"/>
      <c r="BD790" s="391"/>
      <c r="BE790" s="391"/>
      <c r="BF790" s="391"/>
      <c r="BG790" s="391"/>
      <c r="BH790" s="391"/>
      <c r="BI790" s="391"/>
      <c r="BJ790" s="391"/>
      <c r="BK790" s="391"/>
      <c r="BL790" s="391"/>
      <c r="BM790" s="391"/>
      <c r="BN790" s="391"/>
      <c r="BO790" s="391"/>
      <c r="BP790" s="391"/>
      <c r="BQ790" s="391"/>
      <c r="BR790" s="391"/>
      <c r="BS790" s="391"/>
      <c r="BT790" s="391"/>
      <c r="BU790" s="391"/>
      <c r="BV790" s="391"/>
      <c r="BW790" s="391"/>
      <c r="BX790" s="391"/>
      <c r="BY790" s="391"/>
      <c r="BZ790" s="391"/>
      <c r="CA790" s="391"/>
      <c r="CB790" s="391"/>
      <c r="CC790" s="391"/>
      <c r="CD790" s="391"/>
      <c r="CE790" s="391"/>
      <c r="CF790" s="391"/>
      <c r="CG790" s="391"/>
      <c r="CH790" s="391"/>
      <c r="CI790" s="391"/>
      <c r="CJ790" s="391"/>
      <c r="CK790" s="391"/>
      <c r="CL790" s="391"/>
      <c r="CM790" s="391"/>
      <c r="CN790" s="391"/>
      <c r="CO790" s="391"/>
      <c r="CP790" s="391"/>
      <c r="CQ790" s="391"/>
      <c r="CR790" s="391"/>
      <c r="CS790" s="391"/>
      <c r="CT790" s="391"/>
      <c r="CU790" s="391"/>
      <c r="CV790" s="391"/>
      <c r="CW790" s="391"/>
      <c r="CX790" s="391"/>
      <c r="CY790" s="391"/>
      <c r="CZ790" s="391"/>
    </row>
    <row r="791" ht="25.15" customHeight="true" x14ac:dyDescent="0.2">
      <c r="C791" s="1155"/>
      <c r="D791" s="1155"/>
      <c r="E791" s="671"/>
      <c r="F791" s="671"/>
      <c r="G791" s="671"/>
      <c r="H791" s="1155"/>
      <c r="I791" s="1155"/>
      <c r="J791" s="671"/>
      <c r="K791" s="671"/>
      <c r="L791" s="671"/>
      <c r="M791" s="1155"/>
      <c r="N791" s="1155"/>
      <c r="O791" s="671"/>
      <c r="P791" s="671"/>
      <c r="Q791" s="671"/>
      <c r="BA791" s="391"/>
      <c r="BB791" s="471"/>
      <c r="BC791" s="391"/>
      <c r="BD791" s="391"/>
      <c r="BE791" s="391"/>
      <c r="BF791" s="391"/>
      <c r="BG791" s="391"/>
      <c r="BH791" s="391"/>
      <c r="BI791" s="391"/>
      <c r="BJ791" s="391"/>
      <c r="BK791" s="391"/>
      <c r="BL791" s="391"/>
      <c r="BM791" s="391"/>
      <c r="BN791" s="391"/>
      <c r="BO791" s="391"/>
      <c r="BP791" s="391"/>
      <c r="BQ791" s="391"/>
      <c r="BR791" s="391"/>
      <c r="BS791" s="391"/>
      <c r="BT791" s="391"/>
      <c r="BU791" s="391"/>
      <c r="BV791" s="391"/>
      <c r="BW791" s="391"/>
      <c r="BX791" s="391"/>
      <c r="BY791" s="391"/>
      <c r="BZ791" s="391"/>
      <c r="CA791" s="391"/>
      <c r="CB791" s="391"/>
      <c r="CC791" s="391"/>
      <c r="CD791" s="391"/>
      <c r="CE791" s="391"/>
      <c r="CF791" s="391"/>
      <c r="CG791" s="391"/>
      <c r="CH791" s="391"/>
      <c r="CI791" s="391"/>
      <c r="CJ791" s="391"/>
      <c r="CK791" s="391"/>
      <c r="CL791" s="391"/>
      <c r="CM791" s="391"/>
      <c r="CN791" s="391"/>
      <c r="CO791" s="391"/>
      <c r="CP791" s="391"/>
      <c r="CQ791" s="391"/>
      <c r="CR791" s="391"/>
      <c r="CS791" s="391"/>
      <c r="CT791" s="391"/>
      <c r="CU791" s="391"/>
      <c r="CV791" s="391"/>
      <c r="CW791" s="391"/>
      <c r="CX791" s="391"/>
      <c r="CY791" s="391"/>
      <c r="CZ791" s="391"/>
    </row>
    <row r="792" ht="25.15" customHeight="true" x14ac:dyDescent="0.2">
      <c r="C792" s="1155"/>
      <c r="D792" s="1155"/>
      <c r="E792" s="671"/>
      <c r="F792" s="671"/>
      <c r="G792" s="671"/>
      <c r="H792" s="1155"/>
      <c r="I792" s="1155"/>
      <c r="J792" s="671"/>
      <c r="K792" s="671"/>
      <c r="L792" s="671"/>
      <c r="M792" s="1155"/>
      <c r="N792" s="1155"/>
      <c r="O792" s="671"/>
      <c r="P792" s="671"/>
      <c r="Q792" s="671"/>
      <c r="BA792" s="391"/>
      <c r="BB792" s="471"/>
      <c r="BC792" s="391"/>
      <c r="BD792" s="391"/>
      <c r="BE792" s="391"/>
      <c r="BF792" s="391"/>
      <c r="BG792" s="391"/>
      <c r="BH792" s="391"/>
      <c r="BI792" s="391"/>
      <c r="BJ792" s="391"/>
      <c r="BK792" s="391"/>
      <c r="BL792" s="391"/>
      <c r="BM792" s="391"/>
      <c r="BN792" s="391"/>
      <c r="BO792" s="391"/>
      <c r="BP792" s="391"/>
      <c r="BQ792" s="391"/>
      <c r="BR792" s="391"/>
      <c r="BS792" s="391"/>
      <c r="BT792" s="391"/>
      <c r="BU792" s="391"/>
      <c r="BV792" s="391"/>
      <c r="BW792" s="391"/>
      <c r="BX792" s="391"/>
      <c r="BY792" s="391"/>
      <c r="BZ792" s="391"/>
      <c r="CA792" s="391"/>
      <c r="CB792" s="391"/>
      <c r="CC792" s="391"/>
      <c r="CD792" s="391"/>
      <c r="CE792" s="391"/>
      <c r="CF792" s="391"/>
      <c r="CG792" s="391"/>
      <c r="CH792" s="391"/>
      <c r="CI792" s="391"/>
      <c r="CJ792" s="391"/>
      <c r="CK792" s="391"/>
      <c r="CL792" s="391"/>
      <c r="CM792" s="391"/>
      <c r="CN792" s="391"/>
      <c r="CO792" s="391"/>
      <c r="CP792" s="391"/>
      <c r="CQ792" s="391"/>
      <c r="CR792" s="391"/>
      <c r="CS792" s="391"/>
      <c r="CT792" s="391"/>
      <c r="CU792" s="391"/>
      <c r="CV792" s="391"/>
      <c r="CW792" s="391"/>
      <c r="CX792" s="391"/>
      <c r="CY792" s="391"/>
      <c r="CZ792" s="391"/>
    </row>
    <row r="793" ht="25.15" customHeight="true" x14ac:dyDescent="0.2">
      <c r="C793" s="1155"/>
      <c r="D793" s="1155"/>
      <c r="E793" s="671"/>
      <c r="F793" s="671"/>
      <c r="G793" s="671"/>
      <c r="H793" s="1155"/>
      <c r="I793" s="1155"/>
      <c r="J793" s="671"/>
      <c r="K793" s="671"/>
      <c r="L793" s="671"/>
      <c r="M793" s="1155"/>
      <c r="N793" s="1155"/>
      <c r="O793" s="671"/>
      <c r="P793" s="671"/>
      <c r="Q793" s="671"/>
      <c r="BA793" s="391"/>
      <c r="BB793" s="471"/>
      <c r="BC793" s="391"/>
      <c r="BD793" s="391"/>
      <c r="BE793" s="391"/>
      <c r="BF793" s="391"/>
      <c r="BG793" s="391"/>
      <c r="BH793" s="391"/>
      <c r="BI793" s="391"/>
      <c r="BJ793" s="391"/>
      <c r="BK793" s="391"/>
      <c r="BL793" s="391"/>
      <c r="BM793" s="391"/>
      <c r="BN793" s="391"/>
      <c r="BO793" s="391"/>
      <c r="BP793" s="391"/>
      <c r="BQ793" s="391"/>
      <c r="BR793" s="391"/>
      <c r="BS793" s="391"/>
      <c r="BT793" s="391"/>
      <c r="BU793" s="391"/>
      <c r="BV793" s="391"/>
      <c r="BW793" s="391"/>
      <c r="BX793" s="391"/>
      <c r="BY793" s="391"/>
      <c r="BZ793" s="391"/>
      <c r="CA793" s="391"/>
      <c r="CB793" s="391"/>
      <c r="CC793" s="391"/>
      <c r="CD793" s="391"/>
      <c r="CE793" s="391"/>
      <c r="CF793" s="391"/>
      <c r="CG793" s="391"/>
      <c r="CH793" s="391"/>
      <c r="CI793" s="391"/>
      <c r="CJ793" s="391"/>
      <c r="CK793" s="391"/>
      <c r="CL793" s="391"/>
      <c r="CM793" s="391"/>
      <c r="CN793" s="391"/>
      <c r="CO793" s="391"/>
      <c r="CP793" s="391"/>
      <c r="CQ793" s="391"/>
      <c r="CR793" s="391"/>
      <c r="CS793" s="391"/>
      <c r="CT793" s="391"/>
      <c r="CU793" s="391"/>
      <c r="CV793" s="391"/>
      <c r="CW793" s="391"/>
      <c r="CX793" s="391"/>
      <c r="CY793" s="391"/>
      <c r="CZ793" s="391"/>
    </row>
    <row r="794" ht="25.15" customHeight="true" x14ac:dyDescent="0.2">
      <c r="C794" s="1155"/>
      <c r="D794" s="1155"/>
      <c r="E794" s="671"/>
      <c r="F794" s="671"/>
      <c r="G794" s="671"/>
      <c r="H794" s="1155"/>
      <c r="I794" s="1155"/>
      <c r="J794" s="671"/>
      <c r="K794" s="671"/>
      <c r="L794" s="671"/>
      <c r="M794" s="1155"/>
      <c r="N794" s="1155"/>
      <c r="O794" s="671"/>
      <c r="P794" s="671"/>
      <c r="Q794" s="671"/>
      <c r="BA794" s="391"/>
      <c r="BB794" s="471"/>
      <c r="BC794" s="391"/>
      <c r="BD794" s="391"/>
      <c r="BE794" s="391"/>
      <c r="BF794" s="391"/>
      <c r="BG794" s="391"/>
      <c r="BH794" s="391"/>
      <c r="BI794" s="391"/>
      <c r="BJ794" s="391"/>
      <c r="BK794" s="391"/>
      <c r="BL794" s="391"/>
      <c r="BM794" s="391"/>
      <c r="BN794" s="391"/>
      <c r="BO794" s="391"/>
      <c r="BP794" s="391"/>
      <c r="BQ794" s="391"/>
      <c r="BR794" s="391"/>
      <c r="BS794" s="391"/>
      <c r="BT794" s="391"/>
      <c r="BU794" s="391"/>
      <c r="BV794" s="391"/>
      <c r="BW794" s="391"/>
      <c r="BX794" s="391"/>
      <c r="BY794" s="391"/>
      <c r="BZ794" s="391"/>
      <c r="CA794" s="391"/>
      <c r="CB794" s="391"/>
      <c r="CC794" s="391"/>
      <c r="CD794" s="391"/>
      <c r="CE794" s="391"/>
      <c r="CF794" s="391"/>
      <c r="CG794" s="391"/>
      <c r="CH794" s="391"/>
      <c r="CI794" s="391"/>
      <c r="CJ794" s="391"/>
      <c r="CK794" s="391"/>
      <c r="CL794" s="391"/>
      <c r="CM794" s="391"/>
      <c r="CN794" s="391"/>
      <c r="CO794" s="391"/>
      <c r="CP794" s="391"/>
      <c r="CQ794" s="391"/>
      <c r="CR794" s="391"/>
      <c r="CS794" s="391"/>
      <c r="CT794" s="391"/>
      <c r="CU794" s="391"/>
      <c r="CV794" s="391"/>
      <c r="CW794" s="391"/>
      <c r="CX794" s="391"/>
      <c r="CY794" s="391"/>
      <c r="CZ794" s="391"/>
    </row>
    <row r="795" ht="25.15" customHeight="true" x14ac:dyDescent="0.2">
      <c r="C795" s="1155"/>
      <c r="D795" s="1155"/>
      <c r="E795" s="671"/>
      <c r="F795" s="671"/>
      <c r="G795" s="671"/>
      <c r="H795" s="1155"/>
      <c r="I795" s="1155"/>
      <c r="J795" s="671"/>
      <c r="K795" s="671"/>
      <c r="L795" s="671"/>
      <c r="M795" s="1155"/>
      <c r="N795" s="1155"/>
      <c r="O795" s="671"/>
      <c r="P795" s="671"/>
      <c r="Q795" s="671"/>
      <c r="BA795" s="391"/>
      <c r="BB795" s="471"/>
      <c r="BC795" s="391"/>
      <c r="BD795" s="391"/>
      <c r="BE795" s="391"/>
      <c r="BF795" s="391"/>
      <c r="BG795" s="391"/>
      <c r="BH795" s="391"/>
      <c r="BI795" s="391"/>
      <c r="BJ795" s="391"/>
      <c r="BK795" s="391"/>
      <c r="BL795" s="391"/>
      <c r="BM795" s="391"/>
      <c r="BN795" s="391"/>
      <c r="BO795" s="391"/>
      <c r="BP795" s="391"/>
      <c r="BQ795" s="391"/>
      <c r="BR795" s="391"/>
      <c r="BS795" s="391"/>
      <c r="BT795" s="391"/>
      <c r="BU795" s="391"/>
      <c r="BV795" s="391"/>
      <c r="BW795" s="391"/>
      <c r="BX795" s="391"/>
      <c r="BY795" s="391"/>
      <c r="BZ795" s="391"/>
      <c r="CA795" s="391"/>
      <c r="CB795" s="391"/>
      <c r="CC795" s="391"/>
      <c r="CD795" s="391"/>
      <c r="CE795" s="391"/>
      <c r="CF795" s="391"/>
      <c r="CG795" s="391"/>
      <c r="CH795" s="391"/>
      <c r="CI795" s="391"/>
      <c r="CJ795" s="391"/>
      <c r="CK795" s="391"/>
      <c r="CL795" s="391"/>
      <c r="CM795" s="391"/>
      <c r="CN795" s="391"/>
      <c r="CO795" s="391"/>
      <c r="CP795" s="391"/>
      <c r="CQ795" s="391"/>
      <c r="CR795" s="391"/>
      <c r="CS795" s="391"/>
      <c r="CT795" s="391"/>
      <c r="CU795" s="391"/>
      <c r="CV795" s="391"/>
      <c r="CW795" s="391"/>
      <c r="CX795" s="391"/>
      <c r="CY795" s="391"/>
      <c r="CZ795" s="391"/>
    </row>
    <row r="796" ht="25.15" customHeight="true" x14ac:dyDescent="0.2">
      <c r="C796" s="1155"/>
      <c r="D796" s="1155"/>
      <c r="E796" s="671"/>
      <c r="F796" s="671"/>
      <c r="G796" s="671"/>
      <c r="H796" s="1155"/>
      <c r="I796" s="1155"/>
      <c r="J796" s="671"/>
      <c r="K796" s="671"/>
      <c r="L796" s="671"/>
      <c r="M796" s="1155"/>
      <c r="N796" s="1155"/>
      <c r="O796" s="671"/>
      <c r="P796" s="671"/>
      <c r="Q796" s="671"/>
      <c r="BA796" s="391"/>
      <c r="BB796" s="471"/>
      <c r="BC796" s="391"/>
      <c r="BD796" s="391"/>
      <c r="BE796" s="391"/>
      <c r="BF796" s="391"/>
      <c r="BG796" s="391"/>
      <c r="BH796" s="391"/>
      <c r="BI796" s="391"/>
      <c r="BJ796" s="391"/>
      <c r="BK796" s="391"/>
      <c r="BL796" s="391"/>
      <c r="BM796" s="391"/>
      <c r="BN796" s="391"/>
      <c r="BO796" s="391"/>
      <c r="BP796" s="391"/>
      <c r="BQ796" s="391"/>
      <c r="BR796" s="391"/>
      <c r="BS796" s="391"/>
      <c r="BT796" s="391"/>
      <c r="BU796" s="391"/>
      <c r="BV796" s="391"/>
      <c r="BW796" s="391"/>
      <c r="BX796" s="391"/>
      <c r="BY796" s="391"/>
      <c r="BZ796" s="391"/>
      <c r="CA796" s="391"/>
      <c r="CB796" s="391"/>
      <c r="CC796" s="391"/>
      <c r="CD796" s="391"/>
      <c r="CE796" s="391"/>
      <c r="CF796" s="391"/>
      <c r="CG796" s="391"/>
      <c r="CH796" s="391"/>
      <c r="CI796" s="391"/>
      <c r="CJ796" s="391"/>
      <c r="CK796" s="391"/>
      <c r="CL796" s="391"/>
      <c r="CM796" s="391"/>
      <c r="CN796" s="391"/>
      <c r="CO796" s="391"/>
      <c r="CP796" s="391"/>
      <c r="CQ796" s="391"/>
      <c r="CR796" s="391"/>
      <c r="CS796" s="391"/>
      <c r="CT796" s="391"/>
      <c r="CU796" s="391"/>
      <c r="CV796" s="391"/>
      <c r="CW796" s="391"/>
      <c r="CX796" s="391"/>
      <c r="CY796" s="391"/>
      <c r="CZ796" s="391"/>
    </row>
    <row r="797" ht="25.15" customHeight="true" x14ac:dyDescent="0.2">
      <c r="C797" s="1155"/>
      <c r="D797" s="1155"/>
      <c r="E797" s="671"/>
      <c r="F797" s="671"/>
      <c r="G797" s="671"/>
      <c r="H797" s="1155"/>
      <c r="I797" s="1155"/>
      <c r="J797" s="671"/>
      <c r="K797" s="671"/>
      <c r="L797" s="671"/>
      <c r="M797" s="1155"/>
      <c r="N797" s="1155"/>
      <c r="O797" s="671"/>
      <c r="P797" s="671"/>
      <c r="Q797" s="671"/>
      <c r="BA797" s="391"/>
      <c r="BB797" s="471"/>
      <c r="BC797" s="391"/>
      <c r="BD797" s="391"/>
      <c r="BE797" s="391"/>
      <c r="BF797" s="391"/>
      <c r="BG797" s="391"/>
      <c r="BH797" s="391"/>
      <c r="BI797" s="391"/>
      <c r="BJ797" s="391"/>
      <c r="BK797" s="391"/>
      <c r="BL797" s="391"/>
      <c r="BM797" s="391"/>
      <c r="BN797" s="391"/>
      <c r="BO797" s="391"/>
      <c r="BP797" s="391"/>
      <c r="BQ797" s="391"/>
      <c r="BR797" s="391"/>
      <c r="BS797" s="391"/>
      <c r="BT797" s="391"/>
      <c r="BU797" s="391"/>
      <c r="BV797" s="391"/>
      <c r="BW797" s="391"/>
      <c r="BX797" s="391"/>
      <c r="BY797" s="391"/>
      <c r="BZ797" s="391"/>
      <c r="CA797" s="391"/>
      <c r="CB797" s="391"/>
      <c r="CC797" s="391"/>
      <c r="CD797" s="391"/>
      <c r="CE797" s="391"/>
      <c r="CF797" s="391"/>
      <c r="CG797" s="391"/>
      <c r="CH797" s="391"/>
      <c r="CI797" s="391"/>
      <c r="CJ797" s="391"/>
      <c r="CK797" s="391"/>
      <c r="CL797" s="391"/>
      <c r="CM797" s="391"/>
      <c r="CN797" s="391"/>
      <c r="CO797" s="391"/>
      <c r="CP797" s="391"/>
      <c r="CQ797" s="391"/>
      <c r="CR797" s="391"/>
      <c r="CS797" s="391"/>
      <c r="CT797" s="391"/>
      <c r="CU797" s="391"/>
      <c r="CV797" s="391"/>
      <c r="CW797" s="391"/>
      <c r="CX797" s="391"/>
      <c r="CY797" s="391"/>
      <c r="CZ797" s="391"/>
    </row>
    <row r="798" ht="25.15" customHeight="true" x14ac:dyDescent="0.2">
      <c r="C798" s="1155"/>
      <c r="D798" s="1155"/>
      <c r="E798" s="671"/>
      <c r="F798" s="671"/>
      <c r="G798" s="671"/>
      <c r="H798" s="1155"/>
      <c r="I798" s="1155"/>
      <c r="J798" s="671"/>
      <c r="K798" s="671"/>
      <c r="L798" s="671"/>
      <c r="M798" s="1155"/>
      <c r="N798" s="1155"/>
      <c r="O798" s="671"/>
      <c r="P798" s="671"/>
      <c r="Q798" s="671"/>
      <c r="BA798" s="391"/>
      <c r="BB798" s="471"/>
      <c r="BC798" s="391"/>
      <c r="BD798" s="391"/>
      <c r="BE798" s="391"/>
      <c r="BF798" s="391"/>
      <c r="BG798" s="391"/>
      <c r="BH798" s="391"/>
      <c r="BI798" s="391"/>
      <c r="BJ798" s="391"/>
      <c r="BK798" s="391"/>
      <c r="BL798" s="391"/>
      <c r="BM798" s="391"/>
      <c r="BN798" s="391"/>
      <c r="BO798" s="391"/>
      <c r="BP798" s="391"/>
      <c r="BQ798" s="391"/>
      <c r="BR798" s="391"/>
      <c r="BS798" s="391"/>
      <c r="BT798" s="391"/>
      <c r="BU798" s="391"/>
      <c r="BV798" s="391"/>
      <c r="BW798" s="391"/>
      <c r="BX798" s="391"/>
      <c r="BY798" s="391"/>
      <c r="BZ798" s="391"/>
      <c r="CA798" s="391"/>
      <c r="CB798" s="391"/>
      <c r="CC798" s="391"/>
      <c r="CD798" s="391"/>
      <c r="CE798" s="391"/>
      <c r="CF798" s="391"/>
      <c r="CG798" s="391"/>
      <c r="CH798" s="391"/>
      <c r="CI798" s="391"/>
      <c r="CJ798" s="391"/>
      <c r="CK798" s="391"/>
      <c r="CL798" s="391"/>
      <c r="CM798" s="391"/>
      <c r="CN798" s="391"/>
      <c r="CO798" s="391"/>
      <c r="CP798" s="391"/>
      <c r="CQ798" s="391"/>
      <c r="CR798" s="391"/>
      <c r="CS798" s="391"/>
      <c r="CT798" s="391"/>
      <c r="CU798" s="391"/>
      <c r="CV798" s="391"/>
      <c r="CW798" s="391"/>
      <c r="CX798" s="391"/>
      <c r="CY798" s="391"/>
      <c r="CZ798" s="391"/>
    </row>
    <row r="799" ht="25.15" customHeight="true" x14ac:dyDescent="0.2">
      <c r="C799" s="1155"/>
      <c r="D799" s="1155"/>
      <c r="E799" s="671"/>
      <c r="F799" s="671"/>
      <c r="G799" s="671"/>
      <c r="H799" s="1155"/>
      <c r="I799" s="1155"/>
      <c r="J799" s="671"/>
      <c r="K799" s="671"/>
      <c r="L799" s="671"/>
      <c r="M799" s="1155"/>
      <c r="N799" s="1155"/>
      <c r="O799" s="671"/>
      <c r="P799" s="671"/>
      <c r="Q799" s="671"/>
      <c r="BA799" s="391"/>
      <c r="BB799" s="471"/>
      <c r="BC799" s="391"/>
      <c r="BD799" s="391"/>
      <c r="BE799" s="391"/>
      <c r="BF799" s="391"/>
      <c r="BG799" s="391"/>
      <c r="BH799" s="391"/>
      <c r="BI799" s="391"/>
      <c r="BJ799" s="391"/>
      <c r="BK799" s="391"/>
      <c r="BL799" s="391"/>
      <c r="BM799" s="391"/>
      <c r="BN799" s="391"/>
      <c r="BO799" s="391"/>
      <c r="BP799" s="391"/>
      <c r="BQ799" s="391"/>
      <c r="BR799" s="391"/>
      <c r="BS799" s="391"/>
      <c r="BT799" s="391"/>
      <c r="BU799" s="391"/>
      <c r="BV799" s="391"/>
      <c r="BW799" s="391"/>
      <c r="BX799" s="391"/>
      <c r="BY799" s="391"/>
      <c r="BZ799" s="391"/>
      <c r="CA799" s="391"/>
      <c r="CB799" s="391"/>
      <c r="CC799" s="391"/>
      <c r="CD799" s="391"/>
      <c r="CE799" s="391"/>
      <c r="CF799" s="391"/>
      <c r="CG799" s="391"/>
      <c r="CH799" s="391"/>
      <c r="CI799" s="391"/>
      <c r="CJ799" s="391"/>
      <c r="CK799" s="391"/>
      <c r="CL799" s="391"/>
      <c r="CM799" s="391"/>
      <c r="CN799" s="391"/>
      <c r="CO799" s="391"/>
      <c r="CP799" s="391"/>
      <c r="CQ799" s="391"/>
      <c r="CR799" s="391"/>
      <c r="CS799" s="391"/>
      <c r="CT799" s="391"/>
      <c r="CU799" s="391"/>
      <c r="CV799" s="391"/>
      <c r="CW799" s="391"/>
      <c r="CX799" s="391"/>
      <c r="CY799" s="391"/>
      <c r="CZ799" s="391"/>
    </row>
    <row r="800" ht="25.15" customHeight="true" x14ac:dyDescent="0.2">
      <c r="C800" s="671"/>
      <c r="D800" s="671"/>
      <c r="E800" s="671"/>
      <c r="F800" s="671"/>
      <c r="G800" s="671"/>
      <c r="H800" s="671"/>
      <c r="I800" s="671"/>
      <c r="J800" s="671"/>
      <c r="K800" s="671"/>
      <c r="L800" s="671"/>
      <c r="M800" s="671"/>
      <c r="N800" s="671"/>
      <c r="O800" s="671"/>
      <c r="P800" s="671"/>
      <c r="Q800" s="671"/>
      <c r="BA800" s="391"/>
      <c r="BB800" s="471"/>
      <c r="BC800" s="391"/>
      <c r="BD800" s="391"/>
      <c r="BE800" s="391"/>
      <c r="BF800" s="391"/>
      <c r="BG800" s="391"/>
      <c r="BH800" s="391"/>
      <c r="BI800" s="391"/>
      <c r="BJ800" s="391"/>
      <c r="BK800" s="391"/>
      <c r="BL800" s="391"/>
      <c r="BM800" s="391"/>
      <c r="BN800" s="391"/>
      <c r="BO800" s="391"/>
      <c r="BP800" s="391"/>
      <c r="BQ800" s="391"/>
      <c r="BR800" s="391"/>
      <c r="BS800" s="391"/>
      <c r="BT800" s="391"/>
      <c r="BU800" s="391"/>
      <c r="BV800" s="391"/>
      <c r="BW800" s="391"/>
      <c r="BX800" s="391"/>
      <c r="BY800" s="391"/>
      <c r="BZ800" s="391"/>
      <c r="CA800" s="391"/>
      <c r="CB800" s="391"/>
      <c r="CC800" s="391"/>
      <c r="CD800" s="391"/>
      <c r="CE800" s="391"/>
      <c r="CF800" s="391"/>
      <c r="CG800" s="391"/>
      <c r="CH800" s="391"/>
      <c r="CI800" s="391"/>
      <c r="CJ800" s="391"/>
      <c r="CK800" s="391"/>
      <c r="CL800" s="391"/>
      <c r="CM800" s="391"/>
      <c r="CN800" s="391"/>
      <c r="CO800" s="391"/>
      <c r="CP800" s="391"/>
      <c r="CQ800" s="391"/>
      <c r="CR800" s="391"/>
      <c r="CS800" s="391"/>
      <c r="CT800" s="391"/>
      <c r="CU800" s="391"/>
      <c r="CV800" s="391"/>
      <c r="CW800" s="391"/>
      <c r="CX800" s="391"/>
      <c r="CY800" s="391"/>
      <c r="CZ800" s="391"/>
    </row>
    <row r="801" ht="25.15" customHeight="true" x14ac:dyDescent="0.2">
      <c r="C801" s="671"/>
      <c r="D801" s="671"/>
      <c r="E801" s="671"/>
      <c r="F801" s="671"/>
      <c r="G801" s="671"/>
      <c r="H801" s="671"/>
      <c r="I801" s="671"/>
      <c r="J801" s="671"/>
      <c r="K801" s="671"/>
      <c r="L801" s="671"/>
      <c r="M801" s="671"/>
      <c r="N801" s="671"/>
      <c r="O801" s="671"/>
      <c r="P801" s="671"/>
      <c r="Q801" s="671"/>
    </row>
    <row r="802" ht="25.15" customHeight="true" x14ac:dyDescent="0.2">
      <c r="C802" s="671"/>
      <c r="D802" s="671"/>
      <c r="E802" s="671"/>
      <c r="F802" s="671"/>
      <c r="G802" s="671"/>
      <c r="H802" s="671"/>
      <c r="I802" s="671"/>
      <c r="J802" s="671"/>
      <c r="K802" s="671"/>
      <c r="L802" s="671"/>
      <c r="M802" s="671"/>
      <c r="N802" s="671"/>
      <c r="O802" s="671"/>
      <c r="P802" s="671"/>
      <c r="Q802" s="671"/>
    </row>
    <row r="803" ht="25.15" customHeight="true" x14ac:dyDescent="0.2">
      <c r="C803" s="671"/>
      <c r="D803" s="671"/>
      <c r="E803" s="671"/>
      <c r="F803" s="671"/>
      <c r="G803" s="671"/>
      <c r="H803" s="671"/>
      <c r="I803" s="671"/>
      <c r="J803" s="671"/>
      <c r="K803" s="671"/>
      <c r="L803" s="671"/>
      <c r="M803" s="671"/>
      <c r="N803" s="671"/>
      <c r="O803" s="671"/>
      <c r="P803" s="671"/>
      <c r="Q803" s="671"/>
    </row>
    <row r="804" ht="25.15" customHeight="true" x14ac:dyDescent="0.2">
      <c r="C804" s="671"/>
      <c r="D804" s="671"/>
      <c r="E804" s="671"/>
      <c r="F804" s="671"/>
      <c r="G804" s="671"/>
      <c r="H804" s="671"/>
      <c r="I804" s="671"/>
      <c r="J804" s="671"/>
      <c r="K804" s="671"/>
      <c r="L804" s="671"/>
      <c r="M804" s="671"/>
      <c r="N804" s="671"/>
      <c r="O804" s="671"/>
      <c r="P804" s="671"/>
      <c r="Q804" s="671"/>
    </row>
    <row r="805" ht="25.15" customHeight="true" x14ac:dyDescent="0.2">
      <c r="C805" s="671"/>
      <c r="D805" s="671"/>
      <c r="E805" s="671"/>
      <c r="F805" s="671"/>
      <c r="G805" s="671"/>
      <c r="H805" s="671"/>
      <c r="I805" s="671"/>
      <c r="J805" s="671"/>
      <c r="K805" s="671"/>
      <c r="L805" s="671"/>
      <c r="M805" s="671"/>
      <c r="N805" s="671"/>
      <c r="O805" s="671"/>
      <c r="P805" s="671"/>
      <c r="Q805" s="671"/>
    </row>
    <row r="806" ht="25.15" customHeight="true" x14ac:dyDescent="0.2">
      <c r="C806" s="671"/>
      <c r="D806" s="671"/>
      <c r="E806" s="671"/>
      <c r="F806" s="671"/>
      <c r="G806" s="671"/>
      <c r="H806" s="671"/>
      <c r="I806" s="671"/>
      <c r="J806" s="671"/>
      <c r="K806" s="671"/>
      <c r="L806" s="671"/>
      <c r="M806" s="671"/>
      <c r="N806" s="671"/>
      <c r="O806" s="671"/>
      <c r="P806" s="671"/>
      <c r="Q806" s="671"/>
    </row>
    <row r="807" ht="25.15" customHeight="true" x14ac:dyDescent="0.2">
      <c r="C807" s="671"/>
      <c r="D807" s="671"/>
      <c r="E807" s="671"/>
      <c r="F807" s="671"/>
      <c r="G807" s="671"/>
      <c r="H807" s="671"/>
      <c r="I807" s="671"/>
      <c r="J807" s="671"/>
      <c r="K807" s="671"/>
      <c r="L807" s="671"/>
      <c r="M807" s="671"/>
      <c r="N807" s="671"/>
      <c r="O807" s="671"/>
      <c r="P807" s="671"/>
      <c r="Q807" s="671"/>
    </row>
    <row r="808" ht="25.15" customHeight="true" x14ac:dyDescent="0.2">
      <c r="C808" s="671"/>
      <c r="D808" s="671"/>
      <c r="E808" s="671"/>
      <c r="F808" s="671"/>
      <c r="G808" s="671"/>
      <c r="H808" s="671"/>
      <c r="I808" s="671"/>
      <c r="J808" s="671"/>
      <c r="K808" s="671"/>
      <c r="L808" s="671"/>
      <c r="M808" s="671"/>
      <c r="N808" s="671"/>
      <c r="O808" s="671"/>
      <c r="P808" s="671"/>
      <c r="Q808" s="671"/>
    </row>
    <row r="809" ht="25.15" customHeight="true" x14ac:dyDescent="0.2">
      <c r="C809" s="671"/>
      <c r="D809" s="671"/>
      <c r="E809" s="671"/>
      <c r="F809" s="671"/>
      <c r="G809" s="671"/>
      <c r="H809" s="671"/>
      <c r="I809" s="671"/>
      <c r="J809" s="671"/>
      <c r="K809" s="671"/>
      <c r="L809" s="671"/>
      <c r="M809" s="671"/>
      <c r="N809" s="671"/>
      <c r="O809" s="671"/>
      <c r="P809" s="671"/>
      <c r="Q809" s="671"/>
    </row>
    <row r="810" ht="25.15" customHeight="true" x14ac:dyDescent="0.2">
      <c r="C810" s="671"/>
      <c r="D810" s="671"/>
      <c r="E810" s="671"/>
      <c r="F810" s="671"/>
      <c r="G810" s="671"/>
      <c r="H810" s="671"/>
      <c r="I810" s="671"/>
      <c r="J810" s="671"/>
      <c r="K810" s="671"/>
      <c r="L810" s="671"/>
      <c r="M810" s="671"/>
      <c r="N810" s="671"/>
      <c r="O810" s="671"/>
      <c r="P810" s="671"/>
      <c r="Q810" s="671"/>
    </row>
    <row r="811" ht="25.15" customHeight="true" x14ac:dyDescent="0.2">
      <c r="C811" s="671"/>
      <c r="D811" s="671"/>
      <c r="E811" s="671"/>
      <c r="F811" s="671"/>
      <c r="G811" s="671"/>
      <c r="H811" s="671"/>
      <c r="I811" s="671"/>
      <c r="J811" s="671"/>
      <c r="K811" s="671"/>
      <c r="L811" s="671"/>
      <c r="M811" s="671"/>
      <c r="N811" s="671"/>
      <c r="O811" s="671"/>
      <c r="P811" s="671"/>
      <c r="Q811" s="671"/>
    </row>
    <row r="812" ht="25.15" customHeight="true" x14ac:dyDescent="0.2">
      <c r="C812" s="671"/>
      <c r="D812" s="671"/>
      <c r="E812" s="671"/>
      <c r="F812" s="671"/>
      <c r="G812" s="671"/>
      <c r="H812" s="671"/>
      <c r="I812" s="671"/>
      <c r="J812" s="671"/>
      <c r="K812" s="671"/>
      <c r="L812" s="671"/>
      <c r="M812" s="671"/>
      <c r="N812" s="671"/>
      <c r="O812" s="671"/>
      <c r="P812" s="671"/>
      <c r="Q812" s="671"/>
    </row>
    <row r="813" ht="25.15" customHeight="true" x14ac:dyDescent="0.2">
      <c r="C813" s="671"/>
      <c r="D813" s="671"/>
      <c r="E813" s="671"/>
      <c r="F813" s="671"/>
      <c r="G813" s="671"/>
      <c r="H813" s="671"/>
      <c r="I813" s="671"/>
      <c r="J813" s="671"/>
      <c r="K813" s="671"/>
      <c r="L813" s="671"/>
      <c r="M813" s="671"/>
      <c r="N813" s="671"/>
      <c r="O813" s="671"/>
      <c r="P813" s="671"/>
      <c r="Q813" s="671"/>
    </row>
    <row r="814" ht="25.15" customHeight="true" x14ac:dyDescent="0.2">
      <c r="C814" s="671"/>
      <c r="D814" s="671"/>
      <c r="E814" s="671"/>
      <c r="F814" s="671"/>
      <c r="G814" s="671"/>
      <c r="H814" s="671"/>
      <c r="I814" s="671"/>
      <c r="J814" s="671"/>
      <c r="K814" s="671"/>
      <c r="L814" s="671"/>
      <c r="M814" s="671"/>
      <c r="N814" s="671"/>
      <c r="O814" s="671"/>
      <c r="P814" s="671"/>
      <c r="Q814" s="671"/>
    </row>
    <row r="815" ht="25.15" customHeight="true" x14ac:dyDescent="0.2">
      <c r="C815" s="671"/>
      <c r="D815" s="671"/>
      <c r="E815" s="671"/>
      <c r="F815" s="671"/>
      <c r="G815" s="671"/>
      <c r="H815" s="671"/>
      <c r="I815" s="671"/>
      <c r="J815" s="671"/>
      <c r="K815" s="671"/>
      <c r="L815" s="671"/>
      <c r="M815" s="671"/>
      <c r="N815" s="671"/>
      <c r="O815" s="671"/>
      <c r="P815" s="671"/>
      <c r="Q815" s="671"/>
    </row>
    <row r="816" ht="25.15" customHeight="true" x14ac:dyDescent="0.2">
      <c r="C816" s="671"/>
      <c r="D816" s="671"/>
      <c r="E816" s="671"/>
      <c r="F816" s="671"/>
      <c r="G816" s="671"/>
      <c r="H816" s="671"/>
      <c r="I816" s="671"/>
      <c r="J816" s="671"/>
      <c r="K816" s="671"/>
      <c r="L816" s="671"/>
      <c r="M816" s="671"/>
      <c r="N816" s="671"/>
      <c r="O816" s="671"/>
      <c r="P816" s="671"/>
      <c r="Q816" s="671"/>
    </row>
    <row r="817" ht="25.15" customHeight="true" x14ac:dyDescent="0.2">
      <c r="C817" s="671"/>
      <c r="D817" s="671"/>
      <c r="E817" s="671"/>
      <c r="F817" s="671"/>
      <c r="G817" s="671"/>
      <c r="H817" s="671"/>
      <c r="I817" s="671"/>
      <c r="J817" s="671"/>
      <c r="K817" s="671"/>
      <c r="L817" s="671"/>
      <c r="M817" s="671"/>
      <c r="N817" s="671"/>
      <c r="O817" s="671"/>
      <c r="P817" s="671"/>
      <c r="Q817" s="671"/>
    </row>
    <row r="818" ht="25.15" customHeight="true" x14ac:dyDescent="0.2">
      <c r="C818" s="671"/>
      <c r="D818" s="671"/>
      <c r="E818" s="671"/>
      <c r="F818" s="671"/>
      <c r="G818" s="671"/>
      <c r="H818" s="671"/>
      <c r="I818" s="671"/>
      <c r="J818" s="671"/>
      <c r="K818" s="671"/>
      <c r="L818" s="671"/>
      <c r="M818" s="671"/>
      <c r="N818" s="671"/>
      <c r="O818" s="671"/>
      <c r="P818" s="671"/>
      <c r="Q818" s="671"/>
    </row>
    <row r="819" ht="25.15" customHeight="true" x14ac:dyDescent="0.2">
      <c r="C819" s="671"/>
      <c r="D819" s="671"/>
      <c r="E819" s="671"/>
      <c r="F819" s="671"/>
      <c r="G819" s="671"/>
      <c r="H819" s="671"/>
      <c r="I819" s="671"/>
      <c r="J819" s="671"/>
      <c r="K819" s="671"/>
      <c r="L819" s="671"/>
      <c r="M819" s="671"/>
      <c r="N819" s="671"/>
      <c r="O819" s="671"/>
      <c r="P819" s="671"/>
      <c r="Q819" s="671"/>
    </row>
    <row r="820" ht="25.15" customHeight="true" x14ac:dyDescent="0.2">
      <c r="C820" s="671"/>
      <c r="D820" s="671"/>
      <c r="E820" s="671"/>
      <c r="F820" s="671"/>
      <c r="G820" s="671"/>
      <c r="H820" s="671"/>
      <c r="I820" s="671"/>
      <c r="J820" s="671"/>
      <c r="K820" s="671"/>
      <c r="L820" s="671"/>
      <c r="M820" s="671"/>
      <c r="N820" s="671"/>
      <c r="O820" s="671"/>
      <c r="P820" s="671"/>
      <c r="Q820" s="671"/>
    </row>
    <row r="821" ht="25.15" customHeight="true" x14ac:dyDescent="0.2">
      <c r="C821" s="671"/>
      <c r="D821" s="671"/>
      <c r="E821" s="671"/>
      <c r="F821" s="671"/>
      <c r="G821" s="671"/>
      <c r="H821" s="671"/>
      <c r="I821" s="671"/>
      <c r="J821" s="671"/>
      <c r="K821" s="671"/>
      <c r="L821" s="671"/>
      <c r="M821" s="671"/>
      <c r="N821" s="671"/>
      <c r="O821" s="671"/>
      <c r="P821" s="671"/>
      <c r="Q821" s="671"/>
    </row>
    <row r="822" ht="25.15" customHeight="true" x14ac:dyDescent="0.2">
      <c r="C822" s="671"/>
      <c r="D822" s="671"/>
      <c r="E822" s="671"/>
      <c r="F822" s="671"/>
      <c r="G822" s="671"/>
      <c r="H822" s="671"/>
      <c r="I822" s="671"/>
      <c r="J822" s="671"/>
      <c r="K822" s="671"/>
      <c r="L822" s="671"/>
      <c r="M822" s="671"/>
      <c r="N822" s="671"/>
      <c r="O822" s="671"/>
      <c r="P822" s="671"/>
      <c r="Q822" s="671"/>
    </row>
    <row r="823" ht="25.15" customHeight="true" x14ac:dyDescent="0.2">
      <c r="C823" s="671"/>
      <c r="D823" s="671"/>
      <c r="E823" s="671"/>
      <c r="F823" s="671"/>
      <c r="G823" s="671"/>
      <c r="H823" s="671"/>
      <c r="I823" s="671"/>
      <c r="J823" s="671"/>
      <c r="K823" s="671"/>
      <c r="L823" s="671"/>
      <c r="M823" s="671"/>
      <c r="N823" s="671"/>
      <c r="O823" s="671"/>
      <c r="P823" s="671"/>
      <c r="Q823" s="671"/>
    </row>
    <row r="824" ht="25.15" customHeight="true" x14ac:dyDescent="0.2">
      <c r="C824" s="671"/>
      <c r="D824" s="671"/>
      <c r="E824" s="671"/>
      <c r="F824" s="671"/>
      <c r="G824" s="671"/>
      <c r="H824" s="671"/>
      <c r="I824" s="671"/>
      <c r="J824" s="671"/>
      <c r="K824" s="671"/>
      <c r="L824" s="671"/>
      <c r="M824" s="671"/>
      <c r="N824" s="671"/>
      <c r="O824" s="671"/>
      <c r="P824" s="671"/>
      <c r="Q824" s="671"/>
    </row>
    <row r="825" ht="25.15" customHeight="true" x14ac:dyDescent="0.2">
      <c r="C825" s="671"/>
      <c r="D825" s="671"/>
      <c r="E825" s="671"/>
      <c r="F825" s="671"/>
      <c r="G825" s="671"/>
      <c r="H825" s="671"/>
      <c r="I825" s="671"/>
      <c r="J825" s="671"/>
      <c r="K825" s="671"/>
      <c r="L825" s="671"/>
      <c r="M825" s="671"/>
      <c r="N825" s="671"/>
      <c r="O825" s="671"/>
      <c r="P825" s="671"/>
      <c r="Q825" s="671"/>
    </row>
    <row r="826" ht="25.15" customHeight="true" x14ac:dyDescent="0.2">
      <c r="C826" s="671"/>
      <c r="D826" s="671"/>
      <c r="E826" s="671"/>
      <c r="F826" s="671"/>
      <c r="G826" s="671"/>
      <c r="H826" s="671"/>
      <c r="I826" s="671"/>
      <c r="J826" s="671"/>
      <c r="K826" s="671"/>
      <c r="L826" s="671"/>
      <c r="M826" s="671"/>
      <c r="N826" s="671"/>
      <c r="O826" s="671"/>
      <c r="P826" s="671"/>
      <c r="Q826" s="671"/>
    </row>
    <row r="827" ht="25.15" customHeight="true" x14ac:dyDescent="0.2">
      <c r="C827" s="671"/>
      <c r="D827" s="671"/>
      <c r="E827" s="671"/>
      <c r="F827" s="671"/>
      <c r="G827" s="671"/>
      <c r="H827" s="671"/>
      <c r="I827" s="671"/>
      <c r="J827" s="671"/>
      <c r="K827" s="671"/>
      <c r="L827" s="671"/>
      <c r="M827" s="671"/>
      <c r="N827" s="671"/>
      <c r="O827" s="671"/>
      <c r="P827" s="671"/>
      <c r="Q827" s="671"/>
    </row>
    <row r="828" ht="25.15" customHeight="true" x14ac:dyDescent="0.2">
      <c r="C828" s="671"/>
      <c r="D828" s="671"/>
      <c r="E828" s="671"/>
      <c r="F828" s="671"/>
      <c r="G828" s="671"/>
      <c r="H828" s="671"/>
      <c r="I828" s="671"/>
      <c r="J828" s="671"/>
      <c r="K828" s="671"/>
      <c r="L828" s="671"/>
      <c r="M828" s="671"/>
      <c r="N828" s="671"/>
      <c r="O828" s="671"/>
      <c r="P828" s="671"/>
      <c r="Q828" s="671"/>
    </row>
    <row r="829" ht="25.15" customHeight="true" x14ac:dyDescent="0.2">
      <c r="C829" s="671"/>
      <c r="D829" s="671"/>
      <c r="E829" s="671"/>
      <c r="F829" s="671"/>
      <c r="G829" s="671"/>
      <c r="H829" s="671"/>
      <c r="I829" s="671"/>
      <c r="J829" s="671"/>
      <c r="K829" s="671"/>
      <c r="L829" s="671"/>
      <c r="M829" s="671"/>
      <c r="N829" s="671"/>
      <c r="O829" s="671"/>
      <c r="P829" s="671"/>
      <c r="Q829" s="671"/>
    </row>
    <row r="830" ht="25.15" customHeight="true" x14ac:dyDescent="0.2">
      <c r="C830" s="671"/>
      <c r="D830" s="671"/>
      <c r="E830" s="671"/>
      <c r="F830" s="671"/>
      <c r="G830" s="671"/>
      <c r="H830" s="671"/>
      <c r="I830" s="671"/>
      <c r="J830" s="671"/>
      <c r="K830" s="671"/>
      <c r="L830" s="671"/>
      <c r="M830" s="671"/>
      <c r="N830" s="671"/>
      <c r="O830" s="671"/>
      <c r="P830" s="671"/>
      <c r="Q830" s="671"/>
    </row>
    <row r="831" ht="25.15" customHeight="true" x14ac:dyDescent="0.2">
      <c r="C831" s="671"/>
      <c r="D831" s="671"/>
      <c r="E831" s="671"/>
      <c r="F831" s="671"/>
      <c r="G831" s="671"/>
      <c r="H831" s="671"/>
      <c r="I831" s="671"/>
      <c r="J831" s="671"/>
      <c r="K831" s="671"/>
      <c r="L831" s="671"/>
      <c r="M831" s="671"/>
      <c r="N831" s="671"/>
      <c r="O831" s="671"/>
      <c r="P831" s="671"/>
      <c r="Q831" s="671"/>
    </row>
    <row r="832" ht="25.15" customHeight="true" x14ac:dyDescent="0.2">
      <c r="C832" s="671"/>
      <c r="D832" s="671"/>
      <c r="E832" s="671"/>
      <c r="F832" s="671"/>
      <c r="G832" s="671"/>
      <c r="H832" s="671"/>
      <c r="I832" s="671"/>
      <c r="J832" s="671"/>
      <c r="K832" s="671"/>
      <c r="L832" s="671"/>
      <c r="M832" s="671"/>
      <c r="N832" s="671"/>
      <c r="O832" s="671"/>
      <c r="P832" s="671"/>
      <c r="Q832" s="671"/>
    </row>
    <row r="833" ht="25.15" customHeight="true" x14ac:dyDescent="0.2">
      <c r="C833" s="671"/>
      <c r="D833" s="671"/>
      <c r="E833" s="671"/>
      <c r="F833" s="671"/>
      <c r="G833" s="671"/>
      <c r="H833" s="671"/>
      <c r="I833" s="671"/>
      <c r="J833" s="671"/>
      <c r="K833" s="671"/>
      <c r="L833" s="671"/>
      <c r="M833" s="671"/>
      <c r="N833" s="671"/>
      <c r="O833" s="671"/>
      <c r="P833" s="671"/>
      <c r="Q833" s="671"/>
    </row>
    <row r="834" ht="25.15" customHeight="true" x14ac:dyDescent="0.2">
      <c r="C834" s="671"/>
      <c r="D834" s="671"/>
      <c r="E834" s="671"/>
      <c r="F834" s="671"/>
      <c r="G834" s="671"/>
      <c r="H834" s="671"/>
      <c r="I834" s="671"/>
      <c r="J834" s="671"/>
      <c r="K834" s="671"/>
      <c r="L834" s="671"/>
      <c r="M834" s="671"/>
      <c r="N834" s="671"/>
      <c r="O834" s="671"/>
      <c r="P834" s="671"/>
      <c r="Q834" s="671"/>
    </row>
    <row r="835" ht="25.15" customHeight="true" x14ac:dyDescent="0.2">
      <c r="C835" s="671"/>
      <c r="D835" s="671"/>
      <c r="E835" s="671"/>
      <c r="F835" s="671"/>
      <c r="G835" s="671"/>
      <c r="H835" s="671"/>
      <c r="I835" s="671"/>
      <c r="J835" s="671"/>
      <c r="K835" s="671"/>
      <c r="L835" s="671"/>
      <c r="M835" s="671"/>
      <c r="N835" s="671"/>
      <c r="O835" s="671"/>
      <c r="P835" s="671"/>
      <c r="Q835" s="671"/>
    </row>
    <row r="836" ht="25.15" customHeight="true" x14ac:dyDescent="0.2">
      <c r="C836" s="671"/>
      <c r="D836" s="671"/>
      <c r="E836" s="671"/>
      <c r="F836" s="671"/>
      <c r="G836" s="671"/>
      <c r="H836" s="671"/>
      <c r="I836" s="671"/>
      <c r="J836" s="671"/>
      <c r="K836" s="671"/>
      <c r="L836" s="671"/>
      <c r="M836" s="671"/>
      <c r="N836" s="671"/>
      <c r="O836" s="671"/>
      <c r="P836" s="671"/>
      <c r="Q836" s="671"/>
    </row>
    <row r="837" ht="25.15" customHeight="true" x14ac:dyDescent="0.2">
      <c r="C837" s="671"/>
      <c r="D837" s="671"/>
      <c r="E837" s="671"/>
      <c r="F837" s="671"/>
      <c r="G837" s="671"/>
      <c r="H837" s="671"/>
      <c r="I837" s="671"/>
      <c r="J837" s="671"/>
      <c r="K837" s="671"/>
      <c r="L837" s="671"/>
      <c r="M837" s="671"/>
      <c r="N837" s="671"/>
      <c r="O837" s="671"/>
      <c r="P837" s="671"/>
      <c r="Q837" s="671"/>
    </row>
    <row r="838" ht="25.15" customHeight="true" x14ac:dyDescent="0.2">
      <c r="C838" s="671"/>
      <c r="D838" s="671"/>
      <c r="E838" s="671"/>
      <c r="F838" s="671"/>
      <c r="G838" s="671"/>
      <c r="H838" s="671"/>
      <c r="I838" s="671"/>
      <c r="J838" s="671"/>
      <c r="K838" s="671"/>
      <c r="L838" s="671"/>
      <c r="M838" s="671"/>
      <c r="N838" s="671"/>
      <c r="O838" s="671"/>
      <c r="P838" s="671"/>
      <c r="Q838" s="671"/>
    </row>
    <row r="839" ht="25.15" customHeight="true" x14ac:dyDescent="0.2">
      <c r="C839" s="671"/>
      <c r="D839" s="671"/>
      <c r="E839" s="671"/>
      <c r="F839" s="671"/>
      <c r="G839" s="671"/>
      <c r="H839" s="671"/>
      <c r="I839" s="671"/>
      <c r="J839" s="671"/>
      <c r="K839" s="671"/>
      <c r="L839" s="671"/>
      <c r="M839" s="671"/>
      <c r="N839" s="671"/>
      <c r="O839" s="671"/>
      <c r="P839" s="671"/>
      <c r="Q839" s="671"/>
    </row>
    <row r="840" ht="25.15" customHeight="true" x14ac:dyDescent="0.2">
      <c r="C840" s="671"/>
      <c r="D840" s="671"/>
      <c r="E840" s="671"/>
      <c r="F840" s="671"/>
      <c r="G840" s="671"/>
      <c r="H840" s="671"/>
      <c r="I840" s="671"/>
      <c r="J840" s="671"/>
      <c r="K840" s="671"/>
      <c r="L840" s="671"/>
      <c r="M840" s="671"/>
      <c r="N840" s="671"/>
      <c r="O840" s="671"/>
      <c r="P840" s="671"/>
      <c r="Q840" s="671"/>
    </row>
    <row r="841" ht="25.15" customHeight="true" x14ac:dyDescent="0.2">
      <c r="C841" s="671"/>
      <c r="D841" s="671"/>
      <c r="E841" s="671"/>
      <c r="F841" s="671"/>
      <c r="G841" s="671"/>
      <c r="H841" s="671"/>
      <c r="I841" s="671"/>
      <c r="J841" s="671"/>
      <c r="K841" s="671"/>
      <c r="L841" s="671"/>
      <c r="M841" s="671"/>
      <c r="N841" s="671"/>
      <c r="O841" s="671"/>
      <c r="P841" s="671"/>
      <c r="Q841" s="671"/>
    </row>
    <row r="842" ht="25.15" customHeight="true" x14ac:dyDescent="0.2">
      <c r="C842" s="671"/>
      <c r="D842" s="671"/>
      <c r="E842" s="671"/>
      <c r="F842" s="671"/>
      <c r="G842" s="671"/>
      <c r="H842" s="671"/>
      <c r="I842" s="671"/>
      <c r="J842" s="671"/>
      <c r="K842" s="671"/>
      <c r="L842" s="671"/>
      <c r="M842" s="671"/>
      <c r="N842" s="671"/>
      <c r="O842" s="671"/>
      <c r="P842" s="671"/>
      <c r="Q842" s="671"/>
    </row>
    <row r="843" ht="25.15" customHeight="true" x14ac:dyDescent="0.2">
      <c r="C843" s="671"/>
      <c r="D843" s="671"/>
      <c r="E843" s="671"/>
      <c r="F843" s="671"/>
      <c r="G843" s="671"/>
      <c r="H843" s="671"/>
      <c r="I843" s="671"/>
      <c r="J843" s="671"/>
      <c r="K843" s="671"/>
      <c r="L843" s="671"/>
      <c r="M843" s="671"/>
      <c r="N843" s="671"/>
      <c r="O843" s="671"/>
      <c r="P843" s="671"/>
      <c r="Q843" s="671"/>
    </row>
    <row r="844" ht="25.15" customHeight="true" x14ac:dyDescent="0.2">
      <c r="C844" s="671"/>
      <c r="D844" s="671"/>
      <c r="E844" s="671"/>
      <c r="F844" s="671"/>
      <c r="G844" s="671"/>
      <c r="H844" s="671"/>
      <c r="I844" s="671"/>
      <c r="J844" s="671"/>
      <c r="K844" s="671"/>
      <c r="L844" s="671"/>
      <c r="M844" s="671"/>
      <c r="N844" s="671"/>
      <c r="O844" s="671"/>
      <c r="P844" s="671"/>
      <c r="Q844" s="671"/>
    </row>
    <row r="845" ht="25.15" customHeight="true" x14ac:dyDescent="0.2">
      <c r="C845" s="671"/>
      <c r="D845" s="671"/>
      <c r="E845" s="671"/>
      <c r="F845" s="671"/>
      <c r="G845" s="671"/>
      <c r="H845" s="671"/>
      <c r="I845" s="671"/>
      <c r="J845" s="671"/>
      <c r="K845" s="671"/>
      <c r="L845" s="671"/>
      <c r="M845" s="671"/>
      <c r="N845" s="671"/>
      <c r="O845" s="671"/>
      <c r="P845" s="671"/>
      <c r="Q845" s="671"/>
    </row>
    <row r="846" ht="25.15" customHeight="true" x14ac:dyDescent="0.2">
      <c r="C846" s="671"/>
      <c r="D846" s="671"/>
      <c r="E846" s="671"/>
      <c r="F846" s="671"/>
      <c r="G846" s="671"/>
      <c r="H846" s="671"/>
      <c r="I846" s="671"/>
      <c r="J846" s="671"/>
      <c r="K846" s="671"/>
      <c r="L846" s="671"/>
      <c r="M846" s="671"/>
      <c r="N846" s="671"/>
      <c r="O846" s="671"/>
      <c r="P846" s="671"/>
      <c r="Q846" s="671"/>
    </row>
    <row r="847" ht="25.15" customHeight="true" x14ac:dyDescent="0.2">
      <c r="C847" s="671"/>
      <c r="D847" s="671"/>
      <c r="E847" s="671"/>
      <c r="F847" s="671"/>
      <c r="G847" s="671"/>
      <c r="H847" s="671"/>
      <c r="I847" s="671"/>
      <c r="J847" s="671"/>
      <c r="K847" s="671"/>
      <c r="L847" s="671"/>
      <c r="M847" s="671"/>
      <c r="N847" s="671"/>
      <c r="O847" s="671"/>
      <c r="P847" s="671"/>
      <c r="Q847" s="671"/>
    </row>
    <row r="848" ht="25.15" customHeight="true" x14ac:dyDescent="0.2">
      <c r="C848" s="671"/>
      <c r="D848" s="671"/>
      <c r="E848" s="671"/>
      <c r="F848" s="671"/>
      <c r="G848" s="671"/>
      <c r="H848" s="671"/>
      <c r="I848" s="671"/>
      <c r="J848" s="671"/>
      <c r="K848" s="671"/>
      <c r="L848" s="671"/>
      <c r="M848" s="671"/>
      <c r="N848" s="671"/>
      <c r="O848" s="671"/>
      <c r="P848" s="671"/>
      <c r="Q848" s="671"/>
    </row>
    <row r="849" ht="25.15" customHeight="true" x14ac:dyDescent="0.2">
      <c r="C849" s="671"/>
      <c r="D849" s="671"/>
      <c r="E849" s="671"/>
      <c r="F849" s="671"/>
      <c r="G849" s="671"/>
      <c r="H849" s="671"/>
      <c r="I849" s="671"/>
      <c r="J849" s="671"/>
      <c r="K849" s="671"/>
      <c r="L849" s="671"/>
      <c r="M849" s="671"/>
      <c r="N849" s="671"/>
      <c r="O849" s="671"/>
      <c r="P849" s="671"/>
      <c r="Q849" s="671"/>
    </row>
    <row r="850" ht="25.15" customHeight="true" x14ac:dyDescent="0.2">
      <c r="C850" s="671"/>
      <c r="D850" s="671"/>
      <c r="E850" s="671"/>
      <c r="F850" s="671"/>
      <c r="G850" s="671"/>
      <c r="H850" s="671"/>
      <c r="I850" s="671"/>
      <c r="J850" s="671"/>
      <c r="K850" s="671"/>
      <c r="L850" s="671"/>
      <c r="M850" s="671"/>
      <c r="N850" s="671"/>
      <c r="O850" s="671"/>
      <c r="P850" s="671"/>
      <c r="Q850" s="671"/>
    </row>
    <row r="851" ht="25.15" customHeight="true" x14ac:dyDescent="0.2">
      <c r="C851" s="671"/>
      <c r="D851" s="671"/>
      <c r="E851" s="671"/>
      <c r="F851" s="671"/>
      <c r="G851" s="671"/>
      <c r="H851" s="671"/>
      <c r="I851" s="671"/>
      <c r="J851" s="671"/>
      <c r="K851" s="671"/>
      <c r="L851" s="671"/>
      <c r="M851" s="671"/>
      <c r="N851" s="671"/>
      <c r="O851" s="671"/>
      <c r="P851" s="671"/>
      <c r="Q851" s="671"/>
    </row>
    <row r="852" ht="25.15" customHeight="true" x14ac:dyDescent="0.2">
      <c r="C852" s="671"/>
      <c r="D852" s="671"/>
      <c r="E852" s="671"/>
      <c r="F852" s="671"/>
      <c r="G852" s="671"/>
      <c r="H852" s="671"/>
      <c r="I852" s="671"/>
      <c r="J852" s="671"/>
      <c r="K852" s="671"/>
      <c r="L852" s="671"/>
      <c r="M852" s="671"/>
      <c r="N852" s="671"/>
      <c r="O852" s="671"/>
      <c r="P852" s="671"/>
      <c r="Q852" s="671"/>
    </row>
    <row r="853" ht="25.15" customHeight="true" x14ac:dyDescent="0.2">
      <c r="C853" s="671"/>
      <c r="D853" s="671"/>
      <c r="E853" s="671"/>
      <c r="F853" s="671"/>
      <c r="G853" s="671"/>
      <c r="H853" s="671"/>
      <c r="I853" s="671"/>
      <c r="J853" s="671"/>
      <c r="K853" s="671"/>
      <c r="L853" s="671"/>
      <c r="M853" s="671"/>
      <c r="N853" s="671"/>
      <c r="O853" s="671"/>
      <c r="P853" s="671"/>
      <c r="Q853" s="671"/>
    </row>
    <row r="854" ht="25.15" customHeight="true" x14ac:dyDescent="0.2">
      <c r="C854" s="671"/>
      <c r="D854" s="671"/>
      <c r="E854" s="671"/>
      <c r="F854" s="671"/>
      <c r="G854" s="671"/>
      <c r="H854" s="671"/>
      <c r="I854" s="671"/>
      <c r="J854" s="671"/>
      <c r="K854" s="671"/>
      <c r="L854" s="671"/>
      <c r="M854" s="671"/>
      <c r="N854" s="671"/>
      <c r="O854" s="671"/>
      <c r="P854" s="671"/>
      <c r="Q854" s="671"/>
    </row>
    <row r="855" ht="25.15" customHeight="true" x14ac:dyDescent="0.2">
      <c r="C855" s="671"/>
      <c r="D855" s="671"/>
      <c r="E855" s="671"/>
      <c r="F855" s="671"/>
      <c r="G855" s="671"/>
      <c r="H855" s="671"/>
      <c r="I855" s="671"/>
      <c r="J855" s="671"/>
      <c r="K855" s="671"/>
      <c r="L855" s="671"/>
      <c r="M855" s="671"/>
      <c r="N855" s="671"/>
      <c r="O855" s="671"/>
      <c r="P855" s="671"/>
      <c r="Q855" s="671"/>
    </row>
    <row r="856" ht="25.15" customHeight="true" x14ac:dyDescent="0.2">
      <c r="C856" s="671"/>
      <c r="D856" s="671"/>
      <c r="E856" s="671"/>
      <c r="F856" s="671"/>
      <c r="G856" s="671"/>
      <c r="H856" s="671"/>
      <c r="I856" s="671"/>
      <c r="J856" s="671"/>
      <c r="K856" s="671"/>
      <c r="L856" s="671"/>
      <c r="M856" s="671"/>
      <c r="N856" s="671"/>
      <c r="O856" s="671"/>
      <c r="P856" s="671"/>
      <c r="Q856" s="671"/>
    </row>
    <row r="857" ht="25.15" customHeight="true" x14ac:dyDescent="0.2">
      <c r="C857" s="671"/>
      <c r="D857" s="671"/>
      <c r="E857" s="671"/>
      <c r="F857" s="671"/>
      <c r="G857" s="671"/>
      <c r="H857" s="671"/>
      <c r="I857" s="671"/>
      <c r="J857" s="671"/>
      <c r="K857" s="671"/>
      <c r="L857" s="671"/>
      <c r="M857" s="671"/>
      <c r="N857" s="671"/>
      <c r="O857" s="671"/>
      <c r="P857" s="671"/>
      <c r="Q857" s="671"/>
    </row>
    <row r="858" ht="25.15" customHeight="true" x14ac:dyDescent="0.2">
      <c r="C858" s="671"/>
      <c r="D858" s="671"/>
      <c r="E858" s="671"/>
      <c r="F858" s="671"/>
      <c r="G858" s="671"/>
      <c r="H858" s="671"/>
      <c r="I858" s="671"/>
      <c r="J858" s="671"/>
      <c r="K858" s="671"/>
      <c r="L858" s="671"/>
      <c r="M858" s="671"/>
      <c r="N858" s="671"/>
      <c r="O858" s="671"/>
      <c r="P858" s="671"/>
      <c r="Q858" s="671"/>
    </row>
    <row r="859" ht="25.15" customHeight="true" x14ac:dyDescent="0.2">
      <c r="C859" s="671"/>
      <c r="D859" s="671"/>
      <c r="E859" s="671"/>
      <c r="F859" s="671"/>
      <c r="G859" s="671"/>
      <c r="H859" s="671"/>
      <c r="I859" s="671"/>
      <c r="J859" s="671"/>
      <c r="K859" s="671"/>
      <c r="L859" s="671"/>
      <c r="M859" s="671"/>
      <c r="N859" s="671"/>
      <c r="O859" s="671"/>
      <c r="P859" s="671"/>
      <c r="Q859" s="671"/>
    </row>
    <row r="860" ht="25.15" customHeight="true" x14ac:dyDescent="0.2">
      <c r="C860" s="671"/>
      <c r="D860" s="671"/>
      <c r="E860" s="671"/>
      <c r="F860" s="671"/>
      <c r="G860" s="671"/>
      <c r="H860" s="671"/>
      <c r="I860" s="671"/>
      <c r="J860" s="671"/>
      <c r="K860" s="671"/>
      <c r="L860" s="671"/>
      <c r="M860" s="671"/>
      <c r="N860" s="671"/>
      <c r="O860" s="671"/>
      <c r="P860" s="671"/>
      <c r="Q860" s="671"/>
    </row>
    <row r="861" ht="25.15" customHeight="true" x14ac:dyDescent="0.2">
      <c r="C861" s="671"/>
      <c r="D861" s="671"/>
      <c r="E861" s="671"/>
      <c r="F861" s="671"/>
      <c r="G861" s="671"/>
      <c r="H861" s="671"/>
      <c r="I861" s="671"/>
      <c r="J861" s="671"/>
      <c r="K861" s="671"/>
      <c r="L861" s="671"/>
      <c r="M861" s="671"/>
      <c r="N861" s="671"/>
      <c r="O861" s="671"/>
      <c r="P861" s="671"/>
      <c r="Q861" s="671"/>
    </row>
    <row r="862" ht="25.15" customHeight="true" x14ac:dyDescent="0.2">
      <c r="C862" s="671"/>
      <c r="D862" s="671"/>
      <c r="E862" s="671"/>
      <c r="F862" s="671"/>
      <c r="G862" s="671"/>
      <c r="H862" s="671"/>
      <c r="I862" s="671"/>
      <c r="J862" s="671"/>
      <c r="K862" s="671"/>
      <c r="L862" s="671"/>
      <c r="M862" s="671"/>
      <c r="N862" s="671"/>
      <c r="O862" s="671"/>
      <c r="P862" s="671"/>
      <c r="Q862" s="671"/>
    </row>
    <row r="863" ht="25.15" customHeight="true" x14ac:dyDescent="0.2">
      <c r="C863" s="671"/>
      <c r="D863" s="671"/>
      <c r="E863" s="671"/>
      <c r="F863" s="671"/>
      <c r="G863" s="671"/>
      <c r="H863" s="671"/>
      <c r="I863" s="671"/>
      <c r="J863" s="671"/>
      <c r="K863" s="671"/>
      <c r="L863" s="671"/>
      <c r="M863" s="671"/>
      <c r="N863" s="671"/>
      <c r="O863" s="671"/>
      <c r="P863" s="671"/>
      <c r="Q863" s="671"/>
    </row>
    <row r="864" ht="25.15" customHeight="true" x14ac:dyDescent="0.2">
      <c r="C864" s="671"/>
      <c r="D864" s="671"/>
      <c r="E864" s="671"/>
      <c r="F864" s="671"/>
      <c r="G864" s="671"/>
      <c r="H864" s="671"/>
      <c r="I864" s="671"/>
      <c r="J864" s="671"/>
      <c r="K864" s="671"/>
      <c r="L864" s="671"/>
      <c r="M864" s="671"/>
      <c r="N864" s="671"/>
      <c r="O864" s="671"/>
      <c r="P864" s="671"/>
      <c r="Q864" s="671"/>
    </row>
    <row r="865" ht="25.15" customHeight="true" x14ac:dyDescent="0.2">
      <c r="C865" s="671"/>
      <c r="D865" s="671"/>
      <c r="E865" s="671"/>
      <c r="F865" s="671"/>
      <c r="G865" s="671"/>
      <c r="H865" s="671"/>
      <c r="I865" s="671"/>
      <c r="J865" s="671"/>
      <c r="K865" s="671"/>
      <c r="L865" s="671"/>
      <c r="M865" s="671"/>
      <c r="N865" s="671"/>
      <c r="O865" s="671"/>
      <c r="P865" s="671"/>
      <c r="Q865" s="671"/>
    </row>
    <row r="866" ht="25.15" customHeight="true" x14ac:dyDescent="0.2">
      <c r="C866" s="671"/>
      <c r="D866" s="671"/>
      <c r="E866" s="671"/>
      <c r="F866" s="671"/>
      <c r="G866" s="671"/>
      <c r="H866" s="671"/>
      <c r="I866" s="671"/>
      <c r="J866" s="671"/>
      <c r="K866" s="671"/>
      <c r="L866" s="671"/>
      <c r="M866" s="671"/>
      <c r="N866" s="671"/>
      <c r="O866" s="671"/>
      <c r="P866" s="671"/>
      <c r="Q866" s="671"/>
    </row>
    <row r="867" ht="25.15" customHeight="true" x14ac:dyDescent="0.2">
      <c r="C867" s="671"/>
      <c r="D867" s="671"/>
      <c r="E867" s="671"/>
      <c r="F867" s="671"/>
      <c r="G867" s="671"/>
      <c r="H867" s="671"/>
      <c r="I867" s="671"/>
      <c r="J867" s="671"/>
      <c r="K867" s="671"/>
      <c r="L867" s="671"/>
      <c r="M867" s="671"/>
      <c r="N867" s="671"/>
      <c r="O867" s="671"/>
      <c r="P867" s="671"/>
      <c r="Q867" s="671"/>
    </row>
    <row r="868" ht="25.15" customHeight="true" x14ac:dyDescent="0.2">
      <c r="C868" s="671"/>
      <c r="D868" s="671"/>
      <c r="E868" s="671"/>
      <c r="F868" s="671"/>
      <c r="G868" s="671"/>
      <c r="H868" s="671"/>
      <c r="I868" s="671"/>
      <c r="J868" s="671"/>
      <c r="K868" s="671"/>
      <c r="L868" s="671"/>
      <c r="M868" s="671"/>
      <c r="N868" s="671"/>
      <c r="O868" s="671"/>
      <c r="P868" s="671"/>
      <c r="Q868" s="671"/>
    </row>
    <row r="869" ht="25.15" customHeight="true" x14ac:dyDescent="0.2">
      <c r="C869" s="671"/>
      <c r="D869" s="671"/>
      <c r="E869" s="671"/>
      <c r="F869" s="671"/>
      <c r="G869" s="671"/>
      <c r="H869" s="671"/>
      <c r="I869" s="671"/>
      <c r="J869" s="671"/>
      <c r="K869" s="671"/>
      <c r="L869" s="671"/>
      <c r="M869" s="671"/>
      <c r="N869" s="671"/>
      <c r="O869" s="671"/>
      <c r="P869" s="671"/>
      <c r="Q869" s="671"/>
    </row>
    <row r="870" ht="25.15" customHeight="true" x14ac:dyDescent="0.2">
      <c r="C870" s="671"/>
      <c r="D870" s="671"/>
      <c r="E870" s="671"/>
      <c r="F870" s="671"/>
      <c r="G870" s="671"/>
      <c r="H870" s="671"/>
      <c r="I870" s="671"/>
      <c r="J870" s="671"/>
      <c r="K870" s="671"/>
      <c r="L870" s="671"/>
      <c r="M870" s="671"/>
      <c r="N870" s="671"/>
      <c r="O870" s="671"/>
      <c r="P870" s="671"/>
      <c r="Q870" s="671"/>
    </row>
    <row r="871" ht="25.15" customHeight="true" x14ac:dyDescent="0.2">
      <c r="C871" s="671"/>
      <c r="D871" s="671"/>
      <c r="E871" s="671"/>
      <c r="F871" s="671"/>
      <c r="G871" s="671"/>
      <c r="H871" s="671"/>
      <c r="I871" s="671"/>
      <c r="J871" s="671"/>
      <c r="K871" s="671"/>
      <c r="L871" s="671"/>
      <c r="M871" s="671"/>
      <c r="N871" s="671"/>
      <c r="O871" s="671"/>
      <c r="P871" s="671"/>
      <c r="Q871" s="671"/>
    </row>
    <row r="872" ht="25.15" customHeight="true" x14ac:dyDescent="0.2">
      <c r="C872" s="671"/>
      <c r="D872" s="671"/>
      <c r="E872" s="671"/>
      <c r="F872" s="671"/>
      <c r="G872" s="671"/>
      <c r="H872" s="671"/>
      <c r="I872" s="671"/>
      <c r="J872" s="671"/>
      <c r="K872" s="671"/>
      <c r="L872" s="671"/>
      <c r="M872" s="671"/>
      <c r="N872" s="671"/>
      <c r="O872" s="671"/>
      <c r="P872" s="671"/>
      <c r="Q872" s="671"/>
    </row>
    <row r="873" ht="25.15" customHeight="true" x14ac:dyDescent="0.2">
      <c r="C873" s="671"/>
      <c r="D873" s="671"/>
      <c r="E873" s="671"/>
      <c r="F873" s="671"/>
      <c r="G873" s="671"/>
      <c r="H873" s="671"/>
      <c r="I873" s="671"/>
      <c r="J873" s="671"/>
      <c r="K873" s="671"/>
      <c r="L873" s="671"/>
      <c r="M873" s="671"/>
      <c r="N873" s="671"/>
      <c r="O873" s="671"/>
      <c r="P873" s="671"/>
      <c r="Q873" s="671"/>
    </row>
    <row r="874" ht="25.15" customHeight="true" x14ac:dyDescent="0.2">
      <c r="C874" s="671"/>
      <c r="D874" s="671"/>
      <c r="E874" s="671"/>
      <c r="F874" s="671"/>
      <c r="G874" s="671"/>
      <c r="H874" s="671"/>
      <c r="I874" s="671"/>
      <c r="J874" s="671"/>
      <c r="K874" s="671"/>
      <c r="L874" s="671"/>
      <c r="M874" s="671"/>
      <c r="N874" s="671"/>
      <c r="O874" s="671"/>
      <c r="P874" s="671"/>
      <c r="Q874" s="671"/>
    </row>
    <row r="875" ht="25.15" customHeight="true" x14ac:dyDescent="0.2">
      <c r="C875" s="671"/>
      <c r="D875" s="671"/>
      <c r="E875" s="671"/>
      <c r="F875" s="671"/>
      <c r="G875" s="671"/>
      <c r="H875" s="671"/>
      <c r="I875" s="671"/>
      <c r="J875" s="671"/>
      <c r="K875" s="671"/>
      <c r="L875" s="671"/>
      <c r="M875" s="671"/>
      <c r="N875" s="671"/>
      <c r="O875" s="671"/>
      <c r="P875" s="671"/>
      <c r="Q875" s="671"/>
    </row>
    <row r="876" ht="25.15" customHeight="true" x14ac:dyDescent="0.2">
      <c r="C876" s="671"/>
      <c r="D876" s="671"/>
      <c r="E876" s="671"/>
      <c r="F876" s="671"/>
      <c r="G876" s="671"/>
      <c r="H876" s="671"/>
      <c r="I876" s="671"/>
      <c r="J876" s="671"/>
      <c r="K876" s="671"/>
      <c r="L876" s="671"/>
      <c r="M876" s="671"/>
      <c r="N876" s="671"/>
      <c r="O876" s="671"/>
      <c r="P876" s="671"/>
      <c r="Q876" s="671"/>
    </row>
    <row r="877" ht="25.15" customHeight="true" x14ac:dyDescent="0.2">
      <c r="C877" s="671"/>
      <c r="D877" s="671"/>
      <c r="E877" s="671"/>
      <c r="F877" s="671"/>
      <c r="G877" s="671"/>
      <c r="H877" s="671"/>
      <c r="I877" s="671"/>
      <c r="J877" s="671"/>
      <c r="K877" s="671"/>
      <c r="L877" s="671"/>
      <c r="M877" s="671"/>
      <c r="N877" s="671"/>
      <c r="O877" s="671"/>
      <c r="P877" s="671"/>
      <c r="Q877" s="671"/>
    </row>
    <row r="878" ht="25.15" customHeight="true" x14ac:dyDescent="0.2">
      <c r="C878" s="671"/>
      <c r="D878" s="671"/>
      <c r="E878" s="671"/>
      <c r="F878" s="671"/>
      <c r="G878" s="671"/>
      <c r="H878" s="671"/>
      <c r="I878" s="671"/>
      <c r="J878" s="671"/>
      <c r="K878" s="671"/>
      <c r="L878" s="671"/>
      <c r="M878" s="671"/>
      <c r="N878" s="671"/>
      <c r="O878" s="671"/>
      <c r="P878" s="671"/>
      <c r="Q878" s="671"/>
    </row>
    <row r="879" ht="25.15" customHeight="true" x14ac:dyDescent="0.2">
      <c r="C879" s="671"/>
      <c r="D879" s="671"/>
      <c r="E879" s="671"/>
      <c r="F879" s="671"/>
      <c r="G879" s="671"/>
      <c r="H879" s="671"/>
      <c r="I879" s="671"/>
      <c r="J879" s="671"/>
      <c r="K879" s="671"/>
      <c r="L879" s="671"/>
      <c r="M879" s="671"/>
      <c r="N879" s="671"/>
      <c r="O879" s="671"/>
      <c r="P879" s="671"/>
      <c r="Q879" s="671"/>
    </row>
    <row r="880" ht="25.15" customHeight="true" x14ac:dyDescent="0.2">
      <c r="C880" s="671"/>
      <c r="D880" s="671"/>
      <c r="E880" s="671"/>
      <c r="F880" s="671"/>
      <c r="G880" s="671"/>
      <c r="H880" s="671"/>
      <c r="I880" s="671"/>
      <c r="J880" s="671"/>
      <c r="K880" s="671"/>
      <c r="L880" s="671"/>
      <c r="M880" s="671"/>
      <c r="N880" s="671"/>
      <c r="O880" s="671"/>
      <c r="P880" s="671"/>
      <c r="Q880" s="671"/>
    </row>
    <row r="881" ht="25.15" customHeight="true" x14ac:dyDescent="0.2">
      <c r="C881" s="671"/>
      <c r="D881" s="671"/>
      <c r="E881" s="671"/>
      <c r="F881" s="671"/>
      <c r="G881" s="671"/>
      <c r="H881" s="671"/>
      <c r="I881" s="671"/>
      <c r="J881" s="671"/>
      <c r="K881" s="671"/>
      <c r="L881" s="671"/>
      <c r="M881" s="671"/>
      <c r="N881" s="671"/>
      <c r="O881" s="671"/>
      <c r="P881" s="671"/>
      <c r="Q881" s="671"/>
    </row>
    <row r="882" ht="25.15" customHeight="true" x14ac:dyDescent="0.2">
      <c r="C882" s="671"/>
      <c r="D882" s="671"/>
      <c r="E882" s="671"/>
      <c r="F882" s="671"/>
      <c r="G882" s="671"/>
      <c r="H882" s="671"/>
      <c r="I882" s="671"/>
      <c r="J882" s="671"/>
      <c r="K882" s="671"/>
      <c r="L882" s="671"/>
      <c r="M882" s="671"/>
      <c r="N882" s="671"/>
      <c r="O882" s="671"/>
      <c r="P882" s="671"/>
      <c r="Q882" s="671"/>
    </row>
    <row r="883" ht="25.15" customHeight="true" x14ac:dyDescent="0.2">
      <c r="C883" s="671"/>
      <c r="D883" s="671"/>
      <c r="E883" s="671"/>
      <c r="F883" s="671"/>
      <c r="G883" s="671"/>
      <c r="H883" s="671"/>
      <c r="I883" s="671"/>
      <c r="J883" s="671"/>
      <c r="K883" s="671"/>
      <c r="L883" s="671"/>
      <c r="M883" s="671"/>
      <c r="N883" s="671"/>
      <c r="O883" s="671"/>
      <c r="P883" s="671"/>
      <c r="Q883" s="671"/>
    </row>
    <row r="884" ht="25.15" customHeight="true" x14ac:dyDescent="0.2">
      <c r="C884" s="671"/>
      <c r="D884" s="671"/>
      <c r="E884" s="671"/>
      <c r="F884" s="671"/>
      <c r="G884" s="671"/>
      <c r="H884" s="671"/>
      <c r="I884" s="671"/>
      <c r="J884" s="671"/>
      <c r="K884" s="671"/>
      <c r="L884" s="671"/>
      <c r="M884" s="671"/>
      <c r="N884" s="671"/>
      <c r="O884" s="671"/>
      <c r="P884" s="671"/>
      <c r="Q884" s="671"/>
    </row>
    <row r="885" ht="25.15" customHeight="true" x14ac:dyDescent="0.2">
      <c r="C885" s="671"/>
      <c r="D885" s="671"/>
      <c r="E885" s="671"/>
      <c r="F885" s="671"/>
      <c r="G885" s="671"/>
      <c r="H885" s="671"/>
      <c r="I885" s="671"/>
      <c r="J885" s="671"/>
      <c r="K885" s="671"/>
      <c r="L885" s="671"/>
      <c r="M885" s="671"/>
      <c r="N885" s="671"/>
      <c r="O885" s="671"/>
      <c r="P885" s="671"/>
      <c r="Q885" s="671"/>
    </row>
    <row r="886" ht="25.15" customHeight="true" x14ac:dyDescent="0.2">
      <c r="C886" s="671"/>
      <c r="D886" s="671"/>
      <c r="E886" s="671"/>
      <c r="F886" s="671"/>
      <c r="G886" s="671"/>
      <c r="H886" s="671"/>
      <c r="I886" s="671"/>
      <c r="J886" s="671"/>
      <c r="K886" s="671"/>
      <c r="L886" s="671"/>
      <c r="M886" s="671"/>
      <c r="N886" s="671"/>
      <c r="O886" s="671"/>
      <c r="P886" s="671"/>
      <c r="Q886" s="671"/>
    </row>
    <row r="887" ht="25.15" customHeight="true" x14ac:dyDescent="0.2">
      <c r="C887" s="671"/>
      <c r="D887" s="671"/>
      <c r="E887" s="671"/>
      <c r="F887" s="671"/>
      <c r="G887" s="671"/>
      <c r="H887" s="671"/>
      <c r="I887" s="671"/>
      <c r="J887" s="671"/>
      <c r="K887" s="671"/>
      <c r="L887" s="671"/>
      <c r="M887" s="671"/>
      <c r="N887" s="671"/>
      <c r="O887" s="671"/>
      <c r="P887" s="671"/>
      <c r="Q887" s="671"/>
    </row>
    <row r="888" ht="25.15" customHeight="true" x14ac:dyDescent="0.2">
      <c r="C888" s="671"/>
      <c r="D888" s="671"/>
      <c r="E888" s="671"/>
      <c r="F888" s="671"/>
      <c r="G888" s="671"/>
      <c r="H888" s="671"/>
      <c r="I888" s="671"/>
      <c r="J888" s="671"/>
      <c r="K888" s="671"/>
      <c r="L888" s="671"/>
      <c r="M888" s="671"/>
      <c r="N888" s="671"/>
      <c r="O888" s="671"/>
      <c r="P888" s="671"/>
      <c r="Q888" s="671"/>
    </row>
    <row r="889" ht="25.15" customHeight="true" x14ac:dyDescent="0.2">
      <c r="C889" s="671"/>
      <c r="D889" s="671"/>
      <c r="E889" s="671"/>
      <c r="F889" s="671"/>
      <c r="G889" s="671"/>
      <c r="H889" s="671"/>
      <c r="I889" s="671"/>
      <c r="J889" s="671"/>
      <c r="K889" s="671"/>
      <c r="L889" s="671"/>
      <c r="M889" s="671"/>
      <c r="N889" s="671"/>
      <c r="O889" s="671"/>
      <c r="P889" s="671"/>
      <c r="Q889" s="671"/>
    </row>
    <row r="890" ht="25.15" customHeight="true" x14ac:dyDescent="0.2">
      <c r="C890" s="671"/>
      <c r="D890" s="671"/>
      <c r="E890" s="671"/>
      <c r="F890" s="671"/>
      <c r="G890" s="671"/>
      <c r="H890" s="671"/>
      <c r="I890" s="671"/>
      <c r="J890" s="671"/>
      <c r="K890" s="671"/>
      <c r="L890" s="671"/>
      <c r="M890" s="671"/>
      <c r="N890" s="671"/>
      <c r="O890" s="671"/>
      <c r="P890" s="671"/>
      <c r="Q890" s="671"/>
    </row>
    <row r="891" ht="25.15" customHeight="true" x14ac:dyDescent="0.2">
      <c r="C891" s="671"/>
      <c r="D891" s="671"/>
      <c r="E891" s="671"/>
      <c r="F891" s="671"/>
      <c r="G891" s="671"/>
      <c r="H891" s="671"/>
      <c r="I891" s="671"/>
      <c r="J891" s="671"/>
      <c r="K891" s="671"/>
      <c r="L891" s="671"/>
      <c r="M891" s="671"/>
      <c r="N891" s="671"/>
      <c r="O891" s="671"/>
      <c r="P891" s="671"/>
      <c r="Q891" s="671"/>
    </row>
    <row r="892" ht="25.15" customHeight="true" x14ac:dyDescent="0.2">
      <c r="C892" s="671"/>
      <c r="D892" s="671"/>
      <c r="E892" s="671"/>
      <c r="F892" s="671"/>
      <c r="G892" s="671"/>
      <c r="H892" s="671"/>
      <c r="I892" s="671"/>
      <c r="J892" s="671"/>
      <c r="K892" s="671"/>
      <c r="L892" s="671"/>
      <c r="M892" s="671"/>
      <c r="N892" s="671"/>
      <c r="O892" s="671"/>
      <c r="P892" s="671"/>
      <c r="Q892" s="671"/>
    </row>
    <row r="893" ht="25.15" customHeight="true" x14ac:dyDescent="0.2">
      <c r="C893" s="671"/>
      <c r="D893" s="671"/>
      <c r="E893" s="671"/>
      <c r="F893" s="671"/>
      <c r="G893" s="671"/>
      <c r="H893" s="671"/>
      <c r="I893" s="671"/>
      <c r="J893" s="671"/>
      <c r="K893" s="671"/>
      <c r="L893" s="671"/>
      <c r="M893" s="671"/>
      <c r="N893" s="671"/>
      <c r="O893" s="671"/>
      <c r="P893" s="671"/>
      <c r="Q893" s="671"/>
    </row>
    <row r="894" ht="25.15" customHeight="true" x14ac:dyDescent="0.2">
      <c r="C894" s="671"/>
      <c r="D894" s="671"/>
      <c r="E894" s="671"/>
      <c r="F894" s="671"/>
      <c r="G894" s="671"/>
      <c r="H894" s="671"/>
      <c r="I894" s="671"/>
      <c r="J894" s="671"/>
      <c r="K894" s="671"/>
      <c r="L894" s="671"/>
      <c r="M894" s="671"/>
      <c r="N894" s="671"/>
      <c r="O894" s="671"/>
      <c r="P894" s="671"/>
      <c r="Q894" s="671"/>
    </row>
    <row r="895" ht="25.15" customHeight="true" x14ac:dyDescent="0.2">
      <c r="C895" s="671"/>
      <c r="D895" s="671"/>
      <c r="E895" s="671"/>
      <c r="F895" s="671"/>
      <c r="G895" s="671"/>
      <c r="H895" s="671"/>
      <c r="I895" s="671"/>
      <c r="J895" s="671"/>
      <c r="K895" s="671"/>
      <c r="L895" s="671"/>
      <c r="M895" s="671"/>
      <c r="N895" s="671"/>
      <c r="O895" s="671"/>
      <c r="P895" s="671"/>
      <c r="Q895" s="671"/>
    </row>
    <row r="896" ht="25.15" customHeight="true" x14ac:dyDescent="0.2">
      <c r="C896" s="671"/>
      <c r="D896" s="671"/>
      <c r="E896" s="671"/>
      <c r="F896" s="671"/>
      <c r="G896" s="671"/>
      <c r="H896" s="671"/>
      <c r="I896" s="671"/>
      <c r="J896" s="671"/>
      <c r="K896" s="671"/>
      <c r="L896" s="671"/>
      <c r="M896" s="671"/>
      <c r="N896" s="671"/>
      <c r="O896" s="671"/>
      <c r="P896" s="671"/>
      <c r="Q896" s="671"/>
    </row>
    <row r="897" ht="25.15" customHeight="true" x14ac:dyDescent="0.2">
      <c r="C897" s="671"/>
      <c r="D897" s="671"/>
      <c r="E897" s="671"/>
      <c r="F897" s="671"/>
      <c r="G897" s="671"/>
      <c r="H897" s="671"/>
      <c r="I897" s="671"/>
      <c r="J897" s="671"/>
      <c r="K897" s="671"/>
      <c r="L897" s="671"/>
      <c r="M897" s="671"/>
      <c r="N897" s="671"/>
      <c r="O897" s="671"/>
      <c r="P897" s="671"/>
      <c r="Q897" s="671"/>
    </row>
    <row r="898" ht="25.15" customHeight="true" x14ac:dyDescent="0.2">
      <c r="C898" s="671"/>
      <c r="D898" s="671"/>
      <c r="E898" s="671"/>
      <c r="F898" s="671"/>
      <c r="G898" s="671"/>
      <c r="H898" s="671"/>
      <c r="I898" s="671"/>
      <c r="J898" s="671"/>
      <c r="K898" s="671"/>
      <c r="L898" s="671"/>
      <c r="M898" s="671"/>
      <c r="N898" s="671"/>
      <c r="O898" s="671"/>
      <c r="P898" s="671"/>
      <c r="Q898" s="671"/>
    </row>
    <row r="899" ht="25.15" customHeight="true" x14ac:dyDescent="0.2">
      <c r="C899" s="671"/>
      <c r="D899" s="671"/>
      <c r="E899" s="671"/>
      <c r="F899" s="671"/>
      <c r="G899" s="671"/>
      <c r="H899" s="671"/>
      <c r="I899" s="671"/>
      <c r="J899" s="671"/>
      <c r="K899" s="671"/>
      <c r="L899" s="671"/>
      <c r="M899" s="671"/>
      <c r="N899" s="671"/>
      <c r="O899" s="671"/>
      <c r="P899" s="671"/>
      <c r="Q899" s="671"/>
    </row>
    <row r="900" ht="25.15" customHeight="true" x14ac:dyDescent="0.2">
      <c r="C900" s="671"/>
      <c r="D900" s="671"/>
      <c r="E900" s="671"/>
      <c r="F900" s="671"/>
      <c r="G900" s="671"/>
      <c r="H900" s="671"/>
      <c r="I900" s="671"/>
      <c r="J900" s="671"/>
      <c r="K900" s="671"/>
      <c r="L900" s="671"/>
      <c r="M900" s="671"/>
      <c r="N900" s="671"/>
      <c r="O900" s="671"/>
      <c r="P900" s="671"/>
      <c r="Q900" s="671"/>
    </row>
    <row r="901" ht="25.15" customHeight="true" x14ac:dyDescent="0.2">
      <c r="C901" s="671"/>
      <c r="D901" s="671"/>
      <c r="E901" s="671"/>
      <c r="F901" s="671"/>
      <c r="G901" s="671"/>
      <c r="H901" s="671"/>
      <c r="I901" s="671"/>
      <c r="J901" s="671"/>
      <c r="K901" s="671"/>
      <c r="L901" s="671"/>
      <c r="M901" s="671"/>
      <c r="N901" s="671"/>
      <c r="O901" s="671"/>
      <c r="P901" s="671"/>
      <c r="Q901" s="671"/>
    </row>
    <row r="902" ht="25.15" customHeight="true" x14ac:dyDescent="0.2">
      <c r="C902" s="671"/>
      <c r="D902" s="671"/>
      <c r="E902" s="671"/>
      <c r="F902" s="671"/>
      <c r="G902" s="671"/>
      <c r="H902" s="671"/>
      <c r="I902" s="671"/>
      <c r="J902" s="671"/>
      <c r="K902" s="671"/>
      <c r="L902" s="671"/>
      <c r="M902" s="671"/>
      <c r="N902" s="671"/>
      <c r="O902" s="671"/>
      <c r="P902" s="671"/>
      <c r="Q902" s="671"/>
    </row>
    <row r="903" ht="25.15" customHeight="true" x14ac:dyDescent="0.2">
      <c r="C903" s="671"/>
      <c r="D903" s="671"/>
      <c r="E903" s="671"/>
      <c r="F903" s="671"/>
      <c r="G903" s="671"/>
      <c r="H903" s="671"/>
      <c r="I903" s="671"/>
      <c r="J903" s="671"/>
      <c r="K903" s="671"/>
      <c r="L903" s="671"/>
      <c r="M903" s="671"/>
      <c r="N903" s="671"/>
      <c r="O903" s="671"/>
      <c r="P903" s="671"/>
      <c r="Q903" s="671"/>
    </row>
    <row r="904" ht="25.15" customHeight="true" x14ac:dyDescent="0.2">
      <c r="C904" s="671"/>
      <c r="D904" s="671"/>
      <c r="E904" s="671"/>
      <c r="F904" s="671"/>
      <c r="G904" s="671"/>
      <c r="H904" s="671"/>
      <c r="I904" s="671"/>
      <c r="J904" s="671"/>
      <c r="K904" s="671"/>
      <c r="L904" s="671"/>
      <c r="M904" s="671"/>
      <c r="N904" s="671"/>
      <c r="O904" s="671"/>
      <c r="P904" s="671"/>
      <c r="Q904" s="671"/>
    </row>
    <row r="905" ht="25.15" customHeight="true" x14ac:dyDescent="0.2">
      <c r="C905" s="671"/>
      <c r="D905" s="671"/>
      <c r="E905" s="671"/>
      <c r="F905" s="671"/>
      <c r="G905" s="671"/>
      <c r="H905" s="671"/>
      <c r="I905" s="671"/>
      <c r="J905" s="671"/>
      <c r="K905" s="671"/>
      <c r="L905" s="671"/>
      <c r="M905" s="671"/>
      <c r="N905" s="671"/>
      <c r="O905" s="671"/>
      <c r="P905" s="671"/>
      <c r="Q905" s="671"/>
    </row>
    <row r="906" ht="25.15" customHeight="true" x14ac:dyDescent="0.2">
      <c r="C906" s="671"/>
      <c r="D906" s="671"/>
      <c r="E906" s="671"/>
      <c r="F906" s="671"/>
      <c r="G906" s="671"/>
      <c r="H906" s="671"/>
      <c r="I906" s="671"/>
      <c r="J906" s="671"/>
      <c r="K906" s="671"/>
      <c r="L906" s="671"/>
      <c r="M906" s="671"/>
      <c r="N906" s="671"/>
      <c r="O906" s="671"/>
      <c r="P906" s="671"/>
      <c r="Q906" s="671"/>
    </row>
    <row r="907" ht="25.15" customHeight="true" x14ac:dyDescent="0.2">
      <c r="C907" s="671"/>
      <c r="D907" s="671"/>
      <c r="E907" s="671"/>
      <c r="F907" s="671"/>
      <c r="G907" s="671"/>
      <c r="H907" s="671"/>
      <c r="I907" s="671"/>
      <c r="J907" s="671"/>
      <c r="K907" s="671"/>
      <c r="L907" s="671"/>
      <c r="M907" s="671"/>
      <c r="N907" s="671"/>
      <c r="O907" s="671"/>
      <c r="P907" s="671"/>
      <c r="Q907" s="671"/>
    </row>
    <row r="908" ht="25.15" customHeight="true" x14ac:dyDescent="0.2">
      <c r="C908" s="671"/>
      <c r="D908" s="671"/>
      <c r="E908" s="671"/>
      <c r="F908" s="671"/>
      <c r="G908" s="671"/>
      <c r="H908" s="671"/>
      <c r="I908" s="671"/>
      <c r="J908" s="671"/>
      <c r="K908" s="671"/>
      <c r="L908" s="671"/>
      <c r="M908" s="671"/>
      <c r="N908" s="671"/>
      <c r="O908" s="671"/>
      <c r="P908" s="671"/>
      <c r="Q908" s="671"/>
    </row>
    <row r="909" ht="25.15" customHeight="true" x14ac:dyDescent="0.2">
      <c r="C909" s="671"/>
      <c r="D909" s="671"/>
      <c r="E909" s="671"/>
      <c r="F909" s="671"/>
      <c r="G909" s="671"/>
      <c r="H909" s="671"/>
      <c r="I909" s="671"/>
      <c r="J909" s="671"/>
      <c r="K909" s="671"/>
      <c r="L909" s="671"/>
      <c r="M909" s="671"/>
      <c r="N909" s="671"/>
      <c r="O909" s="671"/>
      <c r="P909" s="671"/>
      <c r="Q909" s="671"/>
    </row>
    <row r="910" ht="25.15" customHeight="true" x14ac:dyDescent="0.2">
      <c r="C910" s="671"/>
      <c r="D910" s="671"/>
      <c r="E910" s="671"/>
      <c r="F910" s="671"/>
      <c r="G910" s="671"/>
      <c r="H910" s="671"/>
      <c r="I910" s="671"/>
      <c r="J910" s="671"/>
      <c r="K910" s="671"/>
      <c r="L910" s="671"/>
      <c r="M910" s="671"/>
      <c r="N910" s="671"/>
      <c r="O910" s="671"/>
      <c r="P910" s="671"/>
      <c r="Q910" s="671"/>
    </row>
    <row r="911" ht="25.15" customHeight="true" x14ac:dyDescent="0.2">
      <c r="C911" s="671"/>
      <c r="D911" s="671"/>
      <c r="E911" s="671"/>
      <c r="F911" s="671"/>
      <c r="G911" s="671"/>
      <c r="H911" s="671"/>
      <c r="I911" s="671"/>
      <c r="J911" s="671"/>
      <c r="K911" s="671"/>
      <c r="L911" s="671"/>
      <c r="M911" s="671"/>
      <c r="N911" s="671"/>
      <c r="O911" s="671"/>
      <c r="P911" s="671"/>
      <c r="Q911" s="671"/>
    </row>
    <row r="912" ht="25.15" customHeight="true" x14ac:dyDescent="0.2">
      <c r="C912" s="671"/>
      <c r="D912" s="671"/>
      <c r="E912" s="671"/>
      <c r="F912" s="671"/>
      <c r="G912" s="671"/>
      <c r="H912" s="671"/>
      <c r="I912" s="671"/>
      <c r="J912" s="671"/>
      <c r="K912" s="671"/>
      <c r="L912" s="671"/>
      <c r="M912" s="671"/>
      <c r="N912" s="671"/>
      <c r="O912" s="671"/>
      <c r="P912" s="671"/>
      <c r="Q912" s="671"/>
    </row>
    <row r="913" ht="25.15" customHeight="true" x14ac:dyDescent="0.2">
      <c r="C913" s="671"/>
      <c r="D913" s="671"/>
      <c r="E913" s="671"/>
      <c r="F913" s="671"/>
      <c r="G913" s="671"/>
      <c r="H913" s="671"/>
      <c r="I913" s="671"/>
      <c r="J913" s="671"/>
      <c r="K913" s="671"/>
      <c r="L913" s="671"/>
      <c r="M913" s="671"/>
      <c r="N913" s="671"/>
      <c r="O913" s="671"/>
      <c r="P913" s="671"/>
      <c r="Q913" s="671"/>
    </row>
    <row r="914" ht="25.15" customHeight="true" x14ac:dyDescent="0.2">
      <c r="C914" s="671"/>
      <c r="D914" s="671"/>
      <c r="E914" s="671"/>
      <c r="F914" s="671"/>
      <c r="G914" s="671"/>
      <c r="H914" s="671"/>
      <c r="I914" s="671"/>
      <c r="J914" s="671"/>
      <c r="K914" s="671"/>
      <c r="L914" s="671"/>
      <c r="M914" s="671"/>
      <c r="N914" s="671"/>
      <c r="O914" s="671"/>
      <c r="P914" s="671"/>
      <c r="Q914" s="671"/>
    </row>
    <row r="915" ht="25.15" customHeight="true" x14ac:dyDescent="0.2">
      <c r="C915" s="671"/>
      <c r="D915" s="671"/>
      <c r="E915" s="671"/>
      <c r="F915" s="671"/>
      <c r="G915" s="671"/>
      <c r="H915" s="671"/>
      <c r="I915" s="671"/>
      <c r="J915" s="671"/>
      <c r="K915" s="671"/>
      <c r="L915" s="671"/>
      <c r="M915" s="671"/>
      <c r="N915" s="671"/>
      <c r="O915" s="671"/>
      <c r="P915" s="671"/>
      <c r="Q915" s="671"/>
    </row>
    <row r="916" ht="25.15" customHeight="true" x14ac:dyDescent="0.2">
      <c r="C916" s="671"/>
      <c r="D916" s="671"/>
      <c r="E916" s="671"/>
      <c r="F916" s="671"/>
      <c r="G916" s="671"/>
      <c r="H916" s="671"/>
      <c r="I916" s="671"/>
      <c r="J916" s="671"/>
      <c r="K916" s="671"/>
      <c r="L916" s="671"/>
      <c r="M916" s="671"/>
      <c r="N916" s="671"/>
      <c r="O916" s="671"/>
      <c r="P916" s="671"/>
      <c r="Q916" s="671"/>
    </row>
    <row r="917" ht="25.15" customHeight="true" x14ac:dyDescent="0.2">
      <c r="C917" s="671"/>
      <c r="D917" s="671"/>
      <c r="E917" s="671"/>
      <c r="F917" s="671"/>
      <c r="G917" s="671"/>
      <c r="H917" s="671"/>
      <c r="I917" s="671"/>
      <c r="J917" s="671"/>
      <c r="K917" s="671"/>
      <c r="L917" s="671"/>
      <c r="M917" s="671"/>
      <c r="N917" s="671"/>
      <c r="O917" s="671"/>
      <c r="P917" s="671"/>
      <c r="Q917" s="671"/>
    </row>
    <row r="918" ht="25.15" customHeight="true" x14ac:dyDescent="0.2">
      <c r="C918" s="671"/>
      <c r="D918" s="671"/>
      <c r="E918" s="671"/>
      <c r="F918" s="671"/>
      <c r="G918" s="671"/>
      <c r="H918" s="671"/>
      <c r="I918" s="671"/>
      <c r="J918" s="671"/>
      <c r="K918" s="671"/>
      <c r="L918" s="671"/>
      <c r="M918" s="671"/>
      <c r="N918" s="671"/>
      <c r="O918" s="671"/>
      <c r="P918" s="671"/>
      <c r="Q918" s="671"/>
    </row>
    <row r="919" ht="25.15" customHeight="true" x14ac:dyDescent="0.2">
      <c r="C919" s="671"/>
      <c r="D919" s="671"/>
      <c r="E919" s="671"/>
      <c r="F919" s="671"/>
      <c r="G919" s="671"/>
      <c r="H919" s="671"/>
      <c r="I919" s="671"/>
      <c r="J919" s="671"/>
      <c r="K919" s="671"/>
      <c r="L919" s="671"/>
      <c r="M919" s="671"/>
      <c r="N919" s="671"/>
      <c r="O919" s="671"/>
      <c r="P919" s="671"/>
      <c r="Q919" s="671"/>
    </row>
    <row r="920" ht="25.15" customHeight="true" x14ac:dyDescent="0.2">
      <c r="C920" s="671"/>
      <c r="D920" s="671"/>
      <c r="E920" s="671"/>
      <c r="F920" s="671"/>
      <c r="G920" s="671"/>
      <c r="H920" s="671"/>
      <c r="I920" s="671"/>
      <c r="J920" s="671"/>
      <c r="K920" s="671"/>
      <c r="L920" s="671"/>
      <c r="M920" s="671"/>
      <c r="N920" s="671"/>
      <c r="O920" s="671"/>
      <c r="P920" s="671"/>
      <c r="Q920" s="671"/>
    </row>
    <row r="921" ht="25.15" customHeight="true" x14ac:dyDescent="0.2">
      <c r="C921" s="671"/>
      <c r="D921" s="671"/>
      <c r="E921" s="671"/>
      <c r="F921" s="671"/>
      <c r="G921" s="671"/>
      <c r="H921" s="671"/>
      <c r="I921" s="671"/>
      <c r="J921" s="671"/>
      <c r="K921" s="671"/>
      <c r="L921" s="671"/>
      <c r="M921" s="671"/>
      <c r="N921" s="671"/>
      <c r="O921" s="671"/>
      <c r="P921" s="671"/>
      <c r="Q921" s="671"/>
    </row>
    <row r="922" ht="25.15" customHeight="true" x14ac:dyDescent="0.2">
      <c r="C922" s="671"/>
      <c r="D922" s="671"/>
      <c r="E922" s="671"/>
      <c r="F922" s="671"/>
      <c r="G922" s="671"/>
      <c r="H922" s="671"/>
      <c r="I922" s="671"/>
      <c r="J922" s="671"/>
      <c r="K922" s="671"/>
      <c r="L922" s="671"/>
      <c r="M922" s="671"/>
      <c r="N922" s="671"/>
      <c r="O922" s="671"/>
      <c r="P922" s="671"/>
      <c r="Q922" s="671"/>
    </row>
    <row r="923" ht="25.15" customHeight="true" x14ac:dyDescent="0.2">
      <c r="C923" s="671"/>
      <c r="D923" s="671"/>
      <c r="E923" s="671"/>
      <c r="F923" s="671"/>
      <c r="G923" s="671"/>
      <c r="H923" s="671"/>
      <c r="I923" s="671"/>
      <c r="J923" s="671"/>
      <c r="K923" s="671"/>
      <c r="L923" s="671"/>
      <c r="M923" s="671"/>
      <c r="N923" s="671"/>
      <c r="O923" s="671"/>
      <c r="P923" s="671"/>
      <c r="Q923" s="671"/>
    </row>
    <row r="924" ht="25.15" customHeight="true" x14ac:dyDescent="0.2">
      <c r="C924" s="671"/>
      <c r="D924" s="671"/>
      <c r="E924" s="671"/>
      <c r="F924" s="671"/>
      <c r="G924" s="671"/>
      <c r="H924" s="671"/>
      <c r="I924" s="671"/>
      <c r="J924" s="671"/>
      <c r="K924" s="671"/>
      <c r="L924" s="671"/>
      <c r="M924" s="671"/>
      <c r="N924" s="671"/>
      <c r="O924" s="671"/>
      <c r="P924" s="671"/>
      <c r="Q924" s="671"/>
    </row>
    <row r="925" ht="25.15" customHeight="true" x14ac:dyDescent="0.2">
      <c r="C925" s="671"/>
      <c r="D925" s="671"/>
      <c r="E925" s="671"/>
      <c r="F925" s="671"/>
      <c r="G925" s="671"/>
      <c r="H925" s="671"/>
      <c r="I925" s="671"/>
      <c r="J925" s="671"/>
      <c r="K925" s="671"/>
      <c r="L925" s="671"/>
      <c r="M925" s="671"/>
      <c r="N925" s="671"/>
      <c r="O925" s="671"/>
      <c r="P925" s="671"/>
      <c r="Q925" s="671"/>
    </row>
    <row r="926" ht="25.15" customHeight="true" x14ac:dyDescent="0.2">
      <c r="C926" s="671"/>
      <c r="D926" s="671"/>
      <c r="E926" s="671"/>
      <c r="F926" s="671"/>
      <c r="G926" s="671"/>
      <c r="H926" s="671"/>
      <c r="I926" s="671"/>
      <c r="J926" s="671"/>
      <c r="K926" s="671"/>
      <c r="L926" s="671"/>
      <c r="M926" s="671"/>
      <c r="N926" s="671"/>
      <c r="O926" s="671"/>
      <c r="P926" s="671"/>
      <c r="Q926" s="671"/>
    </row>
    <row r="927" ht="25.15" customHeight="true" x14ac:dyDescent="0.2">
      <c r="C927" s="671"/>
      <c r="D927" s="671"/>
      <c r="E927" s="671"/>
      <c r="F927" s="671"/>
      <c r="G927" s="671"/>
      <c r="H927" s="671"/>
      <c r="I927" s="671"/>
      <c r="J927" s="671"/>
      <c r="K927" s="671"/>
      <c r="L927" s="671"/>
      <c r="M927" s="671"/>
      <c r="N927" s="671"/>
      <c r="O927" s="671"/>
      <c r="P927" s="671"/>
      <c r="Q927" s="671"/>
    </row>
    <row r="928" ht="25.15" customHeight="true" x14ac:dyDescent="0.2">
      <c r="C928" s="671"/>
      <c r="D928" s="671"/>
      <c r="E928" s="671"/>
      <c r="F928" s="671"/>
      <c r="G928" s="671"/>
      <c r="H928" s="671"/>
      <c r="I928" s="671"/>
      <c r="J928" s="671"/>
      <c r="K928" s="671"/>
      <c r="L928" s="671"/>
      <c r="M928" s="671"/>
      <c r="N928" s="671"/>
      <c r="O928" s="671"/>
      <c r="P928" s="671"/>
      <c r="Q928" s="671"/>
    </row>
    <row r="929" ht="25.15" customHeight="true" x14ac:dyDescent="0.2">
      <c r="C929" s="671"/>
      <c r="D929" s="671"/>
      <c r="E929" s="671"/>
      <c r="F929" s="671"/>
      <c r="G929" s="671"/>
      <c r="H929" s="671"/>
      <c r="I929" s="671"/>
      <c r="J929" s="671"/>
      <c r="K929" s="671"/>
      <c r="L929" s="671"/>
      <c r="M929" s="671"/>
      <c r="N929" s="671"/>
      <c r="O929" s="671"/>
      <c r="P929" s="671"/>
      <c r="Q929" s="671"/>
    </row>
    <row r="930" ht="25.15" customHeight="true" x14ac:dyDescent="0.2">
      <c r="C930" s="671"/>
      <c r="D930" s="671"/>
      <c r="E930" s="671"/>
      <c r="F930" s="671"/>
      <c r="G930" s="671"/>
      <c r="H930" s="671"/>
      <c r="I930" s="671"/>
      <c r="J930" s="671"/>
      <c r="K930" s="671"/>
      <c r="L930" s="671"/>
      <c r="M930" s="671"/>
      <c r="N930" s="671"/>
      <c r="O930" s="671"/>
      <c r="P930" s="671"/>
      <c r="Q930" s="671"/>
    </row>
    <row r="931" ht="25.15" customHeight="true" x14ac:dyDescent="0.2">
      <c r="C931" s="671"/>
      <c r="D931" s="671"/>
      <c r="E931" s="671"/>
      <c r="F931" s="671"/>
      <c r="G931" s="671"/>
      <c r="H931" s="671"/>
      <c r="I931" s="671"/>
      <c r="J931" s="671"/>
      <c r="K931" s="671"/>
      <c r="L931" s="671"/>
      <c r="M931" s="671"/>
      <c r="N931" s="671"/>
      <c r="O931" s="671"/>
      <c r="P931" s="671"/>
      <c r="Q931" s="671"/>
    </row>
    <row r="932" ht="25.15" customHeight="true" x14ac:dyDescent="0.2">
      <c r="C932" s="671"/>
      <c r="D932" s="671"/>
      <c r="E932" s="671"/>
      <c r="F932" s="671"/>
      <c r="G932" s="671"/>
      <c r="H932" s="671"/>
      <c r="I932" s="671"/>
      <c r="J932" s="671"/>
      <c r="K932" s="671"/>
      <c r="L932" s="671"/>
      <c r="M932" s="671"/>
      <c r="N932" s="671"/>
      <c r="O932" s="671"/>
      <c r="P932" s="671"/>
      <c r="Q932" s="671"/>
    </row>
    <row r="933" ht="25.15" customHeight="true" x14ac:dyDescent="0.2">
      <c r="C933" s="671"/>
      <c r="D933" s="671"/>
      <c r="E933" s="671"/>
      <c r="F933" s="671"/>
      <c r="G933" s="671"/>
      <c r="H933" s="671"/>
      <c r="I933" s="671"/>
      <c r="J933" s="671"/>
      <c r="K933" s="671"/>
      <c r="L933" s="671"/>
      <c r="M933" s="671"/>
      <c r="N933" s="671"/>
      <c r="O933" s="671"/>
      <c r="P933" s="671"/>
      <c r="Q933" s="671"/>
    </row>
    <row r="934" ht="25.15" customHeight="true" x14ac:dyDescent="0.2">
      <c r="C934" s="671"/>
      <c r="D934" s="671"/>
      <c r="E934" s="671"/>
      <c r="F934" s="671"/>
      <c r="G934" s="671"/>
      <c r="H934" s="671"/>
      <c r="I934" s="671"/>
      <c r="J934" s="671"/>
      <c r="K934" s="671"/>
      <c r="L934" s="671"/>
      <c r="M934" s="671"/>
      <c r="N934" s="671"/>
      <c r="O934" s="671"/>
      <c r="P934" s="671"/>
      <c r="Q934" s="671"/>
    </row>
    <row r="935" ht="25.15" customHeight="true" x14ac:dyDescent="0.2">
      <c r="C935" s="671"/>
      <c r="D935" s="671"/>
      <c r="E935" s="671"/>
      <c r="F935" s="671"/>
      <c r="G935" s="671"/>
      <c r="H935" s="671"/>
      <c r="I935" s="671"/>
      <c r="J935" s="671"/>
      <c r="K935" s="671"/>
      <c r="L935" s="671"/>
      <c r="M935" s="671"/>
      <c r="N935" s="671"/>
      <c r="O935" s="671"/>
      <c r="P935" s="671"/>
      <c r="Q935" s="671"/>
    </row>
    <row r="936" ht="25.15" customHeight="true" x14ac:dyDescent="0.2">
      <c r="C936" s="671"/>
      <c r="D936" s="671"/>
      <c r="E936" s="671"/>
      <c r="F936" s="671"/>
      <c r="G936" s="671"/>
      <c r="H936" s="671"/>
      <c r="I936" s="671"/>
      <c r="J936" s="671"/>
      <c r="K936" s="671"/>
      <c r="L936" s="671"/>
      <c r="M936" s="671"/>
      <c r="N936" s="671"/>
      <c r="O936" s="671"/>
      <c r="P936" s="671"/>
      <c r="Q936" s="671"/>
    </row>
    <row r="937" ht="25.15" customHeight="true" x14ac:dyDescent="0.2">
      <c r="C937" s="671"/>
      <c r="D937" s="671"/>
      <c r="E937" s="671"/>
      <c r="F937" s="671"/>
      <c r="G937" s="671"/>
      <c r="H937" s="671"/>
      <c r="I937" s="671"/>
      <c r="J937" s="671"/>
      <c r="K937" s="671"/>
      <c r="L937" s="671"/>
      <c r="M937" s="671"/>
      <c r="N937" s="671"/>
      <c r="O937" s="671"/>
      <c r="P937" s="671"/>
      <c r="Q937" s="671"/>
    </row>
    <row r="938" ht="25.15" customHeight="true" x14ac:dyDescent="0.2">
      <c r="C938" s="671"/>
      <c r="D938" s="671"/>
      <c r="E938" s="671"/>
      <c r="F938" s="671"/>
      <c r="G938" s="671"/>
      <c r="H938" s="671"/>
      <c r="I938" s="671"/>
      <c r="J938" s="671"/>
      <c r="K938" s="671"/>
      <c r="L938" s="671"/>
      <c r="M938" s="671"/>
      <c r="N938" s="671"/>
      <c r="O938" s="671"/>
      <c r="P938" s="671"/>
      <c r="Q938" s="671"/>
    </row>
    <row r="939" ht="25.15" customHeight="true" x14ac:dyDescent="0.2">
      <c r="C939" s="671"/>
      <c r="D939" s="671"/>
      <c r="E939" s="671"/>
      <c r="F939" s="671"/>
      <c r="G939" s="671"/>
      <c r="H939" s="671"/>
      <c r="I939" s="671"/>
      <c r="J939" s="671"/>
      <c r="K939" s="671"/>
      <c r="L939" s="671"/>
      <c r="M939" s="671"/>
      <c r="N939" s="671"/>
      <c r="O939" s="671"/>
      <c r="P939" s="671"/>
      <c r="Q939" s="671"/>
    </row>
    <row r="940" ht="25.15" customHeight="true" x14ac:dyDescent="0.2">
      <c r="C940" s="671"/>
      <c r="D940" s="671"/>
      <c r="E940" s="671"/>
      <c r="F940" s="671"/>
      <c r="G940" s="671"/>
      <c r="H940" s="671"/>
      <c r="I940" s="671"/>
      <c r="J940" s="671"/>
      <c r="K940" s="671"/>
      <c r="L940" s="671"/>
      <c r="M940" s="671"/>
      <c r="N940" s="671"/>
      <c r="O940" s="671"/>
      <c r="P940" s="671"/>
      <c r="Q940" s="671"/>
    </row>
    <row r="941" ht="25.15" customHeight="true" x14ac:dyDescent="0.2">
      <c r="C941" s="671"/>
      <c r="D941" s="671"/>
      <c r="E941" s="671"/>
      <c r="F941" s="671"/>
      <c r="G941" s="671"/>
      <c r="H941" s="671"/>
      <c r="I941" s="671"/>
      <c r="J941" s="671"/>
      <c r="K941" s="671"/>
      <c r="L941" s="671"/>
      <c r="M941" s="671"/>
      <c r="N941" s="671"/>
      <c r="O941" s="671"/>
      <c r="P941" s="671"/>
      <c r="Q941" s="671"/>
    </row>
    <row r="942" ht="25.15" customHeight="true" x14ac:dyDescent="0.2">
      <c r="C942" s="671"/>
      <c r="D942" s="671"/>
      <c r="E942" s="671"/>
      <c r="F942" s="671"/>
      <c r="G942" s="671"/>
      <c r="H942" s="671"/>
      <c r="I942" s="671"/>
      <c r="J942" s="671"/>
      <c r="K942" s="671"/>
      <c r="L942" s="671"/>
      <c r="M942" s="671"/>
      <c r="N942" s="671"/>
      <c r="O942" s="671"/>
      <c r="P942" s="671"/>
      <c r="Q942" s="671"/>
    </row>
    <row r="943" ht="25.15" customHeight="true" x14ac:dyDescent="0.2">
      <c r="C943" s="671"/>
      <c r="D943" s="671"/>
      <c r="E943" s="671"/>
      <c r="F943" s="671"/>
      <c r="G943" s="671"/>
      <c r="H943" s="671"/>
      <c r="I943" s="671"/>
      <c r="J943" s="671"/>
      <c r="K943" s="671"/>
      <c r="L943" s="671"/>
      <c r="M943" s="671"/>
      <c r="N943" s="671"/>
      <c r="O943" s="671"/>
      <c r="P943" s="671"/>
      <c r="Q943" s="671"/>
    </row>
    <row r="944" ht="25.15" customHeight="true" x14ac:dyDescent="0.2">
      <c r="C944" s="671"/>
      <c r="D944" s="671"/>
      <c r="E944" s="671"/>
      <c r="F944" s="671"/>
      <c r="G944" s="671"/>
      <c r="H944" s="671"/>
      <c r="I944" s="671"/>
      <c r="J944" s="671"/>
      <c r="K944" s="671"/>
      <c r="L944" s="671"/>
      <c r="M944" s="671"/>
      <c r="N944" s="671"/>
      <c r="O944" s="671"/>
      <c r="P944" s="671"/>
      <c r="Q944" s="671"/>
    </row>
    <row r="945" ht="25.15" customHeight="true" x14ac:dyDescent="0.2">
      <c r="C945" s="671"/>
      <c r="D945" s="671"/>
      <c r="E945" s="671"/>
      <c r="F945" s="671"/>
      <c r="G945" s="671"/>
      <c r="H945" s="671"/>
      <c r="I945" s="671"/>
      <c r="J945" s="671"/>
      <c r="K945" s="671"/>
      <c r="L945" s="671"/>
      <c r="M945" s="671"/>
      <c r="N945" s="671"/>
      <c r="O945" s="671"/>
      <c r="P945" s="671"/>
      <c r="Q945" s="671"/>
    </row>
    <row r="946" ht="25.15" customHeight="true" x14ac:dyDescent="0.2">
      <c r="C946" s="671"/>
      <c r="D946" s="671"/>
      <c r="E946" s="671"/>
      <c r="F946" s="671"/>
      <c r="G946" s="671"/>
      <c r="H946" s="671"/>
      <c r="I946" s="671"/>
      <c r="J946" s="671"/>
      <c r="K946" s="671"/>
      <c r="L946" s="671"/>
      <c r="M946" s="671"/>
      <c r="N946" s="671"/>
      <c r="O946" s="671"/>
      <c r="P946" s="671"/>
      <c r="Q946" s="671"/>
    </row>
    <row r="947" ht="25.15" customHeight="true" x14ac:dyDescent="0.2">
      <c r="C947" s="671"/>
      <c r="D947" s="671"/>
      <c r="E947" s="671"/>
      <c r="F947" s="671"/>
      <c r="G947" s="671"/>
      <c r="H947" s="671"/>
      <c r="I947" s="671"/>
      <c r="J947" s="671"/>
      <c r="K947" s="671"/>
      <c r="L947" s="671"/>
      <c r="M947" s="671"/>
      <c r="N947" s="671"/>
      <c r="O947" s="671"/>
      <c r="P947" s="671"/>
      <c r="Q947" s="671"/>
    </row>
    <row r="948" ht="25.15" customHeight="true" x14ac:dyDescent="0.2">
      <c r="C948" s="671"/>
      <c r="D948" s="671"/>
      <c r="E948" s="671"/>
      <c r="F948" s="671"/>
      <c r="G948" s="671"/>
      <c r="H948" s="671"/>
      <c r="I948" s="671"/>
      <c r="J948" s="671"/>
      <c r="K948" s="671"/>
      <c r="L948" s="671"/>
      <c r="M948" s="671"/>
      <c r="N948" s="671"/>
      <c r="O948" s="671"/>
      <c r="P948" s="671"/>
      <c r="Q948" s="671"/>
    </row>
    <row r="949" ht="25.15" customHeight="true" x14ac:dyDescent="0.2">
      <c r="C949" s="671"/>
      <c r="D949" s="671"/>
      <c r="E949" s="671"/>
      <c r="F949" s="671"/>
      <c r="G949" s="671"/>
      <c r="H949" s="671"/>
      <c r="I949" s="671"/>
      <c r="J949" s="671"/>
      <c r="K949" s="671"/>
      <c r="L949" s="671"/>
      <c r="M949" s="671"/>
      <c r="N949" s="671"/>
      <c r="O949" s="671"/>
      <c r="P949" s="671"/>
      <c r="Q949" s="671"/>
    </row>
    <row r="950" ht="25.15" customHeight="true" x14ac:dyDescent="0.2">
      <c r="C950" s="671"/>
      <c r="D950" s="671"/>
      <c r="E950" s="671"/>
      <c r="F950" s="671"/>
      <c r="G950" s="671"/>
      <c r="H950" s="671"/>
      <c r="I950" s="671"/>
      <c r="J950" s="671"/>
      <c r="K950" s="671"/>
      <c r="L950" s="671"/>
      <c r="M950" s="671"/>
      <c r="N950" s="671"/>
      <c r="O950" s="671"/>
      <c r="P950" s="671"/>
      <c r="Q950" s="671"/>
    </row>
    <row r="951" ht="25.15" customHeight="true" x14ac:dyDescent="0.2">
      <c r="C951" s="671"/>
      <c r="D951" s="671"/>
      <c r="E951" s="671"/>
      <c r="F951" s="671"/>
      <c r="G951" s="671"/>
      <c r="H951" s="671"/>
      <c r="I951" s="671"/>
      <c r="J951" s="671"/>
      <c r="K951" s="671"/>
      <c r="L951" s="671"/>
      <c r="M951" s="671"/>
      <c r="N951" s="671"/>
      <c r="O951" s="671"/>
      <c r="P951" s="671"/>
      <c r="Q951" s="671"/>
    </row>
    <row r="952" ht="25.15" customHeight="true" x14ac:dyDescent="0.2">
      <c r="C952" s="671"/>
      <c r="D952" s="671"/>
      <c r="E952" s="671"/>
      <c r="F952" s="671"/>
      <c r="G952" s="671"/>
      <c r="H952" s="671"/>
      <c r="I952" s="671"/>
      <c r="J952" s="671"/>
      <c r="K952" s="671"/>
      <c r="L952" s="671"/>
      <c r="M952" s="671"/>
      <c r="N952" s="671"/>
      <c r="O952" s="671"/>
      <c r="P952" s="671"/>
      <c r="Q952" s="671"/>
    </row>
    <row r="953" ht="25.15" customHeight="true" x14ac:dyDescent="0.2">
      <c r="C953" s="671"/>
      <c r="D953" s="671"/>
      <c r="E953" s="671"/>
      <c r="F953" s="671"/>
      <c r="G953" s="671"/>
      <c r="H953" s="671"/>
      <c r="I953" s="671"/>
      <c r="J953" s="671"/>
      <c r="K953" s="671"/>
      <c r="L953" s="671"/>
      <c r="M953" s="671"/>
      <c r="N953" s="671"/>
      <c r="O953" s="671"/>
      <c r="P953" s="671"/>
      <c r="Q953" s="671"/>
    </row>
    <row r="954" ht="25.15" customHeight="true" x14ac:dyDescent="0.2">
      <c r="C954" s="671"/>
      <c r="D954" s="671"/>
      <c r="E954" s="671"/>
      <c r="F954" s="671"/>
      <c r="G954" s="671"/>
      <c r="H954" s="671"/>
      <c r="I954" s="671"/>
      <c r="J954" s="671"/>
      <c r="K954" s="671"/>
      <c r="L954" s="671"/>
      <c r="M954" s="671"/>
      <c r="N954" s="671"/>
      <c r="O954" s="671"/>
      <c r="P954" s="671"/>
      <c r="Q954" s="671"/>
    </row>
    <row r="955" ht="25.15" customHeight="true" x14ac:dyDescent="0.2">
      <c r="C955" s="671"/>
      <c r="D955" s="671"/>
      <c r="E955" s="671"/>
      <c r="F955" s="671"/>
      <c r="G955" s="671"/>
      <c r="H955" s="671"/>
      <c r="I955" s="671"/>
      <c r="J955" s="671"/>
      <c r="K955" s="671"/>
      <c r="L955" s="671"/>
      <c r="M955" s="671"/>
      <c r="N955" s="671"/>
      <c r="O955" s="671"/>
      <c r="P955" s="671"/>
      <c r="Q955" s="671"/>
    </row>
    <row r="956" ht="25.15" customHeight="true" x14ac:dyDescent="0.2">
      <c r="C956" s="671"/>
      <c r="D956" s="671"/>
      <c r="E956" s="671"/>
      <c r="F956" s="671"/>
      <c r="G956" s="671"/>
      <c r="H956" s="671"/>
      <c r="I956" s="671"/>
      <c r="J956" s="671"/>
      <c r="K956" s="671"/>
      <c r="L956" s="671"/>
      <c r="M956" s="671"/>
      <c r="N956" s="671"/>
      <c r="O956" s="671"/>
      <c r="P956" s="671"/>
      <c r="Q956" s="671"/>
    </row>
    <row r="957" ht="25.15" customHeight="true" x14ac:dyDescent="0.2">
      <c r="C957" s="671"/>
      <c r="D957" s="671"/>
      <c r="E957" s="671"/>
      <c r="F957" s="671"/>
      <c r="G957" s="671"/>
      <c r="H957" s="671"/>
      <c r="I957" s="671"/>
      <c r="J957" s="671"/>
      <c r="K957" s="671"/>
      <c r="L957" s="671"/>
      <c r="M957" s="671"/>
      <c r="N957" s="671"/>
      <c r="O957" s="671"/>
      <c r="P957" s="671"/>
      <c r="Q957" s="671"/>
    </row>
    <row r="958" ht="25.15" customHeight="true" x14ac:dyDescent="0.2">
      <c r="C958" s="671"/>
      <c r="D958" s="671"/>
      <c r="E958" s="671"/>
      <c r="F958" s="671"/>
      <c r="G958" s="671"/>
      <c r="H958" s="671"/>
      <c r="I958" s="671"/>
      <c r="J958" s="671"/>
      <c r="K958" s="671"/>
      <c r="L958" s="671"/>
      <c r="M958" s="671"/>
      <c r="N958" s="671"/>
      <c r="O958" s="671"/>
      <c r="P958" s="671"/>
      <c r="Q958" s="671"/>
    </row>
    <row r="959" ht="25.15" customHeight="true" x14ac:dyDescent="0.2">
      <c r="C959" s="671"/>
      <c r="D959" s="671"/>
      <c r="E959" s="671"/>
      <c r="F959" s="671"/>
      <c r="G959" s="671"/>
      <c r="H959" s="671"/>
      <c r="I959" s="671"/>
      <c r="J959" s="671"/>
      <c r="K959" s="671"/>
      <c r="L959" s="671"/>
      <c r="M959" s="671"/>
      <c r="N959" s="671"/>
      <c r="O959" s="671"/>
      <c r="P959" s="671"/>
      <c r="Q959" s="671"/>
    </row>
    <row r="960" ht="25.15" customHeight="true" x14ac:dyDescent="0.2">
      <c r="C960" s="671"/>
      <c r="D960" s="671"/>
      <c r="E960" s="671"/>
      <c r="F960" s="671"/>
      <c r="G960" s="671"/>
      <c r="H960" s="671"/>
      <c r="I960" s="671"/>
      <c r="J960" s="671"/>
      <c r="K960" s="671"/>
      <c r="L960" s="671"/>
      <c r="M960" s="671"/>
      <c r="N960" s="671"/>
      <c r="O960" s="671"/>
      <c r="P960" s="671"/>
      <c r="Q960" s="671"/>
    </row>
    <row r="961" ht="25.15" customHeight="true" x14ac:dyDescent="0.2">
      <c r="C961" s="671"/>
      <c r="D961" s="671"/>
      <c r="E961" s="671"/>
      <c r="F961" s="671"/>
      <c r="G961" s="671"/>
      <c r="H961" s="671"/>
      <c r="I961" s="671"/>
      <c r="J961" s="671"/>
      <c r="K961" s="671"/>
      <c r="L961" s="671"/>
      <c r="M961" s="671"/>
      <c r="N961" s="671"/>
      <c r="O961" s="671"/>
      <c r="P961" s="671"/>
      <c r="Q961" s="671"/>
    </row>
    <row r="962" ht="25.15" customHeight="true" x14ac:dyDescent="0.2">
      <c r="C962" s="671"/>
      <c r="D962" s="671"/>
      <c r="E962" s="671"/>
      <c r="F962" s="671"/>
      <c r="G962" s="671"/>
      <c r="H962" s="671"/>
      <c r="I962" s="671"/>
      <c r="J962" s="671"/>
      <c r="K962" s="671"/>
      <c r="L962" s="671"/>
      <c r="M962" s="671"/>
      <c r="N962" s="671"/>
      <c r="O962" s="671"/>
      <c r="P962" s="671"/>
      <c r="Q962" s="671"/>
    </row>
    <row r="963" ht="25.15" customHeight="true" x14ac:dyDescent="0.2">
      <c r="C963" s="671"/>
      <c r="D963" s="671"/>
      <c r="E963" s="671"/>
      <c r="F963" s="671"/>
      <c r="G963" s="671"/>
      <c r="H963" s="671"/>
      <c r="I963" s="671"/>
      <c r="J963" s="671"/>
      <c r="K963" s="671"/>
      <c r="L963" s="671"/>
      <c r="M963" s="671"/>
      <c r="N963" s="671"/>
      <c r="O963" s="671"/>
      <c r="P963" s="671"/>
      <c r="Q963" s="671"/>
    </row>
    <row r="964" ht="25.15" customHeight="true" x14ac:dyDescent="0.2">
      <c r="C964" s="671"/>
      <c r="D964" s="671"/>
      <c r="E964" s="671"/>
      <c r="F964" s="671"/>
      <c r="G964" s="671"/>
      <c r="H964" s="671"/>
      <c r="I964" s="671"/>
      <c r="J964" s="671"/>
      <c r="K964" s="671"/>
      <c r="L964" s="671"/>
      <c r="M964" s="671"/>
      <c r="N964" s="671"/>
      <c r="O964" s="671"/>
      <c r="P964" s="671"/>
      <c r="Q964" s="671"/>
    </row>
    <row r="965" ht="25.15" customHeight="true" x14ac:dyDescent="0.2">
      <c r="C965" s="671"/>
      <c r="D965" s="671"/>
      <c r="E965" s="671"/>
      <c r="F965" s="671"/>
      <c r="G965" s="671"/>
      <c r="H965" s="671"/>
      <c r="I965" s="671"/>
      <c r="J965" s="671"/>
      <c r="K965" s="671"/>
      <c r="L965" s="671"/>
      <c r="M965" s="671"/>
      <c r="N965" s="671"/>
      <c r="O965" s="671"/>
      <c r="P965" s="671"/>
      <c r="Q965" s="671"/>
    </row>
    <row r="966" ht="25.15" customHeight="true" x14ac:dyDescent="0.2">
      <c r="C966" s="671"/>
      <c r="D966" s="671"/>
      <c r="E966" s="671"/>
      <c r="F966" s="671"/>
      <c r="G966" s="671"/>
      <c r="H966" s="671"/>
      <c r="I966" s="671"/>
      <c r="J966" s="671"/>
      <c r="K966" s="671"/>
      <c r="L966" s="671"/>
      <c r="M966" s="671"/>
      <c r="N966" s="671"/>
      <c r="O966" s="671"/>
      <c r="P966" s="671"/>
      <c r="Q966" s="671"/>
    </row>
    <row r="967" ht="25.15" customHeight="true" x14ac:dyDescent="0.2">
      <c r="C967" s="671"/>
      <c r="D967" s="671"/>
      <c r="E967" s="671"/>
      <c r="F967" s="671"/>
      <c r="G967" s="671"/>
      <c r="H967" s="671"/>
      <c r="I967" s="671"/>
      <c r="J967" s="671"/>
      <c r="K967" s="671"/>
      <c r="L967" s="671"/>
      <c r="M967" s="671"/>
      <c r="N967" s="671"/>
      <c r="O967" s="671"/>
      <c r="P967" s="671"/>
      <c r="Q967" s="671"/>
    </row>
    <row r="968" ht="25.15" customHeight="true" x14ac:dyDescent="0.2">
      <c r="C968" s="671"/>
      <c r="D968" s="671"/>
      <c r="E968" s="671"/>
      <c r="F968" s="671"/>
      <c r="G968" s="671"/>
      <c r="H968" s="671"/>
      <c r="I968" s="671"/>
      <c r="J968" s="671"/>
      <c r="K968" s="671"/>
      <c r="L968" s="671"/>
      <c r="M968" s="671"/>
      <c r="N968" s="671"/>
      <c r="O968" s="671"/>
      <c r="P968" s="671"/>
      <c r="Q968" s="671"/>
    </row>
    <row r="969" ht="25.15" customHeight="true" x14ac:dyDescent="0.2">
      <c r="C969" s="671"/>
      <c r="D969" s="671"/>
      <c r="E969" s="671"/>
      <c r="F969" s="671"/>
      <c r="G969" s="671"/>
      <c r="H969" s="671"/>
      <c r="I969" s="671"/>
      <c r="J969" s="671"/>
      <c r="K969" s="671"/>
      <c r="L969" s="671"/>
      <c r="M969" s="671"/>
      <c r="N969" s="671"/>
      <c r="O969" s="671"/>
      <c r="P969" s="671"/>
      <c r="Q969" s="671"/>
    </row>
    <row r="970" ht="25.15" customHeight="true" x14ac:dyDescent="0.2">
      <c r="C970" s="671"/>
      <c r="D970" s="671"/>
      <c r="E970" s="671"/>
      <c r="F970" s="671"/>
      <c r="G970" s="671"/>
      <c r="H970" s="671"/>
      <c r="I970" s="671"/>
      <c r="J970" s="671"/>
      <c r="K970" s="671"/>
      <c r="L970" s="671"/>
      <c r="M970" s="671"/>
      <c r="N970" s="671"/>
      <c r="O970" s="671"/>
      <c r="P970" s="671"/>
      <c r="Q970" s="671"/>
    </row>
    <row r="971" ht="25.15" customHeight="true" x14ac:dyDescent="0.2">
      <c r="C971" s="671"/>
      <c r="D971" s="671"/>
      <c r="E971" s="671"/>
      <c r="F971" s="671"/>
      <c r="G971" s="671"/>
      <c r="H971" s="671"/>
      <c r="I971" s="671"/>
      <c r="J971" s="671"/>
      <c r="K971" s="671"/>
      <c r="L971" s="671"/>
      <c r="M971" s="671"/>
      <c r="N971" s="671"/>
      <c r="O971" s="671"/>
      <c r="P971" s="671"/>
      <c r="Q971" s="671"/>
    </row>
    <row r="972" ht="25.15" customHeight="true" x14ac:dyDescent="0.2">
      <c r="C972" s="671"/>
      <c r="D972" s="671"/>
      <c r="E972" s="671"/>
      <c r="F972" s="671"/>
      <c r="G972" s="671"/>
      <c r="H972" s="671"/>
      <c r="I972" s="671"/>
      <c r="J972" s="671"/>
      <c r="K972" s="671"/>
      <c r="L972" s="671"/>
      <c r="M972" s="671"/>
      <c r="N972" s="671"/>
      <c r="O972" s="671"/>
      <c r="P972" s="671"/>
      <c r="Q972" s="671"/>
    </row>
    <row r="973" ht="25.15" customHeight="true" x14ac:dyDescent="0.2">
      <c r="C973" s="671"/>
      <c r="D973" s="671"/>
      <c r="E973" s="671"/>
      <c r="F973" s="671"/>
      <c r="G973" s="671"/>
      <c r="H973" s="671"/>
      <c r="I973" s="671"/>
      <c r="J973" s="671"/>
      <c r="K973" s="671"/>
      <c r="L973" s="671"/>
      <c r="M973" s="671"/>
      <c r="N973" s="671"/>
      <c r="O973" s="671"/>
      <c r="P973" s="671"/>
      <c r="Q973" s="671"/>
    </row>
    <row r="974" ht="25.15" customHeight="true" x14ac:dyDescent="0.2">
      <c r="C974" s="671"/>
      <c r="D974" s="671"/>
      <c r="E974" s="671"/>
      <c r="F974" s="671"/>
      <c r="G974" s="671"/>
      <c r="H974" s="671"/>
      <c r="I974" s="671"/>
      <c r="J974" s="671"/>
      <c r="K974" s="671"/>
      <c r="L974" s="671"/>
      <c r="M974" s="671"/>
      <c r="N974" s="671"/>
      <c r="O974" s="671"/>
      <c r="P974" s="671"/>
      <c r="Q974" s="671"/>
    </row>
    <row r="975" ht="25.15" customHeight="true" x14ac:dyDescent="0.2">
      <c r="C975" s="671"/>
      <c r="D975" s="671"/>
      <c r="E975" s="671"/>
      <c r="F975" s="671"/>
      <c r="G975" s="671"/>
      <c r="H975" s="671"/>
      <c r="I975" s="671"/>
      <c r="J975" s="671"/>
      <c r="K975" s="671"/>
      <c r="L975" s="671"/>
      <c r="M975" s="671"/>
      <c r="N975" s="671"/>
      <c r="O975" s="671"/>
      <c r="P975" s="671"/>
      <c r="Q975" s="671"/>
    </row>
    <row r="976" ht="25.15" customHeight="true" x14ac:dyDescent="0.2">
      <c r="C976" s="671"/>
      <c r="D976" s="671"/>
      <c r="E976" s="671"/>
      <c r="F976" s="671"/>
      <c r="G976" s="671"/>
      <c r="H976" s="671"/>
      <c r="I976" s="671"/>
      <c r="J976" s="671"/>
      <c r="K976" s="671"/>
      <c r="L976" s="671"/>
      <c r="M976" s="671"/>
      <c r="N976" s="671"/>
      <c r="O976" s="671"/>
      <c r="P976" s="671"/>
      <c r="Q976" s="671"/>
    </row>
    <row r="977" ht="25.15" customHeight="true" x14ac:dyDescent="0.2">
      <c r="C977" s="671"/>
      <c r="D977" s="671"/>
      <c r="E977" s="671"/>
      <c r="F977" s="671"/>
      <c r="G977" s="671"/>
      <c r="H977" s="671"/>
      <c r="I977" s="671"/>
      <c r="J977" s="671"/>
      <c r="K977" s="671"/>
      <c r="L977" s="671"/>
      <c r="M977" s="671"/>
      <c r="N977" s="671"/>
      <c r="O977" s="671"/>
      <c r="P977" s="671"/>
      <c r="Q977" s="671"/>
    </row>
    <row r="978" ht="25.15" customHeight="true" x14ac:dyDescent="0.2">
      <c r="C978" s="671"/>
      <c r="D978" s="671"/>
      <c r="E978" s="671"/>
      <c r="F978" s="671"/>
      <c r="G978" s="671"/>
      <c r="H978" s="671"/>
      <c r="I978" s="671"/>
      <c r="J978" s="671"/>
      <c r="K978" s="671"/>
      <c r="L978" s="671"/>
      <c r="M978" s="671"/>
      <c r="N978" s="671"/>
      <c r="O978" s="671"/>
      <c r="P978" s="671"/>
      <c r="Q978" s="671"/>
    </row>
    <row r="979" ht="25.15" customHeight="true" x14ac:dyDescent="0.2">
      <c r="C979" s="671"/>
      <c r="D979" s="671"/>
      <c r="E979" s="671"/>
      <c r="F979" s="671"/>
      <c r="G979" s="671"/>
      <c r="H979" s="671"/>
      <c r="I979" s="671"/>
      <c r="J979" s="671"/>
      <c r="K979" s="671"/>
      <c r="L979" s="671"/>
      <c r="M979" s="671"/>
      <c r="N979" s="671"/>
      <c r="O979" s="671"/>
      <c r="P979" s="671"/>
      <c r="Q979" s="671"/>
    </row>
    <row r="980" ht="25.15" customHeight="true" x14ac:dyDescent="0.2">
      <c r="C980" s="671"/>
      <c r="D980" s="671"/>
      <c r="E980" s="671"/>
      <c r="F980" s="671"/>
      <c r="G980" s="671"/>
      <c r="H980" s="671"/>
      <c r="I980" s="671"/>
      <c r="J980" s="671"/>
      <c r="K980" s="671"/>
      <c r="L980" s="671"/>
      <c r="M980" s="671"/>
      <c r="N980" s="671"/>
      <c r="O980" s="671"/>
      <c r="P980" s="671"/>
      <c r="Q980" s="671"/>
    </row>
    <row r="981" ht="25.15" customHeight="true" x14ac:dyDescent="0.2">
      <c r="C981" s="671"/>
      <c r="D981" s="671"/>
      <c r="E981" s="671"/>
      <c r="F981" s="671"/>
      <c r="G981" s="671"/>
      <c r="H981" s="671"/>
      <c r="I981" s="671"/>
      <c r="J981" s="671"/>
      <c r="K981" s="671"/>
      <c r="L981" s="671"/>
      <c r="M981" s="671"/>
      <c r="N981" s="671"/>
      <c r="O981" s="671"/>
      <c r="P981" s="671"/>
      <c r="Q981" s="671"/>
    </row>
    <row r="982" ht="25.15" customHeight="true" x14ac:dyDescent="0.2">
      <c r="C982" s="671"/>
      <c r="D982" s="671"/>
      <c r="E982" s="671"/>
      <c r="F982" s="671"/>
      <c r="G982" s="671"/>
      <c r="H982" s="671"/>
      <c r="I982" s="671"/>
      <c r="J982" s="671"/>
      <c r="K982" s="671"/>
      <c r="L982" s="671"/>
      <c r="M982" s="671"/>
      <c r="N982" s="671"/>
      <c r="O982" s="671"/>
      <c r="P982" s="671"/>
      <c r="Q982" s="671"/>
    </row>
    <row r="983" ht="25.15" customHeight="true" x14ac:dyDescent="0.2">
      <c r="C983" s="671"/>
      <c r="D983" s="671"/>
      <c r="E983" s="671"/>
      <c r="F983" s="671"/>
      <c r="G983" s="671"/>
      <c r="H983" s="671"/>
      <c r="I983" s="671"/>
      <c r="J983" s="671"/>
      <c r="K983" s="671"/>
      <c r="L983" s="671"/>
      <c r="M983" s="671"/>
      <c r="N983" s="671"/>
      <c r="O983" s="671"/>
      <c r="P983" s="671"/>
      <c r="Q983" s="671"/>
    </row>
    <row r="984" ht="25.15" customHeight="true" x14ac:dyDescent="0.2">
      <c r="C984" s="671"/>
      <c r="D984" s="671"/>
      <c r="E984" s="671"/>
      <c r="F984" s="671"/>
      <c r="G984" s="671"/>
      <c r="H984" s="671"/>
      <c r="I984" s="671"/>
      <c r="J984" s="671"/>
      <c r="K984" s="671"/>
      <c r="L984" s="671"/>
      <c r="M984" s="671"/>
      <c r="N984" s="671"/>
      <c r="O984" s="671"/>
      <c r="P984" s="671"/>
      <c r="Q984" s="671"/>
    </row>
    <row r="985" ht="25.15" customHeight="true" x14ac:dyDescent="0.2">
      <c r="C985" s="671"/>
      <c r="D985" s="671"/>
      <c r="E985" s="671"/>
      <c r="F985" s="671"/>
      <c r="G985" s="671"/>
      <c r="H985" s="671"/>
      <c r="I985" s="671"/>
      <c r="J985" s="671"/>
      <c r="K985" s="671"/>
      <c r="L985" s="671"/>
      <c r="M985" s="671"/>
      <c r="N985" s="671"/>
      <c r="O985" s="671"/>
      <c r="P985" s="671"/>
      <c r="Q985" s="671"/>
    </row>
    <row r="986" ht="25.15" customHeight="true" x14ac:dyDescent="0.2">
      <c r="C986" s="671"/>
      <c r="D986" s="671"/>
      <c r="E986" s="671"/>
      <c r="F986" s="671"/>
      <c r="G986" s="671"/>
      <c r="H986" s="671"/>
      <c r="I986" s="671"/>
      <c r="J986" s="671"/>
      <c r="K986" s="671"/>
      <c r="L986" s="671"/>
      <c r="M986" s="671"/>
      <c r="N986" s="671"/>
      <c r="O986" s="671"/>
      <c r="P986" s="671"/>
      <c r="Q986" s="671"/>
    </row>
    <row r="987" ht="25.15" customHeight="true" x14ac:dyDescent="0.2">
      <c r="C987" s="671"/>
      <c r="D987" s="671"/>
      <c r="E987" s="671"/>
      <c r="F987" s="671"/>
      <c r="G987" s="671"/>
      <c r="H987" s="671"/>
      <c r="I987" s="671"/>
      <c r="J987" s="671"/>
      <c r="K987" s="671"/>
      <c r="L987" s="671"/>
      <c r="M987" s="671"/>
      <c r="N987" s="671"/>
      <c r="O987" s="671"/>
      <c r="P987" s="671"/>
      <c r="Q987" s="671"/>
    </row>
    <row r="988" ht="25.15" customHeight="true" x14ac:dyDescent="0.2">
      <c r="C988" s="671"/>
      <c r="D988" s="671"/>
      <c r="E988" s="671"/>
      <c r="F988" s="671"/>
      <c r="G988" s="671"/>
      <c r="H988" s="671"/>
      <c r="I988" s="671"/>
      <c r="J988" s="671"/>
      <c r="K988" s="671"/>
      <c r="L988" s="671"/>
      <c r="M988" s="671"/>
      <c r="N988" s="671"/>
      <c r="O988" s="671"/>
      <c r="P988" s="671"/>
      <c r="Q988" s="671"/>
    </row>
    <row r="989" ht="25.15" customHeight="true" x14ac:dyDescent="0.2">
      <c r="C989" s="671"/>
      <c r="D989" s="671"/>
      <c r="E989" s="671"/>
      <c r="F989" s="671"/>
      <c r="G989" s="671"/>
      <c r="H989" s="671"/>
      <c r="I989" s="671"/>
      <c r="J989" s="671"/>
      <c r="K989" s="671"/>
      <c r="L989" s="671"/>
      <c r="M989" s="671"/>
      <c r="N989" s="671"/>
      <c r="O989" s="671"/>
      <c r="P989" s="671"/>
      <c r="Q989" s="671"/>
    </row>
    <row r="990" ht="25.15" customHeight="true" x14ac:dyDescent="0.2">
      <c r="C990" s="671"/>
      <c r="D990" s="671"/>
      <c r="E990" s="671"/>
      <c r="F990" s="671"/>
      <c r="G990" s="671"/>
      <c r="H990" s="671"/>
      <c r="I990" s="671"/>
      <c r="J990" s="671"/>
      <c r="K990" s="671"/>
      <c r="L990" s="671"/>
      <c r="M990" s="671"/>
      <c r="N990" s="671"/>
      <c r="O990" s="671"/>
      <c r="P990" s="671"/>
      <c r="Q990" s="671"/>
    </row>
    <row r="991" ht="25.15" customHeight="true" x14ac:dyDescent="0.2">
      <c r="C991" s="671"/>
      <c r="D991" s="671"/>
      <c r="E991" s="671"/>
      <c r="F991" s="671"/>
      <c r="G991" s="671"/>
      <c r="H991" s="671"/>
      <c r="I991" s="671"/>
      <c r="J991" s="671"/>
      <c r="K991" s="671"/>
      <c r="L991" s="671"/>
      <c r="M991" s="671"/>
      <c r="N991" s="671"/>
      <c r="O991" s="671"/>
      <c r="P991" s="671"/>
      <c r="Q991" s="671"/>
    </row>
    <row r="992" ht="25.15" customHeight="true" x14ac:dyDescent="0.2">
      <c r="C992" s="671"/>
      <c r="D992" s="671"/>
      <c r="E992" s="671"/>
      <c r="F992" s="671"/>
      <c r="G992" s="671"/>
      <c r="H992" s="671"/>
      <c r="I992" s="671"/>
      <c r="J992" s="671"/>
      <c r="K992" s="671"/>
      <c r="L992" s="671"/>
      <c r="M992" s="671"/>
      <c r="N992" s="671"/>
      <c r="O992" s="671"/>
      <c r="P992" s="671"/>
      <c r="Q992" s="671"/>
    </row>
    <row r="993" ht="25.15" customHeight="true" x14ac:dyDescent="0.2">
      <c r="C993" s="671"/>
      <c r="D993" s="671"/>
      <c r="E993" s="671"/>
      <c r="F993" s="671"/>
      <c r="G993" s="671"/>
      <c r="H993" s="671"/>
      <c r="I993" s="671"/>
      <c r="J993" s="671"/>
      <c r="K993" s="671"/>
      <c r="L993" s="671"/>
      <c r="M993" s="671"/>
      <c r="N993" s="671"/>
      <c r="O993" s="671"/>
      <c r="P993" s="671"/>
      <c r="Q993" s="671"/>
    </row>
    <row r="994" ht="25.15" customHeight="true" x14ac:dyDescent="0.2">
      <c r="C994" s="671"/>
      <c r="D994" s="671"/>
      <c r="E994" s="671"/>
      <c r="F994" s="671"/>
      <c r="G994" s="671"/>
      <c r="H994" s="671"/>
      <c r="I994" s="671"/>
      <c r="J994" s="671"/>
      <c r="K994" s="671"/>
      <c r="L994" s="671"/>
      <c r="M994" s="671"/>
      <c r="N994" s="671"/>
      <c r="O994" s="671"/>
      <c r="P994" s="671"/>
      <c r="Q994" s="671"/>
    </row>
    <row r="995" ht="25.15" customHeight="true" x14ac:dyDescent="0.2">
      <c r="C995" s="671"/>
      <c r="D995" s="671"/>
      <c r="E995" s="671"/>
      <c r="F995" s="671"/>
      <c r="G995" s="671"/>
      <c r="H995" s="671"/>
      <c r="I995" s="671"/>
      <c r="J995" s="671"/>
      <c r="K995" s="671"/>
      <c r="L995" s="671"/>
      <c r="M995" s="671"/>
      <c r="N995" s="671"/>
      <c r="O995" s="671"/>
      <c r="P995" s="671"/>
      <c r="Q995" s="671"/>
    </row>
    <row r="996" ht="25.15" customHeight="true" x14ac:dyDescent="0.2">
      <c r="C996" s="671"/>
      <c r="D996" s="671"/>
      <c r="E996" s="671"/>
      <c r="F996" s="671"/>
      <c r="G996" s="671"/>
      <c r="H996" s="671"/>
      <c r="I996" s="671"/>
      <c r="J996" s="671"/>
      <c r="K996" s="671"/>
      <c r="L996" s="671"/>
      <c r="M996" s="671"/>
      <c r="N996" s="671"/>
      <c r="O996" s="671"/>
      <c r="P996" s="671"/>
      <c r="Q996" s="671"/>
    </row>
    <row r="997" ht="25.15" customHeight="true" x14ac:dyDescent="0.2">
      <c r="C997" s="671"/>
      <c r="D997" s="671"/>
      <c r="E997" s="671"/>
      <c r="F997" s="671"/>
      <c r="G997" s="671"/>
      <c r="H997" s="671"/>
      <c r="I997" s="671"/>
      <c r="J997" s="671"/>
      <c r="K997" s="671"/>
      <c r="L997" s="671"/>
      <c r="M997" s="671"/>
      <c r="N997" s="671"/>
      <c r="O997" s="671"/>
      <c r="P997" s="671"/>
      <c r="Q997" s="671"/>
    </row>
    <row r="998" ht="25.15" customHeight="true" x14ac:dyDescent="0.2">
      <c r="C998" s="671"/>
      <c r="D998" s="671"/>
      <c r="E998" s="671"/>
      <c r="F998" s="671"/>
      <c r="G998" s="671"/>
      <c r="H998" s="671"/>
      <c r="I998" s="671"/>
      <c r="J998" s="671"/>
      <c r="K998" s="671"/>
      <c r="L998" s="671"/>
      <c r="M998" s="671"/>
      <c r="N998" s="671"/>
      <c r="O998" s="671"/>
      <c r="P998" s="671"/>
      <c r="Q998" s="671"/>
    </row>
    <row r="999" ht="25.15" customHeight="true" x14ac:dyDescent="0.2">
      <c r="C999" s="671"/>
      <c r="D999" s="671"/>
      <c r="E999" s="671"/>
      <c r="F999" s="671"/>
      <c r="G999" s="671"/>
      <c r="H999" s="671"/>
      <c r="I999" s="671"/>
      <c r="J999" s="671"/>
      <c r="K999" s="671"/>
      <c r="L999" s="671"/>
      <c r="M999" s="671"/>
      <c r="N999" s="671"/>
      <c r="O999" s="671"/>
      <c r="P999" s="671"/>
      <c r="Q999" s="671"/>
    </row>
    <row r="1000" ht="25.15" customHeight="true" x14ac:dyDescent="0.2">
      <c r="C1000" s="671"/>
      <c r="D1000" s="671"/>
      <c r="E1000" s="671"/>
      <c r="F1000" s="671"/>
      <c r="G1000" s="671"/>
      <c r="H1000" s="671"/>
      <c r="I1000" s="671"/>
      <c r="J1000" s="671"/>
      <c r="K1000" s="671"/>
      <c r="L1000" s="671"/>
      <c r="M1000" s="671"/>
      <c r="N1000" s="671"/>
      <c r="O1000" s="671"/>
      <c r="P1000" s="671"/>
      <c r="Q1000" s="671"/>
    </row>
    <row r="1001" ht="25.15" customHeight="true" x14ac:dyDescent="0.2">
      <c r="C1001" s="671"/>
      <c r="D1001" s="671"/>
      <c r="E1001" s="671"/>
      <c r="F1001" s="671"/>
      <c r="G1001" s="671"/>
      <c r="H1001" s="671"/>
      <c r="I1001" s="671"/>
      <c r="J1001" s="671"/>
      <c r="K1001" s="671"/>
      <c r="L1001" s="671"/>
      <c r="M1001" s="671"/>
      <c r="N1001" s="671"/>
      <c r="O1001" s="671"/>
      <c r="P1001" s="671"/>
      <c r="Q1001" s="671"/>
    </row>
    <row r="1002" ht="25.15" customHeight="true" x14ac:dyDescent="0.2">
      <c r="C1002" s="671"/>
      <c r="D1002" s="671"/>
      <c r="E1002" s="671"/>
      <c r="F1002" s="671"/>
      <c r="G1002" s="671"/>
      <c r="H1002" s="671"/>
      <c r="I1002" s="671"/>
      <c r="J1002" s="671"/>
      <c r="K1002" s="671"/>
      <c r="L1002" s="671"/>
      <c r="M1002" s="671"/>
      <c r="N1002" s="671"/>
      <c r="O1002" s="671"/>
      <c r="P1002" s="671"/>
      <c r="Q1002" s="671"/>
    </row>
    <row r="1003" ht="25.15" customHeight="true" x14ac:dyDescent="0.2">
      <c r="C1003" s="671"/>
      <c r="D1003" s="671"/>
      <c r="E1003" s="671"/>
      <c r="F1003" s="671"/>
      <c r="G1003" s="671"/>
      <c r="H1003" s="671"/>
      <c r="I1003" s="671"/>
      <c r="J1003" s="671"/>
      <c r="K1003" s="671"/>
      <c r="L1003" s="671"/>
      <c r="M1003" s="671"/>
      <c r="N1003" s="671"/>
      <c r="O1003" s="671"/>
      <c r="P1003" s="671"/>
      <c r="Q1003" s="671"/>
    </row>
    <row r="1004" ht="25.15" customHeight="true" x14ac:dyDescent="0.2">
      <c r="C1004" s="671"/>
      <c r="D1004" s="671"/>
      <c r="E1004" s="671"/>
      <c r="F1004" s="671"/>
      <c r="G1004" s="671"/>
      <c r="H1004" s="671"/>
      <c r="I1004" s="671"/>
      <c r="J1004" s="671"/>
      <c r="K1004" s="671"/>
      <c r="L1004" s="671"/>
      <c r="M1004" s="671"/>
      <c r="N1004" s="671"/>
      <c r="O1004" s="671"/>
      <c r="P1004" s="671"/>
      <c r="Q1004" s="671"/>
    </row>
    <row r="1005" ht="25.15" customHeight="true" x14ac:dyDescent="0.2">
      <c r="C1005" s="671"/>
      <c r="D1005" s="671"/>
      <c r="E1005" s="671"/>
      <c r="F1005" s="671"/>
      <c r="G1005" s="671"/>
      <c r="H1005" s="671"/>
      <c r="I1005" s="671"/>
      <c r="J1005" s="671"/>
      <c r="K1005" s="671"/>
      <c r="L1005" s="671"/>
      <c r="M1005" s="671"/>
      <c r="N1005" s="671"/>
      <c r="O1005" s="671"/>
      <c r="P1005" s="671"/>
      <c r="Q1005" s="671"/>
    </row>
    <row r="1006" ht="25.15" customHeight="true" x14ac:dyDescent="0.2">
      <c r="C1006" s="671"/>
      <c r="D1006" s="671"/>
      <c r="E1006" s="671"/>
      <c r="F1006" s="671"/>
      <c r="G1006" s="671"/>
      <c r="H1006" s="671"/>
      <c r="I1006" s="671"/>
      <c r="J1006" s="671"/>
      <c r="K1006" s="671"/>
      <c r="L1006" s="671"/>
      <c r="M1006" s="671"/>
      <c r="N1006" s="671"/>
      <c r="O1006" s="671"/>
      <c r="P1006" s="671"/>
      <c r="Q1006" s="671"/>
    </row>
    <row r="1007" ht="25.15" customHeight="true" x14ac:dyDescent="0.2">
      <c r="C1007" s="671"/>
      <c r="D1007" s="671"/>
      <c r="E1007" s="671"/>
      <c r="F1007" s="671"/>
      <c r="G1007" s="671"/>
      <c r="H1007" s="671"/>
      <c r="I1007" s="671"/>
      <c r="J1007" s="671"/>
      <c r="K1007" s="671"/>
      <c r="L1007" s="671"/>
      <c r="M1007" s="671"/>
      <c r="N1007" s="671"/>
      <c r="O1007" s="671"/>
      <c r="P1007" s="671"/>
      <c r="Q1007" s="671"/>
    </row>
    <row r="1008" ht="25.15" customHeight="true" x14ac:dyDescent="0.2">
      <c r="C1008" s="671"/>
      <c r="D1008" s="671"/>
      <c r="E1008" s="671"/>
      <c r="F1008" s="671"/>
      <c r="G1008" s="671"/>
      <c r="H1008" s="671"/>
      <c r="I1008" s="671"/>
      <c r="J1008" s="671"/>
      <c r="K1008" s="671"/>
      <c r="L1008" s="671"/>
      <c r="M1008" s="671"/>
      <c r="N1008" s="671"/>
      <c r="O1008" s="671"/>
      <c r="P1008" s="671"/>
      <c r="Q1008" s="671"/>
    </row>
    <row r="1009" ht="25.15" customHeight="true" x14ac:dyDescent="0.2">
      <c r="C1009" s="671"/>
      <c r="D1009" s="671"/>
      <c r="E1009" s="671"/>
      <c r="F1009" s="671"/>
      <c r="G1009" s="671"/>
      <c r="H1009" s="671"/>
      <c r="I1009" s="671"/>
      <c r="J1009" s="671"/>
      <c r="K1009" s="671"/>
      <c r="L1009" s="671"/>
      <c r="M1009" s="671"/>
      <c r="N1009" s="671"/>
      <c r="O1009" s="671"/>
      <c r="P1009" s="671"/>
      <c r="Q1009" s="671"/>
    </row>
    <row r="1010" ht="25.15" customHeight="true" x14ac:dyDescent="0.2">
      <c r="C1010" s="671"/>
      <c r="D1010" s="671"/>
      <c r="E1010" s="671"/>
      <c r="F1010" s="671"/>
      <c r="G1010" s="671"/>
      <c r="H1010" s="671"/>
      <c r="I1010" s="671"/>
      <c r="J1010" s="671"/>
      <c r="K1010" s="671"/>
      <c r="L1010" s="671"/>
      <c r="M1010" s="671"/>
      <c r="N1010" s="671"/>
      <c r="O1010" s="671"/>
      <c r="P1010" s="671"/>
      <c r="Q1010" s="671"/>
    </row>
    <row r="1011" ht="25.15" customHeight="true" x14ac:dyDescent="0.2">
      <c r="C1011" s="671"/>
      <c r="D1011" s="671"/>
      <c r="E1011" s="671"/>
      <c r="F1011" s="671"/>
      <c r="G1011" s="671"/>
      <c r="H1011" s="671"/>
      <c r="I1011" s="671"/>
      <c r="J1011" s="671"/>
      <c r="K1011" s="671"/>
      <c r="L1011" s="671"/>
      <c r="M1011" s="671"/>
      <c r="N1011" s="671"/>
      <c r="O1011" s="671"/>
      <c r="P1011" s="671"/>
      <c r="Q1011" s="671"/>
    </row>
    <row r="1012" ht="25.15" customHeight="true" x14ac:dyDescent="0.2">
      <c r="C1012" s="671"/>
      <c r="D1012" s="671"/>
      <c r="E1012" s="671"/>
      <c r="F1012" s="671"/>
      <c r="G1012" s="671"/>
      <c r="H1012" s="671"/>
      <c r="I1012" s="671"/>
      <c r="J1012" s="671"/>
      <c r="K1012" s="671"/>
      <c r="L1012" s="671"/>
      <c r="M1012" s="671"/>
      <c r="N1012" s="671"/>
      <c r="O1012" s="671"/>
      <c r="P1012" s="671"/>
      <c r="Q1012" s="671"/>
    </row>
    <row r="1013" ht="25.15" customHeight="true" x14ac:dyDescent="0.2">
      <c r="C1013" s="671"/>
      <c r="D1013" s="671"/>
      <c r="E1013" s="671"/>
      <c r="F1013" s="671"/>
      <c r="G1013" s="671"/>
      <c r="H1013" s="671"/>
      <c r="I1013" s="671"/>
      <c r="J1013" s="671"/>
      <c r="K1013" s="671"/>
      <c r="L1013" s="671"/>
      <c r="M1013" s="671"/>
      <c r="N1013" s="671"/>
      <c r="O1013" s="671"/>
      <c r="P1013" s="671"/>
      <c r="Q1013" s="671"/>
    </row>
    <row r="1014" ht="25.15" customHeight="true" x14ac:dyDescent="0.2">
      <c r="C1014" s="671"/>
      <c r="D1014" s="671"/>
      <c r="E1014" s="671"/>
      <c r="F1014" s="671"/>
      <c r="G1014" s="671"/>
      <c r="H1014" s="671"/>
      <c r="I1014" s="671"/>
      <c r="J1014" s="671"/>
      <c r="K1014" s="671"/>
      <c r="L1014" s="671"/>
      <c r="M1014" s="671"/>
      <c r="N1014" s="671"/>
      <c r="O1014" s="671"/>
      <c r="P1014" s="671"/>
      <c r="Q1014" s="671"/>
    </row>
    <row r="1015" ht="25.15" customHeight="true" x14ac:dyDescent="0.2">
      <c r="C1015" s="671"/>
      <c r="D1015" s="671"/>
      <c r="E1015" s="671"/>
      <c r="F1015" s="671"/>
      <c r="G1015" s="671"/>
      <c r="H1015" s="671"/>
      <c r="I1015" s="671"/>
      <c r="J1015" s="671"/>
      <c r="K1015" s="671"/>
      <c r="L1015" s="671"/>
      <c r="M1015" s="671"/>
      <c r="N1015" s="671"/>
      <c r="O1015" s="671"/>
      <c r="P1015" s="671"/>
      <c r="Q1015" s="671"/>
    </row>
    <row r="1016" ht="25.15" customHeight="true" x14ac:dyDescent="0.2">
      <c r="C1016" s="671"/>
      <c r="D1016" s="671"/>
      <c r="E1016" s="671"/>
      <c r="F1016" s="671"/>
      <c r="G1016" s="671"/>
      <c r="H1016" s="671"/>
      <c r="I1016" s="671"/>
      <c r="J1016" s="671"/>
      <c r="K1016" s="671"/>
      <c r="L1016" s="671"/>
      <c r="M1016" s="671"/>
      <c r="N1016" s="671"/>
      <c r="O1016" s="671"/>
      <c r="P1016" s="671"/>
      <c r="Q1016" s="671"/>
    </row>
    <row r="1017" ht="25.15" customHeight="true" x14ac:dyDescent="0.2">
      <c r="C1017" s="671"/>
      <c r="D1017" s="671"/>
      <c r="E1017" s="671"/>
      <c r="F1017" s="671"/>
      <c r="G1017" s="671"/>
      <c r="H1017" s="671"/>
      <c r="I1017" s="671"/>
      <c r="J1017" s="671"/>
      <c r="K1017" s="671"/>
      <c r="L1017" s="671"/>
      <c r="M1017" s="671"/>
      <c r="N1017" s="671"/>
      <c r="O1017" s="671"/>
      <c r="P1017" s="671"/>
      <c r="Q1017" s="671"/>
    </row>
    <row r="1018" ht="25.15" customHeight="true" x14ac:dyDescent="0.2">
      <c r="C1018" s="671"/>
      <c r="D1018" s="671"/>
      <c r="E1018" s="671"/>
      <c r="F1018" s="671"/>
      <c r="G1018" s="671"/>
      <c r="H1018" s="671"/>
      <c r="I1018" s="671"/>
      <c r="J1018" s="671"/>
      <c r="K1018" s="671"/>
      <c r="L1018" s="671"/>
      <c r="M1018" s="671"/>
      <c r="N1018" s="671"/>
      <c r="O1018" s="671"/>
      <c r="P1018" s="671"/>
      <c r="Q1018" s="671"/>
    </row>
    <row r="1019" ht="25.15" customHeight="true" x14ac:dyDescent="0.2">
      <c r="C1019" s="671"/>
      <c r="D1019" s="671"/>
      <c r="E1019" s="671"/>
      <c r="F1019" s="671"/>
      <c r="G1019" s="671"/>
      <c r="H1019" s="671"/>
      <c r="I1019" s="671"/>
      <c r="J1019" s="671"/>
      <c r="K1019" s="671"/>
      <c r="L1019" s="671"/>
      <c r="M1019" s="671"/>
      <c r="N1019" s="671"/>
      <c r="O1019" s="671"/>
      <c r="P1019" s="671"/>
      <c r="Q1019" s="671"/>
    </row>
    <row r="1020" ht="25.15" customHeight="true" x14ac:dyDescent="0.2">
      <c r="C1020" s="671"/>
      <c r="D1020" s="671"/>
      <c r="E1020" s="671"/>
      <c r="F1020" s="671"/>
      <c r="G1020" s="671"/>
      <c r="H1020" s="671"/>
      <c r="I1020" s="671"/>
      <c r="J1020" s="671"/>
      <c r="K1020" s="671"/>
      <c r="L1020" s="671"/>
      <c r="M1020" s="671"/>
      <c r="N1020" s="671"/>
      <c r="O1020" s="671"/>
      <c r="P1020" s="671"/>
      <c r="Q1020" s="671"/>
    </row>
    <row r="1021" ht="25.15" customHeight="true" x14ac:dyDescent="0.2">
      <c r="C1021" s="671"/>
      <c r="D1021" s="671"/>
      <c r="E1021" s="671"/>
      <c r="F1021" s="671"/>
      <c r="G1021" s="671"/>
      <c r="H1021" s="671"/>
      <c r="I1021" s="671"/>
      <c r="J1021" s="671"/>
      <c r="K1021" s="671"/>
      <c r="L1021" s="671"/>
      <c r="M1021" s="671"/>
      <c r="N1021" s="671"/>
      <c r="O1021" s="671"/>
      <c r="P1021" s="671"/>
      <c r="Q1021" s="671"/>
    </row>
    <row r="1022" ht="25.15" customHeight="true" x14ac:dyDescent="0.2">
      <c r="C1022" s="671"/>
      <c r="D1022" s="671"/>
      <c r="E1022" s="671"/>
      <c r="F1022" s="671"/>
      <c r="G1022" s="671"/>
      <c r="H1022" s="671"/>
      <c r="I1022" s="671"/>
      <c r="J1022" s="671"/>
      <c r="K1022" s="671"/>
      <c r="L1022" s="671"/>
      <c r="M1022" s="671"/>
      <c r="N1022" s="671"/>
      <c r="O1022" s="671"/>
      <c r="P1022" s="671"/>
      <c r="Q1022" s="671"/>
    </row>
    <row r="1023" ht="25.15" customHeight="true" x14ac:dyDescent="0.2">
      <c r="C1023" s="671"/>
      <c r="D1023" s="671"/>
      <c r="E1023" s="671"/>
      <c r="F1023" s="671"/>
      <c r="G1023" s="671"/>
      <c r="H1023" s="671"/>
      <c r="I1023" s="671"/>
      <c r="J1023" s="671"/>
      <c r="K1023" s="671"/>
      <c r="L1023" s="671"/>
      <c r="M1023" s="671"/>
      <c r="N1023" s="671"/>
      <c r="O1023" s="671"/>
      <c r="P1023" s="671"/>
      <c r="Q1023" s="671"/>
    </row>
    <row r="1024" ht="25.15" customHeight="true" x14ac:dyDescent="0.2">
      <c r="C1024" s="671"/>
      <c r="D1024" s="671"/>
      <c r="E1024" s="671"/>
      <c r="F1024" s="671"/>
      <c r="G1024" s="671"/>
      <c r="H1024" s="671"/>
      <c r="I1024" s="671"/>
      <c r="J1024" s="671"/>
      <c r="K1024" s="671"/>
      <c r="L1024" s="671"/>
      <c r="M1024" s="671"/>
      <c r="N1024" s="671"/>
      <c r="O1024" s="671"/>
      <c r="P1024" s="671"/>
      <c r="Q1024" s="671"/>
    </row>
    <row r="1025" s="551" customFormat="true" ht="21" customHeight="true" x14ac:dyDescent="0.2">
      <c r="A1025" s="1147" t="s">
        <v>187</v>
      </c>
      <c r="B1025" s="1147"/>
      <c r="C1025" s="1147"/>
      <c r="Y1025" s="32"/>
      <c r="Z1025" s="32"/>
      <c r="AA1025" s="32"/>
      <c r="AB1025" s="32"/>
      <c r="AC1025" s="32"/>
      <c r="AD1025" s="32"/>
      <c r="AE1025" s="32"/>
      <c r="AF1025" s="32"/>
      <c r="AG1025" s="32"/>
      <c r="AH1025" s="32"/>
      <c r="AI1025" s="32"/>
      <c r="AJ1025" s="32"/>
      <c r="AK1025" s="32"/>
      <c r="AL1025" s="32"/>
      <c r="AM1025" s="32"/>
      <c r="AN1025" s="32"/>
      <c r="AO1025" s="32"/>
      <c r="AP1025" s="32"/>
      <c r="AQ1025" s="32"/>
      <c r="AR1025" s="32"/>
      <c r="AS1025" s="32"/>
      <c r="AT1025" s="32"/>
      <c r="AU1025" s="32"/>
      <c r="AV1025" s="32"/>
      <c r="AW1025" s="32"/>
      <c r="AX1025" s="32"/>
      <c r="AY1025" s="32"/>
      <c r="AZ1025" s="32"/>
      <c r="BA1025" s="405"/>
      <c r="BB1025" s="472"/>
      <c r="BC1025"/>
      <c r="BD1025"/>
      <c r="BE1025"/>
      <c r="BF1025"/>
      <c r="BG1025"/>
      <c r="BH1025"/>
      <c r="BI1025"/>
      <c r="BJ1025"/>
      <c r="BK1025"/>
      <c r="BL1025"/>
      <c r="BM1025"/>
      <c r="BN1025"/>
      <c r="BO1025"/>
      <c r="BP1025"/>
      <c r="BQ1025"/>
      <c r="BR1025"/>
      <c r="BS1025"/>
      <c r="BT1025"/>
      <c r="BU1025"/>
      <c r="BV1025"/>
      <c r="BW1025"/>
      <c r="BX1025" s="405"/>
      <c r="BY1025" s="407"/>
      <c r="BZ1025" s="407"/>
      <c r="CA1025" s="407"/>
      <c r="CB1025" s="407"/>
      <c r="CC1025" s="407"/>
      <c r="CD1025" s="407"/>
      <c r="CE1025" s="407"/>
      <c r="CF1025" s="407"/>
      <c r="CG1025" s="407"/>
      <c r="CH1025" s="407"/>
      <c r="CI1025" s="407"/>
      <c r="CJ1025" s="407"/>
      <c r="CK1025" s="407"/>
      <c r="CL1025" s="407"/>
      <c r="CM1025" s="407"/>
      <c r="CN1025" s="407"/>
      <c r="CO1025" s="407"/>
      <c r="CP1025" s="407"/>
      <c r="CQ1025" s="407"/>
      <c r="CR1025" s="407"/>
      <c r="CS1025" s="407"/>
      <c r="CT1025" s="407"/>
      <c r="CU1025" s="407"/>
      <c r="CV1025" s="407"/>
      <c r="CW1025" s="407"/>
      <c r="CX1025" s="407"/>
      <c r="CY1025" s="407"/>
      <c r="CZ1025" s="407"/>
    </row>
    <row r="1026" s="551" customFormat="true" ht="15.95" customHeight="true" x14ac:dyDescent="0.2">
      <c r="A1026" s="1148" t="s">
        <v>188</v>
      </c>
      <c r="B1026" s="1148"/>
      <c r="C1026" s="554" t="s">
        <v>189</v>
      </c>
      <c r="Y1026" s="32"/>
      <c r="Z1026" s="32"/>
      <c r="AA1026" s="32"/>
      <c r="AB1026" s="32"/>
      <c r="AC1026" s="32"/>
      <c r="AD1026" s="32"/>
      <c r="AE1026" s="32"/>
      <c r="AF1026" s="32"/>
      <c r="AG1026" s="32"/>
      <c r="AH1026" s="32"/>
      <c r="AI1026" s="32"/>
      <c r="AJ1026" s="32"/>
      <c r="AK1026" s="32"/>
      <c r="AL1026" s="32"/>
      <c r="AM1026" s="32"/>
      <c r="AN1026" s="32"/>
      <c r="AO1026" s="32"/>
      <c r="AP1026" s="32"/>
      <c r="AQ1026" s="32"/>
      <c r="AR1026" s="32"/>
      <c r="AS1026" s="32"/>
      <c r="AT1026" s="32"/>
      <c r="AU1026" s="32"/>
      <c r="AV1026" s="32"/>
      <c r="AW1026" s="32"/>
      <c r="AX1026" s="32"/>
      <c r="AY1026" s="32"/>
      <c r="AZ1026" s="32"/>
      <c r="BA1026" s="405"/>
      <c r="BB1026" s="472"/>
      <c r="BC1026"/>
      <c r="BD1026"/>
      <c r="BE1026"/>
      <c r="BF1026"/>
      <c r="BG1026"/>
      <c r="BH1026"/>
      <c r="BI1026"/>
      <c r="BJ1026"/>
      <c r="BK1026"/>
      <c r="BL1026"/>
      <c r="BM1026"/>
      <c r="BN1026"/>
      <c r="BO1026"/>
      <c r="BP1026"/>
      <c r="BQ1026"/>
      <c r="BR1026"/>
      <c r="BS1026"/>
      <c r="BT1026"/>
      <c r="BU1026"/>
      <c r="BV1026"/>
      <c r="BW1026"/>
      <c r="BX1026" s="405"/>
      <c r="BY1026" s="407"/>
      <c r="BZ1026" s="407"/>
      <c r="CA1026" s="407"/>
      <c r="CB1026" s="407"/>
      <c r="CC1026" s="407"/>
      <c r="CD1026" s="407"/>
      <c r="CE1026" s="407"/>
      <c r="CF1026" s="407"/>
      <c r="CG1026" s="407"/>
      <c r="CH1026" s="407"/>
      <c r="CI1026" s="407"/>
      <c r="CJ1026" s="407"/>
      <c r="CK1026" s="407"/>
      <c r="CL1026" s="407"/>
      <c r="CM1026" s="407"/>
      <c r="CN1026" s="407"/>
      <c r="CO1026" s="407"/>
      <c r="CP1026" s="407"/>
      <c r="CQ1026" s="407"/>
      <c r="CR1026" s="407"/>
      <c r="CS1026" s="407"/>
      <c r="CT1026" s="407"/>
      <c r="CU1026" s="407"/>
      <c r="CV1026" s="407"/>
      <c r="CW1026" s="407"/>
      <c r="CX1026" s="407"/>
      <c r="CY1026" s="407"/>
      <c r="CZ1026" s="407"/>
    </row>
    <row r="1027" s="551" customFormat="true" ht="17.1" hidden="true" customHeight="true" x14ac:dyDescent="0.2">
      <c r="A1027" s="555" t="s">
        <v>190</v>
      </c>
      <c r="B1027" s="556" t="s">
        <v>191</v>
      </c>
      <c r="C1027" s="557">
        <v>24735</v>
      </c>
      <c r="Y1027" s="32"/>
      <c r="Z1027" s="32"/>
      <c r="AA1027" s="32"/>
      <c r="AB1027" s="32"/>
      <c r="AC1027" s="32"/>
      <c r="AD1027" s="32"/>
      <c r="AE1027" s="32"/>
      <c r="AF1027" s="32"/>
      <c r="AG1027" s="32"/>
      <c r="AH1027" s="32"/>
      <c r="AI1027" s="32"/>
      <c r="AJ1027" s="32"/>
      <c r="AK1027" s="32"/>
      <c r="AL1027" s="32"/>
      <c r="AM1027" s="32"/>
      <c r="AN1027" s="32"/>
      <c r="AO1027" s="32"/>
      <c r="AP1027" s="32"/>
      <c r="AQ1027" s="32"/>
      <c r="AR1027" s="32"/>
      <c r="AS1027" s="32"/>
      <c r="AT1027" s="32"/>
      <c r="AU1027" s="32"/>
      <c r="AV1027" s="32"/>
      <c r="AW1027" s="32"/>
      <c r="AX1027" s="32"/>
      <c r="AY1027" s="32"/>
      <c r="AZ1027" s="32"/>
      <c r="BA1027" s="405"/>
      <c r="BB1027" s="472"/>
      <c r="BC1027"/>
      <c r="BD1027"/>
      <c r="BE1027"/>
      <c r="BF1027"/>
      <c r="BG1027"/>
      <c r="BH1027"/>
      <c r="BI1027"/>
      <c r="BJ1027"/>
      <c r="BK1027"/>
      <c r="BL1027"/>
      <c r="BM1027"/>
      <c r="BN1027"/>
      <c r="BO1027"/>
      <c r="BP1027"/>
      <c r="BQ1027"/>
      <c r="BR1027"/>
      <c r="BS1027"/>
      <c r="BT1027"/>
      <c r="BU1027"/>
      <c r="BV1027"/>
      <c r="BW1027"/>
      <c r="BX1027" s="405"/>
      <c r="BY1027" s="407"/>
      <c r="BZ1027" s="407"/>
      <c r="CA1027" s="407"/>
      <c r="CB1027" s="407"/>
      <c r="CC1027" s="407"/>
      <c r="CD1027" s="407"/>
      <c r="CE1027" s="407"/>
      <c r="CF1027" s="407"/>
      <c r="CG1027" s="407"/>
      <c r="CH1027" s="407"/>
      <c r="CI1027" s="407"/>
      <c r="CJ1027" s="407"/>
      <c r="CK1027" s="407"/>
      <c r="CL1027" s="407"/>
      <c r="CM1027" s="407"/>
      <c r="CN1027" s="407"/>
      <c r="CO1027" s="407"/>
      <c r="CP1027" s="407"/>
      <c r="CQ1027" s="407"/>
      <c r="CR1027" s="407"/>
      <c r="CS1027" s="407"/>
      <c r="CT1027" s="407"/>
      <c r="CU1027" s="407"/>
      <c r="CV1027" s="407"/>
      <c r="CW1027" s="407"/>
      <c r="CX1027" s="407"/>
      <c r="CY1027" s="407"/>
      <c r="CZ1027" s="407"/>
    </row>
    <row r="1028" s="551" customFormat="true" ht="17.1" hidden="true" customHeight="true" x14ac:dyDescent="0.2">
      <c r="A1028" s="558" t="s">
        <v>192</v>
      </c>
      <c r="B1028" s="559" t="s">
        <v>193</v>
      </c>
      <c r="C1028" s="560">
        <v>24735</v>
      </c>
      <c r="Y1028" s="32"/>
      <c r="Z1028" s="32"/>
      <c r="AA1028" s="32"/>
      <c r="AB1028" s="32"/>
      <c r="AC1028" s="32"/>
      <c r="AD1028" s="32"/>
      <c r="AE1028" s="32"/>
      <c r="AF1028" s="32"/>
      <c r="AG1028" s="32"/>
      <c r="AH1028" s="32"/>
      <c r="AI1028" s="32"/>
      <c r="AJ1028" s="32"/>
      <c r="AK1028" s="32"/>
      <c r="AL1028" s="32"/>
      <c r="AM1028" s="32"/>
      <c r="AN1028" s="32"/>
      <c r="AO1028" s="32"/>
      <c r="AP1028" s="32"/>
      <c r="AQ1028" s="32"/>
      <c r="AR1028" s="32"/>
      <c r="AS1028" s="32"/>
      <c r="AT1028" s="32"/>
      <c r="AU1028" s="32"/>
      <c r="AV1028" s="32"/>
      <c r="AW1028" s="32"/>
      <c r="AX1028" s="32"/>
      <c r="AY1028" s="32"/>
      <c r="AZ1028" s="32"/>
      <c r="BA1028" s="405"/>
      <c r="BB1028" s="472"/>
      <c r="BC1028"/>
      <c r="BD1028"/>
      <c r="BE1028"/>
      <c r="BF1028"/>
      <c r="BG1028"/>
      <c r="BH1028"/>
      <c r="BI1028"/>
      <c r="BJ1028"/>
      <c r="BK1028"/>
      <c r="BL1028"/>
      <c r="BM1028"/>
      <c r="BN1028"/>
      <c r="BO1028"/>
      <c r="BP1028"/>
      <c r="BQ1028"/>
      <c r="BR1028"/>
      <c r="BS1028"/>
      <c r="BT1028"/>
      <c r="BU1028"/>
      <c r="BV1028"/>
      <c r="BW1028"/>
      <c r="BX1028" s="405"/>
      <c r="BY1028" s="407"/>
      <c r="BZ1028" s="407"/>
      <c r="CA1028" s="407"/>
      <c r="CB1028" s="407"/>
      <c r="CC1028" s="407"/>
      <c r="CD1028" s="407"/>
      <c r="CE1028" s="407"/>
      <c r="CF1028" s="407"/>
      <c r="CG1028" s="407"/>
      <c r="CH1028" s="407"/>
      <c r="CI1028" s="407"/>
      <c r="CJ1028" s="407"/>
      <c r="CK1028" s="407"/>
      <c r="CL1028" s="407"/>
      <c r="CM1028" s="407"/>
      <c r="CN1028" s="407"/>
      <c r="CO1028" s="407"/>
      <c r="CP1028" s="407"/>
      <c r="CQ1028" s="407"/>
      <c r="CR1028" s="407"/>
      <c r="CS1028" s="407"/>
      <c r="CT1028" s="407"/>
      <c r="CU1028" s="407"/>
      <c r="CV1028" s="407"/>
      <c r="CW1028" s="407"/>
      <c r="CX1028" s="407"/>
      <c r="CY1028" s="407"/>
      <c r="CZ1028" s="407"/>
    </row>
    <row r="1029" s="551" customFormat="true" ht="17.1" hidden="true" customHeight="true" x14ac:dyDescent="0.2">
      <c r="A1029" s="558" t="s">
        <v>194</v>
      </c>
      <c r="B1029" s="559" t="s">
        <v>195</v>
      </c>
      <c r="C1029" s="560">
        <v>24735</v>
      </c>
      <c r="Y1029" s="32"/>
      <c r="Z1029" s="32"/>
      <c r="AA1029" s="32"/>
      <c r="AB1029" s="32"/>
      <c r="AC1029" s="32"/>
      <c r="AD1029" s="32"/>
      <c r="AE1029" s="32"/>
      <c r="AF1029" s="32"/>
      <c r="AG1029" s="32"/>
      <c r="AH1029" s="32"/>
      <c r="AI1029" s="32"/>
      <c r="AJ1029" s="32"/>
      <c r="AK1029" s="32"/>
      <c r="AL1029" s="32"/>
      <c r="AM1029" s="32"/>
      <c r="AN1029" s="32"/>
      <c r="AO1029" s="32"/>
      <c r="AP1029" s="32"/>
      <c r="AQ1029" s="32"/>
      <c r="AR1029" s="32"/>
      <c r="AS1029" s="32"/>
      <c r="AT1029" s="32"/>
      <c r="AU1029" s="32"/>
      <c r="AV1029" s="32"/>
      <c r="AW1029" s="32"/>
      <c r="AX1029" s="32"/>
      <c r="AY1029" s="32"/>
      <c r="AZ1029" s="32"/>
      <c r="BA1029" s="405"/>
      <c r="BB1029" s="472"/>
      <c r="BC1029"/>
      <c r="BD1029"/>
      <c r="BE1029"/>
      <c r="BF1029"/>
      <c r="BG1029"/>
      <c r="BH1029"/>
      <c r="BI1029"/>
      <c r="BJ1029"/>
      <c r="BK1029"/>
      <c r="BL1029"/>
      <c r="BM1029"/>
      <c r="BN1029"/>
      <c r="BO1029"/>
      <c r="BP1029"/>
      <c r="BQ1029"/>
      <c r="BR1029"/>
      <c r="BS1029"/>
      <c r="BT1029"/>
      <c r="BU1029"/>
      <c r="BV1029"/>
      <c r="BW1029"/>
      <c r="BX1029" s="405"/>
      <c r="BY1029" s="407"/>
      <c r="BZ1029" s="407"/>
      <c r="CA1029" s="407"/>
      <c r="CB1029" s="407"/>
      <c r="CC1029" s="407"/>
      <c r="CD1029" s="407"/>
      <c r="CE1029" s="407"/>
      <c r="CF1029" s="407"/>
      <c r="CG1029" s="407"/>
      <c r="CH1029" s="407"/>
      <c r="CI1029" s="407"/>
      <c r="CJ1029" s="407"/>
      <c r="CK1029" s="407"/>
      <c r="CL1029" s="407"/>
      <c r="CM1029" s="407"/>
      <c r="CN1029" s="407"/>
      <c r="CO1029" s="407"/>
      <c r="CP1029" s="407"/>
      <c r="CQ1029" s="407"/>
      <c r="CR1029" s="407"/>
      <c r="CS1029" s="407"/>
      <c r="CT1029" s="407"/>
      <c r="CU1029" s="407"/>
      <c r="CV1029" s="407"/>
      <c r="CW1029" s="407"/>
      <c r="CX1029" s="407"/>
      <c r="CY1029" s="407"/>
      <c r="CZ1029" s="407"/>
    </row>
    <row r="1030" s="551" customFormat="true" ht="17.1" hidden="true" customHeight="true" x14ac:dyDescent="0.2">
      <c r="A1030" s="558" t="s">
        <v>196</v>
      </c>
      <c r="B1030" s="559" t="s">
        <v>197</v>
      </c>
      <c r="C1030" s="560">
        <v>24735</v>
      </c>
      <c r="Y1030" s="32"/>
      <c r="Z1030" s="32"/>
      <c r="AA1030" s="32"/>
      <c r="AB1030" s="32"/>
      <c r="AC1030" s="32"/>
      <c r="AD1030" s="32"/>
      <c r="AE1030" s="32"/>
      <c r="AF1030" s="32"/>
      <c r="AG1030" s="32"/>
      <c r="AH1030" s="32"/>
      <c r="AI1030" s="32"/>
      <c r="AJ1030" s="32"/>
      <c r="AK1030" s="32"/>
      <c r="AL1030" s="32"/>
      <c r="AM1030" s="32"/>
      <c r="AN1030" s="32"/>
      <c r="AO1030" s="32"/>
      <c r="AP1030" s="32"/>
      <c r="AQ1030" s="32"/>
      <c r="AR1030" s="32"/>
      <c r="AS1030" s="32"/>
      <c r="AT1030" s="32"/>
      <c r="AU1030" s="32"/>
      <c r="AV1030" s="32"/>
      <c r="AW1030" s="32"/>
      <c r="AX1030" s="32"/>
      <c r="AY1030" s="32"/>
      <c r="AZ1030" s="32"/>
      <c r="BA1030" s="405"/>
      <c r="BB1030" s="472"/>
      <c r="BC1030"/>
      <c r="BD1030"/>
      <c r="BE1030"/>
      <c r="BF1030"/>
      <c r="BG1030"/>
      <c r="BH1030"/>
      <c r="BI1030"/>
      <c r="BJ1030"/>
      <c r="BK1030"/>
      <c r="BL1030"/>
      <c r="BM1030"/>
      <c r="BN1030"/>
      <c r="BO1030"/>
      <c r="BP1030"/>
      <c r="BQ1030"/>
      <c r="BR1030"/>
      <c r="BS1030"/>
      <c r="BT1030"/>
      <c r="BU1030"/>
      <c r="BV1030"/>
      <c r="BW1030"/>
      <c r="BX1030" s="405"/>
      <c r="BY1030" s="407"/>
      <c r="BZ1030" s="407"/>
      <c r="CA1030" s="407"/>
      <c r="CB1030" s="407"/>
      <c r="CC1030" s="407"/>
      <c r="CD1030" s="407"/>
      <c r="CE1030" s="407"/>
      <c r="CF1030" s="407"/>
      <c r="CG1030" s="407"/>
      <c r="CH1030" s="407"/>
      <c r="CI1030" s="407"/>
      <c r="CJ1030" s="407"/>
      <c r="CK1030" s="407"/>
      <c r="CL1030" s="407"/>
      <c r="CM1030" s="407"/>
      <c r="CN1030" s="407"/>
      <c r="CO1030" s="407"/>
      <c r="CP1030" s="407"/>
      <c r="CQ1030" s="407"/>
      <c r="CR1030" s="407"/>
      <c r="CS1030" s="407"/>
      <c r="CT1030" s="407"/>
      <c r="CU1030" s="407"/>
      <c r="CV1030" s="407"/>
      <c r="CW1030" s="407"/>
      <c r="CX1030" s="407"/>
      <c r="CY1030" s="407"/>
      <c r="CZ1030" s="407"/>
    </row>
    <row r="1031" s="551" customFormat="true" ht="17.1" customHeight="true" x14ac:dyDescent="0.2">
      <c r="A1031" s="1149" t="s">
        <v>198</v>
      </c>
      <c r="B1031" s="559" t="s">
        <v>199</v>
      </c>
      <c r="C1031" s="560">
        <v>9217</v>
      </c>
      <c r="Y1031" s="32"/>
      <c r="Z1031" s="32"/>
      <c r="AA1031" s="32"/>
      <c r="AB1031" s="32"/>
      <c r="AC1031" s="32"/>
      <c r="AD1031" s="32"/>
      <c r="AE1031" s="32"/>
      <c r="AF1031" s="32"/>
      <c r="AG1031" s="32"/>
      <c r="AH1031" s="32"/>
      <c r="AI1031" s="32"/>
      <c r="AJ1031" s="32"/>
      <c r="AK1031" s="32"/>
      <c r="AL1031" s="32"/>
      <c r="AM1031" s="32"/>
      <c r="AN1031" s="32"/>
      <c r="AO1031" s="32"/>
      <c r="AP1031" s="32"/>
      <c r="AQ1031" s="32"/>
      <c r="AR1031" s="32"/>
      <c r="AS1031" s="32"/>
      <c r="AT1031" s="32"/>
      <c r="AU1031" s="32"/>
      <c r="AV1031" s="32"/>
      <c r="AW1031" s="32"/>
      <c r="AX1031" s="32"/>
      <c r="AY1031" s="32"/>
      <c r="AZ1031" s="32"/>
      <c r="BA1031" s="405"/>
      <c r="BB1031" s="472"/>
      <c r="BC1031"/>
      <c r="BD1031"/>
      <c r="BE1031"/>
      <c r="BF1031"/>
      <c r="BG1031"/>
      <c r="BH1031"/>
      <c r="BI1031"/>
      <c r="BJ1031"/>
      <c r="BK1031"/>
      <c r="BL1031"/>
      <c r="BM1031"/>
      <c r="BN1031"/>
      <c r="BO1031"/>
      <c r="BP1031"/>
      <c r="BQ1031"/>
      <c r="BR1031"/>
      <c r="BS1031"/>
      <c r="BT1031"/>
      <c r="BU1031"/>
      <c r="BV1031"/>
      <c r="BW1031"/>
      <c r="BX1031" s="405"/>
      <c r="BY1031" s="407"/>
      <c r="BZ1031" s="407"/>
      <c r="CA1031" s="407"/>
      <c r="CB1031" s="407"/>
      <c r="CC1031" s="407"/>
      <c r="CD1031" s="407"/>
      <c r="CE1031" s="407"/>
      <c r="CF1031" s="407"/>
      <c r="CG1031" s="407"/>
      <c r="CH1031" s="407"/>
      <c r="CI1031" s="407"/>
      <c r="CJ1031" s="407"/>
      <c r="CK1031" s="407"/>
      <c r="CL1031" s="407"/>
      <c r="CM1031" s="407"/>
      <c r="CN1031" s="407"/>
      <c r="CO1031" s="407"/>
      <c r="CP1031" s="407"/>
      <c r="CQ1031" s="407"/>
      <c r="CR1031" s="407"/>
      <c r="CS1031" s="407"/>
      <c r="CT1031" s="407"/>
      <c r="CU1031" s="407"/>
      <c r="CV1031" s="407"/>
      <c r="CW1031" s="407"/>
      <c r="CX1031" s="407"/>
      <c r="CY1031" s="407"/>
      <c r="CZ1031" s="407"/>
    </row>
    <row r="1032" s="551" customFormat="true" ht="17.1" customHeight="true" x14ac:dyDescent="0.2">
      <c r="A1032" s="1149"/>
      <c r="B1032" s="559" t="s">
        <v>200</v>
      </c>
      <c r="C1032" s="560">
        <v>15518</v>
      </c>
      <c r="Y1032" s="32"/>
      <c r="Z1032" s="32"/>
      <c r="AA1032" s="32"/>
      <c r="AB1032" s="32"/>
      <c r="AC1032" s="32"/>
      <c r="AD1032" s="32"/>
      <c r="AE1032" s="32"/>
      <c r="AF1032" s="32"/>
      <c r="AG1032" s="32"/>
      <c r="AH1032" s="32"/>
      <c r="AI1032" s="32"/>
      <c r="AJ1032" s="32"/>
      <c r="AK1032" s="32"/>
      <c r="AL1032" s="32"/>
      <c r="AM1032" s="32"/>
      <c r="AN1032" s="32"/>
      <c r="AO1032" s="32"/>
      <c r="AP1032" s="32"/>
      <c r="AQ1032" s="32"/>
      <c r="AR1032" s="32"/>
      <c r="AS1032" s="32"/>
      <c r="AT1032" s="32"/>
      <c r="AU1032" s="32"/>
      <c r="AV1032" s="32"/>
      <c r="AW1032" s="32"/>
      <c r="AX1032" s="32"/>
      <c r="AY1032" s="32"/>
      <c r="AZ1032" s="32"/>
      <c r="BA1032" s="405"/>
      <c r="BB1032" s="472"/>
      <c r="BC1032"/>
      <c r="BD1032"/>
      <c r="BE1032"/>
      <c r="BF1032"/>
      <c r="BG1032"/>
      <c r="BH1032"/>
      <c r="BI1032"/>
      <c r="BJ1032"/>
      <c r="BK1032"/>
      <c r="BL1032"/>
      <c r="BM1032"/>
      <c r="BN1032"/>
      <c r="BO1032"/>
      <c r="BP1032"/>
      <c r="BQ1032"/>
      <c r="BR1032"/>
      <c r="BS1032"/>
      <c r="BT1032"/>
      <c r="BU1032"/>
      <c r="BV1032"/>
      <c r="BW1032"/>
      <c r="BX1032" s="405"/>
      <c r="BY1032" s="407"/>
      <c r="BZ1032" s="407"/>
      <c r="CA1032" s="407"/>
      <c r="CB1032" s="407"/>
      <c r="CC1032" s="407"/>
      <c r="CD1032" s="407"/>
      <c r="CE1032" s="407"/>
      <c r="CF1032" s="407"/>
      <c r="CG1032" s="407"/>
      <c r="CH1032" s="407"/>
      <c r="CI1032" s="407"/>
      <c r="CJ1032" s="407"/>
      <c r="CK1032" s="407"/>
      <c r="CL1032" s="407"/>
      <c r="CM1032" s="407"/>
      <c r="CN1032" s="407"/>
      <c r="CO1032" s="407"/>
      <c r="CP1032" s="407"/>
      <c r="CQ1032" s="407"/>
      <c r="CR1032" s="407"/>
      <c r="CS1032" s="407"/>
      <c r="CT1032" s="407"/>
      <c r="CU1032" s="407"/>
      <c r="CV1032" s="407"/>
      <c r="CW1032" s="407"/>
      <c r="CX1032" s="407"/>
      <c r="CY1032" s="407"/>
      <c r="CZ1032" s="407"/>
    </row>
    <row r="1033" s="551" customFormat="true" ht="17.1" customHeight="true" x14ac:dyDescent="0.2">
      <c r="A1033" s="1150"/>
      <c r="B1033" s="561" t="s">
        <v>201</v>
      </c>
      <c r="C1033" s="562">
        <v>0</v>
      </c>
      <c r="Y1033" s="32"/>
      <c r="Z1033" s="32"/>
      <c r="AA1033" s="32"/>
      <c r="AB1033" s="32"/>
      <c r="AC1033" s="32"/>
      <c r="AD1033" s="32"/>
      <c r="AE1033" s="32"/>
      <c r="AF1033" s="32"/>
      <c r="AG1033" s="32"/>
      <c r="AH1033" s="32"/>
      <c r="AI1033" s="32"/>
      <c r="AJ1033" s="32"/>
      <c r="AK1033" s="32"/>
      <c r="AL1033" s="32"/>
      <c r="AM1033" s="32"/>
      <c r="AN1033" s="32"/>
      <c r="AO1033" s="32"/>
      <c r="AP1033" s="32"/>
      <c r="AQ1033" s="32"/>
      <c r="AR1033" s="32"/>
      <c r="AS1033" s="32"/>
      <c r="AT1033" s="32"/>
      <c r="AU1033" s="32"/>
      <c r="AV1033" s="32"/>
      <c r="AW1033" s="32"/>
      <c r="AX1033" s="32"/>
      <c r="AY1033" s="32"/>
      <c r="AZ1033" s="32"/>
      <c r="BA1033" s="565"/>
      <c r="BB1033" s="363"/>
      <c r="BC1033" s="565"/>
      <c r="BD1033" s="565"/>
      <c r="BE1033" s="565"/>
      <c r="BF1033" s="565"/>
      <c r="BG1033" s="565"/>
      <c r="BH1033" s="565"/>
      <c r="BI1033" s="565"/>
      <c r="BJ1033" s="565"/>
      <c r="BK1033" s="565"/>
      <c r="BL1033" s="565"/>
      <c r="BM1033" s="565"/>
      <c r="BN1033" s="565"/>
      <c r="BO1033" s="565"/>
      <c r="BP1033" s="565"/>
      <c r="BQ1033" s="565"/>
      <c r="BR1033" s="565"/>
      <c r="BS1033" s="565"/>
      <c r="BT1033" s="565"/>
      <c r="BU1033" s="565"/>
      <c r="BV1033" s="565"/>
      <c r="BW1033" s="565"/>
      <c r="BX1033" s="565"/>
      <c r="BY1033" s="390"/>
      <c r="BZ1033" s="390"/>
      <c r="CA1033" s="390"/>
      <c r="CB1033" s="390"/>
      <c r="CC1033" s="390"/>
      <c r="CD1033" s="390"/>
      <c r="CE1033" s="390"/>
      <c r="CF1033" s="390"/>
      <c r="CG1033" s="390"/>
      <c r="CH1033" s="390"/>
      <c r="CI1033" s="390"/>
      <c r="CJ1033" s="390"/>
      <c r="CK1033" s="390"/>
      <c r="CL1033" s="390"/>
      <c r="CM1033" s="390"/>
      <c r="CN1033" s="390"/>
      <c r="CO1033" s="390"/>
      <c r="CP1033" s="390"/>
      <c r="CQ1033" s="390"/>
      <c r="CR1033" s="390"/>
      <c r="CS1033" s="390"/>
      <c r="CT1033" s="390"/>
      <c r="CU1033" s="390"/>
      <c r="CV1033" s="390"/>
      <c r="CW1033" s="390"/>
      <c r="CX1033" s="390"/>
      <c r="CY1033" s="390"/>
      <c r="CZ1033" s="390"/>
    </row>
    <row r="1034" s="551" customFormat="true" ht="12.95" customHeight="true" x14ac:dyDescent="0.2">
      <c r="A1034" s="1151" t="s">
        <v>202</v>
      </c>
      <c r="B1034" s="1151"/>
      <c r="C1034" s="1151"/>
      <c r="Y1034" s="32"/>
      <c r="Z1034" s="32"/>
      <c r="AA1034" s="32"/>
      <c r="AB1034" s="32"/>
      <c r="AC1034" s="32"/>
      <c r="AD1034" s="32"/>
      <c r="AE1034" s="32"/>
      <c r="AF1034" s="32"/>
      <c r="AG1034" s="32"/>
      <c r="AH1034" s="32"/>
      <c r="AI1034" s="32"/>
      <c r="AJ1034" s="32"/>
      <c r="AK1034" s="32"/>
      <c r="AL1034" s="32"/>
      <c r="AM1034" s="32"/>
      <c r="AN1034" s="32"/>
      <c r="AO1034" s="32"/>
      <c r="AP1034" s="32"/>
      <c r="AQ1034" s="32"/>
      <c r="AR1034" s="32"/>
      <c r="AS1034" s="32"/>
      <c r="AT1034" s="32"/>
      <c r="AU1034" s="32"/>
      <c r="AV1034" s="32"/>
      <c r="AW1034" s="32"/>
      <c r="AX1034" s="32"/>
      <c r="AY1034" s="32"/>
      <c r="AZ1034" s="32"/>
      <c r="BA1034" s="405"/>
      <c r="BB1034" s="472"/>
      <c r="BC1034"/>
      <c r="BD1034"/>
      <c r="BE1034"/>
      <c r="BF1034"/>
      <c r="BG1034"/>
      <c r="BH1034"/>
      <c r="BI1034"/>
      <c r="BJ1034"/>
      <c r="BK1034"/>
      <c r="BL1034"/>
      <c r="BM1034"/>
      <c r="BN1034"/>
      <c r="BO1034"/>
      <c r="BP1034"/>
      <c r="BQ1034"/>
      <c r="BR1034"/>
      <c r="BS1034"/>
      <c r="BT1034"/>
      <c r="BU1034"/>
      <c r="BV1034"/>
      <c r="BW1034"/>
      <c r="BX1034" s="405"/>
      <c r="BY1034" s="407"/>
      <c r="BZ1034" s="407"/>
      <c r="CA1034" s="407"/>
      <c r="CB1034" s="407"/>
      <c r="CC1034" s="407"/>
      <c r="CD1034" s="407"/>
      <c r="CE1034" s="407"/>
      <c r="CF1034" s="407"/>
      <c r="CG1034" s="407"/>
      <c r="CH1034" s="407"/>
      <c r="CI1034" s="407"/>
      <c r="CJ1034" s="407"/>
      <c r="CK1034" s="407"/>
      <c r="CL1034" s="407"/>
      <c r="CM1034" s="407"/>
      <c r="CN1034" s="407"/>
      <c r="CO1034" s="407"/>
      <c r="CP1034" s="407"/>
      <c r="CQ1034" s="407"/>
      <c r="CR1034" s="407"/>
      <c r="CS1034" s="407"/>
      <c r="CT1034" s="407"/>
      <c r="CU1034" s="407"/>
      <c r="CV1034" s="407"/>
      <c r="CW1034" s="407"/>
      <c r="CX1034" s="407"/>
      <c r="CY1034" s="407"/>
      <c r="CZ1034" s="407"/>
    </row>
    <row r="1035" s="397" customFormat="true" ht="15" customHeight="true" x14ac:dyDescent="0.2">
      <c r="B1035" s="552"/>
      <c r="Y1035" s="390"/>
      <c r="Z1035" s="390"/>
      <c r="AA1035" s="390"/>
      <c r="AB1035" s="390"/>
      <c r="AC1035" s="390"/>
      <c r="AD1035" s="390"/>
      <c r="AE1035" s="390"/>
      <c r="AF1035" s="390"/>
      <c r="AG1035" s="390"/>
      <c r="AH1035" s="390"/>
      <c r="AI1035" s="390"/>
      <c r="AJ1035" s="390"/>
      <c r="AK1035" s="390"/>
      <c r="AL1035" s="390"/>
      <c r="AM1035" s="390"/>
      <c r="AN1035" s="390"/>
      <c r="AO1035" s="390"/>
      <c r="AP1035" s="390"/>
      <c r="AQ1035" s="390"/>
      <c r="AR1035" s="390"/>
      <c r="AS1035" s="390"/>
      <c r="AT1035" s="390"/>
      <c r="AU1035" s="390"/>
      <c r="AV1035" s="390"/>
      <c r="AW1035" s="390"/>
      <c r="AX1035" s="390"/>
      <c r="AY1035" s="390"/>
      <c r="AZ1035" s="390"/>
      <c r="BA1035" s="550"/>
      <c r="BB1035" s="418"/>
      <c r="BC1035" s="550"/>
      <c r="BD1035" s="550"/>
      <c r="BE1035" s="550"/>
      <c r="BF1035" s="550"/>
      <c r="BG1035" s="550"/>
      <c r="BH1035" s="550"/>
      <c r="BI1035" s="550"/>
      <c r="BJ1035" s="550"/>
      <c r="BK1035" s="550"/>
      <c r="BL1035" s="550"/>
      <c r="BM1035" s="550"/>
      <c r="BN1035" s="550"/>
      <c r="BO1035" s="550"/>
      <c r="BP1035" s="550"/>
      <c r="BQ1035" s="550"/>
      <c r="BR1035" s="550"/>
      <c r="BS1035" s="550"/>
      <c r="BT1035" s="550"/>
      <c r="BU1035" s="550"/>
      <c r="BV1035" s="550"/>
      <c r="BW1035" s="550"/>
      <c r="BX1035" s="550"/>
      <c r="BY1035" s="390"/>
      <c r="BZ1035" s="390"/>
      <c r="CA1035" s="390"/>
      <c r="CB1035" s="390"/>
      <c r="CC1035" s="390"/>
      <c r="CD1035" s="390"/>
      <c r="CE1035" s="390"/>
      <c r="CF1035" s="390"/>
      <c r="CG1035" s="390"/>
      <c r="CH1035" s="390"/>
      <c r="CI1035" s="390"/>
      <c r="CJ1035" s="390"/>
      <c r="CK1035" s="390"/>
      <c r="CL1035" s="390"/>
      <c r="CM1035" s="390"/>
      <c r="CN1035" s="390"/>
      <c r="CO1035" s="390"/>
      <c r="CP1035" s="390"/>
      <c r="CQ1035" s="390"/>
      <c r="CR1035" s="390"/>
      <c r="CS1035" s="390"/>
      <c r="CT1035" s="390"/>
      <c r="CU1035" s="390"/>
      <c r="CV1035" s="390"/>
      <c r="CW1035" s="390"/>
      <c r="CX1035" s="390"/>
      <c r="CY1035" s="390"/>
      <c r="CZ1035" s="390"/>
    </row>
    <row r="1036" ht="15" customHeight="true" x14ac:dyDescent="0.25">
      <c r="A1036" s="473" t="s">
        <v>122</v>
      </c>
      <c r="B1036" s="345" t="s">
        <v>123</v>
      </c>
    </row>
    <row r="1037" ht="15" customHeight="true" x14ac:dyDescent="0.2">
      <c r="A1037" s="474" t="str">
        <f>R15</f>
        <v>Bangkok Vicinity</v>
      </c>
      <c r="B1037" s="474" t="e">
        <f>BR122+BR123</f>
        <v>#VALUE!</v>
      </c>
    </row>
    <row r="1038" ht="15" customHeight="true" x14ac:dyDescent="0.2">
      <c r="A1038" s="474" t="str">
        <f>S15</f>
        <v>Central</v>
      </c>
      <c r="B1038" s="474" t="e">
        <f>BS122+BS123</f>
        <v>#VALUE!</v>
      </c>
    </row>
    <row r="1039" ht="15" customHeight="true" x14ac:dyDescent="0.2">
      <c r="A1039" s="474" t="str">
        <f>T15</f>
        <v>East</v>
      </c>
      <c r="B1039" s="474" t="e">
        <f>BT122+BT123</f>
        <v>#VALUE!</v>
      </c>
    </row>
    <row r="1040" ht="15" customHeight="true" x14ac:dyDescent="0.2">
      <c r="A1040" s="474" t="str">
        <f>U15</f>
        <v>North</v>
      </c>
      <c r="B1040" s="474" t="e">
        <f>BU122+BU123</f>
        <v>#VALUE!</v>
      </c>
    </row>
    <row r="1041" ht="15" customHeight="true" x14ac:dyDescent="0.2">
      <c r="A1041" s="474" t="str">
        <f>V15</f>
        <v>Northeast</v>
      </c>
      <c r="B1041" s="474" t="e">
        <f>BV122+BV123</f>
        <v>#VALUE!</v>
      </c>
    </row>
    <row r="1042" ht="15" customHeight="true" x14ac:dyDescent="0.2">
      <c r="A1042" s="474" t="str">
        <f>W15</f>
        <v>South</v>
      </c>
      <c r="B1042" s="474" t="e">
        <f>BW122+BW123</f>
        <v>#VALUE!</v>
      </c>
    </row>
    <row r="1043" ht="15" customHeight="true" x14ac:dyDescent="0.2">
      <c r="A1043" s="474" t="str">
        <f>X15</f>
        <v>West</v>
      </c>
      <c r="B1043" s="474" t="e">
        <f>BX122+XR123</f>
        <v>#VALUE!</v>
      </c>
    </row>
    <row r="1044" ht="15" customHeight="true" x14ac:dyDescent="0.2">
      <c r="A1044" s="474">
        <f>Y15</f>
        <v>0</v>
      </c>
      <c r="B1044" s="474">
        <f>BY122+BY123</f>
        <v>0</v>
      </c>
    </row>
    <row r="1045" ht="15" customHeight="true" x14ac:dyDescent="0.2">
      <c r="A1045" s="474">
        <f>Z15</f>
        <v>0</v>
      </c>
      <c r="B1045" s="474">
        <f>BZ122+BZ123</f>
        <v>0</v>
      </c>
    </row>
    <row r="1046" ht="15" customHeight="true" x14ac:dyDescent="0.2">
      <c r="A1046" s="418">
        <f>AA15</f>
        <v>0</v>
      </c>
      <c r="B1046" s="474">
        <f>CA122+CA123</f>
        <v>0</v>
      </c>
    </row>
    <row r="1047" ht="15" customHeight="true" x14ac:dyDescent="0.2">
      <c r="A1047" s="418">
        <f>AB15</f>
        <v>0</v>
      </c>
      <c r="B1047" s="474">
        <f>CB122+CB123</f>
        <v>0</v>
      </c>
    </row>
    <row r="1048" ht="15" customHeight="true" x14ac:dyDescent="0.2">
      <c r="A1048" s="418">
        <f>AC15</f>
        <v>0</v>
      </c>
      <c r="B1048" s="474">
        <f>CC122+CC123</f>
        <v>0</v>
      </c>
    </row>
    <row r="1049" ht="15" customHeight="true" x14ac:dyDescent="0.2">
      <c r="A1049" s="418">
        <f>AD15</f>
        <v>0</v>
      </c>
      <c r="B1049" s="474">
        <f>CD122+CD123</f>
        <v>0</v>
      </c>
    </row>
    <row r="1050" ht="15" customHeight="true" x14ac:dyDescent="0.2">
      <c r="A1050" s="418">
        <f>AE15</f>
        <v>0</v>
      </c>
      <c r="B1050" s="474">
        <f>CE122+CE123</f>
        <v>0</v>
      </c>
    </row>
    <row r="1051" ht="15" customHeight="true" x14ac:dyDescent="0.2">
      <c r="A1051" s="418">
        <f>AF15</f>
        <v>0</v>
      </c>
      <c r="B1051" s="474">
        <f>CF122+CF123</f>
        <v>0</v>
      </c>
    </row>
    <row r="1052" ht="15" customHeight="true" x14ac:dyDescent="0.2">
      <c r="A1052" s="418">
        <f>AG15</f>
        <v>0</v>
      </c>
      <c r="B1052" s="474">
        <f>CG122+CG123</f>
        <v>0</v>
      </c>
    </row>
    <row r="1053" ht="15" customHeight="true" x14ac:dyDescent="0.2">
      <c r="A1053" s="418">
        <f>AH15</f>
        <v>0</v>
      </c>
      <c r="B1053" s="474">
        <f>CH122+CH123</f>
        <v>0</v>
      </c>
    </row>
    <row r="1054" ht="15" customHeight="true" x14ac:dyDescent="0.2">
      <c r="A1054" s="418">
        <f>AI15</f>
        <v>0</v>
      </c>
      <c r="B1054" s="474">
        <f>CI122+CI123</f>
        <v>0</v>
      </c>
    </row>
    <row r="1055" ht="15" customHeight="true" x14ac:dyDescent="0.2">
      <c r="A1055" s="418">
        <f>AJ15</f>
        <v>0</v>
      </c>
      <c r="B1055" s="474">
        <f>CJ122+CJ123</f>
        <v>0</v>
      </c>
    </row>
    <row r="1056" ht="15" customHeight="true" x14ac:dyDescent="0.2">
      <c r="A1056" s="418">
        <f>AK15</f>
        <v>0</v>
      </c>
      <c r="B1056" s="474">
        <f>CK122+CK123</f>
        <v>0</v>
      </c>
    </row>
    <row r="1057" ht="15" customHeight="true" x14ac:dyDescent="0.2">
      <c r="A1057" s="418">
        <f>AL15</f>
        <v>0</v>
      </c>
      <c r="B1057" s="474">
        <f>CL122+CL123</f>
        <v>0</v>
      </c>
    </row>
    <row r="1058" ht="15" customHeight="true" x14ac:dyDescent="0.2">
      <c r="A1058" s="418">
        <f>AM15</f>
        <v>0</v>
      </c>
      <c r="B1058" s="474">
        <f>CM122+CM123</f>
        <v>0</v>
      </c>
    </row>
    <row r="1059" ht="15" customHeight="true" x14ac:dyDescent="0.2">
      <c r="A1059" s="418">
        <f>AN15</f>
        <v>0</v>
      </c>
      <c r="B1059" s="474">
        <f>CN122+CN123</f>
        <v>0</v>
      </c>
    </row>
    <row r="1060" ht="15" customHeight="true" x14ac:dyDescent="0.2">
      <c r="A1060" s="418">
        <f>AO15</f>
        <v>0</v>
      </c>
      <c r="B1060" s="474">
        <f>CO122+CO123</f>
        <v>0</v>
      </c>
    </row>
    <row r="1061" ht="15" customHeight="true" x14ac:dyDescent="0.2">
      <c r="A1061" s="418">
        <f>AP15</f>
        <v>0</v>
      </c>
      <c r="B1061" s="474">
        <f>CP122+CP123</f>
        <v>0</v>
      </c>
    </row>
    <row r="1062" ht="15" customHeight="true" x14ac:dyDescent="0.2">
      <c r="A1062" s="418">
        <f>AQ15</f>
        <v>0</v>
      </c>
      <c r="B1062" s="474">
        <f>CQ122+CQ123</f>
        <v>0</v>
      </c>
    </row>
    <row r="1063" ht="15" customHeight="true" x14ac:dyDescent="0.2">
      <c r="A1063" s="418">
        <f>AR15</f>
        <v>0</v>
      </c>
      <c r="B1063" s="474">
        <f>CR122+CR123</f>
        <v>0</v>
      </c>
    </row>
    <row r="1064" ht="15" customHeight="true" x14ac:dyDescent="0.2">
      <c r="A1064" s="418">
        <f>AS15</f>
        <v>0</v>
      </c>
      <c r="B1064" s="474">
        <f>CS122+CS123</f>
        <v>0</v>
      </c>
    </row>
    <row r="1065" ht="15" customHeight="true" x14ac:dyDescent="0.2">
      <c r="A1065" s="418">
        <f>AT15</f>
        <v>0</v>
      </c>
      <c r="B1065" s="474">
        <f>CT122+CT123</f>
        <v>0</v>
      </c>
    </row>
    <row r="1066" ht="15" customHeight="true" x14ac:dyDescent="0.2">
      <c r="A1066" s="418">
        <f>AU15</f>
        <v>0</v>
      </c>
      <c r="B1066" s="474">
        <f>CU122+CU123</f>
        <v>0</v>
      </c>
    </row>
    <row r="1067" ht="15" customHeight="true" x14ac:dyDescent="0.2">
      <c r="A1067" s="418">
        <f>AV15</f>
        <v>0</v>
      </c>
      <c r="B1067" s="474">
        <f>CV122+CV123</f>
        <v>0</v>
      </c>
    </row>
    <row r="1068" ht="15" customHeight="true" x14ac:dyDescent="0.2">
      <c r="A1068" s="418">
        <f>AW15</f>
        <v>0</v>
      </c>
      <c r="B1068" s="474">
        <f>CW122+CW123</f>
        <v>0</v>
      </c>
    </row>
    <row r="1069" ht="15" customHeight="true" x14ac:dyDescent="0.2">
      <c r="A1069" s="418">
        <f>AX15</f>
        <v>0</v>
      </c>
      <c r="B1069" s="474">
        <f>CX122+CX123</f>
        <v>0</v>
      </c>
    </row>
    <row r="1070" ht="15" customHeight="true" x14ac:dyDescent="0.2">
      <c r="A1070" s="418">
        <f>AY15</f>
        <v>0</v>
      </c>
      <c r="B1070" s="474">
        <f>CY122+CY123</f>
        <v>0</v>
      </c>
    </row>
    <row r="1071" ht="15" customHeight="true" x14ac:dyDescent="0.2">
      <c r="A1071" s="418"/>
      <c r="B1071" s="474"/>
    </row>
    <row r="1072" ht="15" customHeight="true" x14ac:dyDescent="0.2">
      <c r="A1072" s="474">
        <f>34-COUNTIF(A1037:A1071,"0")</f>
        <v>7</v>
      </c>
      <c r="B1072" s="418" t="s">
        <v>141</v>
      </c>
    </row>
    <row r="1100" s="886" customFormat="true" ht="17.1" customHeight="true" x14ac:dyDescent="0.2">
      <c r="A1100" s="887"/>
      <c r="B1100" s="870"/>
      <c r="BA1100" s="550"/>
      <c r="BB1100" s="418"/>
      <c r="BC1100" s="550"/>
      <c r="BD1100" s="550"/>
      <c r="BE1100" s="550"/>
      <c r="BF1100" s="550"/>
      <c r="BG1100" s="550"/>
      <c r="BH1100" s="550"/>
      <c r="BI1100" s="550"/>
      <c r="BJ1100" s="550"/>
      <c r="BK1100" s="550"/>
      <c r="BL1100" s="550"/>
      <c r="BM1100" s="550"/>
      <c r="BN1100" s="550"/>
      <c r="BO1100" s="550"/>
      <c r="BP1100" s="550"/>
      <c r="BQ1100" s="550"/>
      <c r="BR1100" s="550"/>
      <c r="BS1100" s="550"/>
      <c r="BT1100" s="550"/>
      <c r="BU1100" s="550"/>
      <c r="BV1100" s="550"/>
      <c r="BW1100" s="550"/>
      <c r="BX1100" s="550"/>
      <c r="BY1100" s="390"/>
      <c r="BZ1100" s="390"/>
      <c r="CA1100" s="390"/>
      <c r="CB1100" s="390"/>
      <c r="CC1100" s="390"/>
      <c r="CD1100" s="390"/>
      <c r="CE1100" s="390"/>
      <c r="CF1100" s="390"/>
      <c r="CG1100" s="390"/>
      <c r="CH1100" s="390"/>
      <c r="CI1100" s="390"/>
      <c r="CJ1100" s="390"/>
      <c r="CK1100" s="390"/>
      <c r="CL1100" s="390"/>
      <c r="CM1100" s="390"/>
      <c r="CN1100" s="390"/>
      <c r="CO1100" s="390"/>
      <c r="CP1100" s="390"/>
      <c r="CQ1100" s="390"/>
      <c r="CR1100" s="390"/>
      <c r="CS1100" s="390"/>
      <c r="CT1100" s="390"/>
      <c r="CU1100" s="390"/>
      <c r="CV1100" s="390"/>
      <c r="CW1100" s="390"/>
      <c r="CX1100" s="390"/>
      <c r="CY1100" s="390"/>
      <c r="CZ1100" s="390"/>
    </row>
    <row r="1101" s="886" customFormat="true" ht="17.1" customHeight="true" x14ac:dyDescent="0.2">
      <c r="A1101" s="888"/>
      <c r="B1101" s="871"/>
      <c r="BA1101" s="550"/>
      <c r="BB1101" s="418"/>
      <c r="BC1101" s="550"/>
      <c r="BD1101" s="550"/>
      <c r="BE1101" s="550"/>
      <c r="BF1101" s="550"/>
      <c r="BG1101" s="550"/>
      <c r="BH1101" s="550"/>
      <c r="BI1101" s="550"/>
      <c r="BJ1101" s="550"/>
      <c r="BK1101" s="550"/>
      <c r="BL1101" s="550"/>
      <c r="BM1101" s="550"/>
      <c r="BN1101" s="550"/>
      <c r="BO1101" s="550"/>
      <c r="BP1101" s="550"/>
      <c r="BQ1101" s="550"/>
      <c r="BR1101" s="550"/>
      <c r="BS1101" s="550"/>
      <c r="BT1101" s="550"/>
      <c r="BU1101" s="550"/>
      <c r="BV1101" s="550"/>
      <c r="BW1101" s="550"/>
      <c r="BX1101" s="550"/>
      <c r="BY1101" s="390"/>
      <c r="BZ1101" s="390"/>
      <c r="CA1101" s="390"/>
      <c r="CB1101" s="390"/>
      <c r="CC1101" s="390"/>
      <c r="CD1101" s="390"/>
      <c r="CE1101" s="390"/>
      <c r="CF1101" s="390"/>
      <c r="CG1101" s="390"/>
      <c r="CH1101" s="390"/>
      <c r="CI1101" s="390"/>
      <c r="CJ1101" s="390"/>
      <c r="CK1101" s="390"/>
      <c r="CL1101" s="390"/>
      <c r="CM1101" s="390"/>
      <c r="CN1101" s="390"/>
      <c r="CO1101" s="390"/>
      <c r="CP1101" s="390"/>
      <c r="CQ1101" s="390"/>
      <c r="CR1101" s="390"/>
      <c r="CS1101" s="390"/>
      <c r="CT1101" s="390"/>
      <c r="CU1101" s="390"/>
      <c r="CV1101" s="390"/>
      <c r="CW1101" s="390"/>
      <c r="CX1101" s="390"/>
      <c r="CY1101" s="390"/>
      <c r="CZ1101" s="390"/>
    </row>
    <row r="1102" s="390" customFormat="true" ht="15" customHeight="true" x14ac:dyDescent="0.2">
      <c r="BA1102" s="550"/>
      <c r="BB1102" s="418"/>
      <c r="BC1102" s="550"/>
      <c r="BD1102" s="550"/>
      <c r="BE1102" s="550"/>
      <c r="BF1102" s="550"/>
      <c r="BG1102" s="550"/>
      <c r="BH1102" s="550"/>
      <c r="BI1102" s="550"/>
      <c r="BJ1102" s="550"/>
      <c r="BK1102" s="550"/>
      <c r="BL1102" s="550"/>
      <c r="BM1102" s="550"/>
      <c r="BN1102" s="550"/>
      <c r="BO1102" s="550"/>
      <c r="BP1102" s="550"/>
      <c r="BQ1102" s="550"/>
      <c r="BR1102" s="550"/>
      <c r="BS1102" s="550"/>
      <c r="BT1102" s="550"/>
      <c r="BU1102" s="550"/>
      <c r="BV1102" s="550"/>
      <c r="BW1102" s="550"/>
      <c r="BX1102" s="550"/>
    </row>
    <row r="1103" s="390" customFormat="true" ht="15" customHeight="true" x14ac:dyDescent="0.2">
      <c r="BA1103" s="550"/>
      <c r="BB1103" s="418"/>
      <c r="BC1103" s="550"/>
      <c r="BD1103" s="550"/>
      <c r="BE1103" s="550"/>
      <c r="BF1103" s="550"/>
      <c r="BG1103" s="550"/>
      <c r="BH1103" s="550"/>
      <c r="BI1103" s="550"/>
      <c r="BJ1103" s="550"/>
      <c r="BK1103" s="550"/>
      <c r="BL1103" s="550"/>
      <c r="BM1103" s="550"/>
      <c r="BN1103" s="550"/>
      <c r="BO1103" s="550"/>
      <c r="BP1103" s="550"/>
      <c r="BQ1103" s="550"/>
      <c r="BR1103" s="550"/>
      <c r="BS1103" s="550"/>
      <c r="BT1103" s="550"/>
      <c r="BU1103" s="550"/>
      <c r="BV1103" s="550"/>
      <c r="BW1103" s="550"/>
      <c r="BX1103" s="550"/>
    </row>
    <row r="1104" s="390" customFormat="true" ht="15" customHeight="true" x14ac:dyDescent="0.2">
      <c r="BA1104" s="550"/>
      <c r="BB1104" s="418"/>
      <c r="BC1104" s="550"/>
      <c r="BD1104" s="550"/>
      <c r="BE1104" s="550"/>
      <c r="BF1104" s="550"/>
      <c r="BG1104" s="550"/>
      <c r="BH1104" s="550"/>
      <c r="BI1104" s="550"/>
      <c r="BJ1104" s="550"/>
      <c r="BK1104" s="550"/>
      <c r="BL1104" s="550"/>
      <c r="BM1104" s="550"/>
      <c r="BN1104" s="550"/>
      <c r="BO1104" s="550"/>
      <c r="BP1104" s="550"/>
      <c r="BQ1104" s="550"/>
      <c r="BR1104" s="550"/>
      <c r="BS1104" s="550"/>
      <c r="BT1104" s="550"/>
      <c r="BU1104" s="550"/>
      <c r="BV1104" s="550"/>
      <c r="BW1104" s="550"/>
      <c r="BX1104" s="550"/>
    </row>
    <row r="1105" s="390" customFormat="true" ht="15" customHeight="true" x14ac:dyDescent="0.2">
      <c r="BA1105" s="550"/>
      <c r="BB1105" s="418"/>
      <c r="BC1105" s="550"/>
      <c r="BD1105" s="550"/>
      <c r="BE1105" s="550"/>
      <c r="BF1105" s="550"/>
      <c r="BG1105" s="550"/>
      <c r="BH1105" s="550"/>
      <c r="BI1105" s="550"/>
      <c r="BJ1105" s="550"/>
      <c r="BK1105" s="550"/>
      <c r="BL1105" s="550"/>
      <c r="BM1105" s="550"/>
      <c r="BN1105" s="550"/>
      <c r="BO1105" s="550"/>
      <c r="BP1105" s="550"/>
      <c r="BQ1105" s="550"/>
      <c r="BR1105" s="550"/>
      <c r="BS1105" s="550"/>
      <c r="BT1105" s="550"/>
      <c r="BU1105" s="550"/>
      <c r="BV1105" s="550"/>
      <c r="BW1105" s="550"/>
      <c r="BX1105" s="550"/>
    </row>
    <row r="1106" s="390" customFormat="true" ht="15" customHeight="true" x14ac:dyDescent="0.2">
      <c r="BA1106" s="550"/>
      <c r="BB1106" s="418"/>
      <c r="BC1106" s="550"/>
      <c r="BD1106" s="550"/>
      <c r="BE1106" s="550"/>
      <c r="BF1106" s="550"/>
      <c r="BG1106" s="550"/>
      <c r="BH1106" s="550"/>
      <c r="BI1106" s="550"/>
      <c r="BJ1106" s="550"/>
      <c r="BK1106" s="550"/>
      <c r="BL1106" s="550"/>
      <c r="BM1106" s="550"/>
      <c r="BN1106" s="550"/>
      <c r="BO1106" s="550"/>
      <c r="BP1106" s="550"/>
      <c r="BQ1106" s="550"/>
      <c r="BR1106" s="550"/>
      <c r="BS1106" s="550"/>
      <c r="BT1106" s="550"/>
      <c r="BU1106" s="550"/>
      <c r="BV1106" s="550"/>
      <c r="BW1106" s="550"/>
      <c r="BX1106" s="550"/>
    </row>
    <row r="1107" s="390" customFormat="true" ht="15" customHeight="true" x14ac:dyDescent="0.2">
      <c r="BA1107" s="550"/>
      <c r="BB1107" s="418"/>
      <c r="BC1107" s="550"/>
      <c r="BD1107" s="550"/>
      <c r="BE1107" s="550"/>
      <c r="BF1107" s="550"/>
      <c r="BG1107" s="550"/>
      <c r="BH1107" s="550"/>
      <c r="BI1107" s="550"/>
      <c r="BJ1107" s="550"/>
      <c r="BK1107" s="550"/>
      <c r="BL1107" s="550"/>
      <c r="BM1107" s="550"/>
      <c r="BN1107" s="550"/>
      <c r="BO1107" s="550"/>
      <c r="BP1107" s="550"/>
      <c r="BQ1107" s="550"/>
      <c r="BR1107" s="550"/>
      <c r="BS1107" s="550"/>
      <c r="BT1107" s="550"/>
      <c r="BU1107" s="550"/>
      <c r="BV1107" s="550"/>
      <c r="BW1107" s="550"/>
      <c r="BX1107" s="550"/>
    </row>
    <row r="1108" s="390" customFormat="true" ht="15" customHeight="true" x14ac:dyDescent="0.2">
      <c r="BA1108" s="550"/>
      <c r="BB1108" s="418"/>
      <c r="BC1108" s="550"/>
      <c r="BD1108" s="550"/>
      <c r="BE1108" s="550"/>
      <c r="BF1108" s="550"/>
      <c r="BG1108" s="550"/>
      <c r="BH1108" s="550"/>
      <c r="BI1108" s="550"/>
      <c r="BJ1108" s="550"/>
      <c r="BK1108" s="550"/>
      <c r="BL1108" s="550"/>
      <c r="BM1108" s="550"/>
      <c r="BN1108" s="550"/>
      <c r="BO1108" s="550"/>
      <c r="BP1108" s="550"/>
      <c r="BQ1108" s="550"/>
      <c r="BR1108" s="550"/>
      <c r="BS1108" s="550"/>
      <c r="BT1108" s="550"/>
      <c r="BU1108" s="550"/>
      <c r="BV1108" s="550"/>
      <c r="BW1108" s="550"/>
      <c r="BX1108" s="550"/>
    </row>
    <row r="1109" s="390" customFormat="true" ht="15" customHeight="true" x14ac:dyDescent="0.2">
      <c r="BA1109" s="550"/>
      <c r="BB1109" s="418"/>
      <c r="BC1109" s="550"/>
      <c r="BD1109" s="550"/>
      <c r="BE1109" s="550"/>
      <c r="BF1109" s="550"/>
      <c r="BG1109" s="550"/>
      <c r="BH1109" s="550"/>
      <c r="BI1109" s="550"/>
      <c r="BJ1109" s="550"/>
      <c r="BK1109" s="550"/>
      <c r="BL1109" s="550"/>
      <c r="BM1109" s="550"/>
      <c r="BN1109" s="550"/>
      <c r="BO1109" s="550"/>
      <c r="BP1109" s="550"/>
      <c r="BQ1109" s="550"/>
      <c r="BR1109" s="550"/>
      <c r="BS1109" s="550"/>
      <c r="BT1109" s="550"/>
      <c r="BU1109" s="550"/>
      <c r="BV1109" s="550"/>
      <c r="BW1109" s="550"/>
      <c r="BX1109" s="550"/>
    </row>
    <row r="1110" s="390" customFormat="true" ht="15" customHeight="true" x14ac:dyDescent="0.2">
      <c r="BA1110" s="550"/>
      <c r="BB1110" s="418"/>
      <c r="BC1110" s="550"/>
      <c r="BD1110" s="550"/>
      <c r="BE1110" s="550"/>
      <c r="BF1110" s="550"/>
      <c r="BG1110" s="550"/>
      <c r="BH1110" s="550"/>
      <c r="BI1110" s="550"/>
      <c r="BJ1110" s="550"/>
      <c r="BK1110" s="550"/>
      <c r="BL1110" s="550"/>
      <c r="BM1110" s="550"/>
      <c r="BN1110" s="550"/>
      <c r="BO1110" s="550"/>
      <c r="BP1110" s="550"/>
      <c r="BQ1110" s="550"/>
      <c r="BR1110" s="550"/>
      <c r="BS1110" s="550"/>
      <c r="BT1110" s="550"/>
      <c r="BU1110" s="550"/>
      <c r="BV1110" s="550"/>
      <c r="BW1110" s="550"/>
      <c r="BX1110" s="550"/>
    </row>
    <row r="1111" s="390" customFormat="true" ht="15" customHeight="true" x14ac:dyDescent="0.2">
      <c r="BA1111" s="550"/>
      <c r="BB1111" s="418"/>
      <c r="BC1111" s="550"/>
      <c r="BD1111" s="550"/>
      <c r="BE1111" s="550"/>
      <c r="BF1111" s="550"/>
      <c r="BG1111" s="550"/>
      <c r="BH1111" s="550"/>
      <c r="BI1111" s="550"/>
      <c r="BJ1111" s="550"/>
      <c r="BK1111" s="550"/>
      <c r="BL1111" s="550"/>
      <c r="BM1111" s="550"/>
      <c r="BN1111" s="550"/>
      <c r="BO1111" s="550"/>
      <c r="BP1111" s="550"/>
      <c r="BQ1111" s="550"/>
      <c r="BR1111" s="550"/>
      <c r="BS1111" s="550"/>
      <c r="BT1111" s="550"/>
      <c r="BU1111" s="550"/>
      <c r="BV1111" s="550"/>
      <c r="BW1111" s="550"/>
      <c r="BX1111" s="550"/>
    </row>
    <row r="1112" s="390" customFormat="true" ht="15" customHeight="true" x14ac:dyDescent="0.2">
      <c r="BA1112" s="550"/>
      <c r="BB1112" s="418"/>
      <c r="BC1112" s="550"/>
      <c r="BD1112" s="550"/>
      <c r="BE1112" s="550"/>
      <c r="BF1112" s="550"/>
      <c r="BG1112" s="550"/>
      <c r="BH1112" s="550"/>
      <c r="BI1112" s="550"/>
      <c r="BJ1112" s="550"/>
      <c r="BK1112" s="550"/>
      <c r="BL1112" s="550"/>
      <c r="BM1112" s="550"/>
      <c r="BN1112" s="550"/>
      <c r="BO1112" s="550"/>
      <c r="BP1112" s="550"/>
      <c r="BQ1112" s="550"/>
      <c r="BR1112" s="550"/>
      <c r="BS1112" s="550"/>
      <c r="BT1112" s="550"/>
      <c r="BU1112" s="550"/>
      <c r="BV1112" s="550"/>
      <c r="BW1112" s="550"/>
      <c r="BX1112" s="550"/>
    </row>
    <row r="1113" s="390" customFormat="true" ht="15" customHeight="true" x14ac:dyDescent="0.2">
      <c r="BA1113" s="550"/>
      <c r="BB1113" s="418"/>
      <c r="BC1113" s="550"/>
      <c r="BD1113" s="550"/>
      <c r="BE1113" s="550"/>
      <c r="BF1113" s="550"/>
      <c r="BG1113" s="550"/>
      <c r="BH1113" s="550"/>
      <c r="BI1113" s="550"/>
      <c r="BJ1113" s="550"/>
      <c r="BK1113" s="550"/>
      <c r="BL1113" s="550"/>
      <c r="BM1113" s="550"/>
      <c r="BN1113" s="550"/>
      <c r="BO1113" s="550"/>
      <c r="BP1113" s="550"/>
      <c r="BQ1113" s="550"/>
      <c r="BR1113" s="550"/>
      <c r="BS1113" s="550"/>
      <c r="BT1113" s="550"/>
      <c r="BU1113" s="550"/>
      <c r="BV1113" s="550"/>
      <c r="BW1113" s="550"/>
      <c r="BX1113" s="550"/>
    </row>
    <row r="1114" s="886" customFormat="true" ht="17.1" customHeight="true" x14ac:dyDescent="0.2">
      <c r="A1114" s="888"/>
      <c r="B1114" s="871"/>
      <c r="C1114" s="872"/>
      <c r="D1114" s="873"/>
      <c r="E1114" s="873"/>
      <c r="F1114" s="873"/>
      <c r="G1114" s="874"/>
      <c r="H1114" s="873"/>
      <c r="I1114" s="873"/>
      <c r="J1114" s="873"/>
      <c r="K1114" s="873"/>
      <c r="L1114" s="874"/>
      <c r="M1114" s="873"/>
      <c r="N1114" s="873"/>
      <c r="O1114" s="873"/>
      <c r="P1114" s="873"/>
      <c r="Q1114" s="874"/>
      <c r="R1114" s="873"/>
      <c r="S1114" s="873"/>
      <c r="T1114" s="873"/>
      <c r="U1114" s="873"/>
      <c r="V1114" s="873"/>
      <c r="W1114" s="873"/>
      <c r="X1114" s="875"/>
      <c r="BA1114" s="550"/>
      <c r="BB1114" s="418"/>
      <c r="BC1114" s="550"/>
      <c r="BD1114" s="550"/>
      <c r="BE1114" s="550"/>
      <c r="BF1114" s="550"/>
      <c r="BG1114" s="550"/>
      <c r="BH1114" s="550"/>
      <c r="BI1114" s="550"/>
      <c r="BJ1114" s="550"/>
      <c r="BK1114" s="550"/>
      <c r="BL1114" s="550"/>
      <c r="BM1114" s="550"/>
      <c r="BN1114" s="550"/>
      <c r="BO1114" s="550"/>
      <c r="BP1114" s="550"/>
      <c r="BQ1114" s="550"/>
      <c r="BR1114" s="550"/>
      <c r="BS1114" s="550"/>
      <c r="BT1114" s="550"/>
      <c r="BU1114" s="550"/>
      <c r="BV1114" s="550"/>
      <c r="BW1114" s="550"/>
      <c r="BX1114" s="550"/>
      <c r="BY1114" s="390"/>
      <c r="BZ1114" s="390"/>
      <c r="CA1114" s="390"/>
      <c r="CB1114" s="390"/>
      <c r="CC1114" s="390"/>
      <c r="CD1114" s="390"/>
      <c r="CE1114" s="390"/>
      <c r="CF1114" s="390"/>
      <c r="CG1114" s="390"/>
      <c r="CH1114" s="390"/>
      <c r="CI1114" s="390"/>
      <c r="CJ1114" s="390"/>
      <c r="CK1114" s="390"/>
      <c r="CL1114" s="390"/>
      <c r="CM1114" s="390"/>
      <c r="CN1114" s="390"/>
      <c r="CO1114" s="390"/>
      <c r="CP1114" s="390"/>
      <c r="CQ1114" s="390"/>
      <c r="CR1114" s="390"/>
      <c r="CS1114" s="390"/>
      <c r="CT1114" s="390"/>
      <c r="CU1114" s="390"/>
      <c r="CV1114" s="390"/>
      <c r="CW1114" s="390"/>
      <c r="CX1114" s="390"/>
      <c r="CY1114" s="390"/>
      <c r="CZ1114" s="390"/>
    </row>
    <row r="1115" s="886" customFormat="true" ht="17.1" customHeight="true" x14ac:dyDescent="0.2">
      <c r="A1115" s="888"/>
      <c r="B1115" s="871"/>
      <c r="C1115" s="872"/>
      <c r="D1115" s="873"/>
      <c r="E1115" s="873"/>
      <c r="F1115" s="873"/>
      <c r="G1115" s="874"/>
      <c r="H1115" s="873"/>
      <c r="I1115" s="873"/>
      <c r="J1115" s="873"/>
      <c r="K1115" s="873"/>
      <c r="L1115" s="874"/>
      <c r="M1115" s="873"/>
      <c r="N1115" s="873"/>
      <c r="O1115" s="873"/>
      <c r="P1115" s="873"/>
      <c r="Q1115" s="874"/>
      <c r="R1115" s="873"/>
      <c r="S1115" s="873"/>
      <c r="T1115" s="873"/>
      <c r="U1115" s="873"/>
      <c r="V1115" s="873"/>
      <c r="W1115" s="873"/>
      <c r="X1115" s="875"/>
      <c r="BA1115" s="550"/>
      <c r="BB1115" s="418"/>
      <c r="BC1115" s="550"/>
      <c r="BD1115" s="550"/>
      <c r="BE1115" s="550"/>
      <c r="BF1115" s="550"/>
      <c r="BG1115" s="550"/>
      <c r="BH1115" s="550"/>
      <c r="BI1115" s="550"/>
      <c r="BJ1115" s="550"/>
      <c r="BK1115" s="550"/>
      <c r="BL1115" s="550"/>
      <c r="BM1115" s="550"/>
      <c r="BN1115" s="550"/>
      <c r="BO1115" s="550"/>
      <c r="BP1115" s="550"/>
      <c r="BQ1115" s="550"/>
      <c r="BR1115" s="550"/>
      <c r="BS1115" s="550"/>
      <c r="BT1115" s="550"/>
      <c r="BU1115" s="550"/>
      <c r="BV1115" s="550"/>
      <c r="BW1115" s="550"/>
      <c r="BX1115" s="550"/>
      <c r="BY1115" s="390"/>
      <c r="BZ1115" s="390"/>
      <c r="CA1115" s="390"/>
      <c r="CB1115" s="390"/>
      <c r="CC1115" s="390"/>
      <c r="CD1115" s="390"/>
      <c r="CE1115" s="390"/>
      <c r="CF1115" s="390"/>
      <c r="CG1115" s="390"/>
      <c r="CH1115" s="390"/>
      <c r="CI1115" s="390"/>
      <c r="CJ1115" s="390"/>
      <c r="CK1115" s="390"/>
      <c r="CL1115" s="390"/>
      <c r="CM1115" s="390"/>
      <c r="CN1115" s="390"/>
      <c r="CO1115" s="390"/>
      <c r="CP1115" s="390"/>
      <c r="CQ1115" s="390"/>
      <c r="CR1115" s="390"/>
      <c r="CS1115" s="390"/>
      <c r="CT1115" s="390"/>
      <c r="CU1115" s="390"/>
      <c r="CV1115" s="390"/>
      <c r="CW1115" s="390"/>
      <c r="CX1115" s="390"/>
      <c r="CY1115" s="390"/>
      <c r="CZ1115" s="390"/>
    </row>
    <row r="1116" s="886" customFormat="true" ht="17.1" customHeight="true" x14ac:dyDescent="0.2">
      <c r="A1116" s="888"/>
      <c r="B1116" s="871"/>
      <c r="C1116" s="872"/>
      <c r="D1116" s="873"/>
      <c r="E1116" s="873"/>
      <c r="F1116" s="873"/>
      <c r="G1116" s="874"/>
      <c r="H1116" s="873"/>
      <c r="I1116" s="873"/>
      <c r="J1116" s="873"/>
      <c r="K1116" s="873"/>
      <c r="L1116" s="874"/>
      <c r="M1116" s="873"/>
      <c r="N1116" s="873"/>
      <c r="O1116" s="873"/>
      <c r="P1116" s="873"/>
      <c r="Q1116" s="874"/>
      <c r="R1116" s="873"/>
      <c r="S1116" s="873"/>
      <c r="T1116" s="873"/>
      <c r="U1116" s="873"/>
      <c r="V1116" s="873"/>
      <c r="W1116" s="873"/>
      <c r="X1116" s="875"/>
      <c r="BA1116" s="550"/>
      <c r="BB1116" s="418"/>
      <c r="BC1116" s="550"/>
      <c r="BD1116" s="550"/>
      <c r="BE1116" s="550"/>
      <c r="BF1116" s="550"/>
      <c r="BG1116" s="550"/>
      <c r="BH1116" s="550"/>
      <c r="BI1116" s="550"/>
      <c r="BJ1116" s="550"/>
      <c r="BK1116" s="550"/>
      <c r="BL1116" s="550"/>
      <c r="BM1116" s="550"/>
      <c r="BN1116" s="550"/>
      <c r="BO1116" s="550"/>
      <c r="BP1116" s="550"/>
      <c r="BQ1116" s="550"/>
      <c r="BR1116" s="550"/>
      <c r="BS1116" s="550"/>
      <c r="BT1116" s="550"/>
      <c r="BU1116" s="550"/>
      <c r="BV1116" s="550"/>
      <c r="BW1116" s="550"/>
      <c r="BX1116" s="550"/>
      <c r="BY1116" s="390"/>
      <c r="BZ1116" s="390"/>
      <c r="CA1116" s="390"/>
      <c r="CB1116" s="390"/>
      <c r="CC1116" s="390"/>
      <c r="CD1116" s="390"/>
      <c r="CE1116" s="390"/>
      <c r="CF1116" s="390"/>
      <c r="CG1116" s="390"/>
      <c r="CH1116" s="390"/>
      <c r="CI1116" s="390"/>
      <c r="CJ1116" s="390"/>
      <c r="CK1116" s="390"/>
      <c r="CL1116" s="390"/>
      <c r="CM1116" s="390"/>
      <c r="CN1116" s="390"/>
      <c r="CO1116" s="390"/>
      <c r="CP1116" s="390"/>
      <c r="CQ1116" s="390"/>
      <c r="CR1116" s="390"/>
      <c r="CS1116" s="390"/>
      <c r="CT1116" s="390"/>
      <c r="CU1116" s="390"/>
      <c r="CV1116" s="390"/>
      <c r="CW1116" s="390"/>
      <c r="CX1116" s="390"/>
      <c r="CY1116" s="390"/>
      <c r="CZ1116" s="390"/>
    </row>
    <row r="1117" s="886" customFormat="true" ht="17.1" customHeight="true" x14ac:dyDescent="0.2">
      <c r="A1117" s="889"/>
      <c r="B1117" s="876"/>
      <c r="C1117" s="877"/>
      <c r="D1117" s="878"/>
      <c r="E1117" s="878"/>
      <c r="F1117" s="878"/>
      <c r="G1117" s="879"/>
      <c r="H1117" s="878"/>
      <c r="I1117" s="878"/>
      <c r="J1117" s="878"/>
      <c r="K1117" s="878"/>
      <c r="L1117" s="879"/>
      <c r="M1117" s="878"/>
      <c r="N1117" s="878"/>
      <c r="O1117" s="878"/>
      <c r="P1117" s="878"/>
      <c r="Q1117" s="879"/>
      <c r="R1117" s="878"/>
      <c r="S1117" s="878"/>
      <c r="T1117" s="878"/>
      <c r="U1117" s="878"/>
      <c r="V1117" s="878"/>
      <c r="W1117" s="878"/>
      <c r="X1117" s="880"/>
      <c r="BA1117" s="550"/>
      <c r="BB1117" s="418"/>
      <c r="BC1117" s="550"/>
      <c r="BD1117" s="550"/>
      <c r="BE1117" s="550"/>
      <c r="BF1117" s="550"/>
      <c r="BG1117" s="550"/>
      <c r="BH1117" s="550"/>
      <c r="BI1117" s="550"/>
      <c r="BJ1117" s="550"/>
      <c r="BK1117" s="550"/>
      <c r="BL1117" s="550"/>
      <c r="BM1117" s="550"/>
      <c r="BN1117" s="550"/>
      <c r="BO1117" s="550"/>
      <c r="BP1117" s="550"/>
      <c r="BQ1117" s="550"/>
      <c r="BR1117" s="550"/>
      <c r="BS1117" s="550"/>
      <c r="BT1117" s="550"/>
      <c r="BU1117" s="550"/>
      <c r="BV1117" s="550"/>
      <c r="BW1117" s="550"/>
      <c r="BX1117" s="550"/>
      <c r="BY1117" s="390"/>
      <c r="BZ1117" s="390"/>
      <c r="CA1117" s="390"/>
      <c r="CB1117" s="390"/>
      <c r="CC1117" s="390"/>
      <c r="CD1117" s="390"/>
      <c r="CE1117" s="390"/>
      <c r="CF1117" s="390"/>
      <c r="CG1117" s="390"/>
      <c r="CH1117" s="390"/>
      <c r="CI1117" s="390"/>
      <c r="CJ1117" s="390"/>
      <c r="CK1117" s="390"/>
      <c r="CL1117" s="390"/>
      <c r="CM1117" s="390"/>
      <c r="CN1117" s="390"/>
      <c r="CO1117" s="390"/>
      <c r="CP1117" s="390"/>
      <c r="CQ1117" s="390"/>
      <c r="CR1117" s="390"/>
      <c r="CS1117" s="390"/>
      <c r="CT1117" s="390"/>
      <c r="CU1117" s="390"/>
      <c r="CV1117" s="390"/>
      <c r="CW1117" s="390"/>
      <c r="CX1117" s="390"/>
      <c r="CY1117" s="390"/>
      <c r="CZ1117" s="390"/>
    </row>
    <row r="1118" s="390" customFormat="true" ht="15" customHeight="true" x14ac:dyDescent="0.2">
      <c r="BA1118" s="550"/>
      <c r="BB1118" s="418"/>
      <c r="BC1118" s="550"/>
      <c r="BD1118" s="550"/>
      <c r="BE1118" s="550"/>
      <c r="BF1118" s="550"/>
      <c r="BG1118" s="550"/>
      <c r="BH1118" s="550"/>
      <c r="BI1118" s="550"/>
      <c r="BJ1118" s="550"/>
      <c r="BK1118" s="550"/>
      <c r="BL1118" s="550"/>
      <c r="BM1118" s="550"/>
      <c r="BN1118" s="550"/>
      <c r="BO1118" s="550"/>
      <c r="BP1118" s="550"/>
      <c r="BQ1118" s="550"/>
      <c r="BR1118" s="550"/>
      <c r="BS1118" s="550"/>
      <c r="BT1118" s="550"/>
      <c r="BU1118" s="550"/>
      <c r="BV1118" s="550"/>
      <c r="BW1118" s="550"/>
      <c r="BX1118" s="550"/>
    </row>
    <row r="1119" s="390" customFormat="true" ht="15" customHeight="true" x14ac:dyDescent="0.2">
      <c r="BA1119" s="550"/>
      <c r="BB1119" s="418"/>
      <c r="BC1119" s="550"/>
      <c r="BD1119" s="550"/>
      <c r="BE1119" s="550"/>
      <c r="BF1119" s="550"/>
      <c r="BG1119" s="550"/>
      <c r="BH1119" s="550"/>
      <c r="BI1119" s="550"/>
      <c r="BJ1119" s="550"/>
      <c r="BK1119" s="550"/>
      <c r="BL1119" s="550"/>
      <c r="BM1119" s="550"/>
      <c r="BN1119" s="550"/>
      <c r="BO1119" s="550"/>
      <c r="BP1119" s="550"/>
      <c r="BQ1119" s="550"/>
      <c r="BR1119" s="550"/>
      <c r="BS1119" s="550"/>
      <c r="BT1119" s="550"/>
      <c r="BU1119" s="550"/>
      <c r="BV1119" s="550"/>
      <c r="BW1119" s="550"/>
      <c r="BX1119" s="550"/>
    </row>
    <row r="1120" s="390" customFormat="true" ht="15" customHeight="true" x14ac:dyDescent="0.2">
      <c r="BA1120" s="550"/>
      <c r="BB1120" s="418"/>
      <c r="BC1120" s="550"/>
      <c r="BD1120" s="550"/>
      <c r="BE1120" s="550"/>
      <c r="BF1120" s="550"/>
      <c r="BG1120" s="550"/>
      <c r="BH1120" s="550"/>
      <c r="BI1120" s="550"/>
      <c r="BJ1120" s="550"/>
      <c r="BK1120" s="550"/>
      <c r="BL1120" s="550"/>
      <c r="BM1120" s="550"/>
      <c r="BN1120" s="550"/>
      <c r="BO1120" s="550"/>
      <c r="BP1120" s="550"/>
      <c r="BQ1120" s="550"/>
      <c r="BR1120" s="550"/>
      <c r="BS1120" s="550"/>
      <c r="BT1120" s="550"/>
      <c r="BU1120" s="550"/>
      <c r="BV1120" s="550"/>
      <c r="BW1120" s="550"/>
      <c r="BX1120" s="550"/>
    </row>
    <row r="1121" s="390" customFormat="true" ht="15" customHeight="true" x14ac:dyDescent="0.2">
      <c r="BA1121" s="550"/>
      <c r="BB1121" s="418"/>
      <c r="BC1121" s="550"/>
      <c r="BD1121" s="550"/>
      <c r="BE1121" s="550"/>
      <c r="BF1121" s="550"/>
      <c r="BG1121" s="550"/>
      <c r="BH1121" s="550"/>
      <c r="BI1121" s="550"/>
      <c r="BJ1121" s="550"/>
      <c r="BK1121" s="550"/>
      <c r="BL1121" s="550"/>
      <c r="BM1121" s="550"/>
      <c r="BN1121" s="550"/>
      <c r="BO1121" s="550"/>
      <c r="BP1121" s="550"/>
      <c r="BQ1121" s="550"/>
      <c r="BR1121" s="550"/>
      <c r="BS1121" s="550"/>
      <c r="BT1121" s="550"/>
      <c r="BU1121" s="550"/>
      <c r="BV1121" s="550"/>
      <c r="BW1121" s="550"/>
      <c r="BX1121" s="550"/>
    </row>
    <row r="1122" s="390" customFormat="true" ht="15" customHeight="true" x14ac:dyDescent="0.2">
      <c r="BA1122" s="550"/>
      <c r="BB1122" s="418"/>
      <c r="BC1122" s="550"/>
      <c r="BD1122" s="550"/>
      <c r="BE1122" s="550"/>
      <c r="BF1122" s="550"/>
      <c r="BG1122" s="550"/>
      <c r="BH1122" s="550"/>
      <c r="BI1122" s="550"/>
      <c r="BJ1122" s="550"/>
      <c r="BK1122" s="550"/>
      <c r="BL1122" s="550"/>
      <c r="BM1122" s="550"/>
      <c r="BN1122" s="550"/>
      <c r="BO1122" s="550"/>
      <c r="BP1122" s="550"/>
      <c r="BQ1122" s="550"/>
      <c r="BR1122" s="550"/>
      <c r="BS1122" s="550"/>
      <c r="BT1122" s="550"/>
      <c r="BU1122" s="550"/>
      <c r="BV1122" s="550"/>
      <c r="BW1122" s="550"/>
      <c r="BX1122" s="550"/>
    </row>
    <row r="1123" s="390" customFormat="true" ht="15" customHeight="true" x14ac:dyDescent="0.2">
      <c r="BA1123" s="550"/>
      <c r="BB1123" s="418"/>
      <c r="BC1123" s="550"/>
      <c r="BD1123" s="550"/>
      <c r="BE1123" s="550"/>
      <c r="BF1123" s="550"/>
      <c r="BG1123" s="550"/>
      <c r="BH1123" s="550"/>
      <c r="BI1123" s="550"/>
      <c r="BJ1123" s="550"/>
      <c r="BK1123" s="550"/>
      <c r="BL1123" s="550"/>
      <c r="BM1123" s="550"/>
      <c r="BN1123" s="550"/>
      <c r="BO1123" s="550"/>
      <c r="BP1123" s="550"/>
      <c r="BQ1123" s="550"/>
      <c r="BR1123" s="550"/>
      <c r="BS1123" s="550"/>
      <c r="BT1123" s="550"/>
      <c r="BU1123" s="550"/>
      <c r="BV1123" s="550"/>
      <c r="BW1123" s="550"/>
      <c r="BX1123" s="550"/>
    </row>
    <row r="1124" s="390" customFormat="true" ht="15" customHeight="true" x14ac:dyDescent="0.2">
      <c r="BA1124" s="550"/>
      <c r="BB1124" s="418"/>
      <c r="BC1124" s="550"/>
      <c r="BD1124" s="550"/>
      <c r="BE1124" s="550"/>
      <c r="BF1124" s="550"/>
      <c r="BG1124" s="550"/>
      <c r="BH1124" s="550"/>
      <c r="BI1124" s="550"/>
      <c r="BJ1124" s="550"/>
      <c r="BK1124" s="550"/>
      <c r="BL1124" s="550"/>
      <c r="BM1124" s="550"/>
      <c r="BN1124" s="550"/>
      <c r="BO1124" s="550"/>
      <c r="BP1124" s="550"/>
      <c r="BQ1124" s="550"/>
      <c r="BR1124" s="550"/>
      <c r="BS1124" s="550"/>
      <c r="BT1124" s="550"/>
      <c r="BU1124" s="550"/>
      <c r="BV1124" s="550"/>
      <c r="BW1124" s="550"/>
      <c r="BX1124" s="550"/>
    </row>
    <row r="1125" s="390" customFormat="true" ht="15" customHeight="true" x14ac:dyDescent="0.2">
      <c r="BA1125" s="550"/>
      <c r="BB1125" s="418"/>
      <c r="BC1125" s="550"/>
      <c r="BD1125" s="550"/>
      <c r="BE1125" s="550"/>
      <c r="BF1125" s="550"/>
      <c r="BG1125" s="550"/>
      <c r="BH1125" s="550"/>
      <c r="BI1125" s="550"/>
      <c r="BJ1125" s="550"/>
      <c r="BK1125" s="550"/>
      <c r="BL1125" s="550"/>
      <c r="BM1125" s="550"/>
      <c r="BN1125" s="550"/>
      <c r="BO1125" s="550"/>
      <c r="BP1125" s="550"/>
      <c r="BQ1125" s="550"/>
      <c r="BR1125" s="550"/>
      <c r="BS1125" s="550"/>
      <c r="BT1125" s="550"/>
      <c r="BU1125" s="550"/>
      <c r="BV1125" s="550"/>
      <c r="BW1125" s="550"/>
      <c r="BX1125" s="550"/>
    </row>
    <row r="1126" s="390" customFormat="true" ht="15" customHeight="true" x14ac:dyDescent="0.2">
      <c r="BA1126" s="550"/>
      <c r="BB1126" s="418"/>
      <c r="BC1126" s="550"/>
      <c r="BD1126" s="550"/>
      <c r="BE1126" s="550"/>
      <c r="BF1126" s="550"/>
      <c r="BG1126" s="550"/>
      <c r="BH1126" s="550"/>
      <c r="BI1126" s="550"/>
      <c r="BJ1126" s="550"/>
      <c r="BK1126" s="550"/>
      <c r="BL1126" s="550"/>
      <c r="BM1126" s="550"/>
      <c r="BN1126" s="550"/>
      <c r="BO1126" s="550"/>
      <c r="BP1126" s="550"/>
      <c r="BQ1126" s="550"/>
      <c r="BR1126" s="550"/>
      <c r="BS1126" s="550"/>
      <c r="BT1126" s="550"/>
      <c r="BU1126" s="550"/>
      <c r="BV1126" s="550"/>
      <c r="BW1126" s="550"/>
      <c r="BX1126" s="550"/>
    </row>
    <row r="1127" s="390" customFormat="true" ht="15" customHeight="true" x14ac:dyDescent="0.2">
      <c r="BA1127" s="550"/>
      <c r="BB1127" s="418"/>
      <c r="BC1127" s="550"/>
      <c r="BD1127" s="550"/>
      <c r="BE1127" s="550"/>
      <c r="BF1127" s="550"/>
      <c r="BG1127" s="550"/>
      <c r="BH1127" s="550"/>
      <c r="BI1127" s="550"/>
      <c r="BJ1127" s="550"/>
      <c r="BK1127" s="550"/>
      <c r="BL1127" s="550"/>
      <c r="BM1127" s="550"/>
      <c r="BN1127" s="550"/>
      <c r="BO1127" s="550"/>
      <c r="BP1127" s="550"/>
      <c r="BQ1127" s="550"/>
      <c r="BR1127" s="550"/>
      <c r="BS1127" s="550"/>
      <c r="BT1127" s="550"/>
      <c r="BU1127" s="550"/>
      <c r="BV1127" s="550"/>
      <c r="BW1127" s="550"/>
      <c r="BX1127" s="550"/>
    </row>
    <row r="1128" s="390" customFormat="true" ht="15" customHeight="true" x14ac:dyDescent="0.2">
      <c r="BA1128" s="550"/>
      <c r="BB1128" s="418"/>
      <c r="BC1128" s="550"/>
      <c r="BD1128" s="550"/>
      <c r="BE1128" s="550"/>
      <c r="BF1128" s="550"/>
      <c r="BG1128" s="550"/>
      <c r="BH1128" s="550"/>
      <c r="BI1128" s="550"/>
      <c r="BJ1128" s="550"/>
      <c r="BK1128" s="550"/>
      <c r="BL1128" s="550"/>
      <c r="BM1128" s="550"/>
      <c r="BN1128" s="550"/>
      <c r="BO1128" s="550"/>
      <c r="BP1128" s="550"/>
      <c r="BQ1128" s="550"/>
      <c r="BR1128" s="550"/>
      <c r="BS1128" s="550"/>
      <c r="BT1128" s="550"/>
      <c r="BU1128" s="550"/>
      <c r="BV1128" s="550"/>
      <c r="BW1128" s="550"/>
      <c r="BX1128" s="550"/>
    </row>
    <row r="1129" s="390" customFormat="true" ht="15" customHeight="true" x14ac:dyDescent="0.2">
      <c r="BA1129" s="550"/>
      <c r="BB1129" s="418"/>
      <c r="BC1129" s="550"/>
      <c r="BD1129" s="550"/>
      <c r="BE1129" s="550"/>
      <c r="BF1129" s="550"/>
      <c r="BG1129" s="550"/>
      <c r="BH1129" s="550"/>
      <c r="BI1129" s="550"/>
      <c r="BJ1129" s="550"/>
      <c r="BK1129" s="550"/>
      <c r="BL1129" s="550"/>
      <c r="BM1129" s="550"/>
      <c r="BN1129" s="550"/>
      <c r="BO1129" s="550"/>
      <c r="BP1129" s="550"/>
      <c r="BQ1129" s="550"/>
      <c r="BR1129" s="550"/>
      <c r="BS1129" s="550"/>
      <c r="BT1129" s="550"/>
      <c r="BU1129" s="550"/>
      <c r="BV1129" s="550"/>
      <c r="BW1129" s="550"/>
      <c r="BX1129" s="550"/>
    </row>
    <row r="1130" s="390" customFormat="true" ht="15" customHeight="true" x14ac:dyDescent="0.2">
      <c r="BA1130" s="550"/>
      <c r="BB1130" s="418"/>
      <c r="BC1130" s="550"/>
      <c r="BD1130" s="550"/>
      <c r="BE1130" s="550"/>
      <c r="BF1130" s="550"/>
      <c r="BG1130" s="550"/>
      <c r="BH1130" s="550"/>
      <c r="BI1130" s="550"/>
      <c r="BJ1130" s="550"/>
      <c r="BK1130" s="550"/>
      <c r="BL1130" s="550"/>
      <c r="BM1130" s="550"/>
      <c r="BN1130" s="550"/>
      <c r="BO1130" s="550"/>
      <c r="BP1130" s="550"/>
      <c r="BQ1130" s="550"/>
      <c r="BR1130" s="550"/>
      <c r="BS1130" s="550"/>
      <c r="BT1130" s="550"/>
      <c r="BU1130" s="550"/>
      <c r="BV1130" s="550"/>
      <c r="BW1130" s="550"/>
      <c r="BX1130" s="550"/>
    </row>
    <row r="1131" s="390" customFormat="true" ht="15" customHeight="true" x14ac:dyDescent="0.2">
      <c r="BA1131" s="550"/>
      <c r="BB1131" s="418"/>
      <c r="BC1131" s="550"/>
      <c r="BD1131" s="550"/>
      <c r="BE1131" s="550"/>
      <c r="BF1131" s="550"/>
      <c r="BG1131" s="550"/>
      <c r="BH1131" s="550"/>
      <c r="BI1131" s="550"/>
      <c r="BJ1131" s="550"/>
      <c r="BK1131" s="550"/>
      <c r="BL1131" s="550"/>
      <c r="BM1131" s="550"/>
      <c r="BN1131" s="550"/>
      <c r="BO1131" s="550"/>
      <c r="BP1131" s="550"/>
      <c r="BQ1131" s="550"/>
      <c r="BR1131" s="550"/>
      <c r="BS1131" s="550"/>
      <c r="BT1131" s="550"/>
      <c r="BU1131" s="550"/>
      <c r="BV1131" s="550"/>
      <c r="BW1131" s="550"/>
      <c r="BX1131" s="550"/>
    </row>
    <row r="1132" s="390" customFormat="true" ht="15" customHeight="true" x14ac:dyDescent="0.2">
      <c r="BA1132" s="550"/>
      <c r="BB1132" s="418"/>
      <c r="BC1132" s="550"/>
      <c r="BD1132" s="550"/>
      <c r="BE1132" s="550"/>
      <c r="BF1132" s="550"/>
      <c r="BG1132" s="550"/>
      <c r="BH1132" s="550"/>
      <c r="BI1132" s="550"/>
      <c r="BJ1132" s="550"/>
      <c r="BK1132" s="550"/>
      <c r="BL1132" s="550"/>
      <c r="BM1132" s="550"/>
      <c r="BN1132" s="550"/>
      <c r="BO1132" s="550"/>
      <c r="BP1132" s="550"/>
      <c r="BQ1132" s="550"/>
      <c r="BR1132" s="550"/>
      <c r="BS1132" s="550"/>
      <c r="BT1132" s="550"/>
      <c r="BU1132" s="550"/>
      <c r="BV1132" s="550"/>
      <c r="BW1132" s="550"/>
      <c r="BX1132" s="550"/>
    </row>
    <row r="1133" s="390" customFormat="true" ht="15" customHeight="true" x14ac:dyDescent="0.2">
      <c r="BA1133" s="550"/>
      <c r="BB1133" s="418"/>
      <c r="BC1133" s="550"/>
      <c r="BD1133" s="550"/>
      <c r="BE1133" s="550"/>
      <c r="BF1133" s="550"/>
      <c r="BG1133" s="550"/>
      <c r="BH1133" s="550"/>
      <c r="BI1133" s="550"/>
      <c r="BJ1133" s="550"/>
      <c r="BK1133" s="550"/>
      <c r="BL1133" s="550"/>
      <c r="BM1133" s="550"/>
      <c r="BN1133" s="550"/>
      <c r="BO1133" s="550"/>
      <c r="BP1133" s="550"/>
      <c r="BQ1133" s="550"/>
      <c r="BR1133" s="550"/>
      <c r="BS1133" s="550"/>
      <c r="BT1133" s="550"/>
      <c r="BU1133" s="550"/>
      <c r="BV1133" s="550"/>
      <c r="BW1133" s="550"/>
      <c r="BX1133" s="550"/>
    </row>
    <row r="1134" s="390" customFormat="true" ht="15" customHeight="true" x14ac:dyDescent="0.2">
      <c r="BA1134" s="550"/>
      <c r="BB1134" s="418"/>
      <c r="BC1134" s="550"/>
      <c r="BD1134" s="550"/>
      <c r="BE1134" s="550"/>
      <c r="BF1134" s="550"/>
      <c r="BG1134" s="550"/>
      <c r="BH1134" s="550"/>
      <c r="BI1134" s="550"/>
      <c r="BJ1134" s="550"/>
      <c r="BK1134" s="550"/>
      <c r="BL1134" s="550"/>
      <c r="BM1134" s="550"/>
      <c r="BN1134" s="550"/>
      <c r="BO1134" s="550"/>
      <c r="BP1134" s="550"/>
      <c r="BQ1134" s="550"/>
      <c r="BR1134" s="550"/>
      <c r="BS1134" s="550"/>
      <c r="BT1134" s="550"/>
      <c r="BU1134" s="550"/>
      <c r="BV1134" s="550"/>
      <c r="BW1134" s="550"/>
      <c r="BX1134" s="550"/>
    </row>
    <row r="1135" s="390" customFormat="true" ht="15" customHeight="true" x14ac:dyDescent="0.2">
      <c r="BA1135" s="550"/>
      <c r="BB1135" s="418"/>
      <c r="BC1135" s="550"/>
      <c r="BD1135" s="550"/>
      <c r="BE1135" s="550"/>
      <c r="BF1135" s="550"/>
      <c r="BG1135" s="550"/>
      <c r="BH1135" s="550"/>
      <c r="BI1135" s="550"/>
      <c r="BJ1135" s="550"/>
      <c r="BK1135" s="550"/>
      <c r="BL1135" s="550"/>
      <c r="BM1135" s="550"/>
      <c r="BN1135" s="550"/>
      <c r="BO1135" s="550"/>
      <c r="BP1135" s="550"/>
      <c r="BQ1135" s="550"/>
      <c r="BR1135" s="550"/>
      <c r="BS1135" s="550"/>
      <c r="BT1135" s="550"/>
      <c r="BU1135" s="550"/>
      <c r="BV1135" s="550"/>
      <c r="BW1135" s="550"/>
      <c r="BX1135" s="550"/>
    </row>
    <row r="1136" s="390" customFormat="true" ht="15" customHeight="true" x14ac:dyDescent="0.2">
      <c r="BA1136" s="550"/>
      <c r="BB1136" s="418"/>
      <c r="BC1136" s="550"/>
      <c r="BD1136" s="550"/>
      <c r="BE1136" s="550"/>
      <c r="BF1136" s="550"/>
      <c r="BG1136" s="550"/>
      <c r="BH1136" s="550"/>
      <c r="BI1136" s="550"/>
      <c r="BJ1136" s="550"/>
      <c r="BK1136" s="550"/>
      <c r="BL1136" s="550"/>
      <c r="BM1136" s="550"/>
      <c r="BN1136" s="550"/>
      <c r="BO1136" s="550"/>
      <c r="BP1136" s="550"/>
      <c r="BQ1136" s="550"/>
      <c r="BR1136" s="550"/>
      <c r="BS1136" s="550"/>
      <c r="BT1136" s="550"/>
      <c r="BU1136" s="550"/>
      <c r="BV1136" s="550"/>
      <c r="BW1136" s="550"/>
      <c r="BX1136" s="550"/>
    </row>
    <row r="1137" s="390" customFormat="true" ht="15" customHeight="true" x14ac:dyDescent="0.2">
      <c r="BA1137" s="550"/>
      <c r="BB1137" s="418"/>
      <c r="BC1137" s="550"/>
      <c r="BD1137" s="550"/>
      <c r="BE1137" s="550"/>
      <c r="BF1137" s="550"/>
      <c r="BG1137" s="550"/>
      <c r="BH1137" s="550"/>
      <c r="BI1137" s="550"/>
      <c r="BJ1137" s="550"/>
      <c r="BK1137" s="550"/>
      <c r="BL1137" s="550"/>
      <c r="BM1137" s="550"/>
      <c r="BN1137" s="550"/>
      <c r="BO1137" s="550"/>
      <c r="BP1137" s="550"/>
      <c r="BQ1137" s="550"/>
      <c r="BR1137" s="550"/>
      <c r="BS1137" s="550"/>
      <c r="BT1137" s="550"/>
      <c r="BU1137" s="550"/>
      <c r="BV1137" s="550"/>
      <c r="BW1137" s="550"/>
      <c r="BX1137" s="550"/>
    </row>
    <row r="1138" s="390" customFormat="true" ht="15" customHeight="true" x14ac:dyDescent="0.2">
      <c r="BA1138" s="550"/>
      <c r="BB1138" s="418"/>
      <c r="BC1138" s="550"/>
      <c r="BD1138" s="550"/>
      <c r="BE1138" s="550"/>
      <c r="BF1138" s="550"/>
      <c r="BG1138" s="550"/>
      <c r="BH1138" s="550"/>
      <c r="BI1138" s="550"/>
      <c r="BJ1138" s="550"/>
      <c r="BK1138" s="550"/>
      <c r="BL1138" s="550"/>
      <c r="BM1138" s="550"/>
      <c r="BN1138" s="550"/>
      <c r="BO1138" s="550"/>
      <c r="BP1138" s="550"/>
      <c r="BQ1138" s="550"/>
      <c r="BR1138" s="550"/>
      <c r="BS1138" s="550"/>
      <c r="BT1138" s="550"/>
      <c r="BU1138" s="550"/>
      <c r="BV1138" s="550"/>
      <c r="BW1138" s="550"/>
      <c r="BX1138" s="550"/>
    </row>
    <row r="1139" s="390" customFormat="true" ht="15" customHeight="true" x14ac:dyDescent="0.2">
      <c r="BA1139" s="550"/>
      <c r="BB1139" s="418"/>
      <c r="BC1139" s="550"/>
      <c r="BD1139" s="550"/>
      <c r="BE1139" s="550"/>
      <c r="BF1139" s="550"/>
      <c r="BG1139" s="550"/>
      <c r="BH1139" s="550"/>
      <c r="BI1139" s="550"/>
      <c r="BJ1139" s="550"/>
      <c r="BK1139" s="550"/>
      <c r="BL1139" s="550"/>
      <c r="BM1139" s="550"/>
      <c r="BN1139" s="550"/>
      <c r="BO1139" s="550"/>
      <c r="BP1139" s="550"/>
      <c r="BQ1139" s="550"/>
      <c r="BR1139" s="550"/>
      <c r="BS1139" s="550"/>
      <c r="BT1139" s="550"/>
      <c r="BU1139" s="550"/>
      <c r="BV1139" s="550"/>
      <c r="BW1139" s="550"/>
      <c r="BX1139" s="550"/>
    </row>
    <row r="1140" s="390" customFormat="true" ht="15" customHeight="true" x14ac:dyDescent="0.2">
      <c r="BA1140" s="550"/>
      <c r="BB1140" s="418"/>
      <c r="BC1140" s="550"/>
      <c r="BD1140" s="550"/>
      <c r="BE1140" s="550"/>
      <c r="BF1140" s="550"/>
      <c r="BG1140" s="550"/>
      <c r="BH1140" s="550"/>
      <c r="BI1140" s="550"/>
      <c r="BJ1140" s="550"/>
      <c r="BK1140" s="550"/>
      <c r="BL1140" s="550"/>
      <c r="BM1140" s="550"/>
      <c r="BN1140" s="550"/>
      <c r="BO1140" s="550"/>
      <c r="BP1140" s="550"/>
      <c r="BQ1140" s="550"/>
      <c r="BR1140" s="550"/>
      <c r="BS1140" s="550"/>
      <c r="BT1140" s="550"/>
      <c r="BU1140" s="550"/>
      <c r="BV1140" s="550"/>
      <c r="BW1140" s="550"/>
      <c r="BX1140" s="550"/>
    </row>
    <row r="1141" s="390" customFormat="true" ht="15" customHeight="true" x14ac:dyDescent="0.2">
      <c r="BA1141" s="550"/>
      <c r="BB1141" s="418"/>
      <c r="BC1141" s="550"/>
      <c r="BD1141" s="550"/>
      <c r="BE1141" s="550"/>
      <c r="BF1141" s="550"/>
      <c r="BG1141" s="550"/>
      <c r="BH1141" s="550"/>
      <c r="BI1141" s="550"/>
      <c r="BJ1141" s="550"/>
      <c r="BK1141" s="550"/>
      <c r="BL1141" s="550"/>
      <c r="BM1141" s="550"/>
      <c r="BN1141" s="550"/>
      <c r="BO1141" s="550"/>
      <c r="BP1141" s="550"/>
      <c r="BQ1141" s="550"/>
      <c r="BR1141" s="550"/>
      <c r="BS1141" s="550"/>
      <c r="BT1141" s="550"/>
      <c r="BU1141" s="550"/>
      <c r="BV1141" s="550"/>
      <c r="BW1141" s="550"/>
      <c r="BX1141" s="550"/>
    </row>
    <row r="1142" s="390" customFormat="true" ht="15" customHeight="true" x14ac:dyDescent="0.2">
      <c r="BA1142" s="550"/>
      <c r="BB1142" s="418"/>
      <c r="BC1142" s="550"/>
      <c r="BD1142" s="550"/>
      <c r="BE1142" s="550"/>
      <c r="BF1142" s="550"/>
      <c r="BG1142" s="550"/>
      <c r="BH1142" s="550"/>
      <c r="BI1142" s="550"/>
      <c r="BJ1142" s="550"/>
      <c r="BK1142" s="550"/>
      <c r="BL1142" s="550"/>
      <c r="BM1142" s="550"/>
      <c r="BN1142" s="550"/>
      <c r="BO1142" s="550"/>
      <c r="BP1142" s="550"/>
      <c r="BQ1142" s="550"/>
      <c r="BR1142" s="550"/>
      <c r="BS1142" s="550"/>
      <c r="BT1142" s="550"/>
      <c r="BU1142" s="550"/>
      <c r="BV1142" s="550"/>
      <c r="BW1142" s="550"/>
      <c r="BX1142" s="550"/>
    </row>
    <row r="1143" s="390" customFormat="true" ht="15" customHeight="true" x14ac:dyDescent="0.2">
      <c r="BA1143" s="550"/>
      <c r="BB1143" s="418"/>
      <c r="BC1143" s="550"/>
      <c r="BD1143" s="550"/>
      <c r="BE1143" s="550"/>
      <c r="BF1143" s="550"/>
      <c r="BG1143" s="550"/>
      <c r="BH1143" s="550"/>
      <c r="BI1143" s="550"/>
      <c r="BJ1143" s="550"/>
      <c r="BK1143" s="550"/>
      <c r="BL1143" s="550"/>
      <c r="BM1143" s="550"/>
      <c r="BN1143" s="550"/>
      <c r="BO1143" s="550"/>
      <c r="BP1143" s="550"/>
      <c r="BQ1143" s="550"/>
      <c r="BR1143" s="550"/>
      <c r="BS1143" s="550"/>
      <c r="BT1143" s="550"/>
      <c r="BU1143" s="550"/>
      <c r="BV1143" s="550"/>
      <c r="BW1143" s="550"/>
      <c r="BX1143" s="550"/>
    </row>
    <row r="1144" s="390" customFormat="true" ht="15" customHeight="true" x14ac:dyDescent="0.2">
      <c r="BA1144" s="550"/>
      <c r="BB1144" s="418"/>
      <c r="BC1144" s="550"/>
      <c r="BD1144" s="550"/>
      <c r="BE1144" s="550"/>
      <c r="BF1144" s="550"/>
      <c r="BG1144" s="550"/>
      <c r="BH1144" s="550"/>
      <c r="BI1144" s="550"/>
      <c r="BJ1144" s="550"/>
      <c r="BK1144" s="550"/>
      <c r="BL1144" s="550"/>
      <c r="BM1144" s="550"/>
      <c r="BN1144" s="550"/>
      <c r="BO1144" s="550"/>
      <c r="BP1144" s="550"/>
      <c r="BQ1144" s="550"/>
      <c r="BR1144" s="550"/>
      <c r="BS1144" s="550"/>
      <c r="BT1144" s="550"/>
      <c r="BU1144" s="550"/>
      <c r="BV1144" s="550"/>
      <c r="BW1144" s="550"/>
      <c r="BX1144" s="550"/>
    </row>
    <row r="1145" s="390" customFormat="true" ht="15" customHeight="true" x14ac:dyDescent="0.2">
      <c r="BA1145" s="550"/>
      <c r="BB1145" s="418"/>
      <c r="BC1145" s="550"/>
      <c r="BD1145" s="550"/>
      <c r="BE1145" s="550"/>
      <c r="BF1145" s="550"/>
      <c r="BG1145" s="550"/>
      <c r="BH1145" s="550"/>
      <c r="BI1145" s="550"/>
      <c r="BJ1145" s="550"/>
      <c r="BK1145" s="550"/>
      <c r="BL1145" s="550"/>
      <c r="BM1145" s="550"/>
      <c r="BN1145" s="550"/>
      <c r="BO1145" s="550"/>
      <c r="BP1145" s="550"/>
      <c r="BQ1145" s="550"/>
      <c r="BR1145" s="550"/>
      <c r="BS1145" s="550"/>
      <c r="BT1145" s="550"/>
      <c r="BU1145" s="550"/>
      <c r="BV1145" s="550"/>
      <c r="BW1145" s="550"/>
      <c r="BX1145" s="550"/>
    </row>
    <row r="1146" s="390" customFormat="true" ht="15" customHeight="true" x14ac:dyDescent="0.2">
      <c r="BA1146" s="550"/>
      <c r="BB1146" s="418"/>
      <c r="BC1146" s="550"/>
      <c r="BD1146" s="550"/>
      <c r="BE1146" s="550"/>
      <c r="BF1146" s="550"/>
      <c r="BG1146" s="550"/>
      <c r="BH1146" s="550"/>
      <c r="BI1146" s="550"/>
      <c r="BJ1146" s="550"/>
      <c r="BK1146" s="550"/>
      <c r="BL1146" s="550"/>
      <c r="BM1146" s="550"/>
      <c r="BN1146" s="550"/>
      <c r="BO1146" s="550"/>
      <c r="BP1146" s="550"/>
      <c r="BQ1146" s="550"/>
      <c r="BR1146" s="550"/>
      <c r="BS1146" s="550"/>
      <c r="BT1146" s="550"/>
      <c r="BU1146" s="550"/>
      <c r="BV1146" s="550"/>
      <c r="BW1146" s="550"/>
      <c r="BX1146" s="550"/>
    </row>
    <row r="1147" s="390" customFormat="true" ht="15" customHeight="true" x14ac:dyDescent="0.2">
      <c r="BA1147" s="550"/>
      <c r="BB1147" s="418"/>
      <c r="BC1147" s="550"/>
      <c r="BD1147" s="550"/>
      <c r="BE1147" s="550"/>
      <c r="BF1147" s="550"/>
      <c r="BG1147" s="550"/>
      <c r="BH1147" s="550"/>
      <c r="BI1147" s="550"/>
      <c r="BJ1147" s="550"/>
      <c r="BK1147" s="550"/>
      <c r="BL1147" s="550"/>
      <c r="BM1147" s="550"/>
      <c r="BN1147" s="550"/>
      <c r="BO1147" s="550"/>
      <c r="BP1147" s="550"/>
      <c r="BQ1147" s="550"/>
      <c r="BR1147" s="550"/>
      <c r="BS1147" s="550"/>
      <c r="BT1147" s="550"/>
      <c r="BU1147" s="550"/>
      <c r="BV1147" s="550"/>
      <c r="BW1147" s="550"/>
      <c r="BX1147" s="550"/>
    </row>
    <row r="1148" s="390" customFormat="true" ht="15" customHeight="true" x14ac:dyDescent="0.2">
      <c r="BA1148" s="550"/>
      <c r="BB1148" s="418"/>
      <c r="BC1148" s="550"/>
      <c r="BD1148" s="550"/>
      <c r="BE1148" s="550"/>
      <c r="BF1148" s="550"/>
      <c r="BG1148" s="550"/>
      <c r="BH1148" s="550"/>
      <c r="BI1148" s="550"/>
      <c r="BJ1148" s="550"/>
      <c r="BK1148" s="550"/>
      <c r="BL1148" s="550"/>
      <c r="BM1148" s="550"/>
      <c r="BN1148" s="550"/>
      <c r="BO1148" s="550"/>
      <c r="BP1148" s="550"/>
      <c r="BQ1148" s="550"/>
      <c r="BR1148" s="550"/>
      <c r="BS1148" s="550"/>
      <c r="BT1148" s="550"/>
      <c r="BU1148" s="550"/>
      <c r="BV1148" s="550"/>
      <c r="BW1148" s="550"/>
      <c r="BX1148" s="550"/>
    </row>
    <row r="1149" s="390" customFormat="true" ht="15" customHeight="true" x14ac:dyDescent="0.2">
      <c r="BA1149" s="550"/>
      <c r="BB1149" s="418"/>
      <c r="BC1149" s="550"/>
      <c r="BD1149" s="550"/>
      <c r="BE1149" s="550"/>
      <c r="BF1149" s="550"/>
      <c r="BG1149" s="550"/>
      <c r="BH1149" s="550"/>
      <c r="BI1149" s="550"/>
      <c r="BJ1149" s="550"/>
      <c r="BK1149" s="550"/>
      <c r="BL1149" s="550"/>
      <c r="BM1149" s="550"/>
      <c r="BN1149" s="550"/>
      <c r="BO1149" s="550"/>
      <c r="BP1149" s="550"/>
      <c r="BQ1149" s="550"/>
      <c r="BR1149" s="550"/>
      <c r="BS1149" s="550"/>
      <c r="BT1149" s="550"/>
      <c r="BU1149" s="550"/>
      <c r="BV1149" s="550"/>
      <c r="BW1149" s="550"/>
      <c r="BX1149" s="550"/>
    </row>
    <row r="1150" s="390" customFormat="true" ht="15" customHeight="true" x14ac:dyDescent="0.2">
      <c r="BA1150" s="550"/>
      <c r="BB1150" s="418"/>
      <c r="BC1150" s="550"/>
      <c r="BD1150" s="550"/>
      <c r="BE1150" s="550"/>
      <c r="BF1150" s="550"/>
      <c r="BG1150" s="550"/>
      <c r="BH1150" s="550"/>
      <c r="BI1150" s="550"/>
      <c r="BJ1150" s="550"/>
      <c r="BK1150" s="550"/>
      <c r="BL1150" s="550"/>
      <c r="BM1150" s="550"/>
      <c r="BN1150" s="550"/>
      <c r="BO1150" s="550"/>
      <c r="BP1150" s="550"/>
      <c r="BQ1150" s="550"/>
      <c r="BR1150" s="550"/>
      <c r="BS1150" s="550"/>
      <c r="BT1150" s="550"/>
      <c r="BU1150" s="550"/>
      <c r="BV1150" s="550"/>
      <c r="BW1150" s="550"/>
      <c r="BX1150" s="550"/>
    </row>
    <row r="1151" s="390" customFormat="true" ht="15" customHeight="true" x14ac:dyDescent="0.2">
      <c r="BA1151" s="550"/>
      <c r="BB1151" s="418"/>
      <c r="BC1151" s="550"/>
      <c r="BD1151" s="550"/>
      <c r="BE1151" s="550"/>
      <c r="BF1151" s="550"/>
      <c r="BG1151" s="550"/>
      <c r="BH1151" s="550"/>
      <c r="BI1151" s="550"/>
      <c r="BJ1151" s="550"/>
      <c r="BK1151" s="550"/>
      <c r="BL1151" s="550"/>
      <c r="BM1151" s="550"/>
      <c r="BN1151" s="550"/>
      <c r="BO1151" s="550"/>
      <c r="BP1151" s="550"/>
      <c r="BQ1151" s="550"/>
      <c r="BR1151" s="550"/>
      <c r="BS1151" s="550"/>
      <c r="BT1151" s="550"/>
      <c r="BU1151" s="550"/>
      <c r="BV1151" s="550"/>
      <c r="BW1151" s="550"/>
      <c r="BX1151" s="550"/>
    </row>
    <row r="1152" s="390" customFormat="true" ht="15" customHeight="true" x14ac:dyDescent="0.2">
      <c r="BA1152" s="550"/>
      <c r="BB1152" s="418"/>
      <c r="BC1152" s="550"/>
      <c r="BD1152" s="550"/>
      <c r="BE1152" s="550"/>
      <c r="BF1152" s="550"/>
      <c r="BG1152" s="550"/>
      <c r="BH1152" s="550"/>
      <c r="BI1152" s="550"/>
      <c r="BJ1152" s="550"/>
      <c r="BK1152" s="550"/>
      <c r="BL1152" s="550"/>
      <c r="BM1152" s="550"/>
      <c r="BN1152" s="550"/>
      <c r="BO1152" s="550"/>
      <c r="BP1152" s="550"/>
      <c r="BQ1152" s="550"/>
      <c r="BR1152" s="550"/>
      <c r="BS1152" s="550"/>
      <c r="BT1152" s="550"/>
      <c r="BU1152" s="550"/>
      <c r="BV1152" s="550"/>
      <c r="BW1152" s="550"/>
      <c r="BX1152" s="550"/>
    </row>
    <row r="1153" s="390" customFormat="true" ht="15" customHeight="true" x14ac:dyDescent="0.2">
      <c r="BA1153" s="550"/>
      <c r="BB1153" s="418"/>
      <c r="BC1153" s="550"/>
      <c r="BD1153" s="550"/>
      <c r="BE1153" s="550"/>
      <c r="BF1153" s="550"/>
      <c r="BG1153" s="550"/>
      <c r="BH1153" s="550"/>
      <c r="BI1153" s="550"/>
      <c r="BJ1153" s="550"/>
      <c r="BK1153" s="550"/>
      <c r="BL1153" s="550"/>
      <c r="BM1153" s="550"/>
      <c r="BN1153" s="550"/>
      <c r="BO1153" s="550"/>
      <c r="BP1153" s="550"/>
      <c r="BQ1153" s="550"/>
      <c r="BR1153" s="550"/>
      <c r="BS1153" s="550"/>
      <c r="BT1153" s="550"/>
      <c r="BU1153" s="550"/>
      <c r="BV1153" s="550"/>
      <c r="BW1153" s="550"/>
      <c r="BX1153" s="550"/>
    </row>
    <row r="1154" s="390" customFormat="true" ht="15" customHeight="true" x14ac:dyDescent="0.2">
      <c r="BA1154" s="550"/>
      <c r="BB1154" s="418"/>
      <c r="BC1154" s="550"/>
      <c r="BD1154" s="550"/>
      <c r="BE1154" s="550"/>
      <c r="BF1154" s="550"/>
      <c r="BG1154" s="550"/>
      <c r="BH1154" s="550"/>
      <c r="BI1154" s="550"/>
      <c r="BJ1154" s="550"/>
      <c r="BK1154" s="550"/>
      <c r="BL1154" s="550"/>
      <c r="BM1154" s="550"/>
      <c r="BN1154" s="550"/>
      <c r="BO1154" s="550"/>
      <c r="BP1154" s="550"/>
      <c r="BQ1154" s="550"/>
      <c r="BR1154" s="550"/>
      <c r="BS1154" s="550"/>
      <c r="BT1154" s="550"/>
      <c r="BU1154" s="550"/>
      <c r="BV1154" s="550"/>
      <c r="BW1154" s="550"/>
      <c r="BX1154" s="550"/>
    </row>
    <row r="1155" s="390" customFormat="true" ht="15" customHeight="true" x14ac:dyDescent="0.2">
      <c r="BA1155" s="550"/>
      <c r="BB1155" s="418"/>
      <c r="BC1155" s="550"/>
      <c r="BD1155" s="550"/>
      <c r="BE1155" s="550"/>
      <c r="BF1155" s="550"/>
      <c r="BG1155" s="550"/>
      <c r="BH1155" s="550"/>
      <c r="BI1155" s="550"/>
      <c r="BJ1155" s="550"/>
      <c r="BK1155" s="550"/>
      <c r="BL1155" s="550"/>
      <c r="BM1155" s="550"/>
      <c r="BN1155" s="550"/>
      <c r="BO1155" s="550"/>
      <c r="BP1155" s="550"/>
      <c r="BQ1155" s="550"/>
      <c r="BR1155" s="550"/>
      <c r="BS1155" s="550"/>
      <c r="BT1155" s="550"/>
      <c r="BU1155" s="550"/>
      <c r="BV1155" s="550"/>
      <c r="BW1155" s="550"/>
      <c r="BX1155" s="550"/>
    </row>
    <row r="1156" s="390" customFormat="true" ht="15" customHeight="true" x14ac:dyDescent="0.2">
      <c r="BA1156" s="550"/>
      <c r="BB1156" s="418"/>
      <c r="BC1156" s="550"/>
      <c r="BD1156" s="550"/>
      <c r="BE1156" s="550"/>
      <c r="BF1156" s="550"/>
      <c r="BG1156" s="550"/>
      <c r="BH1156" s="550"/>
      <c r="BI1156" s="550"/>
      <c r="BJ1156" s="550"/>
      <c r="BK1156" s="550"/>
      <c r="BL1156" s="550"/>
      <c r="BM1156" s="550"/>
      <c r="BN1156" s="550"/>
      <c r="BO1156" s="550"/>
      <c r="BP1156" s="550"/>
      <c r="BQ1156" s="550"/>
      <c r="BR1156" s="550"/>
      <c r="BS1156" s="550"/>
      <c r="BT1156" s="550"/>
      <c r="BU1156" s="550"/>
      <c r="BV1156" s="550"/>
      <c r="BW1156" s="550"/>
      <c r="BX1156" s="550"/>
    </row>
    <row r="1157" s="390" customFormat="true" ht="15" customHeight="true" x14ac:dyDescent="0.2">
      <c r="BA1157" s="550"/>
      <c r="BB1157" s="418"/>
      <c r="BC1157" s="550"/>
      <c r="BD1157" s="550"/>
      <c r="BE1157" s="550"/>
      <c r="BF1157" s="550"/>
      <c r="BG1157" s="550"/>
      <c r="BH1157" s="550"/>
      <c r="BI1157" s="550"/>
      <c r="BJ1157" s="550"/>
      <c r="BK1157" s="550"/>
      <c r="BL1157" s="550"/>
      <c r="BM1157" s="550"/>
      <c r="BN1157" s="550"/>
      <c r="BO1157" s="550"/>
      <c r="BP1157" s="550"/>
      <c r="BQ1157" s="550"/>
      <c r="BR1157" s="550"/>
      <c r="BS1157" s="550"/>
      <c r="BT1157" s="550"/>
      <c r="BU1157" s="550"/>
      <c r="BV1157" s="550"/>
      <c r="BW1157" s="550"/>
      <c r="BX1157" s="550"/>
    </row>
    <row r="1158" s="390" customFormat="true" ht="15" customHeight="true" x14ac:dyDescent="0.2">
      <c r="BA1158" s="550"/>
      <c r="BB1158" s="418"/>
      <c r="BC1158" s="550"/>
      <c r="BD1158" s="550"/>
      <c r="BE1158" s="550"/>
      <c r="BF1158" s="550"/>
      <c r="BG1158" s="550"/>
      <c r="BH1158" s="550"/>
      <c r="BI1158" s="550"/>
      <c r="BJ1158" s="550"/>
      <c r="BK1158" s="550"/>
      <c r="BL1158" s="550"/>
      <c r="BM1158" s="550"/>
      <c r="BN1158" s="550"/>
      <c r="BO1158" s="550"/>
      <c r="BP1158" s="550"/>
      <c r="BQ1158" s="550"/>
      <c r="BR1158" s="550"/>
      <c r="BS1158" s="550"/>
      <c r="BT1158" s="550"/>
      <c r="BU1158" s="550"/>
      <c r="BV1158" s="550"/>
      <c r="BW1158" s="550"/>
      <c r="BX1158" s="550"/>
    </row>
    <row r="1159" s="390" customFormat="true" ht="15" customHeight="true" x14ac:dyDescent="0.2">
      <c r="BA1159" s="550"/>
      <c r="BB1159" s="418"/>
      <c r="BC1159" s="550"/>
      <c r="BD1159" s="550"/>
      <c r="BE1159" s="550"/>
      <c r="BF1159" s="550"/>
      <c r="BG1159" s="550"/>
      <c r="BH1159" s="550"/>
      <c r="BI1159" s="550"/>
      <c r="BJ1159" s="550"/>
      <c r="BK1159" s="550"/>
      <c r="BL1159" s="550"/>
      <c r="BM1159" s="550"/>
      <c r="BN1159" s="550"/>
      <c r="BO1159" s="550"/>
      <c r="BP1159" s="550"/>
      <c r="BQ1159" s="550"/>
      <c r="BR1159" s="550"/>
      <c r="BS1159" s="550"/>
      <c r="BT1159" s="550"/>
      <c r="BU1159" s="550"/>
      <c r="BV1159" s="550"/>
      <c r="BW1159" s="550"/>
      <c r="BX1159" s="550"/>
    </row>
    <row r="1160" s="390" customFormat="true" ht="15" customHeight="true" x14ac:dyDescent="0.2">
      <c r="BA1160" s="550"/>
      <c r="BB1160" s="418"/>
      <c r="BC1160" s="550"/>
      <c r="BD1160" s="550"/>
      <c r="BE1160" s="550"/>
      <c r="BF1160" s="550"/>
      <c r="BG1160" s="550"/>
      <c r="BH1160" s="550"/>
      <c r="BI1160" s="550"/>
      <c r="BJ1160" s="550"/>
      <c r="BK1160" s="550"/>
      <c r="BL1160" s="550"/>
      <c r="BM1160" s="550"/>
      <c r="BN1160" s="550"/>
      <c r="BO1160" s="550"/>
      <c r="BP1160" s="550"/>
      <c r="BQ1160" s="550"/>
      <c r="BR1160" s="550"/>
      <c r="BS1160" s="550"/>
      <c r="BT1160" s="550"/>
      <c r="BU1160" s="550"/>
      <c r="BV1160" s="550"/>
      <c r="BW1160" s="550"/>
      <c r="BX1160" s="550"/>
    </row>
    <row r="1161" s="390" customFormat="true" ht="15" customHeight="true" x14ac:dyDescent="0.2">
      <c r="BA1161" s="550"/>
      <c r="BB1161" s="418"/>
      <c r="BC1161" s="550"/>
      <c r="BD1161" s="550"/>
      <c r="BE1161" s="550"/>
      <c r="BF1161" s="550"/>
      <c r="BG1161" s="550"/>
      <c r="BH1161" s="550"/>
      <c r="BI1161" s="550"/>
      <c r="BJ1161" s="550"/>
      <c r="BK1161" s="550"/>
      <c r="BL1161" s="550"/>
      <c r="BM1161" s="550"/>
      <c r="BN1161" s="550"/>
      <c r="BO1161" s="550"/>
      <c r="BP1161" s="550"/>
      <c r="BQ1161" s="550"/>
      <c r="BR1161" s="550"/>
      <c r="BS1161" s="550"/>
      <c r="BT1161" s="550"/>
      <c r="BU1161" s="550"/>
      <c r="BV1161" s="550"/>
      <c r="BW1161" s="550"/>
      <c r="BX1161" s="550"/>
    </row>
    <row r="1162" s="390" customFormat="true" ht="15" customHeight="true" x14ac:dyDescent="0.2">
      <c r="BA1162" s="550"/>
      <c r="BB1162" s="418"/>
      <c r="BC1162" s="550"/>
      <c r="BD1162" s="550"/>
      <c r="BE1162" s="550"/>
      <c r="BF1162" s="550"/>
      <c r="BG1162" s="550"/>
      <c r="BH1162" s="550"/>
      <c r="BI1162" s="550"/>
      <c r="BJ1162" s="550"/>
      <c r="BK1162" s="550"/>
      <c r="BL1162" s="550"/>
      <c r="BM1162" s="550"/>
      <c r="BN1162" s="550"/>
      <c r="BO1162" s="550"/>
      <c r="BP1162" s="550"/>
      <c r="BQ1162" s="550"/>
      <c r="BR1162" s="550"/>
      <c r="BS1162" s="550"/>
      <c r="BT1162" s="550"/>
      <c r="BU1162" s="550"/>
      <c r="BV1162" s="550"/>
      <c r="BW1162" s="550"/>
      <c r="BX1162" s="550"/>
    </row>
    <row r="1163" s="390" customFormat="true" ht="15" customHeight="true" x14ac:dyDescent="0.2">
      <c r="BA1163" s="550"/>
      <c r="BB1163" s="418"/>
      <c r="BC1163" s="550"/>
      <c r="BD1163" s="550"/>
      <c r="BE1163" s="550"/>
      <c r="BF1163" s="550"/>
      <c r="BG1163" s="550"/>
      <c r="BH1163" s="550"/>
      <c r="BI1163" s="550"/>
      <c r="BJ1163" s="550"/>
      <c r="BK1163" s="550"/>
      <c r="BL1163" s="550"/>
      <c r="BM1163" s="550"/>
      <c r="BN1163" s="550"/>
      <c r="BO1163" s="550"/>
      <c r="BP1163" s="550"/>
      <c r="BQ1163" s="550"/>
      <c r="BR1163" s="550"/>
      <c r="BS1163" s="550"/>
      <c r="BT1163" s="550"/>
      <c r="BU1163" s="550"/>
      <c r="BV1163" s="550"/>
      <c r="BW1163" s="550"/>
      <c r="BX1163" s="550"/>
    </row>
    <row r="1164" s="390" customFormat="true" ht="15" customHeight="true" x14ac:dyDescent="0.2">
      <c r="BA1164" s="550"/>
      <c r="BB1164" s="418"/>
      <c r="BC1164" s="550"/>
      <c r="BD1164" s="550"/>
      <c r="BE1164" s="550"/>
      <c r="BF1164" s="550"/>
      <c r="BG1164" s="550"/>
      <c r="BH1164" s="550"/>
      <c r="BI1164" s="550"/>
      <c r="BJ1164" s="550"/>
      <c r="BK1164" s="550"/>
      <c r="BL1164" s="550"/>
      <c r="BM1164" s="550"/>
      <c r="BN1164" s="550"/>
      <c r="BO1164" s="550"/>
      <c r="BP1164" s="550"/>
      <c r="BQ1164" s="550"/>
      <c r="BR1164" s="550"/>
      <c r="BS1164" s="550"/>
      <c r="BT1164" s="550"/>
      <c r="BU1164" s="550"/>
      <c r="BV1164" s="550"/>
      <c r="BW1164" s="550"/>
      <c r="BX1164" s="550"/>
    </row>
    <row r="1165" s="390" customFormat="true" ht="15" customHeight="true" x14ac:dyDescent="0.2">
      <c r="BA1165" s="550"/>
      <c r="BB1165" s="418"/>
      <c r="BC1165" s="550"/>
      <c r="BD1165" s="550"/>
      <c r="BE1165" s="550"/>
      <c r="BF1165" s="550"/>
      <c r="BG1165" s="550"/>
      <c r="BH1165" s="550"/>
      <c r="BI1165" s="550"/>
      <c r="BJ1165" s="550"/>
      <c r="BK1165" s="550"/>
      <c r="BL1165" s="550"/>
      <c r="BM1165" s="550"/>
      <c r="BN1165" s="550"/>
      <c r="BO1165" s="550"/>
      <c r="BP1165" s="550"/>
      <c r="BQ1165" s="550"/>
      <c r="BR1165" s="550"/>
      <c r="BS1165" s="550"/>
      <c r="BT1165" s="550"/>
      <c r="BU1165" s="550"/>
      <c r="BV1165" s="550"/>
      <c r="BW1165" s="550"/>
      <c r="BX1165" s="550"/>
    </row>
    <row r="1166" s="390" customFormat="true" ht="15" customHeight="true" x14ac:dyDescent="0.2">
      <c r="BA1166" s="550"/>
      <c r="BB1166" s="418"/>
      <c r="BC1166" s="550"/>
      <c r="BD1166" s="550"/>
      <c r="BE1166" s="550"/>
      <c r="BF1166" s="550"/>
      <c r="BG1166" s="550"/>
      <c r="BH1166" s="550"/>
      <c r="BI1166" s="550"/>
      <c r="BJ1166" s="550"/>
      <c r="BK1166" s="550"/>
      <c r="BL1166" s="550"/>
      <c r="BM1166" s="550"/>
      <c r="BN1166" s="550"/>
      <c r="BO1166" s="550"/>
      <c r="BP1166" s="550"/>
      <c r="BQ1166" s="550"/>
      <c r="BR1166" s="550"/>
      <c r="BS1166" s="550"/>
      <c r="BT1166" s="550"/>
      <c r="BU1166" s="550"/>
      <c r="BV1166" s="550"/>
      <c r="BW1166" s="550"/>
      <c r="BX1166" s="550"/>
    </row>
    <row r="1167" s="390" customFormat="true" ht="15" customHeight="true" x14ac:dyDescent="0.2">
      <c r="BA1167" s="550"/>
      <c r="BB1167" s="418"/>
      <c r="BC1167" s="550"/>
      <c r="BD1167" s="550"/>
      <c r="BE1167" s="550"/>
      <c r="BF1167" s="550"/>
      <c r="BG1167" s="550"/>
      <c r="BH1167" s="550"/>
      <c r="BI1167" s="550"/>
      <c r="BJ1167" s="550"/>
      <c r="BK1167" s="550"/>
      <c r="BL1167" s="550"/>
      <c r="BM1167" s="550"/>
      <c r="BN1167" s="550"/>
      <c r="BO1167" s="550"/>
      <c r="BP1167" s="550"/>
      <c r="BQ1167" s="550"/>
      <c r="BR1167" s="550"/>
      <c r="BS1167" s="550"/>
      <c r="BT1167" s="550"/>
      <c r="BU1167" s="550"/>
      <c r="BV1167" s="550"/>
      <c r="BW1167" s="550"/>
      <c r="BX1167" s="550"/>
    </row>
    <row r="1168" s="390" customFormat="true" ht="15" customHeight="true" x14ac:dyDescent="0.2">
      <c r="BA1168" s="550"/>
      <c r="BB1168" s="418"/>
      <c r="BC1168" s="550"/>
      <c r="BD1168" s="550"/>
      <c r="BE1168" s="550"/>
      <c r="BF1168" s="550"/>
      <c r="BG1168" s="550"/>
      <c r="BH1168" s="550"/>
      <c r="BI1168" s="550"/>
      <c r="BJ1168" s="550"/>
      <c r="BK1168" s="550"/>
      <c r="BL1168" s="550"/>
      <c r="BM1168" s="550"/>
      <c r="BN1168" s="550"/>
      <c r="BO1168" s="550"/>
      <c r="BP1168" s="550"/>
      <c r="BQ1168" s="550"/>
      <c r="BR1168" s="550"/>
      <c r="BS1168" s="550"/>
      <c r="BT1168" s="550"/>
      <c r="BU1168" s="550"/>
      <c r="BV1168" s="550"/>
      <c r="BW1168" s="550"/>
      <c r="BX1168" s="550"/>
    </row>
    <row r="1169" s="390" customFormat="true" ht="15" customHeight="true" x14ac:dyDescent="0.2">
      <c r="BA1169" s="550"/>
      <c r="BB1169" s="418"/>
      <c r="BC1169" s="550"/>
      <c r="BD1169" s="550"/>
      <c r="BE1169" s="550"/>
      <c r="BF1169" s="550"/>
      <c r="BG1169" s="550"/>
      <c r="BH1169" s="550"/>
      <c r="BI1169" s="550"/>
      <c r="BJ1169" s="550"/>
      <c r="BK1169" s="550"/>
      <c r="BL1169" s="550"/>
      <c r="BM1169" s="550"/>
      <c r="BN1169" s="550"/>
      <c r="BO1169" s="550"/>
      <c r="BP1169" s="550"/>
      <c r="BQ1169" s="550"/>
      <c r="BR1169" s="550"/>
      <c r="BS1169" s="550"/>
      <c r="BT1169" s="550"/>
      <c r="BU1169" s="550"/>
      <c r="BV1169" s="550"/>
      <c r="BW1169" s="550"/>
      <c r="BX1169" s="550"/>
    </row>
    <row r="1170" s="390" customFormat="true" ht="15" customHeight="true" x14ac:dyDescent="0.2">
      <c r="A1170" s="487"/>
      <c r="B1170" s="881"/>
      <c r="C1170" s="882"/>
      <c r="D1170" s="882"/>
      <c r="E1170" s="882"/>
      <c r="F1170" s="882"/>
      <c r="G1170" s="882"/>
      <c r="H1170" s="882"/>
      <c r="I1170" s="882"/>
      <c r="J1170" s="882"/>
      <c r="K1170" s="882"/>
      <c r="L1170" s="882"/>
      <c r="M1170" s="882"/>
      <c r="N1170" s="882"/>
      <c r="O1170" s="882"/>
      <c r="P1170" s="882"/>
      <c r="Q1170" s="882"/>
      <c r="R1170" s="882"/>
      <c r="S1170" s="882"/>
      <c r="T1170" s="882"/>
      <c r="U1170" s="882"/>
      <c r="V1170" s="882"/>
      <c r="W1170" s="882"/>
      <c r="X1170" s="882"/>
      <c r="BA1170" s="550"/>
      <c r="BB1170" s="418"/>
      <c r="BC1170" s="550"/>
      <c r="BD1170" s="550"/>
      <c r="BE1170" s="550"/>
      <c r="BF1170" s="550"/>
      <c r="BG1170" s="550"/>
      <c r="BH1170" s="550"/>
      <c r="BI1170" s="550"/>
      <c r="BJ1170" s="550"/>
      <c r="BK1170" s="550"/>
      <c r="BL1170" s="550"/>
      <c r="BM1170" s="550"/>
      <c r="BN1170" s="550"/>
      <c r="BO1170" s="550"/>
      <c r="BP1170" s="550"/>
      <c r="BQ1170" s="550"/>
      <c r="BR1170" s="550"/>
      <c r="BS1170" s="550"/>
      <c r="BT1170" s="550"/>
      <c r="BU1170" s="550"/>
      <c r="BV1170" s="550"/>
      <c r="BW1170" s="550"/>
      <c r="BX1170" s="550"/>
    </row>
    <row r="1171" s="390" customFormat="true" ht="15" customHeight="true" x14ac:dyDescent="0.2">
      <c r="A1171" s="487"/>
      <c r="B1171" s="881"/>
      <c r="C1171" s="882"/>
      <c r="D1171" s="882"/>
      <c r="E1171" s="882"/>
      <c r="F1171" s="882"/>
      <c r="G1171" s="882"/>
      <c r="H1171" s="882"/>
      <c r="I1171" s="882"/>
      <c r="J1171" s="882"/>
      <c r="K1171" s="882"/>
      <c r="L1171" s="882"/>
      <c r="M1171" s="882"/>
      <c r="N1171" s="882"/>
      <c r="O1171" s="882"/>
      <c r="P1171" s="882"/>
      <c r="Q1171" s="882"/>
      <c r="R1171" s="882"/>
      <c r="S1171" s="882"/>
      <c r="T1171" s="882"/>
      <c r="U1171" s="882"/>
      <c r="V1171" s="882"/>
      <c r="W1171" s="882"/>
      <c r="X1171" s="882"/>
      <c r="BA1171" s="550"/>
      <c r="BB1171" s="418"/>
      <c r="BC1171" s="550"/>
      <c r="BD1171" s="550"/>
      <c r="BE1171" s="550"/>
      <c r="BF1171" s="550"/>
      <c r="BG1171" s="550"/>
      <c r="BH1171" s="550"/>
      <c r="BI1171" s="550"/>
      <c r="BJ1171" s="550"/>
      <c r="BK1171" s="550"/>
      <c r="BL1171" s="550"/>
      <c r="BM1171" s="550"/>
      <c r="BN1171" s="550"/>
      <c r="BO1171" s="550"/>
      <c r="BP1171" s="550"/>
      <c r="BQ1171" s="550"/>
      <c r="BR1171" s="550"/>
      <c r="BS1171" s="550"/>
      <c r="BT1171" s="550"/>
      <c r="BU1171" s="550"/>
      <c r="BV1171" s="550"/>
      <c r="BW1171" s="550"/>
      <c r="BX1171" s="550"/>
    </row>
    <row r="1172" s="390" customFormat="true" ht="15" customHeight="true" x14ac:dyDescent="0.2">
      <c r="A1172" s="487"/>
      <c r="B1172" s="881"/>
      <c r="C1172" s="882"/>
      <c r="D1172" s="882"/>
      <c r="E1172" s="882"/>
      <c r="F1172" s="882"/>
      <c r="G1172" s="882"/>
      <c r="H1172" s="882"/>
      <c r="I1172" s="882"/>
      <c r="J1172" s="882"/>
      <c r="K1172" s="882"/>
      <c r="L1172" s="882"/>
      <c r="M1172" s="882"/>
      <c r="N1172" s="882"/>
      <c r="O1172" s="882"/>
      <c r="P1172" s="882"/>
      <c r="Q1172" s="882"/>
      <c r="R1172" s="882"/>
      <c r="S1172" s="882"/>
      <c r="T1172" s="882"/>
      <c r="U1172" s="882"/>
      <c r="V1172" s="882"/>
      <c r="W1172" s="882"/>
      <c r="X1172" s="882"/>
      <c r="BA1172" s="550"/>
      <c r="BB1172" s="418"/>
      <c r="BC1172" s="550"/>
      <c r="BD1172" s="550"/>
      <c r="BE1172" s="550"/>
      <c r="BF1172" s="550"/>
      <c r="BG1172" s="550"/>
      <c r="BH1172" s="550"/>
      <c r="BI1172" s="550"/>
      <c r="BJ1172" s="550"/>
      <c r="BK1172" s="550"/>
      <c r="BL1172" s="550"/>
      <c r="BM1172" s="550"/>
      <c r="BN1172" s="550"/>
      <c r="BO1172" s="550"/>
      <c r="BP1172" s="550"/>
      <c r="BQ1172" s="550"/>
      <c r="BR1172" s="550"/>
      <c r="BS1172" s="550"/>
      <c r="BT1172" s="550"/>
      <c r="BU1172" s="550"/>
      <c r="BV1172" s="550"/>
      <c r="BW1172" s="550"/>
      <c r="BX1172" s="550"/>
    </row>
    <row r="1173" s="390" customFormat="true" ht="15" customHeight="true" x14ac:dyDescent="0.2">
      <c r="A1173" s="487"/>
      <c r="B1173" s="881"/>
      <c r="C1173" s="882"/>
      <c r="D1173" s="882"/>
      <c r="E1173" s="882"/>
      <c r="F1173" s="882"/>
      <c r="G1173" s="882"/>
      <c r="H1173" s="882"/>
      <c r="I1173" s="882"/>
      <c r="J1173" s="882"/>
      <c r="K1173" s="882"/>
      <c r="L1173" s="882"/>
      <c r="M1173" s="882"/>
      <c r="N1173" s="882"/>
      <c r="O1173" s="882"/>
      <c r="P1173" s="882"/>
      <c r="Q1173" s="882"/>
      <c r="R1173" s="882"/>
      <c r="S1173" s="882"/>
      <c r="T1173" s="882"/>
      <c r="U1173" s="882"/>
      <c r="V1173" s="882"/>
      <c r="W1173" s="882"/>
      <c r="X1173" s="882"/>
      <c r="BA1173" s="550"/>
      <c r="BB1173" s="418"/>
      <c r="BC1173" s="550"/>
      <c r="BD1173" s="550"/>
      <c r="BE1173" s="550"/>
      <c r="BF1173" s="550"/>
      <c r="BG1173" s="550"/>
      <c r="BH1173" s="550"/>
      <c r="BI1173" s="550"/>
      <c r="BJ1173" s="550"/>
      <c r="BK1173" s="550"/>
      <c r="BL1173" s="550"/>
      <c r="BM1173" s="550"/>
      <c r="BN1173" s="550"/>
      <c r="BO1173" s="550"/>
      <c r="BP1173" s="550"/>
      <c r="BQ1173" s="550"/>
      <c r="BR1173" s="550"/>
      <c r="BS1173" s="550"/>
      <c r="BT1173" s="550"/>
      <c r="BU1173" s="550"/>
      <c r="BV1173" s="550"/>
      <c r="BW1173" s="550"/>
      <c r="BX1173" s="550"/>
    </row>
    <row r="1174" s="390" customFormat="true" ht="15" customHeight="true" x14ac:dyDescent="0.2">
      <c r="A1174" s="487"/>
      <c r="B1174" s="881"/>
      <c r="C1174" s="882"/>
      <c r="D1174" s="882"/>
      <c r="E1174" s="882"/>
      <c r="F1174" s="882"/>
      <c r="G1174" s="882"/>
      <c r="H1174" s="882"/>
      <c r="I1174" s="882"/>
      <c r="J1174" s="882"/>
      <c r="K1174" s="882"/>
      <c r="L1174" s="882"/>
      <c r="M1174" s="882"/>
      <c r="N1174" s="882"/>
      <c r="O1174" s="882"/>
      <c r="P1174" s="882"/>
      <c r="Q1174" s="882"/>
      <c r="R1174" s="882"/>
      <c r="S1174" s="882"/>
      <c r="T1174" s="882"/>
      <c r="U1174" s="882"/>
      <c r="V1174" s="882"/>
      <c r="W1174" s="882"/>
      <c r="X1174" s="882"/>
      <c r="BA1174" s="550"/>
      <c r="BB1174" s="418"/>
      <c r="BC1174" s="550"/>
      <c r="BD1174" s="550"/>
      <c r="BE1174" s="550"/>
      <c r="BF1174" s="550"/>
      <c r="BG1174" s="550"/>
      <c r="BH1174" s="550"/>
      <c r="BI1174" s="550"/>
      <c r="BJ1174" s="550"/>
      <c r="BK1174" s="550"/>
      <c r="BL1174" s="550"/>
      <c r="BM1174" s="550"/>
      <c r="BN1174" s="550"/>
      <c r="BO1174" s="550"/>
      <c r="BP1174" s="550"/>
      <c r="BQ1174" s="550"/>
      <c r="BR1174" s="550"/>
      <c r="BS1174" s="550"/>
      <c r="BT1174" s="550"/>
      <c r="BU1174" s="550"/>
      <c r="BV1174" s="550"/>
      <c r="BW1174" s="550"/>
      <c r="BX1174" s="550"/>
    </row>
    <row r="1175" s="390" customFormat="true" ht="15" customHeight="true" x14ac:dyDescent="0.2">
      <c r="A1175" s="487"/>
      <c r="B1175" s="881"/>
      <c r="C1175" s="882"/>
      <c r="D1175" s="882"/>
      <c r="E1175" s="882"/>
      <c r="F1175" s="882"/>
      <c r="G1175" s="882"/>
      <c r="H1175" s="882"/>
      <c r="I1175" s="882"/>
      <c r="J1175" s="882"/>
      <c r="K1175" s="882"/>
      <c r="L1175" s="882"/>
      <c r="M1175" s="882"/>
      <c r="N1175" s="882"/>
      <c r="O1175" s="882"/>
      <c r="P1175" s="882"/>
      <c r="Q1175" s="882"/>
      <c r="R1175" s="882"/>
      <c r="S1175" s="882"/>
      <c r="T1175" s="882"/>
      <c r="U1175" s="882"/>
      <c r="V1175" s="882"/>
      <c r="W1175" s="882"/>
      <c r="X1175" s="882"/>
      <c r="BA1175" s="550"/>
      <c r="BB1175" s="418"/>
      <c r="BC1175" s="550"/>
      <c r="BD1175" s="550"/>
      <c r="BE1175" s="550"/>
      <c r="BF1175" s="550"/>
      <c r="BG1175" s="550"/>
      <c r="BH1175" s="550"/>
      <c r="BI1175" s="550"/>
      <c r="BJ1175" s="550"/>
      <c r="BK1175" s="550"/>
      <c r="BL1175" s="550"/>
      <c r="BM1175" s="550"/>
      <c r="BN1175" s="550"/>
      <c r="BO1175" s="550"/>
      <c r="BP1175" s="550"/>
      <c r="BQ1175" s="550"/>
      <c r="BR1175" s="550"/>
      <c r="BS1175" s="550"/>
      <c r="BT1175" s="550"/>
      <c r="BU1175" s="550"/>
      <c r="BV1175" s="550"/>
      <c r="BW1175" s="550"/>
      <c r="BX1175" s="550"/>
    </row>
    <row r="1176" s="390" customFormat="true" ht="15" customHeight="true" x14ac:dyDescent="0.2">
      <c r="A1176" s="883"/>
      <c r="B1176" s="487"/>
      <c r="C1176" s="884"/>
      <c r="D1176" s="885"/>
      <c r="E1176" s="885"/>
      <c r="F1176" s="885"/>
      <c r="G1176" s="885"/>
      <c r="H1176" s="884"/>
      <c r="I1176" s="885"/>
      <c r="J1176" s="885"/>
      <c r="K1176" s="885"/>
      <c r="L1176" s="885"/>
      <c r="M1176" s="884"/>
      <c r="N1176" s="885"/>
      <c r="O1176" s="885"/>
      <c r="P1176" s="885"/>
      <c r="Q1176" s="885"/>
      <c r="R1176" s="884"/>
      <c r="S1176" s="885"/>
      <c r="T1176" s="885"/>
      <c r="U1176" s="885"/>
      <c r="BA1176" s="550"/>
      <c r="BB1176" s="418"/>
      <c r="BC1176" s="550"/>
      <c r="BD1176" s="550"/>
      <c r="BE1176" s="550"/>
      <c r="BF1176" s="550"/>
      <c r="BG1176" s="550"/>
      <c r="BH1176" s="550"/>
      <c r="BI1176" s="550"/>
      <c r="BJ1176" s="550"/>
      <c r="BK1176" s="550"/>
      <c r="BL1176" s="550"/>
      <c r="BM1176" s="550"/>
      <c r="BN1176" s="550"/>
      <c r="BO1176" s="550"/>
      <c r="BP1176" s="550"/>
      <c r="BQ1176" s="550"/>
      <c r="BR1176" s="550"/>
      <c r="BS1176" s="550"/>
      <c r="BT1176" s="550"/>
      <c r="BU1176" s="550"/>
      <c r="BV1176" s="550"/>
      <c r="BW1176" s="550"/>
      <c r="BX1176" s="550"/>
    </row>
    <row r="1177" s="390" customFormat="true" ht="15" customHeight="true" x14ac:dyDescent="0.2">
      <c r="A1177" s="885"/>
      <c r="B1177" s="885"/>
      <c r="C1177" s="884"/>
      <c r="D1177" s="884"/>
      <c r="E1177" s="884"/>
      <c r="F1177" s="884"/>
      <c r="G1177" s="884"/>
      <c r="H1177" s="884"/>
      <c r="I1177" s="884"/>
      <c r="J1177" s="884"/>
      <c r="K1177" s="884"/>
      <c r="L1177" s="884"/>
      <c r="M1177" s="884"/>
      <c r="N1177" s="884"/>
      <c r="O1177" s="884"/>
      <c r="P1177" s="884"/>
      <c r="Q1177" s="884"/>
      <c r="R1177" s="884"/>
      <c r="S1177" s="884"/>
      <c r="T1177" s="884"/>
      <c r="U1177" s="884"/>
      <c r="BA1177" s="550"/>
      <c r="BB1177" s="418"/>
      <c r="BC1177" s="550"/>
      <c r="BD1177" s="550"/>
      <c r="BE1177" s="550"/>
      <c r="BF1177" s="550"/>
      <c r="BG1177" s="550"/>
      <c r="BH1177" s="550"/>
      <c r="BI1177" s="550"/>
      <c r="BJ1177" s="550"/>
      <c r="BK1177" s="550"/>
      <c r="BL1177" s="550"/>
      <c r="BM1177" s="550"/>
      <c r="BN1177" s="550"/>
      <c r="BO1177" s="550"/>
      <c r="BP1177" s="550"/>
      <c r="BQ1177" s="550"/>
      <c r="BR1177" s="550"/>
      <c r="BS1177" s="550"/>
      <c r="BT1177" s="550"/>
      <c r="BU1177" s="550"/>
      <c r="BV1177" s="550"/>
      <c r="BW1177" s="550"/>
      <c r="BX1177" s="550"/>
    </row>
    <row r="1178" s="390" customFormat="true" ht="15" customHeight="true" x14ac:dyDescent="0.2">
      <c r="BA1178" s="550"/>
      <c r="BB1178" s="418"/>
      <c r="BC1178" s="550"/>
      <c r="BD1178" s="550"/>
      <c r="BE1178" s="550"/>
      <c r="BF1178" s="550"/>
      <c r="BG1178" s="550"/>
      <c r="BH1178" s="550"/>
      <c r="BI1178" s="550"/>
      <c r="BJ1178" s="550"/>
      <c r="BK1178" s="550"/>
      <c r="BL1178" s="550"/>
      <c r="BM1178" s="550"/>
      <c r="BN1178" s="550"/>
      <c r="BO1178" s="550"/>
      <c r="BP1178" s="550"/>
      <c r="BQ1178" s="550"/>
      <c r="BR1178" s="550"/>
      <c r="BS1178" s="550"/>
      <c r="BT1178" s="550"/>
      <c r="BU1178" s="550"/>
      <c r="BV1178" s="550"/>
      <c r="BW1178" s="550"/>
      <c r="BX1178" s="550"/>
    </row>
    <row r="1179" s="390" customFormat="true" ht="15" customHeight="true" x14ac:dyDescent="0.2">
      <c r="BA1179" s="550"/>
      <c r="BB1179" s="418"/>
      <c r="BC1179" s="550"/>
      <c r="BD1179" s="550"/>
      <c r="BE1179" s="550"/>
      <c r="BF1179" s="550"/>
      <c r="BG1179" s="550"/>
      <c r="BH1179" s="550"/>
      <c r="BI1179" s="550"/>
      <c r="BJ1179" s="550"/>
      <c r="BK1179" s="550"/>
      <c r="BL1179" s="550"/>
      <c r="BM1179" s="550"/>
      <c r="BN1179" s="550"/>
      <c r="BO1179" s="550"/>
      <c r="BP1179" s="550"/>
      <c r="BQ1179" s="550"/>
      <c r="BR1179" s="550"/>
      <c r="BS1179" s="550"/>
      <c r="BT1179" s="550"/>
      <c r="BU1179" s="550"/>
      <c r="BV1179" s="550"/>
      <c r="BW1179" s="550"/>
      <c r="BX1179" s="550"/>
    </row>
    <row r="1180" s="390" customFormat="true" ht="15" customHeight="true" x14ac:dyDescent="0.2">
      <c r="BA1180" s="550"/>
      <c r="BB1180" s="418"/>
      <c r="BC1180" s="550"/>
      <c r="BD1180" s="550"/>
      <c r="BE1180" s="550"/>
      <c r="BF1180" s="550"/>
      <c r="BG1180" s="550"/>
      <c r="BH1180" s="550"/>
      <c r="BI1180" s="550"/>
      <c r="BJ1180" s="550"/>
      <c r="BK1180" s="550"/>
      <c r="BL1180" s="550"/>
      <c r="BM1180" s="550"/>
      <c r="BN1180" s="550"/>
      <c r="BO1180" s="550"/>
      <c r="BP1180" s="550"/>
      <c r="BQ1180" s="550"/>
      <c r="BR1180" s="550"/>
      <c r="BS1180" s="550"/>
      <c r="BT1180" s="550"/>
      <c r="BU1180" s="550"/>
      <c r="BV1180" s="550"/>
      <c r="BW1180" s="550"/>
      <c r="BX1180" s="550"/>
    </row>
    <row r="1181" s="390" customFormat="true" ht="15" customHeight="true" x14ac:dyDescent="0.2">
      <c r="BA1181" s="550"/>
      <c r="BB1181" s="418"/>
      <c r="BC1181" s="550"/>
      <c r="BD1181" s="550"/>
      <c r="BE1181" s="550"/>
      <c r="BF1181" s="550"/>
      <c r="BG1181" s="550"/>
      <c r="BH1181" s="550"/>
      <c r="BI1181" s="550"/>
      <c r="BJ1181" s="550"/>
      <c r="BK1181" s="550"/>
      <c r="BL1181" s="550"/>
      <c r="BM1181" s="550"/>
      <c r="BN1181" s="550"/>
      <c r="BO1181" s="550"/>
      <c r="BP1181" s="550"/>
      <c r="BQ1181" s="550"/>
      <c r="BR1181" s="550"/>
      <c r="BS1181" s="550"/>
      <c r="BT1181" s="550"/>
      <c r="BU1181" s="550"/>
      <c r="BV1181" s="550"/>
      <c r="BW1181" s="550"/>
      <c r="BX1181" s="550"/>
    </row>
    <row r="1182" s="390" customFormat="true" ht="15" customHeight="true" x14ac:dyDescent="0.2">
      <c r="BA1182" s="550"/>
      <c r="BB1182" s="418"/>
      <c r="BC1182" s="550"/>
      <c r="BD1182" s="550"/>
      <c r="BE1182" s="550"/>
      <c r="BF1182" s="550"/>
      <c r="BG1182" s="550"/>
      <c r="BH1182" s="550"/>
      <c r="BI1182" s="550"/>
      <c r="BJ1182" s="550"/>
      <c r="BK1182" s="550"/>
      <c r="BL1182" s="550"/>
      <c r="BM1182" s="550"/>
      <c r="BN1182" s="550"/>
      <c r="BO1182" s="550"/>
      <c r="BP1182" s="550"/>
      <c r="BQ1182" s="550"/>
      <c r="BR1182" s="550"/>
      <c r="BS1182" s="550"/>
      <c r="BT1182" s="550"/>
      <c r="BU1182" s="550"/>
      <c r="BV1182" s="550"/>
      <c r="BW1182" s="550"/>
      <c r="BX1182" s="550"/>
    </row>
    <row r="1183" s="390" customFormat="true" ht="15" customHeight="true" x14ac:dyDescent="0.2">
      <c r="BA1183" s="550"/>
      <c r="BB1183" s="418"/>
      <c r="BC1183" s="550"/>
      <c r="BD1183" s="550"/>
      <c r="BE1183" s="550"/>
      <c r="BF1183" s="550"/>
      <c r="BG1183" s="550"/>
      <c r="BH1183" s="550"/>
      <c r="BI1183" s="550"/>
      <c r="BJ1183" s="550"/>
      <c r="BK1183" s="550"/>
      <c r="BL1183" s="550"/>
      <c r="BM1183" s="550"/>
      <c r="BN1183" s="550"/>
      <c r="BO1183" s="550"/>
      <c r="BP1183" s="550"/>
      <c r="BQ1183" s="550"/>
      <c r="BR1183" s="550"/>
      <c r="BS1183" s="550"/>
      <c r="BT1183" s="550"/>
      <c r="BU1183" s="550"/>
      <c r="BV1183" s="550"/>
      <c r="BW1183" s="550"/>
      <c r="BX1183" s="550"/>
    </row>
    <row r="1184" s="390" customFormat="true" ht="15" customHeight="true" x14ac:dyDescent="0.2">
      <c r="BA1184" s="550"/>
      <c r="BB1184" s="418"/>
      <c r="BC1184" s="550"/>
      <c r="BD1184" s="550"/>
      <c r="BE1184" s="550"/>
      <c r="BF1184" s="550"/>
      <c r="BG1184" s="550"/>
      <c r="BH1184" s="550"/>
      <c r="BI1184" s="550"/>
      <c r="BJ1184" s="550"/>
      <c r="BK1184" s="550"/>
      <c r="BL1184" s="550"/>
      <c r="BM1184" s="550"/>
      <c r="BN1184" s="550"/>
      <c r="BO1184" s="550"/>
      <c r="BP1184" s="550"/>
      <c r="BQ1184" s="550"/>
      <c r="BR1184" s="550"/>
      <c r="BS1184" s="550"/>
      <c r="BT1184" s="550"/>
      <c r="BU1184" s="550"/>
      <c r="BV1184" s="550"/>
      <c r="BW1184" s="550"/>
      <c r="BX1184" s="550"/>
    </row>
    <row r="1185" s="390" customFormat="true" ht="15" customHeight="true" x14ac:dyDescent="0.2">
      <c r="BA1185" s="550"/>
      <c r="BB1185" s="418"/>
      <c r="BC1185" s="550"/>
      <c r="BD1185" s="550"/>
      <c r="BE1185" s="550"/>
      <c r="BF1185" s="550"/>
      <c r="BG1185" s="550"/>
      <c r="BH1185" s="550"/>
      <c r="BI1185" s="550"/>
      <c r="BJ1185" s="550"/>
      <c r="BK1185" s="550"/>
      <c r="BL1185" s="550"/>
      <c r="BM1185" s="550"/>
      <c r="BN1185" s="550"/>
      <c r="BO1185" s="550"/>
      <c r="BP1185" s="550"/>
      <c r="BQ1185" s="550"/>
      <c r="BR1185" s="550"/>
      <c r="BS1185" s="550"/>
      <c r="BT1185" s="550"/>
      <c r="BU1185" s="550"/>
      <c r="BV1185" s="550"/>
      <c r="BW1185" s="550"/>
      <c r="BX1185" s="550"/>
    </row>
    <row r="1186" s="390" customFormat="true" ht="15" customHeight="true" x14ac:dyDescent="0.2">
      <c r="BA1186" s="550"/>
      <c r="BB1186" s="418"/>
      <c r="BC1186" s="550"/>
      <c r="BD1186" s="550"/>
      <c r="BE1186" s="550"/>
      <c r="BF1186" s="550"/>
      <c r="BG1186" s="550"/>
      <c r="BH1186" s="550"/>
      <c r="BI1186" s="550"/>
      <c r="BJ1186" s="550"/>
      <c r="BK1186" s="550"/>
      <c r="BL1186" s="550"/>
      <c r="BM1186" s="550"/>
      <c r="BN1186" s="550"/>
      <c r="BO1186" s="550"/>
      <c r="BP1186" s="550"/>
      <c r="BQ1186" s="550"/>
      <c r="BR1186" s="550"/>
      <c r="BS1186" s="550"/>
      <c r="BT1186" s="550"/>
      <c r="BU1186" s="550"/>
      <c r="BV1186" s="550"/>
      <c r="BW1186" s="550"/>
      <c r="BX1186" s="550"/>
    </row>
    <row r="1187" s="390" customFormat="true" ht="15" customHeight="true" x14ac:dyDescent="0.2">
      <c r="BA1187" s="550"/>
      <c r="BB1187" s="418"/>
      <c r="BC1187" s="550"/>
      <c r="BD1187" s="550"/>
      <c r="BE1187" s="550"/>
      <c r="BF1187" s="550"/>
      <c r="BG1187" s="550"/>
      <c r="BH1187" s="550"/>
      <c r="BI1187" s="550"/>
      <c r="BJ1187" s="550"/>
      <c r="BK1187" s="550"/>
      <c r="BL1187" s="550"/>
      <c r="BM1187" s="550"/>
      <c r="BN1187" s="550"/>
      <c r="BO1187" s="550"/>
      <c r="BP1187" s="550"/>
      <c r="BQ1187" s="550"/>
      <c r="BR1187" s="550"/>
      <c r="BS1187" s="550"/>
      <c r="BT1187" s="550"/>
      <c r="BU1187" s="550"/>
      <c r="BV1187" s="550"/>
      <c r="BW1187" s="550"/>
      <c r="BX1187" s="550"/>
    </row>
    <row r="1188" s="390" customFormat="true" ht="15" customHeight="true" x14ac:dyDescent="0.2">
      <c r="BA1188" s="550"/>
      <c r="BB1188" s="418"/>
      <c r="BC1188" s="550"/>
      <c r="BD1188" s="550"/>
      <c r="BE1188" s="550"/>
      <c r="BF1188" s="550"/>
      <c r="BG1188" s="550"/>
      <c r="BH1188" s="550"/>
      <c r="BI1188" s="550"/>
      <c r="BJ1188" s="550"/>
      <c r="BK1188" s="550"/>
      <c r="BL1188" s="550"/>
      <c r="BM1188" s="550"/>
      <c r="BN1188" s="550"/>
      <c r="BO1188" s="550"/>
      <c r="BP1188" s="550"/>
      <c r="BQ1188" s="550"/>
      <c r="BR1188" s="550"/>
      <c r="BS1188" s="550"/>
      <c r="BT1188" s="550"/>
      <c r="BU1188" s="550"/>
      <c r="BV1188" s="550"/>
      <c r="BW1188" s="550"/>
      <c r="BX1188" s="550"/>
    </row>
    <row r="1189" s="390" customFormat="true" ht="15" customHeight="true" x14ac:dyDescent="0.2">
      <c r="BA1189" s="550"/>
      <c r="BB1189" s="418"/>
      <c r="BC1189" s="550"/>
      <c r="BD1189" s="550"/>
      <c r="BE1189" s="550"/>
      <c r="BF1189" s="550"/>
      <c r="BG1189" s="550"/>
      <c r="BH1189" s="550"/>
      <c r="BI1189" s="550"/>
      <c r="BJ1189" s="550"/>
      <c r="BK1189" s="550"/>
      <c r="BL1189" s="550"/>
      <c r="BM1189" s="550"/>
      <c r="BN1189" s="550"/>
      <c r="BO1189" s="550"/>
      <c r="BP1189" s="550"/>
      <c r="BQ1189" s="550"/>
      <c r="BR1189" s="550"/>
      <c r="BS1189" s="550"/>
      <c r="BT1189" s="550"/>
      <c r="BU1189" s="550"/>
      <c r="BV1189" s="550"/>
      <c r="BW1189" s="550"/>
      <c r="BX1189" s="550"/>
    </row>
    <row r="1190" s="390" customFormat="true" ht="15" customHeight="true" x14ac:dyDescent="0.2">
      <c r="BA1190" s="550"/>
      <c r="BB1190" s="418"/>
      <c r="BC1190" s="550"/>
      <c r="BD1190" s="550"/>
      <c r="BE1190" s="550"/>
      <c r="BF1190" s="550"/>
      <c r="BG1190" s="550"/>
      <c r="BH1190" s="550"/>
      <c r="BI1190" s="550"/>
      <c r="BJ1190" s="550"/>
      <c r="BK1190" s="550"/>
      <c r="BL1190" s="550"/>
      <c r="BM1190" s="550"/>
      <c r="BN1190" s="550"/>
      <c r="BO1190" s="550"/>
      <c r="BP1190" s="550"/>
      <c r="BQ1190" s="550"/>
      <c r="BR1190" s="550"/>
      <c r="BS1190" s="550"/>
      <c r="BT1190" s="550"/>
      <c r="BU1190" s="550"/>
      <c r="BV1190" s="550"/>
      <c r="BW1190" s="550"/>
      <c r="BX1190" s="550"/>
    </row>
    <row r="1191" s="390" customFormat="true" ht="15" customHeight="true" x14ac:dyDescent="0.2">
      <c r="BA1191" s="550"/>
      <c r="BB1191" s="418"/>
      <c r="BC1191" s="550"/>
      <c r="BD1191" s="550"/>
      <c r="BE1191" s="550"/>
      <c r="BF1191" s="550"/>
      <c r="BG1191" s="550"/>
      <c r="BH1191" s="550"/>
      <c r="BI1191" s="550"/>
      <c r="BJ1191" s="550"/>
      <c r="BK1191" s="550"/>
      <c r="BL1191" s="550"/>
      <c r="BM1191" s="550"/>
      <c r="BN1191" s="550"/>
      <c r="BO1191" s="550"/>
      <c r="BP1191" s="550"/>
      <c r="BQ1191" s="550"/>
      <c r="BR1191" s="550"/>
      <c r="BS1191" s="550"/>
      <c r="BT1191" s="550"/>
      <c r="BU1191" s="550"/>
      <c r="BV1191" s="550"/>
      <c r="BW1191" s="550"/>
      <c r="BX1191" s="550"/>
    </row>
    <row r="1192" s="390" customFormat="true" ht="15" customHeight="true" x14ac:dyDescent="0.2">
      <c r="BA1192" s="550"/>
      <c r="BB1192" s="418"/>
      <c r="BC1192" s="550"/>
      <c r="BD1192" s="550"/>
      <c r="BE1192" s="550"/>
      <c r="BF1192" s="550"/>
      <c r="BG1192" s="550"/>
      <c r="BH1192" s="550"/>
      <c r="BI1192" s="550"/>
      <c r="BJ1192" s="550"/>
      <c r="BK1192" s="550"/>
      <c r="BL1192" s="550"/>
      <c r="BM1192" s="550"/>
      <c r="BN1192" s="550"/>
      <c r="BO1192" s="550"/>
      <c r="BP1192" s="550"/>
      <c r="BQ1192" s="550"/>
      <c r="BR1192" s="550"/>
      <c r="BS1192" s="550"/>
      <c r="BT1192" s="550"/>
      <c r="BU1192" s="550"/>
      <c r="BV1192" s="550"/>
      <c r="BW1192" s="550"/>
      <c r="BX1192" s="550"/>
    </row>
    <row r="1193" s="390" customFormat="true" ht="15" customHeight="true" x14ac:dyDescent="0.2">
      <c r="BA1193" s="550"/>
      <c r="BB1193" s="418"/>
      <c r="BC1193" s="550"/>
      <c r="BD1193" s="550"/>
      <c r="BE1193" s="550"/>
      <c r="BF1193" s="550"/>
      <c r="BG1193" s="550"/>
      <c r="BH1193" s="550"/>
      <c r="BI1193" s="550"/>
      <c r="BJ1193" s="550"/>
      <c r="BK1193" s="550"/>
      <c r="BL1193" s="550"/>
      <c r="BM1193" s="550"/>
      <c r="BN1193" s="550"/>
      <c r="BO1193" s="550"/>
      <c r="BP1193" s="550"/>
      <c r="BQ1193" s="550"/>
      <c r="BR1193" s="550"/>
      <c r="BS1193" s="550"/>
      <c r="BT1193" s="550"/>
      <c r="BU1193" s="550"/>
      <c r="BV1193" s="550"/>
      <c r="BW1193" s="550"/>
      <c r="BX1193" s="550"/>
    </row>
    <row r="1194" s="390" customFormat="true" ht="15" customHeight="true" x14ac:dyDescent="0.2">
      <c r="BA1194" s="550"/>
      <c r="BB1194" s="418"/>
      <c r="BC1194" s="550"/>
      <c r="BD1194" s="550"/>
      <c r="BE1194" s="550"/>
      <c r="BF1194" s="550"/>
      <c r="BG1194" s="550"/>
      <c r="BH1194" s="550"/>
      <c r="BI1194" s="550"/>
      <c r="BJ1194" s="550"/>
      <c r="BK1194" s="550"/>
      <c r="BL1194" s="550"/>
      <c r="BM1194" s="550"/>
      <c r="BN1194" s="550"/>
      <c r="BO1194" s="550"/>
      <c r="BP1194" s="550"/>
      <c r="BQ1194" s="550"/>
      <c r="BR1194" s="550"/>
      <c r="BS1194" s="550"/>
      <c r="BT1194" s="550"/>
      <c r="BU1194" s="550"/>
      <c r="BV1194" s="550"/>
      <c r="BW1194" s="550"/>
      <c r="BX1194" s="550"/>
    </row>
    <row r="1195" s="390" customFormat="true" ht="15" customHeight="true" x14ac:dyDescent="0.2">
      <c r="BA1195" s="550"/>
      <c r="BB1195" s="418"/>
      <c r="BC1195" s="550"/>
      <c r="BD1195" s="550"/>
      <c r="BE1195" s="550"/>
      <c r="BF1195" s="550"/>
      <c r="BG1195" s="550"/>
      <c r="BH1195" s="550"/>
      <c r="BI1195" s="550"/>
      <c r="BJ1195" s="550"/>
      <c r="BK1195" s="550"/>
      <c r="BL1195" s="550"/>
      <c r="BM1195" s="550"/>
      <c r="BN1195" s="550"/>
      <c r="BO1195" s="550"/>
      <c r="BP1195" s="550"/>
      <c r="BQ1195" s="550"/>
      <c r="BR1195" s="550"/>
      <c r="BS1195" s="550"/>
      <c r="BT1195" s="550"/>
      <c r="BU1195" s="550"/>
      <c r="BV1195" s="550"/>
      <c r="BW1195" s="550"/>
      <c r="BX1195" s="550"/>
    </row>
    <row r="1196" s="390" customFormat="true" ht="15" customHeight="true" x14ac:dyDescent="0.2">
      <c r="BA1196" s="550"/>
      <c r="BB1196" s="418"/>
      <c r="BC1196" s="550"/>
      <c r="BD1196" s="550"/>
      <c r="BE1196" s="550"/>
      <c r="BF1196" s="550"/>
      <c r="BG1196" s="550"/>
      <c r="BH1196" s="550"/>
      <c r="BI1196" s="550"/>
      <c r="BJ1196" s="550"/>
      <c r="BK1196" s="550"/>
      <c r="BL1196" s="550"/>
      <c r="BM1196" s="550"/>
      <c r="BN1196" s="550"/>
      <c r="BO1196" s="550"/>
      <c r="BP1196" s="550"/>
      <c r="BQ1196" s="550"/>
      <c r="BR1196" s="550"/>
      <c r="BS1196" s="550"/>
      <c r="BT1196" s="550"/>
      <c r="BU1196" s="550"/>
      <c r="BV1196" s="550"/>
      <c r="BW1196" s="550"/>
      <c r="BX1196" s="550"/>
    </row>
    <row r="1197" s="390" customFormat="true" ht="15" customHeight="true" x14ac:dyDescent="0.2">
      <c r="BA1197" s="550"/>
      <c r="BB1197" s="418"/>
      <c r="BC1197" s="550"/>
      <c r="BD1197" s="550"/>
      <c r="BE1197" s="550"/>
      <c r="BF1197" s="550"/>
      <c r="BG1197" s="550"/>
      <c r="BH1197" s="550"/>
      <c r="BI1197" s="550"/>
      <c r="BJ1197" s="550"/>
      <c r="BK1197" s="550"/>
      <c r="BL1197" s="550"/>
      <c r="BM1197" s="550"/>
      <c r="BN1197" s="550"/>
      <c r="BO1197" s="550"/>
      <c r="BP1197" s="550"/>
      <c r="BQ1197" s="550"/>
      <c r="BR1197" s="550"/>
      <c r="BS1197" s="550"/>
      <c r="BT1197" s="550"/>
      <c r="BU1197" s="550"/>
      <c r="BV1197" s="550"/>
      <c r="BW1197" s="550"/>
      <c r="BX1197" s="550"/>
    </row>
    <row r="1198" s="390" customFormat="true" ht="15" customHeight="true" x14ac:dyDescent="0.2">
      <c r="BA1198" s="550"/>
      <c r="BB1198" s="418"/>
      <c r="BC1198" s="550"/>
      <c r="BD1198" s="550"/>
      <c r="BE1198" s="550"/>
      <c r="BF1198" s="550"/>
      <c r="BG1198" s="550"/>
      <c r="BH1198" s="550"/>
      <c r="BI1198" s="550"/>
      <c r="BJ1198" s="550"/>
      <c r="BK1198" s="550"/>
      <c r="BL1198" s="550"/>
      <c r="BM1198" s="550"/>
      <c r="BN1198" s="550"/>
      <c r="BO1198" s="550"/>
      <c r="BP1198" s="550"/>
      <c r="BQ1198" s="550"/>
      <c r="BR1198" s="550"/>
      <c r="BS1198" s="550"/>
      <c r="BT1198" s="550"/>
      <c r="BU1198" s="550"/>
      <c r="BV1198" s="550"/>
      <c r="BW1198" s="550"/>
      <c r="BX1198" s="550"/>
    </row>
    <row r="1199" s="390" customFormat="true" ht="15" customHeight="true" x14ac:dyDescent="0.2">
      <c r="BA1199" s="550"/>
      <c r="BB1199" s="418"/>
      <c r="BC1199" s="550"/>
      <c r="BD1199" s="550"/>
      <c r="BE1199" s="550"/>
      <c r="BF1199" s="550"/>
      <c r="BG1199" s="550"/>
      <c r="BH1199" s="550"/>
      <c r="BI1199" s="550"/>
      <c r="BJ1199" s="550"/>
      <c r="BK1199" s="550"/>
      <c r="BL1199" s="550"/>
      <c r="BM1199" s="550"/>
      <c r="BN1199" s="550"/>
      <c r="BO1199" s="550"/>
      <c r="BP1199" s="550"/>
      <c r="BQ1199" s="550"/>
      <c r="BR1199" s="550"/>
      <c r="BS1199" s="550"/>
      <c r="BT1199" s="550"/>
      <c r="BU1199" s="550"/>
      <c r="BV1199" s="550"/>
      <c r="BW1199" s="550"/>
      <c r="BX1199" s="550"/>
    </row>
    <row r="1200" s="390" customFormat="true" ht="15" customHeight="true" x14ac:dyDescent="0.2">
      <c r="BA1200" s="550"/>
      <c r="BB1200" s="418"/>
      <c r="BC1200" s="550"/>
      <c r="BD1200" s="550"/>
      <c r="BE1200" s="550"/>
      <c r="BF1200" s="550"/>
      <c r="BG1200" s="550"/>
      <c r="BH1200" s="550"/>
      <c r="BI1200" s="550"/>
      <c r="BJ1200" s="550"/>
      <c r="BK1200" s="550"/>
      <c r="BL1200" s="550"/>
      <c r="BM1200" s="550"/>
      <c r="BN1200" s="550"/>
      <c r="BO1200" s="550"/>
      <c r="BP1200" s="550"/>
      <c r="BQ1200" s="550"/>
      <c r="BR1200" s="550"/>
      <c r="BS1200" s="550"/>
      <c r="BT1200" s="550"/>
      <c r="BU1200" s="550"/>
      <c r="BV1200" s="550"/>
      <c r="BW1200" s="550"/>
      <c r="BX1200" s="550"/>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E574"/>
    <mergeCell ref="H574:J574"/>
    <mergeCell ref="M574:O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9:D520"/>
    <mergeCell ref="H519:I520"/>
    <mergeCell ref="M519:N520"/>
    <mergeCell ref="C521:D521"/>
    <mergeCell ref="H521:I521"/>
    <mergeCell ref="M521:N521"/>
    <mergeCell ref="C517:D517"/>
    <mergeCell ref="H517:I517"/>
    <mergeCell ref="M517:N517"/>
    <mergeCell ref="C518:E518"/>
    <mergeCell ref="H518:J518"/>
    <mergeCell ref="M518:O518"/>
    <mergeCell ref="C515:D515"/>
    <mergeCell ref="H515:I515"/>
    <mergeCell ref="M515:N515"/>
    <mergeCell ref="C516:D516"/>
    <mergeCell ref="H516:I516"/>
    <mergeCell ref="M516:N516"/>
    <mergeCell ref="C512:G512"/>
    <mergeCell ref="H512:L512"/>
    <mergeCell ref="M512:Q512"/>
    <mergeCell ref="C513:D514"/>
    <mergeCell ref="E513:G513"/>
    <mergeCell ref="H513:I514"/>
    <mergeCell ref="J513:L513"/>
    <mergeCell ref="M513:N514"/>
    <mergeCell ref="O513:Q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E457"/>
    <mergeCell ref="H457:J457"/>
    <mergeCell ref="M457:O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25:C1025"/>
    <mergeCell ref="A1026:B1026"/>
    <mergeCell ref="A1031:A1033"/>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A53:A55"/>
    <mergeCell ref="BA53:BA55"/>
    <mergeCell ref="A153:A160"/>
    <mergeCell ref="A122:A123"/>
    <mergeCell ref="A124:A127"/>
    <mergeCell ref="A128:A129"/>
    <mergeCell ref="A130:A132"/>
    <mergeCell ref="C133:G133"/>
    <mergeCell ref="A58:A67"/>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A151:A152"/>
    <mergeCell ref="BA151:BA152"/>
    <mergeCell ref="BA128:BA129"/>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39:A40"/>
    <mergeCell ref="C27:G27"/>
    <mergeCell ref="H27:L27"/>
    <mergeCell ref="M27:Q27"/>
    <mergeCell ref="A140:A143"/>
    <mergeCell ref="H133:L133"/>
    <mergeCell ref="M133:Q133"/>
    <mergeCell ref="A135:A139"/>
    <mergeCell ref="BA39:BA40"/>
    <mergeCell ref="BA41:BA42"/>
    <mergeCell ref="BA43:BA44"/>
    <mergeCell ref="BA45:BA46"/>
    <mergeCell ref="A47:A49"/>
    <mergeCell ref="BA47:BA49"/>
    <mergeCell ref="A50:A52"/>
    <mergeCell ref="BH339:BL339"/>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M339:BQ339"/>
    <mergeCell ref="BC133:BG133"/>
    <mergeCell ref="BH133:BL133"/>
    <mergeCell ref="BM133:BQ133"/>
    <mergeCell ref="BA135:BA139"/>
    <mergeCell ref="BA35:BA36"/>
    <mergeCell ref="BA37:BA38"/>
    <mergeCell ref="BA50:BA52"/>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38100</xdr:rowOff>
                  </from>
                  <to>
                    <xdr:col>1</xdr:col>
                    <xdr:colOff>1704975</xdr:colOff>
                    <xdr:row>400</xdr:row>
                    <xdr:rowOff>38100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7F865-B455-4440-8121-3571864E3026}">
  <sheetPr codeName="Feuil7"/>
  <dimension ref="A1:CZ1200"/>
  <sheetViews>
    <sheetView showGridLines="false" workbookViewId="0"/>
  </sheetViews>
  <sheetFormatPr defaultColWidth="9.140625" defaultRowHeight="15" customHeight="true" x14ac:dyDescent="0.2"/>
  <cols>
    <col min="1" max="1" width="31.5703125" style="549" customWidth="true"/>
    <col min="2" max="2" width="41.5703125" style="549" customWidth="true"/>
    <col min="3" max="17" width="10.7109375" style="549" customWidth="true"/>
    <col min="18" max="18" width="12.5703125" style="549" customWidth="true"/>
    <col min="19" max="52" width="12.5703125" style="390" customWidth="true"/>
    <col min="53" max="53" width="31.5703125" style="550" customWidth="true"/>
    <col min="54" max="54" width="41.5703125" style="418" customWidth="true"/>
    <col min="55" max="69" width="9.140625" style="550"/>
    <col min="70" max="70" width="12.5703125" style="550" customWidth="true"/>
    <col min="71" max="104" width="12.5703125" style="390" customWidth="true"/>
    <col min="105" max="16384" width="9.140625" style="549"/>
  </cols>
  <sheetData>
    <row r="1" s="338" customFormat="true" ht="18" customHeight="true" x14ac:dyDescent="0.2">
      <c r="S1" s="390"/>
      <c r="T1" s="390"/>
      <c r="U1" s="390"/>
      <c r="V1" s="390"/>
      <c r="W1" s="390"/>
      <c r="X1" s="390"/>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B1" s="361"/>
      <c r="BS1" s="390"/>
      <c r="BT1" s="390"/>
      <c r="BU1" s="390"/>
      <c r="BV1" s="390"/>
      <c r="BW1" s="390"/>
      <c r="BX1" s="390"/>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row>
    <row r="2" s="338" customFormat="true" ht="22.5" customHeight="true" x14ac:dyDescent="0.35">
      <c r="A2" s="408" t="str">
        <f>A1026</f>
        <v>Thailand</v>
      </c>
      <c r="B2" s="409"/>
      <c r="S2" s="390"/>
      <c r="T2" s="390"/>
      <c r="U2" s="390"/>
      <c r="V2" s="390"/>
      <c r="W2" s="390"/>
      <c r="X2" s="390"/>
      <c r="Y2" s="390"/>
      <c r="Z2" s="390"/>
      <c r="AA2" s="390"/>
      <c r="AB2" s="390"/>
      <c r="AC2" s="390"/>
      <c r="AD2" s="390"/>
      <c r="AE2" s="390"/>
      <c r="AF2" s="390"/>
      <c r="AG2" s="390"/>
      <c r="AH2" s="390"/>
      <c r="AI2" s="390"/>
      <c r="AJ2" s="390"/>
      <c r="AK2" s="390"/>
      <c r="AL2" s="390"/>
      <c r="AM2" s="390"/>
      <c r="AN2" s="390"/>
      <c r="AO2" s="390"/>
      <c r="AP2" s="390"/>
      <c r="AQ2" s="390"/>
      <c r="AR2" s="390"/>
      <c r="AS2" s="390"/>
      <c r="AT2" s="390"/>
      <c r="AU2" s="390"/>
      <c r="AV2" s="390"/>
      <c r="AW2" s="390"/>
      <c r="AX2" s="390"/>
      <c r="AY2" s="390"/>
      <c r="AZ2" s="390"/>
      <c r="BB2" s="361"/>
      <c r="BS2" s="390"/>
      <c r="BT2" s="390"/>
      <c r="BU2" s="390"/>
      <c r="BV2" s="390"/>
      <c r="BW2" s="390"/>
      <c r="BX2" s="390"/>
      <c r="BY2" s="390"/>
      <c r="BZ2" s="390"/>
      <c r="CA2" s="390"/>
      <c r="CB2" s="390"/>
      <c r="CC2" s="390"/>
      <c r="CD2" s="390"/>
      <c r="CE2" s="390"/>
      <c r="CF2" s="390"/>
      <c r="CG2" s="390"/>
      <c r="CH2" s="390"/>
      <c r="CI2" s="390"/>
      <c r="CJ2" s="390"/>
      <c r="CK2" s="390"/>
      <c r="CL2" s="390"/>
      <c r="CM2" s="390"/>
      <c r="CN2" s="390"/>
      <c r="CO2" s="390"/>
      <c r="CP2" s="390"/>
      <c r="CQ2" s="390"/>
      <c r="CR2" s="390"/>
      <c r="CS2" s="390"/>
      <c r="CT2" s="390"/>
      <c r="CU2" s="390"/>
      <c r="CV2" s="390"/>
      <c r="CW2" s="390"/>
      <c r="CX2" s="390"/>
      <c r="CY2" s="390"/>
      <c r="CZ2" s="390"/>
    </row>
    <row r="3" s="338" customFormat="true" ht="22.5" customHeight="true" x14ac:dyDescent="0.35">
      <c r="A3" s="365" t="str">
        <f>A1034</f>
        <v>2004</v>
      </c>
      <c r="B3" s="411"/>
      <c r="S3" s="390"/>
      <c r="T3" s="390"/>
      <c r="U3" s="390"/>
      <c r="V3" s="390"/>
      <c r="W3" s="390"/>
      <c r="X3" s="390"/>
      <c r="Y3" s="390"/>
      <c r="Z3" s="390"/>
      <c r="AA3" s="390"/>
      <c r="AB3" s="390"/>
      <c r="AC3" s="390"/>
      <c r="AD3" s="390"/>
      <c r="AE3" s="390"/>
      <c r="AF3" s="390"/>
      <c r="AG3" s="390"/>
      <c r="AH3" s="390"/>
      <c r="AI3" s="390"/>
      <c r="AJ3" s="390"/>
      <c r="AK3" s="390"/>
      <c r="AL3" s="390"/>
      <c r="AM3" s="390"/>
      <c r="AN3" s="390"/>
      <c r="AO3" s="390"/>
      <c r="AP3" s="390"/>
      <c r="AQ3" s="390"/>
      <c r="AR3" s="390"/>
      <c r="AS3" s="390"/>
      <c r="AT3" s="390"/>
      <c r="AU3" s="390"/>
      <c r="AV3" s="390"/>
      <c r="AW3" s="390"/>
      <c r="AX3" s="390"/>
      <c r="AY3" s="390"/>
      <c r="AZ3" s="390"/>
      <c r="BB3" s="361"/>
      <c r="BS3" s="390"/>
      <c r="BT3" s="390"/>
      <c r="BU3" s="390"/>
      <c r="BV3" s="390"/>
      <c r="BW3" s="390"/>
      <c r="BX3" s="390"/>
      <c r="BY3" s="390"/>
      <c r="BZ3" s="390"/>
      <c r="CA3" s="390"/>
      <c r="CB3" s="390"/>
      <c r="CC3" s="390"/>
      <c r="CD3" s="390"/>
      <c r="CE3" s="390"/>
      <c r="CF3" s="390"/>
      <c r="CG3" s="390"/>
      <c r="CH3" s="390"/>
      <c r="CI3" s="390"/>
      <c r="CJ3" s="390"/>
      <c r="CK3" s="390"/>
      <c r="CL3" s="390"/>
      <c r="CM3" s="390"/>
      <c r="CN3" s="390"/>
      <c r="CO3" s="390"/>
      <c r="CP3" s="390"/>
      <c r="CQ3" s="390"/>
      <c r="CR3" s="390"/>
      <c r="CS3" s="390"/>
      <c r="CT3" s="390"/>
      <c r="CU3" s="390"/>
      <c r="CV3" s="390"/>
      <c r="CW3" s="390"/>
      <c r="CX3" s="390"/>
      <c r="CY3" s="390"/>
      <c r="CZ3" s="390"/>
    </row>
    <row r="4" s="338" customFormat="true" ht="22.5" customHeight="true" x14ac:dyDescent="0.35">
      <c r="A4" s="410" t="s">
        <v>97</v>
      </c>
      <c r="B4" s="411"/>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B4" s="361"/>
      <c r="BS4" s="390"/>
      <c r="BT4" s="390"/>
      <c r="BU4" s="390"/>
      <c r="BV4" s="390"/>
      <c r="BW4" s="390"/>
      <c r="BX4" s="390"/>
      <c r="BY4" s="390"/>
      <c r="BZ4" s="390"/>
      <c r="CA4" s="390"/>
      <c r="CB4" s="390"/>
      <c r="CC4" s="390"/>
      <c r="CD4" s="390"/>
      <c r="CE4" s="390"/>
      <c r="CF4" s="390"/>
      <c r="CG4" s="390"/>
      <c r="CH4" s="390"/>
      <c r="CI4" s="390"/>
      <c r="CJ4" s="390"/>
      <c r="CK4" s="390"/>
      <c r="CL4" s="390"/>
      <c r="CM4" s="390"/>
      <c r="CN4" s="390"/>
      <c r="CO4" s="390"/>
      <c r="CP4" s="390"/>
      <c r="CQ4" s="390"/>
      <c r="CR4" s="390"/>
      <c r="CS4" s="390"/>
      <c r="CT4" s="390"/>
      <c r="CU4" s="390"/>
      <c r="CV4" s="390"/>
      <c r="CW4" s="390"/>
      <c r="CX4" s="390"/>
      <c r="CY4" s="390"/>
      <c r="CZ4" s="390"/>
    </row>
    <row r="5" s="338" customFormat="true" ht="20.1" customHeight="true" x14ac:dyDescent="0.35">
      <c r="A5" s="410" t="s">
        <v>98</v>
      </c>
      <c r="B5" s="411"/>
      <c r="S5" s="390"/>
      <c r="T5" s="390"/>
      <c r="U5" s="390"/>
      <c r="V5" s="390"/>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B5" s="361"/>
      <c r="BS5" s="390"/>
      <c r="BT5" s="390"/>
      <c r="BU5" s="390"/>
      <c r="BV5" s="390"/>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row>
    <row r="6" s="338" customFormat="true" ht="15" customHeight="true" x14ac:dyDescent="0.2">
      <c r="A6" s="412" t="s">
        <v>99</v>
      </c>
      <c r="B6" s="413"/>
      <c r="S6" s="390"/>
      <c r="T6" s="390"/>
      <c r="U6" s="390"/>
      <c r="V6" s="390"/>
      <c r="W6" s="390"/>
      <c r="X6" s="390"/>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B6" s="361"/>
      <c r="BS6" s="390"/>
      <c r="BT6" s="390"/>
      <c r="BU6" s="390"/>
      <c r="BV6" s="390"/>
      <c r="BW6" s="390"/>
      <c r="BX6" s="390"/>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row>
    <row r="7" s="338" customFormat="true" ht="15" customHeight="true" x14ac:dyDescent="0.2">
      <c r="A7" s="414" t="s">
        <v>41</v>
      </c>
      <c r="B7" s="415"/>
      <c r="S7" s="390"/>
      <c r="T7" s="390"/>
      <c r="U7" s="390"/>
      <c r="V7" s="390"/>
      <c r="W7" s="390"/>
      <c r="X7" s="390"/>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B7" s="361"/>
      <c r="BS7" s="390"/>
      <c r="BT7" s="390"/>
      <c r="BU7" s="390"/>
      <c r="BV7" s="390"/>
      <c r="BW7" s="390"/>
      <c r="BX7" s="390"/>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row>
    <row r="8" s="338" customFormat="true" ht="15" customHeight="true" x14ac:dyDescent="0.2">
      <c r="A8" s="414" t="s">
        <v>40</v>
      </c>
      <c r="B8" s="415"/>
      <c r="S8" s="390"/>
      <c r="T8" s="390"/>
      <c r="U8" s="390"/>
      <c r="V8" s="390"/>
      <c r="W8" s="390"/>
      <c r="X8" s="390"/>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B8" s="361"/>
      <c r="BS8" s="390"/>
      <c r="BT8" s="390"/>
      <c r="BU8" s="390"/>
      <c r="BV8" s="390"/>
      <c r="BW8" s="390"/>
      <c r="BX8" s="390"/>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row>
    <row r="9" s="338" customFormat="true" ht="15" customHeight="true" x14ac:dyDescent="0.2">
      <c r="A9" s="414" t="s">
        <v>137</v>
      </c>
      <c r="B9" s="416" t="str">
        <f>A1025</f>
        <v>SES04</v>
      </c>
      <c r="S9" s="390"/>
      <c r="T9" s="390"/>
      <c r="U9" s="390"/>
      <c r="V9" s="390"/>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B9" s="361"/>
      <c r="BS9" s="390"/>
      <c r="BT9" s="390"/>
      <c r="BU9" s="390"/>
      <c r="BV9" s="390"/>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row>
    <row r="10" s="338" customFormat="true" ht="15" customHeight="true" x14ac:dyDescent="0.2">
      <c r="A10" s="227" t="str">
        <f>B1028</f>
        <v>Ratio of Improved wells based on:</v>
      </c>
      <c r="B10" s="226" t="s">
        <v>35</v>
      </c>
      <c r="S10" s="390"/>
      <c r="T10" s="390"/>
      <c r="U10" s="390"/>
      <c r="V10" s="390"/>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B10" s="361"/>
      <c r="BS10" s="390"/>
      <c r="BT10" s="390"/>
      <c r="BU10" s="390"/>
      <c r="BV10" s="390"/>
      <c r="BW10" s="390"/>
      <c r="BX10" s="390"/>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row>
    <row r="11" s="338" customFormat="true" ht="15" customHeight="true" x14ac:dyDescent="0.2">
      <c r="A11" s="227" t="str">
        <f>B1027</f>
        <v>Time to improved source based on:</v>
      </c>
      <c r="B11" s="225" t="s">
        <v>35</v>
      </c>
      <c r="S11" s="390"/>
      <c r="T11" s="390"/>
      <c r="U11" s="390"/>
      <c r="V11" s="390"/>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B11" s="361"/>
      <c r="BS11" s="390"/>
      <c r="BT11" s="390"/>
      <c r="BU11" s="390"/>
      <c r="BV11" s="390"/>
      <c r="BW11" s="390"/>
      <c r="BX11" s="390"/>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row>
    <row r="12" s="338" customFormat="true" ht="18" customHeight="true" x14ac:dyDescent="0.2">
      <c r="A12" s="224"/>
      <c r="B12" s="226"/>
      <c r="S12" s="390"/>
      <c r="T12" s="390"/>
      <c r="U12" s="390"/>
      <c r="V12" s="390"/>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B12" s="361"/>
      <c r="BS12" s="390"/>
      <c r="BT12" s="390"/>
      <c r="BU12" s="390"/>
      <c r="BV12" s="390"/>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row>
    <row r="13" s="338" customFormat="true" ht="18" customHeight="true" x14ac:dyDescent="0.2">
      <c r="A13" s="223"/>
      <c r="B13" s="222"/>
      <c r="S13" s="390"/>
      <c r="T13" s="390"/>
      <c r="U13" s="390"/>
      <c r="V13" s="390"/>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B13" s="361"/>
      <c r="BS13" s="390"/>
      <c r="BT13" s="390"/>
      <c r="BU13" s="390"/>
      <c r="BV13" s="390"/>
      <c r="BW13" s="390"/>
      <c r="BX13" s="390"/>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row>
    <row r="14" s="362" customFormat="true" ht="15" customHeight="true" x14ac:dyDescent="0.2">
      <c r="A14" s="342" t="s">
        <v>97</v>
      </c>
      <c r="B14" s="387"/>
      <c r="C14" s="1138" t="s">
        <v>116</v>
      </c>
      <c r="D14" s="1139"/>
      <c r="E14" s="1139"/>
      <c r="F14" s="1139"/>
      <c r="G14" s="1140"/>
      <c r="H14" s="1141" t="s">
        <v>39</v>
      </c>
      <c r="I14" s="1129"/>
      <c r="J14" s="1129"/>
      <c r="K14" s="1129"/>
      <c r="L14" s="1131"/>
      <c r="M14" s="1119" t="s">
        <v>38</v>
      </c>
      <c r="N14" s="1120"/>
      <c r="O14" s="1120"/>
      <c r="P14" s="1120"/>
      <c r="Q14" s="1121"/>
      <c r="R14" s="27" t="s">
        <v>36</v>
      </c>
      <c r="S14" s="487"/>
      <c r="T14" s="487"/>
      <c r="U14" s="487"/>
      <c r="V14" s="487"/>
      <c r="W14" s="487"/>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940"/>
      <c r="BA14" s="396" t="s">
        <v>132</v>
      </c>
      <c r="BB14" s="342" t="s">
        <v>97</v>
      </c>
      <c r="BC14" s="1119" t="s">
        <v>116</v>
      </c>
      <c r="BD14" s="1120"/>
      <c r="BE14" s="1120"/>
      <c r="BF14" s="1120"/>
      <c r="BG14" s="1122"/>
      <c r="BH14" s="1119" t="s">
        <v>39</v>
      </c>
      <c r="BI14" s="1120"/>
      <c r="BJ14" s="1120"/>
      <c r="BK14" s="1120"/>
      <c r="BL14" s="1122"/>
      <c r="BM14" s="1119" t="s">
        <v>38</v>
      </c>
      <c r="BN14" s="1120"/>
      <c r="BO14" s="1120"/>
      <c r="BP14" s="1120"/>
      <c r="BQ14" s="1121"/>
      <c r="BR14" s="51" t="s">
        <v>142</v>
      </c>
      <c r="BS14" s="31"/>
      <c r="BT14" s="31"/>
      <c r="BU14" s="31"/>
      <c r="BV14" s="31"/>
      <c r="BW14" s="31"/>
      <c r="BX14" s="31"/>
      <c r="BY14" s="31"/>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c r="CZ14" s="394"/>
    </row>
    <row r="15" s="362" customFormat="true" ht="12.75" x14ac:dyDescent="0.2">
      <c r="A15" s="382" t="s">
        <v>88</v>
      </c>
      <c r="B15" s="425"/>
      <c r="C15" s="467" t="s">
        <v>0</v>
      </c>
      <c r="D15" s="650" t="s">
        <v>1</v>
      </c>
      <c r="E15" s="650" t="s">
        <v>2</v>
      </c>
      <c r="F15" s="650" t="s">
        <v>3</v>
      </c>
      <c r="G15" s="651" t="s">
        <v>4</v>
      </c>
      <c r="H15" s="430" t="s">
        <v>0</v>
      </c>
      <c r="I15" s="653" t="s">
        <v>1</v>
      </c>
      <c r="J15" s="653" t="s">
        <v>2</v>
      </c>
      <c r="K15" s="653" t="s">
        <v>3</v>
      </c>
      <c r="L15" s="654" t="s">
        <v>4</v>
      </c>
      <c r="M15" s="431" t="s">
        <v>0</v>
      </c>
      <c r="N15" s="653" t="s">
        <v>1</v>
      </c>
      <c r="O15" s="653" t="s">
        <v>2</v>
      </c>
      <c r="P15" s="653" t="s">
        <v>3</v>
      </c>
      <c r="Q15" s="648" t="s">
        <v>4</v>
      </c>
      <c r="R15" s="652" t="s">
        <v>265</v>
      </c>
      <c r="S15" s="487"/>
      <c r="T15" s="487"/>
      <c r="U15" s="487"/>
      <c r="V15" s="487"/>
      <c r="W15" s="487"/>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940"/>
      <c r="BA15" s="382" t="s">
        <v>121</v>
      </c>
      <c r="BB15" s="381"/>
      <c r="BC15" s="505" t="s">
        <v>0</v>
      </c>
      <c r="BD15" s="620" t="s">
        <v>1</v>
      </c>
      <c r="BE15" s="620" t="s">
        <v>2</v>
      </c>
      <c r="BF15" s="620" t="s">
        <v>3</v>
      </c>
      <c r="BG15" s="506" t="s">
        <v>4</v>
      </c>
      <c r="BH15" s="505" t="s">
        <v>0</v>
      </c>
      <c r="BI15" s="620" t="s">
        <v>1</v>
      </c>
      <c r="BJ15" s="620" t="s">
        <v>2</v>
      </c>
      <c r="BK15" s="620" t="s">
        <v>3</v>
      </c>
      <c r="BL15" s="506" t="s">
        <v>4</v>
      </c>
      <c r="BM15" s="505" t="s">
        <v>0</v>
      </c>
      <c r="BN15" s="620" t="s">
        <v>1</v>
      </c>
      <c r="BO15" s="620" t="s">
        <v>2</v>
      </c>
      <c r="BP15" s="620" t="s">
        <v>3</v>
      </c>
      <c r="BQ15" s="506" t="s">
        <v>4</v>
      </c>
      <c r="BR15" s="9" t="s">
        <v>265</v>
      </c>
      <c r="BS15" s="943"/>
      <c r="BT15" s="943"/>
      <c r="BU15" s="943"/>
      <c r="BV15" s="943"/>
      <c r="BW15" s="943"/>
      <c r="BX15" s="943"/>
      <c r="BY15" s="943"/>
      <c r="BZ15" s="943"/>
      <c r="CA15" s="943"/>
      <c r="CB15" s="943"/>
      <c r="CC15" s="943"/>
      <c r="CD15" s="943"/>
      <c r="CE15" s="943"/>
      <c r="CF15" s="943"/>
      <c r="CG15" s="943"/>
      <c r="CH15" s="943"/>
      <c r="CI15" s="943"/>
      <c r="CJ15" s="943"/>
      <c r="CK15" s="943"/>
      <c r="CL15" s="943"/>
      <c r="CM15" s="943"/>
      <c r="CN15" s="943"/>
      <c r="CO15" s="943"/>
      <c r="CP15" s="943"/>
      <c r="CQ15" s="943"/>
      <c r="CR15" s="943"/>
      <c r="CS15" s="943"/>
      <c r="CT15" s="943"/>
      <c r="CU15" s="943"/>
      <c r="CV15" s="943"/>
      <c r="CW15" s="943"/>
      <c r="CX15" s="943"/>
      <c r="CY15" s="943"/>
      <c r="CZ15" s="943"/>
    </row>
    <row r="16" s="362" customFormat="true" ht="15" customHeight="true" x14ac:dyDescent="0.2">
      <c r="A16" s="1132" t="s">
        <v>13</v>
      </c>
      <c r="B16" s="427" t="s">
        <v>14</v>
      </c>
      <c r="C16" s="174">
        <f>C58+C59+C60+C61+C62+C63+C64*MICS06!C24/100+C66</f>
        <v>90.478600296146297</v>
      </c>
      <c r="D16" s="173">
        <f>D58+D59+D60+D61+D62+D63+D64*MICS06!D24/100+D66</f>
        <v>94.824101093081353</v>
      </c>
      <c r="E16" s="173">
        <f>E58+E59+E60+E61+E62+E63+E64*MICS06!E24/100+E66</f>
        <v>94.362807102407359</v>
      </c>
      <c r="F16" s="173">
        <f>F58+F59+F60+F61+F62+F63+F64*MICS06!F24/100+F66</f>
        <v>95.110986622829458</v>
      </c>
      <c r="G16" s="172">
        <f>G58+G59+G60+G61+G62+G63+G64*MICS06!G24/100+G66</f>
        <v>98.572227173469216</v>
      </c>
      <c r="H16" s="171">
        <f>H58+H59+H60+H61+H62+H63+H64*MICS06!H24/100+H66</f>
        <v>98.060343525726807</v>
      </c>
      <c r="I16" s="173">
        <f>I58+I59+I60+I61+I62+I63+I64*MICS06!I24/100+I66</f>
        <v>98.536765838587712</v>
      </c>
      <c r="J16" s="173">
        <f>J58+J59+J60+J61+J62+J63+J64*MICS06!J24/100+J66</f>
        <v>98.551659390388906</v>
      </c>
      <c r="K16" s="173">
        <f>K58+K59+K60+K61+K62+K63+K64*MICS06!K24/100+K66</f>
        <v>99.149683778780116</v>
      </c>
      <c r="L16" s="170">
        <f>L58+L59+L60+L61+L62+L63+L64*MICS06!L24/100+L66</f>
        <v>99.668662040519138</v>
      </c>
      <c r="M16" s="174">
        <f>M58+M59+M60+M61+M62+M63+M64*MICS06!M24/100+M66</f>
        <v>88.286836789728625</v>
      </c>
      <c r="N16" s="173">
        <f>N58+N59+N60+N61+N62+N63+N64*MICS06!N24/100+N66</f>
        <v>94.348677245953283</v>
      </c>
      <c r="O16" s="173">
        <f>O58+O59+O60+O61+O62+O63+O64*MICS06!O24/100+O66</f>
        <v>92.977725757780107</v>
      </c>
      <c r="P16" s="173">
        <f>P58+P59+P60+P61+P62+P63+P64*MICS06!P24/100+P66</f>
        <v>93.794062690462596</v>
      </c>
      <c r="Q16" s="172">
        <f>Q58+Q59+Q60+Q61+Q62+Q63+Q64*MICS06!Q24/100+Q66</f>
        <v>95.82241826932821</v>
      </c>
      <c r="R16" s="26" t="s">
        <v>36</v>
      </c>
      <c r="S16" s="487"/>
      <c r="T16" s="487"/>
      <c r="U16" s="487"/>
      <c r="V16" s="487"/>
      <c r="W16" s="487"/>
      <c r="X16" s="487"/>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487"/>
      <c r="AX16" s="487"/>
      <c r="AY16" s="487"/>
      <c r="AZ16" s="940"/>
      <c r="BA16" s="1123" t="s">
        <v>13</v>
      </c>
      <c r="BB16" s="645" t="s">
        <v>14</v>
      </c>
      <c r="BC16" s="92" t="s">
        <v>36</v>
      </c>
      <c r="BD16" s="88" t="s">
        <v>36</v>
      </c>
      <c r="BE16" s="88" t="s">
        <v>36</v>
      </c>
      <c r="BF16" s="88" t="s">
        <v>36</v>
      </c>
      <c r="BG16" s="83" t="s">
        <v>36</v>
      </c>
      <c r="BH16" s="92" t="s">
        <v>36</v>
      </c>
      <c r="BI16" s="88" t="s">
        <v>36</v>
      </c>
      <c r="BJ16" s="88" t="s">
        <v>36</v>
      </c>
      <c r="BK16" s="88" t="s">
        <v>36</v>
      </c>
      <c r="BL16" s="83" t="s">
        <v>36</v>
      </c>
      <c r="BM16" s="92" t="s">
        <v>36</v>
      </c>
      <c r="BN16" s="88" t="s">
        <v>36</v>
      </c>
      <c r="BO16" s="88" t="s">
        <v>36</v>
      </c>
      <c r="BP16" s="88" t="s">
        <v>36</v>
      </c>
      <c r="BQ16" s="83" t="s">
        <v>36</v>
      </c>
      <c r="BR16" s="8" t="s">
        <v>36</v>
      </c>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row>
    <row r="17" s="362" customFormat="true" ht="15" customHeight="true" x14ac:dyDescent="0.2">
      <c r="A17" s="1133"/>
      <c r="B17" s="428" t="s">
        <v>52</v>
      </c>
      <c r="C17" s="169">
        <f>100-C16</f>
        <v>9.521399703853703</v>
      </c>
      <c r="D17" s="168">
        <f t="shared" ref="D17:Q17" si="0">100-D16</f>
        <v>5.175898906918647</v>
      </c>
      <c r="E17" s="168">
        <f t="shared" si="0"/>
        <v>5.6371928975926409</v>
      </c>
      <c r="F17" s="168">
        <f t="shared" si="0"/>
        <v>4.8890133771705422</v>
      </c>
      <c r="G17" s="167">
        <f t="shared" si="0"/>
        <v>1.4277728265307843</v>
      </c>
      <c r="H17" s="166">
        <f t="shared" si="0"/>
        <v>1.9396564742731925</v>
      </c>
      <c r="I17" s="168">
        <f t="shared" si="0"/>
        <v>1.4632341614122879</v>
      </c>
      <c r="J17" s="168">
        <f t="shared" si="0"/>
        <v>1.448340609611094</v>
      </c>
      <c r="K17" s="168">
        <f t="shared" si="0"/>
        <v>0.85031622121988448</v>
      </c>
      <c r="L17" s="165">
        <f t="shared" si="0"/>
        <v>0.33133795948086231</v>
      </c>
      <c r="M17" s="169">
        <f t="shared" si="0"/>
        <v>11.713163210271375</v>
      </c>
      <c r="N17" s="168">
        <f t="shared" si="0"/>
        <v>5.651322754046717</v>
      </c>
      <c r="O17" s="168">
        <f t="shared" si="0"/>
        <v>7.0222742422198934</v>
      </c>
      <c r="P17" s="168">
        <f t="shared" si="0"/>
        <v>6.2059373095374042</v>
      </c>
      <c r="Q17" s="167">
        <f t="shared" si="0"/>
        <v>4.1775817306717897</v>
      </c>
      <c r="R17" s="37" t="s">
        <v>36</v>
      </c>
      <c r="S17" s="487"/>
      <c r="T17" s="487"/>
      <c r="U17" s="487"/>
      <c r="V17" s="487"/>
      <c r="W17" s="487"/>
      <c r="X17" s="487"/>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c r="AW17" s="487"/>
      <c r="AX17" s="487"/>
      <c r="AY17" s="487"/>
      <c r="AZ17" s="940"/>
      <c r="BA17" s="1124"/>
      <c r="BB17" s="643" t="s">
        <v>52</v>
      </c>
      <c r="BC17" s="91" t="s">
        <v>36</v>
      </c>
      <c r="BD17" s="87" t="s">
        <v>36</v>
      </c>
      <c r="BE17" s="87" t="s">
        <v>36</v>
      </c>
      <c r="BF17" s="87" t="s">
        <v>36</v>
      </c>
      <c r="BG17" s="82" t="s">
        <v>36</v>
      </c>
      <c r="BH17" s="91" t="s">
        <v>36</v>
      </c>
      <c r="BI17" s="87" t="s">
        <v>36</v>
      </c>
      <c r="BJ17" s="87" t="s">
        <v>36</v>
      </c>
      <c r="BK17" s="87" t="s">
        <v>36</v>
      </c>
      <c r="BL17" s="82" t="s">
        <v>36</v>
      </c>
      <c r="BM17" s="91" t="s">
        <v>36</v>
      </c>
      <c r="BN17" s="87" t="s">
        <v>36</v>
      </c>
      <c r="BO17" s="87" t="s">
        <v>36</v>
      </c>
      <c r="BP17" s="87" t="s">
        <v>36</v>
      </c>
      <c r="BQ17" s="82" t="s">
        <v>36</v>
      </c>
      <c r="BR17" s="7" t="s">
        <v>36</v>
      </c>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row>
    <row r="18" s="362" customFormat="true" ht="15" customHeight="true" x14ac:dyDescent="0.2">
      <c r="A18" s="1133" t="s">
        <v>61</v>
      </c>
      <c r="B18" s="428" t="s">
        <v>15</v>
      </c>
      <c r="C18" s="169">
        <f>C16*MICS06!C23/100</f>
        <v>89.895104012899424</v>
      </c>
      <c r="D18" s="168">
        <f>D16*MICS06!D23/100</f>
        <v>94.333183486315392</v>
      </c>
      <c r="E18" s="168">
        <f>E16*MICS06!E23/100</f>
        <v>94.279459064992537</v>
      </c>
      <c r="F18" s="168">
        <f>F16*MICS06!F23/100</f>
        <v>95.110986622829458</v>
      </c>
      <c r="G18" s="167">
        <f>G16*MICS06!G23/100</f>
        <v>98.486677805320468</v>
      </c>
      <c r="H18" s="166">
        <f>H16*MICS06!H23/100</f>
        <v>98.017397128982466</v>
      </c>
      <c r="I18" s="168">
        <f>I16*MICS06!I23/100</f>
        <v>98.515194104282102</v>
      </c>
      <c r="J18" s="168">
        <f>J16*MICS06!J23/100</f>
        <v>98.551659390388906</v>
      </c>
      <c r="K18" s="168">
        <f>K16*MICS06!K23/100</f>
        <v>99.077526021622731</v>
      </c>
      <c r="L18" s="165">
        <f>L16*MICS06!L23/100</f>
        <v>99.662464582937048</v>
      </c>
      <c r="M18" s="169">
        <f>M16*MICS06!M23/100</f>
        <v>87.472270776871284</v>
      </c>
      <c r="N18" s="168">
        <f>N16*MICS06!N23/100</f>
        <v>93.712499838683513</v>
      </c>
      <c r="O18" s="168">
        <f>O16*MICS06!O23/100</f>
        <v>92.921727576554659</v>
      </c>
      <c r="P18" s="168">
        <f>P16*MICS06!P23/100</f>
        <v>93.688352566699322</v>
      </c>
      <c r="Q18" s="167">
        <f>Q16*MICS06!Q23/100</f>
        <v>95.733990881973895</v>
      </c>
      <c r="R18" s="37" t="s">
        <v>36</v>
      </c>
      <c r="S18" s="487"/>
      <c r="T18" s="487"/>
      <c r="U18" s="487"/>
      <c r="V18" s="487"/>
      <c r="W18" s="487"/>
      <c r="X18" s="487"/>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c r="AW18" s="487"/>
      <c r="AX18" s="487"/>
      <c r="AY18" s="487"/>
      <c r="AZ18" s="940"/>
      <c r="BA18" s="1124" t="s">
        <v>61</v>
      </c>
      <c r="BB18" s="643" t="s">
        <v>15</v>
      </c>
      <c r="BC18" s="91" t="s">
        <v>36</v>
      </c>
      <c r="BD18" s="87" t="s">
        <v>36</v>
      </c>
      <c r="BE18" s="87" t="s">
        <v>36</v>
      </c>
      <c r="BF18" s="87" t="s">
        <v>36</v>
      </c>
      <c r="BG18" s="82" t="s">
        <v>36</v>
      </c>
      <c r="BH18" s="91" t="s">
        <v>36</v>
      </c>
      <c r="BI18" s="87" t="s">
        <v>36</v>
      </c>
      <c r="BJ18" s="87" t="s">
        <v>36</v>
      </c>
      <c r="BK18" s="87" t="s">
        <v>36</v>
      </c>
      <c r="BL18" s="82" t="s">
        <v>36</v>
      </c>
      <c r="BM18" s="91" t="s">
        <v>36</v>
      </c>
      <c r="BN18" s="87" t="s">
        <v>36</v>
      </c>
      <c r="BO18" s="87" t="s">
        <v>36</v>
      </c>
      <c r="BP18" s="87" t="s">
        <v>36</v>
      </c>
      <c r="BQ18" s="82" t="s">
        <v>36</v>
      </c>
      <c r="BR18" s="7" t="s">
        <v>36</v>
      </c>
      <c r="BS18" s="30"/>
      <c r="BT18" s="30"/>
      <c r="BU18" s="30"/>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row>
    <row r="19" s="362" customFormat="true" ht="15" customHeight="true" x14ac:dyDescent="0.2">
      <c r="A19" s="1133"/>
      <c r="B19" s="428" t="s">
        <v>16</v>
      </c>
      <c r="C19" s="169">
        <f>C16*MICS06!C22/100</f>
        <v>0.58349628324687985</v>
      </c>
      <c r="D19" s="168">
        <f>D16*MICS06!D22/100</f>
        <v>0.49091760676599094</v>
      </c>
      <c r="E19" s="168">
        <f>E16*MICS06!E22/100</f>
        <v>8.3348037414835083E-2</v>
      </c>
      <c r="F19" s="168">
        <f>F16*MICS06!F22/100</f>
        <v>0</v>
      </c>
      <c r="G19" s="167">
        <f>G16*MICS06!G22/100</f>
        <v>8.5549368148792923E-2</v>
      </c>
      <c r="H19" s="166">
        <f>H16*MICS06!H22/100</f>
        <v>4.2946396744336458E-2</v>
      </c>
      <c r="I19" s="168">
        <f>I16*MICS06!I22/100</f>
        <v>2.1571734305611993E-2</v>
      </c>
      <c r="J19" s="168">
        <f>J16*MICS06!J22/100</f>
        <v>0</v>
      </c>
      <c r="K19" s="168">
        <f>K16*MICS06!K22/100</f>
        <v>7.2157757157399513E-2</v>
      </c>
      <c r="L19" s="165">
        <f>L16*MICS06!L22/100</f>
        <v>6.1974575820832201E-3</v>
      </c>
      <c r="M19" s="169">
        <f>M16*MICS06!M22/100</f>
        <v>0.81456601285732877</v>
      </c>
      <c r="N19" s="168">
        <f>N16*MICS06!N22/100</f>
        <v>0.63617740726981742</v>
      </c>
      <c r="O19" s="168">
        <f>O16*MICS06!O22/100</f>
        <v>5.5998181225467507E-2</v>
      </c>
      <c r="P19" s="168">
        <f>P16*MICS06!P22/100</f>
        <v>0.10571012376327812</v>
      </c>
      <c r="Q19" s="167">
        <f>Q16*MICS06!Q22/100</f>
        <v>8.8427387354314643E-2</v>
      </c>
      <c r="R19" s="37" t="s">
        <v>36</v>
      </c>
      <c r="S19" s="487"/>
      <c r="T19" s="487"/>
      <c r="U19" s="487"/>
      <c r="V19" s="487"/>
      <c r="W19" s="487"/>
      <c r="X19" s="487"/>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487"/>
      <c r="AX19" s="487"/>
      <c r="AY19" s="487"/>
      <c r="AZ19" s="940"/>
      <c r="BA19" s="1124"/>
      <c r="BB19" s="643" t="s">
        <v>16</v>
      </c>
      <c r="BC19" s="91" t="s">
        <v>36</v>
      </c>
      <c r="BD19" s="87" t="s">
        <v>36</v>
      </c>
      <c r="BE19" s="87" t="s">
        <v>36</v>
      </c>
      <c r="BF19" s="87" t="s">
        <v>36</v>
      </c>
      <c r="BG19" s="82" t="s">
        <v>36</v>
      </c>
      <c r="BH19" s="91" t="s">
        <v>36</v>
      </c>
      <c r="BI19" s="87" t="s">
        <v>36</v>
      </c>
      <c r="BJ19" s="87" t="s">
        <v>36</v>
      </c>
      <c r="BK19" s="87" t="s">
        <v>36</v>
      </c>
      <c r="BL19" s="82" t="s">
        <v>36</v>
      </c>
      <c r="BM19" s="91" t="s">
        <v>36</v>
      </c>
      <c r="BN19" s="87" t="s">
        <v>36</v>
      </c>
      <c r="BO19" s="87" t="s">
        <v>36</v>
      </c>
      <c r="BP19" s="87" t="s">
        <v>36</v>
      </c>
      <c r="BQ19" s="82" t="s">
        <v>36</v>
      </c>
      <c r="BR19" s="7" t="s">
        <v>36</v>
      </c>
      <c r="BS19" s="30"/>
      <c r="BT19" s="30"/>
      <c r="BU19" s="30"/>
      <c r="BV19" s="30"/>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row>
    <row r="20" s="362" customFormat="true" ht="15" customHeight="true" x14ac:dyDescent="0.2">
      <c r="A20" s="1133"/>
      <c r="B20" s="428" t="s">
        <v>22</v>
      </c>
      <c r="C20" s="169">
        <f>100-(C18+C19+C21)</f>
        <v>8.7185792176711061</v>
      </c>
      <c r="D20" s="168">
        <f t="shared" ref="D20:Q20" si="1">100-(D18+D19+D21)</f>
        <v>4.9794079327877796</v>
      </c>
      <c r="E20" s="168">
        <f t="shared" si="1"/>
        <v>5.4410012663754088</v>
      </c>
      <c r="F20" s="168">
        <f t="shared" si="1"/>
        <v>4.6150335557041018</v>
      </c>
      <c r="G20" s="167">
        <f t="shared" si="1"/>
        <v>1.3963192380832368</v>
      </c>
      <c r="H20" s="166">
        <f t="shared" si="1"/>
        <v>1.7946356241115637</v>
      </c>
      <c r="I20" s="168">
        <f t="shared" si="1"/>
        <v>1.4593119805110888</v>
      </c>
      <c r="J20" s="168">
        <f t="shared" si="1"/>
        <v>1.374589186075454</v>
      </c>
      <c r="K20" s="168">
        <f t="shared" si="1"/>
        <v>0.85031622121987027</v>
      </c>
      <c r="L20" s="165">
        <f t="shared" si="1"/>
        <v>0.33133795948086231</v>
      </c>
      <c r="M20" s="169">
        <f t="shared" si="1"/>
        <v>10.715728977800737</v>
      </c>
      <c r="N20" s="168">
        <f t="shared" si="1"/>
        <v>5.3779129221503723</v>
      </c>
      <c r="O20" s="168">
        <f t="shared" si="1"/>
        <v>6.8518621284742522</v>
      </c>
      <c r="P20" s="168">
        <f t="shared" si="1"/>
        <v>5.8652624605697241</v>
      </c>
      <c r="Q20" s="167">
        <f t="shared" si="1"/>
        <v>3.9687370380612066</v>
      </c>
      <c r="R20" s="37" t="s">
        <v>36</v>
      </c>
      <c r="S20" s="487"/>
      <c r="T20" s="487"/>
      <c r="U20" s="487"/>
      <c r="V20" s="487"/>
      <c r="W20" s="487"/>
      <c r="X20" s="487"/>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487"/>
      <c r="AX20" s="487"/>
      <c r="AY20" s="487"/>
      <c r="AZ20" s="940"/>
      <c r="BA20" s="1124"/>
      <c r="BB20" s="643" t="s">
        <v>22</v>
      </c>
      <c r="BC20" s="91" t="s">
        <v>36</v>
      </c>
      <c r="BD20" s="87" t="s">
        <v>36</v>
      </c>
      <c r="BE20" s="87" t="s">
        <v>36</v>
      </c>
      <c r="BF20" s="87" t="s">
        <v>36</v>
      </c>
      <c r="BG20" s="82" t="s">
        <v>36</v>
      </c>
      <c r="BH20" s="91" t="s">
        <v>36</v>
      </c>
      <c r="BI20" s="87" t="s">
        <v>36</v>
      </c>
      <c r="BJ20" s="87" t="s">
        <v>36</v>
      </c>
      <c r="BK20" s="87" t="s">
        <v>36</v>
      </c>
      <c r="BL20" s="82" t="s">
        <v>36</v>
      </c>
      <c r="BM20" s="91" t="s">
        <v>36</v>
      </c>
      <c r="BN20" s="87" t="s">
        <v>36</v>
      </c>
      <c r="BO20" s="87" t="s">
        <v>36</v>
      </c>
      <c r="BP20" s="87" t="s">
        <v>36</v>
      </c>
      <c r="BQ20" s="82" t="s">
        <v>36</v>
      </c>
      <c r="BR20" s="7" t="s">
        <v>36</v>
      </c>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row>
    <row r="21" s="362" customFormat="true" ht="15" customHeight="true" x14ac:dyDescent="0.2">
      <c r="A21" s="1133"/>
      <c r="B21" s="428" t="s">
        <v>17</v>
      </c>
      <c r="C21" s="169">
        <f t="shared" ref="C21:Q21" si="2">C65</f>
        <v>0.80282048618259338</v>
      </c>
      <c r="D21" s="168">
        <f t="shared" si="2"/>
        <v>0.19649097413084252</v>
      </c>
      <c r="E21" s="168">
        <f t="shared" si="2"/>
        <v>0.19619163121721303</v>
      </c>
      <c r="F21" s="168">
        <f t="shared" si="2"/>
        <v>0.27397982146643407</v>
      </c>
      <c r="G21" s="167">
        <f t="shared" si="2"/>
        <v>3.1453588447509527E-2</v>
      </c>
      <c r="H21" s="166">
        <f t="shared" si="2"/>
        <v>0.14502085016163416</v>
      </c>
      <c r="I21" s="168">
        <f t="shared" si="2"/>
        <v>3.9221809011998499E-3</v>
      </c>
      <c r="J21" s="168">
        <f t="shared" si="2"/>
        <v>7.3751423535639363E-2</v>
      </c>
      <c r="K21" s="168">
        <f t="shared" si="2"/>
        <v>0</v>
      </c>
      <c r="L21" s="165">
        <f t="shared" si="2"/>
        <v>0</v>
      </c>
      <c r="M21" s="169">
        <f t="shared" si="2"/>
        <v>0.99743423247065455</v>
      </c>
      <c r="N21" s="168">
        <f t="shared" si="2"/>
        <v>0.27340983189630846</v>
      </c>
      <c r="O21" s="168">
        <f t="shared" si="2"/>
        <v>0.17041211374562917</v>
      </c>
      <c r="P21" s="168">
        <f t="shared" si="2"/>
        <v>0.34067484896767541</v>
      </c>
      <c r="Q21" s="167">
        <f t="shared" si="2"/>
        <v>0.20884469261058386</v>
      </c>
      <c r="R21" s="37" t="s">
        <v>36</v>
      </c>
      <c r="S21" s="487"/>
      <c r="T21" s="487"/>
      <c r="U21" s="487"/>
      <c r="V21" s="487"/>
      <c r="W21" s="487"/>
      <c r="X21" s="487"/>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87"/>
      <c r="AX21" s="487"/>
      <c r="AY21" s="487"/>
      <c r="AZ21" s="940"/>
      <c r="BA21" s="1124"/>
      <c r="BB21" s="643" t="s">
        <v>17</v>
      </c>
      <c r="BC21" s="91" t="s">
        <v>36</v>
      </c>
      <c r="BD21" s="87" t="s">
        <v>36</v>
      </c>
      <c r="BE21" s="87" t="s">
        <v>36</v>
      </c>
      <c r="BF21" s="87" t="s">
        <v>36</v>
      </c>
      <c r="BG21" s="82" t="s">
        <v>36</v>
      </c>
      <c r="BH21" s="91" t="s">
        <v>36</v>
      </c>
      <c r="BI21" s="87" t="s">
        <v>36</v>
      </c>
      <c r="BJ21" s="87" t="s">
        <v>36</v>
      </c>
      <c r="BK21" s="87" t="s">
        <v>36</v>
      </c>
      <c r="BL21" s="82" t="s">
        <v>36</v>
      </c>
      <c r="BM21" s="91" t="s">
        <v>36</v>
      </c>
      <c r="BN21" s="87" t="s">
        <v>36</v>
      </c>
      <c r="BO21" s="87" t="s">
        <v>36</v>
      </c>
      <c r="BP21" s="87" t="s">
        <v>36</v>
      </c>
      <c r="BQ21" s="82" t="s">
        <v>36</v>
      </c>
      <c r="BR21" s="7" t="s">
        <v>36</v>
      </c>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row>
    <row r="22" s="362" customFormat="true" ht="15" customHeight="true" x14ac:dyDescent="0.2">
      <c r="A22" s="1133" t="s">
        <v>55</v>
      </c>
      <c r="B22" s="428" t="s">
        <v>50</v>
      </c>
      <c r="C22" s="107" t="s">
        <v>36</v>
      </c>
      <c r="D22" s="104" t="s">
        <v>36</v>
      </c>
      <c r="E22" s="104" t="s">
        <v>36</v>
      </c>
      <c r="F22" s="104" t="s">
        <v>36</v>
      </c>
      <c r="G22" s="101" t="s">
        <v>36</v>
      </c>
      <c r="H22" s="98" t="s">
        <v>36</v>
      </c>
      <c r="I22" s="104" t="s">
        <v>36</v>
      </c>
      <c r="J22" s="104" t="s">
        <v>36</v>
      </c>
      <c r="K22" s="104" t="s">
        <v>36</v>
      </c>
      <c r="L22" s="95" t="s">
        <v>36</v>
      </c>
      <c r="M22" s="107" t="s">
        <v>36</v>
      </c>
      <c r="N22" s="104" t="s">
        <v>36</v>
      </c>
      <c r="O22" s="104" t="s">
        <v>36</v>
      </c>
      <c r="P22" s="104" t="s">
        <v>36</v>
      </c>
      <c r="Q22" s="101" t="s">
        <v>36</v>
      </c>
      <c r="R22" s="37" t="s">
        <v>36</v>
      </c>
      <c r="S22" s="487"/>
      <c r="T22" s="487"/>
      <c r="U22" s="487"/>
      <c r="V22" s="487"/>
      <c r="W22" s="487"/>
      <c r="X22" s="487"/>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c r="AW22" s="487"/>
      <c r="AX22" s="487"/>
      <c r="AY22" s="487"/>
      <c r="AZ22" s="940"/>
      <c r="BA22" s="1124" t="s">
        <v>55</v>
      </c>
      <c r="BB22" s="643" t="s">
        <v>50</v>
      </c>
      <c r="BC22" s="91" t="s">
        <v>36</v>
      </c>
      <c r="BD22" s="87" t="s">
        <v>36</v>
      </c>
      <c r="BE22" s="87" t="s">
        <v>36</v>
      </c>
      <c r="BF22" s="87" t="s">
        <v>36</v>
      </c>
      <c r="BG22" s="82" t="s">
        <v>36</v>
      </c>
      <c r="BH22" s="91" t="s">
        <v>36</v>
      </c>
      <c r="BI22" s="87" t="s">
        <v>36</v>
      </c>
      <c r="BJ22" s="87" t="s">
        <v>36</v>
      </c>
      <c r="BK22" s="87" t="s">
        <v>36</v>
      </c>
      <c r="BL22" s="82" t="s">
        <v>36</v>
      </c>
      <c r="BM22" s="91" t="s">
        <v>36</v>
      </c>
      <c r="BN22" s="87" t="s">
        <v>36</v>
      </c>
      <c r="BO22" s="87" t="s">
        <v>36</v>
      </c>
      <c r="BP22" s="87" t="s">
        <v>36</v>
      </c>
      <c r="BQ22" s="82" t="s">
        <v>36</v>
      </c>
      <c r="BR22" s="7" t="s">
        <v>36</v>
      </c>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row>
    <row r="23" s="362" customFormat="true" ht="15" customHeight="true" x14ac:dyDescent="0.2">
      <c r="A23" s="1134"/>
      <c r="B23" s="429" t="s">
        <v>49</v>
      </c>
      <c r="C23" s="106" t="s">
        <v>36</v>
      </c>
      <c r="D23" s="103" t="s">
        <v>36</v>
      </c>
      <c r="E23" s="103" t="s">
        <v>36</v>
      </c>
      <c r="F23" s="103" t="s">
        <v>36</v>
      </c>
      <c r="G23" s="100" t="s">
        <v>36</v>
      </c>
      <c r="H23" s="97" t="s">
        <v>36</v>
      </c>
      <c r="I23" s="103" t="s">
        <v>36</v>
      </c>
      <c r="J23" s="103" t="s">
        <v>36</v>
      </c>
      <c r="K23" s="103" t="s">
        <v>36</v>
      </c>
      <c r="L23" s="94" t="s">
        <v>36</v>
      </c>
      <c r="M23" s="106" t="s">
        <v>36</v>
      </c>
      <c r="N23" s="103" t="s">
        <v>36</v>
      </c>
      <c r="O23" s="103" t="s">
        <v>36</v>
      </c>
      <c r="P23" s="103" t="s">
        <v>36</v>
      </c>
      <c r="Q23" s="100" t="s">
        <v>36</v>
      </c>
      <c r="R23" s="36" t="s">
        <v>36</v>
      </c>
      <c r="S23" s="487"/>
      <c r="T23" s="487"/>
      <c r="U23" s="487"/>
      <c r="V23" s="487"/>
      <c r="W23" s="487"/>
      <c r="X23" s="487"/>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c r="AW23" s="487"/>
      <c r="AX23" s="487"/>
      <c r="AY23" s="487"/>
      <c r="AZ23" s="940"/>
      <c r="BA23" s="1127"/>
      <c r="BB23" s="644" t="s">
        <v>49</v>
      </c>
      <c r="BC23" s="90" t="s">
        <v>36</v>
      </c>
      <c r="BD23" s="86" t="s">
        <v>36</v>
      </c>
      <c r="BE23" s="86" t="s">
        <v>36</v>
      </c>
      <c r="BF23" s="86" t="s">
        <v>36</v>
      </c>
      <c r="BG23" s="81" t="s">
        <v>36</v>
      </c>
      <c r="BH23" s="90" t="s">
        <v>36</v>
      </c>
      <c r="BI23" s="86" t="s">
        <v>36</v>
      </c>
      <c r="BJ23" s="86" t="s">
        <v>36</v>
      </c>
      <c r="BK23" s="86" t="s">
        <v>36</v>
      </c>
      <c r="BL23" s="81" t="s">
        <v>36</v>
      </c>
      <c r="BM23" s="90" t="s">
        <v>36</v>
      </c>
      <c r="BN23" s="86" t="s">
        <v>36</v>
      </c>
      <c r="BO23" s="86" t="s">
        <v>36</v>
      </c>
      <c r="BP23" s="86" t="s">
        <v>36</v>
      </c>
      <c r="BQ23" s="81" t="s">
        <v>36</v>
      </c>
      <c r="BR23" s="6" t="s">
        <v>36</v>
      </c>
      <c r="BS23" s="30"/>
      <c r="BT23" s="30"/>
      <c r="BU23" s="30"/>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row>
    <row r="24" s="358" customFormat="true" ht="15" hidden="true" customHeight="true" x14ac:dyDescent="0.2">
      <c r="A24" s="1135" t="s">
        <v>48</v>
      </c>
      <c r="B24" s="426" t="s">
        <v>60</v>
      </c>
      <c r="C24" s="432"/>
      <c r="D24" s="433"/>
      <c r="E24" s="433"/>
      <c r="F24" s="433"/>
      <c r="G24" s="434"/>
      <c r="H24" s="435"/>
      <c r="I24" s="433"/>
      <c r="J24" s="433"/>
      <c r="K24" s="433"/>
      <c r="L24" s="436"/>
      <c r="M24" s="432"/>
      <c r="N24" s="433"/>
      <c r="O24" s="433"/>
      <c r="P24" s="433"/>
      <c r="Q24" s="434"/>
      <c r="R24" s="25"/>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220"/>
      <c r="BB24" s="360"/>
      <c r="BS24" s="395"/>
      <c r="BT24" s="395"/>
      <c r="BU24" s="395"/>
      <c r="BV24" s="395"/>
      <c r="BW24" s="395"/>
      <c r="BX24" s="395"/>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row>
    <row r="25" s="358" customFormat="true" ht="15" hidden="true" customHeight="true" x14ac:dyDescent="0.2">
      <c r="A25" s="1136"/>
      <c r="B25" s="423" t="s">
        <v>59</v>
      </c>
      <c r="C25" s="437"/>
      <c r="D25" s="438"/>
      <c r="E25" s="438"/>
      <c r="F25" s="438"/>
      <c r="G25" s="439"/>
      <c r="H25" s="440"/>
      <c r="I25" s="438"/>
      <c r="J25" s="438"/>
      <c r="K25" s="438"/>
      <c r="L25" s="441"/>
      <c r="M25" s="437"/>
      <c r="N25" s="438"/>
      <c r="O25" s="438"/>
      <c r="P25" s="438"/>
      <c r="Q25" s="439"/>
      <c r="R25" s="24"/>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220"/>
      <c r="BB25" s="360"/>
      <c r="BS25" s="395"/>
      <c r="BT25" s="395"/>
      <c r="BU25" s="395"/>
      <c r="BV25" s="395"/>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row>
    <row r="26" s="358" customFormat="true" ht="15" hidden="true" customHeight="true" x14ac:dyDescent="0.2">
      <c r="A26" s="1137"/>
      <c r="B26" s="424" t="s">
        <v>47</v>
      </c>
      <c r="C26" s="442"/>
      <c r="D26" s="443"/>
      <c r="E26" s="443"/>
      <c r="F26" s="443"/>
      <c r="G26" s="444"/>
      <c r="H26" s="445"/>
      <c r="I26" s="443"/>
      <c r="J26" s="443"/>
      <c r="K26" s="443"/>
      <c r="L26" s="446"/>
      <c r="M26" s="442"/>
      <c r="N26" s="443"/>
      <c r="O26" s="443"/>
      <c r="P26" s="443"/>
      <c r="Q26" s="444"/>
      <c r="R26" s="2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220"/>
      <c r="BB26" s="360"/>
      <c r="BS26" s="395"/>
      <c r="BT26" s="395"/>
      <c r="BU26" s="395"/>
      <c r="BV26" s="395"/>
      <c r="BW26" s="395"/>
      <c r="BX26" s="395"/>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row>
    <row r="27" s="362" customFormat="true" ht="15" customHeight="true" x14ac:dyDescent="0.2">
      <c r="A27" s="357"/>
      <c r="B27" s="425"/>
      <c r="C27" s="1142" t="s">
        <v>116</v>
      </c>
      <c r="D27" s="1143"/>
      <c r="E27" s="1143"/>
      <c r="F27" s="1143"/>
      <c r="G27" s="1144"/>
      <c r="H27" s="1141" t="s">
        <v>39</v>
      </c>
      <c r="I27" s="1129"/>
      <c r="J27" s="1129"/>
      <c r="K27" s="1129"/>
      <c r="L27" s="1131"/>
      <c r="M27" s="1128" t="s">
        <v>38</v>
      </c>
      <c r="N27" s="1129"/>
      <c r="O27" s="1129"/>
      <c r="P27" s="1129"/>
      <c r="Q27" s="1131"/>
      <c r="R27" s="27" t="s">
        <v>36</v>
      </c>
      <c r="S27" s="487"/>
      <c r="T27" s="487"/>
      <c r="U27" s="487"/>
      <c r="V27" s="487"/>
      <c r="W27" s="487"/>
      <c r="X27" s="487"/>
      <c r="Y27" s="487"/>
      <c r="Z27" s="487"/>
      <c r="AA27" s="487"/>
      <c r="AB27" s="487"/>
      <c r="AC27" s="487"/>
      <c r="AD27" s="487"/>
      <c r="AE27" s="487"/>
      <c r="AF27" s="487"/>
      <c r="AG27" s="487"/>
      <c r="AH27" s="487"/>
      <c r="AI27" s="487"/>
      <c r="AJ27" s="487"/>
      <c r="AK27" s="487"/>
      <c r="AL27" s="487"/>
      <c r="AM27" s="487"/>
      <c r="AN27" s="487"/>
      <c r="AO27" s="487"/>
      <c r="AP27" s="487"/>
      <c r="AQ27" s="487"/>
      <c r="AR27" s="487"/>
      <c r="AS27" s="487"/>
      <c r="AT27" s="487"/>
      <c r="AU27" s="487"/>
      <c r="AV27" s="487"/>
      <c r="AW27" s="487"/>
      <c r="AX27" s="487"/>
      <c r="AY27" s="487"/>
      <c r="AZ27" s="940"/>
      <c r="BA27" s="396" t="s">
        <v>132</v>
      </c>
      <c r="BB27" s="342" t="s">
        <v>97</v>
      </c>
      <c r="BC27" s="1119" t="s">
        <v>116</v>
      </c>
      <c r="BD27" s="1120"/>
      <c r="BE27" s="1120"/>
      <c r="BF27" s="1120"/>
      <c r="BG27" s="1122"/>
      <c r="BH27" s="1119" t="s">
        <v>39</v>
      </c>
      <c r="BI27" s="1120"/>
      <c r="BJ27" s="1120"/>
      <c r="BK27" s="1120"/>
      <c r="BL27" s="1122"/>
      <c r="BM27" s="1119" t="s">
        <v>38</v>
      </c>
      <c r="BN27" s="1120"/>
      <c r="BO27" s="1120"/>
      <c r="BP27" s="1120"/>
      <c r="BQ27" s="1121"/>
      <c r="BR27" s="51" t="s">
        <v>142</v>
      </c>
      <c r="BS27" s="31"/>
      <c r="BT27" s="31"/>
      <c r="BU27" s="31"/>
      <c r="BV27" s="31"/>
      <c r="BW27" s="31"/>
      <c r="BX27" s="31"/>
      <c r="BY27" s="31"/>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c r="CZ27" s="394"/>
    </row>
    <row r="28" s="362" customFormat="true" ht="12.75" x14ac:dyDescent="0.2">
      <c r="A28" s="382" t="s">
        <v>70</v>
      </c>
      <c r="B28" s="425"/>
      <c r="C28" s="467" t="s">
        <v>0</v>
      </c>
      <c r="D28" s="650" t="s">
        <v>1</v>
      </c>
      <c r="E28" s="650" t="s">
        <v>2</v>
      </c>
      <c r="F28" s="650" t="s">
        <v>3</v>
      </c>
      <c r="G28" s="651" t="s">
        <v>4</v>
      </c>
      <c r="H28" s="430" t="s">
        <v>0</v>
      </c>
      <c r="I28" s="653" t="s">
        <v>1</v>
      </c>
      <c r="J28" s="653" t="s">
        <v>2</v>
      </c>
      <c r="K28" s="653" t="s">
        <v>3</v>
      </c>
      <c r="L28" s="654" t="s">
        <v>4</v>
      </c>
      <c r="M28" s="431" t="s">
        <v>0</v>
      </c>
      <c r="N28" s="653" t="s">
        <v>1</v>
      </c>
      <c r="O28" s="653" t="s">
        <v>2</v>
      </c>
      <c r="P28" s="653" t="s">
        <v>3</v>
      </c>
      <c r="Q28" s="648" t="s">
        <v>4</v>
      </c>
      <c r="R28" s="652" t="s">
        <v>265</v>
      </c>
      <c r="S28" s="487"/>
      <c r="T28" s="487"/>
      <c r="U28" s="487"/>
      <c r="V28" s="487"/>
      <c r="W28" s="487"/>
      <c r="X28" s="487"/>
      <c r="Y28" s="487"/>
      <c r="Z28" s="487"/>
      <c r="AA28" s="487"/>
      <c r="AB28" s="487"/>
      <c r="AC28" s="487"/>
      <c r="AD28" s="487"/>
      <c r="AE28" s="487"/>
      <c r="AF28" s="487"/>
      <c r="AG28" s="487"/>
      <c r="AH28" s="487"/>
      <c r="AI28" s="487"/>
      <c r="AJ28" s="487"/>
      <c r="AK28" s="487"/>
      <c r="AL28" s="487"/>
      <c r="AM28" s="487"/>
      <c r="AN28" s="487"/>
      <c r="AO28" s="487"/>
      <c r="AP28" s="487"/>
      <c r="AQ28" s="487"/>
      <c r="AR28" s="487"/>
      <c r="AS28" s="487"/>
      <c r="AT28" s="487"/>
      <c r="AU28" s="487"/>
      <c r="AV28" s="487"/>
      <c r="AW28" s="487"/>
      <c r="AX28" s="487"/>
      <c r="AY28" s="487"/>
      <c r="AZ28" s="940"/>
      <c r="BA28" s="382" t="s">
        <v>121</v>
      </c>
      <c r="BB28" s="381"/>
      <c r="BC28" s="505" t="s">
        <v>0</v>
      </c>
      <c r="BD28" s="620" t="s">
        <v>1</v>
      </c>
      <c r="BE28" s="620" t="s">
        <v>2</v>
      </c>
      <c r="BF28" s="620" t="s">
        <v>3</v>
      </c>
      <c r="BG28" s="506" t="s">
        <v>4</v>
      </c>
      <c r="BH28" s="505" t="s">
        <v>0</v>
      </c>
      <c r="BI28" s="620" t="s">
        <v>1</v>
      </c>
      <c r="BJ28" s="620" t="s">
        <v>2</v>
      </c>
      <c r="BK28" s="620" t="s">
        <v>3</v>
      </c>
      <c r="BL28" s="506" t="s">
        <v>4</v>
      </c>
      <c r="BM28" s="505" t="s">
        <v>0</v>
      </c>
      <c r="BN28" s="620" t="s">
        <v>1</v>
      </c>
      <c r="BO28" s="620" t="s">
        <v>2</v>
      </c>
      <c r="BP28" s="620" t="s">
        <v>3</v>
      </c>
      <c r="BQ28" s="506" t="s">
        <v>4</v>
      </c>
      <c r="BR28" s="9" t="s">
        <v>265</v>
      </c>
      <c r="BS28" s="943"/>
      <c r="BT28" s="943"/>
      <c r="BU28" s="943"/>
      <c r="BV28" s="943"/>
      <c r="BW28" s="943"/>
      <c r="BX28" s="943"/>
      <c r="BY28" s="943"/>
      <c r="BZ28" s="943"/>
      <c r="CA28" s="943"/>
      <c r="CB28" s="943"/>
      <c r="CC28" s="943"/>
      <c r="CD28" s="943"/>
      <c r="CE28" s="943"/>
      <c r="CF28" s="943"/>
      <c r="CG28" s="943"/>
      <c r="CH28" s="943"/>
      <c r="CI28" s="943"/>
      <c r="CJ28" s="943"/>
      <c r="CK28" s="943"/>
      <c r="CL28" s="943"/>
      <c r="CM28" s="943"/>
      <c r="CN28" s="943"/>
      <c r="CO28" s="943"/>
      <c r="CP28" s="943"/>
      <c r="CQ28" s="943"/>
      <c r="CR28" s="943"/>
      <c r="CS28" s="943"/>
      <c r="CT28" s="943"/>
      <c r="CU28" s="943"/>
      <c r="CV28" s="943"/>
      <c r="CW28" s="943"/>
      <c r="CX28" s="943"/>
      <c r="CY28" s="943"/>
      <c r="CZ28" s="943"/>
    </row>
    <row r="29" s="362" customFormat="true" ht="15" customHeight="true" x14ac:dyDescent="0.2">
      <c r="A29" s="1132" t="s">
        <v>58</v>
      </c>
      <c r="B29" s="427" t="s">
        <v>50</v>
      </c>
      <c r="C29" s="105" t="s">
        <v>36</v>
      </c>
      <c r="D29" s="102" t="s">
        <v>36</v>
      </c>
      <c r="E29" s="102" t="s">
        <v>36</v>
      </c>
      <c r="F29" s="102" t="s">
        <v>36</v>
      </c>
      <c r="G29" s="99" t="s">
        <v>36</v>
      </c>
      <c r="H29" s="96" t="s">
        <v>36</v>
      </c>
      <c r="I29" s="102" t="s">
        <v>36</v>
      </c>
      <c r="J29" s="102" t="s">
        <v>36</v>
      </c>
      <c r="K29" s="102" t="s">
        <v>36</v>
      </c>
      <c r="L29" s="93" t="s">
        <v>36</v>
      </c>
      <c r="M29" s="105" t="s">
        <v>36</v>
      </c>
      <c r="N29" s="102" t="s">
        <v>36</v>
      </c>
      <c r="O29" s="102" t="s">
        <v>36</v>
      </c>
      <c r="P29" s="102" t="s">
        <v>36</v>
      </c>
      <c r="Q29" s="99" t="s">
        <v>36</v>
      </c>
      <c r="R29" s="26" t="s">
        <v>36</v>
      </c>
      <c r="S29" s="487"/>
      <c r="T29" s="487"/>
      <c r="U29" s="487"/>
      <c r="V29" s="487"/>
      <c r="W29" s="487"/>
      <c r="X29" s="487"/>
      <c r="Y29" s="487"/>
      <c r="Z29" s="487"/>
      <c r="AA29" s="487"/>
      <c r="AB29" s="487"/>
      <c r="AC29" s="487"/>
      <c r="AD29" s="487"/>
      <c r="AE29" s="487"/>
      <c r="AF29" s="487"/>
      <c r="AG29" s="487"/>
      <c r="AH29" s="487"/>
      <c r="AI29" s="487"/>
      <c r="AJ29" s="487"/>
      <c r="AK29" s="487"/>
      <c r="AL29" s="487"/>
      <c r="AM29" s="487"/>
      <c r="AN29" s="487"/>
      <c r="AO29" s="487"/>
      <c r="AP29" s="487"/>
      <c r="AQ29" s="487"/>
      <c r="AR29" s="487"/>
      <c r="AS29" s="487"/>
      <c r="AT29" s="487"/>
      <c r="AU29" s="487"/>
      <c r="AV29" s="487"/>
      <c r="AW29" s="487"/>
      <c r="AX29" s="487"/>
      <c r="AY29" s="487"/>
      <c r="AZ29" s="940"/>
      <c r="BA29" s="1123" t="s">
        <v>58</v>
      </c>
      <c r="BB29" s="645" t="s">
        <v>50</v>
      </c>
      <c r="BC29" s="92" t="s">
        <v>36</v>
      </c>
      <c r="BD29" s="88" t="s">
        <v>36</v>
      </c>
      <c r="BE29" s="88" t="s">
        <v>36</v>
      </c>
      <c r="BF29" s="88" t="s">
        <v>36</v>
      </c>
      <c r="BG29" s="83" t="s">
        <v>36</v>
      </c>
      <c r="BH29" s="92" t="s">
        <v>36</v>
      </c>
      <c r="BI29" s="88" t="s">
        <v>36</v>
      </c>
      <c r="BJ29" s="88" t="s">
        <v>36</v>
      </c>
      <c r="BK29" s="88" t="s">
        <v>36</v>
      </c>
      <c r="BL29" s="83" t="s">
        <v>36</v>
      </c>
      <c r="BM29" s="92" t="s">
        <v>36</v>
      </c>
      <c r="BN29" s="88" t="s">
        <v>36</v>
      </c>
      <c r="BO29" s="88" t="s">
        <v>36</v>
      </c>
      <c r="BP29" s="88" t="s">
        <v>36</v>
      </c>
      <c r="BQ29" s="83" t="s">
        <v>36</v>
      </c>
      <c r="BR29" s="8" t="s">
        <v>36</v>
      </c>
      <c r="BS29" s="30"/>
      <c r="BT29" s="30"/>
      <c r="BU29" s="30"/>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row>
    <row r="30" s="362" customFormat="true" ht="15" customHeight="true" x14ac:dyDescent="0.2">
      <c r="A30" s="1133"/>
      <c r="B30" s="428" t="s">
        <v>49</v>
      </c>
      <c r="C30" s="107" t="s">
        <v>36</v>
      </c>
      <c r="D30" s="104" t="s">
        <v>36</v>
      </c>
      <c r="E30" s="104" t="s">
        <v>36</v>
      </c>
      <c r="F30" s="104" t="s">
        <v>36</v>
      </c>
      <c r="G30" s="101" t="s">
        <v>36</v>
      </c>
      <c r="H30" s="98" t="s">
        <v>36</v>
      </c>
      <c r="I30" s="104" t="s">
        <v>36</v>
      </c>
      <c r="J30" s="104" t="s">
        <v>36</v>
      </c>
      <c r="K30" s="104" t="s">
        <v>36</v>
      </c>
      <c r="L30" s="95" t="s">
        <v>36</v>
      </c>
      <c r="M30" s="107" t="s">
        <v>36</v>
      </c>
      <c r="N30" s="104" t="s">
        <v>36</v>
      </c>
      <c r="O30" s="104" t="s">
        <v>36</v>
      </c>
      <c r="P30" s="104" t="s">
        <v>36</v>
      </c>
      <c r="Q30" s="101" t="s">
        <v>36</v>
      </c>
      <c r="R30" s="37" t="s">
        <v>36</v>
      </c>
      <c r="S30" s="487"/>
      <c r="T30" s="487"/>
      <c r="U30" s="487"/>
      <c r="V30" s="487"/>
      <c r="W30" s="487"/>
      <c r="X30" s="487"/>
      <c r="Y30" s="487"/>
      <c r="Z30" s="487"/>
      <c r="AA30" s="487"/>
      <c r="AB30" s="487"/>
      <c r="AC30" s="487"/>
      <c r="AD30" s="487"/>
      <c r="AE30" s="487"/>
      <c r="AF30" s="487"/>
      <c r="AG30" s="487"/>
      <c r="AH30" s="487"/>
      <c r="AI30" s="487"/>
      <c r="AJ30" s="487"/>
      <c r="AK30" s="487"/>
      <c r="AL30" s="487"/>
      <c r="AM30" s="487"/>
      <c r="AN30" s="487"/>
      <c r="AO30" s="487"/>
      <c r="AP30" s="487"/>
      <c r="AQ30" s="487"/>
      <c r="AR30" s="487"/>
      <c r="AS30" s="487"/>
      <c r="AT30" s="487"/>
      <c r="AU30" s="487"/>
      <c r="AV30" s="487"/>
      <c r="AW30" s="487"/>
      <c r="AX30" s="487"/>
      <c r="AY30" s="487"/>
      <c r="AZ30" s="940"/>
      <c r="BA30" s="1124"/>
      <c r="BB30" s="643" t="s">
        <v>49</v>
      </c>
      <c r="BC30" s="91" t="s">
        <v>36</v>
      </c>
      <c r="BD30" s="87" t="s">
        <v>36</v>
      </c>
      <c r="BE30" s="87" t="s">
        <v>36</v>
      </c>
      <c r="BF30" s="87" t="s">
        <v>36</v>
      </c>
      <c r="BG30" s="82" t="s">
        <v>36</v>
      </c>
      <c r="BH30" s="91" t="s">
        <v>36</v>
      </c>
      <c r="BI30" s="87" t="s">
        <v>36</v>
      </c>
      <c r="BJ30" s="87" t="s">
        <v>36</v>
      </c>
      <c r="BK30" s="87" t="s">
        <v>36</v>
      </c>
      <c r="BL30" s="82" t="s">
        <v>36</v>
      </c>
      <c r="BM30" s="91" t="s">
        <v>36</v>
      </c>
      <c r="BN30" s="87" t="s">
        <v>36</v>
      </c>
      <c r="BO30" s="87" t="s">
        <v>36</v>
      </c>
      <c r="BP30" s="87" t="s">
        <v>36</v>
      </c>
      <c r="BQ30" s="82" t="s">
        <v>36</v>
      </c>
      <c r="BR30" s="7" t="s">
        <v>36</v>
      </c>
      <c r="BS30" s="30"/>
      <c r="BT30" s="30"/>
      <c r="BU30" s="30"/>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row>
    <row r="31" s="357" customFormat="true" ht="15" customHeight="true" x14ac:dyDescent="0.2">
      <c r="A31" s="1133" t="s">
        <v>105</v>
      </c>
      <c r="B31" s="428" t="s">
        <v>50</v>
      </c>
      <c r="C31" s="107" t="s">
        <v>36</v>
      </c>
      <c r="D31" s="104" t="s">
        <v>36</v>
      </c>
      <c r="E31" s="104" t="s">
        <v>36</v>
      </c>
      <c r="F31" s="104" t="s">
        <v>36</v>
      </c>
      <c r="G31" s="101" t="s">
        <v>36</v>
      </c>
      <c r="H31" s="98" t="s">
        <v>36</v>
      </c>
      <c r="I31" s="104" t="s">
        <v>36</v>
      </c>
      <c r="J31" s="104" t="s">
        <v>36</v>
      </c>
      <c r="K31" s="104" t="s">
        <v>36</v>
      </c>
      <c r="L31" s="95" t="s">
        <v>36</v>
      </c>
      <c r="M31" s="107" t="s">
        <v>36</v>
      </c>
      <c r="N31" s="104" t="s">
        <v>36</v>
      </c>
      <c r="O31" s="104" t="s">
        <v>36</v>
      </c>
      <c r="P31" s="104" t="s">
        <v>36</v>
      </c>
      <c r="Q31" s="101" t="s">
        <v>36</v>
      </c>
      <c r="R31" s="37" t="s">
        <v>36</v>
      </c>
      <c r="S31" s="487"/>
      <c r="T31" s="487"/>
      <c r="U31" s="487"/>
      <c r="V31" s="487"/>
      <c r="W31" s="487"/>
      <c r="X31" s="487"/>
      <c r="Y31" s="487"/>
      <c r="Z31" s="487"/>
      <c r="AA31" s="487"/>
      <c r="AB31" s="487"/>
      <c r="AC31" s="487"/>
      <c r="AD31" s="487"/>
      <c r="AE31" s="487"/>
      <c r="AF31" s="487"/>
      <c r="AG31" s="487"/>
      <c r="AH31" s="487"/>
      <c r="AI31" s="487"/>
      <c r="AJ31" s="487"/>
      <c r="AK31" s="487"/>
      <c r="AL31" s="487"/>
      <c r="AM31" s="487"/>
      <c r="AN31" s="487"/>
      <c r="AO31" s="487"/>
      <c r="AP31" s="487"/>
      <c r="AQ31" s="487"/>
      <c r="AR31" s="487"/>
      <c r="AS31" s="487"/>
      <c r="AT31" s="487"/>
      <c r="AU31" s="487"/>
      <c r="AV31" s="487"/>
      <c r="AW31" s="487"/>
      <c r="AX31" s="487"/>
      <c r="AY31" s="487"/>
      <c r="AZ31" s="940"/>
      <c r="BA31" s="1124" t="s">
        <v>105</v>
      </c>
      <c r="BB31" s="643" t="s">
        <v>50</v>
      </c>
      <c r="BC31" s="91" t="s">
        <v>36</v>
      </c>
      <c r="BD31" s="87" t="s">
        <v>36</v>
      </c>
      <c r="BE31" s="87" t="s">
        <v>36</v>
      </c>
      <c r="BF31" s="87" t="s">
        <v>36</v>
      </c>
      <c r="BG31" s="82" t="s">
        <v>36</v>
      </c>
      <c r="BH31" s="91" t="s">
        <v>36</v>
      </c>
      <c r="BI31" s="87" t="s">
        <v>36</v>
      </c>
      <c r="BJ31" s="87" t="s">
        <v>36</v>
      </c>
      <c r="BK31" s="87" t="s">
        <v>36</v>
      </c>
      <c r="BL31" s="82" t="s">
        <v>36</v>
      </c>
      <c r="BM31" s="91" t="s">
        <v>36</v>
      </c>
      <c r="BN31" s="87" t="s">
        <v>36</v>
      </c>
      <c r="BO31" s="87" t="s">
        <v>36</v>
      </c>
      <c r="BP31" s="87" t="s">
        <v>36</v>
      </c>
      <c r="BQ31" s="82" t="s">
        <v>36</v>
      </c>
      <c r="BR31" s="7" t="s">
        <v>36</v>
      </c>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row>
    <row r="32" s="357" customFormat="true" ht="15" customHeight="true" x14ac:dyDescent="0.2">
      <c r="A32" s="1133"/>
      <c r="B32" s="428" t="s">
        <v>49</v>
      </c>
      <c r="C32" s="107" t="s">
        <v>36</v>
      </c>
      <c r="D32" s="104" t="s">
        <v>36</v>
      </c>
      <c r="E32" s="104" t="s">
        <v>36</v>
      </c>
      <c r="F32" s="104" t="s">
        <v>36</v>
      </c>
      <c r="G32" s="101" t="s">
        <v>36</v>
      </c>
      <c r="H32" s="98" t="s">
        <v>36</v>
      </c>
      <c r="I32" s="104" t="s">
        <v>36</v>
      </c>
      <c r="J32" s="104" t="s">
        <v>36</v>
      </c>
      <c r="K32" s="104" t="s">
        <v>36</v>
      </c>
      <c r="L32" s="95" t="s">
        <v>36</v>
      </c>
      <c r="M32" s="107" t="s">
        <v>36</v>
      </c>
      <c r="N32" s="104" t="s">
        <v>36</v>
      </c>
      <c r="O32" s="104" t="s">
        <v>36</v>
      </c>
      <c r="P32" s="104" t="s">
        <v>36</v>
      </c>
      <c r="Q32" s="101" t="s">
        <v>36</v>
      </c>
      <c r="R32" s="37" t="s">
        <v>36</v>
      </c>
      <c r="S32" s="487"/>
      <c r="T32" s="487"/>
      <c r="U32" s="487"/>
      <c r="V32" s="487"/>
      <c r="W32" s="487"/>
      <c r="X32" s="487"/>
      <c r="Y32" s="487"/>
      <c r="Z32" s="487"/>
      <c r="AA32" s="487"/>
      <c r="AB32" s="487"/>
      <c r="AC32" s="487"/>
      <c r="AD32" s="487"/>
      <c r="AE32" s="487"/>
      <c r="AF32" s="487"/>
      <c r="AG32" s="487"/>
      <c r="AH32" s="487"/>
      <c r="AI32" s="487"/>
      <c r="AJ32" s="487"/>
      <c r="AK32" s="487"/>
      <c r="AL32" s="487"/>
      <c r="AM32" s="487"/>
      <c r="AN32" s="487"/>
      <c r="AO32" s="487"/>
      <c r="AP32" s="487"/>
      <c r="AQ32" s="487"/>
      <c r="AR32" s="487"/>
      <c r="AS32" s="487"/>
      <c r="AT32" s="487"/>
      <c r="AU32" s="487"/>
      <c r="AV32" s="487"/>
      <c r="AW32" s="487"/>
      <c r="AX32" s="487"/>
      <c r="AY32" s="487"/>
      <c r="AZ32" s="940"/>
      <c r="BA32" s="1124"/>
      <c r="BB32" s="643" t="s">
        <v>49</v>
      </c>
      <c r="BC32" s="91" t="s">
        <v>36</v>
      </c>
      <c r="BD32" s="87" t="s">
        <v>36</v>
      </c>
      <c r="BE32" s="87" t="s">
        <v>36</v>
      </c>
      <c r="BF32" s="87" t="s">
        <v>36</v>
      </c>
      <c r="BG32" s="82" t="s">
        <v>36</v>
      </c>
      <c r="BH32" s="91" t="s">
        <v>36</v>
      </c>
      <c r="BI32" s="87" t="s">
        <v>36</v>
      </c>
      <c r="BJ32" s="87" t="s">
        <v>36</v>
      </c>
      <c r="BK32" s="87" t="s">
        <v>36</v>
      </c>
      <c r="BL32" s="82" t="s">
        <v>36</v>
      </c>
      <c r="BM32" s="91" t="s">
        <v>36</v>
      </c>
      <c r="BN32" s="87" t="s">
        <v>36</v>
      </c>
      <c r="BO32" s="87" t="s">
        <v>36</v>
      </c>
      <c r="BP32" s="87" t="s">
        <v>36</v>
      </c>
      <c r="BQ32" s="82" t="s">
        <v>36</v>
      </c>
      <c r="BR32" s="7" t="s">
        <v>36</v>
      </c>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row>
    <row r="33" s="357" customFormat="true" ht="15" customHeight="true" x14ac:dyDescent="0.2">
      <c r="A33" s="1133" t="s">
        <v>106</v>
      </c>
      <c r="B33" s="428" t="s">
        <v>50</v>
      </c>
      <c r="C33" s="107" t="s">
        <v>36</v>
      </c>
      <c r="D33" s="104" t="s">
        <v>36</v>
      </c>
      <c r="E33" s="104" t="s">
        <v>36</v>
      </c>
      <c r="F33" s="104" t="s">
        <v>36</v>
      </c>
      <c r="G33" s="101" t="s">
        <v>36</v>
      </c>
      <c r="H33" s="98" t="s">
        <v>36</v>
      </c>
      <c r="I33" s="104" t="s">
        <v>36</v>
      </c>
      <c r="J33" s="104" t="s">
        <v>36</v>
      </c>
      <c r="K33" s="104" t="s">
        <v>36</v>
      </c>
      <c r="L33" s="95" t="s">
        <v>36</v>
      </c>
      <c r="M33" s="107" t="s">
        <v>36</v>
      </c>
      <c r="N33" s="104" t="s">
        <v>36</v>
      </c>
      <c r="O33" s="104" t="s">
        <v>36</v>
      </c>
      <c r="P33" s="104" t="s">
        <v>36</v>
      </c>
      <c r="Q33" s="101" t="s">
        <v>36</v>
      </c>
      <c r="R33" s="37" t="s">
        <v>36</v>
      </c>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94"/>
      <c r="BA33" s="1124" t="s">
        <v>106</v>
      </c>
      <c r="BB33" s="643" t="s">
        <v>50</v>
      </c>
      <c r="BC33" s="91" t="s">
        <v>36</v>
      </c>
      <c r="BD33" s="87" t="s">
        <v>36</v>
      </c>
      <c r="BE33" s="87" t="s">
        <v>36</v>
      </c>
      <c r="BF33" s="87" t="s">
        <v>36</v>
      </c>
      <c r="BG33" s="82" t="s">
        <v>36</v>
      </c>
      <c r="BH33" s="91" t="s">
        <v>36</v>
      </c>
      <c r="BI33" s="87" t="s">
        <v>36</v>
      </c>
      <c r="BJ33" s="87" t="s">
        <v>36</v>
      </c>
      <c r="BK33" s="87" t="s">
        <v>36</v>
      </c>
      <c r="BL33" s="82" t="s">
        <v>36</v>
      </c>
      <c r="BM33" s="91" t="s">
        <v>36</v>
      </c>
      <c r="BN33" s="87" t="s">
        <v>36</v>
      </c>
      <c r="BO33" s="87" t="s">
        <v>36</v>
      </c>
      <c r="BP33" s="87" t="s">
        <v>36</v>
      </c>
      <c r="BQ33" s="82" t="s">
        <v>36</v>
      </c>
      <c r="BR33" s="7" t="s">
        <v>36</v>
      </c>
      <c r="BS33" s="30"/>
      <c r="BT33" s="30"/>
      <c r="BU33" s="30"/>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row>
    <row r="34" s="357" customFormat="true" ht="15" customHeight="true" x14ac:dyDescent="0.2">
      <c r="A34" s="1133"/>
      <c r="B34" s="428" t="s">
        <v>49</v>
      </c>
      <c r="C34" s="107" t="s">
        <v>36</v>
      </c>
      <c r="D34" s="104" t="s">
        <v>36</v>
      </c>
      <c r="E34" s="104" t="s">
        <v>36</v>
      </c>
      <c r="F34" s="104" t="s">
        <v>36</v>
      </c>
      <c r="G34" s="101" t="s">
        <v>36</v>
      </c>
      <c r="H34" s="98" t="s">
        <v>36</v>
      </c>
      <c r="I34" s="104" t="s">
        <v>36</v>
      </c>
      <c r="J34" s="104" t="s">
        <v>36</v>
      </c>
      <c r="K34" s="104" t="s">
        <v>36</v>
      </c>
      <c r="L34" s="95" t="s">
        <v>36</v>
      </c>
      <c r="M34" s="107" t="s">
        <v>36</v>
      </c>
      <c r="N34" s="104" t="s">
        <v>36</v>
      </c>
      <c r="O34" s="104" t="s">
        <v>36</v>
      </c>
      <c r="P34" s="104" t="s">
        <v>36</v>
      </c>
      <c r="Q34" s="101" t="s">
        <v>36</v>
      </c>
      <c r="R34" s="37" t="s">
        <v>36</v>
      </c>
      <c r="S34" s="33"/>
      <c r="T34" s="33"/>
      <c r="U34" s="33"/>
      <c r="V34" s="3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94"/>
      <c r="BA34" s="1124"/>
      <c r="BB34" s="643" t="s">
        <v>49</v>
      </c>
      <c r="BC34" s="91" t="s">
        <v>36</v>
      </c>
      <c r="BD34" s="87" t="s">
        <v>36</v>
      </c>
      <c r="BE34" s="87" t="s">
        <v>36</v>
      </c>
      <c r="BF34" s="87" t="s">
        <v>36</v>
      </c>
      <c r="BG34" s="82" t="s">
        <v>36</v>
      </c>
      <c r="BH34" s="91" t="s">
        <v>36</v>
      </c>
      <c r="BI34" s="87" t="s">
        <v>36</v>
      </c>
      <c r="BJ34" s="87" t="s">
        <v>36</v>
      </c>
      <c r="BK34" s="87" t="s">
        <v>36</v>
      </c>
      <c r="BL34" s="82" t="s">
        <v>36</v>
      </c>
      <c r="BM34" s="91" t="s">
        <v>36</v>
      </c>
      <c r="BN34" s="87" t="s">
        <v>36</v>
      </c>
      <c r="BO34" s="87" t="s">
        <v>36</v>
      </c>
      <c r="BP34" s="87" t="s">
        <v>36</v>
      </c>
      <c r="BQ34" s="82" t="s">
        <v>36</v>
      </c>
      <c r="BR34" s="7" t="s">
        <v>36</v>
      </c>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row>
    <row r="35" s="362" customFormat="true" ht="15" customHeight="true" x14ac:dyDescent="0.2">
      <c r="A35" s="1133" t="s">
        <v>56</v>
      </c>
      <c r="B35" s="428" t="s">
        <v>50</v>
      </c>
      <c r="C35" s="107" t="s">
        <v>36</v>
      </c>
      <c r="D35" s="104" t="s">
        <v>36</v>
      </c>
      <c r="E35" s="104" t="s">
        <v>36</v>
      </c>
      <c r="F35" s="104" t="s">
        <v>36</v>
      </c>
      <c r="G35" s="101" t="s">
        <v>36</v>
      </c>
      <c r="H35" s="98" t="s">
        <v>36</v>
      </c>
      <c r="I35" s="104" t="s">
        <v>36</v>
      </c>
      <c r="J35" s="104" t="s">
        <v>36</v>
      </c>
      <c r="K35" s="104" t="s">
        <v>36</v>
      </c>
      <c r="L35" s="95" t="s">
        <v>36</v>
      </c>
      <c r="M35" s="107" t="s">
        <v>36</v>
      </c>
      <c r="N35" s="104" t="s">
        <v>36</v>
      </c>
      <c r="O35" s="104" t="s">
        <v>36</v>
      </c>
      <c r="P35" s="104" t="s">
        <v>36</v>
      </c>
      <c r="Q35" s="101" t="s">
        <v>36</v>
      </c>
      <c r="R35" s="37" t="s">
        <v>36</v>
      </c>
      <c r="S35" s="487"/>
      <c r="T35" s="487"/>
      <c r="U35" s="487"/>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7"/>
      <c r="AZ35" s="940"/>
      <c r="BA35" s="1124" t="s">
        <v>56</v>
      </c>
      <c r="BB35" s="643" t="s">
        <v>50</v>
      </c>
      <c r="BC35" s="91" t="s">
        <v>36</v>
      </c>
      <c r="BD35" s="87" t="s">
        <v>36</v>
      </c>
      <c r="BE35" s="87" t="s">
        <v>36</v>
      </c>
      <c r="BF35" s="87" t="s">
        <v>36</v>
      </c>
      <c r="BG35" s="82" t="s">
        <v>36</v>
      </c>
      <c r="BH35" s="91" t="s">
        <v>36</v>
      </c>
      <c r="BI35" s="87" t="s">
        <v>36</v>
      </c>
      <c r="BJ35" s="87" t="s">
        <v>36</v>
      </c>
      <c r="BK35" s="87" t="s">
        <v>36</v>
      </c>
      <c r="BL35" s="82" t="s">
        <v>36</v>
      </c>
      <c r="BM35" s="91" t="s">
        <v>36</v>
      </c>
      <c r="BN35" s="87" t="s">
        <v>36</v>
      </c>
      <c r="BO35" s="87" t="s">
        <v>36</v>
      </c>
      <c r="BP35" s="87" t="s">
        <v>36</v>
      </c>
      <c r="BQ35" s="82" t="s">
        <v>36</v>
      </c>
      <c r="BR35" s="7" t="s">
        <v>36</v>
      </c>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row>
    <row r="36" s="362" customFormat="true" ht="15" customHeight="true" x14ac:dyDescent="0.2">
      <c r="A36" s="1133"/>
      <c r="B36" s="428" t="s">
        <v>49</v>
      </c>
      <c r="C36" s="107" t="s">
        <v>36</v>
      </c>
      <c r="D36" s="104" t="s">
        <v>36</v>
      </c>
      <c r="E36" s="104" t="s">
        <v>36</v>
      </c>
      <c r="F36" s="104" t="s">
        <v>36</v>
      </c>
      <c r="G36" s="101" t="s">
        <v>36</v>
      </c>
      <c r="H36" s="98" t="s">
        <v>36</v>
      </c>
      <c r="I36" s="104" t="s">
        <v>36</v>
      </c>
      <c r="J36" s="104" t="s">
        <v>36</v>
      </c>
      <c r="K36" s="104" t="s">
        <v>36</v>
      </c>
      <c r="L36" s="95" t="s">
        <v>36</v>
      </c>
      <c r="M36" s="107" t="s">
        <v>36</v>
      </c>
      <c r="N36" s="104" t="s">
        <v>36</v>
      </c>
      <c r="O36" s="104" t="s">
        <v>36</v>
      </c>
      <c r="P36" s="104" t="s">
        <v>36</v>
      </c>
      <c r="Q36" s="101" t="s">
        <v>36</v>
      </c>
      <c r="R36" s="37" t="s">
        <v>36</v>
      </c>
      <c r="S36" s="487"/>
      <c r="T36" s="487"/>
      <c r="U36" s="487"/>
      <c r="V36" s="487"/>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7"/>
      <c r="AZ36" s="940"/>
      <c r="BA36" s="1124"/>
      <c r="BB36" s="643" t="s">
        <v>49</v>
      </c>
      <c r="BC36" s="91" t="s">
        <v>36</v>
      </c>
      <c r="BD36" s="87" t="s">
        <v>36</v>
      </c>
      <c r="BE36" s="87" t="s">
        <v>36</v>
      </c>
      <c r="BF36" s="87" t="s">
        <v>36</v>
      </c>
      <c r="BG36" s="82" t="s">
        <v>36</v>
      </c>
      <c r="BH36" s="91" t="s">
        <v>36</v>
      </c>
      <c r="BI36" s="87" t="s">
        <v>36</v>
      </c>
      <c r="BJ36" s="87" t="s">
        <v>36</v>
      </c>
      <c r="BK36" s="87" t="s">
        <v>36</v>
      </c>
      <c r="BL36" s="82" t="s">
        <v>36</v>
      </c>
      <c r="BM36" s="91" t="s">
        <v>36</v>
      </c>
      <c r="BN36" s="87" t="s">
        <v>36</v>
      </c>
      <c r="BO36" s="87" t="s">
        <v>36</v>
      </c>
      <c r="BP36" s="87" t="s">
        <v>36</v>
      </c>
      <c r="BQ36" s="82" t="s">
        <v>36</v>
      </c>
      <c r="BR36" s="7" t="s">
        <v>36</v>
      </c>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row>
    <row r="37" s="362" customFormat="true" ht="15" customHeight="true" x14ac:dyDescent="0.2">
      <c r="A37" s="1133" t="s">
        <v>165</v>
      </c>
      <c r="B37" s="428" t="s">
        <v>50</v>
      </c>
      <c r="C37" s="107" t="s">
        <v>36</v>
      </c>
      <c r="D37" s="104" t="s">
        <v>36</v>
      </c>
      <c r="E37" s="104" t="s">
        <v>36</v>
      </c>
      <c r="F37" s="104" t="s">
        <v>36</v>
      </c>
      <c r="G37" s="101" t="s">
        <v>36</v>
      </c>
      <c r="H37" s="98" t="s">
        <v>36</v>
      </c>
      <c r="I37" s="104" t="s">
        <v>36</v>
      </c>
      <c r="J37" s="104" t="s">
        <v>36</v>
      </c>
      <c r="K37" s="104" t="s">
        <v>36</v>
      </c>
      <c r="L37" s="95" t="s">
        <v>36</v>
      </c>
      <c r="M37" s="107" t="s">
        <v>36</v>
      </c>
      <c r="N37" s="104" t="s">
        <v>36</v>
      </c>
      <c r="O37" s="104" t="s">
        <v>36</v>
      </c>
      <c r="P37" s="104" t="s">
        <v>36</v>
      </c>
      <c r="Q37" s="101" t="s">
        <v>36</v>
      </c>
      <c r="R37" s="37" t="s">
        <v>36</v>
      </c>
      <c r="S37" s="487"/>
      <c r="T37" s="487"/>
      <c r="U37" s="487"/>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7"/>
      <c r="AZ37" s="940"/>
      <c r="BA37" s="1124" t="s">
        <v>127</v>
      </c>
      <c r="BB37" s="643" t="s">
        <v>50</v>
      </c>
      <c r="BC37" s="91" t="s">
        <v>36</v>
      </c>
      <c r="BD37" s="87" t="s">
        <v>36</v>
      </c>
      <c r="BE37" s="87" t="s">
        <v>36</v>
      </c>
      <c r="BF37" s="87" t="s">
        <v>36</v>
      </c>
      <c r="BG37" s="82" t="s">
        <v>36</v>
      </c>
      <c r="BH37" s="91" t="s">
        <v>36</v>
      </c>
      <c r="BI37" s="87" t="s">
        <v>36</v>
      </c>
      <c r="BJ37" s="87" t="s">
        <v>36</v>
      </c>
      <c r="BK37" s="87" t="s">
        <v>36</v>
      </c>
      <c r="BL37" s="82" t="s">
        <v>36</v>
      </c>
      <c r="BM37" s="91" t="s">
        <v>36</v>
      </c>
      <c r="BN37" s="87" t="s">
        <v>36</v>
      </c>
      <c r="BO37" s="87" t="s">
        <v>36</v>
      </c>
      <c r="BP37" s="87" t="s">
        <v>36</v>
      </c>
      <c r="BQ37" s="82" t="s">
        <v>36</v>
      </c>
      <c r="BR37" s="7" t="s">
        <v>36</v>
      </c>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row>
    <row r="38" s="362" customFormat="true" ht="15" customHeight="true" x14ac:dyDescent="0.2">
      <c r="A38" s="1133"/>
      <c r="B38" s="428" t="s">
        <v>49</v>
      </c>
      <c r="C38" s="107" t="s">
        <v>36</v>
      </c>
      <c r="D38" s="104" t="s">
        <v>36</v>
      </c>
      <c r="E38" s="104" t="s">
        <v>36</v>
      </c>
      <c r="F38" s="104" t="s">
        <v>36</v>
      </c>
      <c r="G38" s="101" t="s">
        <v>36</v>
      </c>
      <c r="H38" s="98" t="s">
        <v>36</v>
      </c>
      <c r="I38" s="104" t="s">
        <v>36</v>
      </c>
      <c r="J38" s="104" t="s">
        <v>36</v>
      </c>
      <c r="K38" s="104" t="s">
        <v>36</v>
      </c>
      <c r="L38" s="95" t="s">
        <v>36</v>
      </c>
      <c r="M38" s="107" t="s">
        <v>36</v>
      </c>
      <c r="N38" s="104" t="s">
        <v>36</v>
      </c>
      <c r="O38" s="104" t="s">
        <v>36</v>
      </c>
      <c r="P38" s="104" t="s">
        <v>36</v>
      </c>
      <c r="Q38" s="101" t="s">
        <v>36</v>
      </c>
      <c r="R38" s="37" t="s">
        <v>36</v>
      </c>
      <c r="S38" s="487"/>
      <c r="T38" s="487"/>
      <c r="U38" s="487"/>
      <c r="V38" s="487"/>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7"/>
      <c r="AZ38" s="940"/>
      <c r="BA38" s="1124"/>
      <c r="BB38" s="643" t="s">
        <v>49</v>
      </c>
      <c r="BC38" s="91" t="s">
        <v>36</v>
      </c>
      <c r="BD38" s="87" t="s">
        <v>36</v>
      </c>
      <c r="BE38" s="87" t="s">
        <v>36</v>
      </c>
      <c r="BF38" s="87" t="s">
        <v>36</v>
      </c>
      <c r="BG38" s="82" t="s">
        <v>36</v>
      </c>
      <c r="BH38" s="91" t="s">
        <v>36</v>
      </c>
      <c r="BI38" s="87" t="s">
        <v>36</v>
      </c>
      <c r="BJ38" s="87" t="s">
        <v>36</v>
      </c>
      <c r="BK38" s="87" t="s">
        <v>36</v>
      </c>
      <c r="BL38" s="82" t="s">
        <v>36</v>
      </c>
      <c r="BM38" s="91" t="s">
        <v>36</v>
      </c>
      <c r="BN38" s="87" t="s">
        <v>36</v>
      </c>
      <c r="BO38" s="87" t="s">
        <v>36</v>
      </c>
      <c r="BP38" s="87" t="s">
        <v>36</v>
      </c>
      <c r="BQ38" s="82" t="s">
        <v>36</v>
      </c>
      <c r="BR38" s="7" t="s">
        <v>36</v>
      </c>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row>
    <row r="39" s="357" customFormat="true" ht="15" customHeight="true" x14ac:dyDescent="0.2">
      <c r="A39" s="1133" t="s">
        <v>124</v>
      </c>
      <c r="B39" s="428" t="s">
        <v>50</v>
      </c>
      <c r="C39" s="107" t="s">
        <v>36</v>
      </c>
      <c r="D39" s="104" t="s">
        <v>36</v>
      </c>
      <c r="E39" s="104" t="s">
        <v>36</v>
      </c>
      <c r="F39" s="104" t="s">
        <v>36</v>
      </c>
      <c r="G39" s="101" t="s">
        <v>36</v>
      </c>
      <c r="H39" s="98" t="s">
        <v>36</v>
      </c>
      <c r="I39" s="104" t="s">
        <v>36</v>
      </c>
      <c r="J39" s="104" t="s">
        <v>36</v>
      </c>
      <c r="K39" s="104" t="s">
        <v>36</v>
      </c>
      <c r="L39" s="95" t="s">
        <v>36</v>
      </c>
      <c r="M39" s="107" t="s">
        <v>36</v>
      </c>
      <c r="N39" s="104" t="s">
        <v>36</v>
      </c>
      <c r="O39" s="104" t="s">
        <v>36</v>
      </c>
      <c r="P39" s="104" t="s">
        <v>36</v>
      </c>
      <c r="Q39" s="101" t="s">
        <v>36</v>
      </c>
      <c r="R39" s="37" t="s">
        <v>36</v>
      </c>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94"/>
      <c r="BA39" s="1124" t="s">
        <v>124</v>
      </c>
      <c r="BB39" s="643" t="s">
        <v>50</v>
      </c>
      <c r="BC39" s="91" t="s">
        <v>36</v>
      </c>
      <c r="BD39" s="87" t="s">
        <v>36</v>
      </c>
      <c r="BE39" s="87" t="s">
        <v>36</v>
      </c>
      <c r="BF39" s="87" t="s">
        <v>36</v>
      </c>
      <c r="BG39" s="82" t="s">
        <v>36</v>
      </c>
      <c r="BH39" s="91" t="s">
        <v>36</v>
      </c>
      <c r="BI39" s="87" t="s">
        <v>36</v>
      </c>
      <c r="BJ39" s="87" t="s">
        <v>36</v>
      </c>
      <c r="BK39" s="87" t="s">
        <v>36</v>
      </c>
      <c r="BL39" s="82" t="s">
        <v>36</v>
      </c>
      <c r="BM39" s="91" t="s">
        <v>36</v>
      </c>
      <c r="BN39" s="87" t="s">
        <v>36</v>
      </c>
      <c r="BO39" s="87" t="s">
        <v>36</v>
      </c>
      <c r="BP39" s="87" t="s">
        <v>36</v>
      </c>
      <c r="BQ39" s="82" t="s">
        <v>36</v>
      </c>
      <c r="BR39" s="7" t="s">
        <v>36</v>
      </c>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row>
    <row r="40" s="357" customFormat="true" ht="15" customHeight="true" x14ac:dyDescent="0.2">
      <c r="A40" s="1133"/>
      <c r="B40" s="428" t="s">
        <v>49</v>
      </c>
      <c r="C40" s="107" t="s">
        <v>36</v>
      </c>
      <c r="D40" s="104" t="s">
        <v>36</v>
      </c>
      <c r="E40" s="104" t="s">
        <v>36</v>
      </c>
      <c r="F40" s="104" t="s">
        <v>36</v>
      </c>
      <c r="G40" s="101" t="s">
        <v>36</v>
      </c>
      <c r="H40" s="98" t="s">
        <v>36</v>
      </c>
      <c r="I40" s="104" t="s">
        <v>36</v>
      </c>
      <c r="J40" s="104" t="s">
        <v>36</v>
      </c>
      <c r="K40" s="104" t="s">
        <v>36</v>
      </c>
      <c r="L40" s="95" t="s">
        <v>36</v>
      </c>
      <c r="M40" s="107" t="s">
        <v>36</v>
      </c>
      <c r="N40" s="104" t="s">
        <v>36</v>
      </c>
      <c r="O40" s="104" t="s">
        <v>36</v>
      </c>
      <c r="P40" s="104" t="s">
        <v>36</v>
      </c>
      <c r="Q40" s="101" t="s">
        <v>36</v>
      </c>
      <c r="R40" s="37" t="s">
        <v>36</v>
      </c>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94"/>
      <c r="BA40" s="1124"/>
      <c r="BB40" s="643" t="s">
        <v>49</v>
      </c>
      <c r="BC40" s="91" t="s">
        <v>36</v>
      </c>
      <c r="BD40" s="87" t="s">
        <v>36</v>
      </c>
      <c r="BE40" s="87" t="s">
        <v>36</v>
      </c>
      <c r="BF40" s="87" t="s">
        <v>36</v>
      </c>
      <c r="BG40" s="82" t="s">
        <v>36</v>
      </c>
      <c r="BH40" s="91" t="s">
        <v>36</v>
      </c>
      <c r="BI40" s="87" t="s">
        <v>36</v>
      </c>
      <c r="BJ40" s="87" t="s">
        <v>36</v>
      </c>
      <c r="BK40" s="87" t="s">
        <v>36</v>
      </c>
      <c r="BL40" s="82" t="s">
        <v>36</v>
      </c>
      <c r="BM40" s="91" t="s">
        <v>36</v>
      </c>
      <c r="BN40" s="87" t="s">
        <v>36</v>
      </c>
      <c r="BO40" s="87" t="s">
        <v>36</v>
      </c>
      <c r="BP40" s="87" t="s">
        <v>36</v>
      </c>
      <c r="BQ40" s="82" t="s">
        <v>36</v>
      </c>
      <c r="BR40" s="7" t="s">
        <v>36</v>
      </c>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row>
    <row r="41" s="362" customFormat="true" ht="15" customHeight="true" x14ac:dyDescent="0.2">
      <c r="A41" s="1133" t="s">
        <v>57</v>
      </c>
      <c r="B41" s="428" t="s">
        <v>50</v>
      </c>
      <c r="C41" s="107" t="s">
        <v>36</v>
      </c>
      <c r="D41" s="104" t="s">
        <v>36</v>
      </c>
      <c r="E41" s="104" t="s">
        <v>36</v>
      </c>
      <c r="F41" s="104" t="s">
        <v>36</v>
      </c>
      <c r="G41" s="101" t="s">
        <v>36</v>
      </c>
      <c r="H41" s="98" t="s">
        <v>36</v>
      </c>
      <c r="I41" s="104" t="s">
        <v>36</v>
      </c>
      <c r="J41" s="104" t="s">
        <v>36</v>
      </c>
      <c r="K41" s="104" t="s">
        <v>36</v>
      </c>
      <c r="L41" s="95" t="s">
        <v>36</v>
      </c>
      <c r="M41" s="107" t="s">
        <v>36</v>
      </c>
      <c r="N41" s="104" t="s">
        <v>36</v>
      </c>
      <c r="O41" s="104" t="s">
        <v>36</v>
      </c>
      <c r="P41" s="104" t="s">
        <v>36</v>
      </c>
      <c r="Q41" s="101" t="s">
        <v>36</v>
      </c>
      <c r="R41" s="37" t="s">
        <v>36</v>
      </c>
      <c r="S41" s="487"/>
      <c r="T41" s="487"/>
      <c r="U41" s="487"/>
      <c r="V41" s="487"/>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7"/>
      <c r="AZ41" s="940"/>
      <c r="BA41" s="1124" t="s">
        <v>57</v>
      </c>
      <c r="BB41" s="643" t="s">
        <v>50</v>
      </c>
      <c r="BC41" s="91" t="s">
        <v>36</v>
      </c>
      <c r="BD41" s="87" t="s">
        <v>36</v>
      </c>
      <c r="BE41" s="87" t="s">
        <v>36</v>
      </c>
      <c r="BF41" s="87" t="s">
        <v>36</v>
      </c>
      <c r="BG41" s="82" t="s">
        <v>36</v>
      </c>
      <c r="BH41" s="91" t="s">
        <v>36</v>
      </c>
      <c r="BI41" s="87" t="s">
        <v>36</v>
      </c>
      <c r="BJ41" s="87" t="s">
        <v>36</v>
      </c>
      <c r="BK41" s="87" t="s">
        <v>36</v>
      </c>
      <c r="BL41" s="82" t="s">
        <v>36</v>
      </c>
      <c r="BM41" s="91" t="s">
        <v>36</v>
      </c>
      <c r="BN41" s="87" t="s">
        <v>36</v>
      </c>
      <c r="BO41" s="87" t="s">
        <v>36</v>
      </c>
      <c r="BP41" s="87" t="s">
        <v>36</v>
      </c>
      <c r="BQ41" s="82" t="s">
        <v>36</v>
      </c>
      <c r="BR41" s="7" t="s">
        <v>36</v>
      </c>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row>
    <row r="42" s="362" customFormat="true" ht="15" customHeight="true" x14ac:dyDescent="0.2">
      <c r="A42" s="1133"/>
      <c r="B42" s="428" t="s">
        <v>49</v>
      </c>
      <c r="C42" s="107" t="s">
        <v>36</v>
      </c>
      <c r="D42" s="104" t="s">
        <v>36</v>
      </c>
      <c r="E42" s="104" t="s">
        <v>36</v>
      </c>
      <c r="F42" s="104" t="s">
        <v>36</v>
      </c>
      <c r="G42" s="101" t="s">
        <v>36</v>
      </c>
      <c r="H42" s="98" t="s">
        <v>36</v>
      </c>
      <c r="I42" s="104" t="s">
        <v>36</v>
      </c>
      <c r="J42" s="104" t="s">
        <v>36</v>
      </c>
      <c r="K42" s="104" t="s">
        <v>36</v>
      </c>
      <c r="L42" s="95" t="s">
        <v>36</v>
      </c>
      <c r="M42" s="107" t="s">
        <v>36</v>
      </c>
      <c r="N42" s="104" t="s">
        <v>36</v>
      </c>
      <c r="O42" s="104" t="s">
        <v>36</v>
      </c>
      <c r="P42" s="104" t="s">
        <v>36</v>
      </c>
      <c r="Q42" s="101" t="s">
        <v>36</v>
      </c>
      <c r="R42" s="37" t="s">
        <v>36</v>
      </c>
      <c r="S42" s="487"/>
      <c r="T42" s="487"/>
      <c r="U42" s="487"/>
      <c r="V42" s="487"/>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7"/>
      <c r="AZ42" s="940"/>
      <c r="BA42" s="1124"/>
      <c r="BB42" s="643" t="s">
        <v>49</v>
      </c>
      <c r="BC42" s="91" t="s">
        <v>36</v>
      </c>
      <c r="BD42" s="87" t="s">
        <v>36</v>
      </c>
      <c r="BE42" s="87" t="s">
        <v>36</v>
      </c>
      <c r="BF42" s="87" t="s">
        <v>36</v>
      </c>
      <c r="BG42" s="82" t="s">
        <v>36</v>
      </c>
      <c r="BH42" s="91" t="s">
        <v>36</v>
      </c>
      <c r="BI42" s="87" t="s">
        <v>36</v>
      </c>
      <c r="BJ42" s="87" t="s">
        <v>36</v>
      </c>
      <c r="BK42" s="87" t="s">
        <v>36</v>
      </c>
      <c r="BL42" s="82" t="s">
        <v>36</v>
      </c>
      <c r="BM42" s="91" t="s">
        <v>36</v>
      </c>
      <c r="BN42" s="87" t="s">
        <v>36</v>
      </c>
      <c r="BO42" s="87" t="s">
        <v>36</v>
      </c>
      <c r="BP42" s="87" t="s">
        <v>36</v>
      </c>
      <c r="BQ42" s="82" t="s">
        <v>36</v>
      </c>
      <c r="BR42" s="7" t="s">
        <v>36</v>
      </c>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row>
    <row r="43" s="362" customFormat="true" ht="15" customHeight="true" x14ac:dyDescent="0.2">
      <c r="A43" s="1133" t="s">
        <v>54</v>
      </c>
      <c r="B43" s="428" t="s">
        <v>50</v>
      </c>
      <c r="C43" s="107" t="s">
        <v>36</v>
      </c>
      <c r="D43" s="104" t="s">
        <v>36</v>
      </c>
      <c r="E43" s="104" t="s">
        <v>36</v>
      </c>
      <c r="F43" s="104" t="s">
        <v>36</v>
      </c>
      <c r="G43" s="101" t="s">
        <v>36</v>
      </c>
      <c r="H43" s="98" t="s">
        <v>36</v>
      </c>
      <c r="I43" s="104" t="s">
        <v>36</v>
      </c>
      <c r="J43" s="104" t="s">
        <v>36</v>
      </c>
      <c r="K43" s="104" t="s">
        <v>36</v>
      </c>
      <c r="L43" s="95" t="s">
        <v>36</v>
      </c>
      <c r="M43" s="107" t="s">
        <v>36</v>
      </c>
      <c r="N43" s="104" t="s">
        <v>36</v>
      </c>
      <c r="O43" s="104" t="s">
        <v>36</v>
      </c>
      <c r="P43" s="104" t="s">
        <v>36</v>
      </c>
      <c r="Q43" s="101" t="s">
        <v>36</v>
      </c>
      <c r="R43" s="37" t="s">
        <v>36</v>
      </c>
      <c r="S43" s="487"/>
      <c r="T43" s="487"/>
      <c r="U43" s="487"/>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940"/>
      <c r="BA43" s="1124" t="s">
        <v>54</v>
      </c>
      <c r="BB43" s="643" t="s">
        <v>50</v>
      </c>
      <c r="BC43" s="91" t="s">
        <v>36</v>
      </c>
      <c r="BD43" s="87" t="s">
        <v>36</v>
      </c>
      <c r="BE43" s="87" t="s">
        <v>36</v>
      </c>
      <c r="BF43" s="87" t="s">
        <v>36</v>
      </c>
      <c r="BG43" s="82" t="s">
        <v>36</v>
      </c>
      <c r="BH43" s="91" t="s">
        <v>36</v>
      </c>
      <c r="BI43" s="87" t="s">
        <v>36</v>
      </c>
      <c r="BJ43" s="87" t="s">
        <v>36</v>
      </c>
      <c r="BK43" s="87" t="s">
        <v>36</v>
      </c>
      <c r="BL43" s="82" t="s">
        <v>36</v>
      </c>
      <c r="BM43" s="91" t="s">
        <v>36</v>
      </c>
      <c r="BN43" s="87" t="s">
        <v>36</v>
      </c>
      <c r="BO43" s="87" t="s">
        <v>36</v>
      </c>
      <c r="BP43" s="87" t="s">
        <v>36</v>
      </c>
      <c r="BQ43" s="82" t="s">
        <v>36</v>
      </c>
      <c r="BR43" s="7" t="s">
        <v>36</v>
      </c>
      <c r="BS43" s="30"/>
      <c r="BT43" s="30"/>
      <c r="BU43" s="30"/>
      <c r="BV43" s="30"/>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row>
    <row r="44" s="362" customFormat="true" ht="15" customHeight="true" x14ac:dyDescent="0.2">
      <c r="A44" s="1133"/>
      <c r="B44" s="428" t="s">
        <v>49</v>
      </c>
      <c r="C44" s="107" t="s">
        <v>36</v>
      </c>
      <c r="D44" s="104" t="s">
        <v>36</v>
      </c>
      <c r="E44" s="104" t="s">
        <v>36</v>
      </c>
      <c r="F44" s="104" t="s">
        <v>36</v>
      </c>
      <c r="G44" s="101" t="s">
        <v>36</v>
      </c>
      <c r="H44" s="98" t="s">
        <v>36</v>
      </c>
      <c r="I44" s="104" t="s">
        <v>36</v>
      </c>
      <c r="J44" s="104" t="s">
        <v>36</v>
      </c>
      <c r="K44" s="104" t="s">
        <v>36</v>
      </c>
      <c r="L44" s="95" t="s">
        <v>36</v>
      </c>
      <c r="M44" s="107" t="s">
        <v>36</v>
      </c>
      <c r="N44" s="104" t="s">
        <v>36</v>
      </c>
      <c r="O44" s="104" t="s">
        <v>36</v>
      </c>
      <c r="P44" s="104" t="s">
        <v>36</v>
      </c>
      <c r="Q44" s="101" t="s">
        <v>36</v>
      </c>
      <c r="R44" s="37" t="s">
        <v>36</v>
      </c>
      <c r="S44" s="487"/>
      <c r="T44" s="487"/>
      <c r="U44" s="487"/>
      <c r="V44" s="487"/>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7"/>
      <c r="AZ44" s="940"/>
      <c r="BA44" s="1124"/>
      <c r="BB44" s="643" t="s">
        <v>49</v>
      </c>
      <c r="BC44" s="91" t="s">
        <v>36</v>
      </c>
      <c r="BD44" s="87" t="s">
        <v>36</v>
      </c>
      <c r="BE44" s="87" t="s">
        <v>36</v>
      </c>
      <c r="BF44" s="87" t="s">
        <v>36</v>
      </c>
      <c r="BG44" s="82" t="s">
        <v>36</v>
      </c>
      <c r="BH44" s="91" t="s">
        <v>36</v>
      </c>
      <c r="BI44" s="87" t="s">
        <v>36</v>
      </c>
      <c r="BJ44" s="87" t="s">
        <v>36</v>
      </c>
      <c r="BK44" s="87" t="s">
        <v>36</v>
      </c>
      <c r="BL44" s="82" t="s">
        <v>36</v>
      </c>
      <c r="BM44" s="91" t="s">
        <v>36</v>
      </c>
      <c r="BN44" s="87" t="s">
        <v>36</v>
      </c>
      <c r="BO44" s="87" t="s">
        <v>36</v>
      </c>
      <c r="BP44" s="87" t="s">
        <v>36</v>
      </c>
      <c r="BQ44" s="82" t="s">
        <v>36</v>
      </c>
      <c r="BR44" s="7" t="s">
        <v>36</v>
      </c>
      <c r="BS44" s="30"/>
      <c r="BT44" s="30"/>
      <c r="BU44" s="30"/>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row>
    <row r="45" s="362" customFormat="true" ht="15" customHeight="true" x14ac:dyDescent="0.2">
      <c r="A45" s="1133" t="s">
        <v>53</v>
      </c>
      <c r="B45" s="428" t="s">
        <v>50</v>
      </c>
      <c r="C45" s="107" t="s">
        <v>36</v>
      </c>
      <c r="D45" s="104" t="s">
        <v>36</v>
      </c>
      <c r="E45" s="104" t="s">
        <v>36</v>
      </c>
      <c r="F45" s="104" t="s">
        <v>36</v>
      </c>
      <c r="G45" s="101" t="s">
        <v>36</v>
      </c>
      <c r="H45" s="98" t="s">
        <v>36</v>
      </c>
      <c r="I45" s="104" t="s">
        <v>36</v>
      </c>
      <c r="J45" s="104" t="s">
        <v>36</v>
      </c>
      <c r="K45" s="104" t="s">
        <v>36</v>
      </c>
      <c r="L45" s="95" t="s">
        <v>36</v>
      </c>
      <c r="M45" s="107" t="s">
        <v>36</v>
      </c>
      <c r="N45" s="104" t="s">
        <v>36</v>
      </c>
      <c r="O45" s="104" t="s">
        <v>36</v>
      </c>
      <c r="P45" s="104" t="s">
        <v>36</v>
      </c>
      <c r="Q45" s="101" t="s">
        <v>36</v>
      </c>
      <c r="R45" s="37" t="s">
        <v>36</v>
      </c>
      <c r="S45" s="487"/>
      <c r="T45" s="487"/>
      <c r="U45" s="487"/>
      <c r="V45" s="487"/>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7"/>
      <c r="AZ45" s="940"/>
      <c r="BA45" s="1124" t="s">
        <v>53</v>
      </c>
      <c r="BB45" s="643" t="s">
        <v>50</v>
      </c>
      <c r="BC45" s="91" t="s">
        <v>36</v>
      </c>
      <c r="BD45" s="87" t="s">
        <v>36</v>
      </c>
      <c r="BE45" s="87" t="s">
        <v>36</v>
      </c>
      <c r="BF45" s="87" t="s">
        <v>36</v>
      </c>
      <c r="BG45" s="82" t="s">
        <v>36</v>
      </c>
      <c r="BH45" s="91" t="s">
        <v>36</v>
      </c>
      <c r="BI45" s="87" t="s">
        <v>36</v>
      </c>
      <c r="BJ45" s="87" t="s">
        <v>36</v>
      </c>
      <c r="BK45" s="87" t="s">
        <v>36</v>
      </c>
      <c r="BL45" s="82" t="s">
        <v>36</v>
      </c>
      <c r="BM45" s="91" t="s">
        <v>36</v>
      </c>
      <c r="BN45" s="87" t="s">
        <v>36</v>
      </c>
      <c r="BO45" s="87" t="s">
        <v>36</v>
      </c>
      <c r="BP45" s="87" t="s">
        <v>36</v>
      </c>
      <c r="BQ45" s="82" t="s">
        <v>36</v>
      </c>
      <c r="BR45" s="7" t="s">
        <v>36</v>
      </c>
      <c r="BS45" s="30"/>
      <c r="BT45" s="30"/>
      <c r="BU45" s="30"/>
      <c r="BV45" s="30"/>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row>
    <row r="46" s="362" customFormat="true" ht="15" customHeight="true" x14ac:dyDescent="0.2">
      <c r="A46" s="1133"/>
      <c r="B46" s="428" t="s">
        <v>49</v>
      </c>
      <c r="C46" s="107" t="s">
        <v>36</v>
      </c>
      <c r="D46" s="104" t="s">
        <v>36</v>
      </c>
      <c r="E46" s="104" t="s">
        <v>36</v>
      </c>
      <c r="F46" s="104" t="s">
        <v>36</v>
      </c>
      <c r="G46" s="101" t="s">
        <v>36</v>
      </c>
      <c r="H46" s="98" t="s">
        <v>36</v>
      </c>
      <c r="I46" s="104" t="s">
        <v>36</v>
      </c>
      <c r="J46" s="104" t="s">
        <v>36</v>
      </c>
      <c r="K46" s="104" t="s">
        <v>36</v>
      </c>
      <c r="L46" s="95" t="s">
        <v>36</v>
      </c>
      <c r="M46" s="107" t="s">
        <v>36</v>
      </c>
      <c r="N46" s="104" t="s">
        <v>36</v>
      </c>
      <c r="O46" s="104" t="s">
        <v>36</v>
      </c>
      <c r="P46" s="104" t="s">
        <v>36</v>
      </c>
      <c r="Q46" s="101" t="s">
        <v>36</v>
      </c>
      <c r="R46" s="37" t="s">
        <v>36</v>
      </c>
      <c r="S46" s="487"/>
      <c r="T46" s="487"/>
      <c r="U46" s="487"/>
      <c r="V46" s="487"/>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7"/>
      <c r="AZ46" s="940"/>
      <c r="BA46" s="1124"/>
      <c r="BB46" s="643" t="s">
        <v>49</v>
      </c>
      <c r="BC46" s="91" t="s">
        <v>36</v>
      </c>
      <c r="BD46" s="87" t="s">
        <v>36</v>
      </c>
      <c r="BE46" s="87" t="s">
        <v>36</v>
      </c>
      <c r="BF46" s="87" t="s">
        <v>36</v>
      </c>
      <c r="BG46" s="82" t="s">
        <v>36</v>
      </c>
      <c r="BH46" s="91" t="s">
        <v>36</v>
      </c>
      <c r="BI46" s="87" t="s">
        <v>36</v>
      </c>
      <c r="BJ46" s="87" t="s">
        <v>36</v>
      </c>
      <c r="BK46" s="87" t="s">
        <v>36</v>
      </c>
      <c r="BL46" s="82" t="s">
        <v>36</v>
      </c>
      <c r="BM46" s="91" t="s">
        <v>36</v>
      </c>
      <c r="BN46" s="87" t="s">
        <v>36</v>
      </c>
      <c r="BO46" s="87" t="s">
        <v>36</v>
      </c>
      <c r="BP46" s="87" t="s">
        <v>36</v>
      </c>
      <c r="BQ46" s="82" t="s">
        <v>36</v>
      </c>
      <c r="BR46" s="7" t="s">
        <v>36</v>
      </c>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row>
    <row r="47" s="357" customFormat="true" ht="15" customHeight="true" x14ac:dyDescent="0.2">
      <c r="A47" s="1133" t="s">
        <v>103</v>
      </c>
      <c r="B47" s="428" t="s">
        <v>102</v>
      </c>
      <c r="C47" s="107" t="s">
        <v>36</v>
      </c>
      <c r="D47" s="104" t="s">
        <v>36</v>
      </c>
      <c r="E47" s="104" t="s">
        <v>36</v>
      </c>
      <c r="F47" s="104" t="s">
        <v>36</v>
      </c>
      <c r="G47" s="101" t="s">
        <v>36</v>
      </c>
      <c r="H47" s="98" t="s">
        <v>36</v>
      </c>
      <c r="I47" s="104" t="s">
        <v>36</v>
      </c>
      <c r="J47" s="104" t="s">
        <v>36</v>
      </c>
      <c r="K47" s="104" t="s">
        <v>36</v>
      </c>
      <c r="L47" s="95" t="s">
        <v>36</v>
      </c>
      <c r="M47" s="107" t="s">
        <v>36</v>
      </c>
      <c r="N47" s="104" t="s">
        <v>36</v>
      </c>
      <c r="O47" s="104" t="s">
        <v>36</v>
      </c>
      <c r="P47" s="104" t="s">
        <v>36</v>
      </c>
      <c r="Q47" s="101" t="s">
        <v>36</v>
      </c>
      <c r="R47" s="37" t="s">
        <v>36</v>
      </c>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94"/>
      <c r="BA47" s="1124" t="s">
        <v>103</v>
      </c>
      <c r="BB47" s="643" t="s">
        <v>102</v>
      </c>
      <c r="BC47" s="91" t="s">
        <v>36</v>
      </c>
      <c r="BD47" s="87" t="s">
        <v>36</v>
      </c>
      <c r="BE47" s="87" t="s">
        <v>36</v>
      </c>
      <c r="BF47" s="87" t="s">
        <v>36</v>
      </c>
      <c r="BG47" s="82" t="s">
        <v>36</v>
      </c>
      <c r="BH47" s="91" t="s">
        <v>36</v>
      </c>
      <c r="BI47" s="87" t="s">
        <v>36</v>
      </c>
      <c r="BJ47" s="87" t="s">
        <v>36</v>
      </c>
      <c r="BK47" s="87" t="s">
        <v>36</v>
      </c>
      <c r="BL47" s="82" t="s">
        <v>36</v>
      </c>
      <c r="BM47" s="91" t="s">
        <v>36</v>
      </c>
      <c r="BN47" s="87" t="s">
        <v>36</v>
      </c>
      <c r="BO47" s="87" t="s">
        <v>36</v>
      </c>
      <c r="BP47" s="87" t="s">
        <v>36</v>
      </c>
      <c r="BQ47" s="82" t="s">
        <v>36</v>
      </c>
      <c r="BR47" s="7" t="s">
        <v>36</v>
      </c>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row>
    <row r="48" s="357" customFormat="true" ht="15" customHeight="true" x14ac:dyDescent="0.2">
      <c r="A48" s="1133"/>
      <c r="B48" s="428" t="s">
        <v>101</v>
      </c>
      <c r="C48" s="107" t="s">
        <v>36</v>
      </c>
      <c r="D48" s="104" t="s">
        <v>36</v>
      </c>
      <c r="E48" s="104" t="s">
        <v>36</v>
      </c>
      <c r="F48" s="104" t="s">
        <v>36</v>
      </c>
      <c r="G48" s="101" t="s">
        <v>36</v>
      </c>
      <c r="H48" s="98" t="s">
        <v>36</v>
      </c>
      <c r="I48" s="104" t="s">
        <v>36</v>
      </c>
      <c r="J48" s="104" t="s">
        <v>36</v>
      </c>
      <c r="K48" s="104" t="s">
        <v>36</v>
      </c>
      <c r="L48" s="95" t="s">
        <v>36</v>
      </c>
      <c r="M48" s="107" t="s">
        <v>36</v>
      </c>
      <c r="N48" s="104" t="s">
        <v>36</v>
      </c>
      <c r="O48" s="104" t="s">
        <v>36</v>
      </c>
      <c r="P48" s="104" t="s">
        <v>36</v>
      </c>
      <c r="Q48" s="101" t="s">
        <v>36</v>
      </c>
      <c r="R48" s="37" t="s">
        <v>36</v>
      </c>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94"/>
      <c r="BA48" s="1124"/>
      <c r="BB48" s="643" t="s">
        <v>101</v>
      </c>
      <c r="BC48" s="91" t="s">
        <v>36</v>
      </c>
      <c r="BD48" s="87" t="s">
        <v>36</v>
      </c>
      <c r="BE48" s="87" t="s">
        <v>36</v>
      </c>
      <c r="BF48" s="87" t="s">
        <v>36</v>
      </c>
      <c r="BG48" s="82" t="s">
        <v>36</v>
      </c>
      <c r="BH48" s="91" t="s">
        <v>36</v>
      </c>
      <c r="BI48" s="87" t="s">
        <v>36</v>
      </c>
      <c r="BJ48" s="87" t="s">
        <v>36</v>
      </c>
      <c r="BK48" s="87" t="s">
        <v>36</v>
      </c>
      <c r="BL48" s="82" t="s">
        <v>36</v>
      </c>
      <c r="BM48" s="91" t="s">
        <v>36</v>
      </c>
      <c r="BN48" s="87" t="s">
        <v>36</v>
      </c>
      <c r="BO48" s="87" t="s">
        <v>36</v>
      </c>
      <c r="BP48" s="87" t="s">
        <v>36</v>
      </c>
      <c r="BQ48" s="82" t="s">
        <v>36</v>
      </c>
      <c r="BR48" s="7" t="s">
        <v>36</v>
      </c>
      <c r="BS48" s="30"/>
      <c r="BT48" s="30"/>
      <c r="BU48" s="30"/>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row>
    <row r="49" s="357" customFormat="true" ht="15" customHeight="true" x14ac:dyDescent="0.2">
      <c r="A49" s="1133"/>
      <c r="B49" s="428" t="s">
        <v>69</v>
      </c>
      <c r="C49" s="107" t="s">
        <v>36</v>
      </c>
      <c r="D49" s="104" t="s">
        <v>36</v>
      </c>
      <c r="E49" s="104" t="s">
        <v>36</v>
      </c>
      <c r="F49" s="104" t="s">
        <v>36</v>
      </c>
      <c r="G49" s="101" t="s">
        <v>36</v>
      </c>
      <c r="H49" s="98" t="s">
        <v>36</v>
      </c>
      <c r="I49" s="104" t="s">
        <v>36</v>
      </c>
      <c r="J49" s="104" t="s">
        <v>36</v>
      </c>
      <c r="K49" s="104" t="s">
        <v>36</v>
      </c>
      <c r="L49" s="95" t="s">
        <v>36</v>
      </c>
      <c r="M49" s="107" t="s">
        <v>36</v>
      </c>
      <c r="N49" s="104" t="s">
        <v>36</v>
      </c>
      <c r="O49" s="104" t="s">
        <v>36</v>
      </c>
      <c r="P49" s="104" t="s">
        <v>36</v>
      </c>
      <c r="Q49" s="101" t="s">
        <v>36</v>
      </c>
      <c r="R49" s="37" t="s">
        <v>36</v>
      </c>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94"/>
      <c r="BA49" s="1124"/>
      <c r="BB49" s="643" t="s">
        <v>69</v>
      </c>
      <c r="BC49" s="91" t="s">
        <v>36</v>
      </c>
      <c r="BD49" s="87" t="s">
        <v>36</v>
      </c>
      <c r="BE49" s="87" t="s">
        <v>36</v>
      </c>
      <c r="BF49" s="87" t="s">
        <v>36</v>
      </c>
      <c r="BG49" s="82" t="s">
        <v>36</v>
      </c>
      <c r="BH49" s="91" t="s">
        <v>36</v>
      </c>
      <c r="BI49" s="87" t="s">
        <v>36</v>
      </c>
      <c r="BJ49" s="87" t="s">
        <v>36</v>
      </c>
      <c r="BK49" s="87" t="s">
        <v>36</v>
      </c>
      <c r="BL49" s="82" t="s">
        <v>36</v>
      </c>
      <c r="BM49" s="91" t="s">
        <v>36</v>
      </c>
      <c r="BN49" s="87" t="s">
        <v>36</v>
      </c>
      <c r="BO49" s="87" t="s">
        <v>36</v>
      </c>
      <c r="BP49" s="87" t="s">
        <v>36</v>
      </c>
      <c r="BQ49" s="82" t="s">
        <v>36</v>
      </c>
      <c r="BR49" s="7" t="s">
        <v>36</v>
      </c>
      <c r="BS49" s="30"/>
      <c r="BT49" s="30"/>
      <c r="BU49" s="30"/>
      <c r="BV49" s="30"/>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row>
    <row r="50" s="357" customFormat="true" ht="15" customHeight="true" x14ac:dyDescent="0.2">
      <c r="A50" s="1133" t="s">
        <v>104</v>
      </c>
      <c r="B50" s="428" t="s">
        <v>102</v>
      </c>
      <c r="C50" s="107" t="s">
        <v>36</v>
      </c>
      <c r="D50" s="104" t="s">
        <v>36</v>
      </c>
      <c r="E50" s="104" t="s">
        <v>36</v>
      </c>
      <c r="F50" s="104" t="s">
        <v>36</v>
      </c>
      <c r="G50" s="101" t="s">
        <v>36</v>
      </c>
      <c r="H50" s="98" t="s">
        <v>36</v>
      </c>
      <c r="I50" s="104" t="s">
        <v>36</v>
      </c>
      <c r="J50" s="104" t="s">
        <v>36</v>
      </c>
      <c r="K50" s="104" t="s">
        <v>36</v>
      </c>
      <c r="L50" s="95" t="s">
        <v>36</v>
      </c>
      <c r="M50" s="107" t="s">
        <v>36</v>
      </c>
      <c r="N50" s="104" t="s">
        <v>36</v>
      </c>
      <c r="O50" s="104" t="s">
        <v>36</v>
      </c>
      <c r="P50" s="104" t="s">
        <v>36</v>
      </c>
      <c r="Q50" s="101" t="s">
        <v>36</v>
      </c>
      <c r="R50" s="37" t="s">
        <v>36</v>
      </c>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94"/>
      <c r="BA50" s="1124" t="s">
        <v>104</v>
      </c>
      <c r="BB50" s="643" t="s">
        <v>102</v>
      </c>
      <c r="BC50" s="91" t="s">
        <v>36</v>
      </c>
      <c r="BD50" s="87" t="s">
        <v>36</v>
      </c>
      <c r="BE50" s="87" t="s">
        <v>36</v>
      </c>
      <c r="BF50" s="87" t="s">
        <v>36</v>
      </c>
      <c r="BG50" s="82" t="s">
        <v>36</v>
      </c>
      <c r="BH50" s="91" t="s">
        <v>36</v>
      </c>
      <c r="BI50" s="87" t="s">
        <v>36</v>
      </c>
      <c r="BJ50" s="87" t="s">
        <v>36</v>
      </c>
      <c r="BK50" s="87" t="s">
        <v>36</v>
      </c>
      <c r="BL50" s="82" t="s">
        <v>36</v>
      </c>
      <c r="BM50" s="91" t="s">
        <v>36</v>
      </c>
      <c r="BN50" s="87" t="s">
        <v>36</v>
      </c>
      <c r="BO50" s="87" t="s">
        <v>36</v>
      </c>
      <c r="BP50" s="87" t="s">
        <v>36</v>
      </c>
      <c r="BQ50" s="82" t="s">
        <v>36</v>
      </c>
      <c r="BR50" s="7" t="s">
        <v>36</v>
      </c>
      <c r="BS50" s="30"/>
      <c r="BT50" s="30"/>
      <c r="BU50" s="30"/>
      <c r="BV50" s="30"/>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row>
    <row r="51" s="357" customFormat="true" ht="15" customHeight="true" x14ac:dyDescent="0.2">
      <c r="A51" s="1133"/>
      <c r="B51" s="428" t="s">
        <v>101</v>
      </c>
      <c r="C51" s="107" t="s">
        <v>36</v>
      </c>
      <c r="D51" s="104" t="s">
        <v>36</v>
      </c>
      <c r="E51" s="104" t="s">
        <v>36</v>
      </c>
      <c r="F51" s="104" t="s">
        <v>36</v>
      </c>
      <c r="G51" s="101" t="s">
        <v>36</v>
      </c>
      <c r="H51" s="98" t="s">
        <v>36</v>
      </c>
      <c r="I51" s="104" t="s">
        <v>36</v>
      </c>
      <c r="J51" s="104" t="s">
        <v>36</v>
      </c>
      <c r="K51" s="104" t="s">
        <v>36</v>
      </c>
      <c r="L51" s="95" t="s">
        <v>36</v>
      </c>
      <c r="M51" s="107" t="s">
        <v>36</v>
      </c>
      <c r="N51" s="104" t="s">
        <v>36</v>
      </c>
      <c r="O51" s="104" t="s">
        <v>36</v>
      </c>
      <c r="P51" s="104" t="s">
        <v>36</v>
      </c>
      <c r="Q51" s="101" t="s">
        <v>36</v>
      </c>
      <c r="R51" s="37" t="s">
        <v>36</v>
      </c>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94"/>
      <c r="BA51" s="1124"/>
      <c r="BB51" s="643" t="s">
        <v>101</v>
      </c>
      <c r="BC51" s="91" t="s">
        <v>36</v>
      </c>
      <c r="BD51" s="87" t="s">
        <v>36</v>
      </c>
      <c r="BE51" s="87" t="s">
        <v>36</v>
      </c>
      <c r="BF51" s="87" t="s">
        <v>36</v>
      </c>
      <c r="BG51" s="82" t="s">
        <v>36</v>
      </c>
      <c r="BH51" s="91" t="s">
        <v>36</v>
      </c>
      <c r="BI51" s="87" t="s">
        <v>36</v>
      </c>
      <c r="BJ51" s="87" t="s">
        <v>36</v>
      </c>
      <c r="BK51" s="87" t="s">
        <v>36</v>
      </c>
      <c r="BL51" s="82" t="s">
        <v>36</v>
      </c>
      <c r="BM51" s="91" t="s">
        <v>36</v>
      </c>
      <c r="BN51" s="87" t="s">
        <v>36</v>
      </c>
      <c r="BO51" s="87" t="s">
        <v>36</v>
      </c>
      <c r="BP51" s="87" t="s">
        <v>36</v>
      </c>
      <c r="BQ51" s="82" t="s">
        <v>36</v>
      </c>
      <c r="BR51" s="7" t="s">
        <v>36</v>
      </c>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row>
    <row r="52" s="357" customFormat="true" ht="15" customHeight="true" x14ac:dyDescent="0.2">
      <c r="A52" s="1133"/>
      <c r="B52" s="428" t="s">
        <v>69</v>
      </c>
      <c r="C52" s="107" t="s">
        <v>36</v>
      </c>
      <c r="D52" s="104" t="s">
        <v>36</v>
      </c>
      <c r="E52" s="104" t="s">
        <v>36</v>
      </c>
      <c r="F52" s="104" t="s">
        <v>36</v>
      </c>
      <c r="G52" s="101" t="s">
        <v>36</v>
      </c>
      <c r="H52" s="98" t="s">
        <v>36</v>
      </c>
      <c r="I52" s="104" t="s">
        <v>36</v>
      </c>
      <c r="J52" s="104" t="s">
        <v>36</v>
      </c>
      <c r="K52" s="104" t="s">
        <v>36</v>
      </c>
      <c r="L52" s="95" t="s">
        <v>36</v>
      </c>
      <c r="M52" s="107" t="s">
        <v>36</v>
      </c>
      <c r="N52" s="104" t="s">
        <v>36</v>
      </c>
      <c r="O52" s="104" t="s">
        <v>36</v>
      </c>
      <c r="P52" s="104" t="s">
        <v>36</v>
      </c>
      <c r="Q52" s="101" t="s">
        <v>36</v>
      </c>
      <c r="R52" s="37" t="s">
        <v>36</v>
      </c>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94"/>
      <c r="BA52" s="1124"/>
      <c r="BB52" s="643" t="s">
        <v>69</v>
      </c>
      <c r="BC52" s="91" t="s">
        <v>36</v>
      </c>
      <c r="BD52" s="87" t="s">
        <v>36</v>
      </c>
      <c r="BE52" s="87" t="s">
        <v>36</v>
      </c>
      <c r="BF52" s="87" t="s">
        <v>36</v>
      </c>
      <c r="BG52" s="82" t="s">
        <v>36</v>
      </c>
      <c r="BH52" s="91" t="s">
        <v>36</v>
      </c>
      <c r="BI52" s="87" t="s">
        <v>36</v>
      </c>
      <c r="BJ52" s="87" t="s">
        <v>36</v>
      </c>
      <c r="BK52" s="87" t="s">
        <v>36</v>
      </c>
      <c r="BL52" s="82" t="s">
        <v>36</v>
      </c>
      <c r="BM52" s="91" t="s">
        <v>36</v>
      </c>
      <c r="BN52" s="87" t="s">
        <v>36</v>
      </c>
      <c r="BO52" s="87" t="s">
        <v>36</v>
      </c>
      <c r="BP52" s="87" t="s">
        <v>36</v>
      </c>
      <c r="BQ52" s="82" t="s">
        <v>36</v>
      </c>
      <c r="BR52" s="7" t="s">
        <v>36</v>
      </c>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row>
    <row r="53" s="357" customFormat="true" ht="15" customHeight="true" x14ac:dyDescent="0.2">
      <c r="A53" s="1133" t="s">
        <v>107</v>
      </c>
      <c r="B53" s="428" t="s">
        <v>102</v>
      </c>
      <c r="C53" s="107" t="s">
        <v>36</v>
      </c>
      <c r="D53" s="104" t="s">
        <v>36</v>
      </c>
      <c r="E53" s="104" t="s">
        <v>36</v>
      </c>
      <c r="F53" s="104" t="s">
        <v>36</v>
      </c>
      <c r="G53" s="101" t="s">
        <v>36</v>
      </c>
      <c r="H53" s="98" t="s">
        <v>36</v>
      </c>
      <c r="I53" s="104" t="s">
        <v>36</v>
      </c>
      <c r="J53" s="104" t="s">
        <v>36</v>
      </c>
      <c r="K53" s="104" t="s">
        <v>36</v>
      </c>
      <c r="L53" s="95" t="s">
        <v>36</v>
      </c>
      <c r="M53" s="107" t="s">
        <v>36</v>
      </c>
      <c r="N53" s="104" t="s">
        <v>36</v>
      </c>
      <c r="O53" s="104" t="s">
        <v>36</v>
      </c>
      <c r="P53" s="104" t="s">
        <v>36</v>
      </c>
      <c r="Q53" s="101" t="s">
        <v>36</v>
      </c>
      <c r="R53" s="37" t="s">
        <v>36</v>
      </c>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94"/>
      <c r="BA53" s="1124" t="s">
        <v>107</v>
      </c>
      <c r="BB53" s="643" t="s">
        <v>102</v>
      </c>
      <c r="BC53" s="91" t="s">
        <v>36</v>
      </c>
      <c r="BD53" s="87" t="s">
        <v>36</v>
      </c>
      <c r="BE53" s="87" t="s">
        <v>36</v>
      </c>
      <c r="BF53" s="87" t="s">
        <v>36</v>
      </c>
      <c r="BG53" s="82" t="s">
        <v>36</v>
      </c>
      <c r="BH53" s="91" t="s">
        <v>36</v>
      </c>
      <c r="BI53" s="87" t="s">
        <v>36</v>
      </c>
      <c r="BJ53" s="87" t="s">
        <v>36</v>
      </c>
      <c r="BK53" s="87" t="s">
        <v>36</v>
      </c>
      <c r="BL53" s="82" t="s">
        <v>36</v>
      </c>
      <c r="BM53" s="91" t="s">
        <v>36</v>
      </c>
      <c r="BN53" s="87" t="s">
        <v>36</v>
      </c>
      <c r="BO53" s="87" t="s">
        <v>36</v>
      </c>
      <c r="BP53" s="87" t="s">
        <v>36</v>
      </c>
      <c r="BQ53" s="82" t="s">
        <v>36</v>
      </c>
      <c r="BR53" s="7" t="s">
        <v>36</v>
      </c>
      <c r="BS53" s="30"/>
      <c r="BT53" s="30"/>
      <c r="BU53" s="30"/>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row>
    <row r="54" s="357" customFormat="true" ht="15" customHeight="true" x14ac:dyDescent="0.2">
      <c r="A54" s="1133"/>
      <c r="B54" s="428" t="s">
        <v>101</v>
      </c>
      <c r="C54" s="107" t="s">
        <v>36</v>
      </c>
      <c r="D54" s="104" t="s">
        <v>36</v>
      </c>
      <c r="E54" s="104" t="s">
        <v>36</v>
      </c>
      <c r="F54" s="104" t="s">
        <v>36</v>
      </c>
      <c r="G54" s="101" t="s">
        <v>36</v>
      </c>
      <c r="H54" s="98" t="s">
        <v>36</v>
      </c>
      <c r="I54" s="104" t="s">
        <v>36</v>
      </c>
      <c r="J54" s="104" t="s">
        <v>36</v>
      </c>
      <c r="K54" s="104" t="s">
        <v>36</v>
      </c>
      <c r="L54" s="95" t="s">
        <v>36</v>
      </c>
      <c r="M54" s="107" t="s">
        <v>36</v>
      </c>
      <c r="N54" s="104" t="s">
        <v>36</v>
      </c>
      <c r="O54" s="104" t="s">
        <v>36</v>
      </c>
      <c r="P54" s="104" t="s">
        <v>36</v>
      </c>
      <c r="Q54" s="101" t="s">
        <v>36</v>
      </c>
      <c r="R54" s="37" t="s">
        <v>36</v>
      </c>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94"/>
      <c r="BA54" s="1124"/>
      <c r="BB54" s="643" t="s">
        <v>101</v>
      </c>
      <c r="BC54" s="91" t="s">
        <v>36</v>
      </c>
      <c r="BD54" s="87" t="s">
        <v>36</v>
      </c>
      <c r="BE54" s="87" t="s">
        <v>36</v>
      </c>
      <c r="BF54" s="87" t="s">
        <v>36</v>
      </c>
      <c r="BG54" s="82" t="s">
        <v>36</v>
      </c>
      <c r="BH54" s="91" t="s">
        <v>36</v>
      </c>
      <c r="BI54" s="87" t="s">
        <v>36</v>
      </c>
      <c r="BJ54" s="87" t="s">
        <v>36</v>
      </c>
      <c r="BK54" s="87" t="s">
        <v>36</v>
      </c>
      <c r="BL54" s="82" t="s">
        <v>36</v>
      </c>
      <c r="BM54" s="91" t="s">
        <v>36</v>
      </c>
      <c r="BN54" s="87" t="s">
        <v>36</v>
      </c>
      <c r="BO54" s="87" t="s">
        <v>36</v>
      </c>
      <c r="BP54" s="87" t="s">
        <v>36</v>
      </c>
      <c r="BQ54" s="82" t="s">
        <v>36</v>
      </c>
      <c r="BR54" s="7" t="s">
        <v>36</v>
      </c>
      <c r="BS54" s="30"/>
      <c r="BT54" s="30"/>
      <c r="BU54" s="30"/>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row>
    <row r="55" s="357" customFormat="true" ht="15" customHeight="true" x14ac:dyDescent="0.2">
      <c r="A55" s="1134"/>
      <c r="B55" s="429" t="s">
        <v>69</v>
      </c>
      <c r="C55" s="106" t="s">
        <v>36</v>
      </c>
      <c r="D55" s="103" t="s">
        <v>36</v>
      </c>
      <c r="E55" s="103" t="s">
        <v>36</v>
      </c>
      <c r="F55" s="103" t="s">
        <v>36</v>
      </c>
      <c r="G55" s="100" t="s">
        <v>36</v>
      </c>
      <c r="H55" s="97" t="s">
        <v>36</v>
      </c>
      <c r="I55" s="103" t="s">
        <v>36</v>
      </c>
      <c r="J55" s="103" t="s">
        <v>36</v>
      </c>
      <c r="K55" s="103" t="s">
        <v>36</v>
      </c>
      <c r="L55" s="94" t="s">
        <v>36</v>
      </c>
      <c r="M55" s="106" t="s">
        <v>36</v>
      </c>
      <c r="N55" s="103" t="s">
        <v>36</v>
      </c>
      <c r="O55" s="103" t="s">
        <v>36</v>
      </c>
      <c r="P55" s="103" t="s">
        <v>36</v>
      </c>
      <c r="Q55" s="100" t="s">
        <v>36</v>
      </c>
      <c r="R55" s="22" t="s">
        <v>36</v>
      </c>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94"/>
      <c r="BA55" s="1127"/>
      <c r="BB55" s="644" t="s">
        <v>69</v>
      </c>
      <c r="BC55" s="89" t="s">
        <v>36</v>
      </c>
      <c r="BD55" s="85" t="s">
        <v>36</v>
      </c>
      <c r="BE55" s="85" t="s">
        <v>36</v>
      </c>
      <c r="BF55" s="85" t="s">
        <v>36</v>
      </c>
      <c r="BG55" s="80" t="s">
        <v>36</v>
      </c>
      <c r="BH55" s="89" t="s">
        <v>36</v>
      </c>
      <c r="BI55" s="85" t="s">
        <v>36</v>
      </c>
      <c r="BJ55" s="85" t="s">
        <v>36</v>
      </c>
      <c r="BK55" s="85" t="s">
        <v>36</v>
      </c>
      <c r="BL55" s="80" t="s">
        <v>36</v>
      </c>
      <c r="BM55" s="89" t="s">
        <v>36</v>
      </c>
      <c r="BN55" s="85" t="s">
        <v>36</v>
      </c>
      <c r="BO55" s="85" t="s">
        <v>36</v>
      </c>
      <c r="BP55" s="85" t="s">
        <v>36</v>
      </c>
      <c r="BQ55" s="80" t="s">
        <v>36</v>
      </c>
      <c r="BR55" s="46" t="s">
        <v>36</v>
      </c>
      <c r="BS55" s="30"/>
      <c r="BT55" s="30"/>
      <c r="BU55" s="30"/>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row>
    <row r="56" s="362" customFormat="true" ht="15" customHeight="true" x14ac:dyDescent="0.2">
      <c r="A56" s="359"/>
      <c r="B56" s="425"/>
      <c r="C56" s="1142" t="s">
        <v>116</v>
      </c>
      <c r="D56" s="1143"/>
      <c r="E56" s="1143"/>
      <c r="F56" s="1143"/>
      <c r="G56" s="1144"/>
      <c r="H56" s="1141" t="s">
        <v>39</v>
      </c>
      <c r="I56" s="1129"/>
      <c r="J56" s="1129"/>
      <c r="K56" s="1129"/>
      <c r="L56" s="1131"/>
      <c r="M56" s="1128" t="s">
        <v>38</v>
      </c>
      <c r="N56" s="1129"/>
      <c r="O56" s="1129"/>
      <c r="P56" s="1129"/>
      <c r="Q56" s="1131"/>
      <c r="R56" s="27" t="s">
        <v>36</v>
      </c>
      <c r="S56" s="487"/>
      <c r="T56" s="487"/>
      <c r="U56" s="487"/>
      <c r="V56" s="487"/>
      <c r="W56" s="487"/>
      <c r="X56" s="487"/>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940"/>
      <c r="BA56" s="396" t="s">
        <v>132</v>
      </c>
      <c r="BB56" s="342" t="s">
        <v>97</v>
      </c>
      <c r="BC56" s="1128" t="s">
        <v>116</v>
      </c>
      <c r="BD56" s="1129"/>
      <c r="BE56" s="1129"/>
      <c r="BF56" s="1129"/>
      <c r="BG56" s="1130"/>
      <c r="BH56" s="1128" t="s">
        <v>39</v>
      </c>
      <c r="BI56" s="1129"/>
      <c r="BJ56" s="1129"/>
      <c r="BK56" s="1129"/>
      <c r="BL56" s="1130"/>
      <c r="BM56" s="1128" t="s">
        <v>38</v>
      </c>
      <c r="BN56" s="1129"/>
      <c r="BO56" s="1129"/>
      <c r="BP56" s="1129"/>
      <c r="BQ56" s="1131"/>
      <c r="BR56" s="51" t="s">
        <v>142</v>
      </c>
      <c r="BS56" s="31"/>
      <c r="BT56" s="31"/>
      <c r="BU56" s="31"/>
      <c r="BV56" s="31"/>
      <c r="BW56" s="31"/>
      <c r="BX56" s="31"/>
      <c r="BY56" s="31"/>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row>
    <row r="57" s="362" customFormat="true" ht="12.75" x14ac:dyDescent="0.2">
      <c r="A57" s="382" t="s">
        <v>70</v>
      </c>
      <c r="B57" s="425"/>
      <c r="C57" s="467" t="s">
        <v>0</v>
      </c>
      <c r="D57" s="650" t="s">
        <v>1</v>
      </c>
      <c r="E57" s="650" t="s">
        <v>2</v>
      </c>
      <c r="F57" s="650" t="s">
        <v>3</v>
      </c>
      <c r="G57" s="651" t="s">
        <v>4</v>
      </c>
      <c r="H57" s="430" t="s">
        <v>0</v>
      </c>
      <c r="I57" s="653" t="s">
        <v>1</v>
      </c>
      <c r="J57" s="653" t="s">
        <v>2</v>
      </c>
      <c r="K57" s="653" t="s">
        <v>3</v>
      </c>
      <c r="L57" s="654" t="s">
        <v>4</v>
      </c>
      <c r="M57" s="431" t="s">
        <v>0</v>
      </c>
      <c r="N57" s="653" t="s">
        <v>1</v>
      </c>
      <c r="O57" s="653" t="s">
        <v>2</v>
      </c>
      <c r="P57" s="653" t="s">
        <v>3</v>
      </c>
      <c r="Q57" s="648" t="s">
        <v>4</v>
      </c>
      <c r="R57" s="652" t="s">
        <v>265</v>
      </c>
      <c r="S57" s="487"/>
      <c r="T57" s="487"/>
      <c r="U57" s="487"/>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940"/>
      <c r="BA57" s="382" t="s">
        <v>121</v>
      </c>
      <c r="BB57" s="381"/>
      <c r="BC57" s="505" t="s">
        <v>0</v>
      </c>
      <c r="BD57" s="620" t="s">
        <v>1</v>
      </c>
      <c r="BE57" s="620" t="s">
        <v>2</v>
      </c>
      <c r="BF57" s="620" t="s">
        <v>3</v>
      </c>
      <c r="BG57" s="506" t="s">
        <v>4</v>
      </c>
      <c r="BH57" s="505" t="s">
        <v>0</v>
      </c>
      <c r="BI57" s="620" t="s">
        <v>1</v>
      </c>
      <c r="BJ57" s="620" t="s">
        <v>2</v>
      </c>
      <c r="BK57" s="620" t="s">
        <v>3</v>
      </c>
      <c r="BL57" s="506" t="s">
        <v>4</v>
      </c>
      <c r="BM57" s="505" t="s">
        <v>0</v>
      </c>
      <c r="BN57" s="620" t="s">
        <v>1</v>
      </c>
      <c r="BO57" s="620" t="s">
        <v>2</v>
      </c>
      <c r="BP57" s="620" t="s">
        <v>3</v>
      </c>
      <c r="BQ57" s="506" t="s">
        <v>4</v>
      </c>
      <c r="BR57" s="9" t="s">
        <v>265</v>
      </c>
      <c r="BS57" s="943"/>
      <c r="BT57" s="943"/>
      <c r="BU57" s="943"/>
      <c r="BV57" s="943"/>
      <c r="BW57" s="943"/>
      <c r="BX57" s="943"/>
      <c r="BY57" s="943"/>
      <c r="BZ57" s="943"/>
      <c r="CA57" s="943"/>
      <c r="CB57" s="943"/>
      <c r="CC57" s="943"/>
      <c r="CD57" s="943"/>
      <c r="CE57" s="943"/>
      <c r="CF57" s="943"/>
      <c r="CG57" s="943"/>
      <c r="CH57" s="943"/>
      <c r="CI57" s="943"/>
      <c r="CJ57" s="943"/>
      <c r="CK57" s="943"/>
      <c r="CL57" s="943"/>
      <c r="CM57" s="943"/>
      <c r="CN57" s="943"/>
      <c r="CO57" s="943"/>
      <c r="CP57" s="943"/>
      <c r="CQ57" s="943"/>
      <c r="CR57" s="943"/>
      <c r="CS57" s="943"/>
      <c r="CT57" s="943"/>
      <c r="CU57" s="943"/>
      <c r="CV57" s="943"/>
      <c r="CW57" s="943"/>
      <c r="CX57" s="943"/>
      <c r="CY57" s="943"/>
      <c r="CZ57" s="943"/>
    </row>
    <row r="58" s="362" customFormat="true" ht="15" customHeight="true" x14ac:dyDescent="0.2">
      <c r="A58" s="1132" t="s">
        <v>166</v>
      </c>
      <c r="B58" s="427" t="s">
        <v>167</v>
      </c>
      <c r="C58" s="174">
        <v>6.6735795947164513</v>
      </c>
      <c r="D58" s="173">
        <v>11.809948836061125</v>
      </c>
      <c r="E58" s="173">
        <v>16.936062875300529</v>
      </c>
      <c r="F58" s="173">
        <v>27.2792698134724</v>
      </c>
      <c r="G58" s="172">
        <v>40.168122480399298</v>
      </c>
      <c r="H58" s="171">
        <v>38.892974420062139</v>
      </c>
      <c r="I58" s="173">
        <v>44.103287673454986</v>
      </c>
      <c r="J58" s="173">
        <v>43.832456061671429</v>
      </c>
      <c r="K58" s="173">
        <v>45.114241849899742</v>
      </c>
      <c r="L58" s="170">
        <v>33.592518275480913</v>
      </c>
      <c r="M58" s="174">
        <v>2.4652952074039671</v>
      </c>
      <c r="N58" s="173">
        <v>5.5673514288826036</v>
      </c>
      <c r="O58" s="173">
        <v>8.8794875163695188</v>
      </c>
      <c r="P58" s="173">
        <v>14.964695371841133</v>
      </c>
      <c r="Q58" s="172">
        <v>31.652908404973761</v>
      </c>
      <c r="R58" s="26" t="s">
        <v>36</v>
      </c>
      <c r="S58" s="487"/>
      <c r="T58" s="487"/>
      <c r="U58" s="487"/>
      <c r="V58" s="487"/>
      <c r="W58" s="487"/>
      <c r="X58" s="487"/>
      <c r="Y58" s="487"/>
      <c r="Z58" s="487"/>
      <c r="AA58" s="487"/>
      <c r="AB58" s="487"/>
      <c r="AC58" s="487"/>
      <c r="AD58" s="487"/>
      <c r="AE58" s="487"/>
      <c r="AF58" s="487"/>
      <c r="AG58" s="487"/>
      <c r="AH58" s="487"/>
      <c r="AI58" s="487"/>
      <c r="AJ58" s="487"/>
      <c r="AK58" s="487"/>
      <c r="AL58" s="487"/>
      <c r="AM58" s="487"/>
      <c r="AN58" s="487"/>
      <c r="AO58" s="487"/>
      <c r="AP58" s="487"/>
      <c r="AQ58" s="487"/>
      <c r="AR58" s="487"/>
      <c r="AS58" s="487"/>
      <c r="AT58" s="487"/>
      <c r="AU58" s="487"/>
      <c r="AV58" s="487"/>
      <c r="AW58" s="487"/>
      <c r="AX58" s="487"/>
      <c r="AY58" s="487"/>
      <c r="AZ58" s="940"/>
      <c r="BA58" s="649"/>
      <c r="BB58" s="645"/>
      <c r="BC58" s="494"/>
      <c r="BD58" s="480"/>
      <c r="BE58" s="480"/>
      <c r="BF58" s="480"/>
      <c r="BG58" s="495"/>
      <c r="BH58" s="494"/>
      <c r="BI58" s="480"/>
      <c r="BJ58" s="480"/>
      <c r="BK58" s="480"/>
      <c r="BL58" s="495"/>
      <c r="BM58" s="494"/>
      <c r="BN58" s="480"/>
      <c r="BO58" s="480"/>
      <c r="BP58" s="480"/>
      <c r="BQ58" s="495"/>
      <c r="BR58" s="5"/>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row>
    <row r="59" s="362" customFormat="true" ht="15" customHeight="true" x14ac:dyDescent="0.2">
      <c r="A59" s="1133"/>
      <c r="B59" s="428" t="s">
        <v>168</v>
      </c>
      <c r="C59" s="169">
        <v>14.339179581666899</v>
      </c>
      <c r="D59" s="168">
        <v>15.116943923171233</v>
      </c>
      <c r="E59" s="168">
        <v>15.937580518141628</v>
      </c>
      <c r="F59" s="168">
        <v>20.066808539094279</v>
      </c>
      <c r="G59" s="167">
        <v>35.786252488184935</v>
      </c>
      <c r="H59" s="166">
        <v>19.523977605366124</v>
      </c>
      <c r="I59" s="168">
        <v>25.406323350851572</v>
      </c>
      <c r="J59" s="168">
        <v>33.470935501519818</v>
      </c>
      <c r="K59" s="168">
        <v>40.332095299930437</v>
      </c>
      <c r="L59" s="165">
        <v>59.986341174708059</v>
      </c>
      <c r="M59" s="169">
        <v>13.385483456318481</v>
      </c>
      <c r="N59" s="168">
        <v>14.275916765914024</v>
      </c>
      <c r="O59" s="168">
        <v>14.759266184940559</v>
      </c>
      <c r="P59" s="168">
        <v>14.102430338712052</v>
      </c>
      <c r="Q59" s="167">
        <v>15.040913862887622</v>
      </c>
      <c r="R59" s="37" t="s">
        <v>36</v>
      </c>
      <c r="S59" s="487"/>
      <c r="T59" s="487"/>
      <c r="U59" s="487"/>
      <c r="V59" s="487"/>
      <c r="W59" s="487"/>
      <c r="X59" s="487"/>
      <c r="Y59" s="487"/>
      <c r="Z59" s="487"/>
      <c r="AA59" s="487"/>
      <c r="AB59" s="487"/>
      <c r="AC59" s="487"/>
      <c r="AD59" s="487"/>
      <c r="AE59" s="487"/>
      <c r="AF59" s="487"/>
      <c r="AG59" s="487"/>
      <c r="AH59" s="487"/>
      <c r="AI59" s="487"/>
      <c r="AJ59" s="487"/>
      <c r="AK59" s="487"/>
      <c r="AL59" s="487"/>
      <c r="AM59" s="487"/>
      <c r="AN59" s="487"/>
      <c r="AO59" s="487"/>
      <c r="AP59" s="487"/>
      <c r="AQ59" s="487"/>
      <c r="AR59" s="487"/>
      <c r="AS59" s="487"/>
      <c r="AT59" s="487"/>
      <c r="AU59" s="487"/>
      <c r="AV59" s="487"/>
      <c r="AW59" s="487"/>
      <c r="AX59" s="487"/>
      <c r="AY59" s="487"/>
      <c r="AZ59" s="940"/>
      <c r="BA59" s="942"/>
      <c r="BB59" s="643"/>
      <c r="BC59" s="497"/>
      <c r="BD59" s="484"/>
      <c r="BE59" s="484"/>
      <c r="BF59" s="484"/>
      <c r="BG59" s="501"/>
      <c r="BH59" s="497"/>
      <c r="BI59" s="484"/>
      <c r="BJ59" s="484"/>
      <c r="BK59" s="484"/>
      <c r="BL59" s="501"/>
      <c r="BM59" s="497"/>
      <c r="BN59" s="484"/>
      <c r="BO59" s="484"/>
      <c r="BP59" s="484"/>
      <c r="BQ59" s="501"/>
      <c r="BR59" s="4"/>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row>
    <row r="60" s="362" customFormat="true" ht="15" customHeight="true" x14ac:dyDescent="0.2">
      <c r="A60" s="1133"/>
      <c r="B60" s="428" t="s">
        <v>169</v>
      </c>
      <c r="C60" s="169">
        <v>1.2241151555407042</v>
      </c>
      <c r="D60" s="168">
        <v>0.94091555972816654</v>
      </c>
      <c r="E60" s="168">
        <v>0.54046732557125265</v>
      </c>
      <c r="F60" s="168">
        <v>0.58354850577880268</v>
      </c>
      <c r="G60" s="167">
        <v>0.22923141728620772</v>
      </c>
      <c r="H60" s="166">
        <v>4.8279208936205817</v>
      </c>
      <c r="I60" s="168">
        <v>1.7237688458412892</v>
      </c>
      <c r="J60" s="168">
        <v>1.4222869612166407</v>
      </c>
      <c r="K60" s="168">
        <v>0.34089765886928813</v>
      </c>
      <c r="L60" s="165">
        <v>6.9035934928372081E-3</v>
      </c>
      <c r="M60" s="169">
        <v>0.7614543010510455</v>
      </c>
      <c r="N60" s="168">
        <v>0.17913853911423017</v>
      </c>
      <c r="O60" s="168">
        <v>0.42306218189389039</v>
      </c>
      <c r="P60" s="168">
        <v>0.21584028488963888</v>
      </c>
      <c r="Q60" s="167">
        <v>9.8987175224147794E-2</v>
      </c>
      <c r="R60" s="37" t="s">
        <v>36</v>
      </c>
      <c r="S60" s="487"/>
      <c r="T60" s="487"/>
      <c r="U60" s="487"/>
      <c r="V60" s="487"/>
      <c r="W60" s="487"/>
      <c r="X60" s="487"/>
      <c r="Y60" s="487"/>
      <c r="Z60" s="487"/>
      <c r="AA60" s="487"/>
      <c r="AB60" s="487"/>
      <c r="AC60" s="487"/>
      <c r="AD60" s="487"/>
      <c r="AE60" s="487"/>
      <c r="AF60" s="487"/>
      <c r="AG60" s="487"/>
      <c r="AH60" s="487"/>
      <c r="AI60" s="487"/>
      <c r="AJ60" s="487"/>
      <c r="AK60" s="487"/>
      <c r="AL60" s="487"/>
      <c r="AM60" s="487"/>
      <c r="AN60" s="487"/>
      <c r="AO60" s="487"/>
      <c r="AP60" s="487"/>
      <c r="AQ60" s="487"/>
      <c r="AR60" s="487"/>
      <c r="AS60" s="487"/>
      <c r="AT60" s="487"/>
      <c r="AU60" s="487"/>
      <c r="AV60" s="487"/>
      <c r="AW60" s="487"/>
      <c r="AX60" s="487"/>
      <c r="AY60" s="487"/>
      <c r="AZ60" s="940"/>
      <c r="BA60" s="942"/>
      <c r="BB60" s="643"/>
      <c r="BC60" s="497"/>
      <c r="BD60" s="484"/>
      <c r="BE60" s="484"/>
      <c r="BF60" s="484"/>
      <c r="BG60" s="501"/>
      <c r="BH60" s="497"/>
      <c r="BI60" s="484"/>
      <c r="BJ60" s="484"/>
      <c r="BK60" s="484"/>
      <c r="BL60" s="501"/>
      <c r="BM60" s="497"/>
      <c r="BN60" s="484"/>
      <c r="BO60" s="484"/>
      <c r="BP60" s="484"/>
      <c r="BQ60" s="501"/>
      <c r="BR60" s="4"/>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row>
    <row r="61" s="362" customFormat="true" ht="15" customHeight="true" x14ac:dyDescent="0.2">
      <c r="A61" s="1133"/>
      <c r="B61" s="428" t="s">
        <v>170</v>
      </c>
      <c r="C61" s="169">
        <v>2.9745820673999934</v>
      </c>
      <c r="D61" s="168">
        <v>2.7612021653287475</v>
      </c>
      <c r="E61" s="168">
        <v>2.1046872175949107</v>
      </c>
      <c r="F61" s="168">
        <v>2.4072073895921071</v>
      </c>
      <c r="G61" s="167">
        <v>1.5768600466309703</v>
      </c>
      <c r="H61" s="166">
        <v>2.2040493194840924</v>
      </c>
      <c r="I61" s="168">
        <v>1.4691638548705124</v>
      </c>
      <c r="J61" s="168">
        <v>1.1872259521117183</v>
      </c>
      <c r="K61" s="168">
        <v>1.1537657144251403</v>
      </c>
      <c r="L61" s="165">
        <v>0.9910540642730854</v>
      </c>
      <c r="M61" s="169">
        <v>2.6883378847533388</v>
      </c>
      <c r="N61" s="168">
        <v>3.1856666210149127</v>
      </c>
      <c r="O61" s="168">
        <v>2.7649136241430212</v>
      </c>
      <c r="P61" s="168">
        <v>2.2311753240575936</v>
      </c>
      <c r="Q61" s="167">
        <v>2.8009890752596482</v>
      </c>
      <c r="R61" s="37" t="s">
        <v>36</v>
      </c>
      <c r="S61" s="487"/>
      <c r="T61" s="487"/>
      <c r="U61" s="487"/>
      <c r="V61" s="487"/>
      <c r="W61" s="487"/>
      <c r="X61" s="487"/>
      <c r="Y61" s="487"/>
      <c r="Z61" s="487"/>
      <c r="AA61" s="487"/>
      <c r="AB61" s="487"/>
      <c r="AC61" s="487"/>
      <c r="AD61" s="487"/>
      <c r="AE61" s="487"/>
      <c r="AF61" s="487"/>
      <c r="AG61" s="487"/>
      <c r="AH61" s="487"/>
      <c r="AI61" s="487"/>
      <c r="AJ61" s="487"/>
      <c r="AK61" s="487"/>
      <c r="AL61" s="487"/>
      <c r="AM61" s="487"/>
      <c r="AN61" s="487"/>
      <c r="AO61" s="487"/>
      <c r="AP61" s="487"/>
      <c r="AQ61" s="487"/>
      <c r="AR61" s="487"/>
      <c r="AS61" s="487"/>
      <c r="AT61" s="487"/>
      <c r="AU61" s="487"/>
      <c r="AV61" s="487"/>
      <c r="AW61" s="487"/>
      <c r="AX61" s="487"/>
      <c r="AY61" s="487"/>
      <c r="AZ61" s="940"/>
      <c r="BA61" s="942"/>
      <c r="BB61" s="643"/>
      <c r="BC61" s="497"/>
      <c r="BD61" s="484"/>
      <c r="BE61" s="484"/>
      <c r="BF61" s="484"/>
      <c r="BG61" s="501"/>
      <c r="BH61" s="497"/>
      <c r="BI61" s="484"/>
      <c r="BJ61" s="484"/>
      <c r="BK61" s="484"/>
      <c r="BL61" s="501"/>
      <c r="BM61" s="497"/>
      <c r="BN61" s="484"/>
      <c r="BO61" s="484"/>
      <c r="BP61" s="484"/>
      <c r="BQ61" s="501"/>
      <c r="BR61" s="4"/>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row>
    <row r="62" s="362" customFormat="true" ht="15" customHeight="true" x14ac:dyDescent="0.2">
      <c r="A62" s="1133"/>
      <c r="B62" s="428" t="s">
        <v>171</v>
      </c>
      <c r="C62" s="169">
        <v>0.59172326670157172</v>
      </c>
      <c r="D62" s="168">
        <v>0.27976307895574271</v>
      </c>
      <c r="E62" s="168">
        <v>9.1771844403073941E-2</v>
      </c>
      <c r="F62" s="168">
        <v>0.1290171298912948</v>
      </c>
      <c r="G62" s="167">
        <v>0.13458960303379827</v>
      </c>
      <c r="H62" s="166">
        <v>0.40220342017739613</v>
      </c>
      <c r="I62" s="168">
        <v>3.0289209947772341E-2</v>
      </c>
      <c r="J62" s="168">
        <v>6.6140184325136533E-2</v>
      </c>
      <c r="K62" s="168">
        <v>2.2795475190236704E-2</v>
      </c>
      <c r="L62" s="165">
        <v>0</v>
      </c>
      <c r="M62" s="169">
        <v>0.74565770577214951</v>
      </c>
      <c r="N62" s="168">
        <v>5.9682616990875501E-2</v>
      </c>
      <c r="O62" s="168">
        <v>0.32562220143412196</v>
      </c>
      <c r="P62" s="168">
        <v>0.20394109895781493</v>
      </c>
      <c r="Q62" s="167">
        <v>0.16217170005288037</v>
      </c>
      <c r="R62" s="37" t="s">
        <v>36</v>
      </c>
      <c r="S62" s="487"/>
      <c r="T62" s="487"/>
      <c r="U62" s="487"/>
      <c r="V62" s="487"/>
      <c r="W62" s="487"/>
      <c r="X62" s="487"/>
      <c r="Y62" s="487"/>
      <c r="Z62" s="487"/>
      <c r="AA62" s="487"/>
      <c r="AB62" s="487"/>
      <c r="AC62" s="487"/>
      <c r="AD62" s="487"/>
      <c r="AE62" s="487"/>
      <c r="AF62" s="487"/>
      <c r="AG62" s="487"/>
      <c r="AH62" s="487"/>
      <c r="AI62" s="487"/>
      <c r="AJ62" s="487"/>
      <c r="AK62" s="487"/>
      <c r="AL62" s="487"/>
      <c r="AM62" s="487"/>
      <c r="AN62" s="487"/>
      <c r="AO62" s="487"/>
      <c r="AP62" s="487"/>
      <c r="AQ62" s="487"/>
      <c r="AR62" s="487"/>
      <c r="AS62" s="487"/>
      <c r="AT62" s="487"/>
      <c r="AU62" s="487"/>
      <c r="AV62" s="487"/>
      <c r="AW62" s="487"/>
      <c r="AX62" s="487"/>
      <c r="AY62" s="487"/>
      <c r="AZ62" s="940"/>
      <c r="BA62" s="942"/>
      <c r="BB62" s="643"/>
      <c r="BC62" s="497"/>
      <c r="BD62" s="484"/>
      <c r="BE62" s="484"/>
      <c r="BF62" s="484"/>
      <c r="BG62" s="501"/>
      <c r="BH62" s="497"/>
      <c r="BI62" s="484"/>
      <c r="BJ62" s="484"/>
      <c r="BK62" s="484"/>
      <c r="BL62" s="501"/>
      <c r="BM62" s="497"/>
      <c r="BN62" s="484"/>
      <c r="BO62" s="484"/>
      <c r="BP62" s="484"/>
      <c r="BQ62" s="501"/>
      <c r="BR62" s="4"/>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row>
    <row r="63" s="362" customFormat="true" ht="15" customHeight="true" x14ac:dyDescent="0.2">
      <c r="A63" s="1133"/>
      <c r="B63" s="428" t="s">
        <v>172</v>
      </c>
      <c r="C63" s="169">
        <v>0.55664842938195569</v>
      </c>
      <c r="D63" s="168">
        <v>0.58340094530750553</v>
      </c>
      <c r="E63" s="168">
        <v>0.43779324797383862</v>
      </c>
      <c r="F63" s="168">
        <v>0.30897345907719886</v>
      </c>
      <c r="G63" s="167">
        <v>0.22804305273576284</v>
      </c>
      <c r="H63" s="166">
        <v>0.68354583482535158</v>
      </c>
      <c r="I63" s="168">
        <v>0.20712564287019511</v>
      </c>
      <c r="J63" s="168">
        <v>0.15811336415349445</v>
      </c>
      <c r="K63" s="168">
        <v>6.635721672010933E-2</v>
      </c>
      <c r="L63" s="165">
        <v>6.2489292543814717E-2</v>
      </c>
      <c r="M63" s="169">
        <v>0.51969689443521117</v>
      </c>
      <c r="N63" s="168">
        <v>0.67312547339625273</v>
      </c>
      <c r="O63" s="168">
        <v>0.40338903774957785</v>
      </c>
      <c r="P63" s="168">
        <v>0.42517908588577852</v>
      </c>
      <c r="Q63" s="167">
        <v>0.45259804097757927</v>
      </c>
      <c r="R63" s="37" t="s">
        <v>36</v>
      </c>
      <c r="S63" s="487"/>
      <c r="T63" s="487"/>
      <c r="U63" s="487"/>
      <c r="V63" s="487"/>
      <c r="W63" s="487"/>
      <c r="X63" s="487"/>
      <c r="Y63" s="487"/>
      <c r="Z63" s="487"/>
      <c r="AA63" s="487"/>
      <c r="AB63" s="487"/>
      <c r="AC63" s="487"/>
      <c r="AD63" s="487"/>
      <c r="AE63" s="487"/>
      <c r="AF63" s="487"/>
      <c r="AG63" s="487"/>
      <c r="AH63" s="487"/>
      <c r="AI63" s="487"/>
      <c r="AJ63" s="487"/>
      <c r="AK63" s="487"/>
      <c r="AL63" s="487"/>
      <c r="AM63" s="487"/>
      <c r="AN63" s="487"/>
      <c r="AO63" s="487"/>
      <c r="AP63" s="487"/>
      <c r="AQ63" s="487"/>
      <c r="AR63" s="487"/>
      <c r="AS63" s="487"/>
      <c r="AT63" s="487"/>
      <c r="AU63" s="487"/>
      <c r="AV63" s="487"/>
      <c r="AW63" s="487"/>
      <c r="AX63" s="487"/>
      <c r="AY63" s="487"/>
      <c r="AZ63" s="940"/>
      <c r="BA63" s="942"/>
      <c r="BB63" s="643"/>
      <c r="BC63" s="497"/>
      <c r="BD63" s="484"/>
      <c r="BE63" s="484"/>
      <c r="BF63" s="484"/>
      <c r="BG63" s="501"/>
      <c r="BH63" s="497"/>
      <c r="BI63" s="484"/>
      <c r="BJ63" s="484"/>
      <c r="BK63" s="484"/>
      <c r="BL63" s="501"/>
      <c r="BM63" s="497"/>
      <c r="BN63" s="484"/>
      <c r="BO63" s="484"/>
      <c r="BP63" s="484"/>
      <c r="BQ63" s="501"/>
      <c r="BR63" s="4"/>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row>
    <row r="64" s="362" customFormat="true" ht="15" customHeight="true" x14ac:dyDescent="0.2">
      <c r="A64" s="1133"/>
      <c r="B64" s="428" t="s">
        <v>173</v>
      </c>
      <c r="C64" s="169">
        <v>18.022930976296873</v>
      </c>
      <c r="D64" s="168">
        <v>13.399292273195471</v>
      </c>
      <c r="E64" s="168">
        <v>13.478359116208487</v>
      </c>
      <c r="F64" s="168">
        <v>11.621863623697646</v>
      </c>
      <c r="G64" s="167">
        <v>4.740640067872337</v>
      </c>
      <c r="H64" s="166">
        <v>6.5297076949287645</v>
      </c>
      <c r="I64" s="168">
        <v>5.0689582214012097</v>
      </c>
      <c r="J64" s="168">
        <v>4.0508426674854183</v>
      </c>
      <c r="K64" s="168">
        <v>2.1292167424409452</v>
      </c>
      <c r="L64" s="165">
        <v>0.85955695764050133</v>
      </c>
      <c r="M64" s="169">
        <v>20.176341323807716</v>
      </c>
      <c r="N64" s="168">
        <v>14.855507441556453</v>
      </c>
      <c r="O64" s="168">
        <v>15.050142347448405</v>
      </c>
      <c r="P64" s="168">
        <v>15.53167341336788</v>
      </c>
      <c r="Q64" s="167">
        <v>11.980792321864202</v>
      </c>
      <c r="R64" s="37" t="s">
        <v>36</v>
      </c>
      <c r="S64" s="487"/>
      <c r="T64" s="487"/>
      <c r="U64" s="487"/>
      <c r="V64" s="487"/>
      <c r="W64" s="487"/>
      <c r="X64" s="487"/>
      <c r="Y64" s="487"/>
      <c r="Z64" s="487"/>
      <c r="AA64" s="487"/>
      <c r="AB64" s="487"/>
      <c r="AC64" s="487"/>
      <c r="AD64" s="487"/>
      <c r="AE64" s="487"/>
      <c r="AF64" s="487"/>
      <c r="AG64" s="487"/>
      <c r="AH64" s="487"/>
      <c r="AI64" s="487"/>
      <c r="AJ64" s="487"/>
      <c r="AK64" s="487"/>
      <c r="AL64" s="487"/>
      <c r="AM64" s="487"/>
      <c r="AN64" s="487"/>
      <c r="AO64" s="487"/>
      <c r="AP64" s="487"/>
      <c r="AQ64" s="487"/>
      <c r="AR64" s="487"/>
      <c r="AS64" s="487"/>
      <c r="AT64" s="487"/>
      <c r="AU64" s="487"/>
      <c r="AV64" s="487"/>
      <c r="AW64" s="487"/>
      <c r="AX64" s="487"/>
      <c r="AY64" s="487"/>
      <c r="AZ64" s="940"/>
      <c r="BA64" s="942"/>
      <c r="BB64" s="643"/>
      <c r="BC64" s="497"/>
      <c r="BD64" s="484"/>
      <c r="BE64" s="484"/>
      <c r="BF64" s="484"/>
      <c r="BG64" s="501"/>
      <c r="BH64" s="497"/>
      <c r="BI64" s="484"/>
      <c r="BJ64" s="484"/>
      <c r="BK64" s="484"/>
      <c r="BL64" s="501"/>
      <c r="BM64" s="497"/>
      <c r="BN64" s="484"/>
      <c r="BO64" s="484"/>
      <c r="BP64" s="484"/>
      <c r="BQ64" s="501"/>
      <c r="BR64" s="4"/>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row>
    <row r="65" s="362" customFormat="true" ht="15" customHeight="true" x14ac:dyDescent="0.2">
      <c r="A65" s="1133"/>
      <c r="B65" s="428" t="s">
        <v>174</v>
      </c>
      <c r="C65" s="169">
        <v>0.80282048618259338</v>
      </c>
      <c r="D65" s="168">
        <v>0.19649097413084252</v>
      </c>
      <c r="E65" s="168">
        <v>0.19619163121721303</v>
      </c>
      <c r="F65" s="168">
        <v>0.27397982146643407</v>
      </c>
      <c r="G65" s="167">
        <v>3.1453588447509527E-2</v>
      </c>
      <c r="H65" s="166">
        <v>0.14502085016163416</v>
      </c>
      <c r="I65" s="168">
        <v>3.9221809011998499E-3</v>
      </c>
      <c r="J65" s="168">
        <v>7.3751423535639363E-2</v>
      </c>
      <c r="K65" s="168">
        <v>0</v>
      </c>
      <c r="L65" s="165">
        <v>0</v>
      </c>
      <c r="M65" s="169">
        <v>0.99743423247065455</v>
      </c>
      <c r="N65" s="168">
        <v>0.27340983189630846</v>
      </c>
      <c r="O65" s="168">
        <v>0.17041211374562917</v>
      </c>
      <c r="P65" s="168">
        <v>0.34067484896767541</v>
      </c>
      <c r="Q65" s="167">
        <v>0.20884469261058386</v>
      </c>
      <c r="R65" s="37" t="s">
        <v>36</v>
      </c>
      <c r="S65" s="487"/>
      <c r="T65" s="487"/>
      <c r="U65" s="487"/>
      <c r="V65" s="487"/>
      <c r="W65" s="487"/>
      <c r="X65" s="487"/>
      <c r="Y65" s="487"/>
      <c r="Z65" s="487"/>
      <c r="AA65" s="487"/>
      <c r="AB65" s="487"/>
      <c r="AC65" s="487"/>
      <c r="AD65" s="487"/>
      <c r="AE65" s="487"/>
      <c r="AF65" s="487"/>
      <c r="AG65" s="487"/>
      <c r="AH65" s="487"/>
      <c r="AI65" s="487"/>
      <c r="AJ65" s="487"/>
      <c r="AK65" s="487"/>
      <c r="AL65" s="487"/>
      <c r="AM65" s="487"/>
      <c r="AN65" s="487"/>
      <c r="AO65" s="487"/>
      <c r="AP65" s="487"/>
      <c r="AQ65" s="487"/>
      <c r="AR65" s="487"/>
      <c r="AS65" s="487"/>
      <c r="AT65" s="487"/>
      <c r="AU65" s="487"/>
      <c r="AV65" s="487"/>
      <c r="AW65" s="487"/>
      <c r="AX65" s="487"/>
      <c r="AY65" s="487"/>
      <c r="AZ65" s="940"/>
      <c r="BA65" s="942"/>
      <c r="BB65" s="643"/>
      <c r="BC65" s="497"/>
      <c r="BD65" s="484"/>
      <c r="BE65" s="484"/>
      <c r="BF65" s="484"/>
      <c r="BG65" s="501"/>
      <c r="BH65" s="497"/>
      <c r="BI65" s="484"/>
      <c r="BJ65" s="484"/>
      <c r="BK65" s="484"/>
      <c r="BL65" s="501"/>
      <c r="BM65" s="497"/>
      <c r="BN65" s="484"/>
      <c r="BO65" s="484"/>
      <c r="BP65" s="484"/>
      <c r="BQ65" s="501"/>
      <c r="BR65" s="4"/>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row>
    <row r="66" s="362" customFormat="true" ht="15" customHeight="true" x14ac:dyDescent="0.2">
      <c r="A66" s="1133"/>
      <c r="B66" s="428" t="s">
        <v>175</v>
      </c>
      <c r="C66" s="169">
        <v>53.461967935197883</v>
      </c>
      <c r="D66" s="168">
        <v>54.371234789695421</v>
      </c>
      <c r="E66" s="168">
        <v>49.84279398808772</v>
      </c>
      <c r="F66" s="168">
        <v>37.02534131937886</v>
      </c>
      <c r="G66" s="167">
        <v>16.510713314756533</v>
      </c>
      <c r="H66" s="166">
        <v>26.652990971455687</v>
      </c>
      <c r="I66" s="168">
        <v>21.845312239663564</v>
      </c>
      <c r="J66" s="168">
        <v>15.521516635981476</v>
      </c>
      <c r="K66" s="168">
        <v>10.416393595072353</v>
      </c>
      <c r="L66" s="165">
        <v>4.2651966438934528</v>
      </c>
      <c r="M66" s="169">
        <v>56.584698289073501</v>
      </c>
      <c r="N66" s="168">
        <v>60.240906251208237</v>
      </c>
      <c r="O66" s="168">
        <v>56.80466922717833</v>
      </c>
      <c r="P66" s="168">
        <v>51.434738420880542</v>
      </c>
      <c r="Q66" s="167">
        <v>36.917037567266199</v>
      </c>
      <c r="R66" s="37" t="s">
        <v>36</v>
      </c>
      <c r="S66" s="487"/>
      <c r="T66" s="487"/>
      <c r="U66" s="487"/>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940"/>
      <c r="BA66" s="942"/>
      <c r="BB66" s="643"/>
      <c r="BC66" s="497"/>
      <c r="BD66" s="484"/>
      <c r="BE66" s="484"/>
      <c r="BF66" s="484"/>
      <c r="BG66" s="501"/>
      <c r="BH66" s="497"/>
      <c r="BI66" s="484"/>
      <c r="BJ66" s="484"/>
      <c r="BK66" s="484"/>
      <c r="BL66" s="501"/>
      <c r="BM66" s="497"/>
      <c r="BN66" s="484"/>
      <c r="BO66" s="484"/>
      <c r="BP66" s="484"/>
      <c r="BQ66" s="501"/>
      <c r="BR66" s="4"/>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row>
    <row r="67" s="362" customFormat="true" ht="15" customHeight="true" x14ac:dyDescent="0.2">
      <c r="A67" s="1133"/>
      <c r="B67" s="428" t="s">
        <v>47</v>
      </c>
      <c r="C67" s="169">
        <v>1.3524525069143436</v>
      </c>
      <c r="D67" s="168">
        <v>0.54080745442535261</v>
      </c>
      <c r="E67" s="168">
        <v>0.43429223550116075</v>
      </c>
      <c r="F67" s="168">
        <v>0.30399039855089921</v>
      </c>
      <c r="G67" s="167">
        <v>0.59409394065250731</v>
      </c>
      <c r="H67" s="166">
        <v>0.13760898991815135</v>
      </c>
      <c r="I67" s="168">
        <v>0.14184878019749858</v>
      </c>
      <c r="J67" s="168">
        <v>0.21673124799935448</v>
      </c>
      <c r="K67" s="168">
        <v>0.42423644745176381</v>
      </c>
      <c r="L67" s="165">
        <v>0.23593999796726134</v>
      </c>
      <c r="M67" s="169">
        <v>1.6756007049136312</v>
      </c>
      <c r="N67" s="168">
        <v>0.68929503002606085</v>
      </c>
      <c r="O67" s="168">
        <v>0.41903556509685508</v>
      </c>
      <c r="P67" s="168">
        <v>0.54965181243991723</v>
      </c>
      <c r="Q67" s="167">
        <v>0.68475715888358557</v>
      </c>
      <c r="R67" s="37" t="s">
        <v>36</v>
      </c>
      <c r="S67" s="487"/>
      <c r="T67" s="487"/>
      <c r="U67" s="487"/>
      <c r="V67" s="487"/>
      <c r="W67" s="487"/>
      <c r="X67" s="487"/>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940"/>
      <c r="BA67" s="942"/>
      <c r="BB67" s="643"/>
      <c r="BC67" s="497"/>
      <c r="BD67" s="484"/>
      <c r="BE67" s="484"/>
      <c r="BF67" s="484"/>
      <c r="BG67" s="501"/>
      <c r="BH67" s="497"/>
      <c r="BI67" s="484"/>
      <c r="BJ67" s="484"/>
      <c r="BK67" s="484"/>
      <c r="BL67" s="501"/>
      <c r="BM67" s="497"/>
      <c r="BN67" s="484"/>
      <c r="BO67" s="484"/>
      <c r="BP67" s="484"/>
      <c r="BQ67" s="501"/>
      <c r="BR67" s="4"/>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row>
    <row r="68" s="362" customFormat="true" ht="15" customHeight="true" x14ac:dyDescent="0.2">
      <c r="A68" s="192"/>
      <c r="B68" s="186"/>
      <c r="C68" s="169"/>
      <c r="D68" s="168"/>
      <c r="E68" s="168"/>
      <c r="F68" s="168"/>
      <c r="G68" s="167"/>
      <c r="H68" s="166"/>
      <c r="I68" s="168"/>
      <c r="J68" s="168"/>
      <c r="K68" s="168"/>
      <c r="L68" s="165"/>
      <c r="M68" s="169"/>
      <c r="N68" s="168"/>
      <c r="O68" s="168"/>
      <c r="P68" s="168"/>
      <c r="Q68" s="167"/>
      <c r="R68" s="21"/>
      <c r="S68" s="487"/>
      <c r="T68" s="487"/>
      <c r="U68" s="487"/>
      <c r="V68" s="487"/>
      <c r="W68" s="487"/>
      <c r="X68" s="487"/>
      <c r="Y68" s="487"/>
      <c r="Z68" s="487"/>
      <c r="AA68" s="487"/>
      <c r="AB68" s="487"/>
      <c r="AC68" s="487"/>
      <c r="AD68" s="487"/>
      <c r="AE68" s="487"/>
      <c r="AF68" s="487"/>
      <c r="AG68" s="487"/>
      <c r="AH68" s="487"/>
      <c r="AI68" s="487"/>
      <c r="AJ68" s="487"/>
      <c r="AK68" s="487"/>
      <c r="AL68" s="487"/>
      <c r="AM68" s="487"/>
      <c r="AN68" s="487"/>
      <c r="AO68" s="487"/>
      <c r="AP68" s="487"/>
      <c r="AQ68" s="487"/>
      <c r="AR68" s="487"/>
      <c r="AS68" s="487"/>
      <c r="AT68" s="487"/>
      <c r="AU68" s="487"/>
      <c r="AV68" s="487"/>
      <c r="AW68" s="487"/>
      <c r="AX68" s="487"/>
      <c r="AY68" s="487"/>
      <c r="AZ68" s="940"/>
      <c r="BA68" s="942"/>
      <c r="BB68" s="643"/>
      <c r="BC68" s="497"/>
      <c r="BD68" s="484"/>
      <c r="BE68" s="484"/>
      <c r="BF68" s="484"/>
      <c r="BG68" s="501"/>
      <c r="BH68" s="497"/>
      <c r="BI68" s="484"/>
      <c r="BJ68" s="484"/>
      <c r="BK68" s="484"/>
      <c r="BL68" s="501"/>
      <c r="BM68" s="497"/>
      <c r="BN68" s="484"/>
      <c r="BO68" s="484"/>
      <c r="BP68" s="484"/>
      <c r="BQ68" s="501"/>
      <c r="BR68" s="4"/>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row>
    <row r="69" s="362" customFormat="true" ht="15" customHeight="true" x14ac:dyDescent="0.2">
      <c r="A69" s="192"/>
      <c r="B69" s="186"/>
      <c r="C69" s="169"/>
      <c r="D69" s="168"/>
      <c r="E69" s="168"/>
      <c r="F69" s="168"/>
      <c r="G69" s="167"/>
      <c r="H69" s="166"/>
      <c r="I69" s="168"/>
      <c r="J69" s="168"/>
      <c r="K69" s="168"/>
      <c r="L69" s="165"/>
      <c r="M69" s="169"/>
      <c r="N69" s="168"/>
      <c r="O69" s="168"/>
      <c r="P69" s="168"/>
      <c r="Q69" s="167"/>
      <c r="R69" s="21"/>
      <c r="S69" s="487"/>
      <c r="T69" s="487"/>
      <c r="U69" s="487"/>
      <c r="V69" s="487"/>
      <c r="W69" s="487"/>
      <c r="X69" s="487"/>
      <c r="Y69" s="487"/>
      <c r="Z69" s="487"/>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940"/>
      <c r="BA69" s="942"/>
      <c r="BB69" s="643"/>
      <c r="BC69" s="497"/>
      <c r="BD69" s="484"/>
      <c r="BE69" s="484"/>
      <c r="BF69" s="484"/>
      <c r="BG69" s="501"/>
      <c r="BH69" s="497"/>
      <c r="BI69" s="484"/>
      <c r="BJ69" s="484"/>
      <c r="BK69" s="484"/>
      <c r="BL69" s="501"/>
      <c r="BM69" s="497"/>
      <c r="BN69" s="484"/>
      <c r="BO69" s="484"/>
      <c r="BP69" s="484"/>
      <c r="BQ69" s="501"/>
      <c r="BR69" s="4"/>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row>
    <row r="70" s="362" customFormat="true" ht="15" customHeight="true" x14ac:dyDescent="0.2">
      <c r="A70" s="192"/>
      <c r="B70" s="186"/>
      <c r="C70" s="169"/>
      <c r="D70" s="168"/>
      <c r="E70" s="168"/>
      <c r="F70" s="168"/>
      <c r="G70" s="167"/>
      <c r="H70" s="166"/>
      <c r="I70" s="168"/>
      <c r="J70" s="168"/>
      <c r="K70" s="168"/>
      <c r="L70" s="165"/>
      <c r="M70" s="169"/>
      <c r="N70" s="168"/>
      <c r="O70" s="168"/>
      <c r="P70" s="168"/>
      <c r="Q70" s="167"/>
      <c r="R70" s="21"/>
      <c r="S70" s="487"/>
      <c r="T70" s="487"/>
      <c r="U70" s="487"/>
      <c r="V70" s="487"/>
      <c r="W70" s="487"/>
      <c r="X70" s="487"/>
      <c r="Y70" s="487"/>
      <c r="Z70" s="487"/>
      <c r="AA70" s="487"/>
      <c r="AB70" s="487"/>
      <c r="AC70" s="487"/>
      <c r="AD70" s="487"/>
      <c r="AE70" s="487"/>
      <c r="AF70" s="487"/>
      <c r="AG70" s="487"/>
      <c r="AH70" s="487"/>
      <c r="AI70" s="487"/>
      <c r="AJ70" s="487"/>
      <c r="AK70" s="487"/>
      <c r="AL70" s="487"/>
      <c r="AM70" s="487"/>
      <c r="AN70" s="487"/>
      <c r="AO70" s="487"/>
      <c r="AP70" s="487"/>
      <c r="AQ70" s="487"/>
      <c r="AR70" s="487"/>
      <c r="AS70" s="487"/>
      <c r="AT70" s="487"/>
      <c r="AU70" s="487"/>
      <c r="AV70" s="487"/>
      <c r="AW70" s="487"/>
      <c r="AX70" s="487"/>
      <c r="AY70" s="487"/>
      <c r="AZ70" s="940"/>
      <c r="BA70" s="942"/>
      <c r="BB70" s="643"/>
      <c r="BC70" s="497"/>
      <c r="BD70" s="484"/>
      <c r="BE70" s="484"/>
      <c r="BF70" s="484"/>
      <c r="BG70" s="501"/>
      <c r="BH70" s="497"/>
      <c r="BI70" s="484"/>
      <c r="BJ70" s="484"/>
      <c r="BK70" s="484"/>
      <c r="BL70" s="501"/>
      <c r="BM70" s="497"/>
      <c r="BN70" s="484"/>
      <c r="BO70" s="484"/>
      <c r="BP70" s="484"/>
      <c r="BQ70" s="501"/>
      <c r="BR70" s="4"/>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row>
    <row r="71" s="362" customFormat="true" ht="15" customHeight="true" x14ac:dyDescent="0.2">
      <c r="A71" s="192"/>
      <c r="B71" s="186"/>
      <c r="C71" s="169"/>
      <c r="D71" s="168"/>
      <c r="E71" s="168"/>
      <c r="F71" s="168"/>
      <c r="G71" s="167"/>
      <c r="H71" s="166"/>
      <c r="I71" s="168"/>
      <c r="J71" s="168"/>
      <c r="K71" s="168"/>
      <c r="L71" s="165"/>
      <c r="M71" s="169"/>
      <c r="N71" s="168"/>
      <c r="O71" s="168"/>
      <c r="P71" s="168"/>
      <c r="Q71" s="167"/>
      <c r="R71" s="21"/>
      <c r="S71" s="487"/>
      <c r="T71" s="487"/>
      <c r="U71" s="487"/>
      <c r="V71" s="487"/>
      <c r="W71" s="487"/>
      <c r="X71" s="487"/>
      <c r="Y71" s="487"/>
      <c r="Z71" s="487"/>
      <c r="AA71" s="487"/>
      <c r="AB71" s="487"/>
      <c r="AC71" s="487"/>
      <c r="AD71" s="487"/>
      <c r="AE71" s="487"/>
      <c r="AF71" s="487"/>
      <c r="AG71" s="487"/>
      <c r="AH71" s="487"/>
      <c r="AI71" s="487"/>
      <c r="AJ71" s="487"/>
      <c r="AK71" s="487"/>
      <c r="AL71" s="487"/>
      <c r="AM71" s="487"/>
      <c r="AN71" s="487"/>
      <c r="AO71" s="487"/>
      <c r="AP71" s="487"/>
      <c r="AQ71" s="487"/>
      <c r="AR71" s="487"/>
      <c r="AS71" s="487"/>
      <c r="AT71" s="487"/>
      <c r="AU71" s="487"/>
      <c r="AV71" s="487"/>
      <c r="AW71" s="487"/>
      <c r="AX71" s="487"/>
      <c r="AY71" s="487"/>
      <c r="AZ71" s="940"/>
      <c r="BA71" s="942"/>
      <c r="BB71" s="643"/>
      <c r="BC71" s="497"/>
      <c r="BD71" s="484"/>
      <c r="BE71" s="484"/>
      <c r="BF71" s="484"/>
      <c r="BG71" s="501"/>
      <c r="BH71" s="497"/>
      <c r="BI71" s="484"/>
      <c r="BJ71" s="484"/>
      <c r="BK71" s="484"/>
      <c r="BL71" s="501"/>
      <c r="BM71" s="497"/>
      <c r="BN71" s="484"/>
      <c r="BO71" s="484"/>
      <c r="BP71" s="484"/>
      <c r="BQ71" s="501"/>
      <c r="BR71" s="4"/>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row>
    <row r="72" s="362" customFormat="true" ht="15" customHeight="true" x14ac:dyDescent="0.2">
      <c r="A72" s="192"/>
      <c r="B72" s="186"/>
      <c r="C72" s="169"/>
      <c r="D72" s="168"/>
      <c r="E72" s="168"/>
      <c r="F72" s="168"/>
      <c r="G72" s="167"/>
      <c r="H72" s="166"/>
      <c r="I72" s="168"/>
      <c r="J72" s="168"/>
      <c r="K72" s="168"/>
      <c r="L72" s="165"/>
      <c r="M72" s="169"/>
      <c r="N72" s="168"/>
      <c r="O72" s="168"/>
      <c r="P72" s="168"/>
      <c r="Q72" s="167"/>
      <c r="R72" s="21"/>
      <c r="S72" s="487"/>
      <c r="T72" s="487"/>
      <c r="U72" s="487"/>
      <c r="V72" s="487"/>
      <c r="W72" s="487"/>
      <c r="X72" s="487"/>
      <c r="Y72" s="487"/>
      <c r="Z72" s="487"/>
      <c r="AA72" s="487"/>
      <c r="AB72" s="487"/>
      <c r="AC72" s="487"/>
      <c r="AD72" s="487"/>
      <c r="AE72" s="487"/>
      <c r="AF72" s="487"/>
      <c r="AG72" s="487"/>
      <c r="AH72" s="487"/>
      <c r="AI72" s="487"/>
      <c r="AJ72" s="487"/>
      <c r="AK72" s="487"/>
      <c r="AL72" s="487"/>
      <c r="AM72" s="487"/>
      <c r="AN72" s="487"/>
      <c r="AO72" s="487"/>
      <c r="AP72" s="487"/>
      <c r="AQ72" s="487"/>
      <c r="AR72" s="487"/>
      <c r="AS72" s="487"/>
      <c r="AT72" s="487"/>
      <c r="AU72" s="487"/>
      <c r="AV72" s="487"/>
      <c r="AW72" s="487"/>
      <c r="AX72" s="487"/>
      <c r="AY72" s="487"/>
      <c r="AZ72" s="940"/>
      <c r="BA72" s="942"/>
      <c r="BB72" s="643"/>
      <c r="BC72" s="497"/>
      <c r="BD72" s="484"/>
      <c r="BE72" s="484"/>
      <c r="BF72" s="484"/>
      <c r="BG72" s="501"/>
      <c r="BH72" s="497"/>
      <c r="BI72" s="484"/>
      <c r="BJ72" s="484"/>
      <c r="BK72" s="484"/>
      <c r="BL72" s="501"/>
      <c r="BM72" s="497"/>
      <c r="BN72" s="484"/>
      <c r="BO72" s="484"/>
      <c r="BP72" s="484"/>
      <c r="BQ72" s="501"/>
      <c r="BR72" s="4"/>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row>
    <row r="73" s="362" customFormat="true" ht="15" customHeight="true" x14ac:dyDescent="0.2">
      <c r="A73" s="192"/>
      <c r="B73" s="186"/>
      <c r="C73" s="169"/>
      <c r="D73" s="168"/>
      <c r="E73" s="168"/>
      <c r="F73" s="168"/>
      <c r="G73" s="167"/>
      <c r="H73" s="166"/>
      <c r="I73" s="168"/>
      <c r="J73" s="168"/>
      <c r="K73" s="168"/>
      <c r="L73" s="165"/>
      <c r="M73" s="169"/>
      <c r="N73" s="168"/>
      <c r="O73" s="168"/>
      <c r="P73" s="168"/>
      <c r="Q73" s="167"/>
      <c r="R73" s="21"/>
      <c r="S73" s="487"/>
      <c r="T73" s="487"/>
      <c r="U73" s="487"/>
      <c r="V73" s="487"/>
      <c r="W73" s="487"/>
      <c r="X73" s="487"/>
      <c r="Y73" s="487"/>
      <c r="Z73" s="487"/>
      <c r="AA73" s="487"/>
      <c r="AB73" s="487"/>
      <c r="AC73" s="487"/>
      <c r="AD73" s="487"/>
      <c r="AE73" s="487"/>
      <c r="AF73" s="487"/>
      <c r="AG73" s="487"/>
      <c r="AH73" s="487"/>
      <c r="AI73" s="487"/>
      <c r="AJ73" s="487"/>
      <c r="AK73" s="487"/>
      <c r="AL73" s="487"/>
      <c r="AM73" s="487"/>
      <c r="AN73" s="487"/>
      <c r="AO73" s="487"/>
      <c r="AP73" s="487"/>
      <c r="AQ73" s="487"/>
      <c r="AR73" s="487"/>
      <c r="AS73" s="487"/>
      <c r="AT73" s="487"/>
      <c r="AU73" s="487"/>
      <c r="AV73" s="487"/>
      <c r="AW73" s="487"/>
      <c r="AX73" s="487"/>
      <c r="AY73" s="487"/>
      <c r="AZ73" s="940"/>
      <c r="BA73" s="942"/>
      <c r="BB73" s="643"/>
      <c r="BC73" s="497"/>
      <c r="BD73" s="484"/>
      <c r="BE73" s="484"/>
      <c r="BF73" s="484"/>
      <c r="BG73" s="501"/>
      <c r="BH73" s="497"/>
      <c r="BI73" s="484"/>
      <c r="BJ73" s="484"/>
      <c r="BK73" s="484"/>
      <c r="BL73" s="501"/>
      <c r="BM73" s="497"/>
      <c r="BN73" s="484"/>
      <c r="BO73" s="484"/>
      <c r="BP73" s="484"/>
      <c r="BQ73" s="501"/>
      <c r="BR73" s="4"/>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row>
    <row r="74" s="362" customFormat="true" ht="15" customHeight="true" x14ac:dyDescent="0.2">
      <c r="A74" s="192"/>
      <c r="B74" s="186"/>
      <c r="C74" s="169"/>
      <c r="D74" s="168"/>
      <c r="E74" s="168"/>
      <c r="F74" s="168"/>
      <c r="G74" s="167"/>
      <c r="H74" s="166"/>
      <c r="I74" s="168"/>
      <c r="J74" s="168"/>
      <c r="K74" s="168"/>
      <c r="L74" s="165"/>
      <c r="M74" s="169"/>
      <c r="N74" s="168"/>
      <c r="O74" s="168"/>
      <c r="P74" s="168"/>
      <c r="Q74" s="167"/>
      <c r="R74" s="21"/>
      <c r="S74" s="487"/>
      <c r="T74" s="487"/>
      <c r="U74" s="487"/>
      <c r="V74" s="487"/>
      <c r="W74" s="487"/>
      <c r="X74" s="487"/>
      <c r="Y74" s="487"/>
      <c r="Z74" s="487"/>
      <c r="AA74" s="487"/>
      <c r="AB74" s="487"/>
      <c r="AC74" s="487"/>
      <c r="AD74" s="487"/>
      <c r="AE74" s="487"/>
      <c r="AF74" s="487"/>
      <c r="AG74" s="487"/>
      <c r="AH74" s="487"/>
      <c r="AI74" s="487"/>
      <c r="AJ74" s="487"/>
      <c r="AK74" s="487"/>
      <c r="AL74" s="487"/>
      <c r="AM74" s="487"/>
      <c r="AN74" s="487"/>
      <c r="AO74" s="487"/>
      <c r="AP74" s="487"/>
      <c r="AQ74" s="487"/>
      <c r="AR74" s="487"/>
      <c r="AS74" s="487"/>
      <c r="AT74" s="487"/>
      <c r="AU74" s="487"/>
      <c r="AV74" s="487"/>
      <c r="AW74" s="487"/>
      <c r="AX74" s="487"/>
      <c r="AY74" s="487"/>
      <c r="AZ74" s="940"/>
      <c r="BA74" s="942"/>
      <c r="BB74" s="643"/>
      <c r="BC74" s="497"/>
      <c r="BD74" s="484"/>
      <c r="BE74" s="484"/>
      <c r="BF74" s="484"/>
      <c r="BG74" s="501"/>
      <c r="BH74" s="497"/>
      <c r="BI74" s="484"/>
      <c r="BJ74" s="484"/>
      <c r="BK74" s="484"/>
      <c r="BL74" s="501"/>
      <c r="BM74" s="497"/>
      <c r="BN74" s="484"/>
      <c r="BO74" s="484"/>
      <c r="BP74" s="484"/>
      <c r="BQ74" s="501"/>
      <c r="BR74" s="4"/>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row>
    <row r="75" s="362" customFormat="true" ht="15" customHeight="true" x14ac:dyDescent="0.2">
      <c r="A75" s="192"/>
      <c r="B75" s="186"/>
      <c r="C75" s="169"/>
      <c r="D75" s="168"/>
      <c r="E75" s="168"/>
      <c r="F75" s="168"/>
      <c r="G75" s="167"/>
      <c r="H75" s="166"/>
      <c r="I75" s="168"/>
      <c r="J75" s="168"/>
      <c r="K75" s="168"/>
      <c r="L75" s="165"/>
      <c r="M75" s="169"/>
      <c r="N75" s="168"/>
      <c r="O75" s="168"/>
      <c r="P75" s="168"/>
      <c r="Q75" s="167"/>
      <c r="R75" s="21"/>
      <c r="S75" s="487"/>
      <c r="T75" s="487"/>
      <c r="U75" s="487"/>
      <c r="V75" s="487"/>
      <c r="W75" s="487"/>
      <c r="X75" s="487"/>
      <c r="Y75" s="487"/>
      <c r="Z75" s="487"/>
      <c r="AA75" s="487"/>
      <c r="AB75" s="487"/>
      <c r="AC75" s="487"/>
      <c r="AD75" s="487"/>
      <c r="AE75" s="487"/>
      <c r="AF75" s="487"/>
      <c r="AG75" s="487"/>
      <c r="AH75" s="487"/>
      <c r="AI75" s="487"/>
      <c r="AJ75" s="487"/>
      <c r="AK75" s="487"/>
      <c r="AL75" s="487"/>
      <c r="AM75" s="487"/>
      <c r="AN75" s="487"/>
      <c r="AO75" s="487"/>
      <c r="AP75" s="487"/>
      <c r="AQ75" s="487"/>
      <c r="AR75" s="487"/>
      <c r="AS75" s="487"/>
      <c r="AT75" s="487"/>
      <c r="AU75" s="487"/>
      <c r="AV75" s="487"/>
      <c r="AW75" s="487"/>
      <c r="AX75" s="487"/>
      <c r="AY75" s="487"/>
      <c r="AZ75" s="940"/>
      <c r="BA75" s="942"/>
      <c r="BB75" s="643"/>
      <c r="BC75" s="497"/>
      <c r="BD75" s="484"/>
      <c r="BE75" s="484"/>
      <c r="BF75" s="484"/>
      <c r="BG75" s="501"/>
      <c r="BH75" s="497"/>
      <c r="BI75" s="484"/>
      <c r="BJ75" s="484"/>
      <c r="BK75" s="484"/>
      <c r="BL75" s="501"/>
      <c r="BM75" s="497"/>
      <c r="BN75" s="484"/>
      <c r="BO75" s="484"/>
      <c r="BP75" s="484"/>
      <c r="BQ75" s="501"/>
      <c r="BR75" s="4"/>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row>
    <row r="76" s="603" customFormat="true" ht="15" customHeight="true" x14ac:dyDescent="0.2">
      <c r="A76" s="192"/>
      <c r="B76" s="186"/>
      <c r="C76" s="151"/>
      <c r="D76" s="150"/>
      <c r="E76" s="150"/>
      <c r="F76" s="150"/>
      <c r="G76" s="149"/>
      <c r="H76" s="148"/>
      <c r="I76" s="150"/>
      <c r="J76" s="150"/>
      <c r="K76" s="150"/>
      <c r="L76" s="147"/>
      <c r="M76" s="151"/>
      <c r="N76" s="150"/>
      <c r="O76" s="150"/>
      <c r="P76" s="150"/>
      <c r="Q76" s="149"/>
      <c r="R76" s="20"/>
      <c r="S76" s="29"/>
      <c r="T76" s="29"/>
      <c r="U76" s="29"/>
      <c r="V76" s="29"/>
      <c r="W76" s="29"/>
      <c r="X76" s="29"/>
      <c r="Y76" s="29"/>
      <c r="Z76" s="29"/>
      <c r="AA76" s="29"/>
      <c r="AB76" s="29"/>
      <c r="AC76" s="885"/>
      <c r="AD76" s="885"/>
      <c r="AE76" s="885"/>
      <c r="AF76" s="885"/>
      <c r="AG76" s="885"/>
      <c r="AH76" s="885"/>
      <c r="AI76" s="885"/>
      <c r="AJ76" s="885"/>
      <c r="AK76" s="885"/>
      <c r="AL76" s="885"/>
      <c r="AM76" s="885"/>
      <c r="AN76" s="885"/>
      <c r="AO76" s="885"/>
      <c r="AP76" s="885"/>
      <c r="AQ76" s="885"/>
      <c r="AR76" s="885"/>
      <c r="AS76" s="885"/>
      <c r="AT76" s="885"/>
      <c r="AU76" s="885"/>
      <c r="AV76" s="885"/>
      <c r="AW76" s="885"/>
      <c r="AX76" s="885"/>
      <c r="AY76" s="885"/>
      <c r="AZ76" s="395"/>
      <c r="BA76" s="942"/>
      <c r="BB76" s="643"/>
      <c r="BC76" s="497"/>
      <c r="BD76" s="484"/>
      <c r="BE76" s="484"/>
      <c r="BF76" s="484"/>
      <c r="BG76" s="501"/>
      <c r="BH76" s="497"/>
      <c r="BI76" s="484"/>
      <c r="BJ76" s="484"/>
      <c r="BK76" s="484"/>
      <c r="BL76" s="501"/>
      <c r="BM76" s="497"/>
      <c r="BN76" s="484"/>
      <c r="BO76" s="484"/>
      <c r="BP76" s="484"/>
      <c r="BQ76" s="501"/>
      <c r="BR76" s="4"/>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row>
    <row r="77" s="603" customFormat="true" ht="15" customHeight="true" x14ac:dyDescent="0.2">
      <c r="A77" s="192"/>
      <c r="B77" s="186"/>
      <c r="C77" s="151"/>
      <c r="D77" s="150"/>
      <c r="E77" s="150"/>
      <c r="F77" s="150"/>
      <c r="G77" s="149"/>
      <c r="H77" s="148"/>
      <c r="I77" s="150"/>
      <c r="J77" s="150"/>
      <c r="K77" s="150"/>
      <c r="L77" s="147"/>
      <c r="M77" s="151"/>
      <c r="N77" s="150"/>
      <c r="O77" s="150"/>
      <c r="P77" s="150"/>
      <c r="Q77" s="149"/>
      <c r="R77" s="20"/>
      <c r="S77" s="29"/>
      <c r="T77" s="29"/>
      <c r="U77" s="29"/>
      <c r="V77" s="29"/>
      <c r="W77" s="29"/>
      <c r="X77" s="29"/>
      <c r="Y77" s="29"/>
      <c r="Z77" s="29"/>
      <c r="AA77" s="29"/>
      <c r="AB77" s="29"/>
      <c r="AC77" s="885"/>
      <c r="AD77" s="885"/>
      <c r="AE77" s="885"/>
      <c r="AF77" s="885"/>
      <c r="AG77" s="885"/>
      <c r="AH77" s="885"/>
      <c r="AI77" s="885"/>
      <c r="AJ77" s="885"/>
      <c r="AK77" s="885"/>
      <c r="AL77" s="885"/>
      <c r="AM77" s="885"/>
      <c r="AN77" s="885"/>
      <c r="AO77" s="885"/>
      <c r="AP77" s="885"/>
      <c r="AQ77" s="885"/>
      <c r="AR77" s="885"/>
      <c r="AS77" s="885"/>
      <c r="AT77" s="885"/>
      <c r="AU77" s="885"/>
      <c r="AV77" s="885"/>
      <c r="AW77" s="885"/>
      <c r="AX77" s="885"/>
      <c r="AY77" s="885"/>
      <c r="AZ77" s="395"/>
      <c r="BA77" s="942"/>
      <c r="BB77" s="643"/>
      <c r="BC77" s="497"/>
      <c r="BD77" s="484"/>
      <c r="BE77" s="484"/>
      <c r="BF77" s="484"/>
      <c r="BG77" s="501"/>
      <c r="BH77" s="497"/>
      <c r="BI77" s="484"/>
      <c r="BJ77" s="484"/>
      <c r="BK77" s="484"/>
      <c r="BL77" s="501"/>
      <c r="BM77" s="497"/>
      <c r="BN77" s="484"/>
      <c r="BO77" s="484"/>
      <c r="BP77" s="484"/>
      <c r="BQ77" s="501"/>
      <c r="BR77" s="4"/>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row>
    <row r="78" s="603" customFormat="true" ht="15" customHeight="true" x14ac:dyDescent="0.2">
      <c r="A78" s="192"/>
      <c r="B78" s="186"/>
      <c r="C78" s="151"/>
      <c r="D78" s="150"/>
      <c r="E78" s="150"/>
      <c r="F78" s="150"/>
      <c r="G78" s="149"/>
      <c r="H78" s="148"/>
      <c r="I78" s="150"/>
      <c r="J78" s="150"/>
      <c r="K78" s="150"/>
      <c r="L78" s="147"/>
      <c r="M78" s="151"/>
      <c r="N78" s="150"/>
      <c r="O78" s="150"/>
      <c r="P78" s="150"/>
      <c r="Q78" s="149"/>
      <c r="R78" s="20"/>
      <c r="S78" s="29"/>
      <c r="T78" s="29"/>
      <c r="U78" s="29"/>
      <c r="V78" s="29"/>
      <c r="W78" s="29"/>
      <c r="X78" s="29"/>
      <c r="Y78" s="29"/>
      <c r="Z78" s="29"/>
      <c r="AA78" s="29"/>
      <c r="AB78" s="29"/>
      <c r="AC78" s="885"/>
      <c r="AD78" s="885"/>
      <c r="AE78" s="885"/>
      <c r="AF78" s="885"/>
      <c r="AG78" s="885"/>
      <c r="AH78" s="885"/>
      <c r="AI78" s="885"/>
      <c r="AJ78" s="885"/>
      <c r="AK78" s="885"/>
      <c r="AL78" s="885"/>
      <c r="AM78" s="885"/>
      <c r="AN78" s="885"/>
      <c r="AO78" s="885"/>
      <c r="AP78" s="885"/>
      <c r="AQ78" s="885"/>
      <c r="AR78" s="885"/>
      <c r="AS78" s="885"/>
      <c r="AT78" s="885"/>
      <c r="AU78" s="885"/>
      <c r="AV78" s="885"/>
      <c r="AW78" s="885"/>
      <c r="AX78" s="885"/>
      <c r="AY78" s="885"/>
      <c r="AZ78" s="395"/>
      <c r="BA78" s="942"/>
      <c r="BB78" s="643"/>
      <c r="BC78" s="497"/>
      <c r="BD78" s="484"/>
      <c r="BE78" s="484"/>
      <c r="BF78" s="484"/>
      <c r="BG78" s="501"/>
      <c r="BH78" s="497"/>
      <c r="BI78" s="484"/>
      <c r="BJ78" s="484"/>
      <c r="BK78" s="484"/>
      <c r="BL78" s="501"/>
      <c r="BM78" s="497"/>
      <c r="BN78" s="484"/>
      <c r="BO78" s="484"/>
      <c r="BP78" s="484"/>
      <c r="BQ78" s="501"/>
      <c r="BR78" s="4"/>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row>
    <row r="79" s="603" customFormat="true" ht="15" customHeight="true" x14ac:dyDescent="0.2">
      <c r="A79" s="192"/>
      <c r="B79" s="186"/>
      <c r="C79" s="151"/>
      <c r="D79" s="150"/>
      <c r="E79" s="150"/>
      <c r="F79" s="150"/>
      <c r="G79" s="149"/>
      <c r="H79" s="148"/>
      <c r="I79" s="150"/>
      <c r="J79" s="150"/>
      <c r="K79" s="150"/>
      <c r="L79" s="147"/>
      <c r="M79" s="151"/>
      <c r="N79" s="150"/>
      <c r="O79" s="150"/>
      <c r="P79" s="150"/>
      <c r="Q79" s="149"/>
      <c r="R79" s="20"/>
      <c r="S79" s="29"/>
      <c r="T79" s="29"/>
      <c r="U79" s="29"/>
      <c r="V79" s="29"/>
      <c r="W79" s="29"/>
      <c r="X79" s="29"/>
      <c r="Y79" s="29"/>
      <c r="Z79" s="29"/>
      <c r="AA79" s="29"/>
      <c r="AB79" s="29"/>
      <c r="AC79" s="885"/>
      <c r="AD79" s="885"/>
      <c r="AE79" s="885"/>
      <c r="AF79" s="885"/>
      <c r="AG79" s="885"/>
      <c r="AH79" s="885"/>
      <c r="AI79" s="885"/>
      <c r="AJ79" s="885"/>
      <c r="AK79" s="885"/>
      <c r="AL79" s="885"/>
      <c r="AM79" s="885"/>
      <c r="AN79" s="885"/>
      <c r="AO79" s="885"/>
      <c r="AP79" s="885"/>
      <c r="AQ79" s="885"/>
      <c r="AR79" s="885"/>
      <c r="AS79" s="885"/>
      <c r="AT79" s="885"/>
      <c r="AU79" s="885"/>
      <c r="AV79" s="885"/>
      <c r="AW79" s="885"/>
      <c r="AX79" s="885"/>
      <c r="AY79" s="885"/>
      <c r="AZ79" s="395"/>
      <c r="BA79" s="942"/>
      <c r="BB79" s="643"/>
      <c r="BC79" s="497"/>
      <c r="BD79" s="484"/>
      <c r="BE79" s="484"/>
      <c r="BF79" s="484"/>
      <c r="BG79" s="501"/>
      <c r="BH79" s="497"/>
      <c r="BI79" s="484"/>
      <c r="BJ79" s="484"/>
      <c r="BK79" s="484"/>
      <c r="BL79" s="501"/>
      <c r="BM79" s="497"/>
      <c r="BN79" s="484"/>
      <c r="BO79" s="484"/>
      <c r="BP79" s="484"/>
      <c r="BQ79" s="501"/>
      <c r="BR79" s="4"/>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row>
    <row r="80" s="603" customFormat="true" ht="15" customHeight="true" x14ac:dyDescent="0.2">
      <c r="A80" s="192"/>
      <c r="B80" s="186"/>
      <c r="C80" s="151"/>
      <c r="D80" s="150"/>
      <c r="E80" s="150"/>
      <c r="F80" s="150"/>
      <c r="G80" s="149"/>
      <c r="H80" s="148"/>
      <c r="I80" s="150"/>
      <c r="J80" s="150"/>
      <c r="K80" s="150"/>
      <c r="L80" s="147"/>
      <c r="M80" s="151"/>
      <c r="N80" s="150"/>
      <c r="O80" s="150"/>
      <c r="P80" s="150"/>
      <c r="Q80" s="149"/>
      <c r="R80" s="20"/>
      <c r="S80" s="29"/>
      <c r="T80" s="29"/>
      <c r="U80" s="29"/>
      <c r="V80" s="29"/>
      <c r="W80" s="29"/>
      <c r="X80" s="29"/>
      <c r="Y80" s="29"/>
      <c r="Z80" s="29"/>
      <c r="AA80" s="29"/>
      <c r="AB80" s="29"/>
      <c r="AC80" s="885"/>
      <c r="AD80" s="885"/>
      <c r="AE80" s="885"/>
      <c r="AF80" s="885"/>
      <c r="AG80" s="885"/>
      <c r="AH80" s="885"/>
      <c r="AI80" s="885"/>
      <c r="AJ80" s="885"/>
      <c r="AK80" s="885"/>
      <c r="AL80" s="885"/>
      <c r="AM80" s="885"/>
      <c r="AN80" s="885"/>
      <c r="AO80" s="885"/>
      <c r="AP80" s="885"/>
      <c r="AQ80" s="885"/>
      <c r="AR80" s="885"/>
      <c r="AS80" s="885"/>
      <c r="AT80" s="885"/>
      <c r="AU80" s="885"/>
      <c r="AV80" s="885"/>
      <c r="AW80" s="885"/>
      <c r="AX80" s="885"/>
      <c r="AY80" s="885"/>
      <c r="AZ80" s="395"/>
      <c r="BA80" s="942"/>
      <c r="BB80" s="643"/>
      <c r="BC80" s="497"/>
      <c r="BD80" s="484"/>
      <c r="BE80" s="484"/>
      <c r="BF80" s="484"/>
      <c r="BG80" s="501"/>
      <c r="BH80" s="497"/>
      <c r="BI80" s="484"/>
      <c r="BJ80" s="484"/>
      <c r="BK80" s="484"/>
      <c r="BL80" s="501"/>
      <c r="BM80" s="497"/>
      <c r="BN80" s="484"/>
      <c r="BO80" s="484"/>
      <c r="BP80" s="484"/>
      <c r="BQ80" s="501"/>
      <c r="BR80" s="4"/>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row>
    <row r="81" s="603" customFormat="true" ht="15" customHeight="true" x14ac:dyDescent="0.2">
      <c r="A81" s="192"/>
      <c r="B81" s="186"/>
      <c r="C81" s="151"/>
      <c r="D81" s="150"/>
      <c r="E81" s="150"/>
      <c r="F81" s="150"/>
      <c r="G81" s="149"/>
      <c r="H81" s="148"/>
      <c r="I81" s="150"/>
      <c r="J81" s="150"/>
      <c r="K81" s="150"/>
      <c r="L81" s="147"/>
      <c r="M81" s="151"/>
      <c r="N81" s="150"/>
      <c r="O81" s="150"/>
      <c r="P81" s="150"/>
      <c r="Q81" s="149"/>
      <c r="R81" s="20"/>
      <c r="S81" s="29"/>
      <c r="T81" s="29"/>
      <c r="U81" s="29"/>
      <c r="V81" s="29"/>
      <c r="W81" s="29"/>
      <c r="X81" s="29"/>
      <c r="Y81" s="29"/>
      <c r="Z81" s="29"/>
      <c r="AA81" s="29"/>
      <c r="AB81" s="29"/>
      <c r="AC81" s="885"/>
      <c r="AD81" s="885"/>
      <c r="AE81" s="885"/>
      <c r="AF81" s="885"/>
      <c r="AG81" s="885"/>
      <c r="AH81" s="885"/>
      <c r="AI81" s="885"/>
      <c r="AJ81" s="885"/>
      <c r="AK81" s="885"/>
      <c r="AL81" s="885"/>
      <c r="AM81" s="885"/>
      <c r="AN81" s="885"/>
      <c r="AO81" s="885"/>
      <c r="AP81" s="885"/>
      <c r="AQ81" s="885"/>
      <c r="AR81" s="885"/>
      <c r="AS81" s="885"/>
      <c r="AT81" s="885"/>
      <c r="AU81" s="885"/>
      <c r="AV81" s="885"/>
      <c r="AW81" s="885"/>
      <c r="AX81" s="885"/>
      <c r="AY81" s="885"/>
      <c r="AZ81" s="395"/>
      <c r="BA81" s="942"/>
      <c r="BB81" s="643"/>
      <c r="BC81" s="497"/>
      <c r="BD81" s="484"/>
      <c r="BE81" s="484"/>
      <c r="BF81" s="484"/>
      <c r="BG81" s="501"/>
      <c r="BH81" s="497"/>
      <c r="BI81" s="484"/>
      <c r="BJ81" s="484"/>
      <c r="BK81" s="484"/>
      <c r="BL81" s="501"/>
      <c r="BM81" s="497"/>
      <c r="BN81" s="484"/>
      <c r="BO81" s="484"/>
      <c r="BP81" s="484"/>
      <c r="BQ81" s="501"/>
      <c r="BR81" s="4"/>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row>
    <row r="82" s="603" customFormat="true" ht="15" customHeight="true" x14ac:dyDescent="0.2">
      <c r="A82" s="192"/>
      <c r="B82" s="186"/>
      <c r="C82" s="151"/>
      <c r="D82" s="150"/>
      <c r="E82" s="150"/>
      <c r="F82" s="150"/>
      <c r="G82" s="149"/>
      <c r="H82" s="148"/>
      <c r="I82" s="150"/>
      <c r="J82" s="150"/>
      <c r="K82" s="150"/>
      <c r="L82" s="147"/>
      <c r="M82" s="151"/>
      <c r="N82" s="150"/>
      <c r="O82" s="150"/>
      <c r="P82" s="150"/>
      <c r="Q82" s="149"/>
      <c r="R82" s="20"/>
      <c r="S82" s="29"/>
      <c r="T82" s="29"/>
      <c r="U82" s="29"/>
      <c r="V82" s="29"/>
      <c r="W82" s="29"/>
      <c r="X82" s="29"/>
      <c r="Y82" s="29"/>
      <c r="Z82" s="29"/>
      <c r="AA82" s="29"/>
      <c r="AB82" s="29"/>
      <c r="AC82" s="885"/>
      <c r="AD82" s="885"/>
      <c r="AE82" s="885"/>
      <c r="AF82" s="885"/>
      <c r="AG82" s="885"/>
      <c r="AH82" s="885"/>
      <c r="AI82" s="885"/>
      <c r="AJ82" s="885"/>
      <c r="AK82" s="885"/>
      <c r="AL82" s="885"/>
      <c r="AM82" s="885"/>
      <c r="AN82" s="885"/>
      <c r="AO82" s="885"/>
      <c r="AP82" s="885"/>
      <c r="AQ82" s="885"/>
      <c r="AR82" s="885"/>
      <c r="AS82" s="885"/>
      <c r="AT82" s="885"/>
      <c r="AU82" s="885"/>
      <c r="AV82" s="885"/>
      <c r="AW82" s="885"/>
      <c r="AX82" s="885"/>
      <c r="AY82" s="885"/>
      <c r="AZ82" s="395"/>
      <c r="BA82" s="942"/>
      <c r="BB82" s="643"/>
      <c r="BC82" s="497"/>
      <c r="BD82" s="484"/>
      <c r="BE82" s="484"/>
      <c r="BF82" s="484"/>
      <c r="BG82" s="501"/>
      <c r="BH82" s="497"/>
      <c r="BI82" s="484"/>
      <c r="BJ82" s="484"/>
      <c r="BK82" s="484"/>
      <c r="BL82" s="501"/>
      <c r="BM82" s="497"/>
      <c r="BN82" s="484"/>
      <c r="BO82" s="484"/>
      <c r="BP82" s="484"/>
      <c r="BQ82" s="501"/>
      <c r="BR82" s="4"/>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row>
    <row r="83" s="603" customFormat="true" ht="15" customHeight="true" x14ac:dyDescent="0.2">
      <c r="A83" s="192"/>
      <c r="B83" s="186"/>
      <c r="C83" s="151"/>
      <c r="D83" s="150"/>
      <c r="E83" s="150"/>
      <c r="F83" s="150"/>
      <c r="G83" s="149"/>
      <c r="H83" s="148"/>
      <c r="I83" s="150"/>
      <c r="J83" s="150"/>
      <c r="K83" s="150"/>
      <c r="L83" s="147"/>
      <c r="M83" s="151"/>
      <c r="N83" s="150"/>
      <c r="O83" s="150"/>
      <c r="P83" s="150"/>
      <c r="Q83" s="149"/>
      <c r="R83" s="20"/>
      <c r="S83" s="29"/>
      <c r="T83" s="29"/>
      <c r="U83" s="29"/>
      <c r="V83" s="29"/>
      <c r="W83" s="29"/>
      <c r="X83" s="29"/>
      <c r="Y83" s="29"/>
      <c r="Z83" s="29"/>
      <c r="AA83" s="29"/>
      <c r="AB83" s="29"/>
      <c r="AC83" s="885"/>
      <c r="AD83" s="885"/>
      <c r="AE83" s="885"/>
      <c r="AF83" s="885"/>
      <c r="AG83" s="885"/>
      <c r="AH83" s="885"/>
      <c r="AI83" s="885"/>
      <c r="AJ83" s="885"/>
      <c r="AK83" s="885"/>
      <c r="AL83" s="885"/>
      <c r="AM83" s="885"/>
      <c r="AN83" s="885"/>
      <c r="AO83" s="885"/>
      <c r="AP83" s="885"/>
      <c r="AQ83" s="885"/>
      <c r="AR83" s="885"/>
      <c r="AS83" s="885"/>
      <c r="AT83" s="885"/>
      <c r="AU83" s="885"/>
      <c r="AV83" s="885"/>
      <c r="AW83" s="885"/>
      <c r="AX83" s="885"/>
      <c r="AY83" s="885"/>
      <c r="AZ83" s="395"/>
      <c r="BA83" s="942"/>
      <c r="BB83" s="643"/>
      <c r="BC83" s="497"/>
      <c r="BD83" s="484"/>
      <c r="BE83" s="484"/>
      <c r="BF83" s="484"/>
      <c r="BG83" s="501"/>
      <c r="BH83" s="497"/>
      <c r="BI83" s="484"/>
      <c r="BJ83" s="484"/>
      <c r="BK83" s="484"/>
      <c r="BL83" s="501"/>
      <c r="BM83" s="497"/>
      <c r="BN83" s="484"/>
      <c r="BO83" s="484"/>
      <c r="BP83" s="484"/>
      <c r="BQ83" s="501"/>
      <c r="BR83" s="4"/>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row>
    <row r="84" s="603" customFormat="true" ht="15" customHeight="true" x14ac:dyDescent="0.2">
      <c r="A84" s="192"/>
      <c r="B84" s="186"/>
      <c r="C84" s="151"/>
      <c r="D84" s="150"/>
      <c r="E84" s="150"/>
      <c r="F84" s="150"/>
      <c r="G84" s="149"/>
      <c r="H84" s="148"/>
      <c r="I84" s="150"/>
      <c r="J84" s="150"/>
      <c r="K84" s="150"/>
      <c r="L84" s="147"/>
      <c r="M84" s="151"/>
      <c r="N84" s="150"/>
      <c r="O84" s="150"/>
      <c r="P84" s="150"/>
      <c r="Q84" s="149"/>
      <c r="R84" s="20"/>
      <c r="S84" s="29"/>
      <c r="T84" s="29"/>
      <c r="U84" s="29"/>
      <c r="V84" s="29"/>
      <c r="W84" s="29"/>
      <c r="X84" s="29"/>
      <c r="Y84" s="29"/>
      <c r="Z84" s="29"/>
      <c r="AA84" s="29"/>
      <c r="AB84" s="29"/>
      <c r="AC84" s="885"/>
      <c r="AD84" s="885"/>
      <c r="AE84" s="885"/>
      <c r="AF84" s="885"/>
      <c r="AG84" s="885"/>
      <c r="AH84" s="885"/>
      <c r="AI84" s="885"/>
      <c r="AJ84" s="885"/>
      <c r="AK84" s="885"/>
      <c r="AL84" s="885"/>
      <c r="AM84" s="885"/>
      <c r="AN84" s="885"/>
      <c r="AO84" s="885"/>
      <c r="AP84" s="885"/>
      <c r="AQ84" s="885"/>
      <c r="AR84" s="885"/>
      <c r="AS84" s="885"/>
      <c r="AT84" s="885"/>
      <c r="AU84" s="885"/>
      <c r="AV84" s="885"/>
      <c r="AW84" s="885"/>
      <c r="AX84" s="885"/>
      <c r="AY84" s="885"/>
      <c r="AZ84" s="395"/>
      <c r="BA84" s="942"/>
      <c r="BB84" s="643"/>
      <c r="BC84" s="497"/>
      <c r="BD84" s="484"/>
      <c r="BE84" s="484"/>
      <c r="BF84" s="484"/>
      <c r="BG84" s="501"/>
      <c r="BH84" s="497"/>
      <c r="BI84" s="484"/>
      <c r="BJ84" s="484"/>
      <c r="BK84" s="484"/>
      <c r="BL84" s="501"/>
      <c r="BM84" s="497"/>
      <c r="BN84" s="484"/>
      <c r="BO84" s="484"/>
      <c r="BP84" s="484"/>
      <c r="BQ84" s="501"/>
      <c r="BR84" s="4"/>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row>
    <row r="85" s="603" customFormat="true" ht="15" customHeight="true" x14ac:dyDescent="0.2">
      <c r="A85" s="192"/>
      <c r="B85" s="186"/>
      <c r="C85" s="151"/>
      <c r="D85" s="150"/>
      <c r="E85" s="150"/>
      <c r="F85" s="150"/>
      <c r="G85" s="149"/>
      <c r="H85" s="148"/>
      <c r="I85" s="150"/>
      <c r="J85" s="150"/>
      <c r="K85" s="150"/>
      <c r="L85" s="147"/>
      <c r="M85" s="151"/>
      <c r="N85" s="150"/>
      <c r="O85" s="150"/>
      <c r="P85" s="150"/>
      <c r="Q85" s="149"/>
      <c r="R85" s="20"/>
      <c r="S85" s="29"/>
      <c r="T85" s="29"/>
      <c r="U85" s="29"/>
      <c r="V85" s="29"/>
      <c r="W85" s="29"/>
      <c r="X85" s="29"/>
      <c r="Y85" s="29"/>
      <c r="Z85" s="29"/>
      <c r="AA85" s="29"/>
      <c r="AB85" s="29"/>
      <c r="AC85" s="885"/>
      <c r="AD85" s="885"/>
      <c r="AE85" s="885"/>
      <c r="AF85" s="885"/>
      <c r="AG85" s="885"/>
      <c r="AH85" s="885"/>
      <c r="AI85" s="885"/>
      <c r="AJ85" s="885"/>
      <c r="AK85" s="885"/>
      <c r="AL85" s="885"/>
      <c r="AM85" s="885"/>
      <c r="AN85" s="885"/>
      <c r="AO85" s="885"/>
      <c r="AP85" s="885"/>
      <c r="AQ85" s="885"/>
      <c r="AR85" s="885"/>
      <c r="AS85" s="885"/>
      <c r="AT85" s="885"/>
      <c r="AU85" s="885"/>
      <c r="AV85" s="885"/>
      <c r="AW85" s="885"/>
      <c r="AX85" s="885"/>
      <c r="AY85" s="885"/>
      <c r="AZ85" s="395"/>
      <c r="BA85" s="942"/>
      <c r="BB85" s="643"/>
      <c r="BC85" s="497"/>
      <c r="BD85" s="484"/>
      <c r="BE85" s="484"/>
      <c r="BF85" s="484"/>
      <c r="BG85" s="501"/>
      <c r="BH85" s="497"/>
      <c r="BI85" s="484"/>
      <c r="BJ85" s="484"/>
      <c r="BK85" s="484"/>
      <c r="BL85" s="501"/>
      <c r="BM85" s="497"/>
      <c r="BN85" s="484"/>
      <c r="BO85" s="484"/>
      <c r="BP85" s="484"/>
      <c r="BQ85" s="501"/>
      <c r="BR85" s="4"/>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row>
    <row r="86" s="603" customFormat="true" ht="15" customHeight="true" x14ac:dyDescent="0.2">
      <c r="A86" s="192"/>
      <c r="B86" s="186"/>
      <c r="C86" s="151"/>
      <c r="D86" s="150"/>
      <c r="E86" s="150"/>
      <c r="F86" s="150"/>
      <c r="G86" s="149"/>
      <c r="H86" s="148"/>
      <c r="I86" s="150"/>
      <c r="J86" s="150"/>
      <c r="K86" s="150"/>
      <c r="L86" s="147"/>
      <c r="M86" s="151"/>
      <c r="N86" s="150"/>
      <c r="O86" s="150"/>
      <c r="P86" s="150"/>
      <c r="Q86" s="149"/>
      <c r="R86" s="20"/>
      <c r="S86" s="29"/>
      <c r="T86" s="29"/>
      <c r="U86" s="29"/>
      <c r="V86" s="29"/>
      <c r="W86" s="29"/>
      <c r="X86" s="29"/>
      <c r="Y86" s="29"/>
      <c r="Z86" s="29"/>
      <c r="AA86" s="29"/>
      <c r="AB86" s="29"/>
      <c r="AC86" s="885"/>
      <c r="AD86" s="885"/>
      <c r="AE86" s="885"/>
      <c r="AF86" s="885"/>
      <c r="AG86" s="885"/>
      <c r="AH86" s="885"/>
      <c r="AI86" s="885"/>
      <c r="AJ86" s="885"/>
      <c r="AK86" s="885"/>
      <c r="AL86" s="885"/>
      <c r="AM86" s="885"/>
      <c r="AN86" s="885"/>
      <c r="AO86" s="885"/>
      <c r="AP86" s="885"/>
      <c r="AQ86" s="885"/>
      <c r="AR86" s="885"/>
      <c r="AS86" s="885"/>
      <c r="AT86" s="885"/>
      <c r="AU86" s="885"/>
      <c r="AV86" s="885"/>
      <c r="AW86" s="885"/>
      <c r="AX86" s="885"/>
      <c r="AY86" s="885"/>
      <c r="AZ86" s="395"/>
      <c r="BA86" s="942"/>
      <c r="BB86" s="643"/>
      <c r="BC86" s="497"/>
      <c r="BD86" s="484"/>
      <c r="BE86" s="484"/>
      <c r="BF86" s="484"/>
      <c r="BG86" s="501"/>
      <c r="BH86" s="497"/>
      <c r="BI86" s="484"/>
      <c r="BJ86" s="484"/>
      <c r="BK86" s="484"/>
      <c r="BL86" s="501"/>
      <c r="BM86" s="497"/>
      <c r="BN86" s="484"/>
      <c r="BO86" s="484"/>
      <c r="BP86" s="484"/>
      <c r="BQ86" s="501"/>
      <c r="BR86" s="4"/>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row>
    <row r="87" s="603" customFormat="true" ht="15" customHeight="true" x14ac:dyDescent="0.2">
      <c r="A87" s="192"/>
      <c r="B87" s="186"/>
      <c r="C87" s="151"/>
      <c r="D87" s="150"/>
      <c r="E87" s="150"/>
      <c r="F87" s="150"/>
      <c r="G87" s="149"/>
      <c r="H87" s="148"/>
      <c r="I87" s="150"/>
      <c r="J87" s="150"/>
      <c r="K87" s="150"/>
      <c r="L87" s="147"/>
      <c r="M87" s="151"/>
      <c r="N87" s="150"/>
      <c r="O87" s="150"/>
      <c r="P87" s="150"/>
      <c r="Q87" s="149"/>
      <c r="R87" s="20"/>
      <c r="S87" s="29"/>
      <c r="T87" s="29"/>
      <c r="U87" s="29"/>
      <c r="V87" s="29"/>
      <c r="W87" s="29"/>
      <c r="X87" s="29"/>
      <c r="Y87" s="29"/>
      <c r="Z87" s="29"/>
      <c r="AA87" s="29"/>
      <c r="AB87" s="29"/>
      <c r="AC87" s="885"/>
      <c r="AD87" s="885"/>
      <c r="AE87" s="885"/>
      <c r="AF87" s="885"/>
      <c r="AG87" s="885"/>
      <c r="AH87" s="885"/>
      <c r="AI87" s="885"/>
      <c r="AJ87" s="885"/>
      <c r="AK87" s="885"/>
      <c r="AL87" s="885"/>
      <c r="AM87" s="885"/>
      <c r="AN87" s="885"/>
      <c r="AO87" s="885"/>
      <c r="AP87" s="885"/>
      <c r="AQ87" s="885"/>
      <c r="AR87" s="885"/>
      <c r="AS87" s="885"/>
      <c r="AT87" s="885"/>
      <c r="AU87" s="885"/>
      <c r="AV87" s="885"/>
      <c r="AW87" s="885"/>
      <c r="AX87" s="885"/>
      <c r="AY87" s="885"/>
      <c r="AZ87" s="395"/>
      <c r="BA87" s="942"/>
      <c r="BB87" s="643"/>
      <c r="BC87" s="497"/>
      <c r="BD87" s="484"/>
      <c r="BE87" s="484"/>
      <c r="BF87" s="484"/>
      <c r="BG87" s="501"/>
      <c r="BH87" s="497"/>
      <c r="BI87" s="484"/>
      <c r="BJ87" s="484"/>
      <c r="BK87" s="484"/>
      <c r="BL87" s="501"/>
      <c r="BM87" s="497"/>
      <c r="BN87" s="484"/>
      <c r="BO87" s="484"/>
      <c r="BP87" s="484"/>
      <c r="BQ87" s="501"/>
      <c r="BR87" s="4"/>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row>
    <row r="88" s="603" customFormat="true" ht="15" customHeight="true" x14ac:dyDescent="0.2">
      <c r="A88" s="192"/>
      <c r="B88" s="186"/>
      <c r="C88" s="151"/>
      <c r="D88" s="150"/>
      <c r="E88" s="150"/>
      <c r="F88" s="150"/>
      <c r="G88" s="149"/>
      <c r="H88" s="148"/>
      <c r="I88" s="150"/>
      <c r="J88" s="150"/>
      <c r="K88" s="150"/>
      <c r="L88" s="147"/>
      <c r="M88" s="151"/>
      <c r="N88" s="150"/>
      <c r="O88" s="150"/>
      <c r="P88" s="150"/>
      <c r="Q88" s="149"/>
      <c r="R88" s="20"/>
      <c r="S88" s="29"/>
      <c r="T88" s="29"/>
      <c r="U88" s="29"/>
      <c r="V88" s="29"/>
      <c r="W88" s="29"/>
      <c r="X88" s="29"/>
      <c r="Y88" s="29"/>
      <c r="Z88" s="29"/>
      <c r="AA88" s="29"/>
      <c r="AB88" s="29"/>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95"/>
      <c r="BA88" s="942"/>
      <c r="BB88" s="643"/>
      <c r="BC88" s="497"/>
      <c r="BD88" s="484"/>
      <c r="BE88" s="484"/>
      <c r="BF88" s="484"/>
      <c r="BG88" s="501"/>
      <c r="BH88" s="497"/>
      <c r="BI88" s="484"/>
      <c r="BJ88" s="484"/>
      <c r="BK88" s="484"/>
      <c r="BL88" s="501"/>
      <c r="BM88" s="497"/>
      <c r="BN88" s="484"/>
      <c r="BO88" s="484"/>
      <c r="BP88" s="484"/>
      <c r="BQ88" s="501"/>
      <c r="BR88" s="4"/>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row>
    <row r="89" s="603" customFormat="true" ht="15" customHeight="true" x14ac:dyDescent="0.2">
      <c r="A89" s="192"/>
      <c r="B89" s="186"/>
      <c r="C89" s="151"/>
      <c r="D89" s="150"/>
      <c r="E89" s="150"/>
      <c r="F89" s="150"/>
      <c r="G89" s="149"/>
      <c r="H89" s="148"/>
      <c r="I89" s="150"/>
      <c r="J89" s="150"/>
      <c r="K89" s="150"/>
      <c r="L89" s="147"/>
      <c r="M89" s="151"/>
      <c r="N89" s="150"/>
      <c r="O89" s="150"/>
      <c r="P89" s="150"/>
      <c r="Q89" s="149"/>
      <c r="R89" s="20"/>
      <c r="S89" s="29"/>
      <c r="T89" s="29"/>
      <c r="U89" s="29"/>
      <c r="V89" s="29"/>
      <c r="W89" s="29"/>
      <c r="X89" s="29"/>
      <c r="Y89" s="29"/>
      <c r="Z89" s="29"/>
      <c r="AA89" s="29"/>
      <c r="AB89" s="29"/>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95"/>
      <c r="BA89" s="942"/>
      <c r="BB89" s="643"/>
      <c r="BC89" s="497"/>
      <c r="BD89" s="484"/>
      <c r="BE89" s="484"/>
      <c r="BF89" s="484"/>
      <c r="BG89" s="501"/>
      <c r="BH89" s="497"/>
      <c r="BI89" s="484"/>
      <c r="BJ89" s="484"/>
      <c r="BK89" s="484"/>
      <c r="BL89" s="501"/>
      <c r="BM89" s="497"/>
      <c r="BN89" s="484"/>
      <c r="BO89" s="484"/>
      <c r="BP89" s="484"/>
      <c r="BQ89" s="501"/>
      <c r="BR89" s="4"/>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row>
    <row r="90" s="603" customFormat="true" ht="15" customHeight="true" x14ac:dyDescent="0.2">
      <c r="A90" s="192"/>
      <c r="B90" s="186"/>
      <c r="C90" s="151"/>
      <c r="D90" s="150"/>
      <c r="E90" s="150"/>
      <c r="F90" s="150"/>
      <c r="G90" s="149"/>
      <c r="H90" s="148"/>
      <c r="I90" s="150"/>
      <c r="J90" s="150"/>
      <c r="K90" s="150"/>
      <c r="L90" s="147"/>
      <c r="M90" s="151"/>
      <c r="N90" s="150"/>
      <c r="O90" s="150"/>
      <c r="P90" s="150"/>
      <c r="Q90" s="149"/>
      <c r="R90" s="20"/>
      <c r="S90" s="29"/>
      <c r="T90" s="29"/>
      <c r="U90" s="29"/>
      <c r="V90" s="29"/>
      <c r="W90" s="29"/>
      <c r="X90" s="29"/>
      <c r="Y90" s="29"/>
      <c r="Z90" s="29"/>
      <c r="AA90" s="29"/>
      <c r="AB90" s="29"/>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95"/>
      <c r="BA90" s="942"/>
      <c r="BB90" s="643"/>
      <c r="BC90" s="497"/>
      <c r="BD90" s="484"/>
      <c r="BE90" s="484"/>
      <c r="BF90" s="484"/>
      <c r="BG90" s="501"/>
      <c r="BH90" s="497"/>
      <c r="BI90" s="484"/>
      <c r="BJ90" s="484"/>
      <c r="BK90" s="484"/>
      <c r="BL90" s="501"/>
      <c r="BM90" s="497"/>
      <c r="BN90" s="484"/>
      <c r="BO90" s="484"/>
      <c r="BP90" s="484"/>
      <c r="BQ90" s="501"/>
      <c r="BR90" s="4"/>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row>
    <row r="91" s="603" customFormat="true" ht="15" customHeight="true" x14ac:dyDescent="0.2">
      <c r="A91" s="214"/>
      <c r="B91" s="185"/>
      <c r="C91" s="144"/>
      <c r="D91" s="146"/>
      <c r="E91" s="146"/>
      <c r="F91" s="146"/>
      <c r="G91" s="145"/>
      <c r="H91" s="143"/>
      <c r="I91" s="146"/>
      <c r="J91" s="146"/>
      <c r="K91" s="146"/>
      <c r="L91" s="142"/>
      <c r="M91" s="144"/>
      <c r="N91" s="146"/>
      <c r="O91" s="146"/>
      <c r="P91" s="146"/>
      <c r="Q91" s="145"/>
      <c r="R91" s="35"/>
      <c r="S91" s="885"/>
      <c r="T91" s="885"/>
      <c r="U91" s="885"/>
      <c r="V91" s="885"/>
      <c r="W91" s="885"/>
      <c r="X91" s="885"/>
      <c r="Y91" s="88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95"/>
      <c r="BA91" s="942"/>
      <c r="BB91" s="643"/>
      <c r="BC91" s="497"/>
      <c r="BD91" s="484"/>
      <c r="BE91" s="484"/>
      <c r="BF91" s="484"/>
      <c r="BG91" s="501"/>
      <c r="BH91" s="497"/>
      <c r="BI91" s="484"/>
      <c r="BJ91" s="484"/>
      <c r="BK91" s="484"/>
      <c r="BL91" s="501"/>
      <c r="BM91" s="497"/>
      <c r="BN91" s="484"/>
      <c r="BO91" s="484"/>
      <c r="BP91" s="484"/>
      <c r="BQ91" s="501"/>
      <c r="BR91" s="4"/>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row>
    <row r="92" s="603" customFormat="true" ht="15" customHeight="true" x14ac:dyDescent="0.2">
      <c r="A92" s="214"/>
      <c r="B92" s="185"/>
      <c r="C92" s="144"/>
      <c r="D92" s="146"/>
      <c r="E92" s="146"/>
      <c r="F92" s="146"/>
      <c r="G92" s="145"/>
      <c r="H92" s="143"/>
      <c r="I92" s="146"/>
      <c r="J92" s="146"/>
      <c r="K92" s="146"/>
      <c r="L92" s="142"/>
      <c r="M92" s="144"/>
      <c r="N92" s="146"/>
      <c r="O92" s="146"/>
      <c r="P92" s="146"/>
      <c r="Q92" s="145"/>
      <c r="R92" s="35"/>
      <c r="S92" s="885"/>
      <c r="T92" s="885"/>
      <c r="U92" s="885"/>
      <c r="V92" s="885"/>
      <c r="W92" s="885"/>
      <c r="X92" s="885"/>
      <c r="Y92" s="88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95"/>
      <c r="BA92" s="942"/>
      <c r="BB92" s="643"/>
      <c r="BC92" s="497"/>
      <c r="BD92" s="484"/>
      <c r="BE92" s="484"/>
      <c r="BF92" s="484"/>
      <c r="BG92" s="501"/>
      <c r="BH92" s="497"/>
      <c r="BI92" s="484"/>
      <c r="BJ92" s="484"/>
      <c r="BK92" s="484"/>
      <c r="BL92" s="501"/>
      <c r="BM92" s="497"/>
      <c r="BN92" s="484"/>
      <c r="BO92" s="484"/>
      <c r="BP92" s="484"/>
      <c r="BQ92" s="501"/>
      <c r="BR92" s="4"/>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row>
    <row r="93" s="603" customFormat="true" ht="15" customHeight="true" x14ac:dyDescent="0.2">
      <c r="A93" s="191"/>
      <c r="B93" s="184"/>
      <c r="C93" s="207"/>
      <c r="D93" s="206"/>
      <c r="E93" s="206"/>
      <c r="F93" s="206"/>
      <c r="G93" s="195"/>
      <c r="H93" s="197"/>
      <c r="I93" s="206"/>
      <c r="J93" s="206"/>
      <c r="K93" s="206"/>
      <c r="L93" s="201"/>
      <c r="M93" s="207"/>
      <c r="N93" s="206"/>
      <c r="O93" s="206"/>
      <c r="P93" s="206"/>
      <c r="Q93" s="195"/>
      <c r="R93" s="19"/>
      <c r="S93" s="487"/>
      <c r="T93" s="487"/>
      <c r="U93" s="487"/>
      <c r="V93" s="487"/>
      <c r="W93" s="487"/>
      <c r="X93" s="487"/>
      <c r="Y93" s="487"/>
      <c r="Z93" s="487"/>
      <c r="AA93" s="487"/>
      <c r="AB93" s="487"/>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95"/>
      <c r="BA93" s="942"/>
      <c r="BB93" s="643"/>
      <c r="BC93" s="497"/>
      <c r="BD93" s="484"/>
      <c r="BE93" s="484"/>
      <c r="BF93" s="484"/>
      <c r="BG93" s="501"/>
      <c r="BH93" s="497"/>
      <c r="BI93" s="484"/>
      <c r="BJ93" s="484"/>
      <c r="BK93" s="484"/>
      <c r="BL93" s="501"/>
      <c r="BM93" s="497"/>
      <c r="BN93" s="484"/>
      <c r="BO93" s="484"/>
      <c r="BP93" s="484"/>
      <c r="BQ93" s="501"/>
      <c r="BR93" s="4"/>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row>
    <row r="94" s="603" customFormat="true" ht="15" customHeight="true" x14ac:dyDescent="0.2">
      <c r="A94" s="109"/>
      <c r="B94" s="184"/>
      <c r="C94" s="207"/>
      <c r="D94" s="205"/>
      <c r="E94" s="205"/>
      <c r="F94" s="205"/>
      <c r="G94" s="194"/>
      <c r="H94" s="197"/>
      <c r="I94" s="205"/>
      <c r="J94" s="205"/>
      <c r="K94" s="205"/>
      <c r="L94" s="200"/>
      <c r="M94" s="207"/>
      <c r="N94" s="205"/>
      <c r="O94" s="205"/>
      <c r="P94" s="205"/>
      <c r="Q94" s="194"/>
      <c r="R94" s="19"/>
      <c r="S94" s="221"/>
      <c r="T94" s="221"/>
      <c r="U94" s="221"/>
      <c r="V94" s="221"/>
      <c r="W94" s="221"/>
      <c r="X94" s="221"/>
      <c r="Y94" s="221"/>
      <c r="Z94" s="221"/>
      <c r="AA94" s="221"/>
      <c r="AB94" s="221"/>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95"/>
      <c r="BA94" s="942"/>
      <c r="BB94" s="643"/>
      <c r="BC94" s="497"/>
      <c r="BD94" s="484"/>
      <c r="BE94" s="484"/>
      <c r="BF94" s="484"/>
      <c r="BG94" s="501"/>
      <c r="BH94" s="497"/>
      <c r="BI94" s="484"/>
      <c r="BJ94" s="484"/>
      <c r="BK94" s="484"/>
      <c r="BL94" s="501"/>
      <c r="BM94" s="497"/>
      <c r="BN94" s="484"/>
      <c r="BO94" s="484"/>
      <c r="BP94" s="484"/>
      <c r="BQ94" s="501"/>
      <c r="BR94" s="4"/>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row>
    <row r="95" s="603" customFormat="true" ht="15" customHeight="true" x14ac:dyDescent="0.2">
      <c r="A95" s="191"/>
      <c r="B95" s="183"/>
      <c r="C95" s="141"/>
      <c r="D95" s="140"/>
      <c r="E95" s="140"/>
      <c r="F95" s="140"/>
      <c r="G95" s="139"/>
      <c r="H95" s="138"/>
      <c r="I95" s="140"/>
      <c r="J95" s="140"/>
      <c r="K95" s="140"/>
      <c r="L95" s="137"/>
      <c r="M95" s="141"/>
      <c r="N95" s="140"/>
      <c r="O95" s="140"/>
      <c r="P95" s="140"/>
      <c r="Q95" s="139"/>
      <c r="R95" s="18"/>
      <c r="S95" s="13"/>
      <c r="T95" s="13"/>
      <c r="U95" s="13"/>
      <c r="V95" s="13"/>
      <c r="W95" s="13"/>
      <c r="X95" s="13"/>
      <c r="Y95" s="13"/>
      <c r="Z95" s="13"/>
      <c r="AA95" s="13"/>
      <c r="AB95" s="13"/>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95"/>
      <c r="BA95" s="942"/>
      <c r="BB95" s="643"/>
      <c r="BC95" s="497"/>
      <c r="BD95" s="484"/>
      <c r="BE95" s="484"/>
      <c r="BF95" s="484"/>
      <c r="BG95" s="501"/>
      <c r="BH95" s="497"/>
      <c r="BI95" s="484"/>
      <c r="BJ95" s="484"/>
      <c r="BK95" s="484"/>
      <c r="BL95" s="501"/>
      <c r="BM95" s="497"/>
      <c r="BN95" s="484"/>
      <c r="BO95" s="484"/>
      <c r="BP95" s="484"/>
      <c r="BQ95" s="501"/>
      <c r="BR95" s="4"/>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row>
    <row r="96" s="358" customFormat="true" ht="15" customHeight="true" x14ac:dyDescent="0.2">
      <c r="A96" s="109"/>
      <c r="B96" s="183"/>
      <c r="C96" s="141"/>
      <c r="D96" s="140"/>
      <c r="E96" s="140"/>
      <c r="F96" s="140"/>
      <c r="G96" s="139"/>
      <c r="H96" s="138"/>
      <c r="I96" s="140"/>
      <c r="J96" s="140"/>
      <c r="K96" s="140"/>
      <c r="L96" s="137"/>
      <c r="M96" s="141"/>
      <c r="N96" s="140"/>
      <c r="O96" s="140"/>
      <c r="P96" s="140"/>
      <c r="Q96" s="139"/>
      <c r="R96" s="18"/>
      <c r="S96" s="13"/>
      <c r="T96" s="13"/>
      <c r="U96" s="13"/>
      <c r="V96" s="13"/>
      <c r="W96" s="13"/>
      <c r="X96" s="13"/>
      <c r="Y96" s="13"/>
      <c r="Z96" s="13"/>
      <c r="AA96" s="13"/>
      <c r="AB96" s="13"/>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95"/>
      <c r="BA96" s="942"/>
      <c r="BB96" s="643"/>
      <c r="BC96" s="497"/>
      <c r="BD96" s="484"/>
      <c r="BE96" s="484"/>
      <c r="BF96" s="484"/>
      <c r="BG96" s="501"/>
      <c r="BH96" s="497"/>
      <c r="BI96" s="484"/>
      <c r="BJ96" s="484"/>
      <c r="BK96" s="484"/>
      <c r="BL96" s="501"/>
      <c r="BM96" s="497"/>
      <c r="BN96" s="484"/>
      <c r="BO96" s="484"/>
      <c r="BP96" s="484"/>
      <c r="BQ96" s="501"/>
      <c r="BR96" s="4"/>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row>
    <row r="97" s="358" customFormat="true" ht="15" customHeight="true" x14ac:dyDescent="0.2">
      <c r="A97" s="191"/>
      <c r="B97" s="183"/>
      <c r="C97" s="141"/>
      <c r="D97" s="140"/>
      <c r="E97" s="140"/>
      <c r="F97" s="140"/>
      <c r="G97" s="139"/>
      <c r="H97" s="138"/>
      <c r="I97" s="140"/>
      <c r="J97" s="140"/>
      <c r="K97" s="140"/>
      <c r="L97" s="137"/>
      <c r="M97" s="141"/>
      <c r="N97" s="140"/>
      <c r="O97" s="140"/>
      <c r="P97" s="140"/>
      <c r="Q97" s="139"/>
      <c r="R97" s="18"/>
      <c r="S97" s="13"/>
      <c r="T97" s="13"/>
      <c r="U97" s="13"/>
      <c r="V97" s="13"/>
      <c r="W97" s="13"/>
      <c r="X97" s="13"/>
      <c r="Y97" s="13"/>
      <c r="Z97" s="13"/>
      <c r="AA97" s="13"/>
      <c r="AB97" s="13"/>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95"/>
      <c r="BA97" s="942"/>
      <c r="BB97" s="643"/>
      <c r="BC97" s="497"/>
      <c r="BD97" s="484"/>
      <c r="BE97" s="484"/>
      <c r="BF97" s="484"/>
      <c r="BG97" s="501"/>
      <c r="BH97" s="497"/>
      <c r="BI97" s="484"/>
      <c r="BJ97" s="484"/>
      <c r="BK97" s="484"/>
      <c r="BL97" s="501"/>
      <c r="BM97" s="497"/>
      <c r="BN97" s="484"/>
      <c r="BO97" s="484"/>
      <c r="BP97" s="484"/>
      <c r="BQ97" s="501"/>
      <c r="BR97" s="4"/>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row>
    <row r="98" s="358" customFormat="true" ht="15" customHeight="true" x14ac:dyDescent="0.2">
      <c r="A98" s="109"/>
      <c r="B98" s="183"/>
      <c r="C98" s="141"/>
      <c r="D98" s="140"/>
      <c r="E98" s="140"/>
      <c r="F98" s="140"/>
      <c r="G98" s="139"/>
      <c r="H98" s="138"/>
      <c r="I98" s="140"/>
      <c r="J98" s="140"/>
      <c r="K98" s="140"/>
      <c r="L98" s="137"/>
      <c r="M98" s="141"/>
      <c r="N98" s="140"/>
      <c r="O98" s="140"/>
      <c r="P98" s="140"/>
      <c r="Q98" s="139"/>
      <c r="R98" s="18"/>
      <c r="S98" s="13"/>
      <c r="T98" s="13"/>
      <c r="U98" s="13"/>
      <c r="V98" s="13"/>
      <c r="W98" s="13"/>
      <c r="X98" s="13"/>
      <c r="Y98" s="13"/>
      <c r="Z98" s="13"/>
      <c r="AA98" s="13"/>
      <c r="AB98" s="13"/>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95"/>
      <c r="BA98" s="942"/>
      <c r="BB98" s="643"/>
      <c r="BC98" s="497"/>
      <c r="BD98" s="484"/>
      <c r="BE98" s="484"/>
      <c r="BF98" s="484"/>
      <c r="BG98" s="501"/>
      <c r="BH98" s="497"/>
      <c r="BI98" s="484"/>
      <c r="BJ98" s="484"/>
      <c r="BK98" s="484"/>
      <c r="BL98" s="501"/>
      <c r="BM98" s="497"/>
      <c r="BN98" s="484"/>
      <c r="BO98" s="484"/>
      <c r="BP98" s="484"/>
      <c r="BQ98" s="501"/>
      <c r="BR98" s="4"/>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row>
    <row r="99" s="358" customFormat="true" ht="15" customHeight="true" x14ac:dyDescent="0.2">
      <c r="A99" s="109"/>
      <c r="B99" s="183"/>
      <c r="C99" s="141"/>
      <c r="D99" s="140"/>
      <c r="E99" s="140"/>
      <c r="F99" s="140"/>
      <c r="G99" s="139"/>
      <c r="H99" s="138"/>
      <c r="I99" s="140"/>
      <c r="J99" s="140"/>
      <c r="K99" s="140"/>
      <c r="L99" s="137"/>
      <c r="M99" s="141"/>
      <c r="N99" s="140"/>
      <c r="O99" s="140"/>
      <c r="P99" s="140"/>
      <c r="Q99" s="139"/>
      <c r="R99" s="18"/>
      <c r="S99" s="13"/>
      <c r="T99" s="13"/>
      <c r="U99" s="13"/>
      <c r="V99" s="13"/>
      <c r="W99" s="13"/>
      <c r="X99" s="13"/>
      <c r="Y99" s="13"/>
      <c r="Z99" s="13"/>
      <c r="AA99" s="13"/>
      <c r="AB99" s="13"/>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95"/>
      <c r="BA99" s="942"/>
      <c r="BB99" s="643"/>
      <c r="BC99" s="497"/>
      <c r="BD99" s="484"/>
      <c r="BE99" s="484"/>
      <c r="BF99" s="484"/>
      <c r="BG99" s="501"/>
      <c r="BH99" s="497"/>
      <c r="BI99" s="484"/>
      <c r="BJ99" s="484"/>
      <c r="BK99" s="484"/>
      <c r="BL99" s="501"/>
      <c r="BM99" s="497"/>
      <c r="BN99" s="484"/>
      <c r="BO99" s="484"/>
      <c r="BP99" s="484"/>
      <c r="BQ99" s="501"/>
      <c r="BR99" s="4"/>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row>
    <row r="100" s="358" customFormat="true" ht="15" customHeight="true" x14ac:dyDescent="0.2">
      <c r="A100" s="109"/>
      <c r="B100" s="183"/>
      <c r="C100" s="141"/>
      <c r="D100" s="140"/>
      <c r="E100" s="140"/>
      <c r="F100" s="140"/>
      <c r="G100" s="139"/>
      <c r="H100" s="138"/>
      <c r="I100" s="140"/>
      <c r="J100" s="140"/>
      <c r="K100" s="140"/>
      <c r="L100" s="137"/>
      <c r="M100" s="141"/>
      <c r="N100" s="140"/>
      <c r="O100" s="140"/>
      <c r="P100" s="140"/>
      <c r="Q100" s="139"/>
      <c r="R100" s="18"/>
      <c r="S100" s="13"/>
      <c r="T100" s="13"/>
      <c r="U100" s="13"/>
      <c r="V100" s="13"/>
      <c r="W100" s="13"/>
      <c r="X100" s="13"/>
      <c r="Y100" s="13"/>
      <c r="Z100" s="13"/>
      <c r="AA100" s="13"/>
      <c r="AB100" s="13"/>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95"/>
      <c r="BA100" s="942"/>
      <c r="BB100" s="643"/>
      <c r="BC100" s="497"/>
      <c r="BD100" s="484"/>
      <c r="BE100" s="484"/>
      <c r="BF100" s="484"/>
      <c r="BG100" s="501"/>
      <c r="BH100" s="497"/>
      <c r="BI100" s="484"/>
      <c r="BJ100" s="484"/>
      <c r="BK100" s="484"/>
      <c r="BL100" s="501"/>
      <c r="BM100" s="497"/>
      <c r="BN100" s="484"/>
      <c r="BO100" s="484"/>
      <c r="BP100" s="484"/>
      <c r="BQ100" s="501"/>
      <c r="BR100" s="4"/>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row>
    <row r="101" s="358" customFormat="true" ht="15" customHeight="true" x14ac:dyDescent="0.2">
      <c r="A101" s="191"/>
      <c r="B101" s="183"/>
      <c r="C101" s="141"/>
      <c r="D101" s="140"/>
      <c r="E101" s="140"/>
      <c r="F101" s="140"/>
      <c r="G101" s="139"/>
      <c r="H101" s="138"/>
      <c r="I101" s="140"/>
      <c r="J101" s="140"/>
      <c r="K101" s="140"/>
      <c r="L101" s="137"/>
      <c r="M101" s="141"/>
      <c r="N101" s="140"/>
      <c r="O101" s="140"/>
      <c r="P101" s="140"/>
      <c r="Q101" s="139"/>
      <c r="R101" s="18"/>
      <c r="S101" s="13"/>
      <c r="T101" s="13"/>
      <c r="U101" s="13"/>
      <c r="V101" s="13"/>
      <c r="W101" s="13"/>
      <c r="X101" s="13"/>
      <c r="Y101" s="13"/>
      <c r="Z101" s="13"/>
      <c r="AA101" s="13"/>
      <c r="AB101" s="13"/>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95"/>
      <c r="BA101" s="942"/>
      <c r="BB101" s="643"/>
      <c r="BC101" s="497"/>
      <c r="BD101" s="484"/>
      <c r="BE101" s="484"/>
      <c r="BF101" s="484"/>
      <c r="BG101" s="501"/>
      <c r="BH101" s="497"/>
      <c r="BI101" s="484"/>
      <c r="BJ101" s="484"/>
      <c r="BK101" s="484"/>
      <c r="BL101" s="501"/>
      <c r="BM101" s="497"/>
      <c r="BN101" s="484"/>
      <c r="BO101" s="484"/>
      <c r="BP101" s="484"/>
      <c r="BQ101" s="501"/>
      <c r="BR101" s="4"/>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row>
    <row r="102" s="358" customFormat="true" ht="15" customHeight="true" x14ac:dyDescent="0.2">
      <c r="A102" s="109"/>
      <c r="B102" s="183"/>
      <c r="C102" s="141"/>
      <c r="D102" s="140"/>
      <c r="E102" s="140"/>
      <c r="F102" s="140"/>
      <c r="G102" s="139"/>
      <c r="H102" s="138"/>
      <c r="I102" s="140"/>
      <c r="J102" s="140"/>
      <c r="K102" s="140"/>
      <c r="L102" s="137"/>
      <c r="M102" s="141"/>
      <c r="N102" s="140"/>
      <c r="O102" s="140"/>
      <c r="P102" s="140"/>
      <c r="Q102" s="139"/>
      <c r="R102" s="18"/>
      <c r="S102" s="13"/>
      <c r="T102" s="13"/>
      <c r="U102" s="13"/>
      <c r="V102" s="13"/>
      <c r="W102" s="13"/>
      <c r="X102" s="13"/>
      <c r="Y102" s="13"/>
      <c r="Z102" s="13"/>
      <c r="AA102" s="13"/>
      <c r="AB102" s="13"/>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95"/>
      <c r="BA102" s="942"/>
      <c r="BB102" s="643"/>
      <c r="BC102" s="497"/>
      <c r="BD102" s="484"/>
      <c r="BE102" s="484"/>
      <c r="BF102" s="484"/>
      <c r="BG102" s="501"/>
      <c r="BH102" s="497"/>
      <c r="BI102" s="484"/>
      <c r="BJ102" s="484"/>
      <c r="BK102" s="484"/>
      <c r="BL102" s="501"/>
      <c r="BM102" s="497"/>
      <c r="BN102" s="484"/>
      <c r="BO102" s="484"/>
      <c r="BP102" s="484"/>
      <c r="BQ102" s="501"/>
      <c r="BR102" s="4"/>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row>
    <row r="103" s="358" customFormat="true" ht="15" customHeight="true" x14ac:dyDescent="0.2">
      <c r="A103" s="109"/>
      <c r="B103" s="183"/>
      <c r="C103" s="141"/>
      <c r="D103" s="140"/>
      <c r="E103" s="140"/>
      <c r="F103" s="140"/>
      <c r="G103" s="139"/>
      <c r="H103" s="138"/>
      <c r="I103" s="140"/>
      <c r="J103" s="140"/>
      <c r="K103" s="140"/>
      <c r="L103" s="137"/>
      <c r="M103" s="141"/>
      <c r="N103" s="140"/>
      <c r="O103" s="140"/>
      <c r="P103" s="140"/>
      <c r="Q103" s="139"/>
      <c r="R103" s="18"/>
      <c r="S103" s="13"/>
      <c r="T103" s="13"/>
      <c r="U103" s="13"/>
      <c r="V103" s="13"/>
      <c r="W103" s="13"/>
      <c r="X103" s="13"/>
      <c r="Y103" s="13"/>
      <c r="Z103" s="13"/>
      <c r="AA103" s="13"/>
      <c r="AB103" s="13"/>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95"/>
      <c r="BA103" s="942"/>
      <c r="BB103" s="643"/>
      <c r="BC103" s="497"/>
      <c r="BD103" s="484"/>
      <c r="BE103" s="484"/>
      <c r="BF103" s="484"/>
      <c r="BG103" s="501"/>
      <c r="BH103" s="497"/>
      <c r="BI103" s="484"/>
      <c r="BJ103" s="484"/>
      <c r="BK103" s="484"/>
      <c r="BL103" s="501"/>
      <c r="BM103" s="497"/>
      <c r="BN103" s="484"/>
      <c r="BO103" s="484"/>
      <c r="BP103" s="484"/>
      <c r="BQ103" s="501"/>
      <c r="BR103" s="4"/>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row>
    <row r="104" s="358" customFormat="true" ht="15" customHeight="true" x14ac:dyDescent="0.2">
      <c r="A104" s="109"/>
      <c r="B104" s="183"/>
      <c r="C104" s="141"/>
      <c r="D104" s="140"/>
      <c r="E104" s="140"/>
      <c r="F104" s="140"/>
      <c r="G104" s="139"/>
      <c r="H104" s="138"/>
      <c r="I104" s="140"/>
      <c r="J104" s="140"/>
      <c r="K104" s="140"/>
      <c r="L104" s="137"/>
      <c r="M104" s="141"/>
      <c r="N104" s="140"/>
      <c r="O104" s="140"/>
      <c r="P104" s="140"/>
      <c r="Q104" s="139"/>
      <c r="R104" s="18"/>
      <c r="S104" s="13"/>
      <c r="T104" s="13"/>
      <c r="U104" s="13"/>
      <c r="V104" s="13"/>
      <c r="W104" s="13"/>
      <c r="X104" s="13"/>
      <c r="Y104" s="13"/>
      <c r="Z104" s="13"/>
      <c r="AA104" s="13"/>
      <c r="AB104" s="13"/>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95"/>
      <c r="BA104" s="942"/>
      <c r="BB104" s="643"/>
      <c r="BC104" s="497"/>
      <c r="BD104" s="484"/>
      <c r="BE104" s="484"/>
      <c r="BF104" s="484"/>
      <c r="BG104" s="501"/>
      <c r="BH104" s="497"/>
      <c r="BI104" s="484"/>
      <c r="BJ104" s="484"/>
      <c r="BK104" s="484"/>
      <c r="BL104" s="501"/>
      <c r="BM104" s="497"/>
      <c r="BN104" s="484"/>
      <c r="BO104" s="484"/>
      <c r="BP104" s="484"/>
      <c r="BQ104" s="501"/>
      <c r="BR104" s="4"/>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row>
    <row r="105" s="358" customFormat="true" ht="15" customHeight="true" x14ac:dyDescent="0.2">
      <c r="A105" s="187"/>
      <c r="B105" s="182"/>
      <c r="C105" s="136"/>
      <c r="D105" s="135"/>
      <c r="E105" s="135"/>
      <c r="F105" s="135"/>
      <c r="G105" s="134"/>
      <c r="H105" s="133"/>
      <c r="I105" s="135"/>
      <c r="J105" s="135"/>
      <c r="K105" s="135"/>
      <c r="L105" s="132"/>
      <c r="M105" s="136"/>
      <c r="N105" s="135"/>
      <c r="O105" s="135"/>
      <c r="P105" s="135"/>
      <c r="Q105" s="134"/>
      <c r="R105" s="17"/>
      <c r="S105" s="13"/>
      <c r="T105" s="13"/>
      <c r="U105" s="13"/>
      <c r="V105" s="13"/>
      <c r="W105" s="13"/>
      <c r="X105" s="13"/>
      <c r="Y105" s="13"/>
      <c r="Z105" s="13"/>
      <c r="AA105" s="13"/>
      <c r="AB105" s="13"/>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95"/>
      <c r="BA105" s="942"/>
      <c r="BB105" s="643"/>
      <c r="BC105" s="500"/>
      <c r="BD105" s="499"/>
      <c r="BE105" s="499"/>
      <c r="BF105" s="499"/>
      <c r="BG105" s="503"/>
      <c r="BH105" s="500"/>
      <c r="BI105" s="499"/>
      <c r="BJ105" s="499"/>
      <c r="BK105" s="499"/>
      <c r="BL105" s="503"/>
      <c r="BM105" s="500"/>
      <c r="BN105" s="499"/>
      <c r="BO105" s="499"/>
      <c r="BP105" s="499"/>
      <c r="BQ105" s="503"/>
      <c r="BR105" s="3"/>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row>
    <row r="106" s="358" customFormat="true" ht="250.15" customHeight="true" x14ac:dyDescent="0.2">
      <c r="A106" s="553"/>
      <c r="B106" s="219"/>
      <c r="C106" s="218"/>
      <c r="D106" s="218"/>
      <c r="E106" s="218"/>
      <c r="F106" s="218"/>
      <c r="G106" s="218"/>
      <c r="H106" s="218"/>
      <c r="I106" s="218"/>
      <c r="J106" s="218"/>
      <c r="K106" s="218"/>
      <c r="L106" s="218"/>
      <c r="M106" s="218"/>
      <c r="N106" s="218"/>
      <c r="O106" s="218"/>
      <c r="P106" s="218"/>
      <c r="Q106" s="218"/>
      <c r="R106" s="218"/>
      <c r="S106" s="220"/>
      <c r="T106" s="220"/>
      <c r="U106" s="220"/>
      <c r="V106" s="220"/>
      <c r="W106" s="220"/>
      <c r="X106" s="220"/>
      <c r="Y106" s="220"/>
      <c r="Z106" s="220"/>
      <c r="AA106" s="220"/>
      <c r="AB106" s="220"/>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477"/>
      <c r="BB106" s="478"/>
      <c r="BC106" s="478"/>
      <c r="BD106" s="478"/>
      <c r="BE106" s="478"/>
      <c r="BF106" s="478"/>
      <c r="BG106" s="478"/>
      <c r="BH106" s="478"/>
      <c r="BI106" s="478"/>
      <c r="BJ106" s="478"/>
      <c r="BK106" s="478"/>
      <c r="BL106" s="478"/>
      <c r="BM106" s="478"/>
      <c r="BN106" s="478"/>
      <c r="BO106" s="478"/>
      <c r="BP106" s="478"/>
      <c r="BQ106" s="478"/>
      <c r="BR106" s="477"/>
      <c r="BS106" s="394"/>
      <c r="BT106" s="394"/>
      <c r="BU106" s="394"/>
      <c r="BV106" s="394"/>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row>
    <row r="107" s="338" customFormat="true" ht="18" customHeight="true" x14ac:dyDescent="0.2">
      <c r="A107" s="553"/>
      <c r="B107" s="339"/>
      <c r="C107" s="464"/>
      <c r="D107" s="464"/>
      <c r="E107" s="464"/>
      <c r="F107" s="464"/>
      <c r="G107" s="464"/>
      <c r="H107" s="464"/>
      <c r="I107" s="464"/>
      <c r="J107" s="464"/>
      <c r="K107" s="464"/>
      <c r="L107" s="464"/>
      <c r="M107" s="464"/>
      <c r="N107" s="464"/>
      <c r="O107" s="464"/>
      <c r="P107" s="464"/>
      <c r="Q107" s="464"/>
      <c r="R107" s="464"/>
      <c r="S107" s="882"/>
      <c r="T107" s="882"/>
      <c r="U107" s="882"/>
      <c r="V107" s="882"/>
      <c r="W107" s="882"/>
      <c r="X107" s="882"/>
      <c r="Y107" s="882"/>
      <c r="Z107" s="882"/>
      <c r="AA107" s="882"/>
      <c r="AB107" s="882"/>
      <c r="AC107" s="390"/>
      <c r="AD107" s="390"/>
      <c r="AE107" s="390"/>
      <c r="AF107" s="390"/>
      <c r="AG107" s="390"/>
      <c r="AH107" s="390"/>
      <c r="AI107" s="390"/>
      <c r="AJ107" s="390"/>
      <c r="AK107" s="390"/>
      <c r="AL107" s="390"/>
      <c r="AM107" s="390"/>
      <c r="AN107" s="390"/>
      <c r="AO107" s="390"/>
      <c r="AP107" s="390"/>
      <c r="AQ107" s="390"/>
      <c r="AR107" s="390"/>
      <c r="AS107" s="390"/>
      <c r="AT107" s="390"/>
      <c r="AU107" s="390"/>
      <c r="AV107" s="390"/>
      <c r="AW107" s="390"/>
      <c r="AX107" s="390"/>
      <c r="AY107" s="390"/>
      <c r="AZ107" s="390"/>
      <c r="BB107" s="361"/>
      <c r="BS107" s="390"/>
      <c r="BT107" s="390"/>
      <c r="BU107" s="390"/>
      <c r="BV107" s="390"/>
      <c r="BW107" s="390"/>
      <c r="BX107" s="390"/>
      <c r="BY107" s="390"/>
      <c r="BZ107" s="390"/>
      <c r="CA107" s="390"/>
      <c r="CB107" s="390"/>
      <c r="CC107" s="390"/>
      <c r="CD107" s="390"/>
      <c r="CE107" s="390"/>
      <c r="CF107" s="390"/>
      <c r="CG107" s="390"/>
      <c r="CH107" s="390"/>
      <c r="CI107" s="390"/>
      <c r="CJ107" s="390"/>
      <c r="CK107" s="390"/>
      <c r="CL107" s="390"/>
      <c r="CM107" s="390"/>
      <c r="CN107" s="390"/>
      <c r="CO107" s="390"/>
      <c r="CP107" s="390"/>
      <c r="CQ107" s="390"/>
      <c r="CR107" s="390"/>
      <c r="CS107" s="390"/>
      <c r="CT107" s="390"/>
      <c r="CU107" s="390"/>
      <c r="CV107" s="390"/>
      <c r="CW107" s="390"/>
      <c r="CX107" s="390"/>
      <c r="CY107" s="390"/>
      <c r="CZ107" s="390"/>
    </row>
    <row r="108" s="338" customFormat="true" ht="22.5" customHeight="true" x14ac:dyDescent="0.35">
      <c r="A108" s="1145" t="str">
        <f>A1026</f>
        <v>Thailand</v>
      </c>
      <c r="B108" s="1146"/>
      <c r="C108" s="340"/>
      <c r="D108" s="340"/>
      <c r="E108" s="340"/>
      <c r="F108" s="340"/>
      <c r="G108" s="340"/>
      <c r="H108" s="340"/>
      <c r="I108" s="340"/>
      <c r="J108" s="340"/>
      <c r="K108" s="340"/>
      <c r="L108" s="340"/>
      <c r="M108" s="340"/>
      <c r="N108" s="340"/>
      <c r="O108" s="340"/>
      <c r="P108" s="340"/>
      <c r="Q108" s="340"/>
      <c r="R108" s="340"/>
      <c r="S108" s="12"/>
      <c r="T108" s="12"/>
      <c r="U108" s="12"/>
      <c r="V108" s="390"/>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B108" s="361"/>
      <c r="BS108" s="390"/>
      <c r="BT108" s="390"/>
      <c r="BU108" s="390"/>
      <c r="BV108" s="390"/>
      <c r="BW108" s="390"/>
      <c r="BX108" s="390"/>
      <c r="BY108" s="390"/>
      <c r="BZ108" s="390"/>
      <c r="CA108" s="390"/>
      <c r="CB108" s="390"/>
      <c r="CC108" s="390"/>
      <c r="CD108" s="390"/>
      <c r="CE108" s="390"/>
      <c r="CF108" s="390"/>
      <c r="CG108" s="390"/>
      <c r="CH108" s="390"/>
      <c r="CI108" s="390"/>
      <c r="CJ108" s="390"/>
      <c r="CK108" s="390"/>
      <c r="CL108" s="390"/>
      <c r="CM108" s="390"/>
      <c r="CN108" s="390"/>
      <c r="CO108" s="390"/>
      <c r="CP108" s="390"/>
      <c r="CQ108" s="390"/>
      <c r="CR108" s="390"/>
      <c r="CS108" s="390"/>
      <c r="CT108" s="390"/>
      <c r="CU108" s="390"/>
      <c r="CV108" s="390"/>
      <c r="CW108" s="390"/>
      <c r="CX108" s="390"/>
      <c r="CY108" s="390"/>
      <c r="CZ108" s="390"/>
    </row>
    <row r="109" s="338" customFormat="true" ht="22.5" customHeight="true" x14ac:dyDescent="0.35">
      <c r="A109" s="365" t="str">
        <f>A1034</f>
        <v>2004</v>
      </c>
      <c r="B109" s="366"/>
      <c r="C109" s="340"/>
      <c r="D109" s="340"/>
      <c r="E109" s="340"/>
      <c r="F109" s="340"/>
      <c r="G109" s="340"/>
      <c r="H109" s="340"/>
      <c r="I109" s="340"/>
      <c r="J109" s="340"/>
      <c r="K109" s="340"/>
      <c r="L109" s="340"/>
      <c r="M109" s="340"/>
      <c r="N109" s="340"/>
      <c r="O109" s="340"/>
      <c r="P109" s="340"/>
      <c r="Q109" s="340"/>
      <c r="R109" s="340"/>
      <c r="S109" s="12"/>
      <c r="T109" s="12"/>
      <c r="U109" s="12"/>
      <c r="V109" s="390"/>
      <c r="W109" s="390"/>
      <c r="X109" s="390"/>
      <c r="Y109" s="390"/>
      <c r="Z109" s="390"/>
      <c r="AA109" s="390"/>
      <c r="AB109" s="390"/>
      <c r="AC109" s="390"/>
      <c r="AD109" s="390"/>
      <c r="AE109" s="390"/>
      <c r="AF109" s="390"/>
      <c r="AG109" s="390"/>
      <c r="AH109" s="390"/>
      <c r="AI109" s="390"/>
      <c r="AJ109" s="390"/>
      <c r="AK109" s="390"/>
      <c r="AL109" s="390"/>
      <c r="AM109" s="390"/>
      <c r="AN109" s="390"/>
      <c r="AO109" s="390"/>
      <c r="AP109" s="390"/>
      <c r="AQ109" s="390"/>
      <c r="AR109" s="390"/>
      <c r="AS109" s="390"/>
      <c r="AT109" s="390"/>
      <c r="AU109" s="390"/>
      <c r="AV109" s="390"/>
      <c r="AW109" s="390"/>
      <c r="AX109" s="390"/>
      <c r="AY109" s="390"/>
      <c r="AZ109" s="390"/>
      <c r="BB109" s="361"/>
      <c r="BS109" s="390"/>
      <c r="BT109" s="390"/>
      <c r="BU109" s="390"/>
      <c r="BV109" s="390"/>
      <c r="BW109" s="390"/>
      <c r="BX109" s="390"/>
      <c r="BY109" s="390"/>
      <c r="BZ109" s="390"/>
      <c r="CA109" s="390"/>
      <c r="CB109" s="390"/>
      <c r="CC109" s="390"/>
      <c r="CD109" s="390"/>
      <c r="CE109" s="390"/>
      <c r="CF109" s="390"/>
      <c r="CG109" s="390"/>
      <c r="CH109" s="390"/>
      <c r="CI109" s="390"/>
      <c r="CJ109" s="390"/>
      <c r="CK109" s="390"/>
      <c r="CL109" s="390"/>
      <c r="CM109" s="390"/>
      <c r="CN109" s="390"/>
      <c r="CO109" s="390"/>
      <c r="CP109" s="390"/>
      <c r="CQ109" s="390"/>
      <c r="CR109" s="390"/>
      <c r="CS109" s="390"/>
      <c r="CT109" s="390"/>
      <c r="CU109" s="390"/>
      <c r="CV109" s="390"/>
      <c r="CW109" s="390"/>
      <c r="CX109" s="390"/>
      <c r="CY109" s="390"/>
      <c r="CZ109" s="390"/>
    </row>
    <row r="110" s="338" customFormat="true" ht="22.5" customHeight="true" x14ac:dyDescent="0.35">
      <c r="A110" s="367" t="s">
        <v>100</v>
      </c>
      <c r="B110" s="368"/>
      <c r="C110" s="340"/>
      <c r="D110" s="340"/>
      <c r="E110" s="340"/>
      <c r="F110" s="340"/>
      <c r="G110" s="340"/>
      <c r="H110" s="340"/>
      <c r="I110" s="340"/>
      <c r="J110" s="340"/>
      <c r="K110" s="340"/>
      <c r="L110" s="340"/>
      <c r="M110" s="340"/>
      <c r="N110" s="340"/>
      <c r="O110" s="340"/>
      <c r="P110" s="340"/>
      <c r="Q110" s="340"/>
      <c r="R110" s="340"/>
      <c r="S110" s="12"/>
      <c r="T110" s="12"/>
      <c r="U110" s="12"/>
      <c r="V110" s="390"/>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B110" s="361"/>
      <c r="BS110" s="390"/>
      <c r="BT110" s="390"/>
      <c r="BU110" s="390"/>
      <c r="BV110" s="390"/>
      <c r="BW110" s="390"/>
      <c r="BX110" s="390"/>
      <c r="BY110" s="390"/>
      <c r="BZ110" s="390"/>
      <c r="CA110" s="390"/>
      <c r="CB110" s="390"/>
      <c r="CC110" s="390"/>
      <c r="CD110" s="390"/>
      <c r="CE110" s="390"/>
      <c r="CF110" s="390"/>
      <c r="CG110" s="390"/>
      <c r="CH110" s="390"/>
      <c r="CI110" s="390"/>
      <c r="CJ110" s="390"/>
      <c r="CK110" s="390"/>
      <c r="CL110" s="390"/>
      <c r="CM110" s="390"/>
      <c r="CN110" s="390"/>
      <c r="CO110" s="390"/>
      <c r="CP110" s="390"/>
      <c r="CQ110" s="390"/>
      <c r="CR110" s="390"/>
      <c r="CS110" s="390"/>
      <c r="CT110" s="390"/>
      <c r="CU110" s="390"/>
      <c r="CV110" s="390"/>
      <c r="CW110" s="390"/>
      <c r="CX110" s="390"/>
      <c r="CY110" s="390"/>
      <c r="CZ110" s="390"/>
    </row>
    <row r="111" s="338" customFormat="true" ht="20.1" customHeight="true" x14ac:dyDescent="0.35">
      <c r="A111" s="369" t="s">
        <v>98</v>
      </c>
      <c r="B111" s="366"/>
      <c r="C111" s="340"/>
      <c r="D111" s="340"/>
      <c r="E111" s="340"/>
      <c r="F111" s="340"/>
      <c r="G111" s="340"/>
      <c r="H111" s="340"/>
      <c r="I111" s="340"/>
      <c r="J111" s="340"/>
      <c r="K111" s="340"/>
      <c r="L111" s="340"/>
      <c r="M111" s="340"/>
      <c r="N111" s="340"/>
      <c r="O111" s="340"/>
      <c r="P111" s="340"/>
      <c r="Q111" s="340"/>
      <c r="R111" s="340"/>
      <c r="S111" s="12"/>
      <c r="T111" s="12"/>
      <c r="U111" s="12"/>
      <c r="V111" s="390"/>
      <c r="W111" s="390"/>
      <c r="X111" s="390"/>
      <c r="Y111" s="390"/>
      <c r="Z111" s="390"/>
      <c r="AA111" s="390"/>
      <c r="AB111" s="390"/>
      <c r="AC111" s="390"/>
      <c r="AD111" s="390"/>
      <c r="AE111" s="390"/>
      <c r="AF111" s="390"/>
      <c r="AG111" s="390"/>
      <c r="AH111" s="390"/>
      <c r="AI111" s="390"/>
      <c r="AJ111" s="390"/>
      <c r="AK111" s="390"/>
      <c r="AL111" s="390"/>
      <c r="AM111" s="390"/>
      <c r="AN111" s="390"/>
      <c r="AO111" s="390"/>
      <c r="AP111" s="390"/>
      <c r="AQ111" s="390"/>
      <c r="AR111" s="390"/>
      <c r="AS111" s="390"/>
      <c r="AT111" s="390"/>
      <c r="AU111" s="390"/>
      <c r="AV111" s="390"/>
      <c r="AW111" s="390"/>
      <c r="AX111" s="390"/>
      <c r="AY111" s="390"/>
      <c r="AZ111" s="390"/>
      <c r="BB111" s="361"/>
      <c r="BS111" s="390"/>
      <c r="BT111" s="390"/>
      <c r="BU111" s="390"/>
      <c r="BV111" s="390"/>
      <c r="BW111" s="390"/>
      <c r="BX111" s="390"/>
      <c r="BY111" s="390"/>
      <c r="BZ111" s="390"/>
      <c r="CA111" s="390"/>
      <c r="CB111" s="390"/>
      <c r="CC111" s="390"/>
      <c r="CD111" s="390"/>
      <c r="CE111" s="390"/>
      <c r="CF111" s="390"/>
      <c r="CG111" s="390"/>
      <c r="CH111" s="390"/>
      <c r="CI111" s="390"/>
      <c r="CJ111" s="390"/>
      <c r="CK111" s="390"/>
      <c r="CL111" s="390"/>
      <c r="CM111" s="390"/>
      <c r="CN111" s="390"/>
      <c r="CO111" s="390"/>
      <c r="CP111" s="390"/>
      <c r="CQ111" s="390"/>
      <c r="CR111" s="390"/>
      <c r="CS111" s="390"/>
      <c r="CT111" s="390"/>
      <c r="CU111" s="390"/>
      <c r="CV111" s="390"/>
      <c r="CW111" s="390"/>
      <c r="CX111" s="390"/>
      <c r="CY111" s="390"/>
      <c r="CZ111" s="390"/>
    </row>
    <row r="112" s="338" customFormat="true" ht="15" customHeight="true" x14ac:dyDescent="0.2">
      <c r="A112" s="647" t="s">
        <v>99</v>
      </c>
      <c r="B112" s="403"/>
      <c r="C112" s="340"/>
      <c r="D112" s="340"/>
      <c r="E112" s="340"/>
      <c r="F112" s="340"/>
      <c r="G112" s="340"/>
      <c r="H112" s="340"/>
      <c r="I112" s="340"/>
      <c r="J112" s="340"/>
      <c r="K112" s="340"/>
      <c r="L112" s="340"/>
      <c r="M112" s="340"/>
      <c r="N112" s="340"/>
      <c r="O112" s="340"/>
      <c r="P112" s="340"/>
      <c r="Q112" s="340"/>
      <c r="R112" s="340"/>
      <c r="S112" s="12"/>
      <c r="T112" s="12"/>
      <c r="U112" s="12"/>
      <c r="V112" s="390"/>
      <c r="W112" s="390"/>
      <c r="X112" s="390"/>
      <c r="Y112" s="390"/>
      <c r="Z112" s="390"/>
      <c r="AA112" s="390"/>
      <c r="AB112" s="390"/>
      <c r="AC112" s="390"/>
      <c r="AD112" s="390"/>
      <c r="AE112" s="390"/>
      <c r="AF112" s="390"/>
      <c r="AG112" s="390"/>
      <c r="AH112" s="390"/>
      <c r="AI112" s="390"/>
      <c r="AJ112" s="390"/>
      <c r="AK112" s="390"/>
      <c r="AL112" s="390"/>
      <c r="AM112" s="390"/>
      <c r="AN112" s="390"/>
      <c r="AO112" s="390"/>
      <c r="AP112" s="390"/>
      <c r="AQ112" s="390"/>
      <c r="AR112" s="390"/>
      <c r="AS112" s="390"/>
      <c r="AT112" s="390"/>
      <c r="AU112" s="390"/>
      <c r="AV112" s="390"/>
      <c r="AW112" s="390"/>
      <c r="AX112" s="390"/>
      <c r="AY112" s="390"/>
      <c r="AZ112" s="390"/>
      <c r="BB112" s="361"/>
      <c r="BS112" s="390"/>
      <c r="BT112" s="390"/>
      <c r="BU112" s="390"/>
      <c r="BV112" s="390"/>
      <c r="BW112" s="390"/>
      <c r="BX112" s="390"/>
      <c r="BY112" s="390"/>
      <c r="BZ112" s="390"/>
      <c r="CA112" s="390"/>
      <c r="CB112" s="390"/>
      <c r="CC112" s="390"/>
      <c r="CD112" s="390"/>
      <c r="CE112" s="390"/>
      <c r="CF112" s="390"/>
      <c r="CG112" s="390"/>
      <c r="CH112" s="390"/>
      <c r="CI112" s="390"/>
      <c r="CJ112" s="390"/>
      <c r="CK112" s="390"/>
      <c r="CL112" s="390"/>
      <c r="CM112" s="390"/>
      <c r="CN112" s="390"/>
      <c r="CO112" s="390"/>
      <c r="CP112" s="390"/>
      <c r="CQ112" s="390"/>
      <c r="CR112" s="390"/>
      <c r="CS112" s="390"/>
      <c r="CT112" s="390"/>
      <c r="CU112" s="390"/>
      <c r="CV112" s="390"/>
      <c r="CW112" s="390"/>
      <c r="CX112" s="390"/>
      <c r="CY112" s="390"/>
      <c r="CZ112" s="390"/>
    </row>
    <row r="113" s="338" customFormat="true" ht="15" customHeight="true" x14ac:dyDescent="0.2">
      <c r="A113" s="379" t="s">
        <v>41</v>
      </c>
      <c r="B113" s="378"/>
      <c r="C113" s="340"/>
      <c r="D113" s="340"/>
      <c r="E113" s="340"/>
      <c r="F113" s="340"/>
      <c r="G113" s="340"/>
      <c r="H113" s="340"/>
      <c r="I113" s="340"/>
      <c r="J113" s="340"/>
      <c r="K113" s="340"/>
      <c r="L113" s="340"/>
      <c r="M113" s="340"/>
      <c r="N113" s="340"/>
      <c r="O113" s="340"/>
      <c r="P113" s="340"/>
      <c r="Q113" s="340"/>
      <c r="R113" s="340"/>
      <c r="S113" s="12"/>
      <c r="T113" s="12"/>
      <c r="U113" s="12"/>
      <c r="V113" s="390"/>
      <c r="W113" s="390"/>
      <c r="X113" s="39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B113" s="361"/>
      <c r="BS113" s="390"/>
      <c r="BT113" s="390"/>
      <c r="BU113" s="390"/>
      <c r="BV113" s="390"/>
      <c r="BW113" s="390"/>
      <c r="BX113" s="390"/>
      <c r="BY113" s="390"/>
      <c r="BZ113" s="390"/>
      <c r="CA113" s="390"/>
      <c r="CB113" s="390"/>
      <c r="CC113" s="390"/>
      <c r="CD113" s="390"/>
      <c r="CE113" s="390"/>
      <c r="CF113" s="390"/>
      <c r="CG113" s="390"/>
      <c r="CH113" s="390"/>
      <c r="CI113" s="390"/>
      <c r="CJ113" s="390"/>
      <c r="CK113" s="390"/>
      <c r="CL113" s="390"/>
      <c r="CM113" s="390"/>
      <c r="CN113" s="390"/>
      <c r="CO113" s="390"/>
      <c r="CP113" s="390"/>
      <c r="CQ113" s="390"/>
      <c r="CR113" s="390"/>
      <c r="CS113" s="390"/>
      <c r="CT113" s="390"/>
      <c r="CU113" s="390"/>
      <c r="CV113" s="390"/>
      <c r="CW113" s="390"/>
      <c r="CX113" s="390"/>
      <c r="CY113" s="390"/>
      <c r="CZ113" s="390"/>
    </row>
    <row r="114" s="338" customFormat="true" ht="15" customHeight="true" x14ac:dyDescent="0.2">
      <c r="A114" s="377" t="s">
        <v>40</v>
      </c>
      <c r="B114" s="378"/>
      <c r="C114" s="340"/>
      <c r="D114" s="340"/>
      <c r="E114" s="340"/>
      <c r="F114" s="340"/>
      <c r="G114" s="340"/>
      <c r="H114" s="340"/>
      <c r="I114" s="340"/>
      <c r="J114" s="340"/>
      <c r="K114" s="340"/>
      <c r="L114" s="340"/>
      <c r="M114" s="340"/>
      <c r="N114" s="340"/>
      <c r="O114" s="340"/>
      <c r="P114" s="340"/>
      <c r="Q114" s="340"/>
      <c r="R114" s="340"/>
      <c r="S114" s="12"/>
      <c r="T114" s="12"/>
      <c r="U114" s="12"/>
      <c r="V114" s="390"/>
      <c r="W114" s="390"/>
      <c r="X114" s="390"/>
      <c r="Y114" s="390"/>
      <c r="Z114" s="390"/>
      <c r="AA114" s="390"/>
      <c r="AB114" s="390"/>
      <c r="AC114" s="390"/>
      <c r="AD114" s="390"/>
      <c r="AE114" s="390"/>
      <c r="AF114" s="390"/>
      <c r="AG114" s="390"/>
      <c r="AH114" s="390"/>
      <c r="AI114" s="390"/>
      <c r="AJ114" s="390"/>
      <c r="AK114" s="390"/>
      <c r="AL114" s="390"/>
      <c r="AM114" s="390"/>
      <c r="AN114" s="390"/>
      <c r="AO114" s="390"/>
      <c r="AP114" s="390"/>
      <c r="AQ114" s="390"/>
      <c r="AR114" s="390"/>
      <c r="AS114" s="390"/>
      <c r="AT114" s="390"/>
      <c r="AU114" s="390"/>
      <c r="AV114" s="390"/>
      <c r="AW114" s="390"/>
      <c r="AX114" s="390"/>
      <c r="AY114" s="390"/>
      <c r="AZ114" s="390"/>
      <c r="BB114" s="361"/>
      <c r="BS114" s="390"/>
      <c r="BT114" s="390"/>
      <c r="BU114" s="390"/>
      <c r="BV114" s="390"/>
      <c r="BW114" s="390"/>
      <c r="BX114" s="390"/>
      <c r="BY114" s="390"/>
      <c r="BZ114" s="390"/>
      <c r="CA114" s="390"/>
      <c r="CB114" s="390"/>
      <c r="CC114" s="390"/>
      <c r="CD114" s="390"/>
      <c r="CE114" s="390"/>
      <c r="CF114" s="390"/>
      <c r="CG114" s="390"/>
      <c r="CH114" s="390"/>
      <c r="CI114" s="390"/>
      <c r="CJ114" s="390"/>
      <c r="CK114" s="390"/>
      <c r="CL114" s="390"/>
      <c r="CM114" s="390"/>
      <c r="CN114" s="390"/>
      <c r="CO114" s="390"/>
      <c r="CP114" s="390"/>
      <c r="CQ114" s="390"/>
      <c r="CR114" s="390"/>
      <c r="CS114" s="390"/>
      <c r="CT114" s="390"/>
      <c r="CU114" s="390"/>
      <c r="CV114" s="390"/>
      <c r="CW114" s="390"/>
      <c r="CX114" s="390"/>
      <c r="CY114" s="390"/>
      <c r="CZ114" s="390"/>
    </row>
    <row r="115" s="338" customFormat="true" ht="15" customHeight="true" x14ac:dyDescent="0.2">
      <c r="A115" s="377" t="s">
        <v>137</v>
      </c>
      <c r="B115" s="402" t="str">
        <f>A1025</f>
        <v>SES04</v>
      </c>
      <c r="C115" s="340"/>
      <c r="D115" s="340"/>
      <c r="E115" s="340"/>
      <c r="F115" s="340"/>
      <c r="G115" s="340"/>
      <c r="H115" s="340"/>
      <c r="I115" s="340"/>
      <c r="J115" s="340"/>
      <c r="K115" s="340"/>
      <c r="L115" s="340"/>
      <c r="M115" s="340"/>
      <c r="N115" s="340"/>
      <c r="O115" s="340"/>
      <c r="P115" s="340"/>
      <c r="Q115" s="340"/>
      <c r="R115" s="340"/>
      <c r="S115" s="12"/>
      <c r="T115" s="12"/>
      <c r="U115" s="12"/>
      <c r="V115" s="390"/>
      <c r="W115" s="390"/>
      <c r="X115" s="390"/>
      <c r="Y115" s="390"/>
      <c r="Z115" s="390"/>
      <c r="AA115" s="390"/>
      <c r="AB115" s="390"/>
      <c r="AC115" s="390"/>
      <c r="AD115" s="390"/>
      <c r="AE115" s="390"/>
      <c r="AF115" s="390"/>
      <c r="AG115" s="390"/>
      <c r="AH115" s="390"/>
      <c r="AI115" s="390"/>
      <c r="AJ115" s="390"/>
      <c r="AK115" s="390"/>
      <c r="AL115" s="390"/>
      <c r="AM115" s="390"/>
      <c r="AN115" s="390"/>
      <c r="AO115" s="390"/>
      <c r="AP115" s="390"/>
      <c r="AQ115" s="390"/>
      <c r="AR115" s="390"/>
      <c r="AS115" s="390"/>
      <c r="AT115" s="390"/>
      <c r="AU115" s="390"/>
      <c r="AV115" s="390"/>
      <c r="AW115" s="390"/>
      <c r="AX115" s="390"/>
      <c r="AY115" s="390"/>
      <c r="AZ115" s="390"/>
      <c r="BB115" s="361"/>
      <c r="BS115" s="390"/>
      <c r="BT115" s="390"/>
      <c r="BU115" s="390"/>
      <c r="BV115" s="390"/>
      <c r="BW115" s="390"/>
      <c r="BX115" s="390"/>
      <c r="BY115" s="390"/>
      <c r="BZ115" s="390"/>
      <c r="CA115" s="390"/>
      <c r="CB115" s="390"/>
      <c r="CC115" s="390"/>
      <c r="CD115" s="390"/>
      <c r="CE115" s="390"/>
      <c r="CF115" s="390"/>
      <c r="CG115" s="390"/>
      <c r="CH115" s="390"/>
      <c r="CI115" s="390"/>
      <c r="CJ115" s="390"/>
      <c r="CK115" s="390"/>
      <c r="CL115" s="390"/>
      <c r="CM115" s="390"/>
      <c r="CN115" s="390"/>
      <c r="CO115" s="390"/>
      <c r="CP115" s="390"/>
      <c r="CQ115" s="390"/>
      <c r="CR115" s="390"/>
      <c r="CS115" s="390"/>
      <c r="CT115" s="390"/>
      <c r="CU115" s="390"/>
      <c r="CV115" s="390"/>
      <c r="CW115" s="390"/>
      <c r="CX115" s="390"/>
      <c r="CY115" s="390"/>
      <c r="CZ115" s="390"/>
    </row>
    <row r="116" s="338" customFormat="true" ht="15" customHeight="true" x14ac:dyDescent="0.2">
      <c r="A116" s="227"/>
      <c r="B116" s="226"/>
      <c r="C116" s="340"/>
      <c r="D116" s="340"/>
      <c r="E116" s="340"/>
      <c r="F116" s="340"/>
      <c r="G116" s="340"/>
      <c r="H116" s="340"/>
      <c r="I116" s="340"/>
      <c r="J116" s="340"/>
      <c r="K116" s="340"/>
      <c r="L116" s="340"/>
      <c r="M116" s="340"/>
      <c r="N116" s="340"/>
      <c r="O116" s="340"/>
      <c r="P116" s="340"/>
      <c r="Q116" s="340"/>
      <c r="R116" s="340"/>
      <c r="S116" s="12"/>
      <c r="T116" s="12"/>
      <c r="U116" s="12"/>
      <c r="V116" s="390"/>
      <c r="W116" s="390"/>
      <c r="X116" s="39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B116" s="361"/>
      <c r="BS116" s="390"/>
      <c r="BT116" s="390"/>
      <c r="BU116" s="390"/>
      <c r="BV116" s="390"/>
      <c r="BW116" s="390"/>
      <c r="BX116" s="390"/>
      <c r="BY116" s="390"/>
      <c r="BZ116" s="390"/>
      <c r="CA116" s="390"/>
      <c r="CB116" s="390"/>
      <c r="CC116" s="390"/>
      <c r="CD116" s="390"/>
      <c r="CE116" s="390"/>
      <c r="CF116" s="390"/>
      <c r="CG116" s="390"/>
      <c r="CH116" s="390"/>
      <c r="CI116" s="390"/>
      <c r="CJ116" s="390"/>
      <c r="CK116" s="390"/>
      <c r="CL116" s="390"/>
      <c r="CM116" s="390"/>
      <c r="CN116" s="390"/>
      <c r="CO116" s="390"/>
      <c r="CP116" s="390"/>
      <c r="CQ116" s="390"/>
      <c r="CR116" s="390"/>
      <c r="CS116" s="390"/>
      <c r="CT116" s="390"/>
      <c r="CU116" s="390"/>
      <c r="CV116" s="390"/>
      <c r="CW116" s="390"/>
      <c r="CX116" s="390"/>
      <c r="CY116" s="390"/>
      <c r="CZ116" s="390"/>
    </row>
    <row r="117" s="338" customFormat="true" ht="15" customHeight="true" x14ac:dyDescent="0.2">
      <c r="A117" s="227" t="str">
        <f>B1029</f>
        <v>Ratio of Shared improved based on:</v>
      </c>
      <c r="B117" s="225" t="s">
        <v>35</v>
      </c>
      <c r="C117" s="340"/>
      <c r="D117" s="340"/>
      <c r="E117" s="340"/>
      <c r="F117" s="340"/>
      <c r="G117" s="340"/>
      <c r="H117" s="340"/>
      <c r="I117" s="340"/>
      <c r="J117" s="340"/>
      <c r="K117" s="340"/>
      <c r="L117" s="340"/>
      <c r="M117" s="340"/>
      <c r="N117" s="340"/>
      <c r="O117" s="340"/>
      <c r="P117" s="340"/>
      <c r="Q117" s="340"/>
      <c r="R117" s="340"/>
      <c r="S117" s="12"/>
      <c r="T117" s="12"/>
      <c r="U117" s="12"/>
      <c r="V117" s="390"/>
      <c r="W117" s="390"/>
      <c r="X117" s="39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B117" s="361"/>
      <c r="BS117" s="390"/>
      <c r="BT117" s="390"/>
      <c r="BU117" s="390"/>
      <c r="BV117" s="390"/>
      <c r="BW117" s="390"/>
      <c r="BX117" s="390"/>
      <c r="BY117" s="390"/>
      <c r="BZ117" s="390"/>
      <c r="CA117" s="390"/>
      <c r="CB117" s="390"/>
      <c r="CC117" s="390"/>
      <c r="CD117" s="390"/>
      <c r="CE117" s="390"/>
      <c r="CF117" s="390"/>
      <c r="CG117" s="390"/>
      <c r="CH117" s="390"/>
      <c r="CI117" s="390"/>
      <c r="CJ117" s="390"/>
      <c r="CK117" s="390"/>
      <c r="CL117" s="390"/>
      <c r="CM117" s="390"/>
      <c r="CN117" s="390"/>
      <c r="CO117" s="390"/>
      <c r="CP117" s="390"/>
      <c r="CQ117" s="390"/>
      <c r="CR117" s="390"/>
      <c r="CS117" s="390"/>
      <c r="CT117" s="390"/>
      <c r="CU117" s="390"/>
      <c r="CV117" s="390"/>
      <c r="CW117" s="390"/>
      <c r="CX117" s="390"/>
      <c r="CY117" s="390"/>
      <c r="CZ117" s="390"/>
    </row>
    <row r="118" s="338" customFormat="true" ht="21" customHeight="true" x14ac:dyDescent="0.2">
      <c r="A118" s="224"/>
      <c r="B118" s="226"/>
      <c r="C118" s="340"/>
      <c r="D118" s="340"/>
      <c r="E118" s="340"/>
      <c r="F118" s="340"/>
      <c r="G118" s="340"/>
      <c r="H118" s="340"/>
      <c r="I118" s="340"/>
      <c r="J118" s="340"/>
      <c r="K118" s="340"/>
      <c r="L118" s="340"/>
      <c r="M118" s="340"/>
      <c r="N118" s="340"/>
      <c r="O118" s="340"/>
      <c r="P118" s="340"/>
      <c r="Q118" s="340"/>
      <c r="R118" s="340"/>
      <c r="S118" s="12"/>
      <c r="T118" s="12"/>
      <c r="U118" s="12"/>
      <c r="V118" s="390"/>
      <c r="W118" s="390"/>
      <c r="X118" s="39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B118" s="361"/>
      <c r="BS118" s="390"/>
      <c r="BT118" s="390"/>
      <c r="BU118" s="390"/>
      <c r="BV118" s="390"/>
      <c r="BW118" s="390"/>
      <c r="BX118" s="390"/>
      <c r="BY118" s="390"/>
      <c r="BZ118" s="390"/>
      <c r="CA118" s="390"/>
      <c r="CB118" s="390"/>
      <c r="CC118" s="390"/>
      <c r="CD118" s="390"/>
      <c r="CE118" s="390"/>
      <c r="CF118" s="390"/>
      <c r="CG118" s="390"/>
      <c r="CH118" s="390"/>
      <c r="CI118" s="390"/>
      <c r="CJ118" s="390"/>
      <c r="CK118" s="390"/>
      <c r="CL118" s="390"/>
      <c r="CM118" s="390"/>
      <c r="CN118" s="390"/>
      <c r="CO118" s="390"/>
      <c r="CP118" s="390"/>
      <c r="CQ118" s="390"/>
      <c r="CR118" s="390"/>
      <c r="CS118" s="390"/>
      <c r="CT118" s="390"/>
      <c r="CU118" s="390"/>
      <c r="CV118" s="390"/>
      <c r="CW118" s="390"/>
      <c r="CX118" s="390"/>
      <c r="CY118" s="390"/>
      <c r="CZ118" s="390"/>
    </row>
    <row r="119" s="338" customFormat="true" ht="15" customHeight="true" x14ac:dyDescent="0.2">
      <c r="A119" s="223"/>
      <c r="B119" s="222"/>
      <c r="C119" s="340"/>
      <c r="D119" s="340"/>
      <c r="E119" s="340"/>
      <c r="F119" s="340"/>
      <c r="G119" s="340"/>
      <c r="H119" s="340"/>
      <c r="I119" s="340"/>
      <c r="J119" s="340"/>
      <c r="K119" s="340"/>
      <c r="L119" s="340"/>
      <c r="M119" s="340"/>
      <c r="N119" s="340"/>
      <c r="O119" s="340"/>
      <c r="P119" s="340"/>
      <c r="Q119" s="340"/>
      <c r="R119" s="340"/>
      <c r="S119" s="12"/>
      <c r="T119" s="12"/>
      <c r="U119" s="12"/>
      <c r="V119" s="390"/>
      <c r="W119" s="390"/>
      <c r="X119" s="39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B119" s="361"/>
      <c r="BS119" s="390"/>
      <c r="BT119" s="390"/>
      <c r="BU119" s="390"/>
      <c r="BV119" s="390"/>
      <c r="BW119" s="390"/>
      <c r="BX119" s="390"/>
      <c r="BY119" s="390"/>
      <c r="BZ119" s="390"/>
      <c r="CA119" s="390"/>
      <c r="CB119" s="390"/>
      <c r="CC119" s="390"/>
      <c r="CD119" s="390"/>
      <c r="CE119" s="390"/>
      <c r="CF119" s="390"/>
      <c r="CG119" s="390"/>
      <c r="CH119" s="390"/>
      <c r="CI119" s="390"/>
      <c r="CJ119" s="390"/>
      <c r="CK119" s="390"/>
      <c r="CL119" s="390"/>
      <c r="CM119" s="390"/>
      <c r="CN119" s="390"/>
      <c r="CO119" s="390"/>
      <c r="CP119" s="390"/>
      <c r="CQ119" s="390"/>
      <c r="CR119" s="390"/>
      <c r="CS119" s="390"/>
      <c r="CT119" s="390"/>
      <c r="CU119" s="390"/>
      <c r="CV119" s="390"/>
      <c r="CW119" s="390"/>
      <c r="CX119" s="390"/>
      <c r="CY119" s="390"/>
      <c r="CZ119" s="390"/>
    </row>
    <row r="120" s="362" customFormat="true" ht="15" customHeight="true" x14ac:dyDescent="0.2">
      <c r="A120" s="343" t="s">
        <v>100</v>
      </c>
      <c r="B120" s="386"/>
      <c r="C120" s="1138" t="s">
        <v>116</v>
      </c>
      <c r="D120" s="1139"/>
      <c r="E120" s="1139"/>
      <c r="F120" s="1139"/>
      <c r="G120" s="1140"/>
      <c r="H120" s="1141" t="s">
        <v>39</v>
      </c>
      <c r="I120" s="1129"/>
      <c r="J120" s="1129"/>
      <c r="K120" s="1129"/>
      <c r="L120" s="1131"/>
      <c r="M120" s="1119" t="s">
        <v>38</v>
      </c>
      <c r="N120" s="1120"/>
      <c r="O120" s="1120"/>
      <c r="P120" s="1120"/>
      <c r="Q120" s="1121"/>
      <c r="R120" s="27" t="s">
        <v>36</v>
      </c>
      <c r="S120" s="487"/>
      <c r="T120" s="487"/>
      <c r="U120" s="487"/>
      <c r="V120" s="487"/>
      <c r="W120" s="487"/>
      <c r="X120" s="487"/>
      <c r="Y120" s="487"/>
      <c r="Z120" s="487"/>
      <c r="AA120" s="487"/>
      <c r="AB120" s="487"/>
      <c r="AC120" s="487"/>
      <c r="AD120" s="487"/>
      <c r="AE120" s="487"/>
      <c r="AF120" s="487"/>
      <c r="AG120" s="487"/>
      <c r="AH120" s="487"/>
      <c r="AI120" s="487"/>
      <c r="AJ120" s="487"/>
      <c r="AK120" s="487"/>
      <c r="AL120" s="487"/>
      <c r="AM120" s="487"/>
      <c r="AN120" s="487"/>
      <c r="AO120" s="487"/>
      <c r="AP120" s="487"/>
      <c r="AQ120" s="487"/>
      <c r="AR120" s="487"/>
      <c r="AS120" s="487"/>
      <c r="AT120" s="487"/>
      <c r="AU120" s="487"/>
      <c r="AV120" s="487"/>
      <c r="AW120" s="487"/>
      <c r="AX120" s="487"/>
      <c r="AY120" s="487"/>
      <c r="AZ120" s="940"/>
      <c r="BA120" s="396" t="s">
        <v>132</v>
      </c>
      <c r="BB120" s="343" t="s">
        <v>100</v>
      </c>
      <c r="BC120" s="1119" t="s">
        <v>116</v>
      </c>
      <c r="BD120" s="1120"/>
      <c r="BE120" s="1120"/>
      <c r="BF120" s="1120"/>
      <c r="BG120" s="1122"/>
      <c r="BH120" s="1119" t="s">
        <v>39</v>
      </c>
      <c r="BI120" s="1120"/>
      <c r="BJ120" s="1120"/>
      <c r="BK120" s="1120"/>
      <c r="BL120" s="1122"/>
      <c r="BM120" s="1119" t="s">
        <v>38</v>
      </c>
      <c r="BN120" s="1120"/>
      <c r="BO120" s="1120"/>
      <c r="BP120" s="1120"/>
      <c r="BQ120" s="1121"/>
      <c r="BR120" s="51" t="s">
        <v>142</v>
      </c>
      <c r="BS120" s="31"/>
      <c r="BT120" s="31"/>
      <c r="BU120" s="31"/>
      <c r="BV120" s="31"/>
      <c r="BW120" s="31"/>
      <c r="BX120" s="31"/>
      <c r="BY120" s="31"/>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c r="CZ120" s="394"/>
    </row>
    <row r="121" s="362" customFormat="true" ht="12.75" x14ac:dyDescent="0.2">
      <c r="A121" s="382" t="s">
        <v>88</v>
      </c>
      <c r="B121" s="425"/>
      <c r="C121" s="467" t="s">
        <v>0</v>
      </c>
      <c r="D121" s="650" t="s">
        <v>1</v>
      </c>
      <c r="E121" s="650" t="s">
        <v>2</v>
      </c>
      <c r="F121" s="650" t="s">
        <v>3</v>
      </c>
      <c r="G121" s="651" t="s">
        <v>4</v>
      </c>
      <c r="H121" s="430" t="s">
        <v>0</v>
      </c>
      <c r="I121" s="653" t="s">
        <v>1</v>
      </c>
      <c r="J121" s="653" t="s">
        <v>2</v>
      </c>
      <c r="K121" s="653" t="s">
        <v>3</v>
      </c>
      <c r="L121" s="654" t="s">
        <v>4</v>
      </c>
      <c r="M121" s="431" t="s">
        <v>0</v>
      </c>
      <c r="N121" s="653" t="s">
        <v>1</v>
      </c>
      <c r="O121" s="653" t="s">
        <v>2</v>
      </c>
      <c r="P121" s="653" t="s">
        <v>3</v>
      </c>
      <c r="Q121" s="648" t="s">
        <v>4</v>
      </c>
      <c r="R121" s="652" t="s">
        <v>265</v>
      </c>
      <c r="S121" s="487"/>
      <c r="T121" s="487"/>
      <c r="U121" s="487"/>
      <c r="V121" s="487"/>
      <c r="W121" s="487"/>
      <c r="X121" s="487"/>
      <c r="Y121" s="487"/>
      <c r="Z121" s="487"/>
      <c r="AA121" s="487"/>
      <c r="AB121" s="487"/>
      <c r="AC121" s="487"/>
      <c r="AD121" s="487"/>
      <c r="AE121" s="487"/>
      <c r="AF121" s="487"/>
      <c r="AG121" s="487"/>
      <c r="AH121" s="487"/>
      <c r="AI121" s="487"/>
      <c r="AJ121" s="487"/>
      <c r="AK121" s="487"/>
      <c r="AL121" s="487"/>
      <c r="AM121" s="487"/>
      <c r="AN121" s="487"/>
      <c r="AO121" s="487"/>
      <c r="AP121" s="487"/>
      <c r="AQ121" s="487"/>
      <c r="AR121" s="487"/>
      <c r="AS121" s="487"/>
      <c r="AT121" s="487"/>
      <c r="AU121" s="487"/>
      <c r="AV121" s="487"/>
      <c r="AW121" s="487"/>
      <c r="AX121" s="487"/>
      <c r="AY121" s="487"/>
      <c r="AZ121" s="940"/>
      <c r="BA121" s="382" t="s">
        <v>118</v>
      </c>
      <c r="BB121" s="381"/>
      <c r="BC121" s="505" t="s">
        <v>0</v>
      </c>
      <c r="BD121" s="620" t="s">
        <v>1</v>
      </c>
      <c r="BE121" s="620" t="s">
        <v>2</v>
      </c>
      <c r="BF121" s="620" t="s">
        <v>3</v>
      </c>
      <c r="BG121" s="506" t="s">
        <v>4</v>
      </c>
      <c r="BH121" s="505" t="s">
        <v>0</v>
      </c>
      <c r="BI121" s="620" t="s">
        <v>1</v>
      </c>
      <c r="BJ121" s="620" t="s">
        <v>2</v>
      </c>
      <c r="BK121" s="620" t="s">
        <v>3</v>
      </c>
      <c r="BL121" s="506" t="s">
        <v>4</v>
      </c>
      <c r="BM121" s="505" t="s">
        <v>0</v>
      </c>
      <c r="BN121" s="620" t="s">
        <v>1</v>
      </c>
      <c r="BO121" s="620" t="s">
        <v>2</v>
      </c>
      <c r="BP121" s="620" t="s">
        <v>3</v>
      </c>
      <c r="BQ121" s="506" t="s">
        <v>4</v>
      </c>
      <c r="BR121" s="9" t="s">
        <v>265</v>
      </c>
      <c r="BS121" s="943"/>
      <c r="BT121" s="943"/>
      <c r="BU121" s="943"/>
      <c r="BV121" s="943"/>
      <c r="BW121" s="943"/>
      <c r="BX121" s="943"/>
      <c r="BY121" s="943"/>
      <c r="BZ121" s="943"/>
      <c r="CA121" s="943"/>
      <c r="CB121" s="943"/>
      <c r="CC121" s="943"/>
      <c r="CD121" s="943"/>
      <c r="CE121" s="943"/>
      <c r="CF121" s="943"/>
      <c r="CG121" s="943"/>
      <c r="CH121" s="943"/>
      <c r="CI121" s="943"/>
      <c r="CJ121" s="943"/>
      <c r="CK121" s="943"/>
      <c r="CL121" s="943"/>
      <c r="CM121" s="943"/>
      <c r="CN121" s="943"/>
      <c r="CO121" s="943"/>
      <c r="CP121" s="943"/>
      <c r="CQ121" s="943"/>
      <c r="CR121" s="943"/>
      <c r="CS121" s="943"/>
      <c r="CT121" s="943"/>
      <c r="CU121" s="943"/>
      <c r="CV121" s="943"/>
      <c r="CW121" s="943"/>
      <c r="CX121" s="943"/>
      <c r="CY121" s="943"/>
      <c r="CZ121" s="943"/>
    </row>
    <row r="122" s="362" customFormat="true" ht="15" customHeight="true" x14ac:dyDescent="0.2">
      <c r="A122" s="1132" t="s">
        <v>18</v>
      </c>
      <c r="B122" s="427" t="s">
        <v>14</v>
      </c>
      <c r="C122" s="174">
        <f>C154+C155+C156+C157+C158+C159</f>
        <v>95.813570141163552</v>
      </c>
      <c r="D122" s="173">
        <f t="shared" ref="D122:Q122" si="3">D154+D155+D156+D157+D158+D159</f>
        <v>99.222555638795754</v>
      </c>
      <c r="E122" s="173">
        <f t="shared" si="3"/>
        <v>99.781690547395911</v>
      </c>
      <c r="F122" s="173">
        <f t="shared" si="3"/>
        <v>99.801737463882759</v>
      </c>
      <c r="G122" s="172">
        <f t="shared" si="3"/>
        <v>99.999999999999915</v>
      </c>
      <c r="H122" s="171">
        <f t="shared" si="3"/>
        <v>99.420589407100763</v>
      </c>
      <c r="I122" s="173">
        <f t="shared" si="3"/>
        <v>99.881286659365699</v>
      </c>
      <c r="J122" s="173">
        <f t="shared" si="3"/>
        <v>99.948391870837241</v>
      </c>
      <c r="K122" s="173">
        <f t="shared" si="3"/>
        <v>100.00000000000004</v>
      </c>
      <c r="L122" s="170">
        <f t="shared" si="3"/>
        <v>99.999999999999943</v>
      </c>
      <c r="M122" s="174">
        <f t="shared" si="3"/>
        <v>94.571327344473332</v>
      </c>
      <c r="N122" s="173">
        <f t="shared" si="3"/>
        <v>99.007310448003693</v>
      </c>
      <c r="O122" s="173">
        <f t="shared" si="3"/>
        <v>99.625127255143539</v>
      </c>
      <c r="P122" s="173">
        <f t="shared" si="3"/>
        <v>99.820581639627093</v>
      </c>
      <c r="Q122" s="172">
        <f t="shared" si="3"/>
        <v>99.820669602108907</v>
      </c>
      <c r="R122" s="26" t="s">
        <v>36</v>
      </c>
      <c r="S122" s="487"/>
      <c r="T122" s="487"/>
      <c r="U122" s="487"/>
      <c r="V122" s="487"/>
      <c r="W122" s="487"/>
      <c r="X122" s="487"/>
      <c r="Y122" s="487"/>
      <c r="Z122" s="487"/>
      <c r="AA122" s="487"/>
      <c r="AB122" s="487"/>
      <c r="AC122" s="487"/>
      <c r="AD122" s="487"/>
      <c r="AE122" s="487"/>
      <c r="AF122" s="487"/>
      <c r="AG122" s="487"/>
      <c r="AH122" s="487"/>
      <c r="AI122" s="487"/>
      <c r="AJ122" s="487"/>
      <c r="AK122" s="487"/>
      <c r="AL122" s="487"/>
      <c r="AM122" s="487"/>
      <c r="AN122" s="487"/>
      <c r="AO122" s="487"/>
      <c r="AP122" s="487"/>
      <c r="AQ122" s="487"/>
      <c r="AR122" s="487"/>
      <c r="AS122" s="487"/>
      <c r="AT122" s="487"/>
      <c r="AU122" s="487"/>
      <c r="AV122" s="487"/>
      <c r="AW122" s="487"/>
      <c r="AX122" s="487"/>
      <c r="AY122" s="487"/>
      <c r="AZ122" s="940"/>
      <c r="BA122" s="1123" t="s">
        <v>18</v>
      </c>
      <c r="BB122" s="645" t="s">
        <v>14</v>
      </c>
      <c r="BC122" s="92" t="s">
        <v>36</v>
      </c>
      <c r="BD122" s="88" t="s">
        <v>36</v>
      </c>
      <c r="BE122" s="88" t="s">
        <v>36</v>
      </c>
      <c r="BF122" s="88" t="s">
        <v>36</v>
      </c>
      <c r="BG122" s="83" t="s">
        <v>36</v>
      </c>
      <c r="BH122" s="92" t="s">
        <v>36</v>
      </c>
      <c r="BI122" s="88" t="s">
        <v>36</v>
      </c>
      <c r="BJ122" s="88" t="s">
        <v>36</v>
      </c>
      <c r="BK122" s="88" t="s">
        <v>36</v>
      </c>
      <c r="BL122" s="83" t="s">
        <v>36</v>
      </c>
      <c r="BM122" s="92" t="s">
        <v>36</v>
      </c>
      <c r="BN122" s="88" t="s">
        <v>36</v>
      </c>
      <c r="BO122" s="88" t="s">
        <v>36</v>
      </c>
      <c r="BP122" s="88" t="s">
        <v>36</v>
      </c>
      <c r="BQ122" s="83" t="s">
        <v>36</v>
      </c>
      <c r="BR122" s="8" t="s">
        <v>36</v>
      </c>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row>
    <row r="123" s="362" customFormat="true" ht="15" customHeight="true" x14ac:dyDescent="0.2">
      <c r="A123" s="1133"/>
      <c r="B123" s="428" t="s">
        <v>52</v>
      </c>
      <c r="C123" s="169">
        <f>100-C122</f>
        <v>4.1864298588364477</v>
      </c>
      <c r="D123" s="168">
        <f t="shared" ref="D123:Q123" si="4">100-D122</f>
        <v>0.77744436120424609</v>
      </c>
      <c r="E123" s="168">
        <f t="shared" si="4"/>
        <v>0.21830945260408896</v>
      </c>
      <c r="F123" s="168">
        <f t="shared" si="4"/>
        <v>0.19826253611724098</v>
      </c>
      <c r="G123" s="167">
        <f t="shared" si="4"/>
        <v>0</v>
      </c>
      <c r="H123" s="166">
        <f t="shared" si="4"/>
        <v>0.57941059289923658</v>
      </c>
      <c r="I123" s="168">
        <f t="shared" si="4"/>
        <v>0.11871334063430083</v>
      </c>
      <c r="J123" s="168">
        <f t="shared" si="4"/>
        <v>5.1608129162758587E-2</v>
      </c>
      <c r="K123" s="168">
        <f t="shared" si="4"/>
        <v>0</v>
      </c>
      <c r="L123" s="165">
        <f t="shared" si="4"/>
        <v>0</v>
      </c>
      <c r="M123" s="169">
        <f t="shared" si="4"/>
        <v>5.4286726555266682</v>
      </c>
      <c r="N123" s="168">
        <f t="shared" si="4"/>
        <v>0.99268955199630682</v>
      </c>
      <c r="O123" s="168">
        <f t="shared" si="4"/>
        <v>0.37487274485646083</v>
      </c>
      <c r="P123" s="168">
        <f t="shared" si="4"/>
        <v>0.1794183603729067</v>
      </c>
      <c r="Q123" s="167">
        <f t="shared" si="4"/>
        <v>0.17933039789109273</v>
      </c>
      <c r="R123" s="37" t="s">
        <v>36</v>
      </c>
      <c r="S123" s="487"/>
      <c r="T123" s="487"/>
      <c r="U123" s="487"/>
      <c r="V123" s="487"/>
      <c r="W123" s="487"/>
      <c r="X123" s="487"/>
      <c r="Y123" s="487"/>
      <c r="Z123" s="487"/>
      <c r="AA123" s="487"/>
      <c r="AB123" s="487"/>
      <c r="AC123" s="487"/>
      <c r="AD123" s="487"/>
      <c r="AE123" s="487"/>
      <c r="AF123" s="487"/>
      <c r="AG123" s="487"/>
      <c r="AH123" s="487"/>
      <c r="AI123" s="487"/>
      <c r="AJ123" s="487"/>
      <c r="AK123" s="487"/>
      <c r="AL123" s="487"/>
      <c r="AM123" s="487"/>
      <c r="AN123" s="487"/>
      <c r="AO123" s="487"/>
      <c r="AP123" s="487"/>
      <c r="AQ123" s="487"/>
      <c r="AR123" s="487"/>
      <c r="AS123" s="487"/>
      <c r="AT123" s="487"/>
      <c r="AU123" s="487"/>
      <c r="AV123" s="487"/>
      <c r="AW123" s="487"/>
      <c r="AX123" s="487"/>
      <c r="AY123" s="487"/>
      <c r="AZ123" s="940"/>
      <c r="BA123" s="1124"/>
      <c r="BB123" s="643" t="s">
        <v>52</v>
      </c>
      <c r="BC123" s="91" t="s">
        <v>36</v>
      </c>
      <c r="BD123" s="87" t="s">
        <v>36</v>
      </c>
      <c r="BE123" s="87" t="s">
        <v>36</v>
      </c>
      <c r="BF123" s="87" t="s">
        <v>36</v>
      </c>
      <c r="BG123" s="82" t="s">
        <v>36</v>
      </c>
      <c r="BH123" s="91" t="s">
        <v>36</v>
      </c>
      <c r="BI123" s="87" t="s">
        <v>36</v>
      </c>
      <c r="BJ123" s="87" t="s">
        <v>36</v>
      </c>
      <c r="BK123" s="87" t="s">
        <v>36</v>
      </c>
      <c r="BL123" s="82" t="s">
        <v>36</v>
      </c>
      <c r="BM123" s="91" t="s">
        <v>36</v>
      </c>
      <c r="BN123" s="87" t="s">
        <v>36</v>
      </c>
      <c r="BO123" s="87" t="s">
        <v>36</v>
      </c>
      <c r="BP123" s="87" t="s">
        <v>36</v>
      </c>
      <c r="BQ123" s="82" t="s">
        <v>36</v>
      </c>
      <c r="BR123" s="7" t="s">
        <v>36</v>
      </c>
      <c r="BS123" s="30"/>
      <c r="BT123" s="30"/>
      <c r="BU123" s="30"/>
      <c r="BV123" s="30"/>
      <c r="BW123" s="30"/>
      <c r="BX123" s="30"/>
      <c r="BY123" s="30"/>
      <c r="BZ123" s="30"/>
      <c r="CA123" s="30"/>
      <c r="CB123" s="30"/>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0"/>
    </row>
    <row r="124" s="362" customFormat="true" ht="15" customHeight="true" x14ac:dyDescent="0.2">
      <c r="A124" s="1133" t="s">
        <v>51</v>
      </c>
      <c r="B124" s="428" t="s">
        <v>15</v>
      </c>
      <c r="C124" s="169">
        <f>C122*MICS06!C129/100</f>
        <v>89.646371892405369</v>
      </c>
      <c r="D124" s="168">
        <f>D122*MICS06!D129/100</f>
        <v>94.461768454918669</v>
      </c>
      <c r="E124" s="168">
        <f>E122*MICS06!E129/100</f>
        <v>94.4940828850809</v>
      </c>
      <c r="F124" s="168">
        <f>F122*MICS06!F129/100</f>
        <v>97.177324431448341</v>
      </c>
      <c r="G124" s="167">
        <f>G122*MICS06!G129/100</f>
        <v>98.856999656336313</v>
      </c>
      <c r="H124" s="166">
        <f>H122*MICS06!H129/100</f>
        <v>88.125654081867324</v>
      </c>
      <c r="I124" s="168">
        <f>I122*MICS06!I129/100</f>
        <v>92.958176394730131</v>
      </c>
      <c r="J124" s="168">
        <f>J122*MICS06!J129/100</f>
        <v>97.419541742791679</v>
      </c>
      <c r="K124" s="168">
        <f>K122*MICS06!K129/100</f>
        <v>98.881392842598004</v>
      </c>
      <c r="L124" s="165">
        <f>L122*MICS06!L129/100</f>
        <v>98.130324026088232</v>
      </c>
      <c r="M124" s="169">
        <f>M122*MICS06!M129/100</f>
        <v>88.08827601060284</v>
      </c>
      <c r="N124" s="168">
        <f>N122*MICS06!N129/100</f>
        <v>95.596847886042681</v>
      </c>
      <c r="O124" s="168">
        <f>O122*MICS06!O129/100</f>
        <v>95.243299647011924</v>
      </c>
      <c r="P124" s="168">
        <f>P122*MICS06!P129/100</f>
        <v>96.710059955380984</v>
      </c>
      <c r="Q124" s="167">
        <f>Q122*MICS06!Q129/100</f>
        <v>98.818540432146833</v>
      </c>
      <c r="R124" s="37" t="s">
        <v>36</v>
      </c>
      <c r="S124" s="487"/>
      <c r="T124" s="487"/>
      <c r="U124" s="487"/>
      <c r="V124" s="487"/>
      <c r="W124" s="487"/>
      <c r="X124" s="487"/>
      <c r="Y124" s="487"/>
      <c r="Z124" s="487"/>
      <c r="AA124" s="487"/>
      <c r="AB124" s="487"/>
      <c r="AC124" s="487"/>
      <c r="AD124" s="487"/>
      <c r="AE124" s="487"/>
      <c r="AF124" s="487"/>
      <c r="AG124" s="487"/>
      <c r="AH124" s="487"/>
      <c r="AI124" s="487"/>
      <c r="AJ124" s="487"/>
      <c r="AK124" s="487"/>
      <c r="AL124" s="487"/>
      <c r="AM124" s="487"/>
      <c r="AN124" s="487"/>
      <c r="AO124" s="487"/>
      <c r="AP124" s="487"/>
      <c r="AQ124" s="487"/>
      <c r="AR124" s="487"/>
      <c r="AS124" s="487"/>
      <c r="AT124" s="487"/>
      <c r="AU124" s="487"/>
      <c r="AV124" s="487"/>
      <c r="AW124" s="487"/>
      <c r="AX124" s="487"/>
      <c r="AY124" s="487"/>
      <c r="AZ124" s="940"/>
      <c r="BA124" s="1124" t="s">
        <v>51</v>
      </c>
      <c r="BB124" s="643" t="s">
        <v>15</v>
      </c>
      <c r="BC124" s="91" t="s">
        <v>36</v>
      </c>
      <c r="BD124" s="87" t="s">
        <v>36</v>
      </c>
      <c r="BE124" s="87" t="s">
        <v>36</v>
      </c>
      <c r="BF124" s="87" t="s">
        <v>36</v>
      </c>
      <c r="BG124" s="82" t="s">
        <v>36</v>
      </c>
      <c r="BH124" s="91" t="s">
        <v>36</v>
      </c>
      <c r="BI124" s="87" t="s">
        <v>36</v>
      </c>
      <c r="BJ124" s="87" t="s">
        <v>36</v>
      </c>
      <c r="BK124" s="87" t="s">
        <v>36</v>
      </c>
      <c r="BL124" s="82" t="s">
        <v>36</v>
      </c>
      <c r="BM124" s="91" t="s">
        <v>36</v>
      </c>
      <c r="BN124" s="87" t="s">
        <v>36</v>
      </c>
      <c r="BO124" s="87" t="s">
        <v>36</v>
      </c>
      <c r="BP124" s="87" t="s">
        <v>36</v>
      </c>
      <c r="BQ124" s="82" t="s">
        <v>36</v>
      </c>
      <c r="BR124" s="7" t="s">
        <v>36</v>
      </c>
      <c r="BS124" s="30"/>
      <c r="BT124" s="30"/>
      <c r="BU124" s="30"/>
      <c r="BV124" s="30"/>
      <c r="BW124" s="30"/>
      <c r="BX124" s="30"/>
      <c r="BY124" s="30"/>
      <c r="BZ124" s="30"/>
      <c r="CA124" s="30"/>
      <c r="CB124" s="30"/>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0"/>
    </row>
    <row r="125" s="362" customFormat="true" ht="15" customHeight="true" x14ac:dyDescent="0.2">
      <c r="A125" s="1133"/>
      <c r="B125" s="428" t="s">
        <v>16</v>
      </c>
      <c r="C125" s="169">
        <f>C122*MICS06!C128/100</f>
        <v>6.1671982487581465</v>
      </c>
      <c r="D125" s="168">
        <f>D122*MICS06!D128/100</f>
        <v>4.760787183877313</v>
      </c>
      <c r="E125" s="168">
        <f>E122*MICS06!E128/100</f>
        <v>5.2876076623149615</v>
      </c>
      <c r="F125" s="168">
        <f>F122*MICS06!F128/100</f>
        <v>2.6244130324343331</v>
      </c>
      <c r="G125" s="167">
        <f>G122*MICS06!G128/100</f>
        <v>1.1430003436637681</v>
      </c>
      <c r="H125" s="166">
        <f>H122*MICS06!H128/100</f>
        <v>11.294935325233652</v>
      </c>
      <c r="I125" s="168">
        <f>I122*MICS06!I128/100</f>
        <v>6.9231102646356035</v>
      </c>
      <c r="J125" s="168">
        <f>J122*MICS06!J128/100</f>
        <v>2.5288501280455264</v>
      </c>
      <c r="K125" s="168">
        <f>K122*MICS06!K128/100</f>
        <v>1.1186071574020742</v>
      </c>
      <c r="L125" s="165">
        <f>L122*MICS06!L128/100</f>
        <v>1.8696759739117648</v>
      </c>
      <c r="M125" s="169">
        <f>M122*MICS06!M128/100</f>
        <v>6.4830513338705877</v>
      </c>
      <c r="N125" s="168">
        <f>N122*MICS06!N128/100</f>
        <v>3.4104625619610882</v>
      </c>
      <c r="O125" s="168">
        <f>O122*MICS06!O128/100</f>
        <v>4.3818276081316005</v>
      </c>
      <c r="P125" s="168">
        <f>P122*MICS06!P128/100</f>
        <v>3.1105216842461267</v>
      </c>
      <c r="Q125" s="167">
        <f>Q122*MICS06!Q128/100</f>
        <v>1.0021291699620754</v>
      </c>
      <c r="R125" s="37" t="s">
        <v>36</v>
      </c>
      <c r="S125" s="487"/>
      <c r="T125" s="487"/>
      <c r="U125" s="487"/>
      <c r="V125" s="487"/>
      <c r="W125" s="487"/>
      <c r="X125" s="487"/>
      <c r="Y125" s="487"/>
      <c r="Z125" s="487"/>
      <c r="AA125" s="487"/>
      <c r="AB125" s="487"/>
      <c r="AC125" s="487"/>
      <c r="AD125" s="487"/>
      <c r="AE125" s="487"/>
      <c r="AF125" s="487"/>
      <c r="AG125" s="487"/>
      <c r="AH125" s="487"/>
      <c r="AI125" s="487"/>
      <c r="AJ125" s="487"/>
      <c r="AK125" s="487"/>
      <c r="AL125" s="487"/>
      <c r="AM125" s="487"/>
      <c r="AN125" s="487"/>
      <c r="AO125" s="487"/>
      <c r="AP125" s="487"/>
      <c r="AQ125" s="487"/>
      <c r="AR125" s="487"/>
      <c r="AS125" s="487"/>
      <c r="AT125" s="487"/>
      <c r="AU125" s="487"/>
      <c r="AV125" s="487"/>
      <c r="AW125" s="487"/>
      <c r="AX125" s="487"/>
      <c r="AY125" s="487"/>
      <c r="AZ125" s="940"/>
      <c r="BA125" s="1124"/>
      <c r="BB125" s="643" t="s">
        <v>16</v>
      </c>
      <c r="BC125" s="91" t="s">
        <v>36</v>
      </c>
      <c r="BD125" s="87" t="s">
        <v>36</v>
      </c>
      <c r="BE125" s="87" t="s">
        <v>36</v>
      </c>
      <c r="BF125" s="87" t="s">
        <v>36</v>
      </c>
      <c r="BG125" s="82" t="s">
        <v>36</v>
      </c>
      <c r="BH125" s="91" t="s">
        <v>36</v>
      </c>
      <c r="BI125" s="87" t="s">
        <v>36</v>
      </c>
      <c r="BJ125" s="87" t="s">
        <v>36</v>
      </c>
      <c r="BK125" s="87" t="s">
        <v>36</v>
      </c>
      <c r="BL125" s="82" t="s">
        <v>36</v>
      </c>
      <c r="BM125" s="91" t="s">
        <v>36</v>
      </c>
      <c r="BN125" s="87" t="s">
        <v>36</v>
      </c>
      <c r="BO125" s="87" t="s">
        <v>36</v>
      </c>
      <c r="BP125" s="87" t="s">
        <v>36</v>
      </c>
      <c r="BQ125" s="82" t="s">
        <v>36</v>
      </c>
      <c r="BR125" s="7" t="s">
        <v>36</v>
      </c>
      <c r="BS125" s="30"/>
      <c r="BT125" s="30"/>
      <c r="BU125" s="30"/>
      <c r="BV125" s="30"/>
      <c r="BW125" s="30"/>
      <c r="BX125" s="30"/>
      <c r="BY125" s="30"/>
      <c r="BZ125" s="30"/>
      <c r="CA125" s="30"/>
      <c r="CB125" s="30"/>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0"/>
    </row>
    <row r="126" s="362" customFormat="true" ht="15" customHeight="true" x14ac:dyDescent="0.2">
      <c r="A126" s="1133"/>
      <c r="B126" s="428" t="s">
        <v>22</v>
      </c>
      <c r="C126" s="169">
        <f>100-(C124+C125+C127)</f>
        <v>0.56512308194847094</v>
      </c>
      <c r="D126" s="168">
        <f t="shared" ref="D126:Q126" si="5">100-(D124+D125+D127)</f>
        <v>0.33365903723077395</v>
      </c>
      <c r="E126" s="168">
        <f t="shared" si="5"/>
        <v>9.7840055929950154E-2</v>
      </c>
      <c r="F126" s="168">
        <f t="shared" si="5"/>
        <v>0.10237735831987038</v>
      </c>
      <c r="G126" s="167">
        <f t="shared" si="5"/>
        <v>0</v>
      </c>
      <c r="H126" s="166">
        <f t="shared" si="5"/>
        <v>0.10033984920488592</v>
      </c>
      <c r="I126" s="168">
        <f t="shared" si="5"/>
        <v>3.8112654138458879E-2</v>
      </c>
      <c r="J126" s="168">
        <f t="shared" si="5"/>
        <v>0</v>
      </c>
      <c r="K126" s="168">
        <f t="shared" si="5"/>
        <v>0</v>
      </c>
      <c r="L126" s="165">
        <f t="shared" si="5"/>
        <v>0</v>
      </c>
      <c r="M126" s="169">
        <f t="shared" si="5"/>
        <v>0.73595072877222378</v>
      </c>
      <c r="N126" s="168">
        <f t="shared" si="5"/>
        <v>0.3845243626579844</v>
      </c>
      <c r="O126" s="168">
        <f t="shared" si="5"/>
        <v>0.11486644752802988</v>
      </c>
      <c r="P126" s="168">
        <f t="shared" si="5"/>
        <v>0.10309477553224156</v>
      </c>
      <c r="Q126" s="167">
        <f t="shared" si="5"/>
        <v>0.12862983557762675</v>
      </c>
      <c r="R126" s="37" t="s">
        <v>36</v>
      </c>
      <c r="S126" s="487"/>
      <c r="T126" s="487"/>
      <c r="U126" s="487"/>
      <c r="V126" s="487"/>
      <c r="W126" s="487"/>
      <c r="X126" s="487"/>
      <c r="Y126" s="487"/>
      <c r="Z126" s="487"/>
      <c r="AA126" s="487"/>
      <c r="AB126" s="487"/>
      <c r="AC126" s="487"/>
      <c r="AD126" s="487"/>
      <c r="AE126" s="487"/>
      <c r="AF126" s="487"/>
      <c r="AG126" s="487"/>
      <c r="AH126" s="487"/>
      <c r="AI126" s="487"/>
      <c r="AJ126" s="487"/>
      <c r="AK126" s="487"/>
      <c r="AL126" s="487"/>
      <c r="AM126" s="487"/>
      <c r="AN126" s="487"/>
      <c r="AO126" s="487"/>
      <c r="AP126" s="487"/>
      <c r="AQ126" s="487"/>
      <c r="AR126" s="487"/>
      <c r="AS126" s="487"/>
      <c r="AT126" s="487"/>
      <c r="AU126" s="487"/>
      <c r="AV126" s="487"/>
      <c r="AW126" s="487"/>
      <c r="AX126" s="487"/>
      <c r="AY126" s="487"/>
      <c r="AZ126" s="940"/>
      <c r="BA126" s="1124"/>
      <c r="BB126" s="643" t="s">
        <v>22</v>
      </c>
      <c r="BC126" s="91" t="s">
        <v>36</v>
      </c>
      <c r="BD126" s="87" t="s">
        <v>36</v>
      </c>
      <c r="BE126" s="87" t="s">
        <v>36</v>
      </c>
      <c r="BF126" s="87" t="s">
        <v>36</v>
      </c>
      <c r="BG126" s="82" t="s">
        <v>36</v>
      </c>
      <c r="BH126" s="91" t="s">
        <v>36</v>
      </c>
      <c r="BI126" s="87" t="s">
        <v>36</v>
      </c>
      <c r="BJ126" s="87" t="s">
        <v>36</v>
      </c>
      <c r="BK126" s="87" t="s">
        <v>36</v>
      </c>
      <c r="BL126" s="82" t="s">
        <v>36</v>
      </c>
      <c r="BM126" s="91" t="s">
        <v>36</v>
      </c>
      <c r="BN126" s="87" t="s">
        <v>36</v>
      </c>
      <c r="BO126" s="87" t="s">
        <v>36</v>
      </c>
      <c r="BP126" s="87" t="s">
        <v>36</v>
      </c>
      <c r="BQ126" s="82" t="s">
        <v>36</v>
      </c>
      <c r="BR126" s="7" t="s">
        <v>36</v>
      </c>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row>
    <row r="127" s="362" customFormat="true" ht="15" customHeight="true" x14ac:dyDescent="0.2">
      <c r="A127" s="1133"/>
      <c r="B127" s="428" t="s">
        <v>19</v>
      </c>
      <c r="C127" s="169">
        <f>C153</f>
        <v>3.6213067768880141</v>
      </c>
      <c r="D127" s="168">
        <f t="shared" ref="D127:Q127" si="6">D153</f>
        <v>0.44378532397324061</v>
      </c>
      <c r="E127" s="168">
        <f t="shared" si="6"/>
        <v>0.12046939667418634</v>
      </c>
      <c r="F127" s="168">
        <f t="shared" si="6"/>
        <v>9.5885177797458351E-2</v>
      </c>
      <c r="G127" s="167">
        <f t="shared" si="6"/>
        <v>0</v>
      </c>
      <c r="H127" s="166">
        <f t="shared" si="6"/>
        <v>0.47907074369413444</v>
      </c>
      <c r="I127" s="168">
        <f t="shared" si="6"/>
        <v>8.0600686495803445E-2</v>
      </c>
      <c r="J127" s="168">
        <f t="shared" si="6"/>
        <v>5.1608129162889815E-2</v>
      </c>
      <c r="K127" s="168">
        <f t="shared" si="6"/>
        <v>0</v>
      </c>
      <c r="L127" s="165">
        <f t="shared" si="6"/>
        <v>0</v>
      </c>
      <c r="M127" s="169">
        <f t="shared" si="6"/>
        <v>4.6927219267543414</v>
      </c>
      <c r="N127" s="168">
        <f t="shared" si="6"/>
        <v>0.60816518933825547</v>
      </c>
      <c r="O127" s="168">
        <f t="shared" si="6"/>
        <v>0.26000629732844682</v>
      </c>
      <c r="P127" s="168">
        <f t="shared" si="6"/>
        <v>7.6323584840654171E-2</v>
      </c>
      <c r="Q127" s="167">
        <f t="shared" si="6"/>
        <v>5.0700562313468076E-2</v>
      </c>
      <c r="R127" s="37" t="s">
        <v>36</v>
      </c>
      <c r="S127" s="487"/>
      <c r="T127" s="487"/>
      <c r="U127" s="487"/>
      <c r="V127" s="487"/>
      <c r="W127" s="487"/>
      <c r="X127" s="487"/>
      <c r="Y127" s="487"/>
      <c r="Z127" s="487"/>
      <c r="AA127" s="487"/>
      <c r="AB127" s="487"/>
      <c r="AC127" s="487"/>
      <c r="AD127" s="487"/>
      <c r="AE127" s="487"/>
      <c r="AF127" s="487"/>
      <c r="AG127" s="487"/>
      <c r="AH127" s="487"/>
      <c r="AI127" s="487"/>
      <c r="AJ127" s="487"/>
      <c r="AK127" s="487"/>
      <c r="AL127" s="487"/>
      <c r="AM127" s="487"/>
      <c r="AN127" s="487"/>
      <c r="AO127" s="487"/>
      <c r="AP127" s="487"/>
      <c r="AQ127" s="487"/>
      <c r="AR127" s="487"/>
      <c r="AS127" s="487"/>
      <c r="AT127" s="487"/>
      <c r="AU127" s="487"/>
      <c r="AV127" s="487"/>
      <c r="AW127" s="487"/>
      <c r="AX127" s="487"/>
      <c r="AY127" s="487"/>
      <c r="AZ127" s="940"/>
      <c r="BA127" s="1124"/>
      <c r="BB127" s="643" t="s">
        <v>19</v>
      </c>
      <c r="BC127" s="91" t="s">
        <v>36</v>
      </c>
      <c r="BD127" s="87" t="s">
        <v>36</v>
      </c>
      <c r="BE127" s="87" t="s">
        <v>36</v>
      </c>
      <c r="BF127" s="87" t="s">
        <v>36</v>
      </c>
      <c r="BG127" s="82" t="s">
        <v>36</v>
      </c>
      <c r="BH127" s="91" t="s">
        <v>36</v>
      </c>
      <c r="BI127" s="87" t="s">
        <v>36</v>
      </c>
      <c r="BJ127" s="87" t="s">
        <v>36</v>
      </c>
      <c r="BK127" s="87" t="s">
        <v>36</v>
      </c>
      <c r="BL127" s="82" t="s">
        <v>36</v>
      </c>
      <c r="BM127" s="91" t="s">
        <v>36</v>
      </c>
      <c r="BN127" s="87" t="s">
        <v>36</v>
      </c>
      <c r="BO127" s="87" t="s">
        <v>36</v>
      </c>
      <c r="BP127" s="87" t="s">
        <v>36</v>
      </c>
      <c r="BQ127" s="82" t="s">
        <v>36</v>
      </c>
      <c r="BR127" s="7" t="s">
        <v>36</v>
      </c>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row>
    <row r="128" s="362" customFormat="true" ht="15" customHeight="true" x14ac:dyDescent="0.2">
      <c r="A128" s="1133" t="s">
        <v>176</v>
      </c>
      <c r="B128" s="428" t="s">
        <v>50</v>
      </c>
      <c r="C128" s="107" t="s">
        <v>36</v>
      </c>
      <c r="D128" s="104" t="s">
        <v>36</v>
      </c>
      <c r="E128" s="104" t="s">
        <v>36</v>
      </c>
      <c r="F128" s="104" t="s">
        <v>36</v>
      </c>
      <c r="G128" s="101" t="s">
        <v>36</v>
      </c>
      <c r="H128" s="98" t="s">
        <v>36</v>
      </c>
      <c r="I128" s="104" t="s">
        <v>36</v>
      </c>
      <c r="J128" s="104" t="s">
        <v>36</v>
      </c>
      <c r="K128" s="104" t="s">
        <v>36</v>
      </c>
      <c r="L128" s="95" t="s">
        <v>36</v>
      </c>
      <c r="M128" s="107" t="s">
        <v>36</v>
      </c>
      <c r="N128" s="104" t="s">
        <v>36</v>
      </c>
      <c r="O128" s="104" t="s">
        <v>36</v>
      </c>
      <c r="P128" s="104" t="s">
        <v>36</v>
      </c>
      <c r="Q128" s="101" t="s">
        <v>36</v>
      </c>
      <c r="R128" s="37" t="s">
        <v>36</v>
      </c>
      <c r="S128" s="487"/>
      <c r="T128" s="487"/>
      <c r="U128" s="487"/>
      <c r="V128" s="487"/>
      <c r="W128" s="487"/>
      <c r="X128" s="487"/>
      <c r="Y128" s="487"/>
      <c r="Z128" s="487"/>
      <c r="AA128" s="487"/>
      <c r="AB128" s="487"/>
      <c r="AC128" s="487"/>
      <c r="AD128" s="487"/>
      <c r="AE128" s="487"/>
      <c r="AF128" s="487"/>
      <c r="AG128" s="487"/>
      <c r="AH128" s="487"/>
      <c r="AI128" s="487"/>
      <c r="AJ128" s="487"/>
      <c r="AK128" s="487"/>
      <c r="AL128" s="487"/>
      <c r="AM128" s="487"/>
      <c r="AN128" s="487"/>
      <c r="AO128" s="487"/>
      <c r="AP128" s="487"/>
      <c r="AQ128" s="487"/>
      <c r="AR128" s="487"/>
      <c r="AS128" s="487"/>
      <c r="AT128" s="487"/>
      <c r="AU128" s="487"/>
      <c r="AV128" s="487"/>
      <c r="AW128" s="487"/>
      <c r="AX128" s="487"/>
      <c r="AY128" s="487"/>
      <c r="AZ128" s="940"/>
      <c r="BA128" s="1124" t="s">
        <v>110</v>
      </c>
      <c r="BB128" s="643" t="s">
        <v>50</v>
      </c>
      <c r="BC128" s="91" t="s">
        <v>36</v>
      </c>
      <c r="BD128" s="87" t="s">
        <v>36</v>
      </c>
      <c r="BE128" s="87" t="s">
        <v>36</v>
      </c>
      <c r="BF128" s="87" t="s">
        <v>36</v>
      </c>
      <c r="BG128" s="82" t="s">
        <v>36</v>
      </c>
      <c r="BH128" s="91" t="s">
        <v>36</v>
      </c>
      <c r="BI128" s="87" t="s">
        <v>36</v>
      </c>
      <c r="BJ128" s="87" t="s">
        <v>36</v>
      </c>
      <c r="BK128" s="87" t="s">
        <v>36</v>
      </c>
      <c r="BL128" s="82" t="s">
        <v>36</v>
      </c>
      <c r="BM128" s="91" t="s">
        <v>36</v>
      </c>
      <c r="BN128" s="87" t="s">
        <v>36</v>
      </c>
      <c r="BO128" s="87" t="s">
        <v>36</v>
      </c>
      <c r="BP128" s="87" t="s">
        <v>36</v>
      </c>
      <c r="BQ128" s="82" t="s">
        <v>36</v>
      </c>
      <c r="BR128" s="7" t="s">
        <v>36</v>
      </c>
      <c r="BS128" s="30"/>
      <c r="BT128" s="30"/>
      <c r="BU128" s="30"/>
      <c r="BV128" s="30"/>
      <c r="BW128" s="30"/>
      <c r="BX128" s="30"/>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0"/>
    </row>
    <row r="129" s="362" customFormat="true" ht="15" customHeight="true" x14ac:dyDescent="0.2">
      <c r="A129" s="1134"/>
      <c r="B129" s="429" t="s">
        <v>49</v>
      </c>
      <c r="C129" s="106" t="s">
        <v>36</v>
      </c>
      <c r="D129" s="103" t="s">
        <v>36</v>
      </c>
      <c r="E129" s="103" t="s">
        <v>36</v>
      </c>
      <c r="F129" s="103" t="s">
        <v>36</v>
      </c>
      <c r="G129" s="100" t="s">
        <v>36</v>
      </c>
      <c r="H129" s="97" t="s">
        <v>36</v>
      </c>
      <c r="I129" s="103" t="s">
        <v>36</v>
      </c>
      <c r="J129" s="103" t="s">
        <v>36</v>
      </c>
      <c r="K129" s="103" t="s">
        <v>36</v>
      </c>
      <c r="L129" s="94" t="s">
        <v>36</v>
      </c>
      <c r="M129" s="106" t="s">
        <v>36</v>
      </c>
      <c r="N129" s="103" t="s">
        <v>36</v>
      </c>
      <c r="O129" s="103" t="s">
        <v>36</v>
      </c>
      <c r="P129" s="103" t="s">
        <v>36</v>
      </c>
      <c r="Q129" s="100" t="s">
        <v>36</v>
      </c>
      <c r="R129" s="36" t="s">
        <v>36</v>
      </c>
      <c r="S129" s="487"/>
      <c r="T129" s="487"/>
      <c r="U129" s="487"/>
      <c r="V129" s="487"/>
      <c r="W129" s="487"/>
      <c r="X129" s="487"/>
      <c r="Y129" s="487"/>
      <c r="Z129" s="487"/>
      <c r="AA129" s="487"/>
      <c r="AB129" s="487"/>
      <c r="AC129" s="487"/>
      <c r="AD129" s="487"/>
      <c r="AE129" s="487"/>
      <c r="AF129" s="487"/>
      <c r="AG129" s="487"/>
      <c r="AH129" s="487"/>
      <c r="AI129" s="487"/>
      <c r="AJ129" s="487"/>
      <c r="AK129" s="487"/>
      <c r="AL129" s="487"/>
      <c r="AM129" s="487"/>
      <c r="AN129" s="487"/>
      <c r="AO129" s="487"/>
      <c r="AP129" s="487"/>
      <c r="AQ129" s="487"/>
      <c r="AR129" s="487"/>
      <c r="AS129" s="487"/>
      <c r="AT129" s="487"/>
      <c r="AU129" s="487"/>
      <c r="AV129" s="487"/>
      <c r="AW129" s="487"/>
      <c r="AX129" s="487"/>
      <c r="AY129" s="487"/>
      <c r="AZ129" s="940"/>
      <c r="BA129" s="1127"/>
      <c r="BB129" s="644" t="s">
        <v>49</v>
      </c>
      <c r="BC129" s="90" t="s">
        <v>36</v>
      </c>
      <c r="BD129" s="86" t="s">
        <v>36</v>
      </c>
      <c r="BE129" s="86" t="s">
        <v>36</v>
      </c>
      <c r="BF129" s="86" t="s">
        <v>36</v>
      </c>
      <c r="BG129" s="81" t="s">
        <v>36</v>
      </c>
      <c r="BH129" s="90" t="s">
        <v>36</v>
      </c>
      <c r="BI129" s="86" t="s">
        <v>36</v>
      </c>
      <c r="BJ129" s="86" t="s">
        <v>36</v>
      </c>
      <c r="BK129" s="86" t="s">
        <v>36</v>
      </c>
      <c r="BL129" s="81" t="s">
        <v>36</v>
      </c>
      <c r="BM129" s="90" t="s">
        <v>36</v>
      </c>
      <c r="BN129" s="86" t="s">
        <v>36</v>
      </c>
      <c r="BO129" s="86" t="s">
        <v>36</v>
      </c>
      <c r="BP129" s="86" t="s">
        <v>36</v>
      </c>
      <c r="BQ129" s="81" t="s">
        <v>36</v>
      </c>
      <c r="BR129" s="6" t="s">
        <v>36</v>
      </c>
      <c r="BS129" s="30"/>
      <c r="BT129" s="30"/>
      <c r="BU129" s="30"/>
      <c r="BV129" s="30"/>
      <c r="BW129" s="30"/>
      <c r="BX129" s="30"/>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0"/>
    </row>
    <row r="130" s="358" customFormat="true" ht="15" hidden="true" customHeight="true" x14ac:dyDescent="0.2">
      <c r="A130" s="1135" t="s">
        <v>48</v>
      </c>
      <c r="B130" s="426" t="s">
        <v>43</v>
      </c>
      <c r="C130" s="432"/>
      <c r="D130" s="433"/>
      <c r="E130" s="433"/>
      <c r="F130" s="433"/>
      <c r="G130" s="434"/>
      <c r="H130" s="435"/>
      <c r="I130" s="433"/>
      <c r="J130" s="433"/>
      <c r="K130" s="433"/>
      <c r="L130" s="436"/>
      <c r="M130" s="432"/>
      <c r="N130" s="433"/>
      <c r="O130" s="433"/>
      <c r="P130" s="433"/>
      <c r="Q130" s="434"/>
      <c r="R130" s="25"/>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220"/>
      <c r="BB130" s="360"/>
      <c r="BS130" s="395"/>
      <c r="BT130" s="395"/>
      <c r="BU130" s="395"/>
      <c r="BV130" s="395"/>
      <c r="BW130" s="395"/>
      <c r="BX130" s="395"/>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row>
    <row r="131" s="358" customFormat="true" ht="15" hidden="true" customHeight="true" x14ac:dyDescent="0.2">
      <c r="A131" s="1136"/>
      <c r="B131" s="423" t="s">
        <v>47</v>
      </c>
      <c r="C131" s="437"/>
      <c r="D131" s="438"/>
      <c r="E131" s="438"/>
      <c r="F131" s="438"/>
      <c r="G131" s="439"/>
      <c r="H131" s="440"/>
      <c r="I131" s="438"/>
      <c r="J131" s="438"/>
      <c r="K131" s="438"/>
      <c r="L131" s="441"/>
      <c r="M131" s="437"/>
      <c r="N131" s="438"/>
      <c r="O131" s="438"/>
      <c r="P131" s="438"/>
      <c r="Q131" s="439"/>
      <c r="R131" s="24"/>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220"/>
      <c r="BB131" s="360"/>
      <c r="BS131" s="395"/>
      <c r="BT131" s="395"/>
      <c r="BU131" s="395"/>
      <c r="BV131" s="395"/>
      <c r="BW131" s="395"/>
      <c r="BX131" s="395"/>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row>
    <row r="132" s="358" customFormat="true" ht="15" hidden="true" customHeight="true" x14ac:dyDescent="0.2">
      <c r="A132" s="1137"/>
      <c r="B132" s="424" t="s">
        <v>47</v>
      </c>
      <c r="C132" s="442"/>
      <c r="D132" s="443"/>
      <c r="E132" s="443"/>
      <c r="F132" s="443"/>
      <c r="G132" s="444"/>
      <c r="H132" s="445"/>
      <c r="I132" s="443"/>
      <c r="J132" s="443"/>
      <c r="K132" s="443"/>
      <c r="L132" s="446"/>
      <c r="M132" s="442"/>
      <c r="N132" s="443"/>
      <c r="O132" s="443"/>
      <c r="P132" s="443"/>
      <c r="Q132" s="444"/>
      <c r="R132" s="2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220"/>
      <c r="BB132" s="360"/>
      <c r="BS132" s="395"/>
      <c r="BT132" s="395"/>
      <c r="BU132" s="395"/>
      <c r="BV132" s="395"/>
      <c r="BW132" s="395"/>
      <c r="BX132" s="395"/>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row>
    <row r="133" s="362" customFormat="true" ht="15" customHeight="true" x14ac:dyDescent="0.2">
      <c r="A133" s="357"/>
      <c r="B133" s="425"/>
      <c r="C133" s="1142" t="s">
        <v>116</v>
      </c>
      <c r="D133" s="1143"/>
      <c r="E133" s="1143"/>
      <c r="F133" s="1143"/>
      <c r="G133" s="1144"/>
      <c r="H133" s="1141" t="s">
        <v>39</v>
      </c>
      <c r="I133" s="1129"/>
      <c r="J133" s="1129"/>
      <c r="K133" s="1129"/>
      <c r="L133" s="1131"/>
      <c r="M133" s="1128" t="s">
        <v>38</v>
      </c>
      <c r="N133" s="1129"/>
      <c r="O133" s="1129"/>
      <c r="P133" s="1129"/>
      <c r="Q133" s="1131"/>
      <c r="R133" s="27" t="s">
        <v>36</v>
      </c>
      <c r="S133" s="487"/>
      <c r="T133" s="487"/>
      <c r="U133" s="487"/>
      <c r="V133" s="487"/>
      <c r="W133" s="487"/>
      <c r="X133" s="487"/>
      <c r="Y133" s="487"/>
      <c r="Z133" s="487"/>
      <c r="AA133" s="487"/>
      <c r="AB133" s="487"/>
      <c r="AC133" s="487"/>
      <c r="AD133" s="487"/>
      <c r="AE133" s="487"/>
      <c r="AF133" s="487"/>
      <c r="AG133" s="487"/>
      <c r="AH133" s="487"/>
      <c r="AI133" s="487"/>
      <c r="AJ133" s="487"/>
      <c r="AK133" s="487"/>
      <c r="AL133" s="487"/>
      <c r="AM133" s="487"/>
      <c r="AN133" s="487"/>
      <c r="AO133" s="487"/>
      <c r="AP133" s="487"/>
      <c r="AQ133" s="487"/>
      <c r="AR133" s="487"/>
      <c r="AS133" s="487"/>
      <c r="AT133" s="487"/>
      <c r="AU133" s="487"/>
      <c r="AV133" s="487"/>
      <c r="AW133" s="487"/>
      <c r="AX133" s="487"/>
      <c r="AY133" s="487"/>
      <c r="AZ133" s="940"/>
      <c r="BA133" s="396" t="s">
        <v>132</v>
      </c>
      <c r="BB133" s="343" t="s">
        <v>100</v>
      </c>
      <c r="BC133" s="1119" t="s">
        <v>116</v>
      </c>
      <c r="BD133" s="1120"/>
      <c r="BE133" s="1120"/>
      <c r="BF133" s="1120"/>
      <c r="BG133" s="1122"/>
      <c r="BH133" s="1119" t="s">
        <v>39</v>
      </c>
      <c r="BI133" s="1120"/>
      <c r="BJ133" s="1120"/>
      <c r="BK133" s="1120"/>
      <c r="BL133" s="1122"/>
      <c r="BM133" s="1119" t="s">
        <v>38</v>
      </c>
      <c r="BN133" s="1120"/>
      <c r="BO133" s="1120"/>
      <c r="BP133" s="1120"/>
      <c r="BQ133" s="1121"/>
      <c r="BR133" s="51" t="s">
        <v>142</v>
      </c>
      <c r="BS133" s="31"/>
      <c r="BT133" s="31"/>
      <c r="BU133" s="31"/>
      <c r="BV133" s="31"/>
      <c r="BW133" s="31"/>
      <c r="BX133" s="31"/>
      <c r="BY133" s="31"/>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c r="CZ133" s="394"/>
    </row>
    <row r="134" s="362" customFormat="true" ht="12.75" x14ac:dyDescent="0.2">
      <c r="A134" s="382" t="s">
        <v>70</v>
      </c>
      <c r="B134" s="425"/>
      <c r="C134" s="467" t="s">
        <v>0</v>
      </c>
      <c r="D134" s="650" t="s">
        <v>1</v>
      </c>
      <c r="E134" s="650" t="s">
        <v>2</v>
      </c>
      <c r="F134" s="650" t="s">
        <v>3</v>
      </c>
      <c r="G134" s="651" t="s">
        <v>4</v>
      </c>
      <c r="H134" s="430" t="s">
        <v>0</v>
      </c>
      <c r="I134" s="653" t="s">
        <v>1</v>
      </c>
      <c r="J134" s="653" t="s">
        <v>2</v>
      </c>
      <c r="K134" s="653" t="s">
        <v>3</v>
      </c>
      <c r="L134" s="654" t="s">
        <v>4</v>
      </c>
      <c r="M134" s="431" t="s">
        <v>0</v>
      </c>
      <c r="N134" s="653" t="s">
        <v>1</v>
      </c>
      <c r="O134" s="653" t="s">
        <v>2</v>
      </c>
      <c r="P134" s="653" t="s">
        <v>3</v>
      </c>
      <c r="Q134" s="648" t="s">
        <v>4</v>
      </c>
      <c r="R134" s="652" t="s">
        <v>265</v>
      </c>
      <c r="S134" s="487"/>
      <c r="T134" s="487"/>
      <c r="U134" s="487"/>
      <c r="V134" s="487"/>
      <c r="W134" s="487"/>
      <c r="X134" s="487"/>
      <c r="Y134" s="487"/>
      <c r="Z134" s="487"/>
      <c r="AA134" s="487"/>
      <c r="AB134" s="487"/>
      <c r="AC134" s="487"/>
      <c r="AD134" s="487"/>
      <c r="AE134" s="487"/>
      <c r="AF134" s="487"/>
      <c r="AG134" s="487"/>
      <c r="AH134" s="487"/>
      <c r="AI134" s="487"/>
      <c r="AJ134" s="487"/>
      <c r="AK134" s="487"/>
      <c r="AL134" s="487"/>
      <c r="AM134" s="487"/>
      <c r="AN134" s="487"/>
      <c r="AO134" s="487"/>
      <c r="AP134" s="487"/>
      <c r="AQ134" s="487"/>
      <c r="AR134" s="487"/>
      <c r="AS134" s="487"/>
      <c r="AT134" s="487"/>
      <c r="AU134" s="487"/>
      <c r="AV134" s="487"/>
      <c r="AW134" s="487"/>
      <c r="AX134" s="487"/>
      <c r="AY134" s="487"/>
      <c r="AZ134" s="940"/>
      <c r="BA134" s="382" t="s">
        <v>118</v>
      </c>
      <c r="BB134" s="381"/>
      <c r="BC134" s="505" t="s">
        <v>0</v>
      </c>
      <c r="BD134" s="620" t="s">
        <v>1</v>
      </c>
      <c r="BE134" s="620" t="s">
        <v>2</v>
      </c>
      <c r="BF134" s="620" t="s">
        <v>3</v>
      </c>
      <c r="BG134" s="506" t="s">
        <v>4</v>
      </c>
      <c r="BH134" s="505" t="s">
        <v>0</v>
      </c>
      <c r="BI134" s="620" t="s">
        <v>1</v>
      </c>
      <c r="BJ134" s="620" t="s">
        <v>2</v>
      </c>
      <c r="BK134" s="620" t="s">
        <v>3</v>
      </c>
      <c r="BL134" s="506" t="s">
        <v>4</v>
      </c>
      <c r="BM134" s="505" t="s">
        <v>0</v>
      </c>
      <c r="BN134" s="620" t="s">
        <v>1</v>
      </c>
      <c r="BO134" s="620" t="s">
        <v>2</v>
      </c>
      <c r="BP134" s="620" t="s">
        <v>3</v>
      </c>
      <c r="BQ134" s="506" t="s">
        <v>4</v>
      </c>
      <c r="BR134" s="9" t="s">
        <v>265</v>
      </c>
      <c r="BS134" s="943"/>
      <c r="BT134" s="943"/>
      <c r="BU134" s="943"/>
      <c r="BV134" s="943"/>
      <c r="BW134" s="943"/>
      <c r="BX134" s="943"/>
      <c r="BY134" s="943"/>
      <c r="BZ134" s="943"/>
      <c r="CA134" s="943"/>
      <c r="CB134" s="943"/>
      <c r="CC134" s="943"/>
      <c r="CD134" s="943"/>
      <c r="CE134" s="943"/>
      <c r="CF134" s="943"/>
      <c r="CG134" s="943"/>
      <c r="CH134" s="943"/>
      <c r="CI134" s="943"/>
      <c r="CJ134" s="943"/>
      <c r="CK134" s="943"/>
      <c r="CL134" s="943"/>
      <c r="CM134" s="943"/>
      <c r="CN134" s="943"/>
      <c r="CO134" s="943"/>
      <c r="CP134" s="943"/>
      <c r="CQ134" s="943"/>
      <c r="CR134" s="943"/>
      <c r="CS134" s="943"/>
      <c r="CT134" s="943"/>
      <c r="CU134" s="943"/>
      <c r="CV134" s="943"/>
      <c r="CW134" s="943"/>
      <c r="CX134" s="943"/>
      <c r="CY134" s="943"/>
      <c r="CZ134" s="943"/>
    </row>
    <row r="135" s="362" customFormat="true" ht="15" customHeight="true" x14ac:dyDescent="0.2">
      <c r="A135" s="1132" t="s">
        <v>46</v>
      </c>
      <c r="B135" s="427" t="s">
        <v>45</v>
      </c>
      <c r="C135" s="105" t="s">
        <v>36</v>
      </c>
      <c r="D135" s="102" t="s">
        <v>36</v>
      </c>
      <c r="E135" s="102" t="s">
        <v>36</v>
      </c>
      <c r="F135" s="102" t="s">
        <v>36</v>
      </c>
      <c r="G135" s="99" t="s">
        <v>36</v>
      </c>
      <c r="H135" s="96" t="s">
        <v>36</v>
      </c>
      <c r="I135" s="102" t="s">
        <v>36</v>
      </c>
      <c r="J135" s="102" t="s">
        <v>36</v>
      </c>
      <c r="K135" s="102" t="s">
        <v>36</v>
      </c>
      <c r="L135" s="93" t="s">
        <v>36</v>
      </c>
      <c r="M135" s="105" t="s">
        <v>36</v>
      </c>
      <c r="N135" s="102" t="s">
        <v>36</v>
      </c>
      <c r="O135" s="102" t="s">
        <v>36</v>
      </c>
      <c r="P135" s="102" t="s">
        <v>36</v>
      </c>
      <c r="Q135" s="99" t="s">
        <v>36</v>
      </c>
      <c r="R135" s="26" t="s">
        <v>36</v>
      </c>
      <c r="S135" s="487"/>
      <c r="T135" s="487"/>
      <c r="U135" s="487"/>
      <c r="V135" s="487"/>
      <c r="W135" s="487"/>
      <c r="X135" s="487"/>
      <c r="Y135" s="487"/>
      <c r="Z135" s="487"/>
      <c r="AA135" s="487"/>
      <c r="AB135" s="487"/>
      <c r="AC135" s="487"/>
      <c r="AD135" s="487"/>
      <c r="AE135" s="487"/>
      <c r="AF135" s="487"/>
      <c r="AG135" s="487"/>
      <c r="AH135" s="487"/>
      <c r="AI135" s="487"/>
      <c r="AJ135" s="487"/>
      <c r="AK135" s="487"/>
      <c r="AL135" s="487"/>
      <c r="AM135" s="487"/>
      <c r="AN135" s="487"/>
      <c r="AO135" s="487"/>
      <c r="AP135" s="487"/>
      <c r="AQ135" s="487"/>
      <c r="AR135" s="487"/>
      <c r="AS135" s="487"/>
      <c r="AT135" s="487"/>
      <c r="AU135" s="487"/>
      <c r="AV135" s="487"/>
      <c r="AW135" s="487"/>
      <c r="AX135" s="487"/>
      <c r="AY135" s="487"/>
      <c r="AZ135" s="940"/>
      <c r="BA135" s="1123" t="s">
        <v>46</v>
      </c>
      <c r="BB135" s="645" t="s">
        <v>45</v>
      </c>
      <c r="BC135" s="92" t="s">
        <v>36</v>
      </c>
      <c r="BD135" s="88" t="s">
        <v>36</v>
      </c>
      <c r="BE135" s="88" t="s">
        <v>36</v>
      </c>
      <c r="BF135" s="88" t="s">
        <v>36</v>
      </c>
      <c r="BG135" s="83" t="s">
        <v>36</v>
      </c>
      <c r="BH135" s="92" t="s">
        <v>36</v>
      </c>
      <c r="BI135" s="88" t="s">
        <v>36</v>
      </c>
      <c r="BJ135" s="88" t="s">
        <v>36</v>
      </c>
      <c r="BK135" s="88" t="s">
        <v>36</v>
      </c>
      <c r="BL135" s="83" t="s">
        <v>36</v>
      </c>
      <c r="BM135" s="92" t="s">
        <v>36</v>
      </c>
      <c r="BN135" s="88" t="s">
        <v>36</v>
      </c>
      <c r="BO135" s="88" t="s">
        <v>36</v>
      </c>
      <c r="BP135" s="88" t="s">
        <v>36</v>
      </c>
      <c r="BQ135" s="83" t="s">
        <v>36</v>
      </c>
      <c r="BR135" s="8" t="s">
        <v>36</v>
      </c>
      <c r="BS135" s="30"/>
      <c r="BT135" s="30"/>
      <c r="BU135" s="30"/>
      <c r="BV135" s="30"/>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row>
    <row r="136" s="362" customFormat="true" ht="15" customHeight="true" x14ac:dyDescent="0.2">
      <c r="A136" s="1133"/>
      <c r="B136" s="428" t="s">
        <v>44</v>
      </c>
      <c r="C136" s="107" t="s">
        <v>36</v>
      </c>
      <c r="D136" s="104" t="s">
        <v>36</v>
      </c>
      <c r="E136" s="104" t="s">
        <v>36</v>
      </c>
      <c r="F136" s="104" t="s">
        <v>36</v>
      </c>
      <c r="G136" s="101" t="s">
        <v>36</v>
      </c>
      <c r="H136" s="98" t="s">
        <v>36</v>
      </c>
      <c r="I136" s="104" t="s">
        <v>36</v>
      </c>
      <c r="J136" s="104" t="s">
        <v>36</v>
      </c>
      <c r="K136" s="104" t="s">
        <v>36</v>
      </c>
      <c r="L136" s="95" t="s">
        <v>36</v>
      </c>
      <c r="M136" s="107" t="s">
        <v>36</v>
      </c>
      <c r="N136" s="104" t="s">
        <v>36</v>
      </c>
      <c r="O136" s="104" t="s">
        <v>36</v>
      </c>
      <c r="P136" s="104" t="s">
        <v>36</v>
      </c>
      <c r="Q136" s="101" t="s">
        <v>36</v>
      </c>
      <c r="R136" s="37" t="s">
        <v>36</v>
      </c>
      <c r="S136" s="487"/>
      <c r="T136" s="487"/>
      <c r="U136" s="487"/>
      <c r="V136" s="487"/>
      <c r="W136" s="487"/>
      <c r="X136" s="487"/>
      <c r="Y136" s="487"/>
      <c r="Z136" s="487"/>
      <c r="AA136" s="487"/>
      <c r="AB136" s="487"/>
      <c r="AC136" s="487"/>
      <c r="AD136" s="487"/>
      <c r="AE136" s="487"/>
      <c r="AF136" s="487"/>
      <c r="AG136" s="487"/>
      <c r="AH136" s="487"/>
      <c r="AI136" s="487"/>
      <c r="AJ136" s="487"/>
      <c r="AK136" s="487"/>
      <c r="AL136" s="487"/>
      <c r="AM136" s="487"/>
      <c r="AN136" s="487"/>
      <c r="AO136" s="487"/>
      <c r="AP136" s="487"/>
      <c r="AQ136" s="487"/>
      <c r="AR136" s="487"/>
      <c r="AS136" s="487"/>
      <c r="AT136" s="487"/>
      <c r="AU136" s="487"/>
      <c r="AV136" s="487"/>
      <c r="AW136" s="487"/>
      <c r="AX136" s="487"/>
      <c r="AY136" s="487"/>
      <c r="AZ136" s="940"/>
      <c r="BA136" s="1124"/>
      <c r="BB136" s="643" t="s">
        <v>44</v>
      </c>
      <c r="BC136" s="91" t="s">
        <v>36</v>
      </c>
      <c r="BD136" s="87" t="s">
        <v>36</v>
      </c>
      <c r="BE136" s="87" t="s">
        <v>36</v>
      </c>
      <c r="BF136" s="87" t="s">
        <v>36</v>
      </c>
      <c r="BG136" s="82" t="s">
        <v>36</v>
      </c>
      <c r="BH136" s="91" t="s">
        <v>36</v>
      </c>
      <c r="BI136" s="87" t="s">
        <v>36</v>
      </c>
      <c r="BJ136" s="87" t="s">
        <v>36</v>
      </c>
      <c r="BK136" s="87" t="s">
        <v>36</v>
      </c>
      <c r="BL136" s="82" t="s">
        <v>36</v>
      </c>
      <c r="BM136" s="91" t="s">
        <v>36</v>
      </c>
      <c r="BN136" s="87" t="s">
        <v>36</v>
      </c>
      <c r="BO136" s="87" t="s">
        <v>36</v>
      </c>
      <c r="BP136" s="87" t="s">
        <v>36</v>
      </c>
      <c r="BQ136" s="82" t="s">
        <v>36</v>
      </c>
      <c r="BR136" s="7" t="s">
        <v>36</v>
      </c>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row>
    <row r="137" s="362" customFormat="true" ht="15" customHeight="true" x14ac:dyDescent="0.2">
      <c r="A137" s="1133"/>
      <c r="B137" s="428" t="s">
        <v>43</v>
      </c>
      <c r="C137" s="107" t="s">
        <v>36</v>
      </c>
      <c r="D137" s="104" t="s">
        <v>36</v>
      </c>
      <c r="E137" s="104" t="s">
        <v>36</v>
      </c>
      <c r="F137" s="104" t="s">
        <v>36</v>
      </c>
      <c r="G137" s="101" t="s">
        <v>36</v>
      </c>
      <c r="H137" s="98" t="s">
        <v>36</v>
      </c>
      <c r="I137" s="104" t="s">
        <v>36</v>
      </c>
      <c r="J137" s="104" t="s">
        <v>36</v>
      </c>
      <c r="K137" s="104" t="s">
        <v>36</v>
      </c>
      <c r="L137" s="95" t="s">
        <v>36</v>
      </c>
      <c r="M137" s="107" t="s">
        <v>36</v>
      </c>
      <c r="N137" s="104" t="s">
        <v>36</v>
      </c>
      <c r="O137" s="104" t="s">
        <v>36</v>
      </c>
      <c r="P137" s="104" t="s">
        <v>36</v>
      </c>
      <c r="Q137" s="101" t="s">
        <v>36</v>
      </c>
      <c r="R137" s="37" t="s">
        <v>36</v>
      </c>
      <c r="S137" s="487"/>
      <c r="T137" s="487"/>
      <c r="U137" s="487"/>
      <c r="V137" s="487"/>
      <c r="W137" s="487"/>
      <c r="X137" s="487"/>
      <c r="Y137" s="487"/>
      <c r="Z137" s="487"/>
      <c r="AA137" s="487"/>
      <c r="AB137" s="487"/>
      <c r="AC137" s="487"/>
      <c r="AD137" s="487"/>
      <c r="AE137" s="487"/>
      <c r="AF137" s="487"/>
      <c r="AG137" s="487"/>
      <c r="AH137" s="487"/>
      <c r="AI137" s="487"/>
      <c r="AJ137" s="487"/>
      <c r="AK137" s="487"/>
      <c r="AL137" s="487"/>
      <c r="AM137" s="487"/>
      <c r="AN137" s="487"/>
      <c r="AO137" s="487"/>
      <c r="AP137" s="487"/>
      <c r="AQ137" s="487"/>
      <c r="AR137" s="487"/>
      <c r="AS137" s="487"/>
      <c r="AT137" s="487"/>
      <c r="AU137" s="487"/>
      <c r="AV137" s="487"/>
      <c r="AW137" s="487"/>
      <c r="AX137" s="487"/>
      <c r="AY137" s="487"/>
      <c r="AZ137" s="940"/>
      <c r="BA137" s="1124"/>
      <c r="BB137" s="643" t="s">
        <v>43</v>
      </c>
      <c r="BC137" s="91" t="s">
        <v>36</v>
      </c>
      <c r="BD137" s="87" t="s">
        <v>36</v>
      </c>
      <c r="BE137" s="87" t="s">
        <v>36</v>
      </c>
      <c r="BF137" s="87" t="s">
        <v>36</v>
      </c>
      <c r="BG137" s="82" t="s">
        <v>36</v>
      </c>
      <c r="BH137" s="91" t="s">
        <v>36</v>
      </c>
      <c r="BI137" s="87" t="s">
        <v>36</v>
      </c>
      <c r="BJ137" s="87" t="s">
        <v>36</v>
      </c>
      <c r="BK137" s="87" t="s">
        <v>36</v>
      </c>
      <c r="BL137" s="82" t="s">
        <v>36</v>
      </c>
      <c r="BM137" s="91" t="s">
        <v>36</v>
      </c>
      <c r="BN137" s="87" t="s">
        <v>36</v>
      </c>
      <c r="BO137" s="87" t="s">
        <v>36</v>
      </c>
      <c r="BP137" s="87" t="s">
        <v>36</v>
      </c>
      <c r="BQ137" s="82" t="s">
        <v>36</v>
      </c>
      <c r="BR137" s="7" t="s">
        <v>36</v>
      </c>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row>
    <row r="138" s="362" customFormat="true" ht="15" customHeight="true" x14ac:dyDescent="0.2">
      <c r="A138" s="1133"/>
      <c r="B138" s="428" t="s">
        <v>42</v>
      </c>
      <c r="C138" s="107" t="s">
        <v>36</v>
      </c>
      <c r="D138" s="104" t="s">
        <v>36</v>
      </c>
      <c r="E138" s="104" t="s">
        <v>36</v>
      </c>
      <c r="F138" s="104" t="s">
        <v>36</v>
      </c>
      <c r="G138" s="101" t="s">
        <v>36</v>
      </c>
      <c r="H138" s="98" t="s">
        <v>36</v>
      </c>
      <c r="I138" s="104" t="s">
        <v>36</v>
      </c>
      <c r="J138" s="104" t="s">
        <v>36</v>
      </c>
      <c r="K138" s="104" t="s">
        <v>36</v>
      </c>
      <c r="L138" s="95" t="s">
        <v>36</v>
      </c>
      <c r="M138" s="107" t="s">
        <v>36</v>
      </c>
      <c r="N138" s="104" t="s">
        <v>36</v>
      </c>
      <c r="O138" s="104" t="s">
        <v>36</v>
      </c>
      <c r="P138" s="104" t="s">
        <v>36</v>
      </c>
      <c r="Q138" s="101" t="s">
        <v>36</v>
      </c>
      <c r="R138" s="37" t="s">
        <v>36</v>
      </c>
      <c r="S138" s="487"/>
      <c r="T138" s="487"/>
      <c r="U138" s="487"/>
      <c r="V138" s="487"/>
      <c r="W138" s="487"/>
      <c r="X138" s="487"/>
      <c r="Y138" s="487"/>
      <c r="Z138" s="487"/>
      <c r="AA138" s="487"/>
      <c r="AB138" s="487"/>
      <c r="AC138" s="487"/>
      <c r="AD138" s="487"/>
      <c r="AE138" s="487"/>
      <c r="AF138" s="487"/>
      <c r="AG138" s="487"/>
      <c r="AH138" s="487"/>
      <c r="AI138" s="487"/>
      <c r="AJ138" s="487"/>
      <c r="AK138" s="487"/>
      <c r="AL138" s="487"/>
      <c r="AM138" s="487"/>
      <c r="AN138" s="487"/>
      <c r="AO138" s="487"/>
      <c r="AP138" s="487"/>
      <c r="AQ138" s="487"/>
      <c r="AR138" s="487"/>
      <c r="AS138" s="487"/>
      <c r="AT138" s="487"/>
      <c r="AU138" s="487"/>
      <c r="AV138" s="487"/>
      <c r="AW138" s="487"/>
      <c r="AX138" s="487"/>
      <c r="AY138" s="487"/>
      <c r="AZ138" s="940"/>
      <c r="BA138" s="1124"/>
      <c r="BB138" s="643" t="s">
        <v>42</v>
      </c>
      <c r="BC138" s="91" t="s">
        <v>36</v>
      </c>
      <c r="BD138" s="87" t="s">
        <v>36</v>
      </c>
      <c r="BE138" s="87" t="s">
        <v>36</v>
      </c>
      <c r="BF138" s="87" t="s">
        <v>36</v>
      </c>
      <c r="BG138" s="82" t="s">
        <v>36</v>
      </c>
      <c r="BH138" s="91" t="s">
        <v>36</v>
      </c>
      <c r="BI138" s="87" t="s">
        <v>36</v>
      </c>
      <c r="BJ138" s="87" t="s">
        <v>36</v>
      </c>
      <c r="BK138" s="87" t="s">
        <v>36</v>
      </c>
      <c r="BL138" s="82" t="s">
        <v>36</v>
      </c>
      <c r="BM138" s="91" t="s">
        <v>36</v>
      </c>
      <c r="BN138" s="87" t="s">
        <v>36</v>
      </c>
      <c r="BO138" s="87" t="s">
        <v>36</v>
      </c>
      <c r="BP138" s="87" t="s">
        <v>36</v>
      </c>
      <c r="BQ138" s="82" t="s">
        <v>36</v>
      </c>
      <c r="BR138" s="7" t="s">
        <v>36</v>
      </c>
      <c r="BS138" s="30"/>
      <c r="BT138" s="30"/>
      <c r="BU138" s="30"/>
      <c r="BV138" s="30"/>
      <c r="BW138" s="30"/>
      <c r="BX138" s="30"/>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0"/>
    </row>
    <row r="139" s="362" customFormat="true" ht="15" customHeight="true" x14ac:dyDescent="0.2">
      <c r="A139" s="1133"/>
      <c r="B139" s="428" t="s">
        <v>19</v>
      </c>
      <c r="C139" s="107" t="s">
        <v>36</v>
      </c>
      <c r="D139" s="104" t="s">
        <v>36</v>
      </c>
      <c r="E139" s="104" t="s">
        <v>36</v>
      </c>
      <c r="F139" s="104" t="s">
        <v>36</v>
      </c>
      <c r="G139" s="101" t="s">
        <v>36</v>
      </c>
      <c r="H139" s="98" t="s">
        <v>36</v>
      </c>
      <c r="I139" s="104" t="s">
        <v>36</v>
      </c>
      <c r="J139" s="104" t="s">
        <v>36</v>
      </c>
      <c r="K139" s="104" t="s">
        <v>36</v>
      </c>
      <c r="L139" s="95" t="s">
        <v>36</v>
      </c>
      <c r="M139" s="107" t="s">
        <v>36</v>
      </c>
      <c r="N139" s="104" t="s">
        <v>36</v>
      </c>
      <c r="O139" s="104" t="s">
        <v>36</v>
      </c>
      <c r="P139" s="104" t="s">
        <v>36</v>
      </c>
      <c r="Q139" s="101" t="s">
        <v>36</v>
      </c>
      <c r="R139" s="37" t="s">
        <v>36</v>
      </c>
      <c r="S139" s="487"/>
      <c r="T139" s="487"/>
      <c r="U139" s="487"/>
      <c r="V139" s="487"/>
      <c r="W139" s="487"/>
      <c r="X139" s="487"/>
      <c r="Y139" s="487"/>
      <c r="Z139" s="487"/>
      <c r="AA139" s="487"/>
      <c r="AB139" s="487"/>
      <c r="AC139" s="487"/>
      <c r="AD139" s="487"/>
      <c r="AE139" s="487"/>
      <c r="AF139" s="487"/>
      <c r="AG139" s="487"/>
      <c r="AH139" s="487"/>
      <c r="AI139" s="487"/>
      <c r="AJ139" s="487"/>
      <c r="AK139" s="487"/>
      <c r="AL139" s="487"/>
      <c r="AM139" s="487"/>
      <c r="AN139" s="487"/>
      <c r="AO139" s="487"/>
      <c r="AP139" s="487"/>
      <c r="AQ139" s="487"/>
      <c r="AR139" s="487"/>
      <c r="AS139" s="487"/>
      <c r="AT139" s="487"/>
      <c r="AU139" s="487"/>
      <c r="AV139" s="487"/>
      <c r="AW139" s="487"/>
      <c r="AX139" s="487"/>
      <c r="AY139" s="487"/>
      <c r="AZ139" s="940"/>
      <c r="BA139" s="1124"/>
      <c r="BB139" s="643" t="s">
        <v>19</v>
      </c>
      <c r="BC139" s="91" t="s">
        <v>36</v>
      </c>
      <c r="BD139" s="87" t="s">
        <v>36</v>
      </c>
      <c r="BE139" s="87" t="s">
        <v>36</v>
      </c>
      <c r="BF139" s="87" t="s">
        <v>36</v>
      </c>
      <c r="BG139" s="82" t="s">
        <v>36</v>
      </c>
      <c r="BH139" s="91" t="s">
        <v>36</v>
      </c>
      <c r="BI139" s="87" t="s">
        <v>36</v>
      </c>
      <c r="BJ139" s="87" t="s">
        <v>36</v>
      </c>
      <c r="BK139" s="87" t="s">
        <v>36</v>
      </c>
      <c r="BL139" s="82" t="s">
        <v>36</v>
      </c>
      <c r="BM139" s="91" t="s">
        <v>36</v>
      </c>
      <c r="BN139" s="87" t="s">
        <v>36</v>
      </c>
      <c r="BO139" s="87" t="s">
        <v>36</v>
      </c>
      <c r="BP139" s="87" t="s">
        <v>36</v>
      </c>
      <c r="BQ139" s="82" t="s">
        <v>36</v>
      </c>
      <c r="BR139" s="7" t="s">
        <v>36</v>
      </c>
      <c r="BS139" s="30"/>
      <c r="BT139" s="30"/>
      <c r="BU139" s="30"/>
      <c r="BV139" s="30"/>
      <c r="BW139" s="30"/>
      <c r="BX139" s="30"/>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0"/>
    </row>
    <row r="140" s="357" customFormat="true" ht="15" customHeight="true" x14ac:dyDescent="0.2">
      <c r="A140" s="1133" t="s">
        <v>108</v>
      </c>
      <c r="B140" s="428" t="s">
        <v>65</v>
      </c>
      <c r="C140" s="107" t="s">
        <v>36</v>
      </c>
      <c r="D140" s="104" t="s">
        <v>36</v>
      </c>
      <c r="E140" s="104" t="s">
        <v>36</v>
      </c>
      <c r="F140" s="104" t="s">
        <v>36</v>
      </c>
      <c r="G140" s="101" t="s">
        <v>36</v>
      </c>
      <c r="H140" s="98" t="s">
        <v>36</v>
      </c>
      <c r="I140" s="104" t="s">
        <v>36</v>
      </c>
      <c r="J140" s="104" t="s">
        <v>36</v>
      </c>
      <c r="K140" s="104" t="s">
        <v>36</v>
      </c>
      <c r="L140" s="95" t="s">
        <v>36</v>
      </c>
      <c r="M140" s="107" t="s">
        <v>36</v>
      </c>
      <c r="N140" s="104" t="s">
        <v>36</v>
      </c>
      <c r="O140" s="104" t="s">
        <v>36</v>
      </c>
      <c r="P140" s="104" t="s">
        <v>36</v>
      </c>
      <c r="Q140" s="101" t="s">
        <v>36</v>
      </c>
      <c r="R140" s="37" t="s">
        <v>36</v>
      </c>
      <c r="S140" s="33"/>
      <c r="T140" s="33"/>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94"/>
      <c r="BA140" s="1124" t="s">
        <v>108</v>
      </c>
      <c r="BB140" s="643" t="s">
        <v>65</v>
      </c>
      <c r="BC140" s="91" t="s">
        <v>36</v>
      </c>
      <c r="BD140" s="87" t="s">
        <v>36</v>
      </c>
      <c r="BE140" s="87" t="s">
        <v>36</v>
      </c>
      <c r="BF140" s="87" t="s">
        <v>36</v>
      </c>
      <c r="BG140" s="82" t="s">
        <v>36</v>
      </c>
      <c r="BH140" s="91" t="s">
        <v>36</v>
      </c>
      <c r="BI140" s="87" t="s">
        <v>36</v>
      </c>
      <c r="BJ140" s="87" t="s">
        <v>36</v>
      </c>
      <c r="BK140" s="87" t="s">
        <v>36</v>
      </c>
      <c r="BL140" s="82" t="s">
        <v>36</v>
      </c>
      <c r="BM140" s="91" t="s">
        <v>36</v>
      </c>
      <c r="BN140" s="87" t="s">
        <v>36</v>
      </c>
      <c r="BO140" s="87" t="s">
        <v>36</v>
      </c>
      <c r="BP140" s="87" t="s">
        <v>36</v>
      </c>
      <c r="BQ140" s="82" t="s">
        <v>36</v>
      </c>
      <c r="BR140" s="7" t="s">
        <v>36</v>
      </c>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row>
    <row r="141" s="357" customFormat="true" ht="15" customHeight="true" x14ac:dyDescent="0.2">
      <c r="A141" s="1133"/>
      <c r="B141" s="428" t="s">
        <v>66</v>
      </c>
      <c r="C141" s="107" t="s">
        <v>36</v>
      </c>
      <c r="D141" s="104" t="s">
        <v>36</v>
      </c>
      <c r="E141" s="104" t="s">
        <v>36</v>
      </c>
      <c r="F141" s="104" t="s">
        <v>36</v>
      </c>
      <c r="G141" s="101" t="s">
        <v>36</v>
      </c>
      <c r="H141" s="98" t="s">
        <v>36</v>
      </c>
      <c r="I141" s="104" t="s">
        <v>36</v>
      </c>
      <c r="J141" s="104" t="s">
        <v>36</v>
      </c>
      <c r="K141" s="104" t="s">
        <v>36</v>
      </c>
      <c r="L141" s="95" t="s">
        <v>36</v>
      </c>
      <c r="M141" s="107" t="s">
        <v>36</v>
      </c>
      <c r="N141" s="104" t="s">
        <v>36</v>
      </c>
      <c r="O141" s="104" t="s">
        <v>36</v>
      </c>
      <c r="P141" s="104" t="s">
        <v>36</v>
      </c>
      <c r="Q141" s="101" t="s">
        <v>36</v>
      </c>
      <c r="R141" s="37" t="s">
        <v>36</v>
      </c>
      <c r="S141" s="33"/>
      <c r="T141" s="33"/>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94"/>
      <c r="BA141" s="1124"/>
      <c r="BB141" s="643" t="s">
        <v>66</v>
      </c>
      <c r="BC141" s="91" t="s">
        <v>36</v>
      </c>
      <c r="BD141" s="87" t="s">
        <v>36</v>
      </c>
      <c r="BE141" s="87" t="s">
        <v>36</v>
      </c>
      <c r="BF141" s="87" t="s">
        <v>36</v>
      </c>
      <c r="BG141" s="82" t="s">
        <v>36</v>
      </c>
      <c r="BH141" s="91" t="s">
        <v>36</v>
      </c>
      <c r="BI141" s="87" t="s">
        <v>36</v>
      </c>
      <c r="BJ141" s="87" t="s">
        <v>36</v>
      </c>
      <c r="BK141" s="87" t="s">
        <v>36</v>
      </c>
      <c r="BL141" s="82" t="s">
        <v>36</v>
      </c>
      <c r="BM141" s="91" t="s">
        <v>36</v>
      </c>
      <c r="BN141" s="87" t="s">
        <v>36</v>
      </c>
      <c r="BO141" s="87" t="s">
        <v>36</v>
      </c>
      <c r="BP141" s="87" t="s">
        <v>36</v>
      </c>
      <c r="BQ141" s="82" t="s">
        <v>36</v>
      </c>
      <c r="BR141" s="7" t="s">
        <v>36</v>
      </c>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row>
    <row r="142" s="357" customFormat="true" ht="15" customHeight="true" x14ac:dyDescent="0.2">
      <c r="A142" s="1133"/>
      <c r="B142" s="428" t="s">
        <v>67</v>
      </c>
      <c r="C142" s="107" t="s">
        <v>36</v>
      </c>
      <c r="D142" s="104" t="s">
        <v>36</v>
      </c>
      <c r="E142" s="104" t="s">
        <v>36</v>
      </c>
      <c r="F142" s="104" t="s">
        <v>36</v>
      </c>
      <c r="G142" s="101" t="s">
        <v>36</v>
      </c>
      <c r="H142" s="98" t="s">
        <v>36</v>
      </c>
      <c r="I142" s="104" t="s">
        <v>36</v>
      </c>
      <c r="J142" s="104" t="s">
        <v>36</v>
      </c>
      <c r="K142" s="104" t="s">
        <v>36</v>
      </c>
      <c r="L142" s="95" t="s">
        <v>36</v>
      </c>
      <c r="M142" s="107" t="s">
        <v>36</v>
      </c>
      <c r="N142" s="104" t="s">
        <v>36</v>
      </c>
      <c r="O142" s="104" t="s">
        <v>36</v>
      </c>
      <c r="P142" s="104" t="s">
        <v>36</v>
      </c>
      <c r="Q142" s="101" t="s">
        <v>36</v>
      </c>
      <c r="R142" s="37" t="s">
        <v>36</v>
      </c>
      <c r="S142" s="33"/>
      <c r="T142" s="33"/>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94"/>
      <c r="BA142" s="1124"/>
      <c r="BB142" s="643" t="s">
        <v>67</v>
      </c>
      <c r="BC142" s="91" t="s">
        <v>36</v>
      </c>
      <c r="BD142" s="87" t="s">
        <v>36</v>
      </c>
      <c r="BE142" s="87" t="s">
        <v>36</v>
      </c>
      <c r="BF142" s="87" t="s">
        <v>36</v>
      </c>
      <c r="BG142" s="82" t="s">
        <v>36</v>
      </c>
      <c r="BH142" s="91" t="s">
        <v>36</v>
      </c>
      <c r="BI142" s="87" t="s">
        <v>36</v>
      </c>
      <c r="BJ142" s="87" t="s">
        <v>36</v>
      </c>
      <c r="BK142" s="87" t="s">
        <v>36</v>
      </c>
      <c r="BL142" s="82" t="s">
        <v>36</v>
      </c>
      <c r="BM142" s="91" t="s">
        <v>36</v>
      </c>
      <c r="BN142" s="87" t="s">
        <v>36</v>
      </c>
      <c r="BO142" s="87" t="s">
        <v>36</v>
      </c>
      <c r="BP142" s="87" t="s">
        <v>36</v>
      </c>
      <c r="BQ142" s="82" t="s">
        <v>36</v>
      </c>
      <c r="BR142" s="7" t="s">
        <v>36</v>
      </c>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row>
    <row r="143" s="357" customFormat="true" ht="15" customHeight="true" x14ac:dyDescent="0.2">
      <c r="A143" s="1133"/>
      <c r="B143" s="428" t="s">
        <v>68</v>
      </c>
      <c r="C143" s="107" t="s">
        <v>36</v>
      </c>
      <c r="D143" s="104" t="s">
        <v>36</v>
      </c>
      <c r="E143" s="104" t="s">
        <v>36</v>
      </c>
      <c r="F143" s="104" t="s">
        <v>36</v>
      </c>
      <c r="G143" s="101" t="s">
        <v>36</v>
      </c>
      <c r="H143" s="98" t="s">
        <v>36</v>
      </c>
      <c r="I143" s="104" t="s">
        <v>36</v>
      </c>
      <c r="J143" s="104" t="s">
        <v>36</v>
      </c>
      <c r="K143" s="104" t="s">
        <v>36</v>
      </c>
      <c r="L143" s="95" t="s">
        <v>36</v>
      </c>
      <c r="M143" s="107" t="s">
        <v>36</v>
      </c>
      <c r="N143" s="104" t="s">
        <v>36</v>
      </c>
      <c r="O143" s="104" t="s">
        <v>36</v>
      </c>
      <c r="P143" s="104" t="s">
        <v>36</v>
      </c>
      <c r="Q143" s="101" t="s">
        <v>36</v>
      </c>
      <c r="R143" s="37" t="s">
        <v>36</v>
      </c>
      <c r="S143" s="33"/>
      <c r="T143" s="33"/>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94"/>
      <c r="BA143" s="1124"/>
      <c r="BB143" s="643" t="s">
        <v>68</v>
      </c>
      <c r="BC143" s="91" t="s">
        <v>36</v>
      </c>
      <c r="BD143" s="87" t="s">
        <v>36</v>
      </c>
      <c r="BE143" s="87" t="s">
        <v>36</v>
      </c>
      <c r="BF143" s="87" t="s">
        <v>36</v>
      </c>
      <c r="BG143" s="82" t="s">
        <v>36</v>
      </c>
      <c r="BH143" s="91" t="s">
        <v>36</v>
      </c>
      <c r="BI143" s="87" t="s">
        <v>36</v>
      </c>
      <c r="BJ143" s="87" t="s">
        <v>36</v>
      </c>
      <c r="BK143" s="87" t="s">
        <v>36</v>
      </c>
      <c r="BL143" s="82" t="s">
        <v>36</v>
      </c>
      <c r="BM143" s="91" t="s">
        <v>36</v>
      </c>
      <c r="BN143" s="87" t="s">
        <v>36</v>
      </c>
      <c r="BO143" s="87" t="s">
        <v>36</v>
      </c>
      <c r="BP143" s="87" t="s">
        <v>36</v>
      </c>
      <c r="BQ143" s="82" t="s">
        <v>36</v>
      </c>
      <c r="BR143" s="7" t="s">
        <v>36</v>
      </c>
      <c r="BS143" s="30"/>
      <c r="BT143" s="30"/>
      <c r="BU143" s="30"/>
      <c r="BV143" s="30"/>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row>
    <row r="144" s="357" customFormat="true" ht="15" customHeight="true" x14ac:dyDescent="0.2">
      <c r="A144" s="1133" t="s">
        <v>109</v>
      </c>
      <c r="B144" s="428" t="s">
        <v>65</v>
      </c>
      <c r="C144" s="107" t="s">
        <v>36</v>
      </c>
      <c r="D144" s="104" t="s">
        <v>36</v>
      </c>
      <c r="E144" s="104" t="s">
        <v>36</v>
      </c>
      <c r="F144" s="104" t="s">
        <v>36</v>
      </c>
      <c r="G144" s="101" t="s">
        <v>36</v>
      </c>
      <c r="H144" s="98" t="s">
        <v>36</v>
      </c>
      <c r="I144" s="104" t="s">
        <v>36</v>
      </c>
      <c r="J144" s="104" t="s">
        <v>36</v>
      </c>
      <c r="K144" s="104" t="s">
        <v>36</v>
      </c>
      <c r="L144" s="95" t="s">
        <v>36</v>
      </c>
      <c r="M144" s="107" t="s">
        <v>36</v>
      </c>
      <c r="N144" s="104" t="s">
        <v>36</v>
      </c>
      <c r="O144" s="104" t="s">
        <v>36</v>
      </c>
      <c r="P144" s="104" t="s">
        <v>36</v>
      </c>
      <c r="Q144" s="101" t="s">
        <v>36</v>
      </c>
      <c r="R144" s="37" t="s">
        <v>36</v>
      </c>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94"/>
      <c r="BA144" s="1124" t="s">
        <v>109</v>
      </c>
      <c r="BB144" s="643" t="s">
        <v>65</v>
      </c>
      <c r="BC144" s="91" t="s">
        <v>36</v>
      </c>
      <c r="BD144" s="87" t="s">
        <v>36</v>
      </c>
      <c r="BE144" s="87" t="s">
        <v>36</v>
      </c>
      <c r="BF144" s="87" t="s">
        <v>36</v>
      </c>
      <c r="BG144" s="82" t="s">
        <v>36</v>
      </c>
      <c r="BH144" s="91" t="s">
        <v>36</v>
      </c>
      <c r="BI144" s="87" t="s">
        <v>36</v>
      </c>
      <c r="BJ144" s="87" t="s">
        <v>36</v>
      </c>
      <c r="BK144" s="87" t="s">
        <v>36</v>
      </c>
      <c r="BL144" s="82" t="s">
        <v>36</v>
      </c>
      <c r="BM144" s="91" t="s">
        <v>36</v>
      </c>
      <c r="BN144" s="87" t="s">
        <v>36</v>
      </c>
      <c r="BO144" s="87" t="s">
        <v>36</v>
      </c>
      <c r="BP144" s="87" t="s">
        <v>36</v>
      </c>
      <c r="BQ144" s="82" t="s">
        <v>36</v>
      </c>
      <c r="BR144" s="7" t="s">
        <v>36</v>
      </c>
      <c r="BS144" s="30"/>
      <c r="BT144" s="30"/>
      <c r="BU144" s="30"/>
      <c r="BV144" s="30"/>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row>
    <row r="145" s="357" customFormat="true" ht="15" customHeight="true" x14ac:dyDescent="0.2">
      <c r="A145" s="1133"/>
      <c r="B145" s="428" t="s">
        <v>66</v>
      </c>
      <c r="C145" s="107" t="s">
        <v>36</v>
      </c>
      <c r="D145" s="104" t="s">
        <v>36</v>
      </c>
      <c r="E145" s="104" t="s">
        <v>36</v>
      </c>
      <c r="F145" s="104" t="s">
        <v>36</v>
      </c>
      <c r="G145" s="101" t="s">
        <v>36</v>
      </c>
      <c r="H145" s="98" t="s">
        <v>36</v>
      </c>
      <c r="I145" s="104" t="s">
        <v>36</v>
      </c>
      <c r="J145" s="104" t="s">
        <v>36</v>
      </c>
      <c r="K145" s="104" t="s">
        <v>36</v>
      </c>
      <c r="L145" s="95" t="s">
        <v>36</v>
      </c>
      <c r="M145" s="107" t="s">
        <v>36</v>
      </c>
      <c r="N145" s="104" t="s">
        <v>36</v>
      </c>
      <c r="O145" s="104" t="s">
        <v>36</v>
      </c>
      <c r="P145" s="104" t="s">
        <v>36</v>
      </c>
      <c r="Q145" s="101" t="s">
        <v>36</v>
      </c>
      <c r="R145" s="37" t="s">
        <v>36</v>
      </c>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94"/>
      <c r="BA145" s="1124"/>
      <c r="BB145" s="643" t="s">
        <v>66</v>
      </c>
      <c r="BC145" s="91" t="s">
        <v>36</v>
      </c>
      <c r="BD145" s="87" t="s">
        <v>36</v>
      </c>
      <c r="BE145" s="87" t="s">
        <v>36</v>
      </c>
      <c r="BF145" s="87" t="s">
        <v>36</v>
      </c>
      <c r="BG145" s="82" t="s">
        <v>36</v>
      </c>
      <c r="BH145" s="91" t="s">
        <v>36</v>
      </c>
      <c r="BI145" s="87" t="s">
        <v>36</v>
      </c>
      <c r="BJ145" s="87" t="s">
        <v>36</v>
      </c>
      <c r="BK145" s="87" t="s">
        <v>36</v>
      </c>
      <c r="BL145" s="82" t="s">
        <v>36</v>
      </c>
      <c r="BM145" s="91" t="s">
        <v>36</v>
      </c>
      <c r="BN145" s="87" t="s">
        <v>36</v>
      </c>
      <c r="BO145" s="87" t="s">
        <v>36</v>
      </c>
      <c r="BP145" s="87" t="s">
        <v>36</v>
      </c>
      <c r="BQ145" s="82" t="s">
        <v>36</v>
      </c>
      <c r="BR145" s="7" t="s">
        <v>36</v>
      </c>
      <c r="BS145" s="30"/>
      <c r="BT145" s="30"/>
      <c r="BU145" s="30"/>
      <c r="BV145" s="30"/>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row>
    <row r="146" s="357" customFormat="true" ht="15" customHeight="true" x14ac:dyDescent="0.2">
      <c r="A146" s="1133"/>
      <c r="B146" s="428" t="s">
        <v>67</v>
      </c>
      <c r="C146" s="107" t="s">
        <v>36</v>
      </c>
      <c r="D146" s="104" t="s">
        <v>36</v>
      </c>
      <c r="E146" s="104" t="s">
        <v>36</v>
      </c>
      <c r="F146" s="104" t="s">
        <v>36</v>
      </c>
      <c r="G146" s="101" t="s">
        <v>36</v>
      </c>
      <c r="H146" s="98" t="s">
        <v>36</v>
      </c>
      <c r="I146" s="104" t="s">
        <v>36</v>
      </c>
      <c r="J146" s="104" t="s">
        <v>36</v>
      </c>
      <c r="K146" s="104" t="s">
        <v>36</v>
      </c>
      <c r="L146" s="95" t="s">
        <v>36</v>
      </c>
      <c r="M146" s="107" t="s">
        <v>36</v>
      </c>
      <c r="N146" s="104" t="s">
        <v>36</v>
      </c>
      <c r="O146" s="104" t="s">
        <v>36</v>
      </c>
      <c r="P146" s="104" t="s">
        <v>36</v>
      </c>
      <c r="Q146" s="101" t="s">
        <v>36</v>
      </c>
      <c r="R146" s="37" t="s">
        <v>36</v>
      </c>
      <c r="S146" s="33"/>
      <c r="T146" s="33"/>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94"/>
      <c r="BA146" s="1124"/>
      <c r="BB146" s="643" t="s">
        <v>67</v>
      </c>
      <c r="BC146" s="91" t="s">
        <v>36</v>
      </c>
      <c r="BD146" s="87" t="s">
        <v>36</v>
      </c>
      <c r="BE146" s="87" t="s">
        <v>36</v>
      </c>
      <c r="BF146" s="87" t="s">
        <v>36</v>
      </c>
      <c r="BG146" s="82" t="s">
        <v>36</v>
      </c>
      <c r="BH146" s="91" t="s">
        <v>36</v>
      </c>
      <c r="BI146" s="87" t="s">
        <v>36</v>
      </c>
      <c r="BJ146" s="87" t="s">
        <v>36</v>
      </c>
      <c r="BK146" s="87" t="s">
        <v>36</v>
      </c>
      <c r="BL146" s="82" t="s">
        <v>36</v>
      </c>
      <c r="BM146" s="91" t="s">
        <v>36</v>
      </c>
      <c r="BN146" s="87" t="s">
        <v>36</v>
      </c>
      <c r="BO146" s="87" t="s">
        <v>36</v>
      </c>
      <c r="BP146" s="87" t="s">
        <v>36</v>
      </c>
      <c r="BQ146" s="82" t="s">
        <v>36</v>
      </c>
      <c r="BR146" s="7" t="s">
        <v>36</v>
      </c>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row>
    <row r="147" s="357" customFormat="true" ht="15" customHeight="true" x14ac:dyDescent="0.2">
      <c r="A147" s="1133"/>
      <c r="B147" s="428" t="s">
        <v>68</v>
      </c>
      <c r="C147" s="107" t="s">
        <v>36</v>
      </c>
      <c r="D147" s="104" t="s">
        <v>36</v>
      </c>
      <c r="E147" s="104" t="s">
        <v>36</v>
      </c>
      <c r="F147" s="104" t="s">
        <v>36</v>
      </c>
      <c r="G147" s="101" t="s">
        <v>36</v>
      </c>
      <c r="H147" s="98" t="s">
        <v>36</v>
      </c>
      <c r="I147" s="104" t="s">
        <v>36</v>
      </c>
      <c r="J147" s="104" t="s">
        <v>36</v>
      </c>
      <c r="K147" s="104" t="s">
        <v>36</v>
      </c>
      <c r="L147" s="95" t="s">
        <v>36</v>
      </c>
      <c r="M147" s="107" t="s">
        <v>36</v>
      </c>
      <c r="N147" s="104" t="s">
        <v>36</v>
      </c>
      <c r="O147" s="104" t="s">
        <v>36</v>
      </c>
      <c r="P147" s="104" t="s">
        <v>36</v>
      </c>
      <c r="Q147" s="101" t="s">
        <v>36</v>
      </c>
      <c r="R147" s="37" t="s">
        <v>36</v>
      </c>
      <c r="S147" s="33"/>
      <c r="T147" s="33"/>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94"/>
      <c r="BA147" s="1124"/>
      <c r="BB147" s="643" t="s">
        <v>68</v>
      </c>
      <c r="BC147" s="91" t="s">
        <v>36</v>
      </c>
      <c r="BD147" s="87" t="s">
        <v>36</v>
      </c>
      <c r="BE147" s="87" t="s">
        <v>36</v>
      </c>
      <c r="BF147" s="87" t="s">
        <v>36</v>
      </c>
      <c r="BG147" s="82" t="s">
        <v>36</v>
      </c>
      <c r="BH147" s="91" t="s">
        <v>36</v>
      </c>
      <c r="BI147" s="87" t="s">
        <v>36</v>
      </c>
      <c r="BJ147" s="87" t="s">
        <v>36</v>
      </c>
      <c r="BK147" s="87" t="s">
        <v>36</v>
      </c>
      <c r="BL147" s="82" t="s">
        <v>36</v>
      </c>
      <c r="BM147" s="91" t="s">
        <v>36</v>
      </c>
      <c r="BN147" s="87" t="s">
        <v>36</v>
      </c>
      <c r="BO147" s="87" t="s">
        <v>36</v>
      </c>
      <c r="BP147" s="87" t="s">
        <v>36</v>
      </c>
      <c r="BQ147" s="82" t="s">
        <v>36</v>
      </c>
      <c r="BR147" s="7" t="s">
        <v>36</v>
      </c>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row>
    <row r="148" s="357" customFormat="true" ht="15" customHeight="true" x14ac:dyDescent="0.2">
      <c r="A148" s="1133" t="s">
        <v>110</v>
      </c>
      <c r="B148" s="428" t="s">
        <v>50</v>
      </c>
      <c r="C148" s="107" t="s">
        <v>36</v>
      </c>
      <c r="D148" s="104" t="s">
        <v>36</v>
      </c>
      <c r="E148" s="104" t="s">
        <v>36</v>
      </c>
      <c r="F148" s="104" t="s">
        <v>36</v>
      </c>
      <c r="G148" s="101" t="s">
        <v>36</v>
      </c>
      <c r="H148" s="98" t="s">
        <v>36</v>
      </c>
      <c r="I148" s="104" t="s">
        <v>36</v>
      </c>
      <c r="J148" s="104" t="s">
        <v>36</v>
      </c>
      <c r="K148" s="104" t="s">
        <v>36</v>
      </c>
      <c r="L148" s="95" t="s">
        <v>36</v>
      </c>
      <c r="M148" s="107" t="s">
        <v>36</v>
      </c>
      <c r="N148" s="104" t="s">
        <v>36</v>
      </c>
      <c r="O148" s="104" t="s">
        <v>36</v>
      </c>
      <c r="P148" s="104" t="s">
        <v>36</v>
      </c>
      <c r="Q148" s="101" t="s">
        <v>36</v>
      </c>
      <c r="R148" s="37" t="s">
        <v>36</v>
      </c>
      <c r="S148" s="33"/>
      <c r="T148" s="33"/>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c r="AY148" s="33"/>
      <c r="AZ148" s="394"/>
      <c r="BA148" s="1124" t="s">
        <v>110</v>
      </c>
      <c r="BB148" s="643" t="s">
        <v>50</v>
      </c>
      <c r="BC148" s="91" t="s">
        <v>36</v>
      </c>
      <c r="BD148" s="87" t="s">
        <v>36</v>
      </c>
      <c r="BE148" s="87" t="s">
        <v>36</v>
      </c>
      <c r="BF148" s="87" t="s">
        <v>36</v>
      </c>
      <c r="BG148" s="82" t="s">
        <v>36</v>
      </c>
      <c r="BH148" s="91" t="s">
        <v>36</v>
      </c>
      <c r="BI148" s="87" t="s">
        <v>36</v>
      </c>
      <c r="BJ148" s="87" t="s">
        <v>36</v>
      </c>
      <c r="BK148" s="87" t="s">
        <v>36</v>
      </c>
      <c r="BL148" s="82" t="s">
        <v>36</v>
      </c>
      <c r="BM148" s="91" t="s">
        <v>36</v>
      </c>
      <c r="BN148" s="87" t="s">
        <v>36</v>
      </c>
      <c r="BO148" s="87" t="s">
        <v>36</v>
      </c>
      <c r="BP148" s="87" t="s">
        <v>36</v>
      </c>
      <c r="BQ148" s="82" t="s">
        <v>36</v>
      </c>
      <c r="BR148" s="7" t="s">
        <v>36</v>
      </c>
      <c r="BS148" s="30"/>
      <c r="BT148" s="30"/>
      <c r="BU148" s="30"/>
      <c r="BV148" s="30"/>
      <c r="BW148" s="30"/>
      <c r="BX148" s="30"/>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0"/>
    </row>
    <row r="149" s="357" customFormat="true" ht="15" customHeight="true" x14ac:dyDescent="0.2">
      <c r="A149" s="1133"/>
      <c r="B149" s="428" t="s">
        <v>49</v>
      </c>
      <c r="C149" s="107" t="s">
        <v>36</v>
      </c>
      <c r="D149" s="104" t="s">
        <v>36</v>
      </c>
      <c r="E149" s="104" t="s">
        <v>36</v>
      </c>
      <c r="F149" s="104" t="s">
        <v>36</v>
      </c>
      <c r="G149" s="101" t="s">
        <v>36</v>
      </c>
      <c r="H149" s="98" t="s">
        <v>36</v>
      </c>
      <c r="I149" s="104" t="s">
        <v>36</v>
      </c>
      <c r="J149" s="104" t="s">
        <v>36</v>
      </c>
      <c r="K149" s="104" t="s">
        <v>36</v>
      </c>
      <c r="L149" s="95" t="s">
        <v>36</v>
      </c>
      <c r="M149" s="107" t="s">
        <v>36</v>
      </c>
      <c r="N149" s="104" t="s">
        <v>36</v>
      </c>
      <c r="O149" s="104" t="s">
        <v>36</v>
      </c>
      <c r="P149" s="104" t="s">
        <v>36</v>
      </c>
      <c r="Q149" s="101" t="s">
        <v>36</v>
      </c>
      <c r="R149" s="37" t="s">
        <v>36</v>
      </c>
      <c r="S149" s="33"/>
      <c r="T149" s="33"/>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c r="AY149" s="33"/>
      <c r="AZ149" s="394"/>
      <c r="BA149" s="1124"/>
      <c r="BB149" s="643" t="s">
        <v>49</v>
      </c>
      <c r="BC149" s="91" t="s">
        <v>36</v>
      </c>
      <c r="BD149" s="87" t="s">
        <v>36</v>
      </c>
      <c r="BE149" s="87" t="s">
        <v>36</v>
      </c>
      <c r="BF149" s="87" t="s">
        <v>36</v>
      </c>
      <c r="BG149" s="82" t="s">
        <v>36</v>
      </c>
      <c r="BH149" s="91" t="s">
        <v>36</v>
      </c>
      <c r="BI149" s="87" t="s">
        <v>36</v>
      </c>
      <c r="BJ149" s="87" t="s">
        <v>36</v>
      </c>
      <c r="BK149" s="87" t="s">
        <v>36</v>
      </c>
      <c r="BL149" s="82" t="s">
        <v>36</v>
      </c>
      <c r="BM149" s="91" t="s">
        <v>36</v>
      </c>
      <c r="BN149" s="87" t="s">
        <v>36</v>
      </c>
      <c r="BO149" s="87" t="s">
        <v>36</v>
      </c>
      <c r="BP149" s="87" t="s">
        <v>36</v>
      </c>
      <c r="BQ149" s="82" t="s">
        <v>36</v>
      </c>
      <c r="BR149" s="7" t="s">
        <v>36</v>
      </c>
      <c r="BS149" s="30"/>
      <c r="BT149" s="30"/>
      <c r="BU149" s="30"/>
      <c r="BV149" s="30"/>
      <c r="BW149" s="30"/>
      <c r="BX149" s="30"/>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0"/>
    </row>
    <row r="150" s="357" customFormat="true" ht="15" customHeight="true" x14ac:dyDescent="0.2">
      <c r="A150" s="1133"/>
      <c r="B150" s="428" t="s">
        <v>112</v>
      </c>
      <c r="C150" s="107" t="s">
        <v>36</v>
      </c>
      <c r="D150" s="104" t="s">
        <v>36</v>
      </c>
      <c r="E150" s="104" t="s">
        <v>36</v>
      </c>
      <c r="F150" s="104" t="s">
        <v>36</v>
      </c>
      <c r="G150" s="101" t="s">
        <v>36</v>
      </c>
      <c r="H150" s="98" t="s">
        <v>36</v>
      </c>
      <c r="I150" s="104" t="s">
        <v>36</v>
      </c>
      <c r="J150" s="104" t="s">
        <v>36</v>
      </c>
      <c r="K150" s="104" t="s">
        <v>36</v>
      </c>
      <c r="L150" s="95" t="s">
        <v>36</v>
      </c>
      <c r="M150" s="107" t="s">
        <v>36</v>
      </c>
      <c r="N150" s="104" t="s">
        <v>36</v>
      </c>
      <c r="O150" s="104" t="s">
        <v>36</v>
      </c>
      <c r="P150" s="104" t="s">
        <v>36</v>
      </c>
      <c r="Q150" s="101" t="s">
        <v>36</v>
      </c>
      <c r="R150" s="37" t="s">
        <v>36</v>
      </c>
      <c r="S150" s="33"/>
      <c r="T150" s="33"/>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c r="AY150" s="33"/>
      <c r="AZ150" s="394"/>
      <c r="BA150" s="1124"/>
      <c r="BB150" s="643" t="s">
        <v>112</v>
      </c>
      <c r="BC150" s="91" t="s">
        <v>36</v>
      </c>
      <c r="BD150" s="87" t="s">
        <v>36</v>
      </c>
      <c r="BE150" s="87" t="s">
        <v>36</v>
      </c>
      <c r="BF150" s="87" t="s">
        <v>36</v>
      </c>
      <c r="BG150" s="82" t="s">
        <v>36</v>
      </c>
      <c r="BH150" s="91" t="s">
        <v>36</v>
      </c>
      <c r="BI150" s="87" t="s">
        <v>36</v>
      </c>
      <c r="BJ150" s="87" t="s">
        <v>36</v>
      </c>
      <c r="BK150" s="87" t="s">
        <v>36</v>
      </c>
      <c r="BL150" s="82" t="s">
        <v>36</v>
      </c>
      <c r="BM150" s="91" t="s">
        <v>36</v>
      </c>
      <c r="BN150" s="87" t="s">
        <v>36</v>
      </c>
      <c r="BO150" s="87" t="s">
        <v>36</v>
      </c>
      <c r="BP150" s="87" t="s">
        <v>36</v>
      </c>
      <c r="BQ150" s="82" t="s">
        <v>36</v>
      </c>
      <c r="BR150" s="7" t="s">
        <v>36</v>
      </c>
      <c r="BS150" s="30"/>
      <c r="BT150" s="30"/>
      <c r="BU150" s="30"/>
      <c r="BV150" s="30"/>
      <c r="BW150" s="30"/>
      <c r="BX150" s="30"/>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0"/>
    </row>
    <row r="151" s="357" customFormat="true" ht="15" customHeight="true" x14ac:dyDescent="0.2">
      <c r="A151" s="1133" t="s">
        <v>111</v>
      </c>
      <c r="B151" s="428" t="s">
        <v>50</v>
      </c>
      <c r="C151" s="107" t="s">
        <v>36</v>
      </c>
      <c r="D151" s="104" t="s">
        <v>36</v>
      </c>
      <c r="E151" s="104" t="s">
        <v>36</v>
      </c>
      <c r="F151" s="104" t="s">
        <v>36</v>
      </c>
      <c r="G151" s="101" t="s">
        <v>36</v>
      </c>
      <c r="H151" s="98" t="s">
        <v>36</v>
      </c>
      <c r="I151" s="104" t="s">
        <v>36</v>
      </c>
      <c r="J151" s="104" t="s">
        <v>36</v>
      </c>
      <c r="K151" s="104" t="s">
        <v>36</v>
      </c>
      <c r="L151" s="95" t="s">
        <v>36</v>
      </c>
      <c r="M151" s="107" t="s">
        <v>36</v>
      </c>
      <c r="N151" s="104" t="s">
        <v>36</v>
      </c>
      <c r="O151" s="104" t="s">
        <v>36</v>
      </c>
      <c r="P151" s="104" t="s">
        <v>36</v>
      </c>
      <c r="Q151" s="101" t="s">
        <v>36</v>
      </c>
      <c r="R151" s="37" t="s">
        <v>36</v>
      </c>
      <c r="S151" s="33"/>
      <c r="T151" s="33"/>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33"/>
      <c r="AU151" s="33"/>
      <c r="AV151" s="33"/>
      <c r="AW151" s="33"/>
      <c r="AX151" s="33"/>
      <c r="AY151" s="33"/>
      <c r="AZ151" s="394"/>
      <c r="BA151" s="1124" t="s">
        <v>111</v>
      </c>
      <c r="BB151" s="643" t="s">
        <v>50</v>
      </c>
      <c r="BC151" s="91" t="s">
        <v>36</v>
      </c>
      <c r="BD151" s="87" t="s">
        <v>36</v>
      </c>
      <c r="BE151" s="87" t="s">
        <v>36</v>
      </c>
      <c r="BF151" s="87" t="s">
        <v>36</v>
      </c>
      <c r="BG151" s="82" t="s">
        <v>36</v>
      </c>
      <c r="BH151" s="91" t="s">
        <v>36</v>
      </c>
      <c r="BI151" s="87" t="s">
        <v>36</v>
      </c>
      <c r="BJ151" s="87" t="s">
        <v>36</v>
      </c>
      <c r="BK151" s="87" t="s">
        <v>36</v>
      </c>
      <c r="BL151" s="82" t="s">
        <v>36</v>
      </c>
      <c r="BM151" s="91" t="s">
        <v>36</v>
      </c>
      <c r="BN151" s="87" t="s">
        <v>36</v>
      </c>
      <c r="BO151" s="87" t="s">
        <v>36</v>
      </c>
      <c r="BP151" s="87" t="s">
        <v>36</v>
      </c>
      <c r="BQ151" s="82" t="s">
        <v>36</v>
      </c>
      <c r="BR151" s="7" t="s">
        <v>36</v>
      </c>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row>
    <row r="152" s="357" customFormat="true" ht="15" customHeight="true" x14ac:dyDescent="0.2">
      <c r="A152" s="1133"/>
      <c r="B152" s="428" t="s">
        <v>49</v>
      </c>
      <c r="C152" s="107" t="s">
        <v>36</v>
      </c>
      <c r="D152" s="104" t="s">
        <v>36</v>
      </c>
      <c r="E152" s="104" t="s">
        <v>36</v>
      </c>
      <c r="F152" s="104" t="s">
        <v>36</v>
      </c>
      <c r="G152" s="101" t="s">
        <v>36</v>
      </c>
      <c r="H152" s="98" t="s">
        <v>36</v>
      </c>
      <c r="I152" s="104" t="s">
        <v>36</v>
      </c>
      <c r="J152" s="104" t="s">
        <v>36</v>
      </c>
      <c r="K152" s="104" t="s">
        <v>36</v>
      </c>
      <c r="L152" s="95" t="s">
        <v>36</v>
      </c>
      <c r="M152" s="107" t="s">
        <v>36</v>
      </c>
      <c r="N152" s="104" t="s">
        <v>36</v>
      </c>
      <c r="O152" s="104" t="s">
        <v>36</v>
      </c>
      <c r="P152" s="104" t="s">
        <v>36</v>
      </c>
      <c r="Q152" s="101" t="s">
        <v>36</v>
      </c>
      <c r="R152" s="37" t="s">
        <v>36</v>
      </c>
      <c r="S152" s="33"/>
      <c r="T152" s="33"/>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33"/>
      <c r="AU152" s="33"/>
      <c r="AV152" s="33"/>
      <c r="AW152" s="33"/>
      <c r="AX152" s="33"/>
      <c r="AY152" s="33"/>
      <c r="AZ152" s="394"/>
      <c r="BA152" s="1124"/>
      <c r="BB152" s="643" t="s">
        <v>49</v>
      </c>
      <c r="BC152" s="91" t="s">
        <v>36</v>
      </c>
      <c r="BD152" s="87" t="s">
        <v>36</v>
      </c>
      <c r="BE152" s="87" t="s">
        <v>36</v>
      </c>
      <c r="BF152" s="87" t="s">
        <v>36</v>
      </c>
      <c r="BG152" s="82" t="s">
        <v>36</v>
      </c>
      <c r="BH152" s="91" t="s">
        <v>36</v>
      </c>
      <c r="BI152" s="87" t="s">
        <v>36</v>
      </c>
      <c r="BJ152" s="87" t="s">
        <v>36</v>
      </c>
      <c r="BK152" s="87" t="s">
        <v>36</v>
      </c>
      <c r="BL152" s="82" t="s">
        <v>36</v>
      </c>
      <c r="BM152" s="91" t="s">
        <v>36</v>
      </c>
      <c r="BN152" s="87" t="s">
        <v>36</v>
      </c>
      <c r="BO152" s="87" t="s">
        <v>36</v>
      </c>
      <c r="BP152" s="87" t="s">
        <v>36</v>
      </c>
      <c r="BQ152" s="82" t="s">
        <v>36</v>
      </c>
      <c r="BR152" s="7" t="s">
        <v>36</v>
      </c>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row>
    <row r="153" s="362" customFormat="true" ht="15" customHeight="true" x14ac:dyDescent="0.2">
      <c r="A153" s="1133" t="s">
        <v>177</v>
      </c>
      <c r="B153" s="428" t="s">
        <v>178</v>
      </c>
      <c r="C153" s="169">
        <v>3.6213067768880141</v>
      </c>
      <c r="D153" s="168">
        <v>0.44378532397324061</v>
      </c>
      <c r="E153" s="168">
        <v>0.12046939667418634</v>
      </c>
      <c r="F153" s="168">
        <v>9.5885177797458351E-2</v>
      </c>
      <c r="G153" s="167">
        <v>0</v>
      </c>
      <c r="H153" s="166">
        <v>0.47907074369413444</v>
      </c>
      <c r="I153" s="168">
        <v>8.0600686495803445E-2</v>
      </c>
      <c r="J153" s="168">
        <v>5.1608129162889815E-2</v>
      </c>
      <c r="K153" s="168">
        <v>0</v>
      </c>
      <c r="L153" s="165">
        <v>0</v>
      </c>
      <c r="M153" s="169">
        <v>4.6927219267543414</v>
      </c>
      <c r="N153" s="168">
        <v>0.60816518933825547</v>
      </c>
      <c r="O153" s="168">
        <v>0.26000629732844682</v>
      </c>
      <c r="P153" s="168">
        <v>7.6323584840654171E-2</v>
      </c>
      <c r="Q153" s="167">
        <v>5.0700562313468076E-2</v>
      </c>
      <c r="R153" s="37" t="s">
        <v>36</v>
      </c>
      <c r="S153" s="487"/>
      <c r="T153" s="487"/>
      <c r="U153" s="487"/>
      <c r="V153" s="487"/>
      <c r="W153" s="487"/>
      <c r="X153" s="487"/>
      <c r="Y153" s="487"/>
      <c r="Z153" s="487"/>
      <c r="AA153" s="487"/>
      <c r="AB153" s="487"/>
      <c r="AC153" s="487"/>
      <c r="AD153" s="487"/>
      <c r="AE153" s="487"/>
      <c r="AF153" s="487"/>
      <c r="AG153" s="487"/>
      <c r="AH153" s="487"/>
      <c r="AI153" s="487"/>
      <c r="AJ153" s="487"/>
      <c r="AK153" s="487"/>
      <c r="AL153" s="487"/>
      <c r="AM153" s="487"/>
      <c r="AN153" s="487"/>
      <c r="AO153" s="487"/>
      <c r="AP153" s="487"/>
      <c r="AQ153" s="487"/>
      <c r="AR153" s="487"/>
      <c r="AS153" s="487"/>
      <c r="AT153" s="487"/>
      <c r="AU153" s="487"/>
      <c r="AV153" s="487"/>
      <c r="AW153" s="487"/>
      <c r="AX153" s="487"/>
      <c r="AY153" s="487"/>
      <c r="AZ153" s="940"/>
      <c r="BA153" s="1123" t="s">
        <v>177</v>
      </c>
      <c r="BB153" s="645" t="s">
        <v>178</v>
      </c>
      <c r="BC153" s="496">
        <v>3961.0618509999986</v>
      </c>
      <c r="BD153" s="482">
        <v>485.27092399999998</v>
      </c>
      <c r="BE153" s="482">
        <v>131.769927</v>
      </c>
      <c r="BF153" s="482">
        <v>104.894936</v>
      </c>
      <c r="BG153" s="498">
        <v>0</v>
      </c>
      <c r="BH153" s="496">
        <v>145.09595500000006</v>
      </c>
      <c r="BI153" s="482">
        <v>24.421867999999996</v>
      </c>
      <c r="BJ153" s="482">
        <v>15.631788</v>
      </c>
      <c r="BK153" s="482">
        <v>0</v>
      </c>
      <c r="BL153" s="498">
        <v>0</v>
      </c>
      <c r="BM153" s="496">
        <v>3710.9781949999988</v>
      </c>
      <c r="BN153" s="482">
        <v>480.78156799999999</v>
      </c>
      <c r="BO153" s="482">
        <v>205.63308999999998</v>
      </c>
      <c r="BP153" s="482">
        <v>60.359408999999999</v>
      </c>
      <c r="BQ153" s="498">
        <v>40.095765</v>
      </c>
      <c r="BR153" s="2" t="s">
        <v>36</v>
      </c>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row>
    <row r="154" s="362" customFormat="true" ht="15" customHeight="true" x14ac:dyDescent="0.2">
      <c r="A154" s="1133"/>
      <c r="B154" s="428" t="s">
        <v>179</v>
      </c>
      <c r="C154" s="169">
        <v>2.3468940143933987</v>
      </c>
      <c r="D154" s="168">
        <v>2.2861805686915568</v>
      </c>
      <c r="E154" s="168">
        <v>3.9497767806094854</v>
      </c>
      <c r="F154" s="168">
        <v>5.3356300602697617</v>
      </c>
      <c r="G154" s="167">
        <v>22.865706153354246</v>
      </c>
      <c r="H154" s="166">
        <v>4.4755365704717702</v>
      </c>
      <c r="I154" s="168">
        <v>6.2227288259185878</v>
      </c>
      <c r="J154" s="168">
        <v>8.8825384906281961</v>
      </c>
      <c r="K154" s="168">
        <v>15.25707253785195</v>
      </c>
      <c r="L154" s="165">
        <v>44.57717175802712</v>
      </c>
      <c r="M154" s="169">
        <v>2.1283431819138015</v>
      </c>
      <c r="N154" s="168">
        <v>1.4869869103462501</v>
      </c>
      <c r="O154" s="168">
        <v>2.919616960686402</v>
      </c>
      <c r="P154" s="168">
        <v>3.7298743540353145</v>
      </c>
      <c r="Q154" s="167">
        <v>10.182306118532146</v>
      </c>
      <c r="R154" s="37" t="s">
        <v>36</v>
      </c>
      <c r="S154" s="487"/>
      <c r="T154" s="487"/>
      <c r="U154" s="487"/>
      <c r="V154" s="487"/>
      <c r="W154" s="487"/>
      <c r="X154" s="487"/>
      <c r="Y154" s="487"/>
      <c r="Z154" s="487"/>
      <c r="AA154" s="487"/>
      <c r="AB154" s="487"/>
      <c r="AC154" s="487"/>
      <c r="AD154" s="487"/>
      <c r="AE154" s="487"/>
      <c r="AF154" s="487"/>
      <c r="AG154" s="487"/>
      <c r="AH154" s="487"/>
      <c r="AI154" s="487"/>
      <c r="AJ154" s="487"/>
      <c r="AK154" s="487"/>
      <c r="AL154" s="487"/>
      <c r="AM154" s="487"/>
      <c r="AN154" s="487"/>
      <c r="AO154" s="487"/>
      <c r="AP154" s="487"/>
      <c r="AQ154" s="487"/>
      <c r="AR154" s="487"/>
      <c r="AS154" s="487"/>
      <c r="AT154" s="487"/>
      <c r="AU154" s="487"/>
      <c r="AV154" s="487"/>
      <c r="AW154" s="487"/>
      <c r="AX154" s="487"/>
      <c r="AY154" s="487"/>
      <c r="AZ154" s="940"/>
      <c r="BA154" s="1124"/>
      <c r="BB154" s="643" t="s">
        <v>179</v>
      </c>
      <c r="BC154" s="497">
        <v>2567.0822500000004</v>
      </c>
      <c r="BD154" s="484">
        <v>2499.8955509999987</v>
      </c>
      <c r="BE154" s="484">
        <v>4320.282266000002</v>
      </c>
      <c r="BF154" s="484">
        <v>5836.9873900000039</v>
      </c>
      <c r="BG154" s="501">
        <v>25001.617104000019</v>
      </c>
      <c r="BH154" s="497">
        <v>1355.5038820000007</v>
      </c>
      <c r="BI154" s="484">
        <v>1885.4760250000004</v>
      </c>
      <c r="BJ154" s="484">
        <v>2690.4668089999991</v>
      </c>
      <c r="BK154" s="484">
        <v>4621.770569999996</v>
      </c>
      <c r="BL154" s="501">
        <v>13502.738694999993</v>
      </c>
      <c r="BM154" s="497">
        <v>1683.0818579999993</v>
      </c>
      <c r="BN154" s="484">
        <v>1175.5291340000001</v>
      </c>
      <c r="BO154" s="484">
        <v>2309.0589090000012</v>
      </c>
      <c r="BP154" s="484">
        <v>2949.7174710000004</v>
      </c>
      <c r="BQ154" s="501">
        <v>8052.5212079999992</v>
      </c>
      <c r="BR154" s="7" t="s">
        <v>36</v>
      </c>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row>
    <row r="155" s="362" customFormat="true" ht="15" customHeight="true" x14ac:dyDescent="0.2">
      <c r="A155" s="1133"/>
      <c r="B155" s="428" t="s">
        <v>180</v>
      </c>
      <c r="C155" s="169">
        <v>0.62315627912804039</v>
      </c>
      <c r="D155" s="168">
        <v>0.76777965305488927</v>
      </c>
      <c r="E155" s="168">
        <v>0.54169317390080229</v>
      </c>
      <c r="F155" s="168">
        <v>0.53865456280745072</v>
      </c>
      <c r="G155" s="167">
        <v>0.25165638792809364</v>
      </c>
      <c r="H155" s="166">
        <v>1.2464461793274106</v>
      </c>
      <c r="I155" s="168">
        <v>0.50144467009728855</v>
      </c>
      <c r="J155" s="168">
        <v>0.37774405308806502</v>
      </c>
      <c r="K155" s="168">
        <v>0.24741674777806252</v>
      </c>
      <c r="L155" s="165">
        <v>0.14491406827396675</v>
      </c>
      <c r="M155" s="169">
        <v>0.489181122996522</v>
      </c>
      <c r="N155" s="168">
        <v>0.61815750384265122</v>
      </c>
      <c r="O155" s="168">
        <v>0.56222695726273397</v>
      </c>
      <c r="P155" s="168">
        <v>0.82290533625873252</v>
      </c>
      <c r="Q155" s="167">
        <v>0.30909939564386141</v>
      </c>
      <c r="R155" s="37" t="s">
        <v>36</v>
      </c>
      <c r="S155" s="487"/>
      <c r="T155" s="487"/>
      <c r="U155" s="487"/>
      <c r="V155" s="487"/>
      <c r="W155" s="487"/>
      <c r="X155" s="487"/>
      <c r="Y155" s="487"/>
      <c r="Z155" s="487"/>
      <c r="AA155" s="487"/>
      <c r="AB155" s="487"/>
      <c r="AC155" s="487"/>
      <c r="AD155" s="487"/>
      <c r="AE155" s="487"/>
      <c r="AF155" s="487"/>
      <c r="AG155" s="487"/>
      <c r="AH155" s="487"/>
      <c r="AI155" s="487"/>
      <c r="AJ155" s="487"/>
      <c r="AK155" s="487"/>
      <c r="AL155" s="487"/>
      <c r="AM155" s="487"/>
      <c r="AN155" s="487"/>
      <c r="AO155" s="487"/>
      <c r="AP155" s="487"/>
      <c r="AQ155" s="487"/>
      <c r="AR155" s="487"/>
      <c r="AS155" s="487"/>
      <c r="AT155" s="487"/>
      <c r="AU155" s="487"/>
      <c r="AV155" s="487"/>
      <c r="AW155" s="487"/>
      <c r="AX155" s="487"/>
      <c r="AY155" s="487"/>
      <c r="AZ155" s="940"/>
      <c r="BA155" s="1124"/>
      <c r="BB155" s="643" t="s">
        <v>180</v>
      </c>
      <c r="BC155" s="497">
        <v>681.62150200000019</v>
      </c>
      <c r="BD155" s="484">
        <v>839.55264300000022</v>
      </c>
      <c r="BE155" s="484">
        <v>592.50624599999992</v>
      </c>
      <c r="BF155" s="484">
        <v>589.26871899999992</v>
      </c>
      <c r="BG155" s="501">
        <v>275.16388999999998</v>
      </c>
      <c r="BH155" s="497">
        <v>377.51063100000005</v>
      </c>
      <c r="BI155" s="484">
        <v>151.93686399999999</v>
      </c>
      <c r="BJ155" s="484">
        <v>114.41637299999999</v>
      </c>
      <c r="BK155" s="484">
        <v>74.949072999999999</v>
      </c>
      <c r="BL155" s="501">
        <v>43.895489999999995</v>
      </c>
      <c r="BM155" s="497">
        <v>386.84169000000003</v>
      </c>
      <c r="BN155" s="484">
        <v>488.68093599999997</v>
      </c>
      <c r="BO155" s="484">
        <v>444.65256299999999</v>
      </c>
      <c r="BP155" s="484">
        <v>650.78284599999984</v>
      </c>
      <c r="BQ155" s="501">
        <v>244.44653400000001</v>
      </c>
      <c r="BR155" s="7" t="s">
        <v>36</v>
      </c>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row>
    <row r="156" s="362" customFormat="true" ht="15" customHeight="true" x14ac:dyDescent="0.2">
      <c r="A156" s="1133"/>
      <c r="B156" s="428" t="s">
        <v>181</v>
      </c>
      <c r="C156" s="169">
        <v>85.207919817049998</v>
      </c>
      <c r="D156" s="168">
        <v>92.601100947818438</v>
      </c>
      <c r="E156" s="168">
        <v>92.77821330275205</v>
      </c>
      <c r="F156" s="168">
        <v>91.727730959637853</v>
      </c>
      <c r="G156" s="167">
        <v>67.651505524284175</v>
      </c>
      <c r="H156" s="166">
        <v>79.33757592589086</v>
      </c>
      <c r="I156" s="168">
        <v>88.331027165986981</v>
      </c>
      <c r="J156" s="168">
        <v>85.945649269899533</v>
      </c>
      <c r="K156" s="168">
        <v>76.167373827794378</v>
      </c>
      <c r="L156" s="165">
        <v>38.230264965727109</v>
      </c>
      <c r="M156" s="169">
        <v>84.838086620014309</v>
      </c>
      <c r="N156" s="168">
        <v>94.712320853512409</v>
      </c>
      <c r="O156" s="168">
        <v>94.154664794991774</v>
      </c>
      <c r="P156" s="168">
        <v>93.886999735676241</v>
      </c>
      <c r="Q156" s="167">
        <v>86.114269340276522</v>
      </c>
      <c r="R156" s="37" t="s">
        <v>36</v>
      </c>
      <c r="S156" s="487"/>
      <c r="T156" s="487"/>
      <c r="U156" s="487"/>
      <c r="V156" s="487"/>
      <c r="W156" s="487"/>
      <c r="X156" s="487"/>
      <c r="Y156" s="487"/>
      <c r="Z156" s="487"/>
      <c r="AA156" s="487"/>
      <c r="AB156" s="487"/>
      <c r="AC156" s="487"/>
      <c r="AD156" s="487"/>
      <c r="AE156" s="487"/>
      <c r="AF156" s="487"/>
      <c r="AG156" s="487"/>
      <c r="AH156" s="487"/>
      <c r="AI156" s="487"/>
      <c r="AJ156" s="487"/>
      <c r="AK156" s="487"/>
      <c r="AL156" s="487"/>
      <c r="AM156" s="487"/>
      <c r="AN156" s="487"/>
      <c r="AO156" s="487"/>
      <c r="AP156" s="487"/>
      <c r="AQ156" s="487"/>
      <c r="AR156" s="487"/>
      <c r="AS156" s="487"/>
      <c r="AT156" s="487"/>
      <c r="AU156" s="487"/>
      <c r="AV156" s="487"/>
      <c r="AW156" s="487"/>
      <c r="AX156" s="487"/>
      <c r="AY156" s="487"/>
      <c r="AZ156" s="940"/>
      <c r="BA156" s="1124"/>
      <c r="BB156" s="643" t="s">
        <v>181</v>
      </c>
      <c r="BC156" s="497">
        <v>93202.222674000441</v>
      </c>
      <c r="BD156" s="484">
        <v>101257.56619900012</v>
      </c>
      <c r="BE156" s="484">
        <v>101481.19548700012</v>
      </c>
      <c r="BF156" s="484">
        <v>100346.83868199989</v>
      </c>
      <c r="BG156" s="501">
        <v>73970.907623999985</v>
      </c>
      <c r="BH156" s="497">
        <v>24028.93830999994</v>
      </c>
      <c r="BI156" s="484">
        <v>26764.147795000044</v>
      </c>
      <c r="BJ156" s="484">
        <v>26032.413705000028</v>
      </c>
      <c r="BK156" s="484">
        <v>23073.110905000009</v>
      </c>
      <c r="BL156" s="501">
        <v>11580.216010000009</v>
      </c>
      <c r="BM156" s="497">
        <v>67089.483345999965</v>
      </c>
      <c r="BN156" s="484">
        <v>74874.292260000031</v>
      </c>
      <c r="BO156" s="484">
        <v>74464.791271000067</v>
      </c>
      <c r="BP156" s="484">
        <v>74249.182983999926</v>
      </c>
      <c r="BQ156" s="501">
        <v>68102.154079999775</v>
      </c>
      <c r="BR156" s="7" t="s">
        <v>36</v>
      </c>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row>
    <row r="157" s="362" customFormat="true" ht="15" customHeight="true" x14ac:dyDescent="0.2">
      <c r="A157" s="1133"/>
      <c r="B157" s="428" t="s">
        <v>182</v>
      </c>
      <c r="C157" s="169">
        <v>7.0704879952399597</v>
      </c>
      <c r="D157" s="168">
        <v>2.8291876859219705</v>
      </c>
      <c r="E157" s="168">
        <v>1.9985487794242522</v>
      </c>
      <c r="F157" s="168">
        <v>1.0692139975150095</v>
      </c>
      <c r="G157" s="167">
        <v>0.36833211039691255</v>
      </c>
      <c r="H157" s="166">
        <v>12.993975364514466</v>
      </c>
      <c r="I157" s="168">
        <v>3.2912695020877876</v>
      </c>
      <c r="J157" s="168">
        <v>1.5194884700101878</v>
      </c>
      <c r="K157" s="168">
        <v>0.59175270349012798</v>
      </c>
      <c r="L157" s="165">
        <v>0.3605385687644716</v>
      </c>
      <c r="M157" s="169">
        <v>6.5704800003793498</v>
      </c>
      <c r="N157" s="168">
        <v>1.6811761239241059</v>
      </c>
      <c r="O157" s="168">
        <v>1.5427275827186571</v>
      </c>
      <c r="P157" s="168">
        <v>1.0302166830358863</v>
      </c>
      <c r="Q157" s="167">
        <v>0.43590725759829901</v>
      </c>
      <c r="R157" s="37" t="s">
        <v>36</v>
      </c>
      <c r="S157" s="487"/>
      <c r="T157" s="487"/>
      <c r="U157" s="487"/>
      <c r="V157" s="487"/>
      <c r="W157" s="487"/>
      <c r="X157" s="487"/>
      <c r="Y157" s="487"/>
      <c r="Z157" s="487"/>
      <c r="AA157" s="487"/>
      <c r="AB157" s="487"/>
      <c r="AC157" s="487"/>
      <c r="AD157" s="487"/>
      <c r="AE157" s="487"/>
      <c r="AF157" s="487"/>
      <c r="AG157" s="487"/>
      <c r="AH157" s="487"/>
      <c r="AI157" s="487"/>
      <c r="AJ157" s="487"/>
      <c r="AK157" s="487"/>
      <c r="AL157" s="487"/>
      <c r="AM157" s="487"/>
      <c r="AN157" s="487"/>
      <c r="AO157" s="487"/>
      <c r="AP157" s="487"/>
      <c r="AQ157" s="487"/>
      <c r="AR157" s="487"/>
      <c r="AS157" s="487"/>
      <c r="AT157" s="487"/>
      <c r="AU157" s="487"/>
      <c r="AV157" s="487"/>
      <c r="AW157" s="487"/>
      <c r="AX157" s="487"/>
      <c r="AY157" s="487"/>
      <c r="AZ157" s="940"/>
      <c r="BA157" s="1124"/>
      <c r="BB157" s="643" t="s">
        <v>182</v>
      </c>
      <c r="BC157" s="497">
        <v>7733.8491299999978</v>
      </c>
      <c r="BD157" s="484">
        <v>3093.6636440000002</v>
      </c>
      <c r="BE157" s="484">
        <v>2186.0209650000015</v>
      </c>
      <c r="BF157" s="484">
        <v>1169.6816590000001</v>
      </c>
      <c r="BG157" s="501">
        <v>402.73842099999996</v>
      </c>
      <c r="BH157" s="497">
        <v>3935.479863</v>
      </c>
      <c r="BI157" s="484">
        <v>997.2489419999996</v>
      </c>
      <c r="BJ157" s="484">
        <v>460.24380300000001</v>
      </c>
      <c r="BK157" s="484">
        <v>179.25753599999999</v>
      </c>
      <c r="BL157" s="501">
        <v>109.209667</v>
      </c>
      <c r="BM157" s="497">
        <v>5195.898753999998</v>
      </c>
      <c r="BN157" s="484">
        <v>1329.0443240000002</v>
      </c>
      <c r="BO157" s="484">
        <v>1220.1082940000001</v>
      </c>
      <c r="BP157" s="484">
        <v>814.73204200000021</v>
      </c>
      <c r="BQ157" s="501">
        <v>344.730594</v>
      </c>
      <c r="BR157" s="7" t="s">
        <v>36</v>
      </c>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row>
    <row r="158" s="362" customFormat="true" ht="15" customHeight="true" x14ac:dyDescent="0.2">
      <c r="A158" s="1133"/>
      <c r="B158" s="428" t="s">
        <v>183</v>
      </c>
      <c r="C158" s="169">
        <v>0.16541064982273732</v>
      </c>
      <c r="D158" s="168">
        <v>0.58220419134550516</v>
      </c>
      <c r="E158" s="168">
        <v>0.42037578538715037</v>
      </c>
      <c r="F158" s="168">
        <v>1.0601946278791514</v>
      </c>
      <c r="G158" s="167">
        <v>8.813124723249004</v>
      </c>
      <c r="H158" s="166">
        <v>0.84729344518977079</v>
      </c>
      <c r="I158" s="168">
        <v>1.2970597263055041</v>
      </c>
      <c r="J158" s="168">
        <v>2.9468109468069228</v>
      </c>
      <c r="K158" s="168">
        <v>7.6847399973414969</v>
      </c>
      <c r="L158" s="165">
        <v>16.687110639207273</v>
      </c>
      <c r="M158" s="169">
        <v>0.12262141166478648</v>
      </c>
      <c r="N158" s="168">
        <v>0.35472188626497148</v>
      </c>
      <c r="O158" s="168">
        <v>0.40137314867276164</v>
      </c>
      <c r="P158" s="168">
        <v>0.35058553062092518</v>
      </c>
      <c r="Q158" s="167">
        <v>2.7524279094057125</v>
      </c>
      <c r="R158" s="37" t="s">
        <v>36</v>
      </c>
      <c r="S158" s="487"/>
      <c r="T158" s="487"/>
      <c r="U158" s="487"/>
      <c r="V158" s="487"/>
      <c r="W158" s="487"/>
      <c r="X158" s="487"/>
      <c r="Y158" s="487"/>
      <c r="Z158" s="487"/>
      <c r="AA158" s="487"/>
      <c r="AB158" s="487"/>
      <c r="AC158" s="487"/>
      <c r="AD158" s="487"/>
      <c r="AE158" s="487"/>
      <c r="AF158" s="487"/>
      <c r="AG158" s="487"/>
      <c r="AH158" s="487"/>
      <c r="AI158" s="487"/>
      <c r="AJ158" s="487"/>
      <c r="AK158" s="487"/>
      <c r="AL158" s="487"/>
      <c r="AM158" s="487"/>
      <c r="AN158" s="487"/>
      <c r="AO158" s="487"/>
      <c r="AP158" s="487"/>
      <c r="AQ158" s="487"/>
      <c r="AR158" s="487"/>
      <c r="AS158" s="487"/>
      <c r="AT158" s="487"/>
      <c r="AU158" s="487"/>
      <c r="AV158" s="487"/>
      <c r="AW158" s="487"/>
      <c r="AX158" s="487"/>
      <c r="AY158" s="487"/>
      <c r="AZ158" s="940"/>
      <c r="BA158" s="1124"/>
      <c r="BB158" s="643" t="s">
        <v>183</v>
      </c>
      <c r="BC158" s="497">
        <v>180.92966299999998</v>
      </c>
      <c r="BD158" s="484">
        <v>636.6293579999998</v>
      </c>
      <c r="BE158" s="484">
        <v>459.80878200000001</v>
      </c>
      <c r="BF158" s="484">
        <v>1159.8147930000005</v>
      </c>
      <c r="BG158" s="501">
        <v>9636.3684699999958</v>
      </c>
      <c r="BH158" s="497">
        <v>256.61941000000002</v>
      </c>
      <c r="BI158" s="484">
        <v>393.00684400000011</v>
      </c>
      <c r="BJ158" s="484">
        <v>892.57108800000015</v>
      </c>
      <c r="BK158" s="484">
        <v>2327.9108800000004</v>
      </c>
      <c r="BL158" s="501">
        <v>5054.6431199999997</v>
      </c>
      <c r="BM158" s="497">
        <v>96.968324999999993</v>
      </c>
      <c r="BN158" s="484">
        <v>280.42339099999998</v>
      </c>
      <c r="BO158" s="484">
        <v>317.43693000000002</v>
      </c>
      <c r="BP158" s="484">
        <v>277.25552300000004</v>
      </c>
      <c r="BQ158" s="501">
        <v>2176.7155550000002</v>
      </c>
      <c r="BR158" s="7" t="s">
        <v>36</v>
      </c>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row>
    <row r="159" s="362" customFormat="true" ht="15" customHeight="true" x14ac:dyDescent="0.2">
      <c r="A159" s="1133"/>
      <c r="B159" s="428" t="s">
        <v>184</v>
      </c>
      <c r="C159" s="169">
        <v>0.39970138552942969</v>
      </c>
      <c r="D159" s="168">
        <v>0.15610259196339141</v>
      </c>
      <c r="E159" s="168">
        <v>9.3082725322155682E-2</v>
      </c>
      <c r="F159" s="168">
        <v>7.0313255773531869E-2</v>
      </c>
      <c r="G159" s="167">
        <v>4.9675100787481608E-2</v>
      </c>
      <c r="H159" s="166">
        <v>0.51976192170647628</v>
      </c>
      <c r="I159" s="168">
        <v>0.23775676896954784</v>
      </c>
      <c r="J159" s="168">
        <v>0.27616064040433569</v>
      </c>
      <c r="K159" s="168">
        <v>5.164418574403043E-2</v>
      </c>
      <c r="L159" s="165">
        <v>0</v>
      </c>
      <c r="M159" s="169">
        <v>0.42261500750457087</v>
      </c>
      <c r="N159" s="168">
        <v>0.15394717011331524</v>
      </c>
      <c r="O159" s="168">
        <v>4.4517810811217272E-2</v>
      </c>
      <c r="P159" s="168">
        <v>0</v>
      </c>
      <c r="Q159" s="167">
        <v>2.6659580652368453E-2</v>
      </c>
      <c r="R159" s="37" t="s">
        <v>36</v>
      </c>
      <c r="S159" s="487"/>
      <c r="T159" s="487"/>
      <c r="U159" s="487"/>
      <c r="V159" s="487"/>
      <c r="W159" s="487"/>
      <c r="X159" s="487"/>
      <c r="Y159" s="487"/>
      <c r="Z159" s="487"/>
      <c r="AA159" s="487"/>
      <c r="AB159" s="487"/>
      <c r="AC159" s="487"/>
      <c r="AD159" s="487"/>
      <c r="AE159" s="487"/>
      <c r="AF159" s="487"/>
      <c r="AG159" s="487"/>
      <c r="AH159" s="487"/>
      <c r="AI159" s="487"/>
      <c r="AJ159" s="487"/>
      <c r="AK159" s="487"/>
      <c r="AL159" s="487"/>
      <c r="AM159" s="487"/>
      <c r="AN159" s="487"/>
      <c r="AO159" s="487"/>
      <c r="AP159" s="487"/>
      <c r="AQ159" s="487"/>
      <c r="AR159" s="487"/>
      <c r="AS159" s="487"/>
      <c r="AT159" s="487"/>
      <c r="AU159" s="487"/>
      <c r="AV159" s="487"/>
      <c r="AW159" s="487"/>
      <c r="AX159" s="487"/>
      <c r="AY159" s="487"/>
      <c r="AZ159" s="940"/>
      <c r="BA159" s="1124"/>
      <c r="BB159" s="643" t="s">
        <v>184</v>
      </c>
      <c r="BC159" s="497">
        <v>437.201819</v>
      </c>
      <c r="BD159" s="484">
        <v>170.695255</v>
      </c>
      <c r="BE159" s="484">
        <v>101.81427200000002</v>
      </c>
      <c r="BF159" s="484">
        <v>76.920173000000005</v>
      </c>
      <c r="BG159" s="501">
        <v>54.315307000000004</v>
      </c>
      <c r="BH159" s="497">
        <v>157.42007500000003</v>
      </c>
      <c r="BI159" s="484">
        <v>72.039887999999991</v>
      </c>
      <c r="BJ159" s="484">
        <v>83.647376000000008</v>
      </c>
      <c r="BK159" s="484">
        <v>15.644389</v>
      </c>
      <c r="BL159" s="501">
        <v>0</v>
      </c>
      <c r="BM159" s="497">
        <v>334.20157900000004</v>
      </c>
      <c r="BN159" s="484">
        <v>121.70206899999999</v>
      </c>
      <c r="BO159" s="484">
        <v>35.208128000000002</v>
      </c>
      <c r="BP159" s="484">
        <v>0</v>
      </c>
      <c r="BQ159" s="501">
        <v>21.083321999999999</v>
      </c>
      <c r="BR159" s="7" t="s">
        <v>36</v>
      </c>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row>
    <row r="160" s="362" customFormat="true" ht="15" customHeight="true" x14ac:dyDescent="0.2">
      <c r="A160" s="1134"/>
      <c r="B160" s="429" t="s">
        <v>185</v>
      </c>
      <c r="C160" s="169">
        <v>0.56512308194811312</v>
      </c>
      <c r="D160" s="168">
        <v>0.33365903723084617</v>
      </c>
      <c r="E160" s="168">
        <v>9.7840055929928088E-2</v>
      </c>
      <c r="F160" s="168">
        <v>0.10237735831964527</v>
      </c>
      <c r="G160" s="167">
        <v>0</v>
      </c>
      <c r="H160" s="166">
        <v>0.10033984920490337</v>
      </c>
      <c r="I160" s="168">
        <v>3.8112654138504891E-2</v>
      </c>
      <c r="J160" s="168">
        <v>0</v>
      </c>
      <c r="K160" s="168">
        <v>0</v>
      </c>
      <c r="L160" s="165">
        <v>0</v>
      </c>
      <c r="M160" s="169">
        <v>0.73595072877204459</v>
      </c>
      <c r="N160" s="168">
        <v>0.38452436265804191</v>
      </c>
      <c r="O160" s="168">
        <v>0.11486644752801861</v>
      </c>
      <c r="P160" s="168">
        <v>0.10309477553226327</v>
      </c>
      <c r="Q160" s="167">
        <v>0.12862983557749305</v>
      </c>
      <c r="R160" s="37" t="s">
        <v>36</v>
      </c>
      <c r="S160" s="487"/>
      <c r="T160" s="487"/>
      <c r="U160" s="487"/>
      <c r="V160" s="487"/>
      <c r="W160" s="487"/>
      <c r="X160" s="487"/>
      <c r="Y160" s="487"/>
      <c r="Z160" s="487"/>
      <c r="AA160" s="487"/>
      <c r="AB160" s="487"/>
      <c r="AC160" s="487"/>
      <c r="AD160" s="487"/>
      <c r="AE160" s="487"/>
      <c r="AF160" s="487"/>
      <c r="AG160" s="487"/>
      <c r="AH160" s="487"/>
      <c r="AI160" s="487"/>
      <c r="AJ160" s="487"/>
      <c r="AK160" s="487"/>
      <c r="AL160" s="487"/>
      <c r="AM160" s="487"/>
      <c r="AN160" s="487"/>
      <c r="AO160" s="487"/>
      <c r="AP160" s="487"/>
      <c r="AQ160" s="487"/>
      <c r="AR160" s="487"/>
      <c r="AS160" s="487"/>
      <c r="AT160" s="487"/>
      <c r="AU160" s="487"/>
      <c r="AV160" s="487"/>
      <c r="AW160" s="487"/>
      <c r="AX160" s="487"/>
      <c r="AY160" s="487"/>
      <c r="AZ160" s="940"/>
      <c r="BA160" s="1124"/>
      <c r="BB160" s="643" t="s">
        <v>185</v>
      </c>
      <c r="BC160" s="497">
        <v>618.14356499999997</v>
      </c>
      <c r="BD160" s="484">
        <v>364.84989599999994</v>
      </c>
      <c r="BE160" s="484">
        <v>107.01786000000001</v>
      </c>
      <c r="BF160" s="484">
        <v>111.99714800000001</v>
      </c>
      <c r="BG160" s="501">
        <v>0</v>
      </c>
      <c r="BH160" s="497">
        <v>30.389887999999999</v>
      </c>
      <c r="BI160" s="484">
        <v>11.548068000000001</v>
      </c>
      <c r="BJ160" s="484">
        <v>0</v>
      </c>
      <c r="BK160" s="484">
        <v>0</v>
      </c>
      <c r="BL160" s="501">
        <v>0</v>
      </c>
      <c r="BM160" s="497">
        <v>581.98571100000015</v>
      </c>
      <c r="BN160" s="484">
        <v>303.98357099999998</v>
      </c>
      <c r="BO160" s="484">
        <v>90.845270999999997</v>
      </c>
      <c r="BP160" s="484">
        <v>81.531020000000012</v>
      </c>
      <c r="BQ160" s="501">
        <v>101.72494</v>
      </c>
      <c r="BR160" s="7" t="s">
        <v>36</v>
      </c>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row>
    <row r="161" s="362" customFormat="true" ht="15" customHeight="true" x14ac:dyDescent="0.2">
      <c r="C161" s="129"/>
      <c r="D161" s="206"/>
      <c r="E161" s="206"/>
      <c r="F161" s="206"/>
      <c r="G161" s="195"/>
      <c r="H161" s="128"/>
      <c r="I161" s="206"/>
      <c r="J161" s="206"/>
      <c r="K161" s="206"/>
      <c r="L161" s="201"/>
      <c r="M161" s="129"/>
      <c r="N161" s="206"/>
      <c r="O161" s="206"/>
      <c r="P161" s="206"/>
      <c r="Q161" s="195"/>
      <c r="R161" s="39"/>
      <c r="S161" s="487"/>
      <c r="T161" s="487"/>
      <c r="U161" s="487"/>
      <c r="V161" s="487"/>
      <c r="W161" s="487"/>
      <c r="X161" s="487"/>
      <c r="Y161" s="487"/>
      <c r="Z161" s="487"/>
      <c r="AA161" s="487"/>
      <c r="AB161" s="487"/>
      <c r="AC161" s="487"/>
      <c r="AD161" s="487"/>
      <c r="AE161" s="487"/>
      <c r="AF161" s="487"/>
      <c r="AG161" s="487"/>
      <c r="AH161" s="487"/>
      <c r="AI161" s="487"/>
      <c r="AJ161" s="487"/>
      <c r="AK161" s="487"/>
      <c r="AL161" s="487"/>
      <c r="AM161" s="487"/>
      <c r="AN161" s="487"/>
      <c r="AO161" s="487"/>
      <c r="AP161" s="487"/>
      <c r="AQ161" s="487"/>
      <c r="AR161" s="487"/>
      <c r="AS161" s="487"/>
      <c r="AT161" s="487"/>
      <c r="AU161" s="487"/>
      <c r="AV161" s="487"/>
      <c r="AW161" s="487"/>
      <c r="AX161" s="487"/>
      <c r="AY161" s="487"/>
      <c r="AZ161" s="940"/>
      <c r="BA161" s="1127"/>
      <c r="BB161" s="644" t="s">
        <v>186</v>
      </c>
      <c r="BC161" s="497">
        <v>109382.11245400077</v>
      </c>
      <c r="BD161" s="484">
        <v>109348.1234700003</v>
      </c>
      <c r="BE161" s="484">
        <v>109380.41580500011</v>
      </c>
      <c r="BF161" s="484">
        <v>109396.40350000004</v>
      </c>
      <c r="BG161" s="501">
        <v>109341.1108160001</v>
      </c>
      <c r="BH161" s="497">
        <v>30286.958014000003</v>
      </c>
      <c r="BI161" s="484">
        <v>30299.826294000042</v>
      </c>
      <c r="BJ161" s="484">
        <v>30289.390941999987</v>
      </c>
      <c r="BK161" s="484">
        <v>30292.643352999989</v>
      </c>
      <c r="BL161" s="501">
        <v>30290.702982000021</v>
      </c>
      <c r="BM161" s="497">
        <v>79079.439458000183</v>
      </c>
      <c r="BN161" s="484">
        <v>79054.437253000026</v>
      </c>
      <c r="BO161" s="484">
        <v>79087.734456000064</v>
      </c>
      <c r="BP161" s="484">
        <v>79083.561294999919</v>
      </c>
      <c r="BQ161" s="501">
        <v>79083.471997999877</v>
      </c>
      <c r="BR161" s="7" t="s">
        <v>36</v>
      </c>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row>
    <row r="162" s="362" customFormat="true" ht="15" customHeight="true" x14ac:dyDescent="0.2">
      <c r="A162" s="188"/>
      <c r="B162" s="108"/>
      <c r="C162" s="204"/>
      <c r="D162" s="203"/>
      <c r="E162" s="203"/>
      <c r="F162" s="203"/>
      <c r="G162" s="193"/>
      <c r="H162" s="196"/>
      <c r="I162" s="203"/>
      <c r="J162" s="203"/>
      <c r="K162" s="203"/>
      <c r="L162" s="199"/>
      <c r="M162" s="204"/>
      <c r="N162" s="203"/>
      <c r="O162" s="203"/>
      <c r="P162" s="203"/>
      <c r="Q162" s="193"/>
      <c r="R162" s="16"/>
      <c r="S162" s="487"/>
      <c r="T162" s="487"/>
      <c r="U162" s="487"/>
      <c r="V162" s="487"/>
      <c r="W162" s="487"/>
      <c r="X162" s="487"/>
      <c r="Y162" s="487"/>
      <c r="Z162" s="487"/>
      <c r="AA162" s="487"/>
      <c r="AB162" s="487"/>
      <c r="AC162" s="487"/>
      <c r="AD162" s="487"/>
      <c r="AE162" s="487"/>
      <c r="AF162" s="487"/>
      <c r="AG162" s="487"/>
      <c r="AH162" s="487"/>
      <c r="AI162" s="487"/>
      <c r="AJ162" s="487"/>
      <c r="AK162" s="487"/>
      <c r="AL162" s="487"/>
      <c r="AM162" s="487"/>
      <c r="AN162" s="487"/>
      <c r="AO162" s="487"/>
      <c r="AP162" s="487"/>
      <c r="AQ162" s="487"/>
      <c r="AR162" s="487"/>
      <c r="AS162" s="487"/>
      <c r="AT162" s="487"/>
      <c r="AU162" s="487"/>
      <c r="AV162" s="487"/>
      <c r="AW162" s="487"/>
      <c r="AX162" s="487"/>
      <c r="AY162" s="487"/>
      <c r="AZ162" s="940"/>
      <c r="BA162" s="942"/>
      <c r="BB162" s="643"/>
      <c r="BC162" s="497"/>
      <c r="BD162" s="484"/>
      <c r="BE162" s="484"/>
      <c r="BF162" s="484"/>
      <c r="BG162" s="501"/>
      <c r="BH162" s="497"/>
      <c r="BI162" s="484"/>
      <c r="BJ162" s="484"/>
      <c r="BK162" s="484"/>
      <c r="BL162" s="501"/>
      <c r="BM162" s="497"/>
      <c r="BN162" s="484"/>
      <c r="BO162" s="484"/>
      <c r="BP162" s="484"/>
      <c r="BQ162" s="501"/>
      <c r="BR162" s="4"/>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row>
    <row r="163" s="362" customFormat="true" ht="15" customHeight="true" x14ac:dyDescent="0.2">
      <c r="A163" s="192"/>
      <c r="B163" s="186"/>
      <c r="C163" s="204"/>
      <c r="D163" s="203"/>
      <c r="E163" s="203"/>
      <c r="F163" s="203"/>
      <c r="G163" s="193"/>
      <c r="H163" s="196"/>
      <c r="I163" s="203"/>
      <c r="J163" s="203"/>
      <c r="K163" s="203"/>
      <c r="L163" s="199"/>
      <c r="M163" s="204"/>
      <c r="N163" s="203"/>
      <c r="O163" s="203"/>
      <c r="P163" s="203"/>
      <c r="Q163" s="193"/>
      <c r="R163" s="16"/>
      <c r="S163" s="487"/>
      <c r="T163" s="487"/>
      <c r="U163" s="487"/>
      <c r="V163" s="487"/>
      <c r="W163" s="487"/>
      <c r="X163" s="487"/>
      <c r="Y163" s="487"/>
      <c r="Z163" s="487"/>
      <c r="AA163" s="487"/>
      <c r="AB163" s="487"/>
      <c r="AC163" s="487"/>
      <c r="AD163" s="487"/>
      <c r="AE163" s="487"/>
      <c r="AF163" s="487"/>
      <c r="AG163" s="487"/>
      <c r="AH163" s="487"/>
      <c r="AI163" s="487"/>
      <c r="AJ163" s="487"/>
      <c r="AK163" s="487"/>
      <c r="AL163" s="487"/>
      <c r="AM163" s="487"/>
      <c r="AN163" s="487"/>
      <c r="AO163" s="487"/>
      <c r="AP163" s="487"/>
      <c r="AQ163" s="487"/>
      <c r="AR163" s="487"/>
      <c r="AS163" s="487"/>
      <c r="AT163" s="487"/>
      <c r="AU163" s="487"/>
      <c r="AV163" s="487"/>
      <c r="AW163" s="487"/>
      <c r="AX163" s="487"/>
      <c r="AY163" s="487"/>
      <c r="AZ163" s="940"/>
      <c r="BA163" s="942"/>
      <c r="BB163" s="643"/>
      <c r="BC163" s="497"/>
      <c r="BD163" s="484"/>
      <c r="BE163" s="484"/>
      <c r="BF163" s="484"/>
      <c r="BG163" s="501"/>
      <c r="BH163" s="497"/>
      <c r="BI163" s="484"/>
      <c r="BJ163" s="484"/>
      <c r="BK163" s="484"/>
      <c r="BL163" s="501"/>
      <c r="BM163" s="497"/>
      <c r="BN163" s="484"/>
      <c r="BO163" s="484"/>
      <c r="BP163" s="484"/>
      <c r="BQ163" s="501"/>
      <c r="BR163" s="4"/>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row>
    <row r="164" s="362" customFormat="true" ht="15" customHeight="true" x14ac:dyDescent="0.2">
      <c r="A164" s="192"/>
      <c r="B164" s="186"/>
      <c r="C164" s="151"/>
      <c r="D164" s="150"/>
      <c r="E164" s="150"/>
      <c r="F164" s="150"/>
      <c r="G164" s="149"/>
      <c r="H164" s="148"/>
      <c r="I164" s="150"/>
      <c r="J164" s="150"/>
      <c r="K164" s="150"/>
      <c r="L164" s="147"/>
      <c r="M164" s="151"/>
      <c r="N164" s="150"/>
      <c r="O164" s="150"/>
      <c r="P164" s="150"/>
      <c r="Q164" s="149"/>
      <c r="R164" s="20"/>
      <c r="S164" s="487"/>
      <c r="T164" s="487"/>
      <c r="U164" s="487"/>
      <c r="V164" s="487"/>
      <c r="W164" s="487"/>
      <c r="X164" s="487"/>
      <c r="Y164" s="487"/>
      <c r="Z164" s="487"/>
      <c r="AA164" s="487"/>
      <c r="AB164" s="487"/>
      <c r="AC164" s="487"/>
      <c r="AD164" s="487"/>
      <c r="AE164" s="487"/>
      <c r="AF164" s="487"/>
      <c r="AG164" s="487"/>
      <c r="AH164" s="487"/>
      <c r="AI164" s="487"/>
      <c r="AJ164" s="487"/>
      <c r="AK164" s="487"/>
      <c r="AL164" s="487"/>
      <c r="AM164" s="487"/>
      <c r="AN164" s="487"/>
      <c r="AO164" s="487"/>
      <c r="AP164" s="487"/>
      <c r="AQ164" s="487"/>
      <c r="AR164" s="487"/>
      <c r="AS164" s="487"/>
      <c r="AT164" s="487"/>
      <c r="AU164" s="487"/>
      <c r="AV164" s="487"/>
      <c r="AW164" s="487"/>
      <c r="AX164" s="487"/>
      <c r="AY164" s="487"/>
      <c r="AZ164" s="940"/>
      <c r="BA164" s="942"/>
      <c r="BB164" s="643"/>
      <c r="BC164" s="497"/>
      <c r="BD164" s="484"/>
      <c r="BE164" s="484"/>
      <c r="BF164" s="484"/>
      <c r="BG164" s="501"/>
      <c r="BH164" s="497"/>
      <c r="BI164" s="484"/>
      <c r="BJ164" s="484"/>
      <c r="BK164" s="484"/>
      <c r="BL164" s="501"/>
      <c r="BM164" s="497"/>
      <c r="BN164" s="484"/>
      <c r="BO164" s="484"/>
      <c r="BP164" s="484"/>
      <c r="BQ164" s="501"/>
      <c r="BR164" s="4"/>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row>
    <row r="165" s="362" customFormat="true" ht="15" customHeight="true" x14ac:dyDescent="0.2">
      <c r="A165" s="192"/>
      <c r="B165" s="186"/>
      <c r="C165" s="151"/>
      <c r="D165" s="150"/>
      <c r="E165" s="150"/>
      <c r="F165" s="150"/>
      <c r="G165" s="149"/>
      <c r="H165" s="148"/>
      <c r="I165" s="150"/>
      <c r="J165" s="150"/>
      <c r="K165" s="150"/>
      <c r="L165" s="147"/>
      <c r="M165" s="151"/>
      <c r="N165" s="150"/>
      <c r="O165" s="150"/>
      <c r="P165" s="150"/>
      <c r="Q165" s="149"/>
      <c r="R165" s="20"/>
      <c r="S165" s="487"/>
      <c r="T165" s="487"/>
      <c r="U165" s="487"/>
      <c r="V165" s="487"/>
      <c r="W165" s="487"/>
      <c r="X165" s="487"/>
      <c r="Y165" s="487"/>
      <c r="Z165" s="487"/>
      <c r="AA165" s="487"/>
      <c r="AB165" s="487"/>
      <c r="AC165" s="487"/>
      <c r="AD165" s="487"/>
      <c r="AE165" s="487"/>
      <c r="AF165" s="487"/>
      <c r="AG165" s="487"/>
      <c r="AH165" s="487"/>
      <c r="AI165" s="487"/>
      <c r="AJ165" s="487"/>
      <c r="AK165" s="487"/>
      <c r="AL165" s="487"/>
      <c r="AM165" s="487"/>
      <c r="AN165" s="487"/>
      <c r="AO165" s="487"/>
      <c r="AP165" s="487"/>
      <c r="AQ165" s="487"/>
      <c r="AR165" s="487"/>
      <c r="AS165" s="487"/>
      <c r="AT165" s="487"/>
      <c r="AU165" s="487"/>
      <c r="AV165" s="487"/>
      <c r="AW165" s="487"/>
      <c r="AX165" s="487"/>
      <c r="AY165" s="487"/>
      <c r="AZ165" s="940"/>
      <c r="BA165" s="942"/>
      <c r="BB165" s="643"/>
      <c r="BC165" s="497"/>
      <c r="BD165" s="484"/>
      <c r="BE165" s="484"/>
      <c r="BF165" s="484"/>
      <c r="BG165" s="501"/>
      <c r="BH165" s="497"/>
      <c r="BI165" s="484"/>
      <c r="BJ165" s="484"/>
      <c r="BK165" s="484"/>
      <c r="BL165" s="501"/>
      <c r="BM165" s="497"/>
      <c r="BN165" s="484"/>
      <c r="BO165" s="484"/>
      <c r="BP165" s="484"/>
      <c r="BQ165" s="501"/>
      <c r="BR165" s="4"/>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row>
    <row r="166" s="362" customFormat="true" ht="15" customHeight="true" x14ac:dyDescent="0.2">
      <c r="A166" s="192"/>
      <c r="B166" s="186"/>
      <c r="C166" s="151"/>
      <c r="D166" s="150"/>
      <c r="E166" s="150"/>
      <c r="F166" s="150"/>
      <c r="G166" s="149"/>
      <c r="H166" s="148"/>
      <c r="I166" s="150"/>
      <c r="J166" s="150"/>
      <c r="K166" s="150"/>
      <c r="L166" s="147"/>
      <c r="M166" s="151"/>
      <c r="N166" s="150"/>
      <c r="O166" s="150"/>
      <c r="P166" s="150"/>
      <c r="Q166" s="149"/>
      <c r="R166" s="20"/>
      <c r="S166" s="487"/>
      <c r="T166" s="487"/>
      <c r="U166" s="487"/>
      <c r="V166" s="487"/>
      <c r="W166" s="487"/>
      <c r="X166" s="487"/>
      <c r="Y166" s="487"/>
      <c r="Z166" s="487"/>
      <c r="AA166" s="487"/>
      <c r="AB166" s="487"/>
      <c r="AC166" s="487"/>
      <c r="AD166" s="487"/>
      <c r="AE166" s="487"/>
      <c r="AF166" s="487"/>
      <c r="AG166" s="487"/>
      <c r="AH166" s="487"/>
      <c r="AI166" s="487"/>
      <c r="AJ166" s="487"/>
      <c r="AK166" s="487"/>
      <c r="AL166" s="487"/>
      <c r="AM166" s="487"/>
      <c r="AN166" s="487"/>
      <c r="AO166" s="487"/>
      <c r="AP166" s="487"/>
      <c r="AQ166" s="487"/>
      <c r="AR166" s="487"/>
      <c r="AS166" s="487"/>
      <c r="AT166" s="487"/>
      <c r="AU166" s="487"/>
      <c r="AV166" s="487"/>
      <c r="AW166" s="487"/>
      <c r="AX166" s="487"/>
      <c r="AY166" s="487"/>
      <c r="AZ166" s="940"/>
      <c r="BA166" s="942"/>
      <c r="BB166" s="643"/>
      <c r="BC166" s="497"/>
      <c r="BD166" s="484"/>
      <c r="BE166" s="484"/>
      <c r="BF166" s="484"/>
      <c r="BG166" s="501"/>
      <c r="BH166" s="497"/>
      <c r="BI166" s="484"/>
      <c r="BJ166" s="484"/>
      <c r="BK166" s="484"/>
      <c r="BL166" s="501"/>
      <c r="BM166" s="497"/>
      <c r="BN166" s="484"/>
      <c r="BO166" s="484"/>
      <c r="BP166" s="484"/>
      <c r="BQ166" s="501"/>
      <c r="BR166" s="4"/>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row>
    <row r="167" s="362" customFormat="true" ht="15" customHeight="true" x14ac:dyDescent="0.2">
      <c r="A167" s="192"/>
      <c r="B167" s="186"/>
      <c r="C167" s="151"/>
      <c r="D167" s="150"/>
      <c r="E167" s="150"/>
      <c r="F167" s="150"/>
      <c r="G167" s="149"/>
      <c r="H167" s="148"/>
      <c r="I167" s="150"/>
      <c r="J167" s="150"/>
      <c r="K167" s="150"/>
      <c r="L167" s="147"/>
      <c r="M167" s="151"/>
      <c r="N167" s="150"/>
      <c r="O167" s="150"/>
      <c r="P167" s="150"/>
      <c r="Q167" s="149"/>
      <c r="R167" s="20"/>
      <c r="S167" s="487"/>
      <c r="T167" s="487"/>
      <c r="U167" s="487"/>
      <c r="V167" s="487"/>
      <c r="W167" s="487"/>
      <c r="X167" s="487"/>
      <c r="Y167" s="487"/>
      <c r="Z167" s="487"/>
      <c r="AA167" s="487"/>
      <c r="AB167" s="487"/>
      <c r="AC167" s="487"/>
      <c r="AD167" s="487"/>
      <c r="AE167" s="487"/>
      <c r="AF167" s="487"/>
      <c r="AG167" s="487"/>
      <c r="AH167" s="487"/>
      <c r="AI167" s="487"/>
      <c r="AJ167" s="487"/>
      <c r="AK167" s="487"/>
      <c r="AL167" s="487"/>
      <c r="AM167" s="487"/>
      <c r="AN167" s="487"/>
      <c r="AO167" s="487"/>
      <c r="AP167" s="487"/>
      <c r="AQ167" s="487"/>
      <c r="AR167" s="487"/>
      <c r="AS167" s="487"/>
      <c r="AT167" s="487"/>
      <c r="AU167" s="487"/>
      <c r="AV167" s="487"/>
      <c r="AW167" s="487"/>
      <c r="AX167" s="487"/>
      <c r="AY167" s="487"/>
      <c r="AZ167" s="940"/>
      <c r="BA167" s="942"/>
      <c r="BB167" s="643"/>
      <c r="BC167" s="497"/>
      <c r="BD167" s="484"/>
      <c r="BE167" s="484"/>
      <c r="BF167" s="484"/>
      <c r="BG167" s="501"/>
      <c r="BH167" s="497"/>
      <c r="BI167" s="484"/>
      <c r="BJ167" s="484"/>
      <c r="BK167" s="484"/>
      <c r="BL167" s="501"/>
      <c r="BM167" s="497"/>
      <c r="BN167" s="484"/>
      <c r="BO167" s="484"/>
      <c r="BP167" s="484"/>
      <c r="BQ167" s="501"/>
      <c r="BR167" s="4"/>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row>
    <row r="168" s="362" customFormat="true" ht="15" customHeight="true" x14ac:dyDescent="0.2">
      <c r="A168" s="192"/>
      <c r="B168" s="186"/>
      <c r="C168" s="151"/>
      <c r="D168" s="150"/>
      <c r="E168" s="150"/>
      <c r="F168" s="150"/>
      <c r="G168" s="149"/>
      <c r="H168" s="148"/>
      <c r="I168" s="150"/>
      <c r="J168" s="150"/>
      <c r="K168" s="150"/>
      <c r="L168" s="147"/>
      <c r="M168" s="151"/>
      <c r="N168" s="150"/>
      <c r="O168" s="150"/>
      <c r="P168" s="150"/>
      <c r="Q168" s="149"/>
      <c r="R168" s="20"/>
      <c r="S168" s="487"/>
      <c r="T168" s="487"/>
      <c r="U168" s="487"/>
      <c r="V168" s="487"/>
      <c r="W168" s="487"/>
      <c r="X168" s="487"/>
      <c r="Y168" s="487"/>
      <c r="Z168" s="487"/>
      <c r="AA168" s="487"/>
      <c r="AB168" s="487"/>
      <c r="AC168" s="487"/>
      <c r="AD168" s="487"/>
      <c r="AE168" s="487"/>
      <c r="AF168" s="487"/>
      <c r="AG168" s="487"/>
      <c r="AH168" s="487"/>
      <c r="AI168" s="487"/>
      <c r="AJ168" s="487"/>
      <c r="AK168" s="487"/>
      <c r="AL168" s="487"/>
      <c r="AM168" s="487"/>
      <c r="AN168" s="487"/>
      <c r="AO168" s="487"/>
      <c r="AP168" s="487"/>
      <c r="AQ168" s="487"/>
      <c r="AR168" s="487"/>
      <c r="AS168" s="487"/>
      <c r="AT168" s="487"/>
      <c r="AU168" s="487"/>
      <c r="AV168" s="487"/>
      <c r="AW168" s="487"/>
      <c r="AX168" s="487"/>
      <c r="AY168" s="487"/>
      <c r="AZ168" s="940"/>
      <c r="BA168" s="942"/>
      <c r="BB168" s="643"/>
      <c r="BC168" s="497"/>
      <c r="BD168" s="484"/>
      <c r="BE168" s="484"/>
      <c r="BF168" s="484"/>
      <c r="BG168" s="501"/>
      <c r="BH168" s="497"/>
      <c r="BI168" s="484"/>
      <c r="BJ168" s="484"/>
      <c r="BK168" s="484"/>
      <c r="BL168" s="501"/>
      <c r="BM168" s="497"/>
      <c r="BN168" s="484"/>
      <c r="BO168" s="484"/>
      <c r="BP168" s="484"/>
      <c r="BQ168" s="501"/>
      <c r="BR168" s="4"/>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row>
    <row r="169" s="362" customFormat="true" ht="15" customHeight="true" x14ac:dyDescent="0.2">
      <c r="A169" s="192"/>
      <c r="B169" s="186"/>
      <c r="C169" s="151"/>
      <c r="D169" s="150"/>
      <c r="E169" s="150"/>
      <c r="F169" s="150"/>
      <c r="G169" s="149"/>
      <c r="H169" s="148"/>
      <c r="I169" s="150"/>
      <c r="J169" s="150"/>
      <c r="K169" s="150"/>
      <c r="L169" s="147"/>
      <c r="M169" s="151"/>
      <c r="N169" s="150"/>
      <c r="O169" s="150"/>
      <c r="P169" s="150"/>
      <c r="Q169" s="149"/>
      <c r="R169" s="20"/>
      <c r="S169" s="487"/>
      <c r="T169" s="487"/>
      <c r="U169" s="487"/>
      <c r="V169" s="487"/>
      <c r="W169" s="487"/>
      <c r="X169" s="487"/>
      <c r="Y169" s="487"/>
      <c r="Z169" s="487"/>
      <c r="AA169" s="487"/>
      <c r="AB169" s="487"/>
      <c r="AC169" s="487"/>
      <c r="AD169" s="487"/>
      <c r="AE169" s="487"/>
      <c r="AF169" s="487"/>
      <c r="AG169" s="487"/>
      <c r="AH169" s="487"/>
      <c r="AI169" s="487"/>
      <c r="AJ169" s="487"/>
      <c r="AK169" s="487"/>
      <c r="AL169" s="487"/>
      <c r="AM169" s="487"/>
      <c r="AN169" s="487"/>
      <c r="AO169" s="487"/>
      <c r="AP169" s="487"/>
      <c r="AQ169" s="487"/>
      <c r="AR169" s="487"/>
      <c r="AS169" s="487"/>
      <c r="AT169" s="487"/>
      <c r="AU169" s="487"/>
      <c r="AV169" s="487"/>
      <c r="AW169" s="487"/>
      <c r="AX169" s="487"/>
      <c r="AY169" s="487"/>
      <c r="AZ169" s="940"/>
      <c r="BA169" s="942"/>
      <c r="BB169" s="643"/>
      <c r="BC169" s="497"/>
      <c r="BD169" s="484"/>
      <c r="BE169" s="484"/>
      <c r="BF169" s="484"/>
      <c r="BG169" s="501"/>
      <c r="BH169" s="497"/>
      <c r="BI169" s="484"/>
      <c r="BJ169" s="484"/>
      <c r="BK169" s="484"/>
      <c r="BL169" s="501"/>
      <c r="BM169" s="497"/>
      <c r="BN169" s="484"/>
      <c r="BO169" s="484"/>
      <c r="BP169" s="484"/>
      <c r="BQ169" s="501"/>
      <c r="BR169" s="4"/>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row>
    <row r="170" s="362" customFormat="true" ht="15" customHeight="true" x14ac:dyDescent="0.2">
      <c r="A170" s="192"/>
      <c r="B170" s="186"/>
      <c r="C170" s="151"/>
      <c r="D170" s="150"/>
      <c r="E170" s="150"/>
      <c r="F170" s="150"/>
      <c r="G170" s="149"/>
      <c r="H170" s="148"/>
      <c r="I170" s="150"/>
      <c r="J170" s="150"/>
      <c r="K170" s="150"/>
      <c r="L170" s="147"/>
      <c r="M170" s="151"/>
      <c r="N170" s="150"/>
      <c r="O170" s="150"/>
      <c r="P170" s="150"/>
      <c r="Q170" s="149"/>
      <c r="R170" s="20"/>
      <c r="S170" s="487"/>
      <c r="T170" s="487"/>
      <c r="U170" s="487"/>
      <c r="V170" s="487"/>
      <c r="W170" s="487"/>
      <c r="X170" s="487"/>
      <c r="Y170" s="487"/>
      <c r="Z170" s="487"/>
      <c r="AA170" s="487"/>
      <c r="AB170" s="487"/>
      <c r="AC170" s="487"/>
      <c r="AD170" s="487"/>
      <c r="AE170" s="487"/>
      <c r="AF170" s="487"/>
      <c r="AG170" s="487"/>
      <c r="AH170" s="487"/>
      <c r="AI170" s="487"/>
      <c r="AJ170" s="487"/>
      <c r="AK170" s="487"/>
      <c r="AL170" s="487"/>
      <c r="AM170" s="487"/>
      <c r="AN170" s="487"/>
      <c r="AO170" s="487"/>
      <c r="AP170" s="487"/>
      <c r="AQ170" s="487"/>
      <c r="AR170" s="487"/>
      <c r="AS170" s="487"/>
      <c r="AT170" s="487"/>
      <c r="AU170" s="487"/>
      <c r="AV170" s="487"/>
      <c r="AW170" s="487"/>
      <c r="AX170" s="487"/>
      <c r="AY170" s="487"/>
      <c r="AZ170" s="940"/>
      <c r="BA170" s="942"/>
      <c r="BB170" s="643"/>
      <c r="BC170" s="497"/>
      <c r="BD170" s="484"/>
      <c r="BE170" s="484"/>
      <c r="BF170" s="484"/>
      <c r="BG170" s="501"/>
      <c r="BH170" s="497"/>
      <c r="BI170" s="484"/>
      <c r="BJ170" s="484"/>
      <c r="BK170" s="484"/>
      <c r="BL170" s="501"/>
      <c r="BM170" s="497"/>
      <c r="BN170" s="484"/>
      <c r="BO170" s="484"/>
      <c r="BP170" s="484"/>
      <c r="BQ170" s="501"/>
      <c r="BR170" s="4"/>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row>
    <row r="171" s="362" customFormat="true" ht="15" customHeight="true" x14ac:dyDescent="0.2">
      <c r="A171" s="192"/>
      <c r="B171" s="186"/>
      <c r="C171" s="151"/>
      <c r="D171" s="150"/>
      <c r="E171" s="150"/>
      <c r="F171" s="150"/>
      <c r="G171" s="149"/>
      <c r="H171" s="148"/>
      <c r="I171" s="150"/>
      <c r="J171" s="150"/>
      <c r="K171" s="150"/>
      <c r="L171" s="147"/>
      <c r="M171" s="151"/>
      <c r="N171" s="150"/>
      <c r="O171" s="150"/>
      <c r="P171" s="150"/>
      <c r="Q171" s="149"/>
      <c r="R171" s="20"/>
      <c r="S171" s="487"/>
      <c r="T171" s="487"/>
      <c r="U171" s="487"/>
      <c r="V171" s="487"/>
      <c r="W171" s="487"/>
      <c r="X171" s="487"/>
      <c r="Y171" s="487"/>
      <c r="Z171" s="487"/>
      <c r="AA171" s="487"/>
      <c r="AB171" s="487"/>
      <c r="AC171" s="487"/>
      <c r="AD171" s="487"/>
      <c r="AE171" s="487"/>
      <c r="AF171" s="487"/>
      <c r="AG171" s="487"/>
      <c r="AH171" s="487"/>
      <c r="AI171" s="487"/>
      <c r="AJ171" s="487"/>
      <c r="AK171" s="487"/>
      <c r="AL171" s="487"/>
      <c r="AM171" s="487"/>
      <c r="AN171" s="487"/>
      <c r="AO171" s="487"/>
      <c r="AP171" s="487"/>
      <c r="AQ171" s="487"/>
      <c r="AR171" s="487"/>
      <c r="AS171" s="487"/>
      <c r="AT171" s="487"/>
      <c r="AU171" s="487"/>
      <c r="AV171" s="487"/>
      <c r="AW171" s="487"/>
      <c r="AX171" s="487"/>
      <c r="AY171" s="487"/>
      <c r="AZ171" s="940"/>
      <c r="BA171" s="942"/>
      <c r="BB171" s="643"/>
      <c r="BC171" s="497"/>
      <c r="BD171" s="484"/>
      <c r="BE171" s="484"/>
      <c r="BF171" s="484"/>
      <c r="BG171" s="501"/>
      <c r="BH171" s="497"/>
      <c r="BI171" s="484"/>
      <c r="BJ171" s="484"/>
      <c r="BK171" s="484"/>
      <c r="BL171" s="501"/>
      <c r="BM171" s="497"/>
      <c r="BN171" s="484"/>
      <c r="BO171" s="484"/>
      <c r="BP171" s="484"/>
      <c r="BQ171" s="501"/>
      <c r="BR171" s="4"/>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row>
    <row r="172" s="362" customFormat="true" ht="15" customHeight="true" x14ac:dyDescent="0.2">
      <c r="A172" s="192"/>
      <c r="B172" s="186"/>
      <c r="C172" s="151"/>
      <c r="D172" s="150"/>
      <c r="E172" s="150"/>
      <c r="F172" s="150"/>
      <c r="G172" s="149"/>
      <c r="H172" s="148"/>
      <c r="I172" s="150"/>
      <c r="J172" s="150"/>
      <c r="K172" s="150"/>
      <c r="L172" s="147"/>
      <c r="M172" s="151"/>
      <c r="N172" s="150"/>
      <c r="O172" s="150"/>
      <c r="P172" s="150"/>
      <c r="Q172" s="149"/>
      <c r="R172" s="20"/>
      <c r="S172" s="487"/>
      <c r="T172" s="487"/>
      <c r="U172" s="487"/>
      <c r="V172" s="487"/>
      <c r="W172" s="487"/>
      <c r="X172" s="487"/>
      <c r="Y172" s="487"/>
      <c r="Z172" s="487"/>
      <c r="AA172" s="487"/>
      <c r="AB172" s="487"/>
      <c r="AC172" s="487"/>
      <c r="AD172" s="487"/>
      <c r="AE172" s="487"/>
      <c r="AF172" s="487"/>
      <c r="AG172" s="487"/>
      <c r="AH172" s="487"/>
      <c r="AI172" s="487"/>
      <c r="AJ172" s="487"/>
      <c r="AK172" s="487"/>
      <c r="AL172" s="487"/>
      <c r="AM172" s="487"/>
      <c r="AN172" s="487"/>
      <c r="AO172" s="487"/>
      <c r="AP172" s="487"/>
      <c r="AQ172" s="487"/>
      <c r="AR172" s="487"/>
      <c r="AS172" s="487"/>
      <c r="AT172" s="487"/>
      <c r="AU172" s="487"/>
      <c r="AV172" s="487"/>
      <c r="AW172" s="487"/>
      <c r="AX172" s="487"/>
      <c r="AY172" s="487"/>
      <c r="AZ172" s="940"/>
      <c r="BA172" s="942"/>
      <c r="BB172" s="643"/>
      <c r="BC172" s="497"/>
      <c r="BD172" s="484"/>
      <c r="BE172" s="484"/>
      <c r="BF172" s="484"/>
      <c r="BG172" s="501"/>
      <c r="BH172" s="497"/>
      <c r="BI172" s="484"/>
      <c r="BJ172" s="484"/>
      <c r="BK172" s="484"/>
      <c r="BL172" s="501"/>
      <c r="BM172" s="497"/>
      <c r="BN172" s="484"/>
      <c r="BO172" s="484"/>
      <c r="BP172" s="484"/>
      <c r="BQ172" s="501"/>
      <c r="BR172" s="4"/>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row>
    <row r="173" s="603" customFormat="true" ht="15" customHeight="true" x14ac:dyDescent="0.2">
      <c r="A173" s="192"/>
      <c r="B173" s="186"/>
      <c r="C173" s="127"/>
      <c r="D173" s="126"/>
      <c r="E173" s="126"/>
      <c r="F173" s="126"/>
      <c r="G173" s="125"/>
      <c r="H173" s="124"/>
      <c r="I173" s="126"/>
      <c r="J173" s="126"/>
      <c r="K173" s="126"/>
      <c r="L173" s="123"/>
      <c r="M173" s="127"/>
      <c r="N173" s="126"/>
      <c r="O173" s="126"/>
      <c r="P173" s="126"/>
      <c r="Q173" s="125"/>
      <c r="R173" s="15"/>
      <c r="S173" s="11"/>
      <c r="T173" s="11"/>
      <c r="U173" s="11"/>
      <c r="V173" s="11"/>
      <c r="W173" s="11"/>
      <c r="X173" s="11"/>
      <c r="Y173" s="11"/>
      <c r="Z173" s="11"/>
      <c r="AA173" s="11"/>
      <c r="AB173" s="11"/>
      <c r="AC173" s="885"/>
      <c r="AD173" s="885"/>
      <c r="AE173" s="885"/>
      <c r="AF173" s="885"/>
      <c r="AG173" s="885"/>
      <c r="AH173" s="885"/>
      <c r="AI173" s="885"/>
      <c r="AJ173" s="885"/>
      <c r="AK173" s="885"/>
      <c r="AL173" s="885"/>
      <c r="AM173" s="885"/>
      <c r="AN173" s="885"/>
      <c r="AO173" s="885"/>
      <c r="AP173" s="885"/>
      <c r="AQ173" s="885"/>
      <c r="AR173" s="885"/>
      <c r="AS173" s="885"/>
      <c r="AT173" s="885"/>
      <c r="AU173" s="885"/>
      <c r="AV173" s="885"/>
      <c r="AW173" s="885"/>
      <c r="AX173" s="885"/>
      <c r="AY173" s="885"/>
      <c r="AZ173" s="395"/>
      <c r="BA173" s="942"/>
      <c r="BB173" s="643"/>
      <c r="BC173" s="497"/>
      <c r="BD173" s="484"/>
      <c r="BE173" s="484"/>
      <c r="BF173" s="484"/>
      <c r="BG173" s="501"/>
      <c r="BH173" s="497"/>
      <c r="BI173" s="484"/>
      <c r="BJ173" s="484"/>
      <c r="BK173" s="484"/>
      <c r="BL173" s="501"/>
      <c r="BM173" s="497"/>
      <c r="BN173" s="484"/>
      <c r="BO173" s="484"/>
      <c r="BP173" s="484"/>
      <c r="BQ173" s="501"/>
      <c r="BR173" s="4"/>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row>
    <row r="174" s="603" customFormat="true" ht="15" customHeight="true" x14ac:dyDescent="0.2">
      <c r="A174" s="192"/>
      <c r="B174" s="186"/>
      <c r="C174" s="127"/>
      <c r="D174" s="126"/>
      <c r="E174" s="126"/>
      <c r="F174" s="126"/>
      <c r="G174" s="125"/>
      <c r="H174" s="124"/>
      <c r="I174" s="126"/>
      <c r="J174" s="126"/>
      <c r="K174" s="126"/>
      <c r="L174" s="123"/>
      <c r="M174" s="127"/>
      <c r="N174" s="126"/>
      <c r="O174" s="126"/>
      <c r="P174" s="126"/>
      <c r="Q174" s="125"/>
      <c r="R174" s="15"/>
      <c r="S174" s="11"/>
      <c r="T174" s="11"/>
      <c r="U174" s="11"/>
      <c r="V174" s="11"/>
      <c r="W174" s="11"/>
      <c r="X174" s="11"/>
      <c r="Y174" s="11"/>
      <c r="Z174" s="11"/>
      <c r="AA174" s="11"/>
      <c r="AB174" s="11"/>
      <c r="AC174" s="885"/>
      <c r="AD174" s="885"/>
      <c r="AE174" s="885"/>
      <c r="AF174" s="885"/>
      <c r="AG174" s="885"/>
      <c r="AH174" s="885"/>
      <c r="AI174" s="885"/>
      <c r="AJ174" s="885"/>
      <c r="AK174" s="885"/>
      <c r="AL174" s="885"/>
      <c r="AM174" s="885"/>
      <c r="AN174" s="885"/>
      <c r="AO174" s="885"/>
      <c r="AP174" s="885"/>
      <c r="AQ174" s="885"/>
      <c r="AR174" s="885"/>
      <c r="AS174" s="885"/>
      <c r="AT174" s="885"/>
      <c r="AU174" s="885"/>
      <c r="AV174" s="885"/>
      <c r="AW174" s="885"/>
      <c r="AX174" s="885"/>
      <c r="AY174" s="885"/>
      <c r="AZ174" s="395"/>
      <c r="BA174" s="942"/>
      <c r="BB174" s="643"/>
      <c r="BC174" s="497"/>
      <c r="BD174" s="484"/>
      <c r="BE174" s="484"/>
      <c r="BF174" s="484"/>
      <c r="BG174" s="501"/>
      <c r="BH174" s="497"/>
      <c r="BI174" s="484"/>
      <c r="BJ174" s="484"/>
      <c r="BK174" s="484"/>
      <c r="BL174" s="501"/>
      <c r="BM174" s="497"/>
      <c r="BN174" s="484"/>
      <c r="BO174" s="484"/>
      <c r="BP174" s="484"/>
      <c r="BQ174" s="501"/>
      <c r="BR174" s="4"/>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row>
    <row r="175" s="603" customFormat="true" ht="15" customHeight="true" x14ac:dyDescent="0.2">
      <c r="A175" s="192"/>
      <c r="B175" s="186"/>
      <c r="C175" s="127"/>
      <c r="D175" s="126"/>
      <c r="E175" s="126"/>
      <c r="F175" s="126"/>
      <c r="G175" s="125"/>
      <c r="H175" s="124"/>
      <c r="I175" s="126"/>
      <c r="J175" s="126"/>
      <c r="K175" s="126"/>
      <c r="L175" s="123"/>
      <c r="M175" s="127"/>
      <c r="N175" s="126"/>
      <c r="O175" s="126"/>
      <c r="P175" s="126"/>
      <c r="Q175" s="125"/>
      <c r="R175" s="15"/>
      <c r="S175" s="11"/>
      <c r="T175" s="11"/>
      <c r="U175" s="11"/>
      <c r="V175" s="11"/>
      <c r="W175" s="11"/>
      <c r="X175" s="11"/>
      <c r="Y175" s="11"/>
      <c r="Z175" s="11"/>
      <c r="AA175" s="11"/>
      <c r="AB175" s="11"/>
      <c r="AC175" s="885"/>
      <c r="AD175" s="885"/>
      <c r="AE175" s="885"/>
      <c r="AF175" s="885"/>
      <c r="AG175" s="885"/>
      <c r="AH175" s="885"/>
      <c r="AI175" s="885"/>
      <c r="AJ175" s="885"/>
      <c r="AK175" s="885"/>
      <c r="AL175" s="885"/>
      <c r="AM175" s="885"/>
      <c r="AN175" s="885"/>
      <c r="AO175" s="885"/>
      <c r="AP175" s="885"/>
      <c r="AQ175" s="885"/>
      <c r="AR175" s="885"/>
      <c r="AS175" s="885"/>
      <c r="AT175" s="885"/>
      <c r="AU175" s="885"/>
      <c r="AV175" s="885"/>
      <c r="AW175" s="885"/>
      <c r="AX175" s="885"/>
      <c r="AY175" s="885"/>
      <c r="AZ175" s="395"/>
      <c r="BA175" s="942"/>
      <c r="BB175" s="643"/>
      <c r="BC175" s="497"/>
      <c r="BD175" s="484"/>
      <c r="BE175" s="484"/>
      <c r="BF175" s="484"/>
      <c r="BG175" s="501"/>
      <c r="BH175" s="497"/>
      <c r="BI175" s="484"/>
      <c r="BJ175" s="484"/>
      <c r="BK175" s="484"/>
      <c r="BL175" s="501"/>
      <c r="BM175" s="497"/>
      <c r="BN175" s="484"/>
      <c r="BO175" s="484"/>
      <c r="BP175" s="484"/>
      <c r="BQ175" s="501"/>
      <c r="BR175" s="4"/>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row>
    <row r="176" s="603" customFormat="true" ht="15" customHeight="true" x14ac:dyDescent="0.2">
      <c r="A176" s="190"/>
      <c r="B176" s="181"/>
      <c r="C176" s="127"/>
      <c r="D176" s="126"/>
      <c r="E176" s="126"/>
      <c r="F176" s="126"/>
      <c r="G176" s="125"/>
      <c r="H176" s="124"/>
      <c r="I176" s="126"/>
      <c r="J176" s="126"/>
      <c r="K176" s="126"/>
      <c r="L176" s="123"/>
      <c r="M176" s="127"/>
      <c r="N176" s="126"/>
      <c r="O176" s="126"/>
      <c r="P176" s="126"/>
      <c r="Q176" s="125"/>
      <c r="R176" s="15"/>
      <c r="S176" s="11"/>
      <c r="T176" s="11"/>
      <c r="U176" s="11"/>
      <c r="V176" s="11"/>
      <c r="W176" s="11"/>
      <c r="X176" s="11"/>
      <c r="Y176" s="11"/>
      <c r="Z176" s="11"/>
      <c r="AA176" s="11"/>
      <c r="AB176" s="11"/>
      <c r="AC176" s="885"/>
      <c r="AD176" s="885"/>
      <c r="AE176" s="885"/>
      <c r="AF176" s="885"/>
      <c r="AG176" s="885"/>
      <c r="AH176" s="885"/>
      <c r="AI176" s="885"/>
      <c r="AJ176" s="885"/>
      <c r="AK176" s="885"/>
      <c r="AL176" s="885"/>
      <c r="AM176" s="885"/>
      <c r="AN176" s="885"/>
      <c r="AO176" s="885"/>
      <c r="AP176" s="885"/>
      <c r="AQ176" s="885"/>
      <c r="AR176" s="885"/>
      <c r="AS176" s="885"/>
      <c r="AT176" s="885"/>
      <c r="AU176" s="885"/>
      <c r="AV176" s="885"/>
      <c r="AW176" s="885"/>
      <c r="AX176" s="885"/>
      <c r="AY176" s="885"/>
      <c r="AZ176" s="395"/>
      <c r="BA176" s="942"/>
      <c r="BB176" s="643"/>
      <c r="BC176" s="497"/>
      <c r="BD176" s="484"/>
      <c r="BE176" s="484"/>
      <c r="BF176" s="484"/>
      <c r="BG176" s="501"/>
      <c r="BH176" s="497"/>
      <c r="BI176" s="484"/>
      <c r="BJ176" s="484"/>
      <c r="BK176" s="484"/>
      <c r="BL176" s="501"/>
      <c r="BM176" s="497"/>
      <c r="BN176" s="484"/>
      <c r="BO176" s="484"/>
      <c r="BP176" s="484"/>
      <c r="BQ176" s="501"/>
      <c r="BR176" s="4"/>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row>
    <row r="177" s="603" customFormat="true" ht="15" customHeight="true" x14ac:dyDescent="0.2">
      <c r="A177" s="190"/>
      <c r="B177" s="181"/>
      <c r="C177" s="127"/>
      <c r="D177" s="126"/>
      <c r="E177" s="126"/>
      <c r="F177" s="126"/>
      <c r="G177" s="125"/>
      <c r="H177" s="124"/>
      <c r="I177" s="126"/>
      <c r="J177" s="126"/>
      <c r="K177" s="126"/>
      <c r="L177" s="123"/>
      <c r="M177" s="127"/>
      <c r="N177" s="126"/>
      <c r="O177" s="126"/>
      <c r="P177" s="126"/>
      <c r="Q177" s="125"/>
      <c r="R177" s="15"/>
      <c r="S177" s="11"/>
      <c r="T177" s="11"/>
      <c r="U177" s="11"/>
      <c r="V177" s="11"/>
      <c r="W177" s="11"/>
      <c r="X177" s="11"/>
      <c r="Y177" s="11"/>
      <c r="Z177" s="11"/>
      <c r="AA177" s="11"/>
      <c r="AB177" s="11"/>
      <c r="AC177" s="885"/>
      <c r="AD177" s="885"/>
      <c r="AE177" s="885"/>
      <c r="AF177" s="885"/>
      <c r="AG177" s="885"/>
      <c r="AH177" s="885"/>
      <c r="AI177" s="885"/>
      <c r="AJ177" s="885"/>
      <c r="AK177" s="885"/>
      <c r="AL177" s="885"/>
      <c r="AM177" s="885"/>
      <c r="AN177" s="885"/>
      <c r="AO177" s="885"/>
      <c r="AP177" s="885"/>
      <c r="AQ177" s="885"/>
      <c r="AR177" s="885"/>
      <c r="AS177" s="885"/>
      <c r="AT177" s="885"/>
      <c r="AU177" s="885"/>
      <c r="AV177" s="885"/>
      <c r="AW177" s="885"/>
      <c r="AX177" s="885"/>
      <c r="AY177" s="885"/>
      <c r="AZ177" s="395"/>
      <c r="BA177" s="942"/>
      <c r="BB177" s="643"/>
      <c r="BC177" s="497"/>
      <c r="BD177" s="484"/>
      <c r="BE177" s="484"/>
      <c r="BF177" s="484"/>
      <c r="BG177" s="501"/>
      <c r="BH177" s="497"/>
      <c r="BI177" s="484"/>
      <c r="BJ177" s="484"/>
      <c r="BK177" s="484"/>
      <c r="BL177" s="501"/>
      <c r="BM177" s="497"/>
      <c r="BN177" s="484"/>
      <c r="BO177" s="484"/>
      <c r="BP177" s="484"/>
      <c r="BQ177" s="501"/>
      <c r="BR177" s="4"/>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row>
    <row r="178" s="603" customFormat="true" ht="15" customHeight="true" x14ac:dyDescent="0.2">
      <c r="A178" s="190"/>
      <c r="B178" s="181"/>
      <c r="C178" s="127"/>
      <c r="D178" s="126"/>
      <c r="E178" s="126"/>
      <c r="F178" s="126"/>
      <c r="G178" s="125"/>
      <c r="H178" s="124"/>
      <c r="I178" s="126"/>
      <c r="J178" s="126"/>
      <c r="K178" s="126"/>
      <c r="L178" s="123"/>
      <c r="M178" s="127"/>
      <c r="N178" s="126"/>
      <c r="O178" s="126"/>
      <c r="P178" s="126"/>
      <c r="Q178" s="125"/>
      <c r="R178" s="15"/>
      <c r="S178" s="11"/>
      <c r="T178" s="11"/>
      <c r="U178" s="11"/>
      <c r="V178" s="11"/>
      <c r="W178" s="11"/>
      <c r="X178" s="11"/>
      <c r="Y178" s="11"/>
      <c r="Z178" s="11"/>
      <c r="AA178" s="11"/>
      <c r="AB178" s="11"/>
      <c r="AC178" s="885"/>
      <c r="AD178" s="885"/>
      <c r="AE178" s="885"/>
      <c r="AF178" s="885"/>
      <c r="AG178" s="885"/>
      <c r="AH178" s="885"/>
      <c r="AI178" s="885"/>
      <c r="AJ178" s="885"/>
      <c r="AK178" s="885"/>
      <c r="AL178" s="885"/>
      <c r="AM178" s="885"/>
      <c r="AN178" s="885"/>
      <c r="AO178" s="885"/>
      <c r="AP178" s="885"/>
      <c r="AQ178" s="885"/>
      <c r="AR178" s="885"/>
      <c r="AS178" s="885"/>
      <c r="AT178" s="885"/>
      <c r="AU178" s="885"/>
      <c r="AV178" s="885"/>
      <c r="AW178" s="885"/>
      <c r="AX178" s="885"/>
      <c r="AY178" s="885"/>
      <c r="AZ178" s="395"/>
      <c r="BA178" s="942"/>
      <c r="BB178" s="643"/>
      <c r="BC178" s="497"/>
      <c r="BD178" s="484"/>
      <c r="BE178" s="484"/>
      <c r="BF178" s="484"/>
      <c r="BG178" s="501"/>
      <c r="BH178" s="497"/>
      <c r="BI178" s="484"/>
      <c r="BJ178" s="484"/>
      <c r="BK178" s="484"/>
      <c r="BL178" s="501"/>
      <c r="BM178" s="497"/>
      <c r="BN178" s="484"/>
      <c r="BO178" s="484"/>
      <c r="BP178" s="484"/>
      <c r="BQ178" s="501"/>
      <c r="BR178" s="4"/>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row>
    <row r="179" s="603" customFormat="true" ht="15" customHeight="true" x14ac:dyDescent="0.2">
      <c r="A179" s="190"/>
      <c r="B179" s="181"/>
      <c r="C179" s="127"/>
      <c r="D179" s="126"/>
      <c r="E179" s="126"/>
      <c r="F179" s="126"/>
      <c r="G179" s="125"/>
      <c r="H179" s="124"/>
      <c r="I179" s="126"/>
      <c r="J179" s="126"/>
      <c r="K179" s="126"/>
      <c r="L179" s="123"/>
      <c r="M179" s="127"/>
      <c r="N179" s="126"/>
      <c r="O179" s="126"/>
      <c r="P179" s="126"/>
      <c r="Q179" s="125"/>
      <c r="R179" s="15"/>
      <c r="S179" s="11"/>
      <c r="T179" s="11"/>
      <c r="U179" s="11"/>
      <c r="V179" s="11"/>
      <c r="W179" s="11"/>
      <c r="X179" s="11"/>
      <c r="Y179" s="11"/>
      <c r="Z179" s="11"/>
      <c r="AA179" s="11"/>
      <c r="AB179" s="11"/>
      <c r="AC179" s="885"/>
      <c r="AD179" s="885"/>
      <c r="AE179" s="885"/>
      <c r="AF179" s="885"/>
      <c r="AG179" s="885"/>
      <c r="AH179" s="885"/>
      <c r="AI179" s="885"/>
      <c r="AJ179" s="885"/>
      <c r="AK179" s="885"/>
      <c r="AL179" s="885"/>
      <c r="AM179" s="885"/>
      <c r="AN179" s="885"/>
      <c r="AO179" s="885"/>
      <c r="AP179" s="885"/>
      <c r="AQ179" s="885"/>
      <c r="AR179" s="885"/>
      <c r="AS179" s="885"/>
      <c r="AT179" s="885"/>
      <c r="AU179" s="885"/>
      <c r="AV179" s="885"/>
      <c r="AW179" s="885"/>
      <c r="AX179" s="885"/>
      <c r="AY179" s="885"/>
      <c r="AZ179" s="395"/>
      <c r="BA179" s="942"/>
      <c r="BB179" s="643"/>
      <c r="BC179" s="497"/>
      <c r="BD179" s="484"/>
      <c r="BE179" s="484"/>
      <c r="BF179" s="484"/>
      <c r="BG179" s="501"/>
      <c r="BH179" s="497"/>
      <c r="BI179" s="484"/>
      <c r="BJ179" s="484"/>
      <c r="BK179" s="484"/>
      <c r="BL179" s="501"/>
      <c r="BM179" s="497"/>
      <c r="BN179" s="484"/>
      <c r="BO179" s="484"/>
      <c r="BP179" s="484"/>
      <c r="BQ179" s="501"/>
      <c r="BR179" s="4"/>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row>
    <row r="180" s="603" customFormat="true" ht="15" customHeight="true" x14ac:dyDescent="0.2">
      <c r="A180" s="190"/>
      <c r="B180" s="181"/>
      <c r="C180" s="127"/>
      <c r="D180" s="126"/>
      <c r="E180" s="126"/>
      <c r="F180" s="126"/>
      <c r="G180" s="125"/>
      <c r="H180" s="124"/>
      <c r="I180" s="126"/>
      <c r="J180" s="126"/>
      <c r="K180" s="126"/>
      <c r="L180" s="123"/>
      <c r="M180" s="127"/>
      <c r="N180" s="126"/>
      <c r="O180" s="126"/>
      <c r="P180" s="126"/>
      <c r="Q180" s="125"/>
      <c r="R180" s="15"/>
      <c r="S180" s="11"/>
      <c r="T180" s="11"/>
      <c r="U180" s="11"/>
      <c r="V180" s="11"/>
      <c r="W180" s="11"/>
      <c r="X180" s="11"/>
      <c r="Y180" s="11"/>
      <c r="Z180" s="11"/>
      <c r="AA180" s="11"/>
      <c r="AB180" s="11"/>
      <c r="AC180" s="885"/>
      <c r="AD180" s="885"/>
      <c r="AE180" s="885"/>
      <c r="AF180" s="885"/>
      <c r="AG180" s="885"/>
      <c r="AH180" s="885"/>
      <c r="AI180" s="885"/>
      <c r="AJ180" s="885"/>
      <c r="AK180" s="885"/>
      <c r="AL180" s="885"/>
      <c r="AM180" s="885"/>
      <c r="AN180" s="885"/>
      <c r="AO180" s="885"/>
      <c r="AP180" s="885"/>
      <c r="AQ180" s="885"/>
      <c r="AR180" s="885"/>
      <c r="AS180" s="885"/>
      <c r="AT180" s="885"/>
      <c r="AU180" s="885"/>
      <c r="AV180" s="885"/>
      <c r="AW180" s="885"/>
      <c r="AX180" s="885"/>
      <c r="AY180" s="885"/>
      <c r="AZ180" s="395"/>
      <c r="BA180" s="942"/>
      <c r="BB180" s="643"/>
      <c r="BC180" s="497"/>
      <c r="BD180" s="484"/>
      <c r="BE180" s="484"/>
      <c r="BF180" s="484"/>
      <c r="BG180" s="501"/>
      <c r="BH180" s="497"/>
      <c r="BI180" s="484"/>
      <c r="BJ180" s="484"/>
      <c r="BK180" s="484"/>
      <c r="BL180" s="501"/>
      <c r="BM180" s="497"/>
      <c r="BN180" s="484"/>
      <c r="BO180" s="484"/>
      <c r="BP180" s="484"/>
      <c r="BQ180" s="501"/>
      <c r="BR180" s="4"/>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row>
    <row r="181" s="603" customFormat="true" ht="15" customHeight="true" x14ac:dyDescent="0.2">
      <c r="A181" s="190"/>
      <c r="B181" s="181"/>
      <c r="C181" s="127"/>
      <c r="D181" s="126"/>
      <c r="E181" s="126"/>
      <c r="F181" s="126"/>
      <c r="G181" s="125"/>
      <c r="H181" s="124"/>
      <c r="I181" s="126"/>
      <c r="J181" s="126"/>
      <c r="K181" s="126"/>
      <c r="L181" s="123"/>
      <c r="M181" s="127"/>
      <c r="N181" s="126"/>
      <c r="O181" s="126"/>
      <c r="P181" s="126"/>
      <c r="Q181" s="125"/>
      <c r="R181" s="15"/>
      <c r="S181" s="11"/>
      <c r="T181" s="11"/>
      <c r="U181" s="11"/>
      <c r="V181" s="11"/>
      <c r="W181" s="11"/>
      <c r="X181" s="11"/>
      <c r="Y181" s="11"/>
      <c r="Z181" s="11"/>
      <c r="AA181" s="11"/>
      <c r="AB181" s="11"/>
      <c r="AC181" s="885"/>
      <c r="AD181" s="885"/>
      <c r="AE181" s="885"/>
      <c r="AF181" s="885"/>
      <c r="AG181" s="885"/>
      <c r="AH181" s="885"/>
      <c r="AI181" s="885"/>
      <c r="AJ181" s="885"/>
      <c r="AK181" s="885"/>
      <c r="AL181" s="885"/>
      <c r="AM181" s="885"/>
      <c r="AN181" s="885"/>
      <c r="AO181" s="885"/>
      <c r="AP181" s="885"/>
      <c r="AQ181" s="885"/>
      <c r="AR181" s="885"/>
      <c r="AS181" s="885"/>
      <c r="AT181" s="885"/>
      <c r="AU181" s="885"/>
      <c r="AV181" s="885"/>
      <c r="AW181" s="885"/>
      <c r="AX181" s="885"/>
      <c r="AY181" s="885"/>
      <c r="AZ181" s="395"/>
      <c r="BA181" s="942"/>
      <c r="BB181" s="643"/>
      <c r="BC181" s="497"/>
      <c r="BD181" s="484"/>
      <c r="BE181" s="484"/>
      <c r="BF181" s="484"/>
      <c r="BG181" s="501"/>
      <c r="BH181" s="497"/>
      <c r="BI181" s="484"/>
      <c r="BJ181" s="484"/>
      <c r="BK181" s="484"/>
      <c r="BL181" s="501"/>
      <c r="BM181" s="497"/>
      <c r="BN181" s="484"/>
      <c r="BO181" s="484"/>
      <c r="BP181" s="484"/>
      <c r="BQ181" s="501"/>
      <c r="BR181" s="4"/>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row>
    <row r="182" s="603" customFormat="true" ht="15" customHeight="true" x14ac:dyDescent="0.2">
      <c r="A182" s="190"/>
      <c r="B182" s="181"/>
      <c r="C182" s="127"/>
      <c r="D182" s="126"/>
      <c r="E182" s="126"/>
      <c r="F182" s="126"/>
      <c r="G182" s="125"/>
      <c r="H182" s="124"/>
      <c r="I182" s="126"/>
      <c r="J182" s="126"/>
      <c r="K182" s="126"/>
      <c r="L182" s="123"/>
      <c r="M182" s="127"/>
      <c r="N182" s="126"/>
      <c r="O182" s="126"/>
      <c r="P182" s="126"/>
      <c r="Q182" s="125"/>
      <c r="R182" s="15"/>
      <c r="S182" s="11"/>
      <c r="T182" s="11"/>
      <c r="U182" s="11"/>
      <c r="V182" s="11"/>
      <c r="W182" s="11"/>
      <c r="X182" s="11"/>
      <c r="Y182" s="11"/>
      <c r="Z182" s="11"/>
      <c r="AA182" s="11"/>
      <c r="AB182" s="11"/>
      <c r="AC182" s="885"/>
      <c r="AD182" s="885"/>
      <c r="AE182" s="885"/>
      <c r="AF182" s="885"/>
      <c r="AG182" s="885"/>
      <c r="AH182" s="885"/>
      <c r="AI182" s="885"/>
      <c r="AJ182" s="885"/>
      <c r="AK182" s="885"/>
      <c r="AL182" s="885"/>
      <c r="AM182" s="885"/>
      <c r="AN182" s="885"/>
      <c r="AO182" s="885"/>
      <c r="AP182" s="885"/>
      <c r="AQ182" s="885"/>
      <c r="AR182" s="885"/>
      <c r="AS182" s="885"/>
      <c r="AT182" s="885"/>
      <c r="AU182" s="885"/>
      <c r="AV182" s="885"/>
      <c r="AW182" s="885"/>
      <c r="AX182" s="885"/>
      <c r="AY182" s="885"/>
      <c r="AZ182" s="395"/>
      <c r="BA182" s="942"/>
      <c r="BB182" s="643"/>
      <c r="BC182" s="497"/>
      <c r="BD182" s="484"/>
      <c r="BE182" s="484"/>
      <c r="BF182" s="484"/>
      <c r="BG182" s="501"/>
      <c r="BH182" s="497"/>
      <c r="BI182" s="484"/>
      <c r="BJ182" s="484"/>
      <c r="BK182" s="484"/>
      <c r="BL182" s="501"/>
      <c r="BM182" s="497"/>
      <c r="BN182" s="484"/>
      <c r="BO182" s="484"/>
      <c r="BP182" s="484"/>
      <c r="BQ182" s="501"/>
      <c r="BR182" s="4"/>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row>
    <row r="183" s="603" customFormat="true" ht="15" customHeight="true" x14ac:dyDescent="0.2">
      <c r="A183" s="190"/>
      <c r="B183" s="181"/>
      <c r="C183" s="127"/>
      <c r="D183" s="126"/>
      <c r="E183" s="126"/>
      <c r="F183" s="126"/>
      <c r="G183" s="125"/>
      <c r="H183" s="124"/>
      <c r="I183" s="126"/>
      <c r="J183" s="126"/>
      <c r="K183" s="126"/>
      <c r="L183" s="123"/>
      <c r="M183" s="127"/>
      <c r="N183" s="126"/>
      <c r="O183" s="126"/>
      <c r="P183" s="126"/>
      <c r="Q183" s="125"/>
      <c r="R183" s="15"/>
      <c r="S183" s="11"/>
      <c r="T183" s="11"/>
      <c r="U183" s="11"/>
      <c r="V183" s="11"/>
      <c r="W183" s="11"/>
      <c r="X183" s="11"/>
      <c r="Y183" s="11"/>
      <c r="Z183" s="11"/>
      <c r="AA183" s="11"/>
      <c r="AB183" s="11"/>
      <c r="AC183" s="885"/>
      <c r="AD183" s="885"/>
      <c r="AE183" s="885"/>
      <c r="AF183" s="885"/>
      <c r="AG183" s="885"/>
      <c r="AH183" s="885"/>
      <c r="AI183" s="885"/>
      <c r="AJ183" s="885"/>
      <c r="AK183" s="885"/>
      <c r="AL183" s="885"/>
      <c r="AM183" s="885"/>
      <c r="AN183" s="885"/>
      <c r="AO183" s="885"/>
      <c r="AP183" s="885"/>
      <c r="AQ183" s="885"/>
      <c r="AR183" s="885"/>
      <c r="AS183" s="885"/>
      <c r="AT183" s="885"/>
      <c r="AU183" s="885"/>
      <c r="AV183" s="885"/>
      <c r="AW183" s="885"/>
      <c r="AX183" s="885"/>
      <c r="AY183" s="885"/>
      <c r="AZ183" s="395"/>
      <c r="BA183" s="942"/>
      <c r="BB183" s="643"/>
      <c r="BC183" s="497"/>
      <c r="BD183" s="484"/>
      <c r="BE183" s="484"/>
      <c r="BF183" s="484"/>
      <c r="BG183" s="501"/>
      <c r="BH183" s="497"/>
      <c r="BI183" s="484"/>
      <c r="BJ183" s="484"/>
      <c r="BK183" s="484"/>
      <c r="BL183" s="501"/>
      <c r="BM183" s="497"/>
      <c r="BN183" s="484"/>
      <c r="BO183" s="484"/>
      <c r="BP183" s="484"/>
      <c r="BQ183" s="501"/>
      <c r="BR183" s="4"/>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row>
    <row r="184" s="603" customFormat="true" ht="15" customHeight="true" x14ac:dyDescent="0.2">
      <c r="A184" s="190"/>
      <c r="B184" s="181"/>
      <c r="C184" s="127"/>
      <c r="D184" s="126"/>
      <c r="E184" s="126"/>
      <c r="F184" s="126"/>
      <c r="G184" s="125"/>
      <c r="H184" s="124"/>
      <c r="I184" s="126"/>
      <c r="J184" s="126"/>
      <c r="K184" s="126"/>
      <c r="L184" s="123"/>
      <c r="M184" s="127"/>
      <c r="N184" s="126"/>
      <c r="O184" s="126"/>
      <c r="P184" s="126"/>
      <c r="Q184" s="125"/>
      <c r="R184" s="15"/>
      <c r="S184" s="11"/>
      <c r="T184" s="11"/>
      <c r="U184" s="11"/>
      <c r="V184" s="11"/>
      <c r="W184" s="11"/>
      <c r="X184" s="11"/>
      <c r="Y184" s="11"/>
      <c r="Z184" s="11"/>
      <c r="AA184" s="11"/>
      <c r="AB184" s="11"/>
      <c r="AC184" s="885"/>
      <c r="AD184" s="885"/>
      <c r="AE184" s="885"/>
      <c r="AF184" s="885"/>
      <c r="AG184" s="885"/>
      <c r="AH184" s="885"/>
      <c r="AI184" s="885"/>
      <c r="AJ184" s="885"/>
      <c r="AK184" s="885"/>
      <c r="AL184" s="885"/>
      <c r="AM184" s="885"/>
      <c r="AN184" s="885"/>
      <c r="AO184" s="885"/>
      <c r="AP184" s="885"/>
      <c r="AQ184" s="885"/>
      <c r="AR184" s="885"/>
      <c r="AS184" s="885"/>
      <c r="AT184" s="885"/>
      <c r="AU184" s="885"/>
      <c r="AV184" s="885"/>
      <c r="AW184" s="885"/>
      <c r="AX184" s="885"/>
      <c r="AY184" s="885"/>
      <c r="AZ184" s="395"/>
      <c r="BA184" s="942"/>
      <c r="BB184" s="643"/>
      <c r="BC184" s="497"/>
      <c r="BD184" s="484"/>
      <c r="BE184" s="484"/>
      <c r="BF184" s="484"/>
      <c r="BG184" s="501"/>
      <c r="BH184" s="497"/>
      <c r="BI184" s="484"/>
      <c r="BJ184" s="484"/>
      <c r="BK184" s="484"/>
      <c r="BL184" s="501"/>
      <c r="BM184" s="497"/>
      <c r="BN184" s="484"/>
      <c r="BO184" s="484"/>
      <c r="BP184" s="484"/>
      <c r="BQ184" s="501"/>
      <c r="BR184" s="4"/>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row>
    <row r="185" s="603" customFormat="true" ht="15" customHeight="true" x14ac:dyDescent="0.2">
      <c r="A185" s="190"/>
      <c r="B185" s="181"/>
      <c r="C185" s="127"/>
      <c r="D185" s="126"/>
      <c r="E185" s="126"/>
      <c r="F185" s="126"/>
      <c r="G185" s="125"/>
      <c r="H185" s="124"/>
      <c r="I185" s="126"/>
      <c r="J185" s="126"/>
      <c r="K185" s="126"/>
      <c r="L185" s="123"/>
      <c r="M185" s="127"/>
      <c r="N185" s="126"/>
      <c r="O185" s="126"/>
      <c r="P185" s="126"/>
      <c r="Q185" s="125"/>
      <c r="R185" s="15"/>
      <c r="S185" s="11"/>
      <c r="T185" s="11"/>
      <c r="U185" s="11"/>
      <c r="V185" s="11"/>
      <c r="W185" s="11"/>
      <c r="X185" s="11"/>
      <c r="Y185" s="11"/>
      <c r="Z185" s="11"/>
      <c r="AA185" s="11"/>
      <c r="AB185" s="11"/>
      <c r="AC185" s="885"/>
      <c r="AD185" s="885"/>
      <c r="AE185" s="885"/>
      <c r="AF185" s="885"/>
      <c r="AG185" s="885"/>
      <c r="AH185" s="885"/>
      <c r="AI185" s="885"/>
      <c r="AJ185" s="885"/>
      <c r="AK185" s="885"/>
      <c r="AL185" s="885"/>
      <c r="AM185" s="885"/>
      <c r="AN185" s="885"/>
      <c r="AO185" s="885"/>
      <c r="AP185" s="885"/>
      <c r="AQ185" s="885"/>
      <c r="AR185" s="885"/>
      <c r="AS185" s="885"/>
      <c r="AT185" s="885"/>
      <c r="AU185" s="885"/>
      <c r="AV185" s="885"/>
      <c r="AW185" s="885"/>
      <c r="AX185" s="885"/>
      <c r="AY185" s="885"/>
      <c r="AZ185" s="395"/>
      <c r="BA185" s="942"/>
      <c r="BB185" s="643"/>
      <c r="BC185" s="497"/>
      <c r="BD185" s="484"/>
      <c r="BE185" s="484"/>
      <c r="BF185" s="484"/>
      <c r="BG185" s="501"/>
      <c r="BH185" s="497"/>
      <c r="BI185" s="484"/>
      <c r="BJ185" s="484"/>
      <c r="BK185" s="484"/>
      <c r="BL185" s="501"/>
      <c r="BM185" s="497"/>
      <c r="BN185" s="484"/>
      <c r="BO185" s="484"/>
      <c r="BP185" s="484"/>
      <c r="BQ185" s="501"/>
      <c r="BR185" s="4"/>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row>
    <row r="186" s="603" customFormat="true" ht="15" customHeight="true" x14ac:dyDescent="0.2">
      <c r="A186" s="190"/>
      <c r="B186" s="181"/>
      <c r="C186" s="127"/>
      <c r="D186" s="126"/>
      <c r="E186" s="126"/>
      <c r="F186" s="126"/>
      <c r="G186" s="125"/>
      <c r="H186" s="124"/>
      <c r="I186" s="126"/>
      <c r="J186" s="126"/>
      <c r="K186" s="126"/>
      <c r="L186" s="123"/>
      <c r="M186" s="127"/>
      <c r="N186" s="126"/>
      <c r="O186" s="126"/>
      <c r="P186" s="126"/>
      <c r="Q186" s="125"/>
      <c r="R186" s="15"/>
      <c r="S186" s="11"/>
      <c r="T186" s="11"/>
      <c r="U186" s="11"/>
      <c r="V186" s="11"/>
      <c r="W186" s="11"/>
      <c r="X186" s="11"/>
      <c r="Y186" s="11"/>
      <c r="Z186" s="11"/>
      <c r="AA186" s="11"/>
      <c r="AB186" s="11"/>
      <c r="AC186" s="885"/>
      <c r="AD186" s="885"/>
      <c r="AE186" s="885"/>
      <c r="AF186" s="885"/>
      <c r="AG186" s="885"/>
      <c r="AH186" s="885"/>
      <c r="AI186" s="885"/>
      <c r="AJ186" s="885"/>
      <c r="AK186" s="885"/>
      <c r="AL186" s="885"/>
      <c r="AM186" s="885"/>
      <c r="AN186" s="885"/>
      <c r="AO186" s="885"/>
      <c r="AP186" s="885"/>
      <c r="AQ186" s="885"/>
      <c r="AR186" s="885"/>
      <c r="AS186" s="885"/>
      <c r="AT186" s="885"/>
      <c r="AU186" s="885"/>
      <c r="AV186" s="885"/>
      <c r="AW186" s="885"/>
      <c r="AX186" s="885"/>
      <c r="AY186" s="885"/>
      <c r="AZ186" s="395"/>
      <c r="BA186" s="942"/>
      <c r="BB186" s="643"/>
      <c r="BC186" s="497"/>
      <c r="BD186" s="484"/>
      <c r="BE186" s="484"/>
      <c r="BF186" s="484"/>
      <c r="BG186" s="501"/>
      <c r="BH186" s="497"/>
      <c r="BI186" s="484"/>
      <c r="BJ186" s="484"/>
      <c r="BK186" s="484"/>
      <c r="BL186" s="501"/>
      <c r="BM186" s="497"/>
      <c r="BN186" s="484"/>
      <c r="BO186" s="484"/>
      <c r="BP186" s="484"/>
      <c r="BQ186" s="501"/>
      <c r="BR186" s="4"/>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row>
    <row r="187" s="603" customFormat="true" ht="15" customHeight="true" x14ac:dyDescent="0.2">
      <c r="A187" s="190"/>
      <c r="B187" s="181"/>
      <c r="C187" s="127"/>
      <c r="D187" s="126"/>
      <c r="E187" s="126"/>
      <c r="F187" s="126"/>
      <c r="G187" s="125"/>
      <c r="H187" s="124"/>
      <c r="I187" s="126"/>
      <c r="J187" s="126"/>
      <c r="K187" s="126"/>
      <c r="L187" s="123"/>
      <c r="M187" s="127"/>
      <c r="N187" s="126"/>
      <c r="O187" s="126"/>
      <c r="P187" s="126"/>
      <c r="Q187" s="125"/>
      <c r="R187" s="15"/>
      <c r="S187" s="11"/>
      <c r="T187" s="11"/>
      <c r="U187" s="11"/>
      <c r="V187" s="11"/>
      <c r="W187" s="11"/>
      <c r="X187" s="11"/>
      <c r="Y187" s="11"/>
      <c r="Z187" s="11"/>
      <c r="AA187" s="11"/>
      <c r="AB187" s="11"/>
      <c r="AC187" s="885"/>
      <c r="AD187" s="885"/>
      <c r="AE187" s="885"/>
      <c r="AF187" s="885"/>
      <c r="AG187" s="885"/>
      <c r="AH187" s="885"/>
      <c r="AI187" s="885"/>
      <c r="AJ187" s="885"/>
      <c r="AK187" s="885"/>
      <c r="AL187" s="885"/>
      <c r="AM187" s="885"/>
      <c r="AN187" s="885"/>
      <c r="AO187" s="885"/>
      <c r="AP187" s="885"/>
      <c r="AQ187" s="885"/>
      <c r="AR187" s="885"/>
      <c r="AS187" s="885"/>
      <c r="AT187" s="885"/>
      <c r="AU187" s="885"/>
      <c r="AV187" s="885"/>
      <c r="AW187" s="885"/>
      <c r="AX187" s="885"/>
      <c r="AY187" s="885"/>
      <c r="AZ187" s="395"/>
      <c r="BA187" s="942"/>
      <c r="BB187" s="643"/>
      <c r="BC187" s="497"/>
      <c r="BD187" s="484"/>
      <c r="BE187" s="484"/>
      <c r="BF187" s="484"/>
      <c r="BG187" s="501"/>
      <c r="BH187" s="497"/>
      <c r="BI187" s="484"/>
      <c r="BJ187" s="484"/>
      <c r="BK187" s="484"/>
      <c r="BL187" s="501"/>
      <c r="BM187" s="497"/>
      <c r="BN187" s="484"/>
      <c r="BO187" s="484"/>
      <c r="BP187" s="484"/>
      <c r="BQ187" s="501"/>
      <c r="BR187" s="4"/>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row>
    <row r="188" s="603" customFormat="true" ht="15" customHeight="true" x14ac:dyDescent="0.2">
      <c r="A188" s="190"/>
      <c r="B188" s="181"/>
      <c r="C188" s="127"/>
      <c r="D188" s="126"/>
      <c r="E188" s="126"/>
      <c r="F188" s="126"/>
      <c r="G188" s="125"/>
      <c r="H188" s="124"/>
      <c r="I188" s="126"/>
      <c r="J188" s="126"/>
      <c r="K188" s="126"/>
      <c r="L188" s="123"/>
      <c r="M188" s="127"/>
      <c r="N188" s="126"/>
      <c r="O188" s="126"/>
      <c r="P188" s="126"/>
      <c r="Q188" s="125"/>
      <c r="R188" s="15"/>
      <c r="S188" s="11"/>
      <c r="T188" s="11"/>
      <c r="U188" s="11"/>
      <c r="V188" s="11"/>
      <c r="W188" s="11"/>
      <c r="X188" s="11"/>
      <c r="Y188" s="11"/>
      <c r="Z188" s="11"/>
      <c r="AA188" s="11"/>
      <c r="AB188" s="11"/>
      <c r="AC188" s="885"/>
      <c r="AD188" s="885"/>
      <c r="AE188" s="885"/>
      <c r="AF188" s="885"/>
      <c r="AG188" s="885"/>
      <c r="AH188" s="885"/>
      <c r="AI188" s="885"/>
      <c r="AJ188" s="885"/>
      <c r="AK188" s="885"/>
      <c r="AL188" s="885"/>
      <c r="AM188" s="885"/>
      <c r="AN188" s="885"/>
      <c r="AO188" s="885"/>
      <c r="AP188" s="885"/>
      <c r="AQ188" s="885"/>
      <c r="AR188" s="885"/>
      <c r="AS188" s="885"/>
      <c r="AT188" s="885"/>
      <c r="AU188" s="885"/>
      <c r="AV188" s="885"/>
      <c r="AW188" s="885"/>
      <c r="AX188" s="885"/>
      <c r="AY188" s="885"/>
      <c r="AZ188" s="395"/>
      <c r="BA188" s="942"/>
      <c r="BB188" s="643"/>
      <c r="BC188" s="497"/>
      <c r="BD188" s="484"/>
      <c r="BE188" s="484"/>
      <c r="BF188" s="484"/>
      <c r="BG188" s="501"/>
      <c r="BH188" s="497"/>
      <c r="BI188" s="484"/>
      <c r="BJ188" s="484"/>
      <c r="BK188" s="484"/>
      <c r="BL188" s="501"/>
      <c r="BM188" s="497"/>
      <c r="BN188" s="484"/>
      <c r="BO188" s="484"/>
      <c r="BP188" s="484"/>
      <c r="BQ188" s="501"/>
      <c r="BR188" s="4"/>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row>
    <row r="189" s="603" customFormat="true" ht="15" customHeight="true" x14ac:dyDescent="0.2">
      <c r="A189" s="190"/>
      <c r="B189" s="181"/>
      <c r="C189" s="127"/>
      <c r="D189" s="126"/>
      <c r="E189" s="126"/>
      <c r="F189" s="126"/>
      <c r="G189" s="125"/>
      <c r="H189" s="124"/>
      <c r="I189" s="126"/>
      <c r="J189" s="126"/>
      <c r="K189" s="126"/>
      <c r="L189" s="123"/>
      <c r="M189" s="127"/>
      <c r="N189" s="126"/>
      <c r="O189" s="126"/>
      <c r="P189" s="126"/>
      <c r="Q189" s="125"/>
      <c r="R189" s="15"/>
      <c r="S189" s="11"/>
      <c r="T189" s="11"/>
      <c r="U189" s="11"/>
      <c r="V189" s="11"/>
      <c r="W189" s="11"/>
      <c r="X189" s="11"/>
      <c r="Y189" s="11"/>
      <c r="Z189" s="11"/>
      <c r="AA189" s="11"/>
      <c r="AB189" s="11"/>
      <c r="AC189" s="885"/>
      <c r="AD189" s="885"/>
      <c r="AE189" s="885"/>
      <c r="AF189" s="885"/>
      <c r="AG189" s="885"/>
      <c r="AH189" s="885"/>
      <c r="AI189" s="885"/>
      <c r="AJ189" s="885"/>
      <c r="AK189" s="885"/>
      <c r="AL189" s="885"/>
      <c r="AM189" s="885"/>
      <c r="AN189" s="885"/>
      <c r="AO189" s="885"/>
      <c r="AP189" s="885"/>
      <c r="AQ189" s="885"/>
      <c r="AR189" s="885"/>
      <c r="AS189" s="885"/>
      <c r="AT189" s="885"/>
      <c r="AU189" s="885"/>
      <c r="AV189" s="885"/>
      <c r="AW189" s="885"/>
      <c r="AX189" s="885"/>
      <c r="AY189" s="885"/>
      <c r="AZ189" s="395"/>
      <c r="BA189" s="942"/>
      <c r="BB189" s="643"/>
      <c r="BC189" s="497"/>
      <c r="BD189" s="484"/>
      <c r="BE189" s="484"/>
      <c r="BF189" s="484"/>
      <c r="BG189" s="501"/>
      <c r="BH189" s="497"/>
      <c r="BI189" s="484"/>
      <c r="BJ189" s="484"/>
      <c r="BK189" s="484"/>
      <c r="BL189" s="501"/>
      <c r="BM189" s="497"/>
      <c r="BN189" s="484"/>
      <c r="BO189" s="484"/>
      <c r="BP189" s="484"/>
      <c r="BQ189" s="501"/>
      <c r="BR189" s="4"/>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row>
    <row r="190" s="603" customFormat="true" ht="15" customHeight="true" x14ac:dyDescent="0.2">
      <c r="A190" s="190"/>
      <c r="B190" s="181"/>
      <c r="C190" s="127"/>
      <c r="D190" s="126"/>
      <c r="E190" s="126"/>
      <c r="F190" s="126"/>
      <c r="G190" s="125"/>
      <c r="H190" s="124"/>
      <c r="I190" s="126"/>
      <c r="J190" s="126"/>
      <c r="K190" s="126"/>
      <c r="L190" s="123"/>
      <c r="M190" s="127"/>
      <c r="N190" s="126"/>
      <c r="O190" s="126"/>
      <c r="P190" s="126"/>
      <c r="Q190" s="125"/>
      <c r="R190" s="15"/>
      <c r="S190" s="11"/>
      <c r="T190" s="11"/>
      <c r="U190" s="11"/>
      <c r="V190" s="11"/>
      <c r="W190" s="11"/>
      <c r="X190" s="11"/>
      <c r="Y190" s="11"/>
      <c r="Z190" s="11"/>
      <c r="AA190" s="11"/>
      <c r="AB190" s="11"/>
      <c r="AC190" s="885"/>
      <c r="AD190" s="885"/>
      <c r="AE190" s="885"/>
      <c r="AF190" s="885"/>
      <c r="AG190" s="885"/>
      <c r="AH190" s="885"/>
      <c r="AI190" s="885"/>
      <c r="AJ190" s="885"/>
      <c r="AK190" s="885"/>
      <c r="AL190" s="885"/>
      <c r="AM190" s="885"/>
      <c r="AN190" s="885"/>
      <c r="AO190" s="885"/>
      <c r="AP190" s="885"/>
      <c r="AQ190" s="885"/>
      <c r="AR190" s="885"/>
      <c r="AS190" s="885"/>
      <c r="AT190" s="885"/>
      <c r="AU190" s="885"/>
      <c r="AV190" s="885"/>
      <c r="AW190" s="885"/>
      <c r="AX190" s="885"/>
      <c r="AY190" s="885"/>
      <c r="AZ190" s="395"/>
      <c r="BA190" s="942"/>
      <c r="BB190" s="643"/>
      <c r="BC190" s="497"/>
      <c r="BD190" s="484"/>
      <c r="BE190" s="484"/>
      <c r="BF190" s="484"/>
      <c r="BG190" s="501"/>
      <c r="BH190" s="497"/>
      <c r="BI190" s="484"/>
      <c r="BJ190" s="484"/>
      <c r="BK190" s="484"/>
      <c r="BL190" s="501"/>
      <c r="BM190" s="497"/>
      <c r="BN190" s="484"/>
      <c r="BO190" s="484"/>
      <c r="BP190" s="484"/>
      <c r="BQ190" s="501"/>
      <c r="BR190" s="4"/>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row>
    <row r="191" s="603" customFormat="true" ht="15" customHeight="true" x14ac:dyDescent="0.2">
      <c r="A191" s="190"/>
      <c r="B191" s="181"/>
      <c r="C191" s="127"/>
      <c r="D191" s="126"/>
      <c r="E191" s="126"/>
      <c r="F191" s="126"/>
      <c r="G191" s="125"/>
      <c r="H191" s="124"/>
      <c r="I191" s="126"/>
      <c r="J191" s="126"/>
      <c r="K191" s="126"/>
      <c r="L191" s="123"/>
      <c r="M191" s="127"/>
      <c r="N191" s="126"/>
      <c r="O191" s="126"/>
      <c r="P191" s="126"/>
      <c r="Q191" s="125"/>
      <c r="R191" s="15"/>
      <c r="S191" s="11"/>
      <c r="T191" s="11"/>
      <c r="U191" s="11"/>
      <c r="V191" s="11"/>
      <c r="W191" s="11"/>
      <c r="X191" s="11"/>
      <c r="Y191" s="11"/>
      <c r="Z191" s="11"/>
      <c r="AA191" s="11"/>
      <c r="AB191" s="11"/>
      <c r="AC191" s="885"/>
      <c r="AD191" s="885"/>
      <c r="AE191" s="885"/>
      <c r="AF191" s="885"/>
      <c r="AG191" s="885"/>
      <c r="AH191" s="885"/>
      <c r="AI191" s="885"/>
      <c r="AJ191" s="885"/>
      <c r="AK191" s="885"/>
      <c r="AL191" s="885"/>
      <c r="AM191" s="885"/>
      <c r="AN191" s="885"/>
      <c r="AO191" s="885"/>
      <c r="AP191" s="885"/>
      <c r="AQ191" s="885"/>
      <c r="AR191" s="885"/>
      <c r="AS191" s="885"/>
      <c r="AT191" s="885"/>
      <c r="AU191" s="885"/>
      <c r="AV191" s="885"/>
      <c r="AW191" s="885"/>
      <c r="AX191" s="885"/>
      <c r="AY191" s="885"/>
      <c r="AZ191" s="395"/>
      <c r="BA191" s="942"/>
      <c r="BB191" s="643"/>
      <c r="BC191" s="497"/>
      <c r="BD191" s="484"/>
      <c r="BE191" s="484"/>
      <c r="BF191" s="484"/>
      <c r="BG191" s="501"/>
      <c r="BH191" s="497"/>
      <c r="BI191" s="484"/>
      <c r="BJ191" s="484"/>
      <c r="BK191" s="484"/>
      <c r="BL191" s="501"/>
      <c r="BM191" s="497"/>
      <c r="BN191" s="484"/>
      <c r="BO191" s="484"/>
      <c r="BP191" s="484"/>
      <c r="BQ191" s="501"/>
      <c r="BR191" s="4"/>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row>
    <row r="192" s="603" customFormat="true" ht="15" customHeight="true" x14ac:dyDescent="0.2">
      <c r="A192" s="213"/>
      <c r="B192" s="180"/>
      <c r="C192" s="144"/>
      <c r="D192" s="146"/>
      <c r="E192" s="146"/>
      <c r="F192" s="146"/>
      <c r="G192" s="145"/>
      <c r="H192" s="143"/>
      <c r="I192" s="146"/>
      <c r="J192" s="146"/>
      <c r="K192" s="146"/>
      <c r="L192" s="142"/>
      <c r="M192" s="144"/>
      <c r="N192" s="146"/>
      <c r="O192" s="146"/>
      <c r="P192" s="146"/>
      <c r="Q192" s="145"/>
      <c r="R192" s="35"/>
      <c r="S192" s="885"/>
      <c r="T192" s="885"/>
      <c r="U192" s="885"/>
      <c r="V192" s="885"/>
      <c r="W192" s="885"/>
      <c r="X192" s="885"/>
      <c r="Y192" s="885"/>
      <c r="Z192" s="885"/>
      <c r="AA192" s="885"/>
      <c r="AB192" s="885"/>
      <c r="AC192" s="885"/>
      <c r="AD192" s="885"/>
      <c r="AE192" s="885"/>
      <c r="AF192" s="885"/>
      <c r="AG192" s="885"/>
      <c r="AH192" s="885"/>
      <c r="AI192" s="885"/>
      <c r="AJ192" s="885"/>
      <c r="AK192" s="885"/>
      <c r="AL192" s="885"/>
      <c r="AM192" s="885"/>
      <c r="AN192" s="885"/>
      <c r="AO192" s="885"/>
      <c r="AP192" s="885"/>
      <c r="AQ192" s="885"/>
      <c r="AR192" s="885"/>
      <c r="AS192" s="885"/>
      <c r="AT192" s="885"/>
      <c r="AU192" s="885"/>
      <c r="AV192" s="885"/>
      <c r="AW192" s="885"/>
      <c r="AX192" s="885"/>
      <c r="AY192" s="885"/>
      <c r="AZ192" s="395"/>
      <c r="BA192" s="942"/>
      <c r="BB192" s="643"/>
      <c r="BC192" s="497"/>
      <c r="BD192" s="484"/>
      <c r="BE192" s="484"/>
      <c r="BF192" s="484"/>
      <c r="BG192" s="501"/>
      <c r="BH192" s="497"/>
      <c r="BI192" s="484"/>
      <c r="BJ192" s="484"/>
      <c r="BK192" s="484"/>
      <c r="BL192" s="501"/>
      <c r="BM192" s="497"/>
      <c r="BN192" s="484"/>
      <c r="BO192" s="484"/>
      <c r="BP192" s="484"/>
      <c r="BQ192" s="501"/>
      <c r="BR192" s="4"/>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row>
    <row r="193" s="358" customFormat="true" ht="15" customHeight="true" x14ac:dyDescent="0.2">
      <c r="A193" s="212"/>
      <c r="B193" s="179"/>
      <c r="C193" s="144"/>
      <c r="D193" s="146"/>
      <c r="E193" s="146"/>
      <c r="F193" s="146"/>
      <c r="G193" s="145"/>
      <c r="H193" s="143"/>
      <c r="I193" s="146"/>
      <c r="J193" s="146"/>
      <c r="K193" s="146"/>
      <c r="L193" s="142"/>
      <c r="M193" s="144"/>
      <c r="N193" s="146"/>
      <c r="O193" s="146"/>
      <c r="P193" s="146"/>
      <c r="Q193" s="145"/>
      <c r="R193" s="35"/>
      <c r="S193" s="885"/>
      <c r="T193" s="885"/>
      <c r="U193" s="885"/>
      <c r="V193" s="885"/>
      <c r="W193" s="885"/>
      <c r="X193" s="885"/>
      <c r="Y193" s="88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95"/>
      <c r="BA193" s="942"/>
      <c r="BB193" s="643"/>
      <c r="BC193" s="497"/>
      <c r="BD193" s="484"/>
      <c r="BE193" s="484"/>
      <c r="BF193" s="484"/>
      <c r="BG193" s="501"/>
      <c r="BH193" s="497"/>
      <c r="BI193" s="484"/>
      <c r="BJ193" s="484"/>
      <c r="BK193" s="484"/>
      <c r="BL193" s="501"/>
      <c r="BM193" s="497"/>
      <c r="BN193" s="484"/>
      <c r="BO193" s="484"/>
      <c r="BP193" s="484"/>
      <c r="BQ193" s="501"/>
      <c r="BR193" s="4"/>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row>
    <row r="194" s="358" customFormat="true" ht="15" customHeight="true" x14ac:dyDescent="0.2">
      <c r="A194" s="212"/>
      <c r="B194" s="179"/>
      <c r="C194" s="144"/>
      <c r="D194" s="146"/>
      <c r="E194" s="146"/>
      <c r="F194" s="146"/>
      <c r="G194" s="145"/>
      <c r="H194" s="143"/>
      <c r="I194" s="146"/>
      <c r="J194" s="146"/>
      <c r="K194" s="146"/>
      <c r="L194" s="142"/>
      <c r="M194" s="144"/>
      <c r="N194" s="146"/>
      <c r="O194" s="146"/>
      <c r="P194" s="146"/>
      <c r="Q194" s="145"/>
      <c r="R194" s="35"/>
      <c r="S194" s="885"/>
      <c r="T194" s="885"/>
      <c r="U194" s="885"/>
      <c r="V194" s="885"/>
      <c r="W194" s="885"/>
      <c r="X194" s="885"/>
      <c r="Y194" s="88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95"/>
      <c r="BA194" s="942"/>
      <c r="BB194" s="643"/>
      <c r="BC194" s="497"/>
      <c r="BD194" s="484"/>
      <c r="BE194" s="484"/>
      <c r="BF194" s="484"/>
      <c r="BG194" s="501"/>
      <c r="BH194" s="497"/>
      <c r="BI194" s="484"/>
      <c r="BJ194" s="484"/>
      <c r="BK194" s="484"/>
      <c r="BL194" s="501"/>
      <c r="BM194" s="497"/>
      <c r="BN194" s="484"/>
      <c r="BO194" s="484"/>
      <c r="BP194" s="484"/>
      <c r="BQ194" s="501"/>
      <c r="BR194" s="4"/>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row>
    <row r="195" s="358" customFormat="true" ht="15" customHeight="true" x14ac:dyDescent="0.2">
      <c r="A195" s="212"/>
      <c r="B195" s="179"/>
      <c r="C195" s="144"/>
      <c r="D195" s="146"/>
      <c r="E195" s="146"/>
      <c r="F195" s="146"/>
      <c r="G195" s="145"/>
      <c r="H195" s="143"/>
      <c r="I195" s="146"/>
      <c r="J195" s="146"/>
      <c r="K195" s="146"/>
      <c r="L195" s="142"/>
      <c r="M195" s="144"/>
      <c r="N195" s="146"/>
      <c r="O195" s="146"/>
      <c r="P195" s="146"/>
      <c r="Q195" s="145"/>
      <c r="R195" s="35"/>
      <c r="S195" s="885"/>
      <c r="T195" s="885"/>
      <c r="U195" s="885"/>
      <c r="V195" s="885"/>
      <c r="W195" s="885"/>
      <c r="X195" s="885"/>
      <c r="Y195" s="88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95"/>
      <c r="BA195" s="942"/>
      <c r="BB195" s="643"/>
      <c r="BC195" s="497"/>
      <c r="BD195" s="484"/>
      <c r="BE195" s="484"/>
      <c r="BF195" s="484"/>
      <c r="BG195" s="501"/>
      <c r="BH195" s="497"/>
      <c r="BI195" s="484"/>
      <c r="BJ195" s="484"/>
      <c r="BK195" s="484"/>
      <c r="BL195" s="501"/>
      <c r="BM195" s="497"/>
      <c r="BN195" s="484"/>
      <c r="BO195" s="484"/>
      <c r="BP195" s="484"/>
      <c r="BQ195" s="501"/>
      <c r="BR195" s="4"/>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row>
    <row r="196" s="358" customFormat="true" ht="15" customHeight="true" x14ac:dyDescent="0.2">
      <c r="A196" s="212"/>
      <c r="B196" s="179"/>
      <c r="C196" s="144"/>
      <c r="D196" s="146"/>
      <c r="E196" s="146"/>
      <c r="F196" s="146"/>
      <c r="G196" s="145"/>
      <c r="H196" s="143"/>
      <c r="I196" s="146"/>
      <c r="J196" s="146"/>
      <c r="K196" s="146"/>
      <c r="L196" s="142"/>
      <c r="M196" s="144"/>
      <c r="N196" s="146"/>
      <c r="O196" s="146"/>
      <c r="P196" s="146"/>
      <c r="Q196" s="145"/>
      <c r="R196" s="35"/>
      <c r="S196" s="885"/>
      <c r="T196" s="885"/>
      <c r="U196" s="885"/>
      <c r="V196" s="885"/>
      <c r="W196" s="885"/>
      <c r="X196" s="885"/>
      <c r="Y196" s="88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95"/>
      <c r="BA196" s="942"/>
      <c r="BB196" s="643"/>
      <c r="BC196" s="497"/>
      <c r="BD196" s="484"/>
      <c r="BE196" s="484"/>
      <c r="BF196" s="484"/>
      <c r="BG196" s="501"/>
      <c r="BH196" s="497"/>
      <c r="BI196" s="484"/>
      <c r="BJ196" s="484"/>
      <c r="BK196" s="484"/>
      <c r="BL196" s="501"/>
      <c r="BM196" s="497"/>
      <c r="BN196" s="484"/>
      <c r="BO196" s="484"/>
      <c r="BP196" s="484"/>
      <c r="BQ196" s="501"/>
      <c r="BR196" s="4"/>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row>
    <row r="197" s="358" customFormat="true" ht="15" customHeight="true" x14ac:dyDescent="0.2">
      <c r="A197" s="212"/>
      <c r="B197" s="179"/>
      <c r="C197" s="144"/>
      <c r="D197" s="146"/>
      <c r="E197" s="146"/>
      <c r="F197" s="146"/>
      <c r="G197" s="145"/>
      <c r="H197" s="143"/>
      <c r="I197" s="146"/>
      <c r="J197" s="146"/>
      <c r="K197" s="146"/>
      <c r="L197" s="142"/>
      <c r="M197" s="144"/>
      <c r="N197" s="146"/>
      <c r="O197" s="146"/>
      <c r="P197" s="146"/>
      <c r="Q197" s="145"/>
      <c r="R197" s="35"/>
      <c r="S197" s="885"/>
      <c r="T197" s="885"/>
      <c r="U197" s="885"/>
      <c r="V197" s="885"/>
      <c r="W197" s="885"/>
      <c r="X197" s="885"/>
      <c r="Y197" s="88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95"/>
      <c r="BA197" s="942"/>
      <c r="BB197" s="643"/>
      <c r="BC197" s="497"/>
      <c r="BD197" s="484"/>
      <c r="BE197" s="484"/>
      <c r="BF197" s="484"/>
      <c r="BG197" s="501"/>
      <c r="BH197" s="497"/>
      <c r="BI197" s="484"/>
      <c r="BJ197" s="484"/>
      <c r="BK197" s="484"/>
      <c r="BL197" s="501"/>
      <c r="BM197" s="497"/>
      <c r="BN197" s="484"/>
      <c r="BO197" s="484"/>
      <c r="BP197" s="484"/>
      <c r="BQ197" s="501"/>
      <c r="BR197" s="4"/>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row>
    <row r="198" s="358" customFormat="true" ht="15" customHeight="true" x14ac:dyDescent="0.2">
      <c r="A198" s="212"/>
      <c r="B198" s="179"/>
      <c r="C198" s="144"/>
      <c r="D198" s="146"/>
      <c r="E198" s="146"/>
      <c r="F198" s="146"/>
      <c r="G198" s="145"/>
      <c r="H198" s="143"/>
      <c r="I198" s="146"/>
      <c r="J198" s="146"/>
      <c r="K198" s="146"/>
      <c r="L198" s="142"/>
      <c r="M198" s="144"/>
      <c r="N198" s="146"/>
      <c r="O198" s="146"/>
      <c r="P198" s="146"/>
      <c r="Q198" s="145"/>
      <c r="R198" s="35"/>
      <c r="S198" s="885"/>
      <c r="T198" s="885"/>
      <c r="U198" s="885"/>
      <c r="V198" s="885"/>
      <c r="W198" s="885"/>
      <c r="X198" s="885"/>
      <c r="Y198" s="88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95"/>
      <c r="BA198" s="942"/>
      <c r="BB198" s="643"/>
      <c r="BC198" s="497"/>
      <c r="BD198" s="484"/>
      <c r="BE198" s="484"/>
      <c r="BF198" s="484"/>
      <c r="BG198" s="501"/>
      <c r="BH198" s="497"/>
      <c r="BI198" s="484"/>
      <c r="BJ198" s="484"/>
      <c r="BK198" s="484"/>
      <c r="BL198" s="501"/>
      <c r="BM198" s="497"/>
      <c r="BN198" s="484"/>
      <c r="BO198" s="484"/>
      <c r="BP198" s="484"/>
      <c r="BQ198" s="501"/>
      <c r="BR198" s="4"/>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row>
    <row r="199" s="358" customFormat="true" ht="15" customHeight="true" x14ac:dyDescent="0.2">
      <c r="A199" s="212"/>
      <c r="B199" s="179"/>
      <c r="C199" s="144"/>
      <c r="D199" s="146"/>
      <c r="E199" s="146"/>
      <c r="F199" s="146"/>
      <c r="G199" s="145"/>
      <c r="H199" s="143"/>
      <c r="I199" s="146"/>
      <c r="J199" s="146"/>
      <c r="K199" s="146"/>
      <c r="L199" s="142"/>
      <c r="M199" s="144"/>
      <c r="N199" s="146"/>
      <c r="O199" s="146"/>
      <c r="P199" s="146"/>
      <c r="Q199" s="145"/>
      <c r="R199" s="35"/>
      <c r="S199" s="885"/>
      <c r="T199" s="885"/>
      <c r="U199" s="885"/>
      <c r="V199" s="885"/>
      <c r="W199" s="885"/>
      <c r="X199" s="885"/>
      <c r="Y199" s="88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95"/>
      <c r="BA199" s="942"/>
      <c r="BB199" s="643"/>
      <c r="BC199" s="497"/>
      <c r="BD199" s="484"/>
      <c r="BE199" s="484"/>
      <c r="BF199" s="484"/>
      <c r="BG199" s="501"/>
      <c r="BH199" s="497"/>
      <c r="BI199" s="484"/>
      <c r="BJ199" s="484"/>
      <c r="BK199" s="484"/>
      <c r="BL199" s="501"/>
      <c r="BM199" s="497"/>
      <c r="BN199" s="484"/>
      <c r="BO199" s="484"/>
      <c r="BP199" s="484"/>
      <c r="BQ199" s="501"/>
      <c r="BR199" s="4"/>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row>
    <row r="200" s="358" customFormat="true" ht="15" customHeight="true" x14ac:dyDescent="0.2">
      <c r="A200" s="212"/>
      <c r="B200" s="179"/>
      <c r="C200" s="144"/>
      <c r="D200" s="146"/>
      <c r="E200" s="146"/>
      <c r="F200" s="146"/>
      <c r="G200" s="145"/>
      <c r="H200" s="143"/>
      <c r="I200" s="146"/>
      <c r="J200" s="146"/>
      <c r="K200" s="146"/>
      <c r="L200" s="142"/>
      <c r="M200" s="144"/>
      <c r="N200" s="146"/>
      <c r="O200" s="146"/>
      <c r="P200" s="146"/>
      <c r="Q200" s="145"/>
      <c r="R200" s="35"/>
      <c r="S200" s="885"/>
      <c r="T200" s="885"/>
      <c r="U200" s="885"/>
      <c r="V200" s="885"/>
      <c r="W200" s="885"/>
      <c r="X200" s="885"/>
      <c r="Y200" s="88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95"/>
      <c r="BA200" s="942"/>
      <c r="BB200" s="643"/>
      <c r="BC200" s="497"/>
      <c r="BD200" s="484"/>
      <c r="BE200" s="484"/>
      <c r="BF200" s="484"/>
      <c r="BG200" s="501"/>
      <c r="BH200" s="497"/>
      <c r="BI200" s="484"/>
      <c r="BJ200" s="484"/>
      <c r="BK200" s="484"/>
      <c r="BL200" s="501"/>
      <c r="BM200" s="497"/>
      <c r="BN200" s="484"/>
      <c r="BO200" s="484"/>
      <c r="BP200" s="484"/>
      <c r="BQ200" s="501"/>
      <c r="BR200" s="4"/>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row>
    <row r="201" s="358" customFormat="true" ht="15" customHeight="true" x14ac:dyDescent="0.2">
      <c r="A201" s="212"/>
      <c r="B201" s="179"/>
      <c r="C201" s="144"/>
      <c r="D201" s="146"/>
      <c r="E201" s="146"/>
      <c r="F201" s="146"/>
      <c r="G201" s="145"/>
      <c r="H201" s="143"/>
      <c r="I201" s="146"/>
      <c r="J201" s="146"/>
      <c r="K201" s="146"/>
      <c r="L201" s="142"/>
      <c r="M201" s="144"/>
      <c r="N201" s="146"/>
      <c r="O201" s="146"/>
      <c r="P201" s="146"/>
      <c r="Q201" s="145"/>
      <c r="R201" s="35"/>
      <c r="S201" s="885"/>
      <c r="T201" s="885"/>
      <c r="U201" s="885"/>
      <c r="V201" s="885"/>
      <c r="W201" s="885"/>
      <c r="X201" s="885"/>
      <c r="Y201" s="88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95"/>
      <c r="BA201" s="942"/>
      <c r="BB201" s="643"/>
      <c r="BC201" s="497"/>
      <c r="BD201" s="484"/>
      <c r="BE201" s="484"/>
      <c r="BF201" s="484"/>
      <c r="BG201" s="501"/>
      <c r="BH201" s="497"/>
      <c r="BI201" s="484"/>
      <c r="BJ201" s="484"/>
      <c r="BK201" s="484"/>
      <c r="BL201" s="501"/>
      <c r="BM201" s="497"/>
      <c r="BN201" s="484"/>
      <c r="BO201" s="484"/>
      <c r="BP201" s="484"/>
      <c r="BQ201" s="501"/>
      <c r="BR201" s="4"/>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row>
    <row r="202" s="358" customFormat="true" ht="15" customHeight="true" x14ac:dyDescent="0.2">
      <c r="A202" s="212"/>
      <c r="B202" s="179"/>
      <c r="C202" s="144"/>
      <c r="D202" s="146"/>
      <c r="E202" s="146"/>
      <c r="F202" s="146"/>
      <c r="G202" s="145"/>
      <c r="H202" s="143"/>
      <c r="I202" s="146"/>
      <c r="J202" s="146"/>
      <c r="K202" s="146"/>
      <c r="L202" s="142"/>
      <c r="M202" s="144"/>
      <c r="N202" s="146"/>
      <c r="O202" s="146"/>
      <c r="P202" s="146"/>
      <c r="Q202" s="145"/>
      <c r="R202" s="35"/>
      <c r="S202" s="885"/>
      <c r="T202" s="885"/>
      <c r="U202" s="885"/>
      <c r="V202" s="885"/>
      <c r="W202" s="885"/>
      <c r="X202" s="885"/>
      <c r="Y202" s="88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95"/>
      <c r="BA202" s="942"/>
      <c r="BB202" s="643"/>
      <c r="BC202" s="497"/>
      <c r="BD202" s="484"/>
      <c r="BE202" s="484"/>
      <c r="BF202" s="484"/>
      <c r="BG202" s="501"/>
      <c r="BH202" s="497"/>
      <c r="BI202" s="484"/>
      <c r="BJ202" s="484"/>
      <c r="BK202" s="484"/>
      <c r="BL202" s="501"/>
      <c r="BM202" s="497"/>
      <c r="BN202" s="484"/>
      <c r="BO202" s="484"/>
      <c r="BP202" s="484"/>
      <c r="BQ202" s="501"/>
      <c r="BR202" s="4"/>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row>
    <row r="203" s="358" customFormat="true" ht="15" customHeight="true" x14ac:dyDescent="0.2">
      <c r="A203" s="189"/>
      <c r="B203" s="178"/>
      <c r="C203" s="122"/>
      <c r="D203" s="121"/>
      <c r="E203" s="121"/>
      <c r="F203" s="121"/>
      <c r="G203" s="120"/>
      <c r="H203" s="119"/>
      <c r="I203" s="121"/>
      <c r="J203" s="121"/>
      <c r="K203" s="121"/>
      <c r="L203" s="118"/>
      <c r="M203" s="122"/>
      <c r="N203" s="121"/>
      <c r="O203" s="121"/>
      <c r="P203" s="121"/>
      <c r="Q203" s="120"/>
      <c r="R203" s="14"/>
      <c r="S203" s="10"/>
      <c r="T203" s="10"/>
      <c r="U203" s="10"/>
      <c r="V203" s="885"/>
      <c r="W203" s="885"/>
      <c r="X203" s="885"/>
      <c r="Y203" s="885"/>
      <c r="Z203" s="885"/>
      <c r="AA203" s="885"/>
      <c r="AB203" s="885"/>
      <c r="AC203" s="885"/>
      <c r="AD203" s="885"/>
      <c r="AE203" s="885"/>
      <c r="AF203" s="885"/>
      <c r="AG203" s="885"/>
      <c r="AH203" s="885"/>
      <c r="AI203" s="885"/>
      <c r="AJ203" s="885"/>
      <c r="AK203" s="885"/>
      <c r="AL203" s="885"/>
      <c r="AM203" s="885"/>
      <c r="AN203" s="885"/>
      <c r="AO203" s="885"/>
      <c r="AP203" s="885"/>
      <c r="AQ203" s="885"/>
      <c r="AR203" s="885"/>
      <c r="AS203" s="885"/>
      <c r="AT203" s="885"/>
      <c r="AU203" s="885"/>
      <c r="AV203" s="885"/>
      <c r="AW203" s="885"/>
      <c r="AX203" s="885"/>
      <c r="AY203" s="885"/>
      <c r="AZ203" s="395"/>
      <c r="BA203" s="942"/>
      <c r="BB203" s="643"/>
      <c r="BC203" s="497"/>
      <c r="BD203" s="484"/>
      <c r="BE203" s="484"/>
      <c r="BF203" s="484"/>
      <c r="BG203" s="501"/>
      <c r="BH203" s="497"/>
      <c r="BI203" s="484"/>
      <c r="BJ203" s="484"/>
      <c r="BK203" s="484"/>
      <c r="BL203" s="501"/>
      <c r="BM203" s="497"/>
      <c r="BN203" s="484"/>
      <c r="BO203" s="484"/>
      <c r="BP203" s="484"/>
      <c r="BQ203" s="501"/>
      <c r="BR203" s="4"/>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row>
    <row r="204" s="358" customFormat="true" ht="15" customHeight="true" x14ac:dyDescent="0.2">
      <c r="A204" s="212"/>
      <c r="B204" s="179"/>
      <c r="C204" s="144"/>
      <c r="D204" s="146"/>
      <c r="E204" s="146"/>
      <c r="F204" s="146"/>
      <c r="G204" s="145"/>
      <c r="H204" s="143"/>
      <c r="I204" s="146"/>
      <c r="J204" s="146"/>
      <c r="K204" s="146"/>
      <c r="L204" s="142"/>
      <c r="M204" s="144"/>
      <c r="N204" s="146"/>
      <c r="O204" s="146"/>
      <c r="P204" s="146"/>
      <c r="Q204" s="145"/>
      <c r="R204" s="35"/>
      <c r="S204" s="885"/>
      <c r="T204" s="885"/>
      <c r="U204" s="885"/>
      <c r="V204" s="885"/>
      <c r="W204" s="885"/>
      <c r="X204" s="885"/>
      <c r="Y204" s="885"/>
      <c r="Z204" s="885"/>
      <c r="AA204" s="885"/>
      <c r="AB204" s="885"/>
      <c r="AC204" s="885"/>
      <c r="AD204" s="885"/>
      <c r="AE204" s="885"/>
      <c r="AF204" s="885"/>
      <c r="AG204" s="885"/>
      <c r="AH204" s="885"/>
      <c r="AI204" s="885"/>
      <c r="AJ204" s="885"/>
      <c r="AK204" s="885"/>
      <c r="AL204" s="885"/>
      <c r="AM204" s="885"/>
      <c r="AN204" s="885"/>
      <c r="AO204" s="885"/>
      <c r="AP204" s="885"/>
      <c r="AQ204" s="885"/>
      <c r="AR204" s="885"/>
      <c r="AS204" s="885"/>
      <c r="AT204" s="885"/>
      <c r="AU204" s="885"/>
      <c r="AV204" s="885"/>
      <c r="AW204" s="885"/>
      <c r="AX204" s="885"/>
      <c r="AY204" s="885"/>
      <c r="AZ204" s="395"/>
      <c r="BA204" s="942"/>
      <c r="BB204" s="643"/>
      <c r="BC204" s="497"/>
      <c r="BD204" s="484"/>
      <c r="BE204" s="484"/>
      <c r="BF204" s="484"/>
      <c r="BG204" s="501"/>
      <c r="BH204" s="497"/>
      <c r="BI204" s="484"/>
      <c r="BJ204" s="484"/>
      <c r="BK204" s="484"/>
      <c r="BL204" s="501"/>
      <c r="BM204" s="497"/>
      <c r="BN204" s="484"/>
      <c r="BO204" s="484"/>
      <c r="BP204" s="484"/>
      <c r="BQ204" s="501"/>
      <c r="BR204" s="4"/>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row>
    <row r="205" s="358" customFormat="true" ht="15" customHeight="true" x14ac:dyDescent="0.2">
      <c r="A205" s="211"/>
      <c r="B205" s="177"/>
      <c r="C205" s="117"/>
      <c r="D205" s="131"/>
      <c r="E205" s="131"/>
      <c r="F205" s="131"/>
      <c r="G205" s="130"/>
      <c r="H205" s="116"/>
      <c r="I205" s="131"/>
      <c r="J205" s="131"/>
      <c r="K205" s="131"/>
      <c r="L205" s="115"/>
      <c r="M205" s="117"/>
      <c r="N205" s="131"/>
      <c r="O205" s="131"/>
      <c r="P205" s="131"/>
      <c r="Q205" s="130"/>
      <c r="R205" s="34"/>
      <c r="S205" s="885"/>
      <c r="T205" s="885"/>
      <c r="U205" s="885"/>
      <c r="V205" s="885"/>
      <c r="W205" s="885"/>
      <c r="X205" s="885"/>
      <c r="Y205" s="885"/>
      <c r="Z205" s="885"/>
      <c r="AA205" s="885"/>
      <c r="AB205" s="885"/>
      <c r="AC205" s="885"/>
      <c r="AD205" s="885"/>
      <c r="AE205" s="885"/>
      <c r="AF205" s="885"/>
      <c r="AG205" s="885"/>
      <c r="AH205" s="885"/>
      <c r="AI205" s="885"/>
      <c r="AJ205" s="885"/>
      <c r="AK205" s="885"/>
      <c r="AL205" s="885"/>
      <c r="AM205" s="885"/>
      <c r="AN205" s="885"/>
      <c r="AO205" s="885"/>
      <c r="AP205" s="885"/>
      <c r="AQ205" s="885"/>
      <c r="AR205" s="885"/>
      <c r="AS205" s="885"/>
      <c r="AT205" s="885"/>
      <c r="AU205" s="885"/>
      <c r="AV205" s="885"/>
      <c r="AW205" s="885"/>
      <c r="AX205" s="885"/>
      <c r="AY205" s="885"/>
      <c r="AZ205" s="395"/>
      <c r="BA205" s="942"/>
      <c r="BB205" s="643"/>
      <c r="BC205" s="500"/>
      <c r="BD205" s="499"/>
      <c r="BE205" s="499"/>
      <c r="BF205" s="499"/>
      <c r="BG205" s="503"/>
      <c r="BH205" s="500"/>
      <c r="BI205" s="499"/>
      <c r="BJ205" s="499"/>
      <c r="BK205" s="499"/>
      <c r="BL205" s="503"/>
      <c r="BM205" s="500"/>
      <c r="BN205" s="499"/>
      <c r="BO205" s="499"/>
      <c r="BP205" s="499"/>
      <c r="BQ205" s="503"/>
      <c r="BR205" s="3"/>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row>
    <row r="206" s="358" customFormat="true" ht="250.15" customHeight="true" x14ac:dyDescent="0.2">
      <c r="B206" s="360"/>
      <c r="S206" s="395"/>
      <c r="T206" s="395"/>
      <c r="U206" s="395"/>
      <c r="V206" s="395"/>
      <c r="W206" s="395"/>
      <c r="X206" s="395"/>
      <c r="Y206" s="395"/>
      <c r="Z206" s="395"/>
      <c r="AA206" s="395"/>
      <c r="AB206" s="395"/>
      <c r="AC206" s="395"/>
      <c r="AD206" s="395"/>
      <c r="AE206" s="395"/>
      <c r="AF206" s="395"/>
      <c r="AG206" s="395"/>
      <c r="AH206" s="395"/>
      <c r="AI206" s="395"/>
      <c r="AJ206" s="395"/>
      <c r="AK206" s="395"/>
      <c r="AL206" s="395"/>
      <c r="AM206" s="395"/>
      <c r="AN206" s="395"/>
      <c r="AO206" s="395"/>
      <c r="AP206" s="395"/>
      <c r="AQ206" s="395"/>
      <c r="AR206" s="395"/>
      <c r="AS206" s="395"/>
      <c r="AT206" s="395"/>
      <c r="AU206" s="395"/>
      <c r="AV206" s="395"/>
      <c r="AW206" s="395"/>
      <c r="AX206" s="395"/>
      <c r="AY206" s="395"/>
      <c r="AZ206" s="395"/>
      <c r="BA206" s="359"/>
      <c r="BB206" s="357"/>
      <c r="BC206" s="357"/>
      <c r="BD206" s="357"/>
      <c r="BE206" s="357"/>
      <c r="BF206" s="357"/>
      <c r="BG206" s="357"/>
      <c r="BH206" s="357"/>
      <c r="BI206" s="357"/>
      <c r="BJ206" s="357"/>
      <c r="BK206" s="357"/>
      <c r="BL206" s="357"/>
      <c r="BM206" s="357"/>
      <c r="BN206" s="357"/>
      <c r="BO206" s="357"/>
      <c r="BP206" s="357"/>
      <c r="BQ206" s="357"/>
      <c r="BR206" s="359"/>
      <c r="BS206" s="394"/>
      <c r="BT206" s="394"/>
      <c r="BU206" s="394"/>
      <c r="BV206" s="394"/>
      <c r="BW206" s="394"/>
      <c r="BX206" s="394"/>
      <c r="BY206" s="394"/>
      <c r="BZ206" s="394"/>
      <c r="CA206" s="394"/>
      <c r="CB206" s="394"/>
      <c r="CC206" s="394"/>
      <c r="CD206" s="394"/>
      <c r="CE206" s="394"/>
      <c r="CF206" s="394"/>
      <c r="CG206" s="394"/>
      <c r="CH206" s="394"/>
      <c r="CI206" s="394"/>
      <c r="CJ206" s="394"/>
      <c r="CK206" s="394"/>
      <c r="CL206" s="394"/>
      <c r="CM206" s="394"/>
      <c r="CN206" s="394"/>
      <c r="CO206" s="394"/>
      <c r="CP206" s="394"/>
      <c r="CQ206" s="394"/>
      <c r="CR206" s="394"/>
      <c r="CS206" s="394"/>
      <c r="CT206" s="394"/>
      <c r="CU206" s="394"/>
      <c r="CV206" s="394"/>
      <c r="CW206" s="394"/>
      <c r="CX206" s="394"/>
      <c r="CY206" s="394"/>
      <c r="CZ206" s="394"/>
    </row>
    <row r="207" s="338" customFormat="true" ht="18" customHeight="true" x14ac:dyDescent="0.2">
      <c r="S207" s="390"/>
      <c r="T207" s="390"/>
      <c r="U207" s="390"/>
      <c r="V207" s="390"/>
      <c r="W207" s="390"/>
      <c r="X207" s="390"/>
      <c r="Y207" s="390"/>
      <c r="Z207" s="390"/>
      <c r="AA207" s="390"/>
      <c r="AB207" s="390"/>
      <c r="AC207" s="390"/>
      <c r="AD207" s="390"/>
      <c r="AE207" s="390"/>
      <c r="AF207" s="390"/>
      <c r="AG207" s="390"/>
      <c r="AH207" s="390"/>
      <c r="AI207" s="390"/>
      <c r="AJ207" s="390"/>
      <c r="AK207" s="390"/>
      <c r="AL207" s="390"/>
      <c r="AM207" s="390"/>
      <c r="AN207" s="390"/>
      <c r="AO207" s="390"/>
      <c r="AP207" s="390"/>
      <c r="AQ207" s="390"/>
      <c r="AR207" s="390"/>
      <c r="AS207" s="390"/>
      <c r="AT207" s="390"/>
      <c r="AU207" s="390"/>
      <c r="AV207" s="390"/>
      <c r="AW207" s="390"/>
      <c r="AX207" s="390"/>
      <c r="AY207" s="390"/>
      <c r="AZ207" s="390"/>
      <c r="BB207" s="361"/>
      <c r="BS207" s="390"/>
      <c r="BT207" s="390"/>
      <c r="BU207" s="390"/>
      <c r="BV207" s="390"/>
      <c r="BW207" s="390"/>
      <c r="BX207" s="390"/>
      <c r="BY207" s="390"/>
      <c r="BZ207" s="390"/>
      <c r="CA207" s="390"/>
      <c r="CB207" s="390"/>
      <c r="CC207" s="390"/>
      <c r="CD207" s="390"/>
      <c r="CE207" s="390"/>
      <c r="CF207" s="390"/>
      <c r="CG207" s="390"/>
      <c r="CH207" s="390"/>
      <c r="CI207" s="390"/>
      <c r="CJ207" s="390"/>
      <c r="CK207" s="390"/>
      <c r="CL207" s="390"/>
      <c r="CM207" s="390"/>
      <c r="CN207" s="390"/>
      <c r="CO207" s="390"/>
      <c r="CP207" s="390"/>
      <c r="CQ207" s="390"/>
      <c r="CR207" s="390"/>
      <c r="CS207" s="390"/>
      <c r="CT207" s="390"/>
      <c r="CU207" s="390"/>
      <c r="CV207" s="390"/>
      <c r="CW207" s="390"/>
      <c r="CX207" s="390"/>
      <c r="CY207" s="390"/>
      <c r="CZ207" s="390"/>
    </row>
    <row r="208" s="338" customFormat="true" ht="22.5" customHeight="true" x14ac:dyDescent="0.35">
      <c r="A208" s="1145" t="str">
        <f>A1026</f>
        <v>Thailand</v>
      </c>
      <c r="B208" s="1146"/>
      <c r="S208" s="390"/>
      <c r="T208" s="390"/>
      <c r="U208" s="390"/>
      <c r="V208" s="390"/>
      <c r="W208" s="390"/>
      <c r="X208" s="390"/>
      <c r="Y208" s="390"/>
      <c r="Z208" s="390"/>
      <c r="AA208" s="390"/>
      <c r="AB208" s="390"/>
      <c r="AC208" s="390"/>
      <c r="AD208" s="390"/>
      <c r="AE208" s="390"/>
      <c r="AF208" s="390"/>
      <c r="AG208" s="390"/>
      <c r="AH208" s="390"/>
      <c r="AI208" s="390"/>
      <c r="AJ208" s="390"/>
      <c r="AK208" s="390"/>
      <c r="AL208" s="390"/>
      <c r="AM208" s="390"/>
      <c r="AN208" s="390"/>
      <c r="AO208" s="390"/>
      <c r="AP208" s="390"/>
      <c r="AQ208" s="390"/>
      <c r="AR208" s="390"/>
      <c r="AS208" s="390"/>
      <c r="AT208" s="390"/>
      <c r="AU208" s="390"/>
      <c r="AV208" s="390"/>
      <c r="AW208" s="390"/>
      <c r="AX208" s="390"/>
      <c r="AY208" s="390"/>
      <c r="AZ208" s="390"/>
      <c r="BB208" s="361"/>
      <c r="BS208" s="390"/>
      <c r="BT208" s="390"/>
      <c r="BU208" s="390"/>
      <c r="BV208" s="390"/>
      <c r="BW208" s="390"/>
      <c r="BX208" s="390"/>
      <c r="BY208" s="390"/>
      <c r="BZ208" s="390"/>
      <c r="CA208" s="390"/>
      <c r="CB208" s="390"/>
      <c r="CC208" s="390"/>
      <c r="CD208" s="390"/>
      <c r="CE208" s="390"/>
      <c r="CF208" s="390"/>
      <c r="CG208" s="390"/>
      <c r="CH208" s="390"/>
      <c r="CI208" s="390"/>
      <c r="CJ208" s="390"/>
      <c r="CK208" s="390"/>
      <c r="CL208" s="390"/>
      <c r="CM208" s="390"/>
      <c r="CN208" s="390"/>
      <c r="CO208" s="390"/>
      <c r="CP208" s="390"/>
      <c r="CQ208" s="390"/>
      <c r="CR208" s="390"/>
      <c r="CS208" s="390"/>
      <c r="CT208" s="390"/>
      <c r="CU208" s="390"/>
      <c r="CV208" s="390"/>
      <c r="CW208" s="390"/>
      <c r="CX208" s="390"/>
      <c r="CY208" s="390"/>
      <c r="CZ208" s="390"/>
    </row>
    <row r="209" s="338" customFormat="true" ht="22.5" customHeight="true" x14ac:dyDescent="0.35">
      <c r="A209" s="365" t="str">
        <f>A1034</f>
        <v>2004</v>
      </c>
      <c r="B209" s="366"/>
      <c r="S209" s="390"/>
      <c r="T209" s="390"/>
      <c r="U209" s="390"/>
      <c r="V209" s="390"/>
      <c r="W209" s="390"/>
      <c r="X209" s="390"/>
      <c r="Y209" s="390"/>
      <c r="Z209" s="390"/>
      <c r="AA209" s="390"/>
      <c r="AB209" s="390"/>
      <c r="AC209" s="390"/>
      <c r="AD209" s="390"/>
      <c r="AE209" s="390"/>
      <c r="AF209" s="390"/>
      <c r="AG209" s="390"/>
      <c r="AH209" s="390"/>
      <c r="AI209" s="390"/>
      <c r="AJ209" s="390"/>
      <c r="AK209" s="390"/>
      <c r="AL209" s="390"/>
      <c r="AM209" s="390"/>
      <c r="AN209" s="390"/>
      <c r="AO209" s="390"/>
      <c r="AP209" s="390"/>
      <c r="AQ209" s="390"/>
      <c r="AR209" s="390"/>
      <c r="AS209" s="390"/>
      <c r="AT209" s="390"/>
      <c r="AU209" s="390"/>
      <c r="AV209" s="390"/>
      <c r="AW209" s="390"/>
      <c r="AX209" s="390"/>
      <c r="AY209" s="390"/>
      <c r="AZ209" s="390"/>
      <c r="BB209" s="361"/>
      <c r="BS209" s="390"/>
      <c r="BT209" s="390"/>
      <c r="BU209" s="390"/>
      <c r="BV209" s="390"/>
      <c r="BW209" s="390"/>
      <c r="BX209" s="390"/>
      <c r="BY209" s="390"/>
      <c r="BZ209" s="390"/>
      <c r="CA209" s="390"/>
      <c r="CB209" s="390"/>
      <c r="CC209" s="390"/>
      <c r="CD209" s="390"/>
      <c r="CE209" s="390"/>
      <c r="CF209" s="390"/>
      <c r="CG209" s="390"/>
      <c r="CH209" s="390"/>
      <c r="CI209" s="390"/>
      <c r="CJ209" s="390"/>
      <c r="CK209" s="390"/>
      <c r="CL209" s="390"/>
      <c r="CM209" s="390"/>
      <c r="CN209" s="390"/>
      <c r="CO209" s="390"/>
      <c r="CP209" s="390"/>
      <c r="CQ209" s="390"/>
      <c r="CR209" s="390"/>
      <c r="CS209" s="390"/>
      <c r="CT209" s="390"/>
      <c r="CU209" s="390"/>
      <c r="CV209" s="390"/>
      <c r="CW209" s="390"/>
      <c r="CX209" s="390"/>
      <c r="CY209" s="390"/>
      <c r="CZ209" s="390"/>
    </row>
    <row r="210" s="338" customFormat="true" ht="22.5" customHeight="true" x14ac:dyDescent="0.35">
      <c r="A210" s="646" t="s">
        <v>113</v>
      </c>
      <c r="B210" s="368"/>
      <c r="S210" s="390"/>
      <c r="T210" s="390"/>
      <c r="U210" s="390"/>
      <c r="V210" s="390"/>
      <c r="W210" s="390"/>
      <c r="X210" s="390"/>
      <c r="Y210" s="390"/>
      <c r="Z210" s="390"/>
      <c r="AA210" s="390"/>
      <c r="AB210" s="390"/>
      <c r="AC210" s="390"/>
      <c r="AD210" s="390"/>
      <c r="AE210" s="390"/>
      <c r="AF210" s="390"/>
      <c r="AG210" s="390"/>
      <c r="AH210" s="390"/>
      <c r="AI210" s="390"/>
      <c r="AJ210" s="390"/>
      <c r="AK210" s="390"/>
      <c r="AL210" s="390"/>
      <c r="AM210" s="390"/>
      <c r="AN210" s="390"/>
      <c r="AO210" s="390"/>
      <c r="AP210" s="390"/>
      <c r="AQ210" s="390"/>
      <c r="AR210" s="390"/>
      <c r="AS210" s="390"/>
      <c r="AT210" s="390"/>
      <c r="AU210" s="390"/>
      <c r="AV210" s="390"/>
      <c r="AW210" s="390"/>
      <c r="AX210" s="390"/>
      <c r="AY210" s="390"/>
      <c r="AZ210" s="390"/>
      <c r="BB210" s="361"/>
      <c r="BS210" s="390"/>
      <c r="BT210" s="390"/>
      <c r="BU210" s="390"/>
      <c r="BV210" s="390"/>
      <c r="BW210" s="390"/>
      <c r="BX210" s="390"/>
      <c r="BY210" s="390"/>
      <c r="BZ210" s="390"/>
      <c r="CA210" s="390"/>
      <c r="CB210" s="390"/>
      <c r="CC210" s="390"/>
      <c r="CD210" s="390"/>
      <c r="CE210" s="390"/>
      <c r="CF210" s="390"/>
      <c r="CG210" s="390"/>
      <c r="CH210" s="390"/>
      <c r="CI210" s="390"/>
      <c r="CJ210" s="390"/>
      <c r="CK210" s="390"/>
      <c r="CL210" s="390"/>
      <c r="CM210" s="390"/>
      <c r="CN210" s="390"/>
      <c r="CO210" s="390"/>
      <c r="CP210" s="390"/>
      <c r="CQ210" s="390"/>
      <c r="CR210" s="390"/>
      <c r="CS210" s="390"/>
      <c r="CT210" s="390"/>
      <c r="CU210" s="390"/>
      <c r="CV210" s="390"/>
      <c r="CW210" s="390"/>
      <c r="CX210" s="390"/>
      <c r="CY210" s="390"/>
      <c r="CZ210" s="390"/>
    </row>
    <row r="211" s="338" customFormat="true" ht="20.1" customHeight="true" x14ac:dyDescent="0.35">
      <c r="A211" s="370" t="s">
        <v>98</v>
      </c>
      <c r="B211" s="366"/>
      <c r="S211" s="390"/>
      <c r="T211" s="390"/>
      <c r="U211" s="390"/>
      <c r="V211" s="390"/>
      <c r="W211" s="390"/>
      <c r="X211" s="390"/>
      <c r="Y211" s="390"/>
      <c r="Z211" s="390"/>
      <c r="AA211" s="390"/>
      <c r="AB211" s="390"/>
      <c r="AC211" s="390"/>
      <c r="AD211" s="390"/>
      <c r="AE211" s="390"/>
      <c r="AF211" s="390"/>
      <c r="AG211" s="390"/>
      <c r="AH211" s="390"/>
      <c r="AI211" s="390"/>
      <c r="AJ211" s="390"/>
      <c r="AK211" s="390"/>
      <c r="AL211" s="390"/>
      <c r="AM211" s="390"/>
      <c r="AN211" s="390"/>
      <c r="AO211" s="390"/>
      <c r="AP211" s="390"/>
      <c r="AQ211" s="390"/>
      <c r="AR211" s="390"/>
      <c r="AS211" s="390"/>
      <c r="AT211" s="390"/>
      <c r="AU211" s="390"/>
      <c r="AV211" s="390"/>
      <c r="AW211" s="390"/>
      <c r="AX211" s="390"/>
      <c r="AY211" s="390"/>
      <c r="AZ211" s="390"/>
      <c r="BB211" s="361"/>
      <c r="BS211" s="390"/>
      <c r="BT211" s="390"/>
      <c r="BU211" s="390"/>
      <c r="BV211" s="390"/>
      <c r="BW211" s="390"/>
      <c r="BX211" s="390"/>
      <c r="BY211" s="390"/>
      <c r="BZ211" s="390"/>
      <c r="CA211" s="390"/>
      <c r="CB211" s="390"/>
      <c r="CC211" s="390"/>
      <c r="CD211" s="390"/>
      <c r="CE211" s="390"/>
      <c r="CF211" s="390"/>
      <c r="CG211" s="390"/>
      <c r="CH211" s="390"/>
      <c r="CI211" s="390"/>
      <c r="CJ211" s="390"/>
      <c r="CK211" s="390"/>
      <c r="CL211" s="390"/>
      <c r="CM211" s="390"/>
      <c r="CN211" s="390"/>
      <c r="CO211" s="390"/>
      <c r="CP211" s="390"/>
      <c r="CQ211" s="390"/>
      <c r="CR211" s="390"/>
      <c r="CS211" s="390"/>
      <c r="CT211" s="390"/>
      <c r="CU211" s="390"/>
      <c r="CV211" s="390"/>
      <c r="CW211" s="390"/>
      <c r="CX211" s="390"/>
      <c r="CY211" s="390"/>
      <c r="CZ211" s="390"/>
    </row>
    <row r="212" s="338" customFormat="true" ht="15" customHeight="true" x14ac:dyDescent="0.2">
      <c r="A212" s="647" t="s">
        <v>99</v>
      </c>
      <c r="B212" s="403"/>
      <c r="S212" s="390"/>
      <c r="T212" s="390"/>
      <c r="U212" s="390"/>
      <c r="V212" s="390"/>
      <c r="W212" s="390"/>
      <c r="X212" s="390"/>
      <c r="Y212" s="390"/>
      <c r="Z212" s="390"/>
      <c r="AA212" s="390"/>
      <c r="AB212" s="390"/>
      <c r="AC212" s="390"/>
      <c r="AD212" s="390"/>
      <c r="AE212" s="390"/>
      <c r="AF212" s="390"/>
      <c r="AG212" s="390"/>
      <c r="AH212" s="390"/>
      <c r="AI212" s="390"/>
      <c r="AJ212" s="390"/>
      <c r="AK212" s="390"/>
      <c r="AL212" s="390"/>
      <c r="AM212" s="390"/>
      <c r="AN212" s="390"/>
      <c r="AO212" s="390"/>
      <c r="AP212" s="390"/>
      <c r="AQ212" s="390"/>
      <c r="AR212" s="390"/>
      <c r="AS212" s="390"/>
      <c r="AT212" s="390"/>
      <c r="AU212" s="390"/>
      <c r="AV212" s="390"/>
      <c r="AW212" s="390"/>
      <c r="AX212" s="390"/>
      <c r="AY212" s="390"/>
      <c r="AZ212" s="390"/>
      <c r="BB212" s="361"/>
      <c r="BS212" s="390"/>
      <c r="BT212" s="390"/>
      <c r="BU212" s="390"/>
      <c r="BV212" s="390"/>
      <c r="BW212" s="390"/>
      <c r="BX212" s="390"/>
      <c r="BY212" s="390"/>
      <c r="BZ212" s="390"/>
      <c r="CA212" s="390"/>
      <c r="CB212" s="390"/>
      <c r="CC212" s="390"/>
      <c r="CD212" s="390"/>
      <c r="CE212" s="390"/>
      <c r="CF212" s="390"/>
      <c r="CG212" s="390"/>
      <c r="CH212" s="390"/>
      <c r="CI212" s="390"/>
      <c r="CJ212" s="390"/>
      <c r="CK212" s="390"/>
      <c r="CL212" s="390"/>
      <c r="CM212" s="390"/>
      <c r="CN212" s="390"/>
      <c r="CO212" s="390"/>
      <c r="CP212" s="390"/>
      <c r="CQ212" s="390"/>
      <c r="CR212" s="390"/>
      <c r="CS212" s="390"/>
      <c r="CT212" s="390"/>
      <c r="CU212" s="390"/>
      <c r="CV212" s="390"/>
      <c r="CW212" s="390"/>
      <c r="CX212" s="390"/>
      <c r="CY212" s="390"/>
      <c r="CZ212" s="390"/>
    </row>
    <row r="213" s="338" customFormat="true" ht="15" customHeight="true" x14ac:dyDescent="0.2">
      <c r="A213" s="379" t="s">
        <v>41</v>
      </c>
      <c r="B213" s="378"/>
      <c r="S213" s="390"/>
      <c r="T213" s="390"/>
      <c r="U213" s="390"/>
      <c r="V213" s="390"/>
      <c r="W213" s="390"/>
      <c r="X213" s="390"/>
      <c r="Y213" s="390"/>
      <c r="Z213" s="390"/>
      <c r="AA213" s="390"/>
      <c r="AB213" s="390"/>
      <c r="AC213" s="390"/>
      <c r="AD213" s="390"/>
      <c r="AE213" s="390"/>
      <c r="AF213" s="390"/>
      <c r="AG213" s="390"/>
      <c r="AH213" s="390"/>
      <c r="AI213" s="390"/>
      <c r="AJ213" s="390"/>
      <c r="AK213" s="390"/>
      <c r="AL213" s="390"/>
      <c r="AM213" s="390"/>
      <c r="AN213" s="390"/>
      <c r="AO213" s="390"/>
      <c r="AP213" s="390"/>
      <c r="AQ213" s="390"/>
      <c r="AR213" s="390"/>
      <c r="AS213" s="390"/>
      <c r="AT213" s="390"/>
      <c r="AU213" s="390"/>
      <c r="AV213" s="390"/>
      <c r="AW213" s="390"/>
      <c r="AX213" s="390"/>
      <c r="AY213" s="390"/>
      <c r="AZ213" s="390"/>
      <c r="BB213" s="361"/>
      <c r="BS213" s="390"/>
      <c r="BT213" s="390"/>
      <c r="BU213" s="390"/>
      <c r="BV213" s="390"/>
      <c r="BW213" s="390"/>
      <c r="BX213" s="390"/>
      <c r="BY213" s="390"/>
      <c r="BZ213" s="390"/>
      <c r="CA213" s="390"/>
      <c r="CB213" s="390"/>
      <c r="CC213" s="390"/>
      <c r="CD213" s="390"/>
      <c r="CE213" s="390"/>
      <c r="CF213" s="390"/>
      <c r="CG213" s="390"/>
      <c r="CH213" s="390"/>
      <c r="CI213" s="390"/>
      <c r="CJ213" s="390"/>
      <c r="CK213" s="390"/>
      <c r="CL213" s="390"/>
      <c r="CM213" s="390"/>
      <c r="CN213" s="390"/>
      <c r="CO213" s="390"/>
      <c r="CP213" s="390"/>
      <c r="CQ213" s="390"/>
      <c r="CR213" s="390"/>
      <c r="CS213" s="390"/>
      <c r="CT213" s="390"/>
      <c r="CU213" s="390"/>
      <c r="CV213" s="390"/>
      <c r="CW213" s="390"/>
      <c r="CX213" s="390"/>
      <c r="CY213" s="390"/>
      <c r="CZ213" s="390"/>
    </row>
    <row r="214" s="338" customFormat="true" ht="15" customHeight="true" x14ac:dyDescent="0.2">
      <c r="A214" s="377" t="s">
        <v>40</v>
      </c>
      <c r="B214" s="378"/>
      <c r="S214" s="390"/>
      <c r="T214" s="390"/>
      <c r="U214" s="390"/>
      <c r="V214" s="390"/>
      <c r="W214" s="390"/>
      <c r="X214" s="390"/>
      <c r="Y214" s="390"/>
      <c r="Z214" s="390"/>
      <c r="AA214" s="390"/>
      <c r="AB214" s="390"/>
      <c r="AC214" s="390"/>
      <c r="AD214" s="390"/>
      <c r="AE214" s="390"/>
      <c r="AF214" s="390"/>
      <c r="AG214" s="390"/>
      <c r="AH214" s="390"/>
      <c r="AI214" s="390"/>
      <c r="AJ214" s="390"/>
      <c r="AK214" s="390"/>
      <c r="AL214" s="390"/>
      <c r="AM214" s="390"/>
      <c r="AN214" s="390"/>
      <c r="AO214" s="390"/>
      <c r="AP214" s="390"/>
      <c r="AQ214" s="390"/>
      <c r="AR214" s="390"/>
      <c r="AS214" s="390"/>
      <c r="AT214" s="390"/>
      <c r="AU214" s="390"/>
      <c r="AV214" s="390"/>
      <c r="AW214" s="390"/>
      <c r="AX214" s="390"/>
      <c r="AY214" s="390"/>
      <c r="AZ214" s="390"/>
      <c r="BB214" s="361"/>
      <c r="BS214" s="390"/>
      <c r="BT214" s="390"/>
      <c r="BU214" s="390"/>
      <c r="BV214" s="390"/>
      <c r="BW214" s="390"/>
      <c r="BX214" s="390"/>
      <c r="BY214" s="390"/>
      <c r="BZ214" s="390"/>
      <c r="CA214" s="390"/>
      <c r="CB214" s="390"/>
      <c r="CC214" s="390"/>
      <c r="CD214" s="390"/>
      <c r="CE214" s="390"/>
      <c r="CF214" s="390"/>
      <c r="CG214" s="390"/>
      <c r="CH214" s="390"/>
      <c r="CI214" s="390"/>
      <c r="CJ214" s="390"/>
      <c r="CK214" s="390"/>
      <c r="CL214" s="390"/>
      <c r="CM214" s="390"/>
      <c r="CN214" s="390"/>
      <c r="CO214" s="390"/>
      <c r="CP214" s="390"/>
      <c r="CQ214" s="390"/>
      <c r="CR214" s="390"/>
      <c r="CS214" s="390"/>
      <c r="CT214" s="390"/>
      <c r="CU214" s="390"/>
      <c r="CV214" s="390"/>
      <c r="CW214" s="390"/>
      <c r="CX214" s="390"/>
      <c r="CY214" s="390"/>
      <c r="CZ214" s="390"/>
    </row>
    <row r="215" s="338" customFormat="true" ht="15" customHeight="true" x14ac:dyDescent="0.2">
      <c r="A215" s="377" t="s">
        <v>137</v>
      </c>
      <c r="B215" s="402" t="str">
        <f>A1025</f>
        <v>SES04</v>
      </c>
      <c r="S215" s="390"/>
      <c r="T215" s="390"/>
      <c r="U215" s="390"/>
      <c r="V215" s="390"/>
      <c r="W215" s="390"/>
      <c r="X215" s="390"/>
      <c r="Y215" s="390"/>
      <c r="Z215" s="390"/>
      <c r="AA215" s="390"/>
      <c r="AB215" s="390"/>
      <c r="AC215" s="390"/>
      <c r="AD215" s="390"/>
      <c r="AE215" s="390"/>
      <c r="AF215" s="390"/>
      <c r="AG215" s="390"/>
      <c r="AH215" s="390"/>
      <c r="AI215" s="390"/>
      <c r="AJ215" s="390"/>
      <c r="AK215" s="390"/>
      <c r="AL215" s="390"/>
      <c r="AM215" s="390"/>
      <c r="AN215" s="390"/>
      <c r="AO215" s="390"/>
      <c r="AP215" s="390"/>
      <c r="AQ215" s="390"/>
      <c r="AR215" s="390"/>
      <c r="AS215" s="390"/>
      <c r="AT215" s="390"/>
      <c r="AU215" s="390"/>
      <c r="AV215" s="390"/>
      <c r="AW215" s="390"/>
      <c r="AX215" s="390"/>
      <c r="AY215" s="390"/>
      <c r="AZ215" s="390"/>
      <c r="BB215" s="361"/>
      <c r="BS215" s="390"/>
      <c r="BT215" s="390"/>
      <c r="BU215" s="390"/>
      <c r="BV215" s="390"/>
      <c r="BW215" s="390"/>
      <c r="BX215" s="390"/>
      <c r="BY215" s="390"/>
      <c r="BZ215" s="390"/>
      <c r="CA215" s="390"/>
      <c r="CB215" s="390"/>
      <c r="CC215" s="390"/>
      <c r="CD215" s="390"/>
      <c r="CE215" s="390"/>
      <c r="CF215" s="390"/>
      <c r="CG215" s="390"/>
      <c r="CH215" s="390"/>
      <c r="CI215" s="390"/>
      <c r="CJ215" s="390"/>
      <c r="CK215" s="390"/>
      <c r="CL215" s="390"/>
      <c r="CM215" s="390"/>
      <c r="CN215" s="390"/>
      <c r="CO215" s="390"/>
      <c r="CP215" s="390"/>
      <c r="CQ215" s="390"/>
      <c r="CR215" s="390"/>
      <c r="CS215" s="390"/>
      <c r="CT215" s="390"/>
      <c r="CU215" s="390"/>
      <c r="CV215" s="390"/>
      <c r="CW215" s="390"/>
      <c r="CX215" s="390"/>
      <c r="CY215" s="390"/>
      <c r="CZ215" s="390"/>
    </row>
    <row r="216" s="338" customFormat="true" ht="15" customHeight="true" x14ac:dyDescent="0.2">
      <c r="A216" s="224"/>
      <c r="B216" s="226"/>
      <c r="S216" s="390"/>
      <c r="T216" s="390"/>
      <c r="U216" s="390"/>
      <c r="V216" s="390"/>
      <c r="W216" s="390"/>
      <c r="X216" s="390"/>
      <c r="Y216" s="390"/>
      <c r="Z216" s="390"/>
      <c r="AA216" s="390"/>
      <c r="AB216" s="390"/>
      <c r="AC216" s="390"/>
      <c r="AD216" s="390"/>
      <c r="AE216" s="390"/>
      <c r="AF216" s="390"/>
      <c r="AG216" s="390"/>
      <c r="AH216" s="390"/>
      <c r="AI216" s="390"/>
      <c r="AJ216" s="390"/>
      <c r="AK216" s="390"/>
      <c r="AL216" s="390"/>
      <c r="AM216" s="390"/>
      <c r="AN216" s="390"/>
      <c r="AO216" s="390"/>
      <c r="AP216" s="390"/>
      <c r="AQ216" s="390"/>
      <c r="AR216" s="390"/>
      <c r="AS216" s="390"/>
      <c r="AT216" s="390"/>
      <c r="AU216" s="390"/>
      <c r="AV216" s="390"/>
      <c r="AW216" s="390"/>
      <c r="AX216" s="390"/>
      <c r="AY216" s="390"/>
      <c r="AZ216" s="390"/>
      <c r="BB216" s="361"/>
      <c r="BS216" s="390"/>
      <c r="BT216" s="390"/>
      <c r="BU216" s="390"/>
      <c r="BV216" s="390"/>
      <c r="BW216" s="390"/>
      <c r="BX216" s="390"/>
      <c r="BY216" s="390"/>
      <c r="BZ216" s="390"/>
      <c r="CA216" s="390"/>
      <c r="CB216" s="390"/>
      <c r="CC216" s="390"/>
      <c r="CD216" s="390"/>
      <c r="CE216" s="390"/>
      <c r="CF216" s="390"/>
      <c r="CG216" s="390"/>
      <c r="CH216" s="390"/>
      <c r="CI216" s="390"/>
      <c r="CJ216" s="390"/>
      <c r="CK216" s="390"/>
      <c r="CL216" s="390"/>
      <c r="CM216" s="390"/>
      <c r="CN216" s="390"/>
      <c r="CO216" s="390"/>
      <c r="CP216" s="390"/>
      <c r="CQ216" s="390"/>
      <c r="CR216" s="390"/>
      <c r="CS216" s="390"/>
      <c r="CT216" s="390"/>
      <c r="CU216" s="390"/>
      <c r="CV216" s="390"/>
      <c r="CW216" s="390"/>
      <c r="CX216" s="390"/>
      <c r="CY216" s="390"/>
      <c r="CZ216" s="390"/>
    </row>
    <row r="217" s="338" customFormat="true" ht="15" customHeight="true" x14ac:dyDescent="0.2">
      <c r="A217" s="224"/>
      <c r="B217" s="225"/>
      <c r="S217" s="390"/>
      <c r="T217" s="390"/>
      <c r="U217" s="390"/>
      <c r="V217" s="390"/>
      <c r="W217" s="390"/>
      <c r="X217" s="390"/>
      <c r="Y217" s="390"/>
      <c r="Z217" s="390"/>
      <c r="AA217" s="390"/>
      <c r="AB217" s="390"/>
      <c r="AC217" s="390"/>
      <c r="AD217" s="390"/>
      <c r="AE217" s="390"/>
      <c r="AF217" s="390"/>
      <c r="AG217" s="390"/>
      <c r="AH217" s="390"/>
      <c r="AI217" s="390"/>
      <c r="AJ217" s="390"/>
      <c r="AK217" s="390"/>
      <c r="AL217" s="390"/>
      <c r="AM217" s="390"/>
      <c r="AN217" s="390"/>
      <c r="AO217" s="390"/>
      <c r="AP217" s="390"/>
      <c r="AQ217" s="390"/>
      <c r="AR217" s="390"/>
      <c r="AS217" s="390"/>
      <c r="AT217" s="390"/>
      <c r="AU217" s="390"/>
      <c r="AV217" s="390"/>
      <c r="AW217" s="390"/>
      <c r="AX217" s="390"/>
      <c r="AY217" s="390"/>
      <c r="AZ217" s="390"/>
      <c r="BB217" s="361"/>
      <c r="BS217" s="390"/>
      <c r="BT217" s="390"/>
      <c r="BU217" s="390"/>
      <c r="BV217" s="390"/>
      <c r="BW217" s="390"/>
      <c r="BX217" s="390"/>
      <c r="BY217" s="390"/>
      <c r="BZ217" s="390"/>
      <c r="CA217" s="390"/>
      <c r="CB217" s="390"/>
      <c r="CC217" s="390"/>
      <c r="CD217" s="390"/>
      <c r="CE217" s="390"/>
      <c r="CF217" s="390"/>
      <c r="CG217" s="390"/>
      <c r="CH217" s="390"/>
      <c r="CI217" s="390"/>
      <c r="CJ217" s="390"/>
      <c r="CK217" s="390"/>
      <c r="CL217" s="390"/>
      <c r="CM217" s="390"/>
      <c r="CN217" s="390"/>
      <c r="CO217" s="390"/>
      <c r="CP217" s="390"/>
      <c r="CQ217" s="390"/>
      <c r="CR217" s="390"/>
      <c r="CS217" s="390"/>
      <c r="CT217" s="390"/>
      <c r="CU217" s="390"/>
      <c r="CV217" s="390"/>
      <c r="CW217" s="390"/>
      <c r="CX217" s="390"/>
      <c r="CY217" s="390"/>
      <c r="CZ217" s="390"/>
    </row>
    <row r="218" s="338" customFormat="true" ht="18" customHeight="true" x14ac:dyDescent="0.2">
      <c r="A218" s="224"/>
      <c r="B218" s="226"/>
      <c r="S218" s="390"/>
      <c r="T218" s="390"/>
      <c r="U218" s="390"/>
      <c r="V218" s="390"/>
      <c r="W218" s="390"/>
      <c r="X218" s="390"/>
      <c r="Y218" s="390"/>
      <c r="Z218" s="390"/>
      <c r="AA218" s="390"/>
      <c r="AB218" s="390"/>
      <c r="AC218" s="390"/>
      <c r="AD218" s="390"/>
      <c r="AE218" s="390"/>
      <c r="AF218" s="390"/>
      <c r="AG218" s="390"/>
      <c r="AH218" s="390"/>
      <c r="AI218" s="390"/>
      <c r="AJ218" s="390"/>
      <c r="AK218" s="390"/>
      <c r="AL218" s="390"/>
      <c r="AM218" s="390"/>
      <c r="AN218" s="390"/>
      <c r="AO218" s="390"/>
      <c r="AP218" s="390"/>
      <c r="AQ218" s="390"/>
      <c r="AR218" s="390"/>
      <c r="AS218" s="390"/>
      <c r="AT218" s="390"/>
      <c r="AU218" s="390"/>
      <c r="AV218" s="390"/>
      <c r="AW218" s="390"/>
      <c r="AX218" s="390"/>
      <c r="AY218" s="390"/>
      <c r="AZ218" s="390"/>
      <c r="BB218" s="361"/>
      <c r="BS218" s="390"/>
      <c r="BT218" s="390"/>
      <c r="BU218" s="390"/>
      <c r="BV218" s="390"/>
      <c r="BW218" s="390"/>
      <c r="BX218" s="390"/>
      <c r="BY218" s="390"/>
      <c r="BZ218" s="390"/>
      <c r="CA218" s="390"/>
      <c r="CB218" s="390"/>
      <c r="CC218" s="390"/>
      <c r="CD218" s="390"/>
      <c r="CE218" s="390"/>
      <c r="CF218" s="390"/>
      <c r="CG218" s="390"/>
      <c r="CH218" s="390"/>
      <c r="CI218" s="390"/>
      <c r="CJ218" s="390"/>
      <c r="CK218" s="390"/>
      <c r="CL218" s="390"/>
      <c r="CM218" s="390"/>
      <c r="CN218" s="390"/>
      <c r="CO218" s="390"/>
      <c r="CP218" s="390"/>
      <c r="CQ218" s="390"/>
      <c r="CR218" s="390"/>
      <c r="CS218" s="390"/>
      <c r="CT218" s="390"/>
      <c r="CU218" s="390"/>
      <c r="CV218" s="390"/>
      <c r="CW218" s="390"/>
      <c r="CX218" s="390"/>
      <c r="CY218" s="390"/>
      <c r="CZ218" s="390"/>
    </row>
    <row r="219" s="338" customFormat="true" ht="18" customHeight="true" x14ac:dyDescent="0.2">
      <c r="A219" s="223"/>
      <c r="B219" s="222"/>
      <c r="S219" s="390"/>
      <c r="T219" s="390"/>
      <c r="U219" s="390"/>
      <c r="V219" s="390"/>
      <c r="W219" s="390"/>
      <c r="X219" s="390"/>
      <c r="Y219" s="390"/>
      <c r="Z219" s="390"/>
      <c r="AA219" s="390"/>
      <c r="AB219" s="390"/>
      <c r="AC219" s="390"/>
      <c r="AD219" s="390"/>
      <c r="AE219" s="390"/>
      <c r="AF219" s="390"/>
      <c r="AG219" s="390"/>
      <c r="AH219" s="390"/>
      <c r="AI219" s="390"/>
      <c r="AJ219" s="390"/>
      <c r="AK219" s="390"/>
      <c r="AL219" s="390"/>
      <c r="AM219" s="390"/>
      <c r="AN219" s="390"/>
      <c r="AO219" s="390"/>
      <c r="AP219" s="390"/>
      <c r="AQ219" s="390"/>
      <c r="AR219" s="390"/>
      <c r="AS219" s="390"/>
      <c r="AT219" s="390"/>
      <c r="AU219" s="390"/>
      <c r="AV219" s="390"/>
      <c r="AW219" s="390"/>
      <c r="AX219" s="390"/>
      <c r="AY219" s="390"/>
      <c r="AZ219" s="390"/>
      <c r="BB219" s="361"/>
      <c r="BS219" s="390"/>
      <c r="BT219" s="390"/>
      <c r="BU219" s="390"/>
      <c r="BV219" s="390"/>
      <c r="BW219" s="390"/>
      <c r="BX219" s="390"/>
      <c r="BY219" s="390"/>
      <c r="BZ219" s="390"/>
      <c r="CA219" s="390"/>
      <c r="CB219" s="390"/>
      <c r="CC219" s="390"/>
      <c r="CD219" s="390"/>
      <c r="CE219" s="390"/>
      <c r="CF219" s="390"/>
      <c r="CG219" s="390"/>
      <c r="CH219" s="390"/>
      <c r="CI219" s="390"/>
      <c r="CJ219" s="390"/>
      <c r="CK219" s="390"/>
      <c r="CL219" s="390"/>
      <c r="CM219" s="390"/>
      <c r="CN219" s="390"/>
      <c r="CO219" s="390"/>
      <c r="CP219" s="390"/>
      <c r="CQ219" s="390"/>
      <c r="CR219" s="390"/>
      <c r="CS219" s="390"/>
      <c r="CT219" s="390"/>
      <c r="CU219" s="390"/>
      <c r="CV219" s="390"/>
      <c r="CW219" s="390"/>
      <c r="CX219" s="390"/>
      <c r="CY219" s="390"/>
      <c r="CZ219" s="390"/>
    </row>
    <row r="220" s="362" customFormat="true" ht="15" customHeight="true" x14ac:dyDescent="0.2">
      <c r="A220" s="341" t="s">
        <v>87</v>
      </c>
      <c r="B220" s="385"/>
      <c r="C220" s="1138" t="s">
        <v>116</v>
      </c>
      <c r="D220" s="1139"/>
      <c r="E220" s="1139"/>
      <c r="F220" s="1139"/>
      <c r="G220" s="1140"/>
      <c r="H220" s="1141" t="s">
        <v>39</v>
      </c>
      <c r="I220" s="1129"/>
      <c r="J220" s="1129"/>
      <c r="K220" s="1129"/>
      <c r="L220" s="1131"/>
      <c r="M220" s="1119" t="s">
        <v>38</v>
      </c>
      <c r="N220" s="1120"/>
      <c r="O220" s="1120"/>
      <c r="P220" s="1120"/>
      <c r="Q220" s="1121"/>
      <c r="R220" s="27" t="s">
        <v>36</v>
      </c>
      <c r="S220" s="487"/>
      <c r="T220" s="487"/>
      <c r="U220" s="487"/>
      <c r="V220" s="487"/>
      <c r="W220" s="487"/>
      <c r="X220" s="487"/>
      <c r="Y220" s="487"/>
      <c r="Z220" s="487"/>
      <c r="AA220" s="487"/>
      <c r="AB220" s="487"/>
      <c r="AC220" s="487"/>
      <c r="AD220" s="487"/>
      <c r="AE220" s="487"/>
      <c r="AF220" s="487"/>
      <c r="AG220" s="487"/>
      <c r="AH220" s="487"/>
      <c r="AI220" s="487"/>
      <c r="AJ220" s="487"/>
      <c r="AK220" s="487"/>
      <c r="AL220" s="487"/>
      <c r="AM220" s="487"/>
      <c r="AN220" s="487"/>
      <c r="AO220" s="487"/>
      <c r="AP220" s="487"/>
      <c r="AQ220" s="487"/>
      <c r="AR220" s="487"/>
      <c r="AS220" s="487"/>
      <c r="AT220" s="487"/>
      <c r="AU220" s="487"/>
      <c r="AV220" s="487"/>
      <c r="AW220" s="487"/>
      <c r="AX220" s="487"/>
      <c r="AY220" s="487"/>
      <c r="AZ220" s="940"/>
      <c r="BA220" s="396" t="s">
        <v>132</v>
      </c>
      <c r="BB220" s="341" t="s">
        <v>87</v>
      </c>
      <c r="BC220" s="1119" t="s">
        <v>116</v>
      </c>
      <c r="BD220" s="1120"/>
      <c r="BE220" s="1120"/>
      <c r="BF220" s="1120"/>
      <c r="BG220" s="1122"/>
      <c r="BH220" s="1119" t="s">
        <v>39</v>
      </c>
      <c r="BI220" s="1120"/>
      <c r="BJ220" s="1120"/>
      <c r="BK220" s="1120"/>
      <c r="BL220" s="1122"/>
      <c r="BM220" s="1119" t="s">
        <v>38</v>
      </c>
      <c r="BN220" s="1120"/>
      <c r="BO220" s="1120"/>
      <c r="BP220" s="1120"/>
      <c r="BQ220" s="1121"/>
      <c r="BR220" s="51" t="s">
        <v>142</v>
      </c>
      <c r="BS220" s="31"/>
      <c r="BT220" s="31"/>
      <c r="BU220" s="31"/>
      <c r="BV220" s="31"/>
      <c r="BW220" s="31"/>
      <c r="BX220" s="31"/>
      <c r="BY220" s="31"/>
      <c r="BZ220" s="394"/>
      <c r="CA220" s="394"/>
      <c r="CB220" s="394"/>
      <c r="CC220" s="394"/>
      <c r="CD220" s="394"/>
      <c r="CE220" s="394"/>
      <c r="CF220" s="394"/>
      <c r="CG220" s="394"/>
      <c r="CH220" s="394"/>
      <c r="CI220" s="394"/>
      <c r="CJ220" s="394"/>
      <c r="CK220" s="394"/>
      <c r="CL220" s="394"/>
      <c r="CM220" s="394"/>
      <c r="CN220" s="394"/>
      <c r="CO220" s="394"/>
      <c r="CP220" s="394"/>
      <c r="CQ220" s="394"/>
      <c r="CR220" s="394"/>
      <c r="CS220" s="394"/>
      <c r="CT220" s="394"/>
      <c r="CU220" s="394"/>
      <c r="CV220" s="394"/>
      <c r="CW220" s="394"/>
      <c r="CX220" s="394"/>
      <c r="CY220" s="394"/>
      <c r="CZ220" s="394"/>
    </row>
    <row r="221" s="362" customFormat="true" ht="12.75" x14ac:dyDescent="0.2">
      <c r="A221" s="382" t="s">
        <v>88</v>
      </c>
      <c r="B221" s="425"/>
      <c r="C221" s="467" t="s">
        <v>0</v>
      </c>
      <c r="D221" s="650" t="s">
        <v>1</v>
      </c>
      <c r="E221" s="650" t="s">
        <v>2</v>
      </c>
      <c r="F221" s="650" t="s">
        <v>3</v>
      </c>
      <c r="G221" s="651" t="s">
        <v>4</v>
      </c>
      <c r="H221" s="430" t="s">
        <v>0</v>
      </c>
      <c r="I221" s="653" t="s">
        <v>1</v>
      </c>
      <c r="J221" s="653" t="s">
        <v>2</v>
      </c>
      <c r="K221" s="653" t="s">
        <v>3</v>
      </c>
      <c r="L221" s="654" t="s">
        <v>4</v>
      </c>
      <c r="M221" s="431" t="s">
        <v>0</v>
      </c>
      <c r="N221" s="653" t="s">
        <v>1</v>
      </c>
      <c r="O221" s="653" t="s">
        <v>2</v>
      </c>
      <c r="P221" s="653" t="s">
        <v>3</v>
      </c>
      <c r="Q221" s="648" t="s">
        <v>4</v>
      </c>
      <c r="R221" s="652" t="s">
        <v>265</v>
      </c>
      <c r="S221" s="487"/>
      <c r="T221" s="487"/>
      <c r="U221" s="487"/>
      <c r="V221" s="487"/>
      <c r="W221" s="487"/>
      <c r="X221" s="487"/>
      <c r="Y221" s="487"/>
      <c r="Z221" s="487"/>
      <c r="AA221" s="487"/>
      <c r="AB221" s="487"/>
      <c r="AC221" s="487"/>
      <c r="AD221" s="487"/>
      <c r="AE221" s="487"/>
      <c r="AF221" s="487"/>
      <c r="AG221" s="487"/>
      <c r="AH221" s="487"/>
      <c r="AI221" s="487"/>
      <c r="AJ221" s="487"/>
      <c r="AK221" s="487"/>
      <c r="AL221" s="487"/>
      <c r="AM221" s="487"/>
      <c r="AN221" s="487"/>
      <c r="AO221" s="487"/>
      <c r="AP221" s="487"/>
      <c r="AQ221" s="487"/>
      <c r="AR221" s="487"/>
      <c r="AS221" s="487"/>
      <c r="AT221" s="487"/>
      <c r="AU221" s="487"/>
      <c r="AV221" s="487"/>
      <c r="AW221" s="487"/>
      <c r="AX221" s="487"/>
      <c r="AY221" s="487"/>
      <c r="AZ221" s="940"/>
      <c r="BA221" s="382" t="s">
        <v>119</v>
      </c>
      <c r="BB221" s="381"/>
      <c r="BC221" s="505" t="s">
        <v>0</v>
      </c>
      <c r="BD221" s="620" t="s">
        <v>1</v>
      </c>
      <c r="BE221" s="620" t="s">
        <v>2</v>
      </c>
      <c r="BF221" s="620" t="s">
        <v>3</v>
      </c>
      <c r="BG221" s="506" t="s">
        <v>4</v>
      </c>
      <c r="BH221" s="505" t="s">
        <v>0</v>
      </c>
      <c r="BI221" s="620" t="s">
        <v>1</v>
      </c>
      <c r="BJ221" s="620" t="s">
        <v>2</v>
      </c>
      <c r="BK221" s="620" t="s">
        <v>3</v>
      </c>
      <c r="BL221" s="506" t="s">
        <v>4</v>
      </c>
      <c r="BM221" s="505" t="s">
        <v>0</v>
      </c>
      <c r="BN221" s="620" t="s">
        <v>1</v>
      </c>
      <c r="BO221" s="620" t="s">
        <v>2</v>
      </c>
      <c r="BP221" s="620" t="s">
        <v>3</v>
      </c>
      <c r="BQ221" s="506" t="s">
        <v>4</v>
      </c>
      <c r="BR221" s="9" t="s">
        <v>265</v>
      </c>
      <c r="BS221" s="943"/>
      <c r="BT221" s="943"/>
      <c r="BU221" s="943"/>
      <c r="BV221" s="943"/>
      <c r="BW221" s="943"/>
      <c r="BX221" s="943"/>
      <c r="BY221" s="943"/>
      <c r="BZ221" s="943"/>
      <c r="CA221" s="943"/>
      <c r="CB221" s="943"/>
      <c r="CC221" s="943"/>
      <c r="CD221" s="943"/>
      <c r="CE221" s="943"/>
      <c r="CF221" s="943"/>
      <c r="CG221" s="943"/>
      <c r="CH221" s="943"/>
      <c r="CI221" s="943"/>
      <c r="CJ221" s="943"/>
      <c r="CK221" s="943"/>
      <c r="CL221" s="943"/>
      <c r="CM221" s="943"/>
      <c r="CN221" s="943"/>
      <c r="CO221" s="943"/>
      <c r="CP221" s="943"/>
      <c r="CQ221" s="943"/>
      <c r="CR221" s="943"/>
      <c r="CS221" s="943"/>
      <c r="CT221" s="943"/>
      <c r="CU221" s="943"/>
      <c r="CV221" s="943"/>
      <c r="CW221" s="943"/>
      <c r="CX221" s="943"/>
      <c r="CY221" s="943"/>
      <c r="CZ221" s="943"/>
    </row>
    <row r="222" s="362" customFormat="true" ht="15" customHeight="true" x14ac:dyDescent="0.2">
      <c r="A222" s="1132" t="s">
        <v>37</v>
      </c>
      <c r="B222" s="427" t="s">
        <v>15</v>
      </c>
      <c r="C222" s="105" t="s">
        <v>36</v>
      </c>
      <c r="D222" s="102" t="s">
        <v>36</v>
      </c>
      <c r="E222" s="102" t="s">
        <v>36</v>
      </c>
      <c r="F222" s="102" t="s">
        <v>36</v>
      </c>
      <c r="G222" s="99" t="s">
        <v>36</v>
      </c>
      <c r="H222" s="96" t="s">
        <v>36</v>
      </c>
      <c r="I222" s="102" t="s">
        <v>36</v>
      </c>
      <c r="J222" s="102" t="s">
        <v>36</v>
      </c>
      <c r="K222" s="102" t="s">
        <v>36</v>
      </c>
      <c r="L222" s="93" t="s">
        <v>36</v>
      </c>
      <c r="M222" s="105" t="s">
        <v>36</v>
      </c>
      <c r="N222" s="102" t="s">
        <v>36</v>
      </c>
      <c r="O222" s="102" t="s">
        <v>36</v>
      </c>
      <c r="P222" s="102" t="s">
        <v>36</v>
      </c>
      <c r="Q222" s="99" t="s">
        <v>36</v>
      </c>
      <c r="R222" s="26" t="s">
        <v>36</v>
      </c>
      <c r="S222" s="487"/>
      <c r="T222" s="487"/>
      <c r="U222" s="487"/>
      <c r="V222" s="487"/>
      <c r="W222" s="487"/>
      <c r="X222" s="487"/>
      <c r="Y222" s="487"/>
      <c r="Z222" s="487"/>
      <c r="AA222" s="487"/>
      <c r="AB222" s="487"/>
      <c r="AC222" s="487"/>
      <c r="AD222" s="487"/>
      <c r="AE222" s="487"/>
      <c r="AF222" s="487"/>
      <c r="AG222" s="487"/>
      <c r="AH222" s="487"/>
      <c r="AI222" s="487"/>
      <c r="AJ222" s="487"/>
      <c r="AK222" s="487"/>
      <c r="AL222" s="487"/>
      <c r="AM222" s="487"/>
      <c r="AN222" s="487"/>
      <c r="AO222" s="487"/>
      <c r="AP222" s="487"/>
      <c r="AQ222" s="487"/>
      <c r="AR222" s="487"/>
      <c r="AS222" s="487"/>
      <c r="AT222" s="487"/>
      <c r="AU222" s="487"/>
      <c r="AV222" s="487"/>
      <c r="AW222" s="487"/>
      <c r="AX222" s="487"/>
      <c r="AY222" s="487"/>
      <c r="AZ222" s="940"/>
      <c r="BA222" s="1123" t="s">
        <v>37</v>
      </c>
      <c r="BB222" s="645" t="s">
        <v>15</v>
      </c>
      <c r="BC222" s="92" t="s">
        <v>36</v>
      </c>
      <c r="BD222" s="88" t="s">
        <v>36</v>
      </c>
      <c r="BE222" s="88" t="s">
        <v>36</v>
      </c>
      <c r="BF222" s="88" t="s">
        <v>36</v>
      </c>
      <c r="BG222" s="83" t="s">
        <v>36</v>
      </c>
      <c r="BH222" s="92" t="s">
        <v>36</v>
      </c>
      <c r="BI222" s="88" t="s">
        <v>36</v>
      </c>
      <c r="BJ222" s="88" t="s">
        <v>36</v>
      </c>
      <c r="BK222" s="88" t="s">
        <v>36</v>
      </c>
      <c r="BL222" s="83" t="s">
        <v>36</v>
      </c>
      <c r="BM222" s="92" t="s">
        <v>36</v>
      </c>
      <c r="BN222" s="88" t="s">
        <v>36</v>
      </c>
      <c r="BO222" s="88" t="s">
        <v>36</v>
      </c>
      <c r="BP222" s="88" t="s">
        <v>36</v>
      </c>
      <c r="BQ222" s="83" t="s">
        <v>36</v>
      </c>
      <c r="BR222" s="8" t="s">
        <v>36</v>
      </c>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30"/>
    </row>
    <row r="223" s="362" customFormat="true" ht="15" customHeight="true" x14ac:dyDescent="0.2">
      <c r="A223" s="1133"/>
      <c r="B223" s="428" t="s">
        <v>16</v>
      </c>
      <c r="C223" s="107" t="s">
        <v>36</v>
      </c>
      <c r="D223" s="104" t="s">
        <v>36</v>
      </c>
      <c r="E223" s="104" t="s">
        <v>36</v>
      </c>
      <c r="F223" s="104" t="s">
        <v>36</v>
      </c>
      <c r="G223" s="101" t="s">
        <v>36</v>
      </c>
      <c r="H223" s="98" t="s">
        <v>36</v>
      </c>
      <c r="I223" s="104" t="s">
        <v>36</v>
      </c>
      <c r="J223" s="104" t="s">
        <v>36</v>
      </c>
      <c r="K223" s="104" t="s">
        <v>36</v>
      </c>
      <c r="L223" s="95" t="s">
        <v>36</v>
      </c>
      <c r="M223" s="107" t="s">
        <v>36</v>
      </c>
      <c r="N223" s="104" t="s">
        <v>36</v>
      </c>
      <c r="O223" s="104" t="s">
        <v>36</v>
      </c>
      <c r="P223" s="104" t="s">
        <v>36</v>
      </c>
      <c r="Q223" s="101" t="s">
        <v>36</v>
      </c>
      <c r="R223" s="37" t="s">
        <v>36</v>
      </c>
      <c r="S223" s="487"/>
      <c r="T223" s="487"/>
      <c r="U223" s="487"/>
      <c r="V223" s="487"/>
      <c r="W223" s="487"/>
      <c r="X223" s="487"/>
      <c r="Y223" s="487"/>
      <c r="Z223" s="487"/>
      <c r="AA223" s="487"/>
      <c r="AB223" s="487"/>
      <c r="AC223" s="487"/>
      <c r="AD223" s="487"/>
      <c r="AE223" s="487"/>
      <c r="AF223" s="487"/>
      <c r="AG223" s="487"/>
      <c r="AH223" s="487"/>
      <c r="AI223" s="487"/>
      <c r="AJ223" s="487"/>
      <c r="AK223" s="487"/>
      <c r="AL223" s="487"/>
      <c r="AM223" s="487"/>
      <c r="AN223" s="487"/>
      <c r="AO223" s="487"/>
      <c r="AP223" s="487"/>
      <c r="AQ223" s="487"/>
      <c r="AR223" s="487"/>
      <c r="AS223" s="487"/>
      <c r="AT223" s="487"/>
      <c r="AU223" s="487"/>
      <c r="AV223" s="487"/>
      <c r="AW223" s="487"/>
      <c r="AX223" s="487"/>
      <c r="AY223" s="487"/>
      <c r="AZ223" s="940"/>
      <c r="BA223" s="1124"/>
      <c r="BB223" s="643" t="s">
        <v>16</v>
      </c>
      <c r="BC223" s="91" t="s">
        <v>36</v>
      </c>
      <c r="BD223" s="87" t="s">
        <v>36</v>
      </c>
      <c r="BE223" s="87" t="s">
        <v>36</v>
      </c>
      <c r="BF223" s="87" t="s">
        <v>36</v>
      </c>
      <c r="BG223" s="82" t="s">
        <v>36</v>
      </c>
      <c r="BH223" s="91" t="s">
        <v>36</v>
      </c>
      <c r="BI223" s="87" t="s">
        <v>36</v>
      </c>
      <c r="BJ223" s="87" t="s">
        <v>36</v>
      </c>
      <c r="BK223" s="87" t="s">
        <v>36</v>
      </c>
      <c r="BL223" s="82" t="s">
        <v>36</v>
      </c>
      <c r="BM223" s="91" t="s">
        <v>36</v>
      </c>
      <c r="BN223" s="87" t="s">
        <v>36</v>
      </c>
      <c r="BO223" s="87" t="s">
        <v>36</v>
      </c>
      <c r="BP223" s="87" t="s">
        <v>36</v>
      </c>
      <c r="BQ223" s="82" t="s">
        <v>36</v>
      </c>
      <c r="BR223" s="7" t="s">
        <v>36</v>
      </c>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30"/>
    </row>
    <row r="224" s="362" customFormat="true" ht="15" customHeight="true" x14ac:dyDescent="0.2">
      <c r="A224" s="1134"/>
      <c r="B224" s="429" t="s">
        <v>20</v>
      </c>
      <c r="C224" s="107" t="s">
        <v>36</v>
      </c>
      <c r="D224" s="104" t="s">
        <v>36</v>
      </c>
      <c r="E224" s="104" t="s">
        <v>36</v>
      </c>
      <c r="F224" s="104" t="s">
        <v>36</v>
      </c>
      <c r="G224" s="101" t="s">
        <v>36</v>
      </c>
      <c r="H224" s="98" t="s">
        <v>36</v>
      </c>
      <c r="I224" s="104" t="s">
        <v>36</v>
      </c>
      <c r="J224" s="104" t="s">
        <v>36</v>
      </c>
      <c r="K224" s="104" t="s">
        <v>36</v>
      </c>
      <c r="L224" s="95" t="s">
        <v>36</v>
      </c>
      <c r="M224" s="107" t="s">
        <v>36</v>
      </c>
      <c r="N224" s="104" t="s">
        <v>36</v>
      </c>
      <c r="O224" s="104" t="s">
        <v>36</v>
      </c>
      <c r="P224" s="104" t="s">
        <v>36</v>
      </c>
      <c r="Q224" s="101" t="s">
        <v>36</v>
      </c>
      <c r="R224" s="37" t="s">
        <v>36</v>
      </c>
      <c r="S224" s="487"/>
      <c r="T224" s="487"/>
      <c r="U224" s="487"/>
      <c r="V224" s="487"/>
      <c r="W224" s="487"/>
      <c r="X224" s="487"/>
      <c r="Y224" s="487"/>
      <c r="Z224" s="487"/>
      <c r="AA224" s="487"/>
      <c r="AB224" s="487"/>
      <c r="AC224" s="487"/>
      <c r="AD224" s="487"/>
      <c r="AE224" s="487"/>
      <c r="AF224" s="487"/>
      <c r="AG224" s="487"/>
      <c r="AH224" s="487"/>
      <c r="AI224" s="487"/>
      <c r="AJ224" s="487"/>
      <c r="AK224" s="487"/>
      <c r="AL224" s="487"/>
      <c r="AM224" s="487"/>
      <c r="AN224" s="487"/>
      <c r="AO224" s="487"/>
      <c r="AP224" s="487"/>
      <c r="AQ224" s="487"/>
      <c r="AR224" s="487"/>
      <c r="AS224" s="487"/>
      <c r="AT224" s="487"/>
      <c r="AU224" s="487"/>
      <c r="AV224" s="487"/>
      <c r="AW224" s="487"/>
      <c r="AX224" s="487"/>
      <c r="AY224" s="487"/>
      <c r="AZ224" s="940"/>
      <c r="BA224" s="1124"/>
      <c r="BB224" s="643" t="s">
        <v>20</v>
      </c>
      <c r="BC224" s="91" t="s">
        <v>36</v>
      </c>
      <c r="BD224" s="87" t="s">
        <v>36</v>
      </c>
      <c r="BE224" s="87" t="s">
        <v>36</v>
      </c>
      <c r="BF224" s="87" t="s">
        <v>36</v>
      </c>
      <c r="BG224" s="82" t="s">
        <v>36</v>
      </c>
      <c r="BH224" s="91" t="s">
        <v>36</v>
      </c>
      <c r="BI224" s="87" t="s">
        <v>36</v>
      </c>
      <c r="BJ224" s="87" t="s">
        <v>36</v>
      </c>
      <c r="BK224" s="87" t="s">
        <v>36</v>
      </c>
      <c r="BL224" s="82" t="s">
        <v>36</v>
      </c>
      <c r="BM224" s="91" t="s">
        <v>36</v>
      </c>
      <c r="BN224" s="87" t="s">
        <v>36</v>
      </c>
      <c r="BO224" s="87" t="s">
        <v>36</v>
      </c>
      <c r="BP224" s="87" t="s">
        <v>36</v>
      </c>
      <c r="BQ224" s="82" t="s">
        <v>36</v>
      </c>
      <c r="BR224" s="7" t="s">
        <v>36</v>
      </c>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30"/>
    </row>
    <row r="225" s="362" customFormat="true" ht="15" customHeight="true" x14ac:dyDescent="0.2">
      <c r="A225" s="111"/>
      <c r="B225" s="176"/>
      <c r="C225" s="129"/>
      <c r="D225" s="206"/>
      <c r="E225" s="206"/>
      <c r="F225" s="206"/>
      <c r="G225" s="195"/>
      <c r="H225" s="128"/>
      <c r="I225" s="206"/>
      <c r="J225" s="206"/>
      <c r="K225" s="206"/>
      <c r="L225" s="201"/>
      <c r="M225" s="129"/>
      <c r="N225" s="206"/>
      <c r="O225" s="206"/>
      <c r="P225" s="206"/>
      <c r="Q225" s="195"/>
      <c r="R225" s="39"/>
      <c r="S225" s="487"/>
      <c r="T225" s="487"/>
      <c r="U225" s="487"/>
      <c r="V225" s="487"/>
      <c r="W225" s="487"/>
      <c r="X225" s="487"/>
      <c r="Y225" s="487"/>
      <c r="Z225" s="487"/>
      <c r="AA225" s="487"/>
      <c r="AB225" s="487"/>
      <c r="AC225" s="487"/>
      <c r="AD225" s="487"/>
      <c r="AE225" s="487"/>
      <c r="AF225" s="487"/>
      <c r="AG225" s="487"/>
      <c r="AH225" s="487"/>
      <c r="AI225" s="487"/>
      <c r="AJ225" s="487"/>
      <c r="AK225" s="487"/>
      <c r="AL225" s="487"/>
      <c r="AM225" s="487"/>
      <c r="AN225" s="487"/>
      <c r="AO225" s="487"/>
      <c r="AP225" s="487"/>
      <c r="AQ225" s="487"/>
      <c r="AR225" s="487"/>
      <c r="AS225" s="487"/>
      <c r="AT225" s="487"/>
      <c r="AU225" s="487"/>
      <c r="AV225" s="487"/>
      <c r="AW225" s="487"/>
      <c r="AX225" s="487"/>
      <c r="AY225" s="487"/>
      <c r="AZ225" s="940"/>
      <c r="BA225" s="1124" t="s">
        <v>71</v>
      </c>
      <c r="BB225" s="643" t="s">
        <v>72</v>
      </c>
      <c r="BC225" s="91" t="s">
        <v>36</v>
      </c>
      <c r="BD225" s="87" t="s">
        <v>36</v>
      </c>
      <c r="BE225" s="87" t="s">
        <v>36</v>
      </c>
      <c r="BF225" s="87" t="s">
        <v>36</v>
      </c>
      <c r="BG225" s="82" t="s">
        <v>36</v>
      </c>
      <c r="BH225" s="91" t="s">
        <v>36</v>
      </c>
      <c r="BI225" s="87" t="s">
        <v>36</v>
      </c>
      <c r="BJ225" s="87" t="s">
        <v>36</v>
      </c>
      <c r="BK225" s="87" t="s">
        <v>36</v>
      </c>
      <c r="BL225" s="82" t="s">
        <v>36</v>
      </c>
      <c r="BM225" s="91" t="s">
        <v>36</v>
      </c>
      <c r="BN225" s="87" t="s">
        <v>36</v>
      </c>
      <c r="BO225" s="87" t="s">
        <v>36</v>
      </c>
      <c r="BP225" s="87" t="s">
        <v>36</v>
      </c>
      <c r="BQ225" s="82" t="s">
        <v>36</v>
      </c>
      <c r="BR225" s="7" t="s">
        <v>36</v>
      </c>
      <c r="BS225" s="30"/>
      <c r="BT225" s="30"/>
      <c r="BU225" s="30"/>
      <c r="BV225" s="30"/>
      <c r="BW225" s="30"/>
      <c r="BX225" s="30"/>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c r="CY225" s="30"/>
      <c r="CZ225" s="30"/>
    </row>
    <row r="226" s="362" customFormat="true" ht="15" customHeight="true" x14ac:dyDescent="0.2">
      <c r="A226" s="192"/>
      <c r="B226" s="186"/>
      <c r="C226" s="204"/>
      <c r="D226" s="203"/>
      <c r="E226" s="203"/>
      <c r="F226" s="203"/>
      <c r="G226" s="193"/>
      <c r="H226" s="196"/>
      <c r="I226" s="203"/>
      <c r="J226" s="203"/>
      <c r="K226" s="203"/>
      <c r="L226" s="199"/>
      <c r="M226" s="204"/>
      <c r="N226" s="203"/>
      <c r="O226" s="203"/>
      <c r="P226" s="203"/>
      <c r="Q226" s="193"/>
      <c r="R226" s="16"/>
      <c r="S226" s="487"/>
      <c r="T226" s="487"/>
      <c r="U226" s="487"/>
      <c r="V226" s="487"/>
      <c r="W226" s="487"/>
      <c r="X226" s="487"/>
      <c r="Y226" s="487"/>
      <c r="Z226" s="487"/>
      <c r="AA226" s="487"/>
      <c r="AB226" s="487"/>
      <c r="AC226" s="487"/>
      <c r="AD226" s="487"/>
      <c r="AE226" s="487"/>
      <c r="AF226" s="487"/>
      <c r="AG226" s="487"/>
      <c r="AH226" s="487"/>
      <c r="AI226" s="487"/>
      <c r="AJ226" s="487"/>
      <c r="AK226" s="487"/>
      <c r="AL226" s="487"/>
      <c r="AM226" s="487"/>
      <c r="AN226" s="487"/>
      <c r="AO226" s="487"/>
      <c r="AP226" s="487"/>
      <c r="AQ226" s="487"/>
      <c r="AR226" s="487"/>
      <c r="AS226" s="487"/>
      <c r="AT226" s="487"/>
      <c r="AU226" s="487"/>
      <c r="AV226" s="487"/>
      <c r="AW226" s="487"/>
      <c r="AX226" s="487"/>
      <c r="AY226" s="487"/>
      <c r="AZ226" s="940"/>
      <c r="BA226" s="1124"/>
      <c r="BB226" s="643" t="s">
        <v>73</v>
      </c>
      <c r="BC226" s="91" t="s">
        <v>36</v>
      </c>
      <c r="BD226" s="87" t="s">
        <v>36</v>
      </c>
      <c r="BE226" s="87" t="s">
        <v>36</v>
      </c>
      <c r="BF226" s="87" t="s">
        <v>36</v>
      </c>
      <c r="BG226" s="82" t="s">
        <v>36</v>
      </c>
      <c r="BH226" s="91" t="s">
        <v>36</v>
      </c>
      <c r="BI226" s="87" t="s">
        <v>36</v>
      </c>
      <c r="BJ226" s="87" t="s">
        <v>36</v>
      </c>
      <c r="BK226" s="87" t="s">
        <v>36</v>
      </c>
      <c r="BL226" s="82" t="s">
        <v>36</v>
      </c>
      <c r="BM226" s="91" t="s">
        <v>36</v>
      </c>
      <c r="BN226" s="87" t="s">
        <v>36</v>
      </c>
      <c r="BO226" s="87" t="s">
        <v>36</v>
      </c>
      <c r="BP226" s="87" t="s">
        <v>36</v>
      </c>
      <c r="BQ226" s="82" t="s">
        <v>36</v>
      </c>
      <c r="BR226" s="7" t="s">
        <v>36</v>
      </c>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row>
    <row r="227" s="362" customFormat="true" ht="15" customHeight="true" x14ac:dyDescent="0.2">
      <c r="A227" s="192"/>
      <c r="B227" s="186"/>
      <c r="C227" s="204"/>
      <c r="D227" s="203"/>
      <c r="E227" s="203"/>
      <c r="F227" s="203"/>
      <c r="G227" s="193"/>
      <c r="H227" s="196"/>
      <c r="I227" s="203"/>
      <c r="J227" s="203"/>
      <c r="K227" s="203"/>
      <c r="L227" s="199"/>
      <c r="M227" s="204"/>
      <c r="N227" s="203"/>
      <c r="O227" s="203"/>
      <c r="P227" s="203"/>
      <c r="Q227" s="193"/>
      <c r="R227" s="16"/>
      <c r="S227" s="487"/>
      <c r="T227" s="487"/>
      <c r="U227" s="487"/>
      <c r="V227" s="487"/>
      <c r="W227" s="487"/>
      <c r="X227" s="487"/>
      <c r="Y227" s="487"/>
      <c r="Z227" s="487"/>
      <c r="AA227" s="487"/>
      <c r="AB227" s="487"/>
      <c r="AC227" s="487"/>
      <c r="AD227" s="487"/>
      <c r="AE227" s="487"/>
      <c r="AF227" s="487"/>
      <c r="AG227" s="487"/>
      <c r="AH227" s="487"/>
      <c r="AI227" s="487"/>
      <c r="AJ227" s="487"/>
      <c r="AK227" s="487"/>
      <c r="AL227" s="487"/>
      <c r="AM227" s="487"/>
      <c r="AN227" s="487"/>
      <c r="AO227" s="487"/>
      <c r="AP227" s="487"/>
      <c r="AQ227" s="487"/>
      <c r="AR227" s="487"/>
      <c r="AS227" s="487"/>
      <c r="AT227" s="487"/>
      <c r="AU227" s="487"/>
      <c r="AV227" s="487"/>
      <c r="AW227" s="487"/>
      <c r="AX227" s="487"/>
      <c r="AY227" s="487"/>
      <c r="AZ227" s="940"/>
      <c r="BA227" s="1124" t="s">
        <v>96</v>
      </c>
      <c r="BB227" s="643" t="s">
        <v>62</v>
      </c>
      <c r="BC227" s="91" t="s">
        <v>36</v>
      </c>
      <c r="BD227" s="87" t="s">
        <v>36</v>
      </c>
      <c r="BE227" s="87" t="s">
        <v>36</v>
      </c>
      <c r="BF227" s="87" t="s">
        <v>36</v>
      </c>
      <c r="BG227" s="82" t="s">
        <v>36</v>
      </c>
      <c r="BH227" s="91" t="s">
        <v>36</v>
      </c>
      <c r="BI227" s="87" t="s">
        <v>36</v>
      </c>
      <c r="BJ227" s="87" t="s">
        <v>36</v>
      </c>
      <c r="BK227" s="87" t="s">
        <v>36</v>
      </c>
      <c r="BL227" s="82" t="s">
        <v>36</v>
      </c>
      <c r="BM227" s="91" t="s">
        <v>36</v>
      </c>
      <c r="BN227" s="87" t="s">
        <v>36</v>
      </c>
      <c r="BO227" s="87" t="s">
        <v>36</v>
      </c>
      <c r="BP227" s="87" t="s">
        <v>36</v>
      </c>
      <c r="BQ227" s="82" t="s">
        <v>36</v>
      </c>
      <c r="BR227" s="7" t="s">
        <v>36</v>
      </c>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row>
    <row r="228" s="362" customFormat="true" ht="15" customHeight="true" x14ac:dyDescent="0.2">
      <c r="A228" s="192"/>
      <c r="B228" s="186"/>
      <c r="C228" s="151"/>
      <c r="D228" s="150"/>
      <c r="E228" s="150"/>
      <c r="F228" s="150"/>
      <c r="G228" s="149"/>
      <c r="H228" s="148"/>
      <c r="I228" s="150"/>
      <c r="J228" s="150"/>
      <c r="K228" s="150"/>
      <c r="L228" s="147"/>
      <c r="M228" s="151"/>
      <c r="N228" s="150"/>
      <c r="O228" s="150"/>
      <c r="P228" s="150"/>
      <c r="Q228" s="149"/>
      <c r="R228" s="20"/>
      <c r="S228" s="487"/>
      <c r="T228" s="487"/>
      <c r="U228" s="487"/>
      <c r="V228" s="487"/>
      <c r="W228" s="487"/>
      <c r="X228" s="487"/>
      <c r="Y228" s="487"/>
      <c r="Z228" s="487"/>
      <c r="AA228" s="487"/>
      <c r="AB228" s="487"/>
      <c r="AC228" s="487"/>
      <c r="AD228" s="487"/>
      <c r="AE228" s="487"/>
      <c r="AF228" s="487"/>
      <c r="AG228" s="487"/>
      <c r="AH228" s="487"/>
      <c r="AI228" s="487"/>
      <c r="AJ228" s="487"/>
      <c r="AK228" s="487"/>
      <c r="AL228" s="487"/>
      <c r="AM228" s="487"/>
      <c r="AN228" s="487"/>
      <c r="AO228" s="487"/>
      <c r="AP228" s="487"/>
      <c r="AQ228" s="487"/>
      <c r="AR228" s="487"/>
      <c r="AS228" s="487"/>
      <c r="AT228" s="487"/>
      <c r="AU228" s="487"/>
      <c r="AV228" s="487"/>
      <c r="AW228" s="487"/>
      <c r="AX228" s="487"/>
      <c r="AY228" s="487"/>
      <c r="AZ228" s="940"/>
      <c r="BA228" s="1124"/>
      <c r="BB228" s="643" t="s">
        <v>93</v>
      </c>
      <c r="BC228" s="91" t="s">
        <v>36</v>
      </c>
      <c r="BD228" s="87" t="s">
        <v>36</v>
      </c>
      <c r="BE228" s="87" t="s">
        <v>36</v>
      </c>
      <c r="BF228" s="87" t="s">
        <v>36</v>
      </c>
      <c r="BG228" s="82" t="s">
        <v>36</v>
      </c>
      <c r="BH228" s="91" t="s">
        <v>36</v>
      </c>
      <c r="BI228" s="87" t="s">
        <v>36</v>
      </c>
      <c r="BJ228" s="87" t="s">
        <v>36</v>
      </c>
      <c r="BK228" s="87" t="s">
        <v>36</v>
      </c>
      <c r="BL228" s="82" t="s">
        <v>36</v>
      </c>
      <c r="BM228" s="91" t="s">
        <v>36</v>
      </c>
      <c r="BN228" s="87" t="s">
        <v>36</v>
      </c>
      <c r="BO228" s="87" t="s">
        <v>36</v>
      </c>
      <c r="BP228" s="87" t="s">
        <v>36</v>
      </c>
      <c r="BQ228" s="82" t="s">
        <v>36</v>
      </c>
      <c r="BR228" s="7" t="s">
        <v>36</v>
      </c>
      <c r="BS228" s="30"/>
      <c r="BT228" s="30"/>
      <c r="BU228" s="30"/>
      <c r="BV228" s="30"/>
      <c r="BW228" s="30"/>
      <c r="BX228" s="30"/>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c r="CY228" s="30"/>
      <c r="CZ228" s="30"/>
    </row>
    <row r="229" s="362" customFormat="true" ht="15" customHeight="true" x14ac:dyDescent="0.2">
      <c r="A229" s="192"/>
      <c r="B229" s="186"/>
      <c r="C229" s="151"/>
      <c r="D229" s="150"/>
      <c r="E229" s="150"/>
      <c r="F229" s="150"/>
      <c r="G229" s="149"/>
      <c r="H229" s="148"/>
      <c r="I229" s="150"/>
      <c r="J229" s="150"/>
      <c r="K229" s="150"/>
      <c r="L229" s="147"/>
      <c r="M229" s="151"/>
      <c r="N229" s="150"/>
      <c r="O229" s="150"/>
      <c r="P229" s="150"/>
      <c r="Q229" s="149"/>
      <c r="R229" s="20"/>
      <c r="S229" s="487"/>
      <c r="T229" s="487"/>
      <c r="U229" s="487"/>
      <c r="V229" s="487"/>
      <c r="W229" s="487"/>
      <c r="X229" s="487"/>
      <c r="Y229" s="487"/>
      <c r="Z229" s="487"/>
      <c r="AA229" s="487"/>
      <c r="AB229" s="487"/>
      <c r="AC229" s="487"/>
      <c r="AD229" s="487"/>
      <c r="AE229" s="487"/>
      <c r="AF229" s="487"/>
      <c r="AG229" s="487"/>
      <c r="AH229" s="487"/>
      <c r="AI229" s="487"/>
      <c r="AJ229" s="487"/>
      <c r="AK229" s="487"/>
      <c r="AL229" s="487"/>
      <c r="AM229" s="487"/>
      <c r="AN229" s="487"/>
      <c r="AO229" s="487"/>
      <c r="AP229" s="487"/>
      <c r="AQ229" s="487"/>
      <c r="AR229" s="487"/>
      <c r="AS229" s="487"/>
      <c r="AT229" s="487"/>
      <c r="AU229" s="487"/>
      <c r="AV229" s="487"/>
      <c r="AW229" s="487"/>
      <c r="AX229" s="487"/>
      <c r="AY229" s="487"/>
      <c r="AZ229" s="940"/>
      <c r="BA229" s="1124"/>
      <c r="BB229" s="643" t="s">
        <v>94</v>
      </c>
      <c r="BC229" s="91" t="s">
        <v>36</v>
      </c>
      <c r="BD229" s="87" t="s">
        <v>36</v>
      </c>
      <c r="BE229" s="87" t="s">
        <v>36</v>
      </c>
      <c r="BF229" s="87" t="s">
        <v>36</v>
      </c>
      <c r="BG229" s="82" t="s">
        <v>36</v>
      </c>
      <c r="BH229" s="91" t="s">
        <v>36</v>
      </c>
      <c r="BI229" s="87" t="s">
        <v>36</v>
      </c>
      <c r="BJ229" s="87" t="s">
        <v>36</v>
      </c>
      <c r="BK229" s="87" t="s">
        <v>36</v>
      </c>
      <c r="BL229" s="82" t="s">
        <v>36</v>
      </c>
      <c r="BM229" s="91" t="s">
        <v>36</v>
      </c>
      <c r="BN229" s="87" t="s">
        <v>36</v>
      </c>
      <c r="BO229" s="87" t="s">
        <v>36</v>
      </c>
      <c r="BP229" s="87" t="s">
        <v>36</v>
      </c>
      <c r="BQ229" s="82" t="s">
        <v>36</v>
      </c>
      <c r="BR229" s="7" t="s">
        <v>36</v>
      </c>
      <c r="BS229" s="30"/>
      <c r="BT229" s="30"/>
      <c r="BU229" s="30"/>
      <c r="BV229" s="30"/>
      <c r="BW229" s="30"/>
      <c r="BX229" s="30"/>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c r="CY229" s="30"/>
      <c r="CZ229" s="30"/>
    </row>
    <row r="230" s="362" customFormat="true" ht="15" customHeight="true" x14ac:dyDescent="0.2">
      <c r="A230" s="192"/>
      <c r="B230" s="186"/>
      <c r="C230" s="151"/>
      <c r="D230" s="150"/>
      <c r="E230" s="150"/>
      <c r="F230" s="150"/>
      <c r="G230" s="149"/>
      <c r="H230" s="148"/>
      <c r="I230" s="150"/>
      <c r="J230" s="150"/>
      <c r="K230" s="150"/>
      <c r="L230" s="147"/>
      <c r="M230" s="151"/>
      <c r="N230" s="150"/>
      <c r="O230" s="150"/>
      <c r="P230" s="150"/>
      <c r="Q230" s="149"/>
      <c r="R230" s="20"/>
      <c r="S230" s="487"/>
      <c r="T230" s="487"/>
      <c r="U230" s="487"/>
      <c r="V230" s="487"/>
      <c r="W230" s="487"/>
      <c r="X230" s="487"/>
      <c r="Y230" s="487"/>
      <c r="Z230" s="487"/>
      <c r="AA230" s="487"/>
      <c r="AB230" s="487"/>
      <c r="AC230" s="487"/>
      <c r="AD230" s="487"/>
      <c r="AE230" s="487"/>
      <c r="AF230" s="487"/>
      <c r="AG230" s="487"/>
      <c r="AH230" s="487"/>
      <c r="AI230" s="487"/>
      <c r="AJ230" s="487"/>
      <c r="AK230" s="487"/>
      <c r="AL230" s="487"/>
      <c r="AM230" s="487"/>
      <c r="AN230" s="487"/>
      <c r="AO230" s="487"/>
      <c r="AP230" s="487"/>
      <c r="AQ230" s="487"/>
      <c r="AR230" s="487"/>
      <c r="AS230" s="487"/>
      <c r="AT230" s="487"/>
      <c r="AU230" s="487"/>
      <c r="AV230" s="487"/>
      <c r="AW230" s="487"/>
      <c r="AX230" s="487"/>
      <c r="AY230" s="487"/>
      <c r="AZ230" s="940"/>
      <c r="BA230" s="1124"/>
      <c r="BB230" s="643" t="s">
        <v>95</v>
      </c>
      <c r="BC230" s="91" t="s">
        <v>36</v>
      </c>
      <c r="BD230" s="87" t="s">
        <v>36</v>
      </c>
      <c r="BE230" s="87" t="s">
        <v>36</v>
      </c>
      <c r="BF230" s="87" t="s">
        <v>36</v>
      </c>
      <c r="BG230" s="82" t="s">
        <v>36</v>
      </c>
      <c r="BH230" s="91" t="s">
        <v>36</v>
      </c>
      <c r="BI230" s="87" t="s">
        <v>36</v>
      </c>
      <c r="BJ230" s="87" t="s">
        <v>36</v>
      </c>
      <c r="BK230" s="87" t="s">
        <v>36</v>
      </c>
      <c r="BL230" s="82" t="s">
        <v>36</v>
      </c>
      <c r="BM230" s="91" t="s">
        <v>36</v>
      </c>
      <c r="BN230" s="87" t="s">
        <v>36</v>
      </c>
      <c r="BO230" s="87" t="s">
        <v>36</v>
      </c>
      <c r="BP230" s="87" t="s">
        <v>36</v>
      </c>
      <c r="BQ230" s="82" t="s">
        <v>36</v>
      </c>
      <c r="BR230" s="7" t="s">
        <v>36</v>
      </c>
      <c r="BS230" s="30"/>
      <c r="BT230" s="30"/>
      <c r="BU230" s="30"/>
      <c r="BV230" s="30"/>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row>
    <row r="231" s="362" customFormat="true" ht="15" customHeight="true" x14ac:dyDescent="0.2">
      <c r="A231" s="214"/>
      <c r="B231" s="185"/>
      <c r="C231" s="129"/>
      <c r="D231" s="206"/>
      <c r="E231" s="206"/>
      <c r="F231" s="206"/>
      <c r="G231" s="195"/>
      <c r="H231" s="128"/>
      <c r="I231" s="206"/>
      <c r="J231" s="206"/>
      <c r="K231" s="206"/>
      <c r="L231" s="201"/>
      <c r="M231" s="129"/>
      <c r="N231" s="206"/>
      <c r="O231" s="206"/>
      <c r="P231" s="206"/>
      <c r="Q231" s="195"/>
      <c r="R231" s="39"/>
      <c r="S231" s="487"/>
      <c r="T231" s="487"/>
      <c r="U231" s="487"/>
      <c r="V231" s="487"/>
      <c r="W231" s="487"/>
      <c r="X231" s="487"/>
      <c r="Y231" s="487"/>
      <c r="Z231" s="487"/>
      <c r="AA231" s="487"/>
      <c r="AB231" s="487"/>
      <c r="AC231" s="487"/>
      <c r="AD231" s="487"/>
      <c r="AE231" s="487"/>
      <c r="AF231" s="487"/>
      <c r="AG231" s="487"/>
      <c r="AH231" s="487"/>
      <c r="AI231" s="487"/>
      <c r="AJ231" s="487"/>
      <c r="AK231" s="487"/>
      <c r="AL231" s="487"/>
      <c r="AM231" s="487"/>
      <c r="AN231" s="487"/>
      <c r="AO231" s="487"/>
      <c r="AP231" s="487"/>
      <c r="AQ231" s="487"/>
      <c r="AR231" s="487"/>
      <c r="AS231" s="487"/>
      <c r="AT231" s="487"/>
      <c r="AU231" s="487"/>
      <c r="AV231" s="487"/>
      <c r="AW231" s="487"/>
      <c r="AX231" s="487"/>
      <c r="AY231" s="487"/>
      <c r="AZ231" s="940"/>
      <c r="BA231" s="941"/>
      <c r="BB231" s="643"/>
      <c r="BC231" s="497"/>
      <c r="BD231" s="484"/>
      <c r="BE231" s="484"/>
      <c r="BF231" s="484"/>
      <c r="BG231" s="501"/>
      <c r="BH231" s="497"/>
      <c r="BI231" s="484"/>
      <c r="BJ231" s="484"/>
      <c r="BK231" s="484"/>
      <c r="BL231" s="501"/>
      <c r="BM231" s="497"/>
      <c r="BN231" s="484"/>
      <c r="BO231" s="484"/>
      <c r="BP231" s="484"/>
      <c r="BQ231" s="501"/>
      <c r="BR231" s="4"/>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row>
    <row r="232" s="362" customFormat="true" ht="15" customHeight="true" x14ac:dyDescent="0.2">
      <c r="A232" s="214"/>
      <c r="B232" s="185"/>
      <c r="C232" s="129"/>
      <c r="D232" s="206"/>
      <c r="E232" s="206"/>
      <c r="F232" s="206"/>
      <c r="G232" s="195"/>
      <c r="H232" s="128"/>
      <c r="I232" s="206"/>
      <c r="J232" s="206"/>
      <c r="K232" s="206"/>
      <c r="L232" s="201"/>
      <c r="M232" s="129"/>
      <c r="N232" s="206"/>
      <c r="O232" s="206"/>
      <c r="P232" s="206"/>
      <c r="Q232" s="195"/>
      <c r="R232" s="39"/>
      <c r="S232" s="487"/>
      <c r="T232" s="487"/>
      <c r="U232" s="487"/>
      <c r="V232" s="487"/>
      <c r="W232" s="487"/>
      <c r="X232" s="487"/>
      <c r="Y232" s="487"/>
      <c r="Z232" s="487"/>
      <c r="AA232" s="487"/>
      <c r="AB232" s="487"/>
      <c r="AC232" s="487"/>
      <c r="AD232" s="487"/>
      <c r="AE232" s="487"/>
      <c r="AF232" s="487"/>
      <c r="AG232" s="487"/>
      <c r="AH232" s="487"/>
      <c r="AI232" s="487"/>
      <c r="AJ232" s="487"/>
      <c r="AK232" s="487"/>
      <c r="AL232" s="487"/>
      <c r="AM232" s="487"/>
      <c r="AN232" s="487"/>
      <c r="AO232" s="487"/>
      <c r="AP232" s="487"/>
      <c r="AQ232" s="487"/>
      <c r="AR232" s="487"/>
      <c r="AS232" s="487"/>
      <c r="AT232" s="487"/>
      <c r="AU232" s="487"/>
      <c r="AV232" s="487"/>
      <c r="AW232" s="487"/>
      <c r="AX232" s="487"/>
      <c r="AY232" s="487"/>
      <c r="AZ232" s="940"/>
      <c r="BA232" s="942"/>
      <c r="BB232" s="643"/>
      <c r="BC232" s="497"/>
      <c r="BD232" s="484"/>
      <c r="BE232" s="484"/>
      <c r="BF232" s="484"/>
      <c r="BG232" s="501"/>
      <c r="BH232" s="497"/>
      <c r="BI232" s="484"/>
      <c r="BJ232" s="484"/>
      <c r="BK232" s="484"/>
      <c r="BL232" s="501"/>
      <c r="BM232" s="497"/>
      <c r="BN232" s="484"/>
      <c r="BO232" s="484"/>
      <c r="BP232" s="484"/>
      <c r="BQ232" s="501"/>
      <c r="BR232" s="4"/>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row>
    <row r="233" s="362" customFormat="true" ht="15" customHeight="true" x14ac:dyDescent="0.2">
      <c r="A233" s="214"/>
      <c r="B233" s="185"/>
      <c r="C233" s="129"/>
      <c r="D233" s="206"/>
      <c r="E233" s="206"/>
      <c r="F233" s="206"/>
      <c r="G233" s="195"/>
      <c r="H233" s="128"/>
      <c r="I233" s="206"/>
      <c r="J233" s="206"/>
      <c r="K233" s="206"/>
      <c r="L233" s="201"/>
      <c r="M233" s="129"/>
      <c r="N233" s="206"/>
      <c r="O233" s="206"/>
      <c r="P233" s="206"/>
      <c r="Q233" s="195"/>
      <c r="R233" s="39"/>
      <c r="S233" s="487"/>
      <c r="T233" s="487"/>
      <c r="U233" s="487"/>
      <c r="V233" s="487"/>
      <c r="W233" s="487"/>
      <c r="X233" s="487"/>
      <c r="Y233" s="487"/>
      <c r="Z233" s="487"/>
      <c r="AA233" s="487"/>
      <c r="AB233" s="487"/>
      <c r="AC233" s="487"/>
      <c r="AD233" s="487"/>
      <c r="AE233" s="487"/>
      <c r="AF233" s="487"/>
      <c r="AG233" s="487"/>
      <c r="AH233" s="487"/>
      <c r="AI233" s="487"/>
      <c r="AJ233" s="487"/>
      <c r="AK233" s="487"/>
      <c r="AL233" s="487"/>
      <c r="AM233" s="487"/>
      <c r="AN233" s="487"/>
      <c r="AO233" s="487"/>
      <c r="AP233" s="487"/>
      <c r="AQ233" s="487"/>
      <c r="AR233" s="487"/>
      <c r="AS233" s="487"/>
      <c r="AT233" s="487"/>
      <c r="AU233" s="487"/>
      <c r="AV233" s="487"/>
      <c r="AW233" s="487"/>
      <c r="AX233" s="487"/>
      <c r="AY233" s="487"/>
      <c r="AZ233" s="940"/>
      <c r="BA233" s="942"/>
      <c r="BB233" s="643"/>
      <c r="BC233" s="497"/>
      <c r="BD233" s="484"/>
      <c r="BE233" s="484"/>
      <c r="BF233" s="484"/>
      <c r="BG233" s="501"/>
      <c r="BH233" s="497"/>
      <c r="BI233" s="484"/>
      <c r="BJ233" s="484"/>
      <c r="BK233" s="484"/>
      <c r="BL233" s="501"/>
      <c r="BM233" s="497"/>
      <c r="BN233" s="484"/>
      <c r="BO233" s="484"/>
      <c r="BP233" s="484"/>
      <c r="BQ233" s="501"/>
      <c r="BR233" s="4"/>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row>
    <row r="234" s="362" customFormat="true" ht="15" customHeight="true" x14ac:dyDescent="0.2">
      <c r="A234" s="214"/>
      <c r="B234" s="185"/>
      <c r="C234" s="129"/>
      <c r="D234" s="206"/>
      <c r="E234" s="206"/>
      <c r="F234" s="206"/>
      <c r="G234" s="195"/>
      <c r="H234" s="128"/>
      <c r="I234" s="206"/>
      <c r="J234" s="206"/>
      <c r="K234" s="206"/>
      <c r="L234" s="201"/>
      <c r="M234" s="129"/>
      <c r="N234" s="206"/>
      <c r="O234" s="206"/>
      <c r="P234" s="206"/>
      <c r="Q234" s="195"/>
      <c r="R234" s="39"/>
      <c r="S234" s="487"/>
      <c r="T234" s="487"/>
      <c r="U234" s="487"/>
      <c r="V234" s="487"/>
      <c r="W234" s="487"/>
      <c r="X234" s="487"/>
      <c r="Y234" s="487"/>
      <c r="Z234" s="487"/>
      <c r="AA234" s="487"/>
      <c r="AB234" s="487"/>
      <c r="AC234" s="487"/>
      <c r="AD234" s="487"/>
      <c r="AE234" s="487"/>
      <c r="AF234" s="487"/>
      <c r="AG234" s="487"/>
      <c r="AH234" s="487"/>
      <c r="AI234" s="487"/>
      <c r="AJ234" s="487"/>
      <c r="AK234" s="487"/>
      <c r="AL234" s="487"/>
      <c r="AM234" s="487"/>
      <c r="AN234" s="487"/>
      <c r="AO234" s="487"/>
      <c r="AP234" s="487"/>
      <c r="AQ234" s="487"/>
      <c r="AR234" s="487"/>
      <c r="AS234" s="487"/>
      <c r="AT234" s="487"/>
      <c r="AU234" s="487"/>
      <c r="AV234" s="487"/>
      <c r="AW234" s="487"/>
      <c r="AX234" s="487"/>
      <c r="AY234" s="487"/>
      <c r="AZ234" s="940"/>
      <c r="BA234" s="942"/>
      <c r="BB234" s="643"/>
      <c r="BC234" s="497"/>
      <c r="BD234" s="484"/>
      <c r="BE234" s="484"/>
      <c r="BF234" s="484"/>
      <c r="BG234" s="501"/>
      <c r="BH234" s="497"/>
      <c r="BI234" s="484"/>
      <c r="BJ234" s="484"/>
      <c r="BK234" s="484"/>
      <c r="BL234" s="501"/>
      <c r="BM234" s="497"/>
      <c r="BN234" s="484"/>
      <c r="BO234" s="484"/>
      <c r="BP234" s="484"/>
      <c r="BQ234" s="501"/>
      <c r="BR234" s="4"/>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row>
    <row r="235" s="362" customFormat="true" ht="15" customHeight="true" x14ac:dyDescent="0.2">
      <c r="A235" s="214"/>
      <c r="B235" s="185"/>
      <c r="C235" s="129"/>
      <c r="D235" s="206"/>
      <c r="E235" s="206"/>
      <c r="F235" s="206"/>
      <c r="G235" s="195"/>
      <c r="H235" s="128"/>
      <c r="I235" s="206"/>
      <c r="J235" s="206"/>
      <c r="K235" s="206"/>
      <c r="L235" s="201"/>
      <c r="M235" s="129"/>
      <c r="N235" s="206"/>
      <c r="O235" s="206"/>
      <c r="P235" s="206"/>
      <c r="Q235" s="195"/>
      <c r="R235" s="39"/>
      <c r="S235" s="487"/>
      <c r="T235" s="487"/>
      <c r="U235" s="487"/>
      <c r="V235" s="487"/>
      <c r="W235" s="487"/>
      <c r="X235" s="487"/>
      <c r="Y235" s="487"/>
      <c r="Z235" s="487"/>
      <c r="AA235" s="487"/>
      <c r="AB235" s="487"/>
      <c r="AC235" s="487"/>
      <c r="AD235" s="487"/>
      <c r="AE235" s="487"/>
      <c r="AF235" s="487"/>
      <c r="AG235" s="487"/>
      <c r="AH235" s="487"/>
      <c r="AI235" s="487"/>
      <c r="AJ235" s="487"/>
      <c r="AK235" s="487"/>
      <c r="AL235" s="487"/>
      <c r="AM235" s="487"/>
      <c r="AN235" s="487"/>
      <c r="AO235" s="487"/>
      <c r="AP235" s="487"/>
      <c r="AQ235" s="487"/>
      <c r="AR235" s="487"/>
      <c r="AS235" s="487"/>
      <c r="AT235" s="487"/>
      <c r="AU235" s="487"/>
      <c r="AV235" s="487"/>
      <c r="AW235" s="487"/>
      <c r="AX235" s="487"/>
      <c r="AY235" s="487"/>
      <c r="AZ235" s="940"/>
      <c r="BA235" s="942"/>
      <c r="BB235" s="643"/>
      <c r="BC235" s="497"/>
      <c r="BD235" s="484"/>
      <c r="BE235" s="484"/>
      <c r="BF235" s="484"/>
      <c r="BG235" s="501"/>
      <c r="BH235" s="497"/>
      <c r="BI235" s="484"/>
      <c r="BJ235" s="484"/>
      <c r="BK235" s="484"/>
      <c r="BL235" s="501"/>
      <c r="BM235" s="497"/>
      <c r="BN235" s="484"/>
      <c r="BO235" s="484"/>
      <c r="BP235" s="484"/>
      <c r="BQ235" s="501"/>
      <c r="BR235" s="4"/>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row>
    <row r="236" s="362" customFormat="true" ht="15" customHeight="true" x14ac:dyDescent="0.2">
      <c r="A236" s="214"/>
      <c r="B236" s="185"/>
      <c r="C236" s="129"/>
      <c r="D236" s="206"/>
      <c r="E236" s="206"/>
      <c r="F236" s="206"/>
      <c r="G236" s="195"/>
      <c r="H236" s="128"/>
      <c r="I236" s="206"/>
      <c r="J236" s="206"/>
      <c r="K236" s="206"/>
      <c r="L236" s="201"/>
      <c r="M236" s="129"/>
      <c r="N236" s="206"/>
      <c r="O236" s="206"/>
      <c r="P236" s="206"/>
      <c r="Q236" s="195"/>
      <c r="R236" s="39"/>
      <c r="S236" s="487"/>
      <c r="T236" s="487"/>
      <c r="U236" s="487"/>
      <c r="V236" s="487"/>
      <c r="W236" s="487"/>
      <c r="X236" s="487"/>
      <c r="Y236" s="487"/>
      <c r="Z236" s="487"/>
      <c r="AA236" s="487"/>
      <c r="AB236" s="487"/>
      <c r="AC236" s="487"/>
      <c r="AD236" s="487"/>
      <c r="AE236" s="487"/>
      <c r="AF236" s="487"/>
      <c r="AG236" s="487"/>
      <c r="AH236" s="487"/>
      <c r="AI236" s="487"/>
      <c r="AJ236" s="487"/>
      <c r="AK236" s="487"/>
      <c r="AL236" s="487"/>
      <c r="AM236" s="487"/>
      <c r="AN236" s="487"/>
      <c r="AO236" s="487"/>
      <c r="AP236" s="487"/>
      <c r="AQ236" s="487"/>
      <c r="AR236" s="487"/>
      <c r="AS236" s="487"/>
      <c r="AT236" s="487"/>
      <c r="AU236" s="487"/>
      <c r="AV236" s="487"/>
      <c r="AW236" s="487"/>
      <c r="AX236" s="487"/>
      <c r="AY236" s="487"/>
      <c r="AZ236" s="940"/>
      <c r="BA236" s="942"/>
      <c r="BB236" s="643"/>
      <c r="BC236" s="497"/>
      <c r="BD236" s="484"/>
      <c r="BE236" s="484"/>
      <c r="BF236" s="484"/>
      <c r="BG236" s="501"/>
      <c r="BH236" s="497"/>
      <c r="BI236" s="484"/>
      <c r="BJ236" s="484"/>
      <c r="BK236" s="484"/>
      <c r="BL236" s="501"/>
      <c r="BM236" s="497"/>
      <c r="BN236" s="484"/>
      <c r="BO236" s="484"/>
      <c r="BP236" s="484"/>
      <c r="BQ236" s="501"/>
      <c r="BR236" s="4"/>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row>
    <row r="237" s="362" customFormat="true" ht="15" customHeight="true" x14ac:dyDescent="0.2">
      <c r="A237" s="214"/>
      <c r="B237" s="185"/>
      <c r="C237" s="129"/>
      <c r="D237" s="206"/>
      <c r="E237" s="206"/>
      <c r="F237" s="206"/>
      <c r="G237" s="195"/>
      <c r="H237" s="128"/>
      <c r="I237" s="206"/>
      <c r="J237" s="206"/>
      <c r="K237" s="206"/>
      <c r="L237" s="201"/>
      <c r="M237" s="129"/>
      <c r="N237" s="206"/>
      <c r="O237" s="206"/>
      <c r="P237" s="206"/>
      <c r="Q237" s="195"/>
      <c r="R237" s="39"/>
      <c r="S237" s="487"/>
      <c r="T237" s="487"/>
      <c r="U237" s="487"/>
      <c r="V237" s="487"/>
      <c r="W237" s="487"/>
      <c r="X237" s="487"/>
      <c r="Y237" s="487"/>
      <c r="Z237" s="487"/>
      <c r="AA237" s="487"/>
      <c r="AB237" s="487"/>
      <c r="AC237" s="487"/>
      <c r="AD237" s="487"/>
      <c r="AE237" s="487"/>
      <c r="AF237" s="487"/>
      <c r="AG237" s="487"/>
      <c r="AH237" s="487"/>
      <c r="AI237" s="487"/>
      <c r="AJ237" s="487"/>
      <c r="AK237" s="487"/>
      <c r="AL237" s="487"/>
      <c r="AM237" s="487"/>
      <c r="AN237" s="487"/>
      <c r="AO237" s="487"/>
      <c r="AP237" s="487"/>
      <c r="AQ237" s="487"/>
      <c r="AR237" s="487"/>
      <c r="AS237" s="487"/>
      <c r="AT237" s="487"/>
      <c r="AU237" s="487"/>
      <c r="AV237" s="487"/>
      <c r="AW237" s="487"/>
      <c r="AX237" s="487"/>
      <c r="AY237" s="487"/>
      <c r="AZ237" s="940"/>
      <c r="BA237" s="942"/>
      <c r="BB237" s="643"/>
      <c r="BC237" s="497"/>
      <c r="BD237" s="484"/>
      <c r="BE237" s="484"/>
      <c r="BF237" s="484"/>
      <c r="BG237" s="501"/>
      <c r="BH237" s="497"/>
      <c r="BI237" s="484"/>
      <c r="BJ237" s="484"/>
      <c r="BK237" s="484"/>
      <c r="BL237" s="501"/>
      <c r="BM237" s="497"/>
      <c r="BN237" s="484"/>
      <c r="BO237" s="484"/>
      <c r="BP237" s="484"/>
      <c r="BQ237" s="501"/>
      <c r="BR237" s="4"/>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row>
    <row r="238" s="362" customFormat="true" ht="15" customHeight="true" x14ac:dyDescent="0.2">
      <c r="A238" s="214"/>
      <c r="B238" s="185"/>
      <c r="C238" s="129"/>
      <c r="D238" s="206"/>
      <c r="E238" s="206"/>
      <c r="F238" s="206"/>
      <c r="G238" s="195"/>
      <c r="H238" s="128"/>
      <c r="I238" s="206"/>
      <c r="J238" s="206"/>
      <c r="K238" s="206"/>
      <c r="L238" s="201"/>
      <c r="M238" s="129"/>
      <c r="N238" s="206"/>
      <c r="O238" s="206"/>
      <c r="P238" s="206"/>
      <c r="Q238" s="195"/>
      <c r="R238" s="39"/>
      <c r="S238" s="487"/>
      <c r="T238" s="487"/>
      <c r="U238" s="487"/>
      <c r="V238" s="487"/>
      <c r="W238" s="487"/>
      <c r="X238" s="487"/>
      <c r="Y238" s="487"/>
      <c r="Z238" s="487"/>
      <c r="AA238" s="487"/>
      <c r="AB238" s="487"/>
      <c r="AC238" s="487"/>
      <c r="AD238" s="487"/>
      <c r="AE238" s="487"/>
      <c r="AF238" s="487"/>
      <c r="AG238" s="487"/>
      <c r="AH238" s="487"/>
      <c r="AI238" s="487"/>
      <c r="AJ238" s="487"/>
      <c r="AK238" s="487"/>
      <c r="AL238" s="487"/>
      <c r="AM238" s="487"/>
      <c r="AN238" s="487"/>
      <c r="AO238" s="487"/>
      <c r="AP238" s="487"/>
      <c r="AQ238" s="487"/>
      <c r="AR238" s="487"/>
      <c r="AS238" s="487"/>
      <c r="AT238" s="487"/>
      <c r="AU238" s="487"/>
      <c r="AV238" s="487"/>
      <c r="AW238" s="487"/>
      <c r="AX238" s="487"/>
      <c r="AY238" s="487"/>
      <c r="AZ238" s="940"/>
      <c r="BA238" s="942"/>
      <c r="BB238" s="643"/>
      <c r="BC238" s="497"/>
      <c r="BD238" s="484"/>
      <c r="BE238" s="484"/>
      <c r="BF238" s="484"/>
      <c r="BG238" s="501"/>
      <c r="BH238" s="497"/>
      <c r="BI238" s="484"/>
      <c r="BJ238" s="484"/>
      <c r="BK238" s="484"/>
      <c r="BL238" s="501"/>
      <c r="BM238" s="497"/>
      <c r="BN238" s="484"/>
      <c r="BO238" s="484"/>
      <c r="BP238" s="484"/>
      <c r="BQ238" s="501"/>
      <c r="BR238" s="4"/>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row>
    <row r="239" s="362" customFormat="true" ht="15" customHeight="true" x14ac:dyDescent="0.2">
      <c r="A239" s="214"/>
      <c r="B239" s="185"/>
      <c r="C239" s="129"/>
      <c r="D239" s="206"/>
      <c r="E239" s="206"/>
      <c r="F239" s="206"/>
      <c r="G239" s="195"/>
      <c r="H239" s="128"/>
      <c r="I239" s="206"/>
      <c r="J239" s="206"/>
      <c r="K239" s="206"/>
      <c r="L239" s="201"/>
      <c r="M239" s="129"/>
      <c r="N239" s="206"/>
      <c r="O239" s="206"/>
      <c r="P239" s="206"/>
      <c r="Q239" s="195"/>
      <c r="R239" s="39"/>
      <c r="S239" s="487"/>
      <c r="T239" s="487"/>
      <c r="U239" s="487"/>
      <c r="V239" s="487"/>
      <c r="W239" s="487"/>
      <c r="X239" s="487"/>
      <c r="Y239" s="487"/>
      <c r="Z239" s="487"/>
      <c r="AA239" s="487"/>
      <c r="AB239" s="487"/>
      <c r="AC239" s="487"/>
      <c r="AD239" s="487"/>
      <c r="AE239" s="487"/>
      <c r="AF239" s="487"/>
      <c r="AG239" s="487"/>
      <c r="AH239" s="487"/>
      <c r="AI239" s="487"/>
      <c r="AJ239" s="487"/>
      <c r="AK239" s="487"/>
      <c r="AL239" s="487"/>
      <c r="AM239" s="487"/>
      <c r="AN239" s="487"/>
      <c r="AO239" s="487"/>
      <c r="AP239" s="487"/>
      <c r="AQ239" s="487"/>
      <c r="AR239" s="487"/>
      <c r="AS239" s="487"/>
      <c r="AT239" s="487"/>
      <c r="AU239" s="487"/>
      <c r="AV239" s="487"/>
      <c r="AW239" s="487"/>
      <c r="AX239" s="487"/>
      <c r="AY239" s="487"/>
      <c r="AZ239" s="940"/>
      <c r="BA239" s="942"/>
      <c r="BB239" s="643"/>
      <c r="BC239" s="497"/>
      <c r="BD239" s="484"/>
      <c r="BE239" s="484"/>
      <c r="BF239" s="484"/>
      <c r="BG239" s="501"/>
      <c r="BH239" s="497"/>
      <c r="BI239" s="484"/>
      <c r="BJ239" s="484"/>
      <c r="BK239" s="484"/>
      <c r="BL239" s="501"/>
      <c r="BM239" s="497"/>
      <c r="BN239" s="484"/>
      <c r="BO239" s="484"/>
      <c r="BP239" s="484"/>
      <c r="BQ239" s="501"/>
      <c r="BR239" s="4"/>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row>
    <row r="240" s="362" customFormat="true" ht="15" customHeight="true" x14ac:dyDescent="0.2">
      <c r="A240" s="214"/>
      <c r="B240" s="185"/>
      <c r="C240" s="129"/>
      <c r="D240" s="206"/>
      <c r="E240" s="206"/>
      <c r="F240" s="206"/>
      <c r="G240" s="195"/>
      <c r="H240" s="128"/>
      <c r="I240" s="206"/>
      <c r="J240" s="206"/>
      <c r="K240" s="206"/>
      <c r="L240" s="201"/>
      <c r="M240" s="129"/>
      <c r="N240" s="206"/>
      <c r="O240" s="206"/>
      <c r="P240" s="206"/>
      <c r="Q240" s="195"/>
      <c r="R240" s="39"/>
      <c r="S240" s="487"/>
      <c r="T240" s="487"/>
      <c r="U240" s="487"/>
      <c r="V240" s="487"/>
      <c r="W240" s="487"/>
      <c r="X240" s="487"/>
      <c r="Y240" s="487"/>
      <c r="Z240" s="487"/>
      <c r="AA240" s="487"/>
      <c r="AB240" s="487"/>
      <c r="AC240" s="487"/>
      <c r="AD240" s="487"/>
      <c r="AE240" s="487"/>
      <c r="AF240" s="487"/>
      <c r="AG240" s="487"/>
      <c r="AH240" s="487"/>
      <c r="AI240" s="487"/>
      <c r="AJ240" s="487"/>
      <c r="AK240" s="487"/>
      <c r="AL240" s="487"/>
      <c r="AM240" s="487"/>
      <c r="AN240" s="487"/>
      <c r="AO240" s="487"/>
      <c r="AP240" s="487"/>
      <c r="AQ240" s="487"/>
      <c r="AR240" s="487"/>
      <c r="AS240" s="487"/>
      <c r="AT240" s="487"/>
      <c r="AU240" s="487"/>
      <c r="AV240" s="487"/>
      <c r="AW240" s="487"/>
      <c r="AX240" s="487"/>
      <c r="AY240" s="487"/>
      <c r="AZ240" s="940"/>
      <c r="BA240" s="942"/>
      <c r="BB240" s="643"/>
      <c r="BC240" s="497"/>
      <c r="BD240" s="484"/>
      <c r="BE240" s="484"/>
      <c r="BF240" s="484"/>
      <c r="BG240" s="501"/>
      <c r="BH240" s="497"/>
      <c r="BI240" s="484"/>
      <c r="BJ240" s="484"/>
      <c r="BK240" s="484"/>
      <c r="BL240" s="501"/>
      <c r="BM240" s="497"/>
      <c r="BN240" s="484"/>
      <c r="BO240" s="484"/>
      <c r="BP240" s="484"/>
      <c r="BQ240" s="501"/>
      <c r="BR240" s="4"/>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row>
    <row r="241" s="362" customFormat="true" ht="15" customHeight="true" x14ac:dyDescent="0.2">
      <c r="A241" s="214"/>
      <c r="B241" s="185"/>
      <c r="C241" s="129"/>
      <c r="D241" s="206"/>
      <c r="E241" s="206"/>
      <c r="F241" s="206"/>
      <c r="G241" s="195"/>
      <c r="H241" s="128"/>
      <c r="I241" s="206"/>
      <c r="J241" s="206"/>
      <c r="K241" s="206"/>
      <c r="L241" s="201"/>
      <c r="M241" s="129"/>
      <c r="N241" s="206"/>
      <c r="O241" s="206"/>
      <c r="P241" s="206"/>
      <c r="Q241" s="195"/>
      <c r="R241" s="39"/>
      <c r="S241" s="487"/>
      <c r="T241" s="487"/>
      <c r="U241" s="487"/>
      <c r="V241" s="487"/>
      <c r="W241" s="487"/>
      <c r="X241" s="487"/>
      <c r="Y241" s="487"/>
      <c r="Z241" s="487"/>
      <c r="AA241" s="487"/>
      <c r="AB241" s="487"/>
      <c r="AC241" s="487"/>
      <c r="AD241" s="487"/>
      <c r="AE241" s="487"/>
      <c r="AF241" s="487"/>
      <c r="AG241" s="487"/>
      <c r="AH241" s="487"/>
      <c r="AI241" s="487"/>
      <c r="AJ241" s="487"/>
      <c r="AK241" s="487"/>
      <c r="AL241" s="487"/>
      <c r="AM241" s="487"/>
      <c r="AN241" s="487"/>
      <c r="AO241" s="487"/>
      <c r="AP241" s="487"/>
      <c r="AQ241" s="487"/>
      <c r="AR241" s="487"/>
      <c r="AS241" s="487"/>
      <c r="AT241" s="487"/>
      <c r="AU241" s="487"/>
      <c r="AV241" s="487"/>
      <c r="AW241" s="487"/>
      <c r="AX241" s="487"/>
      <c r="AY241" s="487"/>
      <c r="AZ241" s="940"/>
      <c r="BA241" s="942"/>
      <c r="BB241" s="643"/>
      <c r="BC241" s="497"/>
      <c r="BD241" s="484"/>
      <c r="BE241" s="484"/>
      <c r="BF241" s="484"/>
      <c r="BG241" s="501"/>
      <c r="BH241" s="497"/>
      <c r="BI241" s="484"/>
      <c r="BJ241" s="484"/>
      <c r="BK241" s="484"/>
      <c r="BL241" s="501"/>
      <c r="BM241" s="497"/>
      <c r="BN241" s="484"/>
      <c r="BO241" s="484"/>
      <c r="BP241" s="484"/>
      <c r="BQ241" s="501"/>
      <c r="BR241" s="4"/>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row>
    <row r="242" s="362" customFormat="true" ht="15" customHeight="true" x14ac:dyDescent="0.2">
      <c r="A242" s="214"/>
      <c r="B242" s="185"/>
      <c r="C242" s="129"/>
      <c r="D242" s="206"/>
      <c r="E242" s="206"/>
      <c r="F242" s="206"/>
      <c r="G242" s="195"/>
      <c r="H242" s="128"/>
      <c r="I242" s="206"/>
      <c r="J242" s="206"/>
      <c r="K242" s="206"/>
      <c r="L242" s="201"/>
      <c r="M242" s="129"/>
      <c r="N242" s="206"/>
      <c r="O242" s="206"/>
      <c r="P242" s="206"/>
      <c r="Q242" s="195"/>
      <c r="R242" s="39"/>
      <c r="S242" s="487"/>
      <c r="T242" s="487"/>
      <c r="U242" s="487"/>
      <c r="V242" s="487"/>
      <c r="W242" s="487"/>
      <c r="X242" s="487"/>
      <c r="Y242" s="487"/>
      <c r="Z242" s="487"/>
      <c r="AA242" s="487"/>
      <c r="AB242" s="487"/>
      <c r="AC242" s="487"/>
      <c r="AD242" s="487"/>
      <c r="AE242" s="487"/>
      <c r="AF242" s="487"/>
      <c r="AG242" s="487"/>
      <c r="AH242" s="487"/>
      <c r="AI242" s="487"/>
      <c r="AJ242" s="487"/>
      <c r="AK242" s="487"/>
      <c r="AL242" s="487"/>
      <c r="AM242" s="487"/>
      <c r="AN242" s="487"/>
      <c r="AO242" s="487"/>
      <c r="AP242" s="487"/>
      <c r="AQ242" s="487"/>
      <c r="AR242" s="487"/>
      <c r="AS242" s="487"/>
      <c r="AT242" s="487"/>
      <c r="AU242" s="487"/>
      <c r="AV242" s="487"/>
      <c r="AW242" s="487"/>
      <c r="AX242" s="487"/>
      <c r="AY242" s="487"/>
      <c r="AZ242" s="940"/>
      <c r="BA242" s="942"/>
      <c r="BB242" s="643"/>
      <c r="BC242" s="497"/>
      <c r="BD242" s="484"/>
      <c r="BE242" s="484"/>
      <c r="BF242" s="484"/>
      <c r="BG242" s="501"/>
      <c r="BH242" s="497"/>
      <c r="BI242" s="484"/>
      <c r="BJ242" s="484"/>
      <c r="BK242" s="484"/>
      <c r="BL242" s="501"/>
      <c r="BM242" s="497"/>
      <c r="BN242" s="484"/>
      <c r="BO242" s="484"/>
      <c r="BP242" s="484"/>
      <c r="BQ242" s="501"/>
      <c r="BR242" s="4"/>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row>
    <row r="243" s="362" customFormat="true" ht="15" customHeight="true" x14ac:dyDescent="0.2">
      <c r="A243" s="214"/>
      <c r="B243" s="185"/>
      <c r="C243" s="129"/>
      <c r="D243" s="206"/>
      <c r="E243" s="206"/>
      <c r="F243" s="206"/>
      <c r="G243" s="195"/>
      <c r="H243" s="128"/>
      <c r="I243" s="206"/>
      <c r="J243" s="206"/>
      <c r="K243" s="206"/>
      <c r="L243" s="201"/>
      <c r="M243" s="129"/>
      <c r="N243" s="206"/>
      <c r="O243" s="206"/>
      <c r="P243" s="206"/>
      <c r="Q243" s="195"/>
      <c r="R243" s="39"/>
      <c r="S243" s="487"/>
      <c r="T243" s="487"/>
      <c r="U243" s="487"/>
      <c r="V243" s="487"/>
      <c r="W243" s="487"/>
      <c r="X243" s="487"/>
      <c r="Y243" s="487"/>
      <c r="Z243" s="487"/>
      <c r="AA243" s="487"/>
      <c r="AB243" s="487"/>
      <c r="AC243" s="487"/>
      <c r="AD243" s="487"/>
      <c r="AE243" s="487"/>
      <c r="AF243" s="487"/>
      <c r="AG243" s="487"/>
      <c r="AH243" s="487"/>
      <c r="AI243" s="487"/>
      <c r="AJ243" s="487"/>
      <c r="AK243" s="487"/>
      <c r="AL243" s="487"/>
      <c r="AM243" s="487"/>
      <c r="AN243" s="487"/>
      <c r="AO243" s="487"/>
      <c r="AP243" s="487"/>
      <c r="AQ243" s="487"/>
      <c r="AR243" s="487"/>
      <c r="AS243" s="487"/>
      <c r="AT243" s="487"/>
      <c r="AU243" s="487"/>
      <c r="AV243" s="487"/>
      <c r="AW243" s="487"/>
      <c r="AX243" s="487"/>
      <c r="AY243" s="487"/>
      <c r="AZ243" s="940"/>
      <c r="BA243" s="942"/>
      <c r="BB243" s="643"/>
      <c r="BC243" s="497"/>
      <c r="BD243" s="484"/>
      <c r="BE243" s="484"/>
      <c r="BF243" s="484"/>
      <c r="BG243" s="501"/>
      <c r="BH243" s="497"/>
      <c r="BI243" s="484"/>
      <c r="BJ243" s="484"/>
      <c r="BK243" s="484"/>
      <c r="BL243" s="501"/>
      <c r="BM243" s="497"/>
      <c r="BN243" s="484"/>
      <c r="BO243" s="484"/>
      <c r="BP243" s="484"/>
      <c r="BQ243" s="501"/>
      <c r="BR243" s="4"/>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row>
    <row r="244" s="362" customFormat="true" ht="15" customHeight="true" x14ac:dyDescent="0.2">
      <c r="A244" s="214"/>
      <c r="B244" s="185"/>
      <c r="C244" s="129"/>
      <c r="D244" s="206"/>
      <c r="E244" s="206"/>
      <c r="F244" s="206"/>
      <c r="G244" s="195"/>
      <c r="H244" s="128"/>
      <c r="I244" s="206"/>
      <c r="J244" s="206"/>
      <c r="K244" s="206"/>
      <c r="L244" s="201"/>
      <c r="M244" s="129"/>
      <c r="N244" s="206"/>
      <c r="O244" s="206"/>
      <c r="P244" s="206"/>
      <c r="Q244" s="195"/>
      <c r="R244" s="39"/>
      <c r="S244" s="487"/>
      <c r="T244" s="487"/>
      <c r="U244" s="487"/>
      <c r="V244" s="487"/>
      <c r="W244" s="487"/>
      <c r="X244" s="487"/>
      <c r="Y244" s="487"/>
      <c r="Z244" s="487"/>
      <c r="AA244" s="487"/>
      <c r="AB244" s="487"/>
      <c r="AC244" s="487"/>
      <c r="AD244" s="487"/>
      <c r="AE244" s="487"/>
      <c r="AF244" s="487"/>
      <c r="AG244" s="487"/>
      <c r="AH244" s="487"/>
      <c r="AI244" s="487"/>
      <c r="AJ244" s="487"/>
      <c r="AK244" s="487"/>
      <c r="AL244" s="487"/>
      <c r="AM244" s="487"/>
      <c r="AN244" s="487"/>
      <c r="AO244" s="487"/>
      <c r="AP244" s="487"/>
      <c r="AQ244" s="487"/>
      <c r="AR244" s="487"/>
      <c r="AS244" s="487"/>
      <c r="AT244" s="487"/>
      <c r="AU244" s="487"/>
      <c r="AV244" s="487"/>
      <c r="AW244" s="487"/>
      <c r="AX244" s="487"/>
      <c r="AY244" s="487"/>
      <c r="AZ244" s="940"/>
      <c r="BA244" s="942"/>
      <c r="BB244" s="643"/>
      <c r="BC244" s="497"/>
      <c r="BD244" s="484"/>
      <c r="BE244" s="484"/>
      <c r="BF244" s="484"/>
      <c r="BG244" s="501"/>
      <c r="BH244" s="497"/>
      <c r="BI244" s="484"/>
      <c r="BJ244" s="484"/>
      <c r="BK244" s="484"/>
      <c r="BL244" s="501"/>
      <c r="BM244" s="497"/>
      <c r="BN244" s="484"/>
      <c r="BO244" s="484"/>
      <c r="BP244" s="484"/>
      <c r="BQ244" s="501"/>
      <c r="BR244" s="4"/>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row>
    <row r="245" s="362" customFormat="true" ht="15" customHeight="true" x14ac:dyDescent="0.2">
      <c r="A245" s="214"/>
      <c r="B245" s="185"/>
      <c r="C245" s="129"/>
      <c r="D245" s="206"/>
      <c r="E245" s="206"/>
      <c r="F245" s="206"/>
      <c r="G245" s="195"/>
      <c r="H245" s="128"/>
      <c r="I245" s="206"/>
      <c r="J245" s="206"/>
      <c r="K245" s="206"/>
      <c r="L245" s="201"/>
      <c r="M245" s="129"/>
      <c r="N245" s="206"/>
      <c r="O245" s="206"/>
      <c r="P245" s="206"/>
      <c r="Q245" s="195"/>
      <c r="R245" s="39"/>
      <c r="S245" s="487"/>
      <c r="T245" s="487"/>
      <c r="U245" s="487"/>
      <c r="V245" s="487"/>
      <c r="W245" s="487"/>
      <c r="X245" s="487"/>
      <c r="Y245" s="487"/>
      <c r="Z245" s="487"/>
      <c r="AA245" s="487"/>
      <c r="AB245" s="487"/>
      <c r="AC245" s="487"/>
      <c r="AD245" s="487"/>
      <c r="AE245" s="487"/>
      <c r="AF245" s="487"/>
      <c r="AG245" s="487"/>
      <c r="AH245" s="487"/>
      <c r="AI245" s="487"/>
      <c r="AJ245" s="487"/>
      <c r="AK245" s="487"/>
      <c r="AL245" s="487"/>
      <c r="AM245" s="487"/>
      <c r="AN245" s="487"/>
      <c r="AO245" s="487"/>
      <c r="AP245" s="487"/>
      <c r="AQ245" s="487"/>
      <c r="AR245" s="487"/>
      <c r="AS245" s="487"/>
      <c r="AT245" s="487"/>
      <c r="AU245" s="487"/>
      <c r="AV245" s="487"/>
      <c r="AW245" s="487"/>
      <c r="AX245" s="487"/>
      <c r="AY245" s="487"/>
      <c r="AZ245" s="940"/>
      <c r="BA245" s="942"/>
      <c r="BB245" s="643"/>
      <c r="BC245" s="497"/>
      <c r="BD245" s="484"/>
      <c r="BE245" s="484"/>
      <c r="BF245" s="484"/>
      <c r="BG245" s="501"/>
      <c r="BH245" s="497"/>
      <c r="BI245" s="484"/>
      <c r="BJ245" s="484"/>
      <c r="BK245" s="484"/>
      <c r="BL245" s="501"/>
      <c r="BM245" s="497"/>
      <c r="BN245" s="484"/>
      <c r="BO245" s="484"/>
      <c r="BP245" s="484"/>
      <c r="BQ245" s="501"/>
      <c r="BR245" s="4"/>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row>
    <row r="246" s="362" customFormat="true" ht="15" customHeight="true" x14ac:dyDescent="0.2">
      <c r="A246" s="214"/>
      <c r="B246" s="185"/>
      <c r="C246" s="129"/>
      <c r="D246" s="206"/>
      <c r="E246" s="206"/>
      <c r="F246" s="206"/>
      <c r="G246" s="195"/>
      <c r="H246" s="128"/>
      <c r="I246" s="206"/>
      <c r="J246" s="206"/>
      <c r="K246" s="206"/>
      <c r="L246" s="201"/>
      <c r="M246" s="129"/>
      <c r="N246" s="206"/>
      <c r="O246" s="206"/>
      <c r="P246" s="206"/>
      <c r="Q246" s="195"/>
      <c r="R246" s="39"/>
      <c r="S246" s="487"/>
      <c r="T246" s="487"/>
      <c r="U246" s="487"/>
      <c r="V246" s="487"/>
      <c r="W246" s="487"/>
      <c r="X246" s="487"/>
      <c r="Y246" s="487"/>
      <c r="Z246" s="487"/>
      <c r="AA246" s="487"/>
      <c r="AB246" s="487"/>
      <c r="AC246" s="487"/>
      <c r="AD246" s="487"/>
      <c r="AE246" s="487"/>
      <c r="AF246" s="487"/>
      <c r="AG246" s="487"/>
      <c r="AH246" s="487"/>
      <c r="AI246" s="487"/>
      <c r="AJ246" s="487"/>
      <c r="AK246" s="487"/>
      <c r="AL246" s="487"/>
      <c r="AM246" s="487"/>
      <c r="AN246" s="487"/>
      <c r="AO246" s="487"/>
      <c r="AP246" s="487"/>
      <c r="AQ246" s="487"/>
      <c r="AR246" s="487"/>
      <c r="AS246" s="487"/>
      <c r="AT246" s="487"/>
      <c r="AU246" s="487"/>
      <c r="AV246" s="487"/>
      <c r="AW246" s="487"/>
      <c r="AX246" s="487"/>
      <c r="AY246" s="487"/>
      <c r="AZ246" s="940"/>
      <c r="BA246" s="942"/>
      <c r="BB246" s="643"/>
      <c r="BC246" s="497"/>
      <c r="BD246" s="484"/>
      <c r="BE246" s="484"/>
      <c r="BF246" s="484"/>
      <c r="BG246" s="501"/>
      <c r="BH246" s="497"/>
      <c r="BI246" s="484"/>
      <c r="BJ246" s="484"/>
      <c r="BK246" s="484"/>
      <c r="BL246" s="501"/>
      <c r="BM246" s="497"/>
      <c r="BN246" s="484"/>
      <c r="BO246" s="484"/>
      <c r="BP246" s="484"/>
      <c r="BQ246" s="501"/>
      <c r="BR246" s="4"/>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row>
    <row r="247" s="362" customFormat="true" ht="15" customHeight="true" x14ac:dyDescent="0.2">
      <c r="A247" s="214"/>
      <c r="B247" s="185"/>
      <c r="C247" s="129"/>
      <c r="D247" s="206"/>
      <c r="E247" s="206"/>
      <c r="F247" s="206"/>
      <c r="G247" s="195"/>
      <c r="H247" s="128"/>
      <c r="I247" s="206"/>
      <c r="J247" s="206"/>
      <c r="K247" s="206"/>
      <c r="L247" s="201"/>
      <c r="M247" s="129"/>
      <c r="N247" s="206"/>
      <c r="O247" s="206"/>
      <c r="P247" s="206"/>
      <c r="Q247" s="195"/>
      <c r="R247" s="39"/>
      <c r="S247" s="487"/>
      <c r="T247" s="487"/>
      <c r="U247" s="487"/>
      <c r="V247" s="487"/>
      <c r="W247" s="487"/>
      <c r="X247" s="487"/>
      <c r="Y247" s="487"/>
      <c r="Z247" s="487"/>
      <c r="AA247" s="487"/>
      <c r="AB247" s="487"/>
      <c r="AC247" s="487"/>
      <c r="AD247" s="487"/>
      <c r="AE247" s="487"/>
      <c r="AF247" s="487"/>
      <c r="AG247" s="487"/>
      <c r="AH247" s="487"/>
      <c r="AI247" s="487"/>
      <c r="AJ247" s="487"/>
      <c r="AK247" s="487"/>
      <c r="AL247" s="487"/>
      <c r="AM247" s="487"/>
      <c r="AN247" s="487"/>
      <c r="AO247" s="487"/>
      <c r="AP247" s="487"/>
      <c r="AQ247" s="487"/>
      <c r="AR247" s="487"/>
      <c r="AS247" s="487"/>
      <c r="AT247" s="487"/>
      <c r="AU247" s="487"/>
      <c r="AV247" s="487"/>
      <c r="AW247" s="487"/>
      <c r="AX247" s="487"/>
      <c r="AY247" s="487"/>
      <c r="AZ247" s="940"/>
      <c r="BA247" s="942"/>
      <c r="BB247" s="643"/>
      <c r="BC247" s="497"/>
      <c r="BD247" s="484"/>
      <c r="BE247" s="484"/>
      <c r="BF247" s="484"/>
      <c r="BG247" s="501"/>
      <c r="BH247" s="497"/>
      <c r="BI247" s="484"/>
      <c r="BJ247" s="484"/>
      <c r="BK247" s="484"/>
      <c r="BL247" s="501"/>
      <c r="BM247" s="497"/>
      <c r="BN247" s="484"/>
      <c r="BO247" s="484"/>
      <c r="BP247" s="484"/>
      <c r="BQ247" s="501"/>
      <c r="BR247" s="4"/>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row>
    <row r="248" s="362" customFormat="true" ht="15" customHeight="true" x14ac:dyDescent="0.2">
      <c r="A248" s="110"/>
      <c r="B248" s="175"/>
      <c r="C248" s="114"/>
      <c r="D248" s="155"/>
      <c r="E248" s="155"/>
      <c r="F248" s="155"/>
      <c r="G248" s="154"/>
      <c r="H248" s="113"/>
      <c r="I248" s="155"/>
      <c r="J248" s="155"/>
      <c r="K248" s="155"/>
      <c r="L248" s="112"/>
      <c r="M248" s="114"/>
      <c r="N248" s="155"/>
      <c r="O248" s="155"/>
      <c r="P248" s="155"/>
      <c r="Q248" s="154"/>
      <c r="R248" s="38"/>
      <c r="S248" s="487"/>
      <c r="T248" s="487"/>
      <c r="U248" s="487"/>
      <c r="V248" s="487"/>
      <c r="W248" s="487"/>
      <c r="X248" s="487"/>
      <c r="Y248" s="487"/>
      <c r="Z248" s="487"/>
      <c r="AA248" s="487"/>
      <c r="AB248" s="487"/>
      <c r="AC248" s="487"/>
      <c r="AD248" s="487"/>
      <c r="AE248" s="487"/>
      <c r="AF248" s="487"/>
      <c r="AG248" s="487"/>
      <c r="AH248" s="487"/>
      <c r="AI248" s="487"/>
      <c r="AJ248" s="487"/>
      <c r="AK248" s="487"/>
      <c r="AL248" s="487"/>
      <c r="AM248" s="487"/>
      <c r="AN248" s="487"/>
      <c r="AO248" s="487"/>
      <c r="AP248" s="487"/>
      <c r="AQ248" s="487"/>
      <c r="AR248" s="487"/>
      <c r="AS248" s="487"/>
      <c r="AT248" s="487"/>
      <c r="AU248" s="487"/>
      <c r="AV248" s="487"/>
      <c r="AW248" s="487"/>
      <c r="AX248" s="487"/>
      <c r="AY248" s="487"/>
      <c r="AZ248" s="940"/>
      <c r="BA248" s="942"/>
      <c r="BB248" s="643"/>
      <c r="BC248" s="500"/>
      <c r="BD248" s="499"/>
      <c r="BE248" s="499"/>
      <c r="BF248" s="499"/>
      <c r="BG248" s="503"/>
      <c r="BH248" s="500"/>
      <c r="BI248" s="499"/>
      <c r="BJ248" s="499"/>
      <c r="BK248" s="499"/>
      <c r="BL248" s="503"/>
      <c r="BM248" s="500"/>
      <c r="BN248" s="499"/>
      <c r="BO248" s="499"/>
      <c r="BP248" s="499"/>
      <c r="BQ248" s="503"/>
      <c r="BR248" s="3"/>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row>
    <row r="249" s="362" customFormat="true" ht="250.15" customHeight="true" x14ac:dyDescent="0.2">
      <c r="S249" s="940"/>
      <c r="T249" s="940"/>
      <c r="U249" s="940"/>
      <c r="V249" s="940"/>
      <c r="W249" s="940"/>
      <c r="X249" s="940"/>
      <c r="Y249" s="940"/>
      <c r="Z249" s="940"/>
      <c r="AA249" s="940"/>
      <c r="AB249" s="940"/>
      <c r="AC249" s="940"/>
      <c r="AD249" s="940"/>
      <c r="AE249" s="940"/>
      <c r="AF249" s="940"/>
      <c r="AG249" s="940"/>
      <c r="AH249" s="940"/>
      <c r="AI249" s="940"/>
      <c r="AJ249" s="940"/>
      <c r="AK249" s="940"/>
      <c r="AL249" s="940"/>
      <c r="AM249" s="940"/>
      <c r="AN249" s="940"/>
      <c r="AO249" s="940"/>
      <c r="AP249" s="940"/>
      <c r="AQ249" s="940"/>
      <c r="AR249" s="940"/>
      <c r="AS249" s="940"/>
      <c r="AT249" s="940"/>
      <c r="AU249" s="940"/>
      <c r="AV249" s="940"/>
      <c r="AW249" s="940"/>
      <c r="AX249" s="940"/>
      <c r="AY249" s="940"/>
      <c r="AZ249" s="940"/>
      <c r="BA249" s="359"/>
      <c r="BB249" s="357"/>
      <c r="BC249" s="357"/>
      <c r="BD249" s="357"/>
      <c r="BE249" s="357"/>
      <c r="BF249" s="357"/>
      <c r="BG249" s="357"/>
      <c r="BH249" s="357"/>
      <c r="BI249" s="357"/>
      <c r="BJ249" s="357"/>
      <c r="BK249" s="357"/>
      <c r="BL249" s="357"/>
      <c r="BM249" s="357"/>
      <c r="BN249" s="357"/>
      <c r="BO249" s="357"/>
      <c r="BP249" s="357"/>
      <c r="BQ249" s="357"/>
      <c r="BR249" s="359"/>
      <c r="BS249" s="394"/>
      <c r="BT249" s="394"/>
      <c r="BU249" s="394"/>
      <c r="BV249" s="394"/>
      <c r="BW249" s="394"/>
      <c r="BX249" s="394"/>
      <c r="BY249" s="394"/>
      <c r="BZ249" s="394"/>
      <c r="CA249" s="394"/>
      <c r="CB249" s="394"/>
      <c r="CC249" s="394"/>
      <c r="CD249" s="394"/>
      <c r="CE249" s="394"/>
      <c r="CF249" s="394"/>
      <c r="CG249" s="394"/>
      <c r="CH249" s="394"/>
      <c r="CI249" s="394"/>
      <c r="CJ249" s="394"/>
      <c r="CK249" s="394"/>
      <c r="CL249" s="394"/>
      <c r="CM249" s="394"/>
      <c r="CN249" s="394"/>
      <c r="CO249" s="394"/>
      <c r="CP249" s="394"/>
      <c r="CQ249" s="394"/>
      <c r="CR249" s="394"/>
      <c r="CS249" s="394"/>
      <c r="CT249" s="394"/>
      <c r="CU249" s="394"/>
      <c r="CV249" s="394"/>
      <c r="CW249" s="394"/>
      <c r="CX249" s="394"/>
      <c r="CY249" s="394"/>
      <c r="CZ249" s="394"/>
    </row>
    <row r="250" s="551" customFormat="true" ht="19.15" customHeight="true" x14ac:dyDescent="0.2">
      <c r="S250" s="32"/>
      <c r="T250" s="32"/>
      <c r="U250" s="32"/>
      <c r="V250" s="32"/>
      <c r="W250" s="32"/>
      <c r="X250" s="32"/>
      <c r="Y250" s="32"/>
      <c r="Z250" s="32"/>
      <c r="AA250" s="32"/>
      <c r="AB250" s="32"/>
      <c r="AC250" s="32"/>
      <c r="AD250" s="32"/>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550"/>
      <c r="BB250" s="418"/>
      <c r="BC250" s="550"/>
      <c r="BD250" s="550"/>
      <c r="BE250" s="550"/>
      <c r="BF250" s="550"/>
      <c r="BG250" s="550"/>
      <c r="BH250" s="550"/>
      <c r="BI250" s="550"/>
      <c r="BJ250" s="550"/>
      <c r="BK250" s="550"/>
      <c r="BL250" s="550"/>
      <c r="BM250" s="550"/>
      <c r="BN250" s="550"/>
      <c r="BO250" s="550"/>
      <c r="BP250" s="550"/>
      <c r="BQ250" s="550"/>
      <c r="BR250" s="550"/>
      <c r="BS250" s="390"/>
      <c r="BT250" s="390"/>
      <c r="BU250" s="390"/>
      <c r="BV250" s="390"/>
      <c r="BW250" s="390"/>
      <c r="BX250" s="390"/>
      <c r="BY250" s="390"/>
      <c r="BZ250" s="390"/>
      <c r="CA250" s="390"/>
      <c r="CB250" s="390"/>
      <c r="CC250" s="390"/>
      <c r="CD250" s="390"/>
      <c r="CE250" s="390"/>
      <c r="CF250" s="390"/>
      <c r="CG250" s="390"/>
      <c r="CH250" s="390"/>
      <c r="CI250" s="390"/>
      <c r="CJ250" s="390"/>
      <c r="CK250" s="390"/>
      <c r="CL250" s="390"/>
      <c r="CM250" s="390"/>
      <c r="CN250" s="390"/>
      <c r="CO250" s="390"/>
      <c r="CP250" s="390"/>
      <c r="CQ250" s="390"/>
      <c r="CR250" s="390"/>
      <c r="CS250" s="390"/>
      <c r="CT250" s="390"/>
      <c r="CU250" s="390"/>
      <c r="CV250" s="390"/>
      <c r="CW250" s="390"/>
      <c r="CX250" s="390"/>
      <c r="CY250" s="390"/>
      <c r="CZ250" s="390"/>
    </row>
    <row r="251" s="551" customFormat="true" ht="12.75" x14ac:dyDescent="0.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550"/>
      <c r="BB251" s="418"/>
      <c r="BC251" s="550"/>
      <c r="BD251" s="550"/>
      <c r="BE251" s="550"/>
      <c r="BF251" s="550"/>
      <c r="BG251" s="550"/>
      <c r="BH251" s="550"/>
      <c r="BI251" s="550"/>
      <c r="BJ251" s="550"/>
      <c r="BK251" s="550"/>
      <c r="BL251" s="550"/>
      <c r="BM251" s="550"/>
      <c r="BN251" s="550"/>
      <c r="BO251" s="550"/>
      <c r="BP251" s="550"/>
      <c r="BQ251" s="550"/>
      <c r="BR251" s="550"/>
      <c r="BS251" s="390"/>
      <c r="BT251" s="390"/>
      <c r="BU251" s="390"/>
      <c r="BV251" s="390"/>
      <c r="BW251" s="390"/>
      <c r="BX251" s="390"/>
      <c r="BY251" s="390"/>
      <c r="BZ251" s="390"/>
      <c r="CA251" s="390"/>
      <c r="CB251" s="390"/>
      <c r="CC251" s="390"/>
      <c r="CD251" s="390"/>
      <c r="CE251" s="390"/>
      <c r="CF251" s="390"/>
      <c r="CG251" s="390"/>
      <c r="CH251" s="390"/>
      <c r="CI251" s="390"/>
      <c r="CJ251" s="390"/>
      <c r="CK251" s="390"/>
      <c r="CL251" s="390"/>
      <c r="CM251" s="390"/>
      <c r="CN251" s="390"/>
      <c r="CO251" s="390"/>
      <c r="CP251" s="390"/>
      <c r="CQ251" s="390"/>
      <c r="CR251" s="390"/>
      <c r="CS251" s="390"/>
      <c r="CT251" s="390"/>
      <c r="CU251" s="390"/>
      <c r="CV251" s="390"/>
      <c r="CW251" s="390"/>
      <c r="CX251" s="390"/>
      <c r="CY251" s="390"/>
      <c r="CZ251" s="390"/>
    </row>
    <row r="252" s="551" customFormat="true" ht="12.75" x14ac:dyDescent="0.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550"/>
      <c r="BB252" s="418"/>
      <c r="BC252" s="550"/>
      <c r="BD252" s="550"/>
      <c r="BE252" s="550"/>
      <c r="BF252" s="550"/>
      <c r="BG252" s="550"/>
      <c r="BH252" s="550"/>
      <c r="BI252" s="550"/>
      <c r="BJ252" s="550"/>
      <c r="BK252" s="550"/>
      <c r="BL252" s="550"/>
      <c r="BM252" s="550"/>
      <c r="BN252" s="550"/>
      <c r="BO252" s="550"/>
      <c r="BP252" s="550"/>
      <c r="BQ252" s="550"/>
      <c r="BR252" s="550"/>
      <c r="BS252" s="390"/>
      <c r="BT252" s="390"/>
      <c r="BU252" s="390"/>
      <c r="BV252" s="390"/>
      <c r="BW252" s="390"/>
      <c r="BX252" s="390"/>
      <c r="BY252" s="390"/>
      <c r="BZ252" s="390"/>
      <c r="CA252" s="390"/>
      <c r="CB252" s="390"/>
      <c r="CC252" s="390"/>
      <c r="CD252" s="390"/>
      <c r="CE252" s="390"/>
      <c r="CF252" s="390"/>
      <c r="CG252" s="390"/>
      <c r="CH252" s="390"/>
      <c r="CI252" s="390"/>
      <c r="CJ252" s="390"/>
      <c r="CK252" s="390"/>
      <c r="CL252" s="390"/>
      <c r="CM252" s="390"/>
      <c r="CN252" s="390"/>
      <c r="CO252" s="390"/>
      <c r="CP252" s="390"/>
      <c r="CQ252" s="390"/>
      <c r="CR252" s="390"/>
      <c r="CS252" s="390"/>
      <c r="CT252" s="390"/>
      <c r="CU252" s="390"/>
      <c r="CV252" s="390"/>
      <c r="CW252" s="390"/>
      <c r="CX252" s="390"/>
      <c r="CY252" s="390"/>
      <c r="CZ252" s="390"/>
    </row>
    <row r="253" s="551" customFormat="true" ht="12.75" x14ac:dyDescent="0.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550"/>
      <c r="BB253" s="418"/>
      <c r="BC253" s="550"/>
      <c r="BD253" s="550"/>
      <c r="BE253" s="550"/>
      <c r="BF253" s="550"/>
      <c r="BG253" s="550"/>
      <c r="BH253" s="550"/>
      <c r="BI253" s="550"/>
      <c r="BJ253" s="550"/>
      <c r="BK253" s="550"/>
      <c r="BL253" s="550"/>
      <c r="BM253" s="550"/>
      <c r="BN253" s="550"/>
      <c r="BO253" s="550"/>
      <c r="BP253" s="550"/>
      <c r="BQ253" s="550"/>
      <c r="BR253" s="550"/>
      <c r="BS253" s="390"/>
      <c r="BT253" s="390"/>
      <c r="BU253" s="390"/>
      <c r="BV253" s="390"/>
      <c r="BW253" s="390"/>
      <c r="BX253" s="390"/>
      <c r="BY253" s="390"/>
      <c r="BZ253" s="390"/>
      <c r="CA253" s="390"/>
      <c r="CB253" s="390"/>
      <c r="CC253" s="390"/>
      <c r="CD253" s="390"/>
      <c r="CE253" s="390"/>
      <c r="CF253" s="390"/>
      <c r="CG253" s="390"/>
      <c r="CH253" s="390"/>
      <c r="CI253" s="390"/>
      <c r="CJ253" s="390"/>
      <c r="CK253" s="390"/>
      <c r="CL253" s="390"/>
      <c r="CM253" s="390"/>
      <c r="CN253" s="390"/>
      <c r="CO253" s="390"/>
      <c r="CP253" s="390"/>
      <c r="CQ253" s="390"/>
      <c r="CR253" s="390"/>
      <c r="CS253" s="390"/>
      <c r="CT253" s="390"/>
      <c r="CU253" s="390"/>
      <c r="CV253" s="390"/>
      <c r="CW253" s="390"/>
      <c r="CX253" s="390"/>
      <c r="CY253" s="390"/>
      <c r="CZ253" s="390"/>
    </row>
    <row r="254" s="551" customFormat="true" ht="12.75" x14ac:dyDescent="0.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550"/>
      <c r="BB254" s="418"/>
      <c r="BC254" s="550"/>
      <c r="BD254" s="550"/>
      <c r="BE254" s="550"/>
      <c r="BF254" s="550"/>
      <c r="BG254" s="550"/>
      <c r="BH254" s="550"/>
      <c r="BI254" s="550"/>
      <c r="BJ254" s="550"/>
      <c r="BK254" s="550"/>
      <c r="BL254" s="550"/>
      <c r="BM254" s="550"/>
      <c r="BN254" s="550"/>
      <c r="BO254" s="550"/>
      <c r="BP254" s="550"/>
      <c r="BQ254" s="550"/>
      <c r="BR254" s="550"/>
      <c r="BS254" s="390"/>
      <c r="BT254" s="390"/>
      <c r="BU254" s="390"/>
      <c r="BV254" s="390"/>
      <c r="BW254" s="390"/>
      <c r="BX254" s="390"/>
      <c r="BY254" s="390"/>
      <c r="BZ254" s="390"/>
      <c r="CA254" s="390"/>
      <c r="CB254" s="390"/>
      <c r="CC254" s="390"/>
      <c r="CD254" s="390"/>
      <c r="CE254" s="390"/>
      <c r="CF254" s="390"/>
      <c r="CG254" s="390"/>
      <c r="CH254" s="390"/>
      <c r="CI254" s="390"/>
      <c r="CJ254" s="390"/>
      <c r="CK254" s="390"/>
      <c r="CL254" s="390"/>
      <c r="CM254" s="390"/>
      <c r="CN254" s="390"/>
      <c r="CO254" s="390"/>
      <c r="CP254" s="390"/>
      <c r="CQ254" s="390"/>
      <c r="CR254" s="390"/>
      <c r="CS254" s="390"/>
      <c r="CT254" s="390"/>
      <c r="CU254" s="390"/>
      <c r="CV254" s="390"/>
      <c r="CW254" s="390"/>
      <c r="CX254" s="390"/>
      <c r="CY254" s="390"/>
      <c r="CZ254" s="390"/>
    </row>
    <row r="255" s="551" customFormat="true" ht="12.75" x14ac:dyDescent="0.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550"/>
      <c r="BB255" s="418"/>
      <c r="BC255" s="550"/>
      <c r="BD255" s="550"/>
      <c r="BE255" s="550"/>
      <c r="BF255" s="550"/>
      <c r="BG255" s="550"/>
      <c r="BH255" s="550"/>
      <c r="BI255" s="550"/>
      <c r="BJ255" s="550"/>
      <c r="BK255" s="550"/>
      <c r="BL255" s="550"/>
      <c r="BM255" s="550"/>
      <c r="BN255" s="550"/>
      <c r="BO255" s="550"/>
      <c r="BP255" s="550"/>
      <c r="BQ255" s="550"/>
      <c r="BR255" s="550"/>
      <c r="BS255" s="390"/>
      <c r="BT255" s="390"/>
      <c r="BU255" s="390"/>
      <c r="BV255" s="390"/>
      <c r="BW255" s="390"/>
      <c r="BX255" s="390"/>
      <c r="BY255" s="390"/>
      <c r="BZ255" s="390"/>
      <c r="CA255" s="390"/>
      <c r="CB255" s="390"/>
      <c r="CC255" s="390"/>
      <c r="CD255" s="390"/>
      <c r="CE255" s="390"/>
      <c r="CF255" s="390"/>
      <c r="CG255" s="390"/>
      <c r="CH255" s="390"/>
      <c r="CI255" s="390"/>
      <c r="CJ255" s="390"/>
      <c r="CK255" s="390"/>
      <c r="CL255" s="390"/>
      <c r="CM255" s="390"/>
      <c r="CN255" s="390"/>
      <c r="CO255" s="390"/>
      <c r="CP255" s="390"/>
      <c r="CQ255" s="390"/>
      <c r="CR255" s="390"/>
      <c r="CS255" s="390"/>
      <c r="CT255" s="390"/>
      <c r="CU255" s="390"/>
      <c r="CV255" s="390"/>
      <c r="CW255" s="390"/>
      <c r="CX255" s="390"/>
      <c r="CY255" s="390"/>
      <c r="CZ255" s="390"/>
    </row>
    <row r="256" s="551" customFormat="true" ht="12.75" x14ac:dyDescent="0.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550"/>
      <c r="BB256" s="418"/>
      <c r="BC256" s="550"/>
      <c r="BD256" s="550"/>
      <c r="BE256" s="550"/>
      <c r="BF256" s="550"/>
      <c r="BG256" s="550"/>
      <c r="BH256" s="550"/>
      <c r="BI256" s="550"/>
      <c r="BJ256" s="550"/>
      <c r="BK256" s="550"/>
      <c r="BL256" s="550"/>
      <c r="BM256" s="550"/>
      <c r="BN256" s="550"/>
      <c r="BO256" s="550"/>
      <c r="BP256" s="550"/>
      <c r="BQ256" s="550"/>
      <c r="BR256" s="550"/>
      <c r="BS256" s="390"/>
      <c r="BT256" s="390"/>
      <c r="BU256" s="390"/>
      <c r="BV256" s="390"/>
      <c r="BW256" s="390"/>
      <c r="BX256" s="390"/>
      <c r="BY256" s="390"/>
      <c r="BZ256" s="390"/>
      <c r="CA256" s="390"/>
      <c r="CB256" s="390"/>
      <c r="CC256" s="390"/>
      <c r="CD256" s="390"/>
      <c r="CE256" s="390"/>
      <c r="CF256" s="390"/>
      <c r="CG256" s="390"/>
      <c r="CH256" s="390"/>
      <c r="CI256" s="390"/>
      <c r="CJ256" s="390"/>
      <c r="CK256" s="390"/>
      <c r="CL256" s="390"/>
      <c r="CM256" s="390"/>
      <c r="CN256" s="390"/>
      <c r="CO256" s="390"/>
      <c r="CP256" s="390"/>
      <c r="CQ256" s="390"/>
      <c r="CR256" s="390"/>
      <c r="CS256" s="390"/>
      <c r="CT256" s="390"/>
      <c r="CU256" s="390"/>
      <c r="CV256" s="390"/>
      <c r="CW256" s="390"/>
      <c r="CX256" s="390"/>
      <c r="CY256" s="390"/>
      <c r="CZ256" s="390"/>
    </row>
    <row r="257" s="551" customFormat="true" ht="18" customHeight="true" x14ac:dyDescent="0.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550"/>
      <c r="BB257" s="418"/>
      <c r="BC257" s="550"/>
      <c r="BD257" s="550"/>
      <c r="BE257" s="550"/>
      <c r="BF257" s="550"/>
      <c r="BG257" s="550"/>
      <c r="BH257" s="550"/>
      <c r="BI257" s="550"/>
      <c r="BJ257" s="550"/>
      <c r="BK257" s="550"/>
      <c r="BL257" s="550"/>
      <c r="BM257" s="550"/>
      <c r="BN257" s="550"/>
      <c r="BO257" s="550"/>
      <c r="BP257" s="550"/>
      <c r="BQ257" s="550"/>
      <c r="BR257" s="550"/>
      <c r="BS257" s="390"/>
      <c r="BT257" s="390"/>
      <c r="BU257" s="390"/>
      <c r="BV257" s="390"/>
      <c r="BW257" s="390"/>
      <c r="BX257" s="390"/>
      <c r="BY257" s="390"/>
      <c r="BZ257" s="390"/>
      <c r="CA257" s="390"/>
      <c r="CB257" s="390"/>
      <c r="CC257" s="390"/>
      <c r="CD257" s="390"/>
      <c r="CE257" s="390"/>
      <c r="CF257" s="390"/>
      <c r="CG257" s="390"/>
      <c r="CH257" s="390"/>
      <c r="CI257" s="390"/>
      <c r="CJ257" s="390"/>
      <c r="CK257" s="390"/>
      <c r="CL257" s="390"/>
      <c r="CM257" s="390"/>
      <c r="CN257" s="390"/>
      <c r="CO257" s="390"/>
      <c r="CP257" s="390"/>
      <c r="CQ257" s="390"/>
      <c r="CR257" s="390"/>
      <c r="CS257" s="390"/>
      <c r="CT257" s="390"/>
      <c r="CU257" s="390"/>
      <c r="CV257" s="390"/>
      <c r="CW257" s="390"/>
      <c r="CX257" s="390"/>
      <c r="CY257" s="390"/>
      <c r="CZ257" s="390"/>
    </row>
    <row r="258" s="551" customFormat="true" ht="18" customHeight="true" x14ac:dyDescent="0.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550"/>
      <c r="BB258" s="418"/>
      <c r="BC258" s="550"/>
      <c r="BD258" s="550"/>
      <c r="BE258" s="550"/>
      <c r="BF258" s="550"/>
      <c r="BG258" s="550"/>
      <c r="BH258" s="550"/>
      <c r="BI258" s="550"/>
      <c r="BJ258" s="550"/>
      <c r="BK258" s="550"/>
      <c r="BL258" s="550"/>
      <c r="BM258" s="550"/>
      <c r="BN258" s="550"/>
      <c r="BO258" s="550"/>
      <c r="BP258" s="550"/>
      <c r="BQ258" s="550"/>
      <c r="BR258" s="550"/>
      <c r="BS258" s="390"/>
      <c r="BT258" s="390"/>
      <c r="BU258" s="390"/>
      <c r="BV258" s="390"/>
      <c r="BW258" s="390"/>
      <c r="BX258" s="390"/>
      <c r="BY258" s="390"/>
      <c r="BZ258" s="390"/>
      <c r="CA258" s="390"/>
      <c r="CB258" s="390"/>
      <c r="CC258" s="390"/>
      <c r="CD258" s="390"/>
      <c r="CE258" s="390"/>
      <c r="CF258" s="390"/>
      <c r="CG258" s="390"/>
      <c r="CH258" s="390"/>
      <c r="CI258" s="390"/>
      <c r="CJ258" s="390"/>
      <c r="CK258" s="390"/>
      <c r="CL258" s="390"/>
      <c r="CM258" s="390"/>
      <c r="CN258" s="390"/>
      <c r="CO258" s="390"/>
      <c r="CP258" s="390"/>
      <c r="CQ258" s="390"/>
      <c r="CR258" s="390"/>
      <c r="CS258" s="390"/>
      <c r="CT258" s="390"/>
      <c r="CU258" s="390"/>
      <c r="CV258" s="390"/>
      <c r="CW258" s="390"/>
      <c r="CX258" s="390"/>
      <c r="CY258" s="390"/>
      <c r="CZ258" s="390"/>
    </row>
    <row r="259" s="362" customFormat="true" ht="15" customHeight="true" x14ac:dyDescent="0.2">
      <c r="S259" s="940"/>
      <c r="T259" s="940"/>
      <c r="U259" s="940"/>
      <c r="V259" s="940"/>
      <c r="W259" s="940"/>
      <c r="X259" s="940"/>
      <c r="Y259" s="940"/>
      <c r="Z259" s="940"/>
      <c r="AA259" s="940"/>
      <c r="AB259" s="940"/>
      <c r="AC259" s="940"/>
      <c r="AD259" s="940"/>
      <c r="AE259" s="940"/>
      <c r="AF259" s="940"/>
      <c r="AG259" s="940"/>
      <c r="AH259" s="940"/>
      <c r="AI259" s="940"/>
      <c r="AJ259" s="940"/>
      <c r="AK259" s="940"/>
      <c r="AL259" s="940"/>
      <c r="AM259" s="940"/>
      <c r="AN259" s="940"/>
      <c r="AO259" s="940"/>
      <c r="AP259" s="940"/>
      <c r="AQ259" s="940"/>
      <c r="AR259" s="940"/>
      <c r="AS259" s="940"/>
      <c r="AT259" s="940"/>
      <c r="AU259" s="940"/>
      <c r="AV259" s="940"/>
      <c r="AW259" s="940"/>
      <c r="AX259" s="940"/>
      <c r="AY259" s="940"/>
      <c r="AZ259" s="940"/>
      <c r="BA259" s="396" t="s">
        <v>132</v>
      </c>
      <c r="BB259" s="364" t="s">
        <v>86</v>
      </c>
      <c r="BC259" s="1119" t="s">
        <v>116</v>
      </c>
      <c r="BD259" s="1120"/>
      <c r="BE259" s="1120"/>
      <c r="BF259" s="1120"/>
      <c r="BG259" s="1122"/>
      <c r="BH259" s="1119" t="s">
        <v>39</v>
      </c>
      <c r="BI259" s="1120"/>
      <c r="BJ259" s="1120"/>
      <c r="BK259" s="1120"/>
      <c r="BL259" s="1122"/>
      <c r="BM259" s="1119" t="s">
        <v>38</v>
      </c>
      <c r="BN259" s="1120"/>
      <c r="BO259" s="1120"/>
      <c r="BP259" s="1120"/>
      <c r="BQ259" s="1121"/>
      <c r="BR259" s="51" t="s">
        <v>142</v>
      </c>
      <c r="BS259" s="31"/>
      <c r="BT259" s="31"/>
      <c r="BU259" s="31"/>
      <c r="BV259" s="31"/>
      <c r="BW259" s="31"/>
      <c r="BX259" s="31"/>
      <c r="BY259" s="31"/>
      <c r="BZ259" s="394"/>
      <c r="CA259" s="394"/>
      <c r="CB259" s="394"/>
      <c r="CC259" s="394"/>
      <c r="CD259" s="394"/>
      <c r="CE259" s="394"/>
      <c r="CF259" s="394"/>
      <c r="CG259" s="394"/>
      <c r="CH259" s="394"/>
      <c r="CI259" s="394"/>
      <c r="CJ259" s="394"/>
      <c r="CK259" s="394"/>
      <c r="CL259" s="394"/>
      <c r="CM259" s="394"/>
      <c r="CN259" s="394"/>
      <c r="CO259" s="394"/>
      <c r="CP259" s="394"/>
      <c r="CQ259" s="394"/>
      <c r="CR259" s="394"/>
      <c r="CS259" s="394"/>
      <c r="CT259" s="394"/>
      <c r="CU259" s="394"/>
      <c r="CV259" s="394"/>
      <c r="CW259" s="394"/>
      <c r="CX259" s="394"/>
      <c r="CY259" s="394"/>
      <c r="CZ259" s="394"/>
    </row>
    <row r="260" s="362" customFormat="true" ht="12.75" x14ac:dyDescent="0.2">
      <c r="S260" s="940"/>
      <c r="T260" s="940"/>
      <c r="U260" s="940"/>
      <c r="V260" s="940"/>
      <c r="W260" s="940"/>
      <c r="X260" s="940"/>
      <c r="Y260" s="940"/>
      <c r="Z260" s="940"/>
      <c r="AA260" s="940"/>
      <c r="AB260" s="940"/>
      <c r="AC260" s="940"/>
      <c r="AD260" s="940"/>
      <c r="AE260" s="940"/>
      <c r="AF260" s="940"/>
      <c r="AG260" s="940"/>
      <c r="AH260" s="940"/>
      <c r="AI260" s="940"/>
      <c r="AJ260" s="940"/>
      <c r="AK260" s="940"/>
      <c r="AL260" s="940"/>
      <c r="AM260" s="940"/>
      <c r="AN260" s="940"/>
      <c r="AO260" s="940"/>
      <c r="AP260" s="940"/>
      <c r="AQ260" s="940"/>
      <c r="AR260" s="940"/>
      <c r="AS260" s="940"/>
      <c r="AT260" s="940"/>
      <c r="AU260" s="940"/>
      <c r="AV260" s="940"/>
      <c r="AW260" s="940"/>
      <c r="AX260" s="940"/>
      <c r="AY260" s="940"/>
      <c r="AZ260" s="940"/>
      <c r="BA260" s="382" t="s">
        <v>120</v>
      </c>
      <c r="BB260" s="381"/>
      <c r="BC260" s="505" t="s">
        <v>0</v>
      </c>
      <c r="BD260" s="620" t="s">
        <v>1</v>
      </c>
      <c r="BE260" s="620" t="s">
        <v>2</v>
      </c>
      <c r="BF260" s="620" t="s">
        <v>3</v>
      </c>
      <c r="BG260" s="506" t="s">
        <v>4</v>
      </c>
      <c r="BH260" s="505" t="s">
        <v>0</v>
      </c>
      <c r="BI260" s="620" t="s">
        <v>1</v>
      </c>
      <c r="BJ260" s="620" t="s">
        <v>2</v>
      </c>
      <c r="BK260" s="620" t="s">
        <v>3</v>
      </c>
      <c r="BL260" s="506" t="s">
        <v>4</v>
      </c>
      <c r="BM260" s="505" t="s">
        <v>0</v>
      </c>
      <c r="BN260" s="620" t="s">
        <v>1</v>
      </c>
      <c r="BO260" s="620" t="s">
        <v>2</v>
      </c>
      <c r="BP260" s="620" t="s">
        <v>3</v>
      </c>
      <c r="BQ260" s="506" t="s">
        <v>4</v>
      </c>
      <c r="BR260" s="9" t="s">
        <v>265</v>
      </c>
      <c r="BS260" s="943"/>
      <c r="BT260" s="943"/>
      <c r="BU260" s="943"/>
      <c r="BV260" s="943"/>
      <c r="BW260" s="943"/>
      <c r="BX260" s="943"/>
      <c r="BY260" s="943"/>
      <c r="BZ260" s="943"/>
      <c r="CA260" s="943"/>
      <c r="CB260" s="943"/>
      <c r="CC260" s="943"/>
      <c r="CD260" s="943"/>
      <c r="CE260" s="943"/>
      <c r="CF260" s="943"/>
      <c r="CG260" s="943"/>
      <c r="CH260" s="943"/>
      <c r="CI260" s="943"/>
      <c r="CJ260" s="943"/>
      <c r="CK260" s="943"/>
      <c r="CL260" s="943"/>
      <c r="CM260" s="943"/>
      <c r="CN260" s="943"/>
      <c r="CO260" s="943"/>
      <c r="CP260" s="943"/>
      <c r="CQ260" s="943"/>
      <c r="CR260" s="943"/>
      <c r="CS260" s="943"/>
      <c r="CT260" s="943"/>
      <c r="CU260" s="943"/>
      <c r="CV260" s="943"/>
      <c r="CW260" s="943"/>
      <c r="CX260" s="943"/>
      <c r="CY260" s="943"/>
      <c r="CZ260" s="943"/>
    </row>
    <row r="261" s="362" customFormat="true" ht="15" customHeight="true" x14ac:dyDescent="0.2">
      <c r="S261" s="940"/>
      <c r="T261" s="940"/>
      <c r="U261" s="940"/>
      <c r="V261" s="940"/>
      <c r="W261" s="940"/>
      <c r="X261" s="940"/>
      <c r="Y261" s="940"/>
      <c r="Z261" s="940"/>
      <c r="AA261" s="940"/>
      <c r="AB261" s="940"/>
      <c r="AC261" s="940"/>
      <c r="AD261" s="940"/>
      <c r="AE261" s="940"/>
      <c r="AF261" s="940"/>
      <c r="AG261" s="940"/>
      <c r="AH261" s="940"/>
      <c r="AI261" s="940"/>
      <c r="AJ261" s="940"/>
      <c r="AK261" s="940"/>
      <c r="AL261" s="940"/>
      <c r="AM261" s="940"/>
      <c r="AN261" s="940"/>
      <c r="AO261" s="940"/>
      <c r="AP261" s="940"/>
      <c r="AQ261" s="940"/>
      <c r="AR261" s="940"/>
      <c r="AS261" s="940"/>
      <c r="AT261" s="940"/>
      <c r="AU261" s="940"/>
      <c r="AV261" s="940"/>
      <c r="AW261" s="940"/>
      <c r="AX261" s="940"/>
      <c r="AY261" s="940"/>
      <c r="AZ261" s="940"/>
      <c r="BA261" s="1123" t="s">
        <v>74</v>
      </c>
      <c r="BB261" s="645" t="s">
        <v>50</v>
      </c>
      <c r="BC261" s="92" t="s">
        <v>36</v>
      </c>
      <c r="BD261" s="88" t="s">
        <v>36</v>
      </c>
      <c r="BE261" s="88" t="s">
        <v>36</v>
      </c>
      <c r="BF261" s="88" t="s">
        <v>36</v>
      </c>
      <c r="BG261" s="83" t="s">
        <v>36</v>
      </c>
      <c r="BH261" s="92" t="s">
        <v>36</v>
      </c>
      <c r="BI261" s="88" t="s">
        <v>36</v>
      </c>
      <c r="BJ261" s="88" t="s">
        <v>36</v>
      </c>
      <c r="BK261" s="88" t="s">
        <v>36</v>
      </c>
      <c r="BL261" s="83" t="s">
        <v>36</v>
      </c>
      <c r="BM261" s="92" t="s">
        <v>36</v>
      </c>
      <c r="BN261" s="88" t="s">
        <v>36</v>
      </c>
      <c r="BO261" s="88" t="s">
        <v>36</v>
      </c>
      <c r="BP261" s="88" t="s">
        <v>36</v>
      </c>
      <c r="BQ261" s="83" t="s">
        <v>36</v>
      </c>
      <c r="BR261" s="8" t="s">
        <v>36</v>
      </c>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row>
    <row r="262" s="362" customFormat="true" ht="15" customHeight="true" x14ac:dyDescent="0.2">
      <c r="S262" s="940"/>
      <c r="T262" s="940"/>
      <c r="U262" s="940"/>
      <c r="V262" s="940"/>
      <c r="W262" s="940"/>
      <c r="X262" s="940"/>
      <c r="Y262" s="940"/>
      <c r="Z262" s="940"/>
      <c r="AA262" s="940"/>
      <c r="AB262" s="940"/>
      <c r="AC262" s="940"/>
      <c r="AD262" s="940"/>
      <c r="AE262" s="940"/>
      <c r="AF262" s="940"/>
      <c r="AG262" s="940"/>
      <c r="AH262" s="940"/>
      <c r="AI262" s="940"/>
      <c r="AJ262" s="940"/>
      <c r="AK262" s="940"/>
      <c r="AL262" s="940"/>
      <c r="AM262" s="940"/>
      <c r="AN262" s="940"/>
      <c r="AO262" s="940"/>
      <c r="AP262" s="940"/>
      <c r="AQ262" s="940"/>
      <c r="AR262" s="940"/>
      <c r="AS262" s="940"/>
      <c r="AT262" s="940"/>
      <c r="AU262" s="940"/>
      <c r="AV262" s="940"/>
      <c r="AW262" s="940"/>
      <c r="AX262" s="940"/>
      <c r="AY262" s="940"/>
      <c r="AZ262" s="940"/>
      <c r="BA262" s="1124"/>
      <c r="BB262" s="643" t="s">
        <v>49</v>
      </c>
      <c r="BC262" s="91" t="s">
        <v>36</v>
      </c>
      <c r="BD262" s="87" t="s">
        <v>36</v>
      </c>
      <c r="BE262" s="87" t="s">
        <v>36</v>
      </c>
      <c r="BF262" s="87" t="s">
        <v>36</v>
      </c>
      <c r="BG262" s="82" t="s">
        <v>36</v>
      </c>
      <c r="BH262" s="91" t="s">
        <v>36</v>
      </c>
      <c r="BI262" s="87" t="s">
        <v>36</v>
      </c>
      <c r="BJ262" s="87" t="s">
        <v>36</v>
      </c>
      <c r="BK262" s="87" t="s">
        <v>36</v>
      </c>
      <c r="BL262" s="82" t="s">
        <v>36</v>
      </c>
      <c r="BM262" s="91" t="s">
        <v>36</v>
      </c>
      <c r="BN262" s="87" t="s">
        <v>36</v>
      </c>
      <c r="BO262" s="87" t="s">
        <v>36</v>
      </c>
      <c r="BP262" s="87" t="s">
        <v>36</v>
      </c>
      <c r="BQ262" s="82" t="s">
        <v>36</v>
      </c>
      <c r="BR262" s="7" t="s">
        <v>36</v>
      </c>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row>
    <row r="263" s="362" customFormat="true" ht="15" customHeight="true" x14ac:dyDescent="0.2">
      <c r="S263" s="940"/>
      <c r="T263" s="940"/>
      <c r="U263" s="940"/>
      <c r="V263" s="940"/>
      <c r="W263" s="940"/>
      <c r="X263" s="940"/>
      <c r="Y263" s="940"/>
      <c r="Z263" s="940"/>
      <c r="AA263" s="940"/>
      <c r="AB263" s="940"/>
      <c r="AC263" s="940"/>
      <c r="AD263" s="940"/>
      <c r="AE263" s="940"/>
      <c r="AF263" s="940"/>
      <c r="AG263" s="940"/>
      <c r="AH263" s="940"/>
      <c r="AI263" s="940"/>
      <c r="AJ263" s="940"/>
      <c r="AK263" s="940"/>
      <c r="AL263" s="940"/>
      <c r="AM263" s="940"/>
      <c r="AN263" s="940"/>
      <c r="AO263" s="940"/>
      <c r="AP263" s="940"/>
      <c r="AQ263" s="940"/>
      <c r="AR263" s="940"/>
      <c r="AS263" s="940"/>
      <c r="AT263" s="940"/>
      <c r="AU263" s="940"/>
      <c r="AV263" s="940"/>
      <c r="AW263" s="940"/>
      <c r="AX263" s="940"/>
      <c r="AY263" s="940"/>
      <c r="AZ263" s="940"/>
      <c r="BA263" s="1124"/>
      <c r="BB263" s="643" t="s">
        <v>114</v>
      </c>
      <c r="BC263" s="91" t="s">
        <v>36</v>
      </c>
      <c r="BD263" s="87" t="s">
        <v>36</v>
      </c>
      <c r="BE263" s="87" t="s">
        <v>36</v>
      </c>
      <c r="BF263" s="87" t="s">
        <v>36</v>
      </c>
      <c r="BG263" s="82" t="s">
        <v>36</v>
      </c>
      <c r="BH263" s="91" t="s">
        <v>36</v>
      </c>
      <c r="BI263" s="87" t="s">
        <v>36</v>
      </c>
      <c r="BJ263" s="87" t="s">
        <v>36</v>
      </c>
      <c r="BK263" s="87" t="s">
        <v>36</v>
      </c>
      <c r="BL263" s="82" t="s">
        <v>36</v>
      </c>
      <c r="BM263" s="91" t="s">
        <v>36</v>
      </c>
      <c r="BN263" s="87" t="s">
        <v>36</v>
      </c>
      <c r="BO263" s="87" t="s">
        <v>36</v>
      </c>
      <c r="BP263" s="87" t="s">
        <v>36</v>
      </c>
      <c r="BQ263" s="82" t="s">
        <v>36</v>
      </c>
      <c r="BR263" s="7" t="s">
        <v>36</v>
      </c>
      <c r="BS263" s="30"/>
      <c r="BT263" s="30"/>
      <c r="BU263" s="30"/>
      <c r="BV263" s="30"/>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row>
    <row r="264" s="362" customFormat="true" ht="15" customHeight="true" x14ac:dyDescent="0.2">
      <c r="S264" s="940"/>
      <c r="T264" s="940"/>
      <c r="U264" s="940"/>
      <c r="V264" s="940"/>
      <c r="W264" s="940"/>
      <c r="X264" s="940"/>
      <c r="Y264" s="940"/>
      <c r="Z264" s="940"/>
      <c r="AA264" s="940"/>
      <c r="AB264" s="940"/>
      <c r="AC264" s="940"/>
      <c r="AD264" s="940"/>
      <c r="AE264" s="940"/>
      <c r="AF264" s="940"/>
      <c r="AG264" s="940"/>
      <c r="AH264" s="940"/>
      <c r="AI264" s="940"/>
      <c r="AJ264" s="940"/>
      <c r="AK264" s="940"/>
      <c r="AL264" s="940"/>
      <c r="AM264" s="940"/>
      <c r="AN264" s="940"/>
      <c r="AO264" s="940"/>
      <c r="AP264" s="940"/>
      <c r="AQ264" s="940"/>
      <c r="AR264" s="940"/>
      <c r="AS264" s="940"/>
      <c r="AT264" s="940"/>
      <c r="AU264" s="940"/>
      <c r="AV264" s="940"/>
      <c r="AW264" s="940"/>
      <c r="AX264" s="940"/>
      <c r="AY264" s="940"/>
      <c r="AZ264" s="940"/>
      <c r="BA264" s="1124" t="s">
        <v>75</v>
      </c>
      <c r="BB264" s="643" t="s">
        <v>90</v>
      </c>
      <c r="BC264" s="91" t="s">
        <v>36</v>
      </c>
      <c r="BD264" s="87" t="s">
        <v>36</v>
      </c>
      <c r="BE264" s="87" t="s">
        <v>36</v>
      </c>
      <c r="BF264" s="87" t="s">
        <v>36</v>
      </c>
      <c r="BG264" s="82" t="s">
        <v>36</v>
      </c>
      <c r="BH264" s="91" t="s">
        <v>36</v>
      </c>
      <c r="BI264" s="87" t="s">
        <v>36</v>
      </c>
      <c r="BJ264" s="87" t="s">
        <v>36</v>
      </c>
      <c r="BK264" s="87" t="s">
        <v>36</v>
      </c>
      <c r="BL264" s="82" t="s">
        <v>36</v>
      </c>
      <c r="BM264" s="91" t="s">
        <v>36</v>
      </c>
      <c r="BN264" s="87" t="s">
        <v>36</v>
      </c>
      <c r="BO264" s="87" t="s">
        <v>36</v>
      </c>
      <c r="BP264" s="87" t="s">
        <v>36</v>
      </c>
      <c r="BQ264" s="82" t="s">
        <v>36</v>
      </c>
      <c r="BR264" s="7" t="s">
        <v>36</v>
      </c>
      <c r="BS264" s="30"/>
      <c r="BT264" s="30"/>
      <c r="BU264" s="30"/>
      <c r="BV264" s="30"/>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row>
    <row r="265" s="362" customFormat="true" ht="15" customHeight="true" x14ac:dyDescent="0.2">
      <c r="S265" s="940"/>
      <c r="T265" s="940"/>
      <c r="U265" s="940"/>
      <c r="V265" s="940"/>
      <c r="W265" s="940"/>
      <c r="X265" s="940"/>
      <c r="Y265" s="940"/>
      <c r="Z265" s="940"/>
      <c r="AA265" s="940"/>
      <c r="AB265" s="940"/>
      <c r="AC265" s="940"/>
      <c r="AD265" s="940"/>
      <c r="AE265" s="940"/>
      <c r="AF265" s="940"/>
      <c r="AG265" s="940"/>
      <c r="AH265" s="940"/>
      <c r="AI265" s="940"/>
      <c r="AJ265" s="940"/>
      <c r="AK265" s="940"/>
      <c r="AL265" s="940"/>
      <c r="AM265" s="940"/>
      <c r="AN265" s="940"/>
      <c r="AO265" s="940"/>
      <c r="AP265" s="940"/>
      <c r="AQ265" s="940"/>
      <c r="AR265" s="940"/>
      <c r="AS265" s="940"/>
      <c r="AT265" s="940"/>
      <c r="AU265" s="940"/>
      <c r="AV265" s="940"/>
      <c r="AW265" s="940"/>
      <c r="AX265" s="940"/>
      <c r="AY265" s="940"/>
      <c r="AZ265" s="940"/>
      <c r="BA265" s="1124"/>
      <c r="BB265" s="643" t="s">
        <v>91</v>
      </c>
      <c r="BC265" s="91" t="s">
        <v>36</v>
      </c>
      <c r="BD265" s="87" t="s">
        <v>36</v>
      </c>
      <c r="BE265" s="87" t="s">
        <v>36</v>
      </c>
      <c r="BF265" s="87" t="s">
        <v>36</v>
      </c>
      <c r="BG265" s="82" t="s">
        <v>36</v>
      </c>
      <c r="BH265" s="91" t="s">
        <v>36</v>
      </c>
      <c r="BI265" s="87" t="s">
        <v>36</v>
      </c>
      <c r="BJ265" s="87" t="s">
        <v>36</v>
      </c>
      <c r="BK265" s="87" t="s">
        <v>36</v>
      </c>
      <c r="BL265" s="82" t="s">
        <v>36</v>
      </c>
      <c r="BM265" s="91" t="s">
        <v>36</v>
      </c>
      <c r="BN265" s="87" t="s">
        <v>36</v>
      </c>
      <c r="BO265" s="87" t="s">
        <v>36</v>
      </c>
      <c r="BP265" s="87" t="s">
        <v>36</v>
      </c>
      <c r="BQ265" s="82" t="s">
        <v>36</v>
      </c>
      <c r="BR265" s="7" t="s">
        <v>36</v>
      </c>
      <c r="BS265" s="30"/>
      <c r="BT265" s="30"/>
      <c r="BU265" s="30"/>
      <c r="BV265" s="30"/>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row>
    <row r="266" s="362" customFormat="true" ht="15" customHeight="true" x14ac:dyDescent="0.2">
      <c r="S266" s="940"/>
      <c r="T266" s="940"/>
      <c r="U266" s="940"/>
      <c r="V266" s="940"/>
      <c r="W266" s="940"/>
      <c r="X266" s="940"/>
      <c r="Y266" s="940"/>
      <c r="Z266" s="940"/>
      <c r="AA266" s="940"/>
      <c r="AB266" s="940"/>
      <c r="AC266" s="940"/>
      <c r="AD266" s="940"/>
      <c r="AE266" s="940"/>
      <c r="AF266" s="940"/>
      <c r="AG266" s="940"/>
      <c r="AH266" s="940"/>
      <c r="AI266" s="940"/>
      <c r="AJ266" s="940"/>
      <c r="AK266" s="940"/>
      <c r="AL266" s="940"/>
      <c r="AM266" s="940"/>
      <c r="AN266" s="940"/>
      <c r="AO266" s="940"/>
      <c r="AP266" s="940"/>
      <c r="AQ266" s="940"/>
      <c r="AR266" s="940"/>
      <c r="AS266" s="940"/>
      <c r="AT266" s="940"/>
      <c r="AU266" s="940"/>
      <c r="AV266" s="940"/>
      <c r="AW266" s="940"/>
      <c r="AX266" s="940"/>
      <c r="AY266" s="940"/>
      <c r="AZ266" s="940"/>
      <c r="BA266" s="1124"/>
      <c r="BB266" s="643" t="s">
        <v>92</v>
      </c>
      <c r="BC266" s="91" t="s">
        <v>36</v>
      </c>
      <c r="BD266" s="87" t="s">
        <v>36</v>
      </c>
      <c r="BE266" s="87" t="s">
        <v>36</v>
      </c>
      <c r="BF266" s="87" t="s">
        <v>36</v>
      </c>
      <c r="BG266" s="82" t="s">
        <v>36</v>
      </c>
      <c r="BH266" s="91" t="s">
        <v>36</v>
      </c>
      <c r="BI266" s="87" t="s">
        <v>36</v>
      </c>
      <c r="BJ266" s="87" t="s">
        <v>36</v>
      </c>
      <c r="BK266" s="87" t="s">
        <v>36</v>
      </c>
      <c r="BL266" s="82" t="s">
        <v>36</v>
      </c>
      <c r="BM266" s="91" t="s">
        <v>36</v>
      </c>
      <c r="BN266" s="87" t="s">
        <v>36</v>
      </c>
      <c r="BO266" s="87" t="s">
        <v>36</v>
      </c>
      <c r="BP266" s="87" t="s">
        <v>36</v>
      </c>
      <c r="BQ266" s="82" t="s">
        <v>36</v>
      </c>
      <c r="BR266" s="7" t="s">
        <v>36</v>
      </c>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row>
    <row r="267" s="362" customFormat="true" ht="15" customHeight="true" x14ac:dyDescent="0.2">
      <c r="S267" s="940"/>
      <c r="T267" s="940"/>
      <c r="U267" s="940"/>
      <c r="V267" s="940"/>
      <c r="W267" s="940"/>
      <c r="X267" s="940"/>
      <c r="Y267" s="940"/>
      <c r="Z267" s="940"/>
      <c r="AA267" s="940"/>
      <c r="AB267" s="940"/>
      <c r="AC267" s="940"/>
      <c r="AD267" s="940"/>
      <c r="AE267" s="940"/>
      <c r="AF267" s="940"/>
      <c r="AG267" s="940"/>
      <c r="AH267" s="940"/>
      <c r="AI267" s="940"/>
      <c r="AJ267" s="940"/>
      <c r="AK267" s="940"/>
      <c r="AL267" s="940"/>
      <c r="AM267" s="940"/>
      <c r="AN267" s="940"/>
      <c r="AO267" s="940"/>
      <c r="AP267" s="940"/>
      <c r="AQ267" s="940"/>
      <c r="AR267" s="940"/>
      <c r="AS267" s="940"/>
      <c r="AT267" s="940"/>
      <c r="AU267" s="940"/>
      <c r="AV267" s="940"/>
      <c r="AW267" s="940"/>
      <c r="AX267" s="940"/>
      <c r="AY267" s="940"/>
      <c r="AZ267" s="940"/>
      <c r="BA267" s="1124"/>
      <c r="BB267" s="643" t="s">
        <v>114</v>
      </c>
      <c r="BC267" s="91" t="s">
        <v>36</v>
      </c>
      <c r="BD267" s="87" t="s">
        <v>36</v>
      </c>
      <c r="BE267" s="87" t="s">
        <v>36</v>
      </c>
      <c r="BF267" s="87" t="s">
        <v>36</v>
      </c>
      <c r="BG267" s="82" t="s">
        <v>36</v>
      </c>
      <c r="BH267" s="91" t="s">
        <v>36</v>
      </c>
      <c r="BI267" s="87" t="s">
        <v>36</v>
      </c>
      <c r="BJ267" s="87" t="s">
        <v>36</v>
      </c>
      <c r="BK267" s="87" t="s">
        <v>36</v>
      </c>
      <c r="BL267" s="82" t="s">
        <v>36</v>
      </c>
      <c r="BM267" s="91" t="s">
        <v>36</v>
      </c>
      <c r="BN267" s="87" t="s">
        <v>36</v>
      </c>
      <c r="BO267" s="87" t="s">
        <v>36</v>
      </c>
      <c r="BP267" s="87" t="s">
        <v>36</v>
      </c>
      <c r="BQ267" s="82" t="s">
        <v>36</v>
      </c>
      <c r="BR267" s="7" t="s">
        <v>36</v>
      </c>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row>
    <row r="268" s="362" customFormat="true" ht="15" customHeight="true" x14ac:dyDescent="0.2">
      <c r="S268" s="940"/>
      <c r="T268" s="940"/>
      <c r="U268" s="940"/>
      <c r="V268" s="940"/>
      <c r="W268" s="940"/>
      <c r="X268" s="940"/>
      <c r="Y268" s="940"/>
      <c r="Z268" s="940"/>
      <c r="AA268" s="940"/>
      <c r="AB268" s="940"/>
      <c r="AC268" s="940"/>
      <c r="AD268" s="940"/>
      <c r="AE268" s="940"/>
      <c r="AF268" s="940"/>
      <c r="AG268" s="940"/>
      <c r="AH268" s="940"/>
      <c r="AI268" s="940"/>
      <c r="AJ268" s="940"/>
      <c r="AK268" s="940"/>
      <c r="AL268" s="940"/>
      <c r="AM268" s="940"/>
      <c r="AN268" s="940"/>
      <c r="AO268" s="940"/>
      <c r="AP268" s="940"/>
      <c r="AQ268" s="940"/>
      <c r="AR268" s="940"/>
      <c r="AS268" s="940"/>
      <c r="AT268" s="940"/>
      <c r="AU268" s="940"/>
      <c r="AV268" s="940"/>
      <c r="AW268" s="940"/>
      <c r="AX268" s="940"/>
      <c r="AY268" s="940"/>
      <c r="AZ268" s="940"/>
      <c r="BA268" s="1124" t="s">
        <v>117</v>
      </c>
      <c r="BB268" s="643" t="s">
        <v>90</v>
      </c>
      <c r="BC268" s="91" t="s">
        <v>36</v>
      </c>
      <c r="BD268" s="87" t="s">
        <v>36</v>
      </c>
      <c r="BE268" s="87" t="s">
        <v>36</v>
      </c>
      <c r="BF268" s="87" t="s">
        <v>36</v>
      </c>
      <c r="BG268" s="82" t="s">
        <v>36</v>
      </c>
      <c r="BH268" s="91" t="s">
        <v>36</v>
      </c>
      <c r="BI268" s="87" t="s">
        <v>36</v>
      </c>
      <c r="BJ268" s="87" t="s">
        <v>36</v>
      </c>
      <c r="BK268" s="87" t="s">
        <v>36</v>
      </c>
      <c r="BL268" s="82" t="s">
        <v>36</v>
      </c>
      <c r="BM268" s="91" t="s">
        <v>36</v>
      </c>
      <c r="BN268" s="87" t="s">
        <v>36</v>
      </c>
      <c r="BO268" s="87" t="s">
        <v>36</v>
      </c>
      <c r="BP268" s="87" t="s">
        <v>36</v>
      </c>
      <c r="BQ268" s="82" t="s">
        <v>36</v>
      </c>
      <c r="BR268" s="7" t="s">
        <v>36</v>
      </c>
      <c r="BS268" s="30"/>
      <c r="BT268" s="30"/>
      <c r="BU268" s="30"/>
      <c r="BV268" s="30"/>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row>
    <row r="269" s="362" customFormat="true" ht="15" customHeight="true" x14ac:dyDescent="0.2">
      <c r="S269" s="940"/>
      <c r="T269" s="940"/>
      <c r="U269" s="940"/>
      <c r="V269" s="940"/>
      <c r="W269" s="940"/>
      <c r="X269" s="940"/>
      <c r="Y269" s="940"/>
      <c r="Z269" s="940"/>
      <c r="AA269" s="940"/>
      <c r="AB269" s="940"/>
      <c r="AC269" s="940"/>
      <c r="AD269" s="940"/>
      <c r="AE269" s="940"/>
      <c r="AF269" s="940"/>
      <c r="AG269" s="940"/>
      <c r="AH269" s="940"/>
      <c r="AI269" s="940"/>
      <c r="AJ269" s="940"/>
      <c r="AK269" s="940"/>
      <c r="AL269" s="940"/>
      <c r="AM269" s="940"/>
      <c r="AN269" s="940"/>
      <c r="AO269" s="940"/>
      <c r="AP269" s="940"/>
      <c r="AQ269" s="940"/>
      <c r="AR269" s="940"/>
      <c r="AS269" s="940"/>
      <c r="AT269" s="940"/>
      <c r="AU269" s="940"/>
      <c r="AV269" s="940"/>
      <c r="AW269" s="940"/>
      <c r="AX269" s="940"/>
      <c r="AY269" s="940"/>
      <c r="AZ269" s="940"/>
      <c r="BA269" s="1124"/>
      <c r="BB269" s="643" t="s">
        <v>91</v>
      </c>
      <c r="BC269" s="91" t="s">
        <v>36</v>
      </c>
      <c r="BD269" s="87" t="s">
        <v>36</v>
      </c>
      <c r="BE269" s="87" t="s">
        <v>36</v>
      </c>
      <c r="BF269" s="87" t="s">
        <v>36</v>
      </c>
      <c r="BG269" s="82" t="s">
        <v>36</v>
      </c>
      <c r="BH269" s="91" t="s">
        <v>36</v>
      </c>
      <c r="BI269" s="87" t="s">
        <v>36</v>
      </c>
      <c r="BJ269" s="87" t="s">
        <v>36</v>
      </c>
      <c r="BK269" s="87" t="s">
        <v>36</v>
      </c>
      <c r="BL269" s="82" t="s">
        <v>36</v>
      </c>
      <c r="BM269" s="91" t="s">
        <v>36</v>
      </c>
      <c r="BN269" s="87" t="s">
        <v>36</v>
      </c>
      <c r="BO269" s="87" t="s">
        <v>36</v>
      </c>
      <c r="BP269" s="87" t="s">
        <v>36</v>
      </c>
      <c r="BQ269" s="82" t="s">
        <v>36</v>
      </c>
      <c r="BR269" s="7" t="s">
        <v>36</v>
      </c>
      <c r="BS269" s="30"/>
      <c r="BT269" s="30"/>
      <c r="BU269" s="30"/>
      <c r="BV269" s="30"/>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row>
    <row r="270" s="362" customFormat="true" ht="15" customHeight="true" x14ac:dyDescent="0.2">
      <c r="S270" s="940"/>
      <c r="T270" s="940"/>
      <c r="U270" s="940"/>
      <c r="V270" s="940"/>
      <c r="W270" s="940"/>
      <c r="X270" s="940"/>
      <c r="Y270" s="940"/>
      <c r="Z270" s="940"/>
      <c r="AA270" s="940"/>
      <c r="AB270" s="940"/>
      <c r="AC270" s="940"/>
      <c r="AD270" s="940"/>
      <c r="AE270" s="940"/>
      <c r="AF270" s="940"/>
      <c r="AG270" s="940"/>
      <c r="AH270" s="940"/>
      <c r="AI270" s="940"/>
      <c r="AJ270" s="940"/>
      <c r="AK270" s="940"/>
      <c r="AL270" s="940"/>
      <c r="AM270" s="940"/>
      <c r="AN270" s="940"/>
      <c r="AO270" s="940"/>
      <c r="AP270" s="940"/>
      <c r="AQ270" s="940"/>
      <c r="AR270" s="940"/>
      <c r="AS270" s="940"/>
      <c r="AT270" s="940"/>
      <c r="AU270" s="940"/>
      <c r="AV270" s="940"/>
      <c r="AW270" s="940"/>
      <c r="AX270" s="940"/>
      <c r="AY270" s="940"/>
      <c r="AZ270" s="940"/>
      <c r="BA270" s="1124"/>
      <c r="BB270" s="643" t="s">
        <v>92</v>
      </c>
      <c r="BC270" s="91" t="s">
        <v>36</v>
      </c>
      <c r="BD270" s="87" t="s">
        <v>36</v>
      </c>
      <c r="BE270" s="87" t="s">
        <v>36</v>
      </c>
      <c r="BF270" s="87" t="s">
        <v>36</v>
      </c>
      <c r="BG270" s="82" t="s">
        <v>36</v>
      </c>
      <c r="BH270" s="91" t="s">
        <v>36</v>
      </c>
      <c r="BI270" s="87" t="s">
        <v>36</v>
      </c>
      <c r="BJ270" s="87" t="s">
        <v>36</v>
      </c>
      <c r="BK270" s="87" t="s">
        <v>36</v>
      </c>
      <c r="BL270" s="82" t="s">
        <v>36</v>
      </c>
      <c r="BM270" s="91" t="s">
        <v>36</v>
      </c>
      <c r="BN270" s="87" t="s">
        <v>36</v>
      </c>
      <c r="BO270" s="87" t="s">
        <v>36</v>
      </c>
      <c r="BP270" s="87" t="s">
        <v>36</v>
      </c>
      <c r="BQ270" s="82" t="s">
        <v>36</v>
      </c>
      <c r="BR270" s="7" t="s">
        <v>36</v>
      </c>
      <c r="BS270" s="30"/>
      <c r="BT270" s="30"/>
      <c r="BU270" s="30"/>
      <c r="BV270" s="30"/>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row>
    <row r="271" s="362" customFormat="true" ht="15" customHeight="true" x14ac:dyDescent="0.2">
      <c r="S271" s="940"/>
      <c r="T271" s="940"/>
      <c r="U271" s="940"/>
      <c r="V271" s="940"/>
      <c r="W271" s="940"/>
      <c r="X271" s="940"/>
      <c r="Y271" s="940"/>
      <c r="Z271" s="940"/>
      <c r="AA271" s="940"/>
      <c r="AB271" s="940"/>
      <c r="AC271" s="940"/>
      <c r="AD271" s="940"/>
      <c r="AE271" s="940"/>
      <c r="AF271" s="940"/>
      <c r="AG271" s="940"/>
      <c r="AH271" s="940"/>
      <c r="AI271" s="940"/>
      <c r="AJ271" s="940"/>
      <c r="AK271" s="940"/>
      <c r="AL271" s="940"/>
      <c r="AM271" s="940"/>
      <c r="AN271" s="940"/>
      <c r="AO271" s="940"/>
      <c r="AP271" s="940"/>
      <c r="AQ271" s="940"/>
      <c r="AR271" s="940"/>
      <c r="AS271" s="940"/>
      <c r="AT271" s="940"/>
      <c r="AU271" s="940"/>
      <c r="AV271" s="940"/>
      <c r="AW271" s="940"/>
      <c r="AX271" s="940"/>
      <c r="AY271" s="940"/>
      <c r="AZ271" s="940"/>
      <c r="BA271" s="1124" t="s">
        <v>76</v>
      </c>
      <c r="BB271" s="643" t="s">
        <v>50</v>
      </c>
      <c r="BC271" s="91" t="s">
        <v>36</v>
      </c>
      <c r="BD271" s="84" t="s">
        <v>36</v>
      </c>
      <c r="BE271" s="84" t="s">
        <v>36</v>
      </c>
      <c r="BF271" s="84" t="s">
        <v>36</v>
      </c>
      <c r="BG271" s="79" t="s">
        <v>36</v>
      </c>
      <c r="BH271" s="91" t="s">
        <v>36</v>
      </c>
      <c r="BI271" s="84" t="s">
        <v>36</v>
      </c>
      <c r="BJ271" s="84" t="s">
        <v>36</v>
      </c>
      <c r="BK271" s="84" t="s">
        <v>36</v>
      </c>
      <c r="BL271" s="79" t="s">
        <v>36</v>
      </c>
      <c r="BM271" s="91" t="s">
        <v>36</v>
      </c>
      <c r="BN271" s="84" t="s">
        <v>36</v>
      </c>
      <c r="BO271" s="84" t="s">
        <v>36</v>
      </c>
      <c r="BP271" s="84" t="s">
        <v>36</v>
      </c>
      <c r="BQ271" s="79" t="s">
        <v>36</v>
      </c>
      <c r="BR271" s="7" t="s">
        <v>36</v>
      </c>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row>
    <row r="272" s="362" customFormat="true" ht="15" customHeight="true" x14ac:dyDescent="0.2">
      <c r="S272" s="940"/>
      <c r="T272" s="940"/>
      <c r="U272" s="940"/>
      <c r="V272" s="940"/>
      <c r="W272" s="940"/>
      <c r="X272" s="940"/>
      <c r="Y272" s="940"/>
      <c r="Z272" s="940"/>
      <c r="AA272" s="940"/>
      <c r="AB272" s="940"/>
      <c r="AC272" s="940"/>
      <c r="AD272" s="940"/>
      <c r="AE272" s="940"/>
      <c r="AF272" s="940"/>
      <c r="AG272" s="940"/>
      <c r="AH272" s="940"/>
      <c r="AI272" s="940"/>
      <c r="AJ272" s="940"/>
      <c r="AK272" s="940"/>
      <c r="AL272" s="940"/>
      <c r="AM272" s="940"/>
      <c r="AN272" s="940"/>
      <c r="AO272" s="940"/>
      <c r="AP272" s="940"/>
      <c r="AQ272" s="940"/>
      <c r="AR272" s="940"/>
      <c r="AS272" s="940"/>
      <c r="AT272" s="940"/>
      <c r="AU272" s="940"/>
      <c r="AV272" s="940"/>
      <c r="AW272" s="940"/>
      <c r="AX272" s="940"/>
      <c r="AY272" s="940"/>
      <c r="AZ272" s="940"/>
      <c r="BA272" s="1124"/>
      <c r="BB272" s="643" t="s">
        <v>49</v>
      </c>
      <c r="BC272" s="91" t="s">
        <v>36</v>
      </c>
      <c r="BD272" s="84" t="s">
        <v>36</v>
      </c>
      <c r="BE272" s="84" t="s">
        <v>36</v>
      </c>
      <c r="BF272" s="84" t="s">
        <v>36</v>
      </c>
      <c r="BG272" s="79" t="s">
        <v>36</v>
      </c>
      <c r="BH272" s="91" t="s">
        <v>36</v>
      </c>
      <c r="BI272" s="84" t="s">
        <v>36</v>
      </c>
      <c r="BJ272" s="84" t="s">
        <v>36</v>
      </c>
      <c r="BK272" s="84" t="s">
        <v>36</v>
      </c>
      <c r="BL272" s="79" t="s">
        <v>36</v>
      </c>
      <c r="BM272" s="91" t="s">
        <v>36</v>
      </c>
      <c r="BN272" s="84" t="s">
        <v>36</v>
      </c>
      <c r="BO272" s="84" t="s">
        <v>36</v>
      </c>
      <c r="BP272" s="84" t="s">
        <v>36</v>
      </c>
      <c r="BQ272" s="79" t="s">
        <v>36</v>
      </c>
      <c r="BR272" s="7" t="s">
        <v>36</v>
      </c>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row>
    <row r="273" s="362" customFormat="true" ht="15" customHeight="true" x14ac:dyDescent="0.2">
      <c r="S273" s="940"/>
      <c r="T273" s="940"/>
      <c r="U273" s="940"/>
      <c r="V273" s="940"/>
      <c r="W273" s="940"/>
      <c r="X273" s="940"/>
      <c r="Y273" s="940"/>
      <c r="Z273" s="940"/>
      <c r="AA273" s="940"/>
      <c r="AB273" s="940"/>
      <c r="AC273" s="940"/>
      <c r="AD273" s="940"/>
      <c r="AE273" s="940"/>
      <c r="AF273" s="940"/>
      <c r="AG273" s="940"/>
      <c r="AH273" s="940"/>
      <c r="AI273" s="940"/>
      <c r="AJ273" s="940"/>
      <c r="AK273" s="940"/>
      <c r="AL273" s="940"/>
      <c r="AM273" s="940"/>
      <c r="AN273" s="940"/>
      <c r="AO273" s="940"/>
      <c r="AP273" s="940"/>
      <c r="AQ273" s="940"/>
      <c r="AR273" s="940"/>
      <c r="AS273" s="940"/>
      <c r="AT273" s="940"/>
      <c r="AU273" s="940"/>
      <c r="AV273" s="940"/>
      <c r="AW273" s="940"/>
      <c r="AX273" s="940"/>
      <c r="AY273" s="940"/>
      <c r="AZ273" s="940"/>
      <c r="BA273" s="1124"/>
      <c r="BB273" s="643" t="s">
        <v>114</v>
      </c>
      <c r="BC273" s="91" t="s">
        <v>36</v>
      </c>
      <c r="BD273" s="84" t="s">
        <v>36</v>
      </c>
      <c r="BE273" s="84" t="s">
        <v>36</v>
      </c>
      <c r="BF273" s="84" t="s">
        <v>36</v>
      </c>
      <c r="BG273" s="79" t="s">
        <v>36</v>
      </c>
      <c r="BH273" s="91" t="s">
        <v>36</v>
      </c>
      <c r="BI273" s="84" t="s">
        <v>36</v>
      </c>
      <c r="BJ273" s="84" t="s">
        <v>36</v>
      </c>
      <c r="BK273" s="84" t="s">
        <v>36</v>
      </c>
      <c r="BL273" s="79" t="s">
        <v>36</v>
      </c>
      <c r="BM273" s="91" t="s">
        <v>36</v>
      </c>
      <c r="BN273" s="84" t="s">
        <v>36</v>
      </c>
      <c r="BO273" s="84" t="s">
        <v>36</v>
      </c>
      <c r="BP273" s="84" t="s">
        <v>36</v>
      </c>
      <c r="BQ273" s="79" t="s">
        <v>36</v>
      </c>
      <c r="BR273" s="7" t="s">
        <v>36</v>
      </c>
      <c r="BS273" s="30"/>
      <c r="BT273" s="30"/>
      <c r="BU273" s="30"/>
      <c r="BV273" s="30"/>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row>
    <row r="274" s="362" customFormat="true" ht="15" customHeight="true" x14ac:dyDescent="0.2">
      <c r="S274" s="940"/>
      <c r="T274" s="940"/>
      <c r="U274" s="940"/>
      <c r="V274" s="940"/>
      <c r="W274" s="940"/>
      <c r="X274" s="940"/>
      <c r="Y274" s="940"/>
      <c r="Z274" s="940"/>
      <c r="AA274" s="940"/>
      <c r="AB274" s="940"/>
      <c r="AC274" s="940"/>
      <c r="AD274" s="940"/>
      <c r="AE274" s="940"/>
      <c r="AF274" s="940"/>
      <c r="AG274" s="940"/>
      <c r="AH274" s="940"/>
      <c r="AI274" s="940"/>
      <c r="AJ274" s="940"/>
      <c r="AK274" s="940"/>
      <c r="AL274" s="940"/>
      <c r="AM274" s="940"/>
      <c r="AN274" s="940"/>
      <c r="AO274" s="940"/>
      <c r="AP274" s="940"/>
      <c r="AQ274" s="940"/>
      <c r="AR274" s="940"/>
      <c r="AS274" s="940"/>
      <c r="AT274" s="940"/>
      <c r="AU274" s="940"/>
      <c r="AV274" s="940"/>
      <c r="AW274" s="940"/>
      <c r="AX274" s="940"/>
      <c r="AY274" s="940"/>
      <c r="AZ274" s="940"/>
      <c r="BA274" s="1124" t="s">
        <v>77</v>
      </c>
      <c r="BB274" s="643" t="s">
        <v>50</v>
      </c>
      <c r="BC274" s="91" t="s">
        <v>36</v>
      </c>
      <c r="BD274" s="87" t="s">
        <v>36</v>
      </c>
      <c r="BE274" s="87" t="s">
        <v>36</v>
      </c>
      <c r="BF274" s="87" t="s">
        <v>36</v>
      </c>
      <c r="BG274" s="82" t="s">
        <v>36</v>
      </c>
      <c r="BH274" s="91" t="s">
        <v>36</v>
      </c>
      <c r="BI274" s="87" t="s">
        <v>36</v>
      </c>
      <c r="BJ274" s="87" t="s">
        <v>36</v>
      </c>
      <c r="BK274" s="87" t="s">
        <v>36</v>
      </c>
      <c r="BL274" s="82" t="s">
        <v>36</v>
      </c>
      <c r="BM274" s="91" t="s">
        <v>36</v>
      </c>
      <c r="BN274" s="87" t="s">
        <v>36</v>
      </c>
      <c r="BO274" s="87" t="s">
        <v>36</v>
      </c>
      <c r="BP274" s="87" t="s">
        <v>36</v>
      </c>
      <c r="BQ274" s="82" t="s">
        <v>36</v>
      </c>
      <c r="BR274" s="7" t="s">
        <v>36</v>
      </c>
      <c r="BS274" s="30"/>
      <c r="BT274" s="30"/>
      <c r="BU274" s="30"/>
      <c r="BV274" s="30"/>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row>
    <row r="275" s="362" customFormat="true" ht="15" customHeight="true" x14ac:dyDescent="0.2">
      <c r="S275" s="940"/>
      <c r="T275" s="940"/>
      <c r="U275" s="940"/>
      <c r="V275" s="940"/>
      <c r="W275" s="940"/>
      <c r="X275" s="940"/>
      <c r="Y275" s="940"/>
      <c r="Z275" s="940"/>
      <c r="AA275" s="940"/>
      <c r="AB275" s="940"/>
      <c r="AC275" s="940"/>
      <c r="AD275" s="940"/>
      <c r="AE275" s="940"/>
      <c r="AF275" s="940"/>
      <c r="AG275" s="940"/>
      <c r="AH275" s="940"/>
      <c r="AI275" s="940"/>
      <c r="AJ275" s="940"/>
      <c r="AK275" s="940"/>
      <c r="AL275" s="940"/>
      <c r="AM275" s="940"/>
      <c r="AN275" s="940"/>
      <c r="AO275" s="940"/>
      <c r="AP275" s="940"/>
      <c r="AQ275" s="940"/>
      <c r="AR275" s="940"/>
      <c r="AS275" s="940"/>
      <c r="AT275" s="940"/>
      <c r="AU275" s="940"/>
      <c r="AV275" s="940"/>
      <c r="AW275" s="940"/>
      <c r="AX275" s="940"/>
      <c r="AY275" s="940"/>
      <c r="AZ275" s="940"/>
      <c r="BA275" s="1124"/>
      <c r="BB275" s="643" t="s">
        <v>49</v>
      </c>
      <c r="BC275" s="91" t="s">
        <v>36</v>
      </c>
      <c r="BD275" s="87" t="s">
        <v>36</v>
      </c>
      <c r="BE275" s="87" t="s">
        <v>36</v>
      </c>
      <c r="BF275" s="87" t="s">
        <v>36</v>
      </c>
      <c r="BG275" s="82" t="s">
        <v>36</v>
      </c>
      <c r="BH275" s="91" t="s">
        <v>36</v>
      </c>
      <c r="BI275" s="87" t="s">
        <v>36</v>
      </c>
      <c r="BJ275" s="87" t="s">
        <v>36</v>
      </c>
      <c r="BK275" s="87" t="s">
        <v>36</v>
      </c>
      <c r="BL275" s="82" t="s">
        <v>36</v>
      </c>
      <c r="BM275" s="91" t="s">
        <v>36</v>
      </c>
      <c r="BN275" s="87" t="s">
        <v>36</v>
      </c>
      <c r="BO275" s="87" t="s">
        <v>36</v>
      </c>
      <c r="BP275" s="87" t="s">
        <v>36</v>
      </c>
      <c r="BQ275" s="82" t="s">
        <v>36</v>
      </c>
      <c r="BR275" s="7" t="s">
        <v>36</v>
      </c>
      <c r="BS275" s="30"/>
      <c r="BT275" s="30"/>
      <c r="BU275" s="30"/>
      <c r="BV275" s="30"/>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row>
    <row r="276" s="362" customFormat="true" ht="15" customHeight="true" x14ac:dyDescent="0.2">
      <c r="S276" s="940"/>
      <c r="T276" s="940"/>
      <c r="U276" s="940"/>
      <c r="V276" s="940"/>
      <c r="W276" s="940"/>
      <c r="X276" s="940"/>
      <c r="Y276" s="940"/>
      <c r="Z276" s="940"/>
      <c r="AA276" s="940"/>
      <c r="AB276" s="940"/>
      <c r="AC276" s="940"/>
      <c r="AD276" s="940"/>
      <c r="AE276" s="940"/>
      <c r="AF276" s="940"/>
      <c r="AG276" s="940"/>
      <c r="AH276" s="940"/>
      <c r="AI276" s="940"/>
      <c r="AJ276" s="940"/>
      <c r="AK276" s="940"/>
      <c r="AL276" s="940"/>
      <c r="AM276" s="940"/>
      <c r="AN276" s="940"/>
      <c r="AO276" s="940"/>
      <c r="AP276" s="940"/>
      <c r="AQ276" s="940"/>
      <c r="AR276" s="940"/>
      <c r="AS276" s="940"/>
      <c r="AT276" s="940"/>
      <c r="AU276" s="940"/>
      <c r="AV276" s="940"/>
      <c r="AW276" s="940"/>
      <c r="AX276" s="940"/>
      <c r="AY276" s="940"/>
      <c r="AZ276" s="940"/>
      <c r="BA276" s="1124"/>
      <c r="BB276" s="643" t="s">
        <v>115</v>
      </c>
      <c r="BC276" s="91" t="s">
        <v>36</v>
      </c>
      <c r="BD276" s="87" t="s">
        <v>36</v>
      </c>
      <c r="BE276" s="87" t="s">
        <v>36</v>
      </c>
      <c r="BF276" s="87" t="s">
        <v>36</v>
      </c>
      <c r="BG276" s="82" t="s">
        <v>36</v>
      </c>
      <c r="BH276" s="91" t="s">
        <v>36</v>
      </c>
      <c r="BI276" s="87" t="s">
        <v>36</v>
      </c>
      <c r="BJ276" s="87" t="s">
        <v>36</v>
      </c>
      <c r="BK276" s="87" t="s">
        <v>36</v>
      </c>
      <c r="BL276" s="82" t="s">
        <v>36</v>
      </c>
      <c r="BM276" s="91" t="s">
        <v>36</v>
      </c>
      <c r="BN276" s="87" t="s">
        <v>36</v>
      </c>
      <c r="BO276" s="87" t="s">
        <v>36</v>
      </c>
      <c r="BP276" s="87" t="s">
        <v>36</v>
      </c>
      <c r="BQ276" s="82" t="s">
        <v>36</v>
      </c>
      <c r="BR276" s="7" t="s">
        <v>36</v>
      </c>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row>
    <row r="277" s="362" customFormat="true" ht="15" customHeight="true" x14ac:dyDescent="0.2">
      <c r="S277" s="940"/>
      <c r="T277" s="940"/>
      <c r="U277" s="940"/>
      <c r="V277" s="940"/>
      <c r="W277" s="940"/>
      <c r="X277" s="940"/>
      <c r="Y277" s="940"/>
      <c r="Z277" s="940"/>
      <c r="AA277" s="940"/>
      <c r="AB277" s="940"/>
      <c r="AC277" s="940"/>
      <c r="AD277" s="940"/>
      <c r="AE277" s="940"/>
      <c r="AF277" s="940"/>
      <c r="AG277" s="940"/>
      <c r="AH277" s="940"/>
      <c r="AI277" s="940"/>
      <c r="AJ277" s="940"/>
      <c r="AK277" s="940"/>
      <c r="AL277" s="940"/>
      <c r="AM277" s="940"/>
      <c r="AN277" s="940"/>
      <c r="AO277" s="940"/>
      <c r="AP277" s="940"/>
      <c r="AQ277" s="940"/>
      <c r="AR277" s="940"/>
      <c r="AS277" s="940"/>
      <c r="AT277" s="940"/>
      <c r="AU277" s="940"/>
      <c r="AV277" s="940"/>
      <c r="AW277" s="940"/>
      <c r="AX277" s="940"/>
      <c r="AY277" s="940"/>
      <c r="AZ277" s="940"/>
      <c r="BA277" s="1124" t="s">
        <v>78</v>
      </c>
      <c r="BB277" s="643" t="s">
        <v>79</v>
      </c>
      <c r="BC277" s="91" t="s">
        <v>36</v>
      </c>
      <c r="BD277" s="87" t="s">
        <v>36</v>
      </c>
      <c r="BE277" s="87" t="s">
        <v>36</v>
      </c>
      <c r="BF277" s="87" t="s">
        <v>36</v>
      </c>
      <c r="BG277" s="82" t="s">
        <v>36</v>
      </c>
      <c r="BH277" s="91" t="s">
        <v>36</v>
      </c>
      <c r="BI277" s="87" t="s">
        <v>36</v>
      </c>
      <c r="BJ277" s="87" t="s">
        <v>36</v>
      </c>
      <c r="BK277" s="87" t="s">
        <v>36</v>
      </c>
      <c r="BL277" s="82" t="s">
        <v>36</v>
      </c>
      <c r="BM277" s="91" t="s">
        <v>36</v>
      </c>
      <c r="BN277" s="87" t="s">
        <v>36</v>
      </c>
      <c r="BO277" s="87" t="s">
        <v>36</v>
      </c>
      <c r="BP277" s="87" t="s">
        <v>36</v>
      </c>
      <c r="BQ277" s="82" t="s">
        <v>36</v>
      </c>
      <c r="BR277" s="7" t="s">
        <v>36</v>
      </c>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row>
    <row r="278" s="362" customFormat="true" ht="15" customHeight="true" x14ac:dyDescent="0.2">
      <c r="S278" s="940"/>
      <c r="T278" s="940"/>
      <c r="U278" s="940"/>
      <c r="V278" s="940"/>
      <c r="W278" s="940"/>
      <c r="X278" s="940"/>
      <c r="Y278" s="940"/>
      <c r="Z278" s="940"/>
      <c r="AA278" s="940"/>
      <c r="AB278" s="940"/>
      <c r="AC278" s="940"/>
      <c r="AD278" s="940"/>
      <c r="AE278" s="940"/>
      <c r="AF278" s="940"/>
      <c r="AG278" s="940"/>
      <c r="AH278" s="940"/>
      <c r="AI278" s="940"/>
      <c r="AJ278" s="940"/>
      <c r="AK278" s="940"/>
      <c r="AL278" s="940"/>
      <c r="AM278" s="940"/>
      <c r="AN278" s="940"/>
      <c r="AO278" s="940"/>
      <c r="AP278" s="940"/>
      <c r="AQ278" s="940"/>
      <c r="AR278" s="940"/>
      <c r="AS278" s="940"/>
      <c r="AT278" s="940"/>
      <c r="AU278" s="940"/>
      <c r="AV278" s="940"/>
      <c r="AW278" s="940"/>
      <c r="AX278" s="940"/>
      <c r="AY278" s="940"/>
      <c r="AZ278" s="940"/>
      <c r="BA278" s="1124"/>
      <c r="BB278" s="643" t="s">
        <v>80</v>
      </c>
      <c r="BC278" s="91" t="s">
        <v>36</v>
      </c>
      <c r="BD278" s="87" t="s">
        <v>36</v>
      </c>
      <c r="BE278" s="87" t="s">
        <v>36</v>
      </c>
      <c r="BF278" s="87" t="s">
        <v>36</v>
      </c>
      <c r="BG278" s="82" t="s">
        <v>36</v>
      </c>
      <c r="BH278" s="91" t="s">
        <v>36</v>
      </c>
      <c r="BI278" s="87" t="s">
        <v>36</v>
      </c>
      <c r="BJ278" s="87" t="s">
        <v>36</v>
      </c>
      <c r="BK278" s="87" t="s">
        <v>36</v>
      </c>
      <c r="BL278" s="82" t="s">
        <v>36</v>
      </c>
      <c r="BM278" s="91" t="s">
        <v>36</v>
      </c>
      <c r="BN278" s="87" t="s">
        <v>36</v>
      </c>
      <c r="BO278" s="87" t="s">
        <v>36</v>
      </c>
      <c r="BP278" s="87" t="s">
        <v>36</v>
      </c>
      <c r="BQ278" s="82" t="s">
        <v>36</v>
      </c>
      <c r="BR278" s="7" t="s">
        <v>36</v>
      </c>
      <c r="BS278" s="30"/>
      <c r="BT278" s="30"/>
      <c r="BU278" s="30"/>
      <c r="BV278" s="30"/>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row>
    <row r="279" s="362" customFormat="true" ht="15" customHeight="true" x14ac:dyDescent="0.2">
      <c r="S279" s="940"/>
      <c r="T279" s="940"/>
      <c r="U279" s="940"/>
      <c r="V279" s="940"/>
      <c r="W279" s="940"/>
      <c r="X279" s="940"/>
      <c r="Y279" s="940"/>
      <c r="Z279" s="940"/>
      <c r="AA279" s="940"/>
      <c r="AB279" s="940"/>
      <c r="AC279" s="940"/>
      <c r="AD279" s="940"/>
      <c r="AE279" s="940"/>
      <c r="AF279" s="940"/>
      <c r="AG279" s="940"/>
      <c r="AH279" s="940"/>
      <c r="AI279" s="940"/>
      <c r="AJ279" s="940"/>
      <c r="AK279" s="940"/>
      <c r="AL279" s="940"/>
      <c r="AM279" s="940"/>
      <c r="AN279" s="940"/>
      <c r="AO279" s="940"/>
      <c r="AP279" s="940"/>
      <c r="AQ279" s="940"/>
      <c r="AR279" s="940"/>
      <c r="AS279" s="940"/>
      <c r="AT279" s="940"/>
      <c r="AU279" s="940"/>
      <c r="AV279" s="940"/>
      <c r="AW279" s="940"/>
      <c r="AX279" s="940"/>
      <c r="AY279" s="940"/>
      <c r="AZ279" s="940"/>
      <c r="BA279" s="1124"/>
      <c r="BB279" s="643" t="s">
        <v>81</v>
      </c>
      <c r="BC279" s="91" t="s">
        <v>36</v>
      </c>
      <c r="BD279" s="84" t="s">
        <v>36</v>
      </c>
      <c r="BE279" s="84" t="s">
        <v>36</v>
      </c>
      <c r="BF279" s="84" t="s">
        <v>36</v>
      </c>
      <c r="BG279" s="79" t="s">
        <v>36</v>
      </c>
      <c r="BH279" s="91" t="s">
        <v>36</v>
      </c>
      <c r="BI279" s="84" t="s">
        <v>36</v>
      </c>
      <c r="BJ279" s="84" t="s">
        <v>36</v>
      </c>
      <c r="BK279" s="84" t="s">
        <v>36</v>
      </c>
      <c r="BL279" s="79" t="s">
        <v>36</v>
      </c>
      <c r="BM279" s="91" t="s">
        <v>36</v>
      </c>
      <c r="BN279" s="84" t="s">
        <v>36</v>
      </c>
      <c r="BO279" s="84" t="s">
        <v>36</v>
      </c>
      <c r="BP279" s="84" t="s">
        <v>36</v>
      </c>
      <c r="BQ279" s="79" t="s">
        <v>36</v>
      </c>
      <c r="BR279" s="7" t="s">
        <v>36</v>
      </c>
      <c r="BS279" s="30"/>
      <c r="BT279" s="30"/>
      <c r="BU279" s="30"/>
      <c r="BV279" s="30"/>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row>
    <row r="280" s="603" customFormat="true" ht="15" customHeight="true" x14ac:dyDescent="0.2">
      <c r="B280" s="602"/>
      <c r="S280" s="395"/>
      <c r="T280" s="395"/>
      <c r="U280" s="395"/>
      <c r="V280" s="395"/>
      <c r="W280" s="395"/>
      <c r="X280" s="395"/>
      <c r="Y280" s="395"/>
      <c r="Z280" s="395"/>
      <c r="AA280" s="395"/>
      <c r="AB280" s="395"/>
      <c r="AC280" s="395"/>
      <c r="AD280" s="395"/>
      <c r="AE280" s="395"/>
      <c r="AF280" s="395"/>
      <c r="AG280" s="395"/>
      <c r="AH280" s="395"/>
      <c r="AI280" s="395"/>
      <c r="AJ280" s="395"/>
      <c r="AK280" s="395"/>
      <c r="AL280" s="395"/>
      <c r="AM280" s="395"/>
      <c r="AN280" s="395"/>
      <c r="AO280" s="395"/>
      <c r="AP280" s="395"/>
      <c r="AQ280" s="395"/>
      <c r="AR280" s="395"/>
      <c r="AS280" s="395"/>
      <c r="AT280" s="395"/>
      <c r="AU280" s="395"/>
      <c r="AV280" s="395"/>
      <c r="AW280" s="395"/>
      <c r="AX280" s="395"/>
      <c r="AY280" s="395"/>
      <c r="AZ280" s="395"/>
      <c r="BA280" s="1124"/>
      <c r="BB280" s="643" t="s">
        <v>82</v>
      </c>
      <c r="BC280" s="91" t="s">
        <v>36</v>
      </c>
      <c r="BD280" s="84" t="s">
        <v>36</v>
      </c>
      <c r="BE280" s="84" t="s">
        <v>36</v>
      </c>
      <c r="BF280" s="84" t="s">
        <v>36</v>
      </c>
      <c r="BG280" s="79" t="s">
        <v>36</v>
      </c>
      <c r="BH280" s="91" t="s">
        <v>36</v>
      </c>
      <c r="BI280" s="84" t="s">
        <v>36</v>
      </c>
      <c r="BJ280" s="84" t="s">
        <v>36</v>
      </c>
      <c r="BK280" s="84" t="s">
        <v>36</v>
      </c>
      <c r="BL280" s="79" t="s">
        <v>36</v>
      </c>
      <c r="BM280" s="91" t="s">
        <v>36</v>
      </c>
      <c r="BN280" s="84" t="s">
        <v>36</v>
      </c>
      <c r="BO280" s="84" t="s">
        <v>36</v>
      </c>
      <c r="BP280" s="84" t="s">
        <v>36</v>
      </c>
      <c r="BQ280" s="79" t="s">
        <v>36</v>
      </c>
      <c r="BR280" s="7" t="s">
        <v>36</v>
      </c>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row>
    <row r="281" s="603" customFormat="true" ht="15" customHeight="true" x14ac:dyDescent="0.2">
      <c r="B281" s="602"/>
      <c r="S281" s="395"/>
      <c r="T281" s="395"/>
      <c r="U281" s="395"/>
      <c r="V281" s="395"/>
      <c r="W281" s="395"/>
      <c r="X281" s="395"/>
      <c r="Y281" s="395"/>
      <c r="Z281" s="395"/>
      <c r="AA281" s="395"/>
      <c r="AB281" s="395"/>
      <c r="AC281" s="395"/>
      <c r="AD281" s="395"/>
      <c r="AE281" s="395"/>
      <c r="AF281" s="395"/>
      <c r="AG281" s="395"/>
      <c r="AH281" s="395"/>
      <c r="AI281" s="395"/>
      <c r="AJ281" s="395"/>
      <c r="AK281" s="395"/>
      <c r="AL281" s="395"/>
      <c r="AM281" s="395"/>
      <c r="AN281" s="395"/>
      <c r="AO281" s="395"/>
      <c r="AP281" s="395"/>
      <c r="AQ281" s="395"/>
      <c r="AR281" s="395"/>
      <c r="AS281" s="395"/>
      <c r="AT281" s="395"/>
      <c r="AU281" s="395"/>
      <c r="AV281" s="395"/>
      <c r="AW281" s="395"/>
      <c r="AX281" s="395"/>
      <c r="AY281" s="395"/>
      <c r="AZ281" s="395"/>
      <c r="BA281" s="1124"/>
      <c r="BB281" s="643" t="s">
        <v>83</v>
      </c>
      <c r="BC281" s="91" t="s">
        <v>36</v>
      </c>
      <c r="BD281" s="84" t="s">
        <v>36</v>
      </c>
      <c r="BE281" s="84" t="s">
        <v>36</v>
      </c>
      <c r="BF281" s="84" t="s">
        <v>36</v>
      </c>
      <c r="BG281" s="79" t="s">
        <v>36</v>
      </c>
      <c r="BH281" s="91" t="s">
        <v>36</v>
      </c>
      <c r="BI281" s="84" t="s">
        <v>36</v>
      </c>
      <c r="BJ281" s="84" t="s">
        <v>36</v>
      </c>
      <c r="BK281" s="84" t="s">
        <v>36</v>
      </c>
      <c r="BL281" s="79" t="s">
        <v>36</v>
      </c>
      <c r="BM281" s="91" t="s">
        <v>36</v>
      </c>
      <c r="BN281" s="84" t="s">
        <v>36</v>
      </c>
      <c r="BO281" s="84" t="s">
        <v>36</v>
      </c>
      <c r="BP281" s="84" t="s">
        <v>36</v>
      </c>
      <c r="BQ281" s="79" t="s">
        <v>36</v>
      </c>
      <c r="BR281" s="7" t="s">
        <v>36</v>
      </c>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row>
    <row r="282" s="603" customFormat="true" ht="15" customHeight="true" x14ac:dyDescent="0.2">
      <c r="B282" s="602"/>
      <c r="S282" s="395"/>
      <c r="T282" s="395"/>
      <c r="U282" s="395"/>
      <c r="V282" s="395"/>
      <c r="W282" s="395"/>
      <c r="X282" s="395"/>
      <c r="Y282" s="395"/>
      <c r="Z282" s="395"/>
      <c r="AA282" s="395"/>
      <c r="AB282" s="395"/>
      <c r="AC282" s="395"/>
      <c r="AD282" s="395"/>
      <c r="AE282" s="395"/>
      <c r="AF282" s="395"/>
      <c r="AG282" s="395"/>
      <c r="AH282" s="395"/>
      <c r="AI282" s="395"/>
      <c r="AJ282" s="395"/>
      <c r="AK282" s="395"/>
      <c r="AL282" s="395"/>
      <c r="AM282" s="395"/>
      <c r="AN282" s="395"/>
      <c r="AO282" s="395"/>
      <c r="AP282" s="395"/>
      <c r="AQ282" s="395"/>
      <c r="AR282" s="395"/>
      <c r="AS282" s="395"/>
      <c r="AT282" s="395"/>
      <c r="AU282" s="395"/>
      <c r="AV282" s="395"/>
      <c r="AW282" s="395"/>
      <c r="AX282" s="395"/>
      <c r="AY282" s="395"/>
      <c r="AZ282" s="395"/>
      <c r="BA282" s="1124"/>
      <c r="BB282" s="643" t="s">
        <v>84</v>
      </c>
      <c r="BC282" s="91" t="s">
        <v>36</v>
      </c>
      <c r="BD282" s="84" t="s">
        <v>36</v>
      </c>
      <c r="BE282" s="84" t="s">
        <v>36</v>
      </c>
      <c r="BF282" s="84" t="s">
        <v>36</v>
      </c>
      <c r="BG282" s="79" t="s">
        <v>36</v>
      </c>
      <c r="BH282" s="91" t="s">
        <v>36</v>
      </c>
      <c r="BI282" s="84" t="s">
        <v>36</v>
      </c>
      <c r="BJ282" s="84" t="s">
        <v>36</v>
      </c>
      <c r="BK282" s="84" t="s">
        <v>36</v>
      </c>
      <c r="BL282" s="79" t="s">
        <v>36</v>
      </c>
      <c r="BM282" s="91" t="s">
        <v>36</v>
      </c>
      <c r="BN282" s="84" t="s">
        <v>36</v>
      </c>
      <c r="BO282" s="84" t="s">
        <v>36</v>
      </c>
      <c r="BP282" s="84" t="s">
        <v>36</v>
      </c>
      <c r="BQ282" s="79" t="s">
        <v>36</v>
      </c>
      <c r="BR282" s="7" t="s">
        <v>36</v>
      </c>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row>
    <row r="283" s="603" customFormat="true" ht="15" customHeight="true" x14ac:dyDescent="0.2">
      <c r="B283" s="602"/>
      <c r="S283" s="395"/>
      <c r="T283" s="395"/>
      <c r="U283" s="395"/>
      <c r="V283" s="395"/>
      <c r="W283" s="395"/>
      <c r="X283" s="395"/>
      <c r="Y283" s="395"/>
      <c r="Z283" s="395"/>
      <c r="AA283" s="395"/>
      <c r="AB283" s="395"/>
      <c r="AC283" s="395"/>
      <c r="AD283" s="395"/>
      <c r="AE283" s="395"/>
      <c r="AF283" s="395"/>
      <c r="AG283" s="395"/>
      <c r="AH283" s="395"/>
      <c r="AI283" s="395"/>
      <c r="AJ283" s="395"/>
      <c r="AK283" s="395"/>
      <c r="AL283" s="395"/>
      <c r="AM283" s="395"/>
      <c r="AN283" s="395"/>
      <c r="AO283" s="395"/>
      <c r="AP283" s="395"/>
      <c r="AQ283" s="395"/>
      <c r="AR283" s="395"/>
      <c r="AS283" s="395"/>
      <c r="AT283" s="395"/>
      <c r="AU283" s="395"/>
      <c r="AV283" s="395"/>
      <c r="AW283" s="395"/>
      <c r="AX283" s="395"/>
      <c r="AY283" s="395"/>
      <c r="AZ283" s="395"/>
      <c r="BA283" s="1124"/>
      <c r="BB283" s="643" t="s">
        <v>85</v>
      </c>
      <c r="BC283" s="91" t="s">
        <v>36</v>
      </c>
      <c r="BD283" s="84" t="s">
        <v>36</v>
      </c>
      <c r="BE283" s="84" t="s">
        <v>36</v>
      </c>
      <c r="BF283" s="84" t="s">
        <v>36</v>
      </c>
      <c r="BG283" s="79" t="s">
        <v>36</v>
      </c>
      <c r="BH283" s="91" t="s">
        <v>36</v>
      </c>
      <c r="BI283" s="84" t="s">
        <v>36</v>
      </c>
      <c r="BJ283" s="84" t="s">
        <v>36</v>
      </c>
      <c r="BK283" s="84" t="s">
        <v>36</v>
      </c>
      <c r="BL283" s="79" t="s">
        <v>36</v>
      </c>
      <c r="BM283" s="91" t="s">
        <v>36</v>
      </c>
      <c r="BN283" s="84" t="s">
        <v>36</v>
      </c>
      <c r="BO283" s="84" t="s">
        <v>36</v>
      </c>
      <c r="BP283" s="84" t="s">
        <v>36</v>
      </c>
      <c r="BQ283" s="79" t="s">
        <v>36</v>
      </c>
      <c r="BR283" s="7" t="s">
        <v>36</v>
      </c>
      <c r="BS283" s="30"/>
      <c r="BT283" s="30"/>
      <c r="BU283" s="30"/>
      <c r="BV283" s="30"/>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row>
    <row r="284" s="603" customFormat="true" ht="15" customHeight="true" x14ac:dyDescent="0.2">
      <c r="B284" s="602"/>
      <c r="S284" s="395"/>
      <c r="T284" s="395"/>
      <c r="U284" s="395"/>
      <c r="V284" s="395"/>
      <c r="W284" s="395"/>
      <c r="X284" s="395"/>
      <c r="Y284" s="395"/>
      <c r="Z284" s="395"/>
      <c r="AA284" s="395"/>
      <c r="AB284" s="395"/>
      <c r="AC284" s="395"/>
      <c r="AD284" s="395"/>
      <c r="AE284" s="395"/>
      <c r="AF284" s="395"/>
      <c r="AG284" s="395"/>
      <c r="AH284" s="395"/>
      <c r="AI284" s="395"/>
      <c r="AJ284" s="395"/>
      <c r="AK284" s="395"/>
      <c r="AL284" s="395"/>
      <c r="AM284" s="395"/>
      <c r="AN284" s="395"/>
      <c r="AO284" s="395"/>
      <c r="AP284" s="395"/>
      <c r="AQ284" s="395"/>
      <c r="AR284" s="395"/>
      <c r="AS284" s="395"/>
      <c r="AT284" s="395"/>
      <c r="AU284" s="395"/>
      <c r="AV284" s="395"/>
      <c r="AW284" s="395"/>
      <c r="AX284" s="395"/>
      <c r="AY284" s="395"/>
      <c r="AZ284" s="395"/>
      <c r="BA284" s="1127"/>
      <c r="BB284" s="644" t="s">
        <v>115</v>
      </c>
      <c r="BC284" s="90" t="s">
        <v>36</v>
      </c>
      <c r="BD284" s="86" t="s">
        <v>36</v>
      </c>
      <c r="BE284" s="86" t="s">
        <v>36</v>
      </c>
      <c r="BF284" s="86" t="s">
        <v>36</v>
      </c>
      <c r="BG284" s="81" t="s">
        <v>36</v>
      </c>
      <c r="BH284" s="90" t="s">
        <v>36</v>
      </c>
      <c r="BI284" s="86" t="s">
        <v>36</v>
      </c>
      <c r="BJ284" s="86" t="s">
        <v>36</v>
      </c>
      <c r="BK284" s="86" t="s">
        <v>36</v>
      </c>
      <c r="BL284" s="81" t="s">
        <v>36</v>
      </c>
      <c r="BM284" s="90" t="s">
        <v>36</v>
      </c>
      <c r="BN284" s="86" t="s">
        <v>36</v>
      </c>
      <c r="BO284" s="86" t="s">
        <v>36</v>
      </c>
      <c r="BP284" s="86" t="s">
        <v>36</v>
      </c>
      <c r="BQ284" s="81" t="s">
        <v>36</v>
      </c>
      <c r="BR284" s="6" t="s">
        <v>36</v>
      </c>
      <c r="BS284" s="30"/>
      <c r="BT284" s="30"/>
      <c r="BU284" s="30"/>
      <c r="BV284" s="30"/>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row>
    <row r="285" s="603" customFormat="true" ht="15" customHeight="true" x14ac:dyDescent="0.2">
      <c r="B285" s="602"/>
      <c r="S285" s="395"/>
      <c r="T285" s="395"/>
      <c r="U285" s="395"/>
      <c r="V285" s="395"/>
      <c r="W285" s="395"/>
      <c r="X285" s="395"/>
      <c r="Y285" s="395"/>
      <c r="Z285" s="395"/>
      <c r="AA285" s="395"/>
      <c r="AB285" s="395"/>
      <c r="AC285" s="395"/>
      <c r="AD285" s="395"/>
      <c r="AE285" s="395"/>
      <c r="AF285" s="395"/>
      <c r="AG285" s="395"/>
      <c r="AH285" s="395"/>
      <c r="AI285" s="395"/>
      <c r="AJ285" s="395"/>
      <c r="AK285" s="395"/>
      <c r="AL285" s="395"/>
      <c r="AM285" s="395"/>
      <c r="AN285" s="395"/>
      <c r="AO285" s="395"/>
      <c r="AP285" s="395"/>
      <c r="AQ285" s="395"/>
      <c r="AR285" s="395"/>
      <c r="AS285" s="395"/>
      <c r="AT285" s="395"/>
      <c r="AU285" s="395"/>
      <c r="AV285" s="395"/>
      <c r="AW285" s="395"/>
      <c r="AX285" s="395"/>
      <c r="AY285" s="395"/>
      <c r="AZ285" s="395"/>
      <c r="BA285" s="359"/>
      <c r="BB285" s="357"/>
      <c r="BC285" s="357"/>
      <c r="BD285" s="357"/>
      <c r="BE285" s="357"/>
      <c r="BF285" s="357"/>
      <c r="BG285" s="357"/>
      <c r="BH285" s="357"/>
      <c r="BI285" s="357"/>
      <c r="BJ285" s="357"/>
      <c r="BK285" s="357"/>
      <c r="BL285" s="357"/>
      <c r="BM285" s="357"/>
      <c r="BN285" s="357"/>
      <c r="BO285" s="357"/>
      <c r="BP285" s="357"/>
      <c r="BQ285" s="357"/>
      <c r="BR285" s="359"/>
      <c r="BS285" s="394"/>
      <c r="BT285" s="394"/>
      <c r="BU285" s="394"/>
      <c r="BV285" s="394"/>
      <c r="BW285" s="394"/>
      <c r="BX285" s="394"/>
      <c r="BY285" s="394"/>
      <c r="BZ285" s="394"/>
      <c r="CA285" s="394"/>
      <c r="CB285" s="394"/>
      <c r="CC285" s="394"/>
      <c r="CD285" s="394"/>
      <c r="CE285" s="394"/>
      <c r="CF285" s="394"/>
      <c r="CG285" s="394"/>
      <c r="CH285" s="394"/>
      <c r="CI285" s="394"/>
      <c r="CJ285" s="394"/>
      <c r="CK285" s="394"/>
      <c r="CL285" s="394"/>
      <c r="CM285" s="394"/>
      <c r="CN285" s="394"/>
      <c r="CO285" s="394"/>
      <c r="CP285" s="394"/>
      <c r="CQ285" s="394"/>
      <c r="CR285" s="394"/>
      <c r="CS285" s="394"/>
      <c r="CT285" s="394"/>
      <c r="CU285" s="394"/>
      <c r="CV285" s="394"/>
      <c r="CW285" s="394"/>
      <c r="CX285" s="394"/>
      <c r="CY285" s="394"/>
      <c r="CZ285" s="394"/>
    </row>
    <row r="286" s="603" customFormat="true" ht="15" customHeight="true" x14ac:dyDescent="0.2">
      <c r="B286" s="602"/>
      <c r="S286" s="395"/>
      <c r="T286" s="395"/>
      <c r="U286" s="395"/>
      <c r="V286" s="395"/>
      <c r="W286" s="395"/>
      <c r="X286" s="395"/>
      <c r="Y286" s="395"/>
      <c r="Z286" s="395"/>
      <c r="AA286" s="395"/>
      <c r="AB286" s="395"/>
      <c r="AC286" s="395"/>
      <c r="AD286" s="395"/>
      <c r="AE286" s="395"/>
      <c r="AF286" s="395"/>
      <c r="AG286" s="395"/>
      <c r="AH286" s="395"/>
      <c r="AI286" s="395"/>
      <c r="AJ286" s="395"/>
      <c r="AK286" s="395"/>
      <c r="AL286" s="395"/>
      <c r="AM286" s="395"/>
      <c r="AN286" s="395"/>
      <c r="AO286" s="395"/>
      <c r="AP286" s="395"/>
      <c r="AQ286" s="395"/>
      <c r="AR286" s="395"/>
      <c r="AS286" s="395"/>
      <c r="AT286" s="395"/>
      <c r="AU286" s="395"/>
      <c r="AV286" s="395"/>
      <c r="AW286" s="395"/>
      <c r="AX286" s="395"/>
      <c r="AY286" s="395"/>
      <c r="AZ286" s="395"/>
      <c r="BA286" s="359"/>
      <c r="BB286" s="357"/>
      <c r="BC286" s="357"/>
      <c r="BD286" s="357"/>
      <c r="BE286" s="357"/>
      <c r="BF286" s="357"/>
      <c r="BG286" s="357"/>
      <c r="BH286" s="357"/>
      <c r="BI286" s="357"/>
      <c r="BJ286" s="357"/>
      <c r="BK286" s="357"/>
      <c r="BL286" s="357"/>
      <c r="BM286" s="357"/>
      <c r="BN286" s="357"/>
      <c r="BO286" s="357"/>
      <c r="BP286" s="357"/>
      <c r="BQ286" s="357"/>
      <c r="BR286" s="359"/>
      <c r="BS286" s="394"/>
      <c r="BT286" s="394"/>
      <c r="BU286" s="394"/>
      <c r="BV286" s="394"/>
      <c r="BW286" s="394"/>
      <c r="BX286" s="394"/>
      <c r="BY286" s="394"/>
      <c r="BZ286" s="394"/>
      <c r="CA286" s="394"/>
      <c r="CB286" s="394"/>
      <c r="CC286" s="394"/>
      <c r="CD286" s="394"/>
      <c r="CE286" s="394"/>
      <c r="CF286" s="394"/>
      <c r="CG286" s="394"/>
      <c r="CH286" s="394"/>
      <c r="CI286" s="394"/>
      <c r="CJ286" s="394"/>
      <c r="CK286" s="394"/>
      <c r="CL286" s="394"/>
      <c r="CM286" s="394"/>
      <c r="CN286" s="394"/>
      <c r="CO286" s="394"/>
      <c r="CP286" s="394"/>
      <c r="CQ286" s="394"/>
      <c r="CR286" s="394"/>
      <c r="CS286" s="394"/>
      <c r="CT286" s="394"/>
      <c r="CU286" s="394"/>
      <c r="CV286" s="394"/>
      <c r="CW286" s="394"/>
      <c r="CX286" s="394"/>
      <c r="CY286" s="394"/>
      <c r="CZ286" s="394"/>
    </row>
    <row r="287" s="603" customFormat="true" ht="15" customHeight="true" x14ac:dyDescent="0.2">
      <c r="B287" s="602"/>
      <c r="S287" s="395"/>
      <c r="T287" s="395"/>
      <c r="U287" s="395"/>
      <c r="V287" s="395"/>
      <c r="W287" s="395"/>
      <c r="X287" s="395"/>
      <c r="Y287" s="395"/>
      <c r="Z287" s="395"/>
      <c r="AA287" s="395"/>
      <c r="AB287" s="395"/>
      <c r="AC287" s="395"/>
      <c r="AD287" s="395"/>
      <c r="AE287" s="395"/>
      <c r="AF287" s="395"/>
      <c r="AG287" s="395"/>
      <c r="AH287" s="395"/>
      <c r="AI287" s="395"/>
      <c r="AJ287" s="395"/>
      <c r="AK287" s="395"/>
      <c r="AL287" s="395"/>
      <c r="AM287" s="395"/>
      <c r="AN287" s="395"/>
      <c r="AO287" s="395"/>
      <c r="AP287" s="395"/>
      <c r="AQ287" s="395"/>
      <c r="AR287" s="395"/>
      <c r="AS287" s="395"/>
      <c r="AT287" s="395"/>
      <c r="AU287" s="395"/>
      <c r="AV287" s="395"/>
      <c r="AW287" s="395"/>
      <c r="AX287" s="395"/>
      <c r="AY287" s="395"/>
      <c r="AZ287" s="395"/>
      <c r="BA287" s="359"/>
      <c r="BB287" s="357"/>
      <c r="BC287" s="357"/>
      <c r="BD287" s="357"/>
      <c r="BE287" s="357"/>
      <c r="BF287" s="357"/>
      <c r="BG287" s="357"/>
      <c r="BH287" s="357"/>
      <c r="BI287" s="357"/>
      <c r="BJ287" s="357"/>
      <c r="BK287" s="357"/>
      <c r="BL287" s="357"/>
      <c r="BM287" s="357"/>
      <c r="BN287" s="357"/>
      <c r="BO287" s="357"/>
      <c r="BP287" s="357"/>
      <c r="BQ287" s="357"/>
      <c r="BR287" s="359"/>
      <c r="BS287" s="394"/>
      <c r="BT287" s="394"/>
      <c r="BU287" s="394"/>
      <c r="BV287" s="394"/>
      <c r="BW287" s="394"/>
      <c r="BX287" s="394"/>
      <c r="BY287" s="394"/>
      <c r="BZ287" s="394"/>
      <c r="CA287" s="394"/>
      <c r="CB287" s="394"/>
      <c r="CC287" s="394"/>
      <c r="CD287" s="394"/>
      <c r="CE287" s="394"/>
      <c r="CF287" s="394"/>
      <c r="CG287" s="394"/>
      <c r="CH287" s="394"/>
      <c r="CI287" s="394"/>
      <c r="CJ287" s="394"/>
      <c r="CK287" s="394"/>
      <c r="CL287" s="394"/>
      <c r="CM287" s="394"/>
      <c r="CN287" s="394"/>
      <c r="CO287" s="394"/>
      <c r="CP287" s="394"/>
      <c r="CQ287" s="394"/>
      <c r="CR287" s="394"/>
      <c r="CS287" s="394"/>
      <c r="CT287" s="394"/>
      <c r="CU287" s="394"/>
      <c r="CV287" s="394"/>
      <c r="CW287" s="394"/>
      <c r="CX287" s="394"/>
      <c r="CY287" s="394"/>
      <c r="CZ287" s="394"/>
    </row>
    <row r="288" s="603" customFormat="true" ht="15" customHeight="true" x14ac:dyDescent="0.2">
      <c r="B288" s="602"/>
      <c r="S288" s="395"/>
      <c r="T288" s="395"/>
      <c r="U288" s="395"/>
      <c r="V288" s="395"/>
      <c r="W288" s="395"/>
      <c r="X288" s="395"/>
      <c r="Y288" s="395"/>
      <c r="Z288" s="395"/>
      <c r="AA288" s="395"/>
      <c r="AB288" s="395"/>
      <c r="AC288" s="395"/>
      <c r="AD288" s="395"/>
      <c r="AE288" s="395"/>
      <c r="AF288" s="395"/>
      <c r="AG288" s="395"/>
      <c r="AH288" s="395"/>
      <c r="AI288" s="395"/>
      <c r="AJ288" s="395"/>
      <c r="AK288" s="395"/>
      <c r="AL288" s="395"/>
      <c r="AM288" s="395"/>
      <c r="AN288" s="395"/>
      <c r="AO288" s="395"/>
      <c r="AP288" s="395"/>
      <c r="AQ288" s="395"/>
      <c r="AR288" s="395"/>
      <c r="AS288" s="395"/>
      <c r="AT288" s="395"/>
      <c r="AU288" s="395"/>
      <c r="AV288" s="395"/>
      <c r="AW288" s="395"/>
      <c r="AX288" s="395"/>
      <c r="AY288" s="395"/>
      <c r="AZ288" s="395"/>
      <c r="BA288" s="359"/>
      <c r="BB288" s="357"/>
      <c r="BC288" s="357"/>
      <c r="BD288" s="357"/>
      <c r="BE288" s="357"/>
      <c r="BF288" s="357"/>
      <c r="BG288" s="357"/>
      <c r="BH288" s="357"/>
      <c r="BI288" s="357"/>
      <c r="BJ288" s="357"/>
      <c r="BK288" s="357"/>
      <c r="BL288" s="357"/>
      <c r="BM288" s="357"/>
      <c r="BN288" s="357"/>
      <c r="BO288" s="357"/>
      <c r="BP288" s="357"/>
      <c r="BQ288" s="357"/>
      <c r="BR288" s="359"/>
      <c r="BS288" s="394"/>
      <c r="BT288" s="394"/>
      <c r="BU288" s="394"/>
      <c r="BV288" s="394"/>
      <c r="BW288" s="394"/>
      <c r="BX288" s="394"/>
      <c r="BY288" s="394"/>
      <c r="BZ288" s="394"/>
      <c r="CA288" s="394"/>
      <c r="CB288" s="394"/>
      <c r="CC288" s="394"/>
      <c r="CD288" s="394"/>
      <c r="CE288" s="394"/>
      <c r="CF288" s="394"/>
      <c r="CG288" s="394"/>
      <c r="CH288" s="394"/>
      <c r="CI288" s="394"/>
      <c r="CJ288" s="394"/>
      <c r="CK288" s="394"/>
      <c r="CL288" s="394"/>
      <c r="CM288" s="394"/>
      <c r="CN288" s="394"/>
      <c r="CO288" s="394"/>
      <c r="CP288" s="394"/>
      <c r="CQ288" s="394"/>
      <c r="CR288" s="394"/>
      <c r="CS288" s="394"/>
      <c r="CT288" s="394"/>
      <c r="CU288" s="394"/>
      <c r="CV288" s="394"/>
      <c r="CW288" s="394"/>
      <c r="CX288" s="394"/>
      <c r="CY288" s="394"/>
      <c r="CZ288" s="394"/>
    </row>
    <row r="289" s="603" customFormat="true" ht="15" customHeight="true" x14ac:dyDescent="0.2">
      <c r="A289" s="564"/>
      <c r="B289" s="563"/>
      <c r="C289" s="564"/>
      <c r="S289" s="395"/>
      <c r="T289" s="395"/>
      <c r="U289" s="395"/>
      <c r="V289" s="395"/>
      <c r="W289" s="395"/>
      <c r="X289" s="395"/>
      <c r="Y289" s="395"/>
      <c r="Z289" s="395"/>
      <c r="AA289" s="395"/>
      <c r="AB289" s="395"/>
      <c r="AC289" s="395"/>
      <c r="AD289" s="395"/>
      <c r="AE289" s="395"/>
      <c r="AF289" s="395"/>
      <c r="AG289" s="395"/>
      <c r="AH289" s="395"/>
      <c r="AI289" s="395"/>
      <c r="AJ289" s="395"/>
      <c r="AK289" s="395"/>
      <c r="AL289" s="395"/>
      <c r="AM289" s="395"/>
      <c r="AN289" s="395"/>
      <c r="AO289" s="395"/>
      <c r="AP289" s="395"/>
      <c r="AQ289" s="395"/>
      <c r="AR289" s="395"/>
      <c r="AS289" s="395"/>
      <c r="AT289" s="395"/>
      <c r="AU289" s="395"/>
      <c r="AV289" s="395"/>
      <c r="AW289" s="395"/>
      <c r="AX289" s="395"/>
      <c r="AY289" s="395"/>
      <c r="AZ289" s="395"/>
      <c r="BA289" s="359"/>
      <c r="BB289" s="357"/>
      <c r="BC289" s="357"/>
      <c r="BD289" s="357"/>
      <c r="BE289" s="357"/>
      <c r="BF289" s="357"/>
      <c r="BG289" s="357"/>
      <c r="BH289" s="357"/>
      <c r="BI289" s="357"/>
      <c r="BJ289" s="357"/>
      <c r="BK289" s="357"/>
      <c r="BL289" s="357"/>
      <c r="BM289" s="357"/>
      <c r="BN289" s="357"/>
      <c r="BO289" s="357"/>
      <c r="BP289" s="357"/>
      <c r="BQ289" s="357"/>
      <c r="BR289" s="359"/>
      <c r="BS289" s="394"/>
      <c r="BT289" s="394"/>
      <c r="BU289" s="394"/>
      <c r="BV289" s="394"/>
      <c r="BW289" s="394"/>
      <c r="BX289" s="394"/>
      <c r="BY289" s="394"/>
      <c r="BZ289" s="394"/>
      <c r="CA289" s="394"/>
      <c r="CB289" s="394"/>
      <c r="CC289" s="394"/>
      <c r="CD289" s="394"/>
      <c r="CE289" s="394"/>
      <c r="CF289" s="394"/>
      <c r="CG289" s="394"/>
      <c r="CH289" s="394"/>
      <c r="CI289" s="394"/>
      <c r="CJ289" s="394"/>
      <c r="CK289" s="394"/>
      <c r="CL289" s="394"/>
      <c r="CM289" s="394"/>
      <c r="CN289" s="394"/>
      <c r="CO289" s="394"/>
      <c r="CP289" s="394"/>
      <c r="CQ289" s="394"/>
      <c r="CR289" s="394"/>
      <c r="CS289" s="394"/>
      <c r="CT289" s="394"/>
      <c r="CU289" s="394"/>
      <c r="CV289" s="394"/>
      <c r="CW289" s="394"/>
      <c r="CX289" s="394"/>
      <c r="CY289" s="394"/>
      <c r="CZ289" s="394"/>
    </row>
    <row r="290" s="603" customFormat="true" ht="15" customHeight="true" x14ac:dyDescent="0.2">
      <c r="A290" s="604"/>
      <c r="B290" s="217"/>
      <c r="C290" s="215"/>
      <c r="S290" s="395"/>
      <c r="T290" s="395"/>
      <c r="U290" s="395"/>
      <c r="V290" s="395"/>
      <c r="W290" s="395"/>
      <c r="X290" s="395"/>
      <c r="Y290" s="395"/>
      <c r="Z290" s="395"/>
      <c r="AA290" s="395"/>
      <c r="AB290" s="395"/>
      <c r="AC290" s="395"/>
      <c r="AD290" s="395"/>
      <c r="AE290" s="395"/>
      <c r="AF290" s="395"/>
      <c r="AG290" s="395"/>
      <c r="AH290" s="395"/>
      <c r="AI290" s="395"/>
      <c r="AJ290" s="395"/>
      <c r="AK290" s="395"/>
      <c r="AL290" s="395"/>
      <c r="AM290" s="395"/>
      <c r="AN290" s="395"/>
      <c r="AO290" s="395"/>
      <c r="AP290" s="395"/>
      <c r="AQ290" s="395"/>
      <c r="AR290" s="395"/>
      <c r="AS290" s="395"/>
      <c r="AT290" s="395"/>
      <c r="AU290" s="395"/>
      <c r="AV290" s="395"/>
      <c r="AW290" s="395"/>
      <c r="AX290" s="395"/>
      <c r="AY290" s="395"/>
      <c r="AZ290" s="395"/>
      <c r="BA290" s="359"/>
      <c r="BB290" s="357"/>
      <c r="BC290" s="357"/>
      <c r="BD290" s="357"/>
      <c r="BE290" s="357"/>
      <c r="BF290" s="357"/>
      <c r="BG290" s="357"/>
      <c r="BH290" s="357"/>
      <c r="BI290" s="357"/>
      <c r="BJ290" s="357"/>
      <c r="BK290" s="357"/>
      <c r="BL290" s="357"/>
      <c r="BM290" s="357"/>
      <c r="BN290" s="357"/>
      <c r="BO290" s="357"/>
      <c r="BP290" s="357"/>
      <c r="BQ290" s="357"/>
      <c r="BR290" s="359"/>
      <c r="BS290" s="394"/>
      <c r="BT290" s="394"/>
      <c r="BU290" s="394"/>
      <c r="BV290" s="394"/>
      <c r="BW290" s="394"/>
      <c r="BX290" s="394"/>
      <c r="BY290" s="394"/>
      <c r="BZ290" s="394"/>
      <c r="CA290" s="394"/>
      <c r="CB290" s="394"/>
      <c r="CC290" s="394"/>
      <c r="CD290" s="394"/>
      <c r="CE290" s="394"/>
      <c r="CF290" s="394"/>
      <c r="CG290" s="394"/>
      <c r="CH290" s="394"/>
      <c r="CI290" s="394"/>
      <c r="CJ290" s="394"/>
      <c r="CK290" s="394"/>
      <c r="CL290" s="394"/>
      <c r="CM290" s="394"/>
      <c r="CN290" s="394"/>
      <c r="CO290" s="394"/>
      <c r="CP290" s="394"/>
      <c r="CQ290" s="394"/>
      <c r="CR290" s="394"/>
      <c r="CS290" s="394"/>
      <c r="CT290" s="394"/>
      <c r="CU290" s="394"/>
      <c r="CV290" s="394"/>
      <c r="CW290" s="394"/>
      <c r="CX290" s="394"/>
      <c r="CY290" s="394"/>
      <c r="CZ290" s="394"/>
    </row>
    <row r="291" s="603" customFormat="true" ht="15" customHeight="true" x14ac:dyDescent="0.2">
      <c r="A291" s="604"/>
      <c r="B291" s="217"/>
      <c r="C291" s="215"/>
      <c r="S291" s="395"/>
      <c r="T291" s="395"/>
      <c r="U291" s="395"/>
      <c r="V291" s="395"/>
      <c r="W291" s="395"/>
      <c r="X291" s="395"/>
      <c r="Y291" s="395"/>
      <c r="Z291" s="395"/>
      <c r="AA291" s="395"/>
      <c r="AB291" s="395"/>
      <c r="AC291" s="395"/>
      <c r="AD291" s="395"/>
      <c r="AE291" s="395"/>
      <c r="AF291" s="395"/>
      <c r="AG291" s="395"/>
      <c r="AH291" s="395"/>
      <c r="AI291" s="395"/>
      <c r="AJ291" s="395"/>
      <c r="AK291" s="395"/>
      <c r="AL291" s="395"/>
      <c r="AM291" s="395"/>
      <c r="AN291" s="395"/>
      <c r="AO291" s="395"/>
      <c r="AP291" s="395"/>
      <c r="AQ291" s="395"/>
      <c r="AR291" s="395"/>
      <c r="AS291" s="395"/>
      <c r="AT291" s="395"/>
      <c r="AU291" s="395"/>
      <c r="AV291" s="395"/>
      <c r="AW291" s="395"/>
      <c r="AX291" s="395"/>
      <c r="AY291" s="395"/>
      <c r="AZ291" s="395"/>
      <c r="BA291" s="359"/>
      <c r="BB291" s="357"/>
      <c r="BC291" s="357"/>
      <c r="BD291" s="357"/>
      <c r="BE291" s="357"/>
      <c r="BF291" s="357"/>
      <c r="BG291" s="357"/>
      <c r="BH291" s="357"/>
      <c r="BI291" s="357"/>
      <c r="BJ291" s="357"/>
      <c r="BK291" s="357"/>
      <c r="BL291" s="357"/>
      <c r="BM291" s="357"/>
      <c r="BN291" s="357"/>
      <c r="BO291" s="357"/>
      <c r="BP291" s="357"/>
      <c r="BQ291" s="357"/>
      <c r="BR291" s="359"/>
      <c r="BS291" s="394"/>
      <c r="BT291" s="394"/>
      <c r="BU291" s="394"/>
      <c r="BV291" s="394"/>
      <c r="BW291" s="394"/>
      <c r="BX291" s="394"/>
      <c r="BY291" s="394"/>
      <c r="BZ291" s="394"/>
      <c r="CA291" s="394"/>
      <c r="CB291" s="394"/>
      <c r="CC291" s="394"/>
      <c r="CD291" s="394"/>
      <c r="CE291" s="394"/>
      <c r="CF291" s="394"/>
      <c r="CG291" s="394"/>
      <c r="CH291" s="394"/>
      <c r="CI291" s="394"/>
      <c r="CJ291" s="394"/>
      <c r="CK291" s="394"/>
      <c r="CL291" s="394"/>
      <c r="CM291" s="394"/>
      <c r="CN291" s="394"/>
      <c r="CO291" s="394"/>
      <c r="CP291" s="394"/>
      <c r="CQ291" s="394"/>
      <c r="CR291" s="394"/>
      <c r="CS291" s="394"/>
      <c r="CT291" s="394"/>
      <c r="CU291" s="394"/>
      <c r="CV291" s="394"/>
      <c r="CW291" s="394"/>
      <c r="CX291" s="394"/>
      <c r="CY291" s="394"/>
      <c r="CZ291" s="394"/>
    </row>
    <row r="292" s="603" customFormat="true" ht="15" customHeight="true" x14ac:dyDescent="0.2">
      <c r="A292" s="604"/>
      <c r="B292" s="217"/>
      <c r="C292" s="215"/>
      <c r="S292" s="395"/>
      <c r="T292" s="395"/>
      <c r="U292" s="395"/>
      <c r="V292" s="395"/>
      <c r="W292" s="395"/>
      <c r="X292" s="395"/>
      <c r="Y292" s="395"/>
      <c r="Z292" s="395"/>
      <c r="AA292" s="395"/>
      <c r="AB292" s="395"/>
      <c r="AC292" s="395"/>
      <c r="AD292" s="395"/>
      <c r="AE292" s="395"/>
      <c r="AF292" s="395"/>
      <c r="AG292" s="395"/>
      <c r="AH292" s="395"/>
      <c r="AI292" s="395"/>
      <c r="AJ292" s="395"/>
      <c r="AK292" s="395"/>
      <c r="AL292" s="395"/>
      <c r="AM292" s="395"/>
      <c r="AN292" s="395"/>
      <c r="AO292" s="395"/>
      <c r="AP292" s="395"/>
      <c r="AQ292" s="395"/>
      <c r="AR292" s="395"/>
      <c r="AS292" s="395"/>
      <c r="AT292" s="395"/>
      <c r="AU292" s="395"/>
      <c r="AV292" s="395"/>
      <c r="AW292" s="395"/>
      <c r="AX292" s="395"/>
      <c r="AY292" s="395"/>
      <c r="AZ292" s="395"/>
      <c r="BA292" s="359"/>
      <c r="BB292" s="357"/>
      <c r="BC292" s="357"/>
      <c r="BD292" s="357"/>
      <c r="BE292" s="357"/>
      <c r="BF292" s="357"/>
      <c r="BG292" s="357"/>
      <c r="BH292" s="357"/>
      <c r="BI292" s="357"/>
      <c r="BJ292" s="357"/>
      <c r="BK292" s="357"/>
      <c r="BL292" s="357"/>
      <c r="BM292" s="357"/>
      <c r="BN292" s="357"/>
      <c r="BO292" s="357"/>
      <c r="BP292" s="357"/>
      <c r="BQ292" s="357"/>
      <c r="BR292" s="359"/>
      <c r="BS292" s="394"/>
      <c r="BT292" s="394"/>
      <c r="BU292" s="394"/>
      <c r="BV292" s="394"/>
      <c r="BW292" s="394"/>
      <c r="BX292" s="394"/>
      <c r="BY292" s="394"/>
      <c r="BZ292" s="394"/>
      <c r="CA292" s="394"/>
      <c r="CB292" s="394"/>
      <c r="CC292" s="394"/>
      <c r="CD292" s="394"/>
      <c r="CE292" s="394"/>
      <c r="CF292" s="394"/>
      <c r="CG292" s="394"/>
      <c r="CH292" s="394"/>
      <c r="CI292" s="394"/>
      <c r="CJ292" s="394"/>
      <c r="CK292" s="394"/>
      <c r="CL292" s="394"/>
      <c r="CM292" s="394"/>
      <c r="CN292" s="394"/>
      <c r="CO292" s="394"/>
      <c r="CP292" s="394"/>
      <c r="CQ292" s="394"/>
      <c r="CR292" s="394"/>
      <c r="CS292" s="394"/>
      <c r="CT292" s="394"/>
      <c r="CU292" s="394"/>
      <c r="CV292" s="394"/>
      <c r="CW292" s="394"/>
      <c r="CX292" s="394"/>
      <c r="CY292" s="394"/>
      <c r="CZ292" s="394"/>
    </row>
    <row r="293" s="603" customFormat="true" ht="15" customHeight="true" x14ac:dyDescent="0.2">
      <c r="A293" s="604"/>
      <c r="B293" s="217"/>
      <c r="C293" s="216"/>
      <c r="S293" s="395"/>
      <c r="T293" s="395"/>
      <c r="U293" s="395"/>
      <c r="V293" s="395"/>
      <c r="W293" s="395"/>
      <c r="X293" s="395"/>
      <c r="Y293" s="395"/>
      <c r="Z293" s="395"/>
      <c r="AA293" s="395"/>
      <c r="AB293" s="395"/>
      <c r="AC293" s="395"/>
      <c r="AD293" s="395"/>
      <c r="AE293" s="395"/>
      <c r="AF293" s="395"/>
      <c r="AG293" s="395"/>
      <c r="AH293" s="395"/>
      <c r="AI293" s="395"/>
      <c r="AJ293" s="395"/>
      <c r="AK293" s="395"/>
      <c r="AL293" s="395"/>
      <c r="AM293" s="395"/>
      <c r="AN293" s="395"/>
      <c r="AO293" s="395"/>
      <c r="AP293" s="395"/>
      <c r="AQ293" s="395"/>
      <c r="AR293" s="395"/>
      <c r="AS293" s="395"/>
      <c r="AT293" s="395"/>
      <c r="AU293" s="395"/>
      <c r="AV293" s="395"/>
      <c r="AW293" s="395"/>
      <c r="AX293" s="395"/>
      <c r="AY293" s="395"/>
      <c r="AZ293" s="395"/>
      <c r="BA293" s="359"/>
      <c r="BB293" s="357"/>
      <c r="BC293" s="357"/>
      <c r="BD293" s="357"/>
      <c r="BE293" s="357"/>
      <c r="BF293" s="357"/>
      <c r="BG293" s="357"/>
      <c r="BH293" s="357"/>
      <c r="BI293" s="357"/>
      <c r="BJ293" s="357"/>
      <c r="BK293" s="357"/>
      <c r="BL293" s="357"/>
      <c r="BM293" s="357"/>
      <c r="BN293" s="357"/>
      <c r="BO293" s="357"/>
      <c r="BP293" s="357"/>
      <c r="BQ293" s="357"/>
      <c r="BR293" s="359"/>
      <c r="BS293" s="394"/>
      <c r="BT293" s="394"/>
      <c r="BU293" s="394"/>
      <c r="BV293" s="394"/>
      <c r="BW293" s="394"/>
      <c r="BX293" s="394"/>
      <c r="BY293" s="394"/>
      <c r="BZ293" s="394"/>
      <c r="CA293" s="394"/>
      <c r="CB293" s="394"/>
      <c r="CC293" s="394"/>
      <c r="CD293" s="394"/>
      <c r="CE293" s="394"/>
      <c r="CF293" s="394"/>
      <c r="CG293" s="394"/>
      <c r="CH293" s="394"/>
      <c r="CI293" s="394"/>
      <c r="CJ293" s="394"/>
      <c r="CK293" s="394"/>
      <c r="CL293" s="394"/>
      <c r="CM293" s="394"/>
      <c r="CN293" s="394"/>
      <c r="CO293" s="394"/>
      <c r="CP293" s="394"/>
      <c r="CQ293" s="394"/>
      <c r="CR293" s="394"/>
      <c r="CS293" s="394"/>
      <c r="CT293" s="394"/>
      <c r="CU293" s="394"/>
      <c r="CV293" s="394"/>
      <c r="CW293" s="394"/>
      <c r="CX293" s="394"/>
      <c r="CY293" s="394"/>
      <c r="CZ293" s="394"/>
    </row>
    <row r="294" s="603" customFormat="true" ht="15" customHeight="true" x14ac:dyDescent="0.2">
      <c r="A294" s="604"/>
      <c r="B294" s="217"/>
      <c r="C294" s="216"/>
      <c r="S294" s="395"/>
      <c r="T294" s="395"/>
      <c r="U294" s="395"/>
      <c r="V294" s="395"/>
      <c r="W294" s="395"/>
      <c r="X294" s="395"/>
      <c r="Y294" s="395"/>
      <c r="Z294" s="395"/>
      <c r="AA294" s="395"/>
      <c r="AB294" s="395"/>
      <c r="AC294" s="395"/>
      <c r="AD294" s="395"/>
      <c r="AE294" s="395"/>
      <c r="AF294" s="395"/>
      <c r="AG294" s="395"/>
      <c r="AH294" s="395"/>
      <c r="AI294" s="395"/>
      <c r="AJ294" s="395"/>
      <c r="AK294" s="395"/>
      <c r="AL294" s="395"/>
      <c r="AM294" s="395"/>
      <c r="AN294" s="395"/>
      <c r="AO294" s="395"/>
      <c r="AP294" s="395"/>
      <c r="AQ294" s="395"/>
      <c r="AR294" s="395"/>
      <c r="AS294" s="395"/>
      <c r="AT294" s="395"/>
      <c r="AU294" s="395"/>
      <c r="AV294" s="395"/>
      <c r="AW294" s="395"/>
      <c r="AX294" s="395"/>
      <c r="AY294" s="395"/>
      <c r="AZ294" s="395"/>
      <c r="BA294" s="359"/>
      <c r="BB294" s="357"/>
      <c r="BC294" s="357"/>
      <c r="BD294" s="357"/>
      <c r="BE294" s="357"/>
      <c r="BF294" s="357"/>
      <c r="BG294" s="357"/>
      <c r="BH294" s="357"/>
      <c r="BI294" s="357"/>
      <c r="BJ294" s="357"/>
      <c r="BK294" s="357"/>
      <c r="BL294" s="357"/>
      <c r="BM294" s="357"/>
      <c r="BN294" s="357"/>
      <c r="BO294" s="357"/>
      <c r="BP294" s="357"/>
      <c r="BQ294" s="357"/>
      <c r="BR294" s="359"/>
      <c r="BS294" s="394"/>
      <c r="BT294" s="394"/>
      <c r="BU294" s="394"/>
      <c r="BV294" s="394"/>
      <c r="BW294" s="394"/>
      <c r="BX294" s="394"/>
      <c r="BY294" s="394"/>
      <c r="BZ294" s="394"/>
      <c r="CA294" s="394"/>
      <c r="CB294" s="394"/>
      <c r="CC294" s="394"/>
      <c r="CD294" s="394"/>
      <c r="CE294" s="394"/>
      <c r="CF294" s="394"/>
      <c r="CG294" s="394"/>
      <c r="CH294" s="394"/>
      <c r="CI294" s="394"/>
      <c r="CJ294" s="394"/>
      <c r="CK294" s="394"/>
      <c r="CL294" s="394"/>
      <c r="CM294" s="394"/>
      <c r="CN294" s="394"/>
      <c r="CO294" s="394"/>
      <c r="CP294" s="394"/>
      <c r="CQ294" s="394"/>
      <c r="CR294" s="394"/>
      <c r="CS294" s="394"/>
      <c r="CT294" s="394"/>
      <c r="CU294" s="394"/>
      <c r="CV294" s="394"/>
      <c r="CW294" s="394"/>
      <c r="CX294" s="394"/>
      <c r="CY294" s="394"/>
      <c r="CZ294" s="394"/>
    </row>
    <row r="295" s="603" customFormat="true" ht="15" customHeight="true" x14ac:dyDescent="0.2">
      <c r="A295" s="604"/>
      <c r="B295" s="217"/>
      <c r="C295" s="216"/>
      <c r="S295" s="395"/>
      <c r="T295" s="395"/>
      <c r="U295" s="395"/>
      <c r="V295" s="395"/>
      <c r="W295" s="395"/>
      <c r="X295" s="395"/>
      <c r="Y295" s="395"/>
      <c r="Z295" s="395"/>
      <c r="AA295" s="395"/>
      <c r="AB295" s="395"/>
      <c r="AC295" s="395"/>
      <c r="AD295" s="395"/>
      <c r="AE295" s="395"/>
      <c r="AF295" s="395"/>
      <c r="AG295" s="395"/>
      <c r="AH295" s="395"/>
      <c r="AI295" s="395"/>
      <c r="AJ295" s="395"/>
      <c r="AK295" s="395"/>
      <c r="AL295" s="395"/>
      <c r="AM295" s="395"/>
      <c r="AN295" s="395"/>
      <c r="AO295" s="395"/>
      <c r="AP295" s="395"/>
      <c r="AQ295" s="395"/>
      <c r="AR295" s="395"/>
      <c r="AS295" s="395"/>
      <c r="AT295" s="395"/>
      <c r="AU295" s="395"/>
      <c r="AV295" s="395"/>
      <c r="AW295" s="395"/>
      <c r="AX295" s="395"/>
      <c r="AY295" s="395"/>
      <c r="AZ295" s="395"/>
      <c r="BA295" s="359"/>
      <c r="BB295" s="357"/>
      <c r="BC295" s="357"/>
      <c r="BD295" s="357"/>
      <c r="BE295" s="357"/>
      <c r="BF295" s="357"/>
      <c r="BG295" s="357"/>
      <c r="BH295" s="357"/>
      <c r="BI295" s="357"/>
      <c r="BJ295" s="357"/>
      <c r="BK295" s="357"/>
      <c r="BL295" s="357"/>
      <c r="BM295" s="357"/>
      <c r="BN295" s="357"/>
      <c r="BO295" s="357"/>
      <c r="BP295" s="357"/>
      <c r="BQ295" s="357"/>
      <c r="BR295" s="359"/>
      <c r="BS295" s="394"/>
      <c r="BT295" s="394"/>
      <c r="BU295" s="394"/>
      <c r="BV295" s="394"/>
      <c r="BW295" s="394"/>
      <c r="BX295" s="394"/>
      <c r="BY295" s="394"/>
      <c r="BZ295" s="394"/>
      <c r="CA295" s="394"/>
      <c r="CB295" s="394"/>
      <c r="CC295" s="394"/>
      <c r="CD295" s="394"/>
      <c r="CE295" s="394"/>
      <c r="CF295" s="394"/>
      <c r="CG295" s="394"/>
      <c r="CH295" s="394"/>
      <c r="CI295" s="394"/>
      <c r="CJ295" s="394"/>
      <c r="CK295" s="394"/>
      <c r="CL295" s="394"/>
      <c r="CM295" s="394"/>
      <c r="CN295" s="394"/>
      <c r="CO295" s="394"/>
      <c r="CP295" s="394"/>
      <c r="CQ295" s="394"/>
      <c r="CR295" s="394"/>
      <c r="CS295" s="394"/>
      <c r="CT295" s="394"/>
      <c r="CU295" s="394"/>
      <c r="CV295" s="394"/>
      <c r="CW295" s="394"/>
      <c r="CX295" s="394"/>
      <c r="CY295" s="394"/>
      <c r="CZ295" s="394"/>
    </row>
    <row r="296" s="603" customFormat="true" ht="15" customHeight="true" x14ac:dyDescent="0.2">
      <c r="A296" s="604"/>
      <c r="B296" s="217"/>
      <c r="C296" s="216"/>
      <c r="S296" s="395"/>
      <c r="T296" s="395"/>
      <c r="U296" s="395"/>
      <c r="V296" s="395"/>
      <c r="W296" s="395"/>
      <c r="X296" s="395"/>
      <c r="Y296" s="395"/>
      <c r="Z296" s="395"/>
      <c r="AA296" s="395"/>
      <c r="AB296" s="395"/>
      <c r="AC296" s="395"/>
      <c r="AD296" s="395"/>
      <c r="AE296" s="395"/>
      <c r="AF296" s="395"/>
      <c r="AG296" s="395"/>
      <c r="AH296" s="395"/>
      <c r="AI296" s="395"/>
      <c r="AJ296" s="395"/>
      <c r="AK296" s="395"/>
      <c r="AL296" s="395"/>
      <c r="AM296" s="395"/>
      <c r="AN296" s="395"/>
      <c r="AO296" s="395"/>
      <c r="AP296" s="395"/>
      <c r="AQ296" s="395"/>
      <c r="AR296" s="395"/>
      <c r="AS296" s="395"/>
      <c r="AT296" s="395"/>
      <c r="AU296" s="395"/>
      <c r="AV296" s="395"/>
      <c r="AW296" s="395"/>
      <c r="AX296" s="395"/>
      <c r="AY296" s="395"/>
      <c r="AZ296" s="395"/>
      <c r="BA296" s="359"/>
      <c r="BB296" s="357"/>
      <c r="BC296" s="357"/>
      <c r="BD296" s="357"/>
      <c r="BE296" s="357"/>
      <c r="BF296" s="357"/>
      <c r="BG296" s="357"/>
      <c r="BH296" s="357"/>
      <c r="BI296" s="357"/>
      <c r="BJ296" s="357"/>
      <c r="BK296" s="357"/>
      <c r="BL296" s="357"/>
      <c r="BM296" s="357"/>
      <c r="BN296" s="357"/>
      <c r="BO296" s="357"/>
      <c r="BP296" s="357"/>
      <c r="BQ296" s="357"/>
      <c r="BR296" s="359"/>
      <c r="BS296" s="394"/>
      <c r="BT296" s="394"/>
      <c r="BU296" s="394"/>
      <c r="BV296" s="394"/>
      <c r="BW296" s="394"/>
      <c r="BX296" s="394"/>
      <c r="BY296" s="394"/>
      <c r="BZ296" s="394"/>
      <c r="CA296" s="394"/>
      <c r="CB296" s="394"/>
      <c r="CC296" s="394"/>
      <c r="CD296" s="394"/>
      <c r="CE296" s="394"/>
      <c r="CF296" s="394"/>
      <c r="CG296" s="394"/>
      <c r="CH296" s="394"/>
      <c r="CI296" s="394"/>
      <c r="CJ296" s="394"/>
      <c r="CK296" s="394"/>
      <c r="CL296" s="394"/>
      <c r="CM296" s="394"/>
      <c r="CN296" s="394"/>
      <c r="CO296" s="394"/>
      <c r="CP296" s="394"/>
      <c r="CQ296" s="394"/>
      <c r="CR296" s="394"/>
      <c r="CS296" s="394"/>
      <c r="CT296" s="394"/>
      <c r="CU296" s="394"/>
      <c r="CV296" s="394"/>
      <c r="CW296" s="394"/>
      <c r="CX296" s="394"/>
      <c r="CY296" s="394"/>
      <c r="CZ296" s="394"/>
    </row>
    <row r="297" s="603" customFormat="true" ht="15" customHeight="true" x14ac:dyDescent="0.2">
      <c r="A297" s="604"/>
      <c r="B297" s="217"/>
      <c r="C297" s="216"/>
      <c r="S297" s="395"/>
      <c r="T297" s="395"/>
      <c r="U297" s="395"/>
      <c r="V297" s="395"/>
      <c r="W297" s="395"/>
      <c r="X297" s="395"/>
      <c r="Y297" s="395"/>
      <c r="Z297" s="395"/>
      <c r="AA297" s="395"/>
      <c r="AB297" s="395"/>
      <c r="AC297" s="395"/>
      <c r="AD297" s="395"/>
      <c r="AE297" s="395"/>
      <c r="AF297" s="395"/>
      <c r="AG297" s="395"/>
      <c r="AH297" s="395"/>
      <c r="AI297" s="395"/>
      <c r="AJ297" s="395"/>
      <c r="AK297" s="395"/>
      <c r="AL297" s="395"/>
      <c r="AM297" s="395"/>
      <c r="AN297" s="395"/>
      <c r="AO297" s="395"/>
      <c r="AP297" s="395"/>
      <c r="AQ297" s="395"/>
      <c r="AR297" s="395"/>
      <c r="AS297" s="395"/>
      <c r="AT297" s="395"/>
      <c r="AU297" s="395"/>
      <c r="AV297" s="395"/>
      <c r="AW297" s="395"/>
      <c r="AX297" s="395"/>
      <c r="AY297" s="395"/>
      <c r="AZ297" s="395"/>
      <c r="BA297" s="359"/>
      <c r="BB297" s="357"/>
      <c r="BC297" s="357"/>
      <c r="BD297" s="357"/>
      <c r="BE297" s="357"/>
      <c r="BF297" s="357"/>
      <c r="BG297" s="357"/>
      <c r="BH297" s="357"/>
      <c r="BI297" s="357"/>
      <c r="BJ297" s="357"/>
      <c r="BK297" s="357"/>
      <c r="BL297" s="357"/>
      <c r="BM297" s="357"/>
      <c r="BN297" s="357"/>
      <c r="BO297" s="357"/>
      <c r="BP297" s="357"/>
      <c r="BQ297" s="357"/>
      <c r="BR297" s="359"/>
      <c r="BS297" s="394"/>
      <c r="BT297" s="394"/>
      <c r="BU297" s="394"/>
      <c r="BV297" s="394"/>
      <c r="BW297" s="394"/>
      <c r="BX297" s="394"/>
      <c r="BY297" s="394"/>
      <c r="BZ297" s="394"/>
      <c r="CA297" s="394"/>
      <c r="CB297" s="394"/>
      <c r="CC297" s="394"/>
      <c r="CD297" s="394"/>
      <c r="CE297" s="394"/>
      <c r="CF297" s="394"/>
      <c r="CG297" s="394"/>
      <c r="CH297" s="394"/>
      <c r="CI297" s="394"/>
      <c r="CJ297" s="394"/>
      <c r="CK297" s="394"/>
      <c r="CL297" s="394"/>
      <c r="CM297" s="394"/>
      <c r="CN297" s="394"/>
      <c r="CO297" s="394"/>
      <c r="CP297" s="394"/>
      <c r="CQ297" s="394"/>
      <c r="CR297" s="394"/>
      <c r="CS297" s="394"/>
      <c r="CT297" s="394"/>
      <c r="CU297" s="394"/>
      <c r="CV297" s="394"/>
      <c r="CW297" s="394"/>
      <c r="CX297" s="394"/>
      <c r="CY297" s="394"/>
      <c r="CZ297" s="394"/>
    </row>
    <row r="298" s="603" customFormat="true" ht="15" customHeight="true" x14ac:dyDescent="0.2">
      <c r="B298" s="602"/>
      <c r="S298" s="395"/>
      <c r="T298" s="395"/>
      <c r="U298" s="395"/>
      <c r="V298" s="395"/>
      <c r="W298" s="395"/>
      <c r="X298" s="395"/>
      <c r="Y298" s="395"/>
      <c r="Z298" s="395"/>
      <c r="AA298" s="395"/>
      <c r="AB298" s="395"/>
      <c r="AC298" s="395"/>
      <c r="AD298" s="395"/>
      <c r="AE298" s="395"/>
      <c r="AF298" s="395"/>
      <c r="AG298" s="395"/>
      <c r="AH298" s="395"/>
      <c r="AI298" s="395"/>
      <c r="AJ298" s="395"/>
      <c r="AK298" s="395"/>
      <c r="AL298" s="395"/>
      <c r="AM298" s="395"/>
      <c r="AN298" s="395"/>
      <c r="AO298" s="395"/>
      <c r="AP298" s="395"/>
      <c r="AQ298" s="395"/>
      <c r="AR298" s="395"/>
      <c r="AS298" s="395"/>
      <c r="AT298" s="395"/>
      <c r="AU298" s="395"/>
      <c r="AV298" s="395"/>
      <c r="AW298" s="395"/>
      <c r="AX298" s="395"/>
      <c r="AY298" s="395"/>
      <c r="AZ298" s="395"/>
      <c r="BA298" s="359"/>
      <c r="BB298" s="357"/>
      <c r="BC298" s="357"/>
      <c r="BD298" s="357"/>
      <c r="BE298" s="357"/>
      <c r="BF298" s="357"/>
      <c r="BG298" s="357"/>
      <c r="BH298" s="357"/>
      <c r="BI298" s="357"/>
      <c r="BJ298" s="357"/>
      <c r="BK298" s="357"/>
      <c r="BL298" s="357"/>
      <c r="BM298" s="357"/>
      <c r="BN298" s="357"/>
      <c r="BO298" s="357"/>
      <c r="BP298" s="357"/>
      <c r="BQ298" s="357"/>
      <c r="BR298" s="359"/>
      <c r="BS298" s="394"/>
      <c r="BT298" s="394"/>
      <c r="BU298" s="394"/>
      <c r="BV298" s="394"/>
      <c r="BW298" s="394"/>
      <c r="BX298" s="394"/>
      <c r="BY298" s="394"/>
      <c r="BZ298" s="394"/>
      <c r="CA298" s="394"/>
      <c r="CB298" s="394"/>
      <c r="CC298" s="394"/>
      <c r="CD298" s="394"/>
      <c r="CE298" s="394"/>
      <c r="CF298" s="394"/>
      <c r="CG298" s="394"/>
      <c r="CH298" s="394"/>
      <c r="CI298" s="394"/>
      <c r="CJ298" s="394"/>
      <c r="CK298" s="394"/>
      <c r="CL298" s="394"/>
      <c r="CM298" s="394"/>
      <c r="CN298" s="394"/>
      <c r="CO298" s="394"/>
      <c r="CP298" s="394"/>
      <c r="CQ298" s="394"/>
      <c r="CR298" s="394"/>
      <c r="CS298" s="394"/>
      <c r="CT298" s="394"/>
      <c r="CU298" s="394"/>
      <c r="CV298" s="394"/>
      <c r="CW298" s="394"/>
      <c r="CX298" s="394"/>
      <c r="CY298" s="394"/>
      <c r="CZ298" s="394"/>
    </row>
    <row r="299" s="603" customFormat="true" ht="15" customHeight="true" x14ac:dyDescent="0.2">
      <c r="A299" s="564"/>
      <c r="B299" s="563"/>
      <c r="C299" s="564"/>
      <c r="D299" s="564"/>
      <c r="S299" s="395"/>
      <c r="T299" s="395"/>
      <c r="U299" s="395"/>
      <c r="V299" s="395"/>
      <c r="W299" s="395"/>
      <c r="X299" s="395"/>
      <c r="Y299" s="395"/>
      <c r="Z299" s="395"/>
      <c r="AA299" s="395"/>
      <c r="AB299" s="395"/>
      <c r="AC299" s="395"/>
      <c r="AD299" s="395"/>
      <c r="AE299" s="395"/>
      <c r="AF299" s="395"/>
      <c r="AG299" s="395"/>
      <c r="AH299" s="395"/>
      <c r="AI299" s="395"/>
      <c r="AJ299" s="395"/>
      <c r="AK299" s="395"/>
      <c r="AL299" s="395"/>
      <c r="AM299" s="395"/>
      <c r="AN299" s="395"/>
      <c r="AO299" s="395"/>
      <c r="AP299" s="395"/>
      <c r="AQ299" s="395"/>
      <c r="AR299" s="395"/>
      <c r="AS299" s="395"/>
      <c r="AT299" s="395"/>
      <c r="AU299" s="395"/>
      <c r="AV299" s="395"/>
      <c r="AW299" s="395"/>
      <c r="AX299" s="395"/>
      <c r="AY299" s="395"/>
      <c r="AZ299" s="395"/>
      <c r="BA299" s="359"/>
      <c r="BB299" s="357"/>
      <c r="BC299" s="357"/>
      <c r="BD299" s="357"/>
      <c r="BE299" s="357"/>
      <c r="BF299" s="357"/>
      <c r="BG299" s="357"/>
      <c r="BH299" s="357"/>
      <c r="BI299" s="357"/>
      <c r="BJ299" s="357"/>
      <c r="BK299" s="357"/>
      <c r="BL299" s="357"/>
      <c r="BM299" s="357"/>
      <c r="BN299" s="357"/>
      <c r="BO299" s="357"/>
      <c r="BP299" s="357"/>
      <c r="BQ299" s="357"/>
      <c r="BR299" s="359"/>
      <c r="BS299" s="394"/>
      <c r="BT299" s="394"/>
      <c r="BU299" s="394"/>
      <c r="BV299" s="394"/>
      <c r="BW299" s="394"/>
      <c r="BX299" s="394"/>
      <c r="BY299" s="394"/>
      <c r="BZ299" s="394"/>
      <c r="CA299" s="394"/>
      <c r="CB299" s="394"/>
      <c r="CC299" s="394"/>
      <c r="CD299" s="394"/>
      <c r="CE299" s="394"/>
      <c r="CF299" s="394"/>
      <c r="CG299" s="394"/>
      <c r="CH299" s="394"/>
      <c r="CI299" s="394"/>
      <c r="CJ299" s="394"/>
      <c r="CK299" s="394"/>
      <c r="CL299" s="394"/>
      <c r="CM299" s="394"/>
      <c r="CN299" s="394"/>
      <c r="CO299" s="394"/>
      <c r="CP299" s="394"/>
      <c r="CQ299" s="394"/>
      <c r="CR299" s="394"/>
      <c r="CS299" s="394"/>
      <c r="CT299" s="394"/>
      <c r="CU299" s="394"/>
      <c r="CV299" s="394"/>
      <c r="CW299" s="394"/>
      <c r="CX299" s="394"/>
      <c r="CY299" s="394"/>
      <c r="CZ299" s="394"/>
    </row>
    <row r="300" s="603" customFormat="true" ht="15" customHeight="true" x14ac:dyDescent="0.2">
      <c r="A300" s="604"/>
      <c r="B300" s="217"/>
      <c r="C300" s="215"/>
      <c r="D300" s="215"/>
      <c r="S300" s="395"/>
      <c r="T300" s="395"/>
      <c r="U300" s="395"/>
      <c r="V300" s="395"/>
      <c r="W300" s="395"/>
      <c r="X300" s="395"/>
      <c r="Y300" s="395"/>
      <c r="Z300" s="395"/>
      <c r="AA300" s="395"/>
      <c r="AB300" s="395"/>
      <c r="AC300" s="395"/>
      <c r="AD300" s="395"/>
      <c r="AE300" s="395"/>
      <c r="AF300" s="395"/>
      <c r="AG300" s="395"/>
      <c r="AH300" s="395"/>
      <c r="AI300" s="395"/>
      <c r="AJ300" s="395"/>
      <c r="AK300" s="395"/>
      <c r="AL300" s="395"/>
      <c r="AM300" s="395"/>
      <c r="AN300" s="395"/>
      <c r="AO300" s="395"/>
      <c r="AP300" s="395"/>
      <c r="AQ300" s="395"/>
      <c r="AR300" s="395"/>
      <c r="AS300" s="395"/>
      <c r="AT300" s="395"/>
      <c r="AU300" s="395"/>
      <c r="AV300" s="395"/>
      <c r="AW300" s="395"/>
      <c r="AX300" s="395"/>
      <c r="AY300" s="395"/>
      <c r="AZ300" s="395"/>
      <c r="BA300" s="359"/>
      <c r="BB300" s="357"/>
      <c r="BC300" s="357"/>
      <c r="BD300" s="357"/>
      <c r="BE300" s="357"/>
      <c r="BF300" s="357"/>
      <c r="BG300" s="357"/>
      <c r="BH300" s="357"/>
      <c r="BI300" s="357"/>
      <c r="BJ300" s="357"/>
      <c r="BK300" s="357"/>
      <c r="BL300" s="357"/>
      <c r="BM300" s="357"/>
      <c r="BN300" s="357"/>
      <c r="BO300" s="357"/>
      <c r="BP300" s="357"/>
      <c r="BQ300" s="357"/>
      <c r="BR300" s="359"/>
      <c r="BS300" s="394"/>
      <c r="BT300" s="394"/>
      <c r="BU300" s="394"/>
      <c r="BV300" s="394"/>
      <c r="BW300" s="394"/>
      <c r="BX300" s="394"/>
      <c r="BY300" s="394"/>
      <c r="BZ300" s="394"/>
      <c r="CA300" s="394"/>
      <c r="CB300" s="394"/>
      <c r="CC300" s="394"/>
      <c r="CD300" s="394"/>
      <c r="CE300" s="394"/>
      <c r="CF300" s="394"/>
      <c r="CG300" s="394"/>
      <c r="CH300" s="394"/>
      <c r="CI300" s="394"/>
      <c r="CJ300" s="394"/>
      <c r="CK300" s="394"/>
      <c r="CL300" s="394"/>
      <c r="CM300" s="394"/>
      <c r="CN300" s="394"/>
      <c r="CO300" s="394"/>
      <c r="CP300" s="394"/>
      <c r="CQ300" s="394"/>
      <c r="CR300" s="394"/>
      <c r="CS300" s="394"/>
      <c r="CT300" s="394"/>
      <c r="CU300" s="394"/>
      <c r="CV300" s="394"/>
      <c r="CW300" s="394"/>
      <c r="CX300" s="394"/>
      <c r="CY300" s="394"/>
      <c r="CZ300" s="394"/>
    </row>
    <row r="301" s="603" customFormat="true" ht="15" customHeight="true" x14ac:dyDescent="0.2">
      <c r="A301" s="604"/>
      <c r="B301" s="217"/>
      <c r="C301" s="215"/>
      <c r="D301" s="215"/>
      <c r="S301" s="395"/>
      <c r="T301" s="395"/>
      <c r="U301" s="395"/>
      <c r="V301" s="395"/>
      <c r="W301" s="395"/>
      <c r="X301" s="395"/>
      <c r="Y301" s="395"/>
      <c r="Z301" s="395"/>
      <c r="AA301" s="395"/>
      <c r="AB301" s="395"/>
      <c r="AC301" s="395"/>
      <c r="AD301" s="395"/>
      <c r="AE301" s="395"/>
      <c r="AF301" s="395"/>
      <c r="AG301" s="395"/>
      <c r="AH301" s="395"/>
      <c r="AI301" s="395"/>
      <c r="AJ301" s="395"/>
      <c r="AK301" s="395"/>
      <c r="AL301" s="395"/>
      <c r="AM301" s="395"/>
      <c r="AN301" s="395"/>
      <c r="AO301" s="395"/>
      <c r="AP301" s="395"/>
      <c r="AQ301" s="395"/>
      <c r="AR301" s="395"/>
      <c r="AS301" s="395"/>
      <c r="AT301" s="395"/>
      <c r="AU301" s="395"/>
      <c r="AV301" s="395"/>
      <c r="AW301" s="395"/>
      <c r="AX301" s="395"/>
      <c r="AY301" s="395"/>
      <c r="AZ301" s="395"/>
      <c r="BA301" s="359"/>
      <c r="BB301" s="357"/>
      <c r="BC301" s="357"/>
      <c r="BD301" s="357"/>
      <c r="BE301" s="357"/>
      <c r="BF301" s="357"/>
      <c r="BG301" s="357"/>
      <c r="BH301" s="357"/>
      <c r="BI301" s="357"/>
      <c r="BJ301" s="357"/>
      <c r="BK301" s="357"/>
      <c r="BL301" s="357"/>
      <c r="BM301" s="357"/>
      <c r="BN301" s="357"/>
      <c r="BO301" s="357"/>
      <c r="BP301" s="357"/>
      <c r="BQ301" s="357"/>
      <c r="BR301" s="359"/>
      <c r="BS301" s="394"/>
      <c r="BT301" s="394"/>
      <c r="BU301" s="394"/>
      <c r="BV301" s="394"/>
      <c r="BW301" s="394"/>
      <c r="BX301" s="394"/>
      <c r="BY301" s="394"/>
      <c r="BZ301" s="394"/>
      <c r="CA301" s="394"/>
      <c r="CB301" s="394"/>
      <c r="CC301" s="394"/>
      <c r="CD301" s="394"/>
      <c r="CE301" s="394"/>
      <c r="CF301" s="394"/>
      <c r="CG301" s="394"/>
      <c r="CH301" s="394"/>
      <c r="CI301" s="394"/>
      <c r="CJ301" s="394"/>
      <c r="CK301" s="394"/>
      <c r="CL301" s="394"/>
      <c r="CM301" s="394"/>
      <c r="CN301" s="394"/>
      <c r="CO301" s="394"/>
      <c r="CP301" s="394"/>
      <c r="CQ301" s="394"/>
      <c r="CR301" s="394"/>
      <c r="CS301" s="394"/>
      <c r="CT301" s="394"/>
      <c r="CU301" s="394"/>
      <c r="CV301" s="394"/>
      <c r="CW301" s="394"/>
      <c r="CX301" s="394"/>
      <c r="CY301" s="394"/>
      <c r="CZ301" s="394"/>
    </row>
    <row r="302" s="603" customFormat="true" ht="15" customHeight="true" x14ac:dyDescent="0.2">
      <c r="A302" s="604"/>
      <c r="B302" s="217"/>
      <c r="C302" s="215"/>
      <c r="D302" s="215"/>
      <c r="S302" s="395"/>
      <c r="T302" s="395"/>
      <c r="U302" s="395"/>
      <c r="V302" s="395"/>
      <c r="W302" s="395"/>
      <c r="X302" s="395"/>
      <c r="Y302" s="395"/>
      <c r="Z302" s="395"/>
      <c r="AA302" s="395"/>
      <c r="AB302" s="395"/>
      <c r="AC302" s="395"/>
      <c r="AD302" s="395"/>
      <c r="AE302" s="395"/>
      <c r="AF302" s="395"/>
      <c r="AG302" s="395"/>
      <c r="AH302" s="395"/>
      <c r="AI302" s="395"/>
      <c r="AJ302" s="395"/>
      <c r="AK302" s="395"/>
      <c r="AL302" s="395"/>
      <c r="AM302" s="395"/>
      <c r="AN302" s="395"/>
      <c r="AO302" s="395"/>
      <c r="AP302" s="395"/>
      <c r="AQ302" s="395"/>
      <c r="AR302" s="395"/>
      <c r="AS302" s="395"/>
      <c r="AT302" s="395"/>
      <c r="AU302" s="395"/>
      <c r="AV302" s="395"/>
      <c r="AW302" s="395"/>
      <c r="AX302" s="395"/>
      <c r="AY302" s="395"/>
      <c r="AZ302" s="395"/>
      <c r="BA302" s="359"/>
      <c r="BB302" s="357"/>
      <c r="BC302" s="357"/>
      <c r="BD302" s="357"/>
      <c r="BE302" s="357"/>
      <c r="BF302" s="357"/>
      <c r="BG302" s="357"/>
      <c r="BH302" s="357"/>
      <c r="BI302" s="357"/>
      <c r="BJ302" s="357"/>
      <c r="BK302" s="357"/>
      <c r="BL302" s="357"/>
      <c r="BM302" s="357"/>
      <c r="BN302" s="357"/>
      <c r="BO302" s="357"/>
      <c r="BP302" s="357"/>
      <c r="BQ302" s="357"/>
      <c r="BR302" s="359"/>
      <c r="BS302" s="394"/>
      <c r="BT302" s="394"/>
      <c r="BU302" s="394"/>
      <c r="BV302" s="394"/>
      <c r="BW302" s="394"/>
      <c r="BX302" s="394"/>
      <c r="BY302" s="394"/>
      <c r="BZ302" s="394"/>
      <c r="CA302" s="394"/>
      <c r="CB302" s="394"/>
      <c r="CC302" s="394"/>
      <c r="CD302" s="394"/>
      <c r="CE302" s="394"/>
      <c r="CF302" s="394"/>
      <c r="CG302" s="394"/>
      <c r="CH302" s="394"/>
      <c r="CI302" s="394"/>
      <c r="CJ302" s="394"/>
      <c r="CK302" s="394"/>
      <c r="CL302" s="394"/>
      <c r="CM302" s="394"/>
      <c r="CN302" s="394"/>
      <c r="CO302" s="394"/>
      <c r="CP302" s="394"/>
      <c r="CQ302" s="394"/>
      <c r="CR302" s="394"/>
      <c r="CS302" s="394"/>
      <c r="CT302" s="394"/>
      <c r="CU302" s="394"/>
      <c r="CV302" s="394"/>
      <c r="CW302" s="394"/>
      <c r="CX302" s="394"/>
      <c r="CY302" s="394"/>
      <c r="CZ302" s="394"/>
    </row>
    <row r="303" s="603" customFormat="true" ht="15" customHeight="true" x14ac:dyDescent="0.2">
      <c r="A303" s="604"/>
      <c r="B303" s="217"/>
      <c r="C303" s="216"/>
      <c r="D303" s="216"/>
      <c r="S303" s="395"/>
      <c r="T303" s="395"/>
      <c r="U303" s="395"/>
      <c r="V303" s="395"/>
      <c r="W303" s="395"/>
      <c r="X303" s="395"/>
      <c r="Y303" s="395"/>
      <c r="Z303" s="395"/>
      <c r="AA303" s="395"/>
      <c r="AB303" s="395"/>
      <c r="AC303" s="395"/>
      <c r="AD303" s="395"/>
      <c r="AE303" s="395"/>
      <c r="AF303" s="395"/>
      <c r="AG303" s="395"/>
      <c r="AH303" s="395"/>
      <c r="AI303" s="395"/>
      <c r="AJ303" s="395"/>
      <c r="AK303" s="395"/>
      <c r="AL303" s="395"/>
      <c r="AM303" s="395"/>
      <c r="AN303" s="395"/>
      <c r="AO303" s="395"/>
      <c r="AP303" s="395"/>
      <c r="AQ303" s="395"/>
      <c r="AR303" s="395"/>
      <c r="AS303" s="395"/>
      <c r="AT303" s="395"/>
      <c r="AU303" s="395"/>
      <c r="AV303" s="395"/>
      <c r="AW303" s="395"/>
      <c r="AX303" s="395"/>
      <c r="AY303" s="395"/>
      <c r="AZ303" s="395"/>
      <c r="BA303" s="359"/>
      <c r="BB303" s="357"/>
      <c r="BC303" s="357"/>
      <c r="BD303" s="357"/>
      <c r="BE303" s="357"/>
      <c r="BF303" s="357"/>
      <c r="BG303" s="357"/>
      <c r="BH303" s="357"/>
      <c r="BI303" s="357"/>
      <c r="BJ303" s="357"/>
      <c r="BK303" s="357"/>
      <c r="BL303" s="357"/>
      <c r="BM303" s="357"/>
      <c r="BN303" s="357"/>
      <c r="BO303" s="357"/>
      <c r="BP303" s="357"/>
      <c r="BQ303" s="357"/>
      <c r="BR303" s="359"/>
      <c r="BS303" s="394"/>
      <c r="BT303" s="394"/>
      <c r="BU303" s="394"/>
      <c r="BV303" s="394"/>
      <c r="BW303" s="394"/>
      <c r="BX303" s="394"/>
      <c r="BY303" s="394"/>
      <c r="BZ303" s="394"/>
      <c r="CA303" s="394"/>
      <c r="CB303" s="394"/>
      <c r="CC303" s="394"/>
      <c r="CD303" s="394"/>
      <c r="CE303" s="394"/>
      <c r="CF303" s="394"/>
      <c r="CG303" s="394"/>
      <c r="CH303" s="394"/>
      <c r="CI303" s="394"/>
      <c r="CJ303" s="394"/>
      <c r="CK303" s="394"/>
      <c r="CL303" s="394"/>
      <c r="CM303" s="394"/>
      <c r="CN303" s="394"/>
      <c r="CO303" s="394"/>
      <c r="CP303" s="394"/>
      <c r="CQ303" s="394"/>
      <c r="CR303" s="394"/>
      <c r="CS303" s="394"/>
      <c r="CT303" s="394"/>
      <c r="CU303" s="394"/>
      <c r="CV303" s="394"/>
      <c r="CW303" s="394"/>
      <c r="CX303" s="394"/>
      <c r="CY303" s="394"/>
      <c r="CZ303" s="394"/>
    </row>
    <row r="304" s="603" customFormat="true" ht="15" customHeight="true" x14ac:dyDescent="0.2">
      <c r="A304" s="604"/>
      <c r="B304" s="217"/>
      <c r="C304" s="216"/>
      <c r="D304" s="216"/>
      <c r="S304" s="395"/>
      <c r="T304" s="395"/>
      <c r="U304" s="395"/>
      <c r="V304" s="395"/>
      <c r="W304" s="395"/>
      <c r="X304" s="395"/>
      <c r="Y304" s="395"/>
      <c r="Z304" s="395"/>
      <c r="AA304" s="395"/>
      <c r="AB304" s="395"/>
      <c r="AC304" s="395"/>
      <c r="AD304" s="395"/>
      <c r="AE304" s="395"/>
      <c r="AF304" s="395"/>
      <c r="AG304" s="395"/>
      <c r="AH304" s="395"/>
      <c r="AI304" s="395"/>
      <c r="AJ304" s="395"/>
      <c r="AK304" s="395"/>
      <c r="AL304" s="395"/>
      <c r="AM304" s="395"/>
      <c r="AN304" s="395"/>
      <c r="AO304" s="395"/>
      <c r="AP304" s="395"/>
      <c r="AQ304" s="395"/>
      <c r="AR304" s="395"/>
      <c r="AS304" s="395"/>
      <c r="AT304" s="395"/>
      <c r="AU304" s="395"/>
      <c r="AV304" s="395"/>
      <c r="AW304" s="395"/>
      <c r="AX304" s="395"/>
      <c r="AY304" s="395"/>
      <c r="AZ304" s="395"/>
      <c r="BA304" s="359"/>
      <c r="BB304" s="357"/>
      <c r="BC304" s="357"/>
      <c r="BD304" s="357"/>
      <c r="BE304" s="357"/>
      <c r="BF304" s="357"/>
      <c r="BG304" s="357"/>
      <c r="BH304" s="357"/>
      <c r="BI304" s="357"/>
      <c r="BJ304" s="357"/>
      <c r="BK304" s="357"/>
      <c r="BL304" s="357"/>
      <c r="BM304" s="357"/>
      <c r="BN304" s="357"/>
      <c r="BO304" s="357"/>
      <c r="BP304" s="357"/>
      <c r="BQ304" s="357"/>
      <c r="BR304" s="359"/>
      <c r="BS304" s="394"/>
      <c r="BT304" s="394"/>
      <c r="BU304" s="394"/>
      <c r="BV304" s="394"/>
      <c r="BW304" s="394"/>
      <c r="BX304" s="394"/>
      <c r="BY304" s="394"/>
      <c r="BZ304" s="394"/>
      <c r="CA304" s="394"/>
      <c r="CB304" s="394"/>
      <c r="CC304" s="394"/>
      <c r="CD304" s="394"/>
      <c r="CE304" s="394"/>
      <c r="CF304" s="394"/>
      <c r="CG304" s="394"/>
      <c r="CH304" s="394"/>
      <c r="CI304" s="394"/>
      <c r="CJ304" s="394"/>
      <c r="CK304" s="394"/>
      <c r="CL304" s="394"/>
      <c r="CM304" s="394"/>
      <c r="CN304" s="394"/>
      <c r="CO304" s="394"/>
      <c r="CP304" s="394"/>
      <c r="CQ304" s="394"/>
      <c r="CR304" s="394"/>
      <c r="CS304" s="394"/>
      <c r="CT304" s="394"/>
      <c r="CU304" s="394"/>
      <c r="CV304" s="394"/>
      <c r="CW304" s="394"/>
      <c r="CX304" s="394"/>
      <c r="CY304" s="394"/>
      <c r="CZ304" s="394"/>
    </row>
    <row r="305" s="603" customFormat="true" ht="15" customHeight="true" x14ac:dyDescent="0.2">
      <c r="A305" s="604"/>
      <c r="B305" s="217"/>
      <c r="C305" s="216"/>
      <c r="D305" s="216"/>
      <c r="S305" s="395"/>
      <c r="T305" s="395"/>
      <c r="U305" s="395"/>
      <c r="V305" s="395"/>
      <c r="W305" s="395"/>
      <c r="X305" s="395"/>
      <c r="Y305" s="395"/>
      <c r="Z305" s="395"/>
      <c r="AA305" s="395"/>
      <c r="AB305" s="395"/>
      <c r="AC305" s="395"/>
      <c r="AD305" s="395"/>
      <c r="AE305" s="395"/>
      <c r="AF305" s="395"/>
      <c r="AG305" s="395"/>
      <c r="AH305" s="395"/>
      <c r="AI305" s="395"/>
      <c r="AJ305" s="395"/>
      <c r="AK305" s="395"/>
      <c r="AL305" s="395"/>
      <c r="AM305" s="395"/>
      <c r="AN305" s="395"/>
      <c r="AO305" s="395"/>
      <c r="AP305" s="395"/>
      <c r="AQ305" s="395"/>
      <c r="AR305" s="395"/>
      <c r="AS305" s="395"/>
      <c r="AT305" s="395"/>
      <c r="AU305" s="395"/>
      <c r="AV305" s="395"/>
      <c r="AW305" s="395"/>
      <c r="AX305" s="395"/>
      <c r="AY305" s="395"/>
      <c r="AZ305" s="395"/>
      <c r="BA305" s="359"/>
      <c r="BB305" s="357"/>
      <c r="BC305" s="357"/>
      <c r="BD305" s="357"/>
      <c r="BE305" s="357"/>
      <c r="BF305" s="357"/>
      <c r="BG305" s="357"/>
      <c r="BH305" s="357"/>
      <c r="BI305" s="357"/>
      <c r="BJ305" s="357"/>
      <c r="BK305" s="357"/>
      <c r="BL305" s="357"/>
      <c r="BM305" s="357"/>
      <c r="BN305" s="357"/>
      <c r="BO305" s="357"/>
      <c r="BP305" s="357"/>
      <c r="BQ305" s="357"/>
      <c r="BR305" s="359"/>
      <c r="BS305" s="394"/>
      <c r="BT305" s="394"/>
      <c r="BU305" s="394"/>
      <c r="BV305" s="394"/>
      <c r="BW305" s="394"/>
      <c r="BX305" s="394"/>
      <c r="BY305" s="394"/>
      <c r="BZ305" s="394"/>
      <c r="CA305" s="394"/>
      <c r="CB305" s="394"/>
      <c r="CC305" s="394"/>
      <c r="CD305" s="394"/>
      <c r="CE305" s="394"/>
      <c r="CF305" s="394"/>
      <c r="CG305" s="394"/>
      <c r="CH305" s="394"/>
      <c r="CI305" s="394"/>
      <c r="CJ305" s="394"/>
      <c r="CK305" s="394"/>
      <c r="CL305" s="394"/>
      <c r="CM305" s="394"/>
      <c r="CN305" s="394"/>
      <c r="CO305" s="394"/>
      <c r="CP305" s="394"/>
      <c r="CQ305" s="394"/>
      <c r="CR305" s="394"/>
      <c r="CS305" s="394"/>
      <c r="CT305" s="394"/>
      <c r="CU305" s="394"/>
      <c r="CV305" s="394"/>
      <c r="CW305" s="394"/>
      <c r="CX305" s="394"/>
      <c r="CY305" s="394"/>
      <c r="CZ305" s="394"/>
    </row>
    <row r="306" s="603" customFormat="true" ht="15" customHeight="true" x14ac:dyDescent="0.2">
      <c r="B306" s="602"/>
      <c r="S306" s="395"/>
      <c r="T306" s="395"/>
      <c r="U306" s="395"/>
      <c r="V306" s="395"/>
      <c r="W306" s="395"/>
      <c r="X306" s="395"/>
      <c r="Y306" s="395"/>
      <c r="Z306" s="395"/>
      <c r="AA306" s="395"/>
      <c r="AB306" s="395"/>
      <c r="AC306" s="395"/>
      <c r="AD306" s="395"/>
      <c r="AE306" s="395"/>
      <c r="AF306" s="395"/>
      <c r="AG306" s="395"/>
      <c r="AH306" s="395"/>
      <c r="AI306" s="395"/>
      <c r="AJ306" s="395"/>
      <c r="AK306" s="395"/>
      <c r="AL306" s="395"/>
      <c r="AM306" s="395"/>
      <c r="AN306" s="395"/>
      <c r="AO306" s="395"/>
      <c r="AP306" s="395"/>
      <c r="AQ306" s="395"/>
      <c r="AR306" s="395"/>
      <c r="AS306" s="395"/>
      <c r="AT306" s="395"/>
      <c r="AU306" s="395"/>
      <c r="AV306" s="395"/>
      <c r="AW306" s="395"/>
      <c r="AX306" s="395"/>
      <c r="AY306" s="395"/>
      <c r="AZ306" s="395"/>
      <c r="BA306" s="359"/>
      <c r="BB306" s="357"/>
      <c r="BC306" s="357"/>
      <c r="BD306" s="357"/>
      <c r="BE306" s="357"/>
      <c r="BF306" s="357"/>
      <c r="BG306" s="357"/>
      <c r="BH306" s="357"/>
      <c r="BI306" s="357"/>
      <c r="BJ306" s="357"/>
      <c r="BK306" s="357"/>
      <c r="BL306" s="357"/>
      <c r="BM306" s="357"/>
      <c r="BN306" s="357"/>
      <c r="BO306" s="357"/>
      <c r="BP306" s="357"/>
      <c r="BQ306" s="357"/>
      <c r="BR306" s="359"/>
      <c r="BS306" s="394"/>
      <c r="BT306" s="394"/>
      <c r="BU306" s="394"/>
      <c r="BV306" s="394"/>
      <c r="BW306" s="394"/>
      <c r="BX306" s="394"/>
      <c r="BY306" s="394"/>
      <c r="BZ306" s="394"/>
      <c r="CA306" s="394"/>
      <c r="CB306" s="394"/>
      <c r="CC306" s="394"/>
      <c r="CD306" s="394"/>
      <c r="CE306" s="394"/>
      <c r="CF306" s="394"/>
      <c r="CG306" s="394"/>
      <c r="CH306" s="394"/>
      <c r="CI306" s="394"/>
      <c r="CJ306" s="394"/>
      <c r="CK306" s="394"/>
      <c r="CL306" s="394"/>
      <c r="CM306" s="394"/>
      <c r="CN306" s="394"/>
      <c r="CO306" s="394"/>
      <c r="CP306" s="394"/>
      <c r="CQ306" s="394"/>
      <c r="CR306" s="394"/>
      <c r="CS306" s="394"/>
      <c r="CT306" s="394"/>
      <c r="CU306" s="394"/>
      <c r="CV306" s="394"/>
      <c r="CW306" s="394"/>
      <c r="CX306" s="394"/>
      <c r="CY306" s="394"/>
      <c r="CZ306" s="394"/>
    </row>
    <row r="307" s="603" customFormat="true" ht="15" customHeight="true" x14ac:dyDescent="0.2">
      <c r="B307" s="602"/>
      <c r="S307" s="395"/>
      <c r="T307" s="395"/>
      <c r="U307" s="395"/>
      <c r="V307" s="395"/>
      <c r="W307" s="395"/>
      <c r="X307" s="395"/>
      <c r="Y307" s="395"/>
      <c r="Z307" s="395"/>
      <c r="AA307" s="395"/>
      <c r="AB307" s="395"/>
      <c r="AC307" s="395"/>
      <c r="AD307" s="395"/>
      <c r="AE307" s="395"/>
      <c r="AF307" s="395"/>
      <c r="AG307" s="395"/>
      <c r="AH307" s="395"/>
      <c r="AI307" s="395"/>
      <c r="AJ307" s="395"/>
      <c r="AK307" s="395"/>
      <c r="AL307" s="395"/>
      <c r="AM307" s="395"/>
      <c r="AN307" s="395"/>
      <c r="AO307" s="395"/>
      <c r="AP307" s="395"/>
      <c r="AQ307" s="395"/>
      <c r="AR307" s="395"/>
      <c r="AS307" s="395"/>
      <c r="AT307" s="395"/>
      <c r="AU307" s="395"/>
      <c r="AV307" s="395"/>
      <c r="AW307" s="395"/>
      <c r="AX307" s="395"/>
      <c r="AY307" s="395"/>
      <c r="AZ307" s="395"/>
      <c r="BA307" s="359"/>
      <c r="BB307" s="357"/>
      <c r="BC307" s="357"/>
      <c r="BD307" s="357"/>
      <c r="BE307" s="357"/>
      <c r="BF307" s="357"/>
      <c r="BG307" s="357"/>
      <c r="BH307" s="357"/>
      <c r="BI307" s="357"/>
      <c r="BJ307" s="357"/>
      <c r="BK307" s="357"/>
      <c r="BL307" s="357"/>
      <c r="BM307" s="357"/>
      <c r="BN307" s="357"/>
      <c r="BO307" s="357"/>
      <c r="BP307" s="357"/>
      <c r="BQ307" s="357"/>
      <c r="BR307" s="359"/>
      <c r="BS307" s="394"/>
      <c r="BT307" s="394"/>
      <c r="BU307" s="394"/>
      <c r="BV307" s="394"/>
      <c r="BW307" s="394"/>
      <c r="BX307" s="394"/>
      <c r="BY307" s="394"/>
      <c r="BZ307" s="394"/>
      <c r="CA307" s="394"/>
      <c r="CB307" s="394"/>
      <c r="CC307" s="394"/>
      <c r="CD307" s="394"/>
      <c r="CE307" s="394"/>
      <c r="CF307" s="394"/>
      <c r="CG307" s="394"/>
      <c r="CH307" s="394"/>
      <c r="CI307" s="394"/>
      <c r="CJ307" s="394"/>
      <c r="CK307" s="394"/>
      <c r="CL307" s="394"/>
      <c r="CM307" s="394"/>
      <c r="CN307" s="394"/>
      <c r="CO307" s="394"/>
      <c r="CP307" s="394"/>
      <c r="CQ307" s="394"/>
      <c r="CR307" s="394"/>
      <c r="CS307" s="394"/>
      <c r="CT307" s="394"/>
      <c r="CU307" s="394"/>
      <c r="CV307" s="394"/>
      <c r="CW307" s="394"/>
      <c r="CX307" s="394"/>
      <c r="CY307" s="394"/>
      <c r="CZ307" s="394"/>
    </row>
    <row r="308" s="603" customFormat="true" ht="15" customHeight="true" x14ac:dyDescent="0.2">
      <c r="B308" s="602"/>
      <c r="S308" s="395"/>
      <c r="T308" s="395"/>
      <c r="U308" s="395"/>
      <c r="V308" s="395"/>
      <c r="W308" s="395"/>
      <c r="X308" s="395"/>
      <c r="Y308" s="395"/>
      <c r="Z308" s="395"/>
      <c r="AA308" s="395"/>
      <c r="AB308" s="395"/>
      <c r="AC308" s="395"/>
      <c r="AD308" s="395"/>
      <c r="AE308" s="395"/>
      <c r="AF308" s="395"/>
      <c r="AG308" s="395"/>
      <c r="AH308" s="395"/>
      <c r="AI308" s="395"/>
      <c r="AJ308" s="395"/>
      <c r="AK308" s="395"/>
      <c r="AL308" s="395"/>
      <c r="AM308" s="395"/>
      <c r="AN308" s="395"/>
      <c r="AO308" s="395"/>
      <c r="AP308" s="395"/>
      <c r="AQ308" s="395"/>
      <c r="AR308" s="395"/>
      <c r="AS308" s="395"/>
      <c r="AT308" s="395"/>
      <c r="AU308" s="395"/>
      <c r="AV308" s="395"/>
      <c r="AW308" s="395"/>
      <c r="AX308" s="395"/>
      <c r="AY308" s="395"/>
      <c r="AZ308" s="395"/>
      <c r="BA308" s="359"/>
      <c r="BB308" s="357"/>
      <c r="BC308" s="357"/>
      <c r="BD308" s="357"/>
      <c r="BE308" s="357"/>
      <c r="BF308" s="357"/>
      <c r="BG308" s="357"/>
      <c r="BH308" s="357"/>
      <c r="BI308" s="357"/>
      <c r="BJ308" s="357"/>
      <c r="BK308" s="357"/>
      <c r="BL308" s="357"/>
      <c r="BM308" s="357"/>
      <c r="BN308" s="357"/>
      <c r="BO308" s="357"/>
      <c r="BP308" s="357"/>
      <c r="BQ308" s="357"/>
      <c r="BR308" s="359"/>
      <c r="BS308" s="394"/>
      <c r="BT308" s="394"/>
      <c r="BU308" s="394"/>
      <c r="BV308" s="394"/>
      <c r="BW308" s="394"/>
      <c r="BX308" s="394"/>
      <c r="BY308" s="394"/>
      <c r="BZ308" s="394"/>
      <c r="CA308" s="394"/>
      <c r="CB308" s="394"/>
      <c r="CC308" s="394"/>
      <c r="CD308" s="394"/>
      <c r="CE308" s="394"/>
      <c r="CF308" s="394"/>
      <c r="CG308" s="394"/>
      <c r="CH308" s="394"/>
      <c r="CI308" s="394"/>
      <c r="CJ308" s="394"/>
      <c r="CK308" s="394"/>
      <c r="CL308" s="394"/>
      <c r="CM308" s="394"/>
      <c r="CN308" s="394"/>
      <c r="CO308" s="394"/>
      <c r="CP308" s="394"/>
      <c r="CQ308" s="394"/>
      <c r="CR308" s="394"/>
      <c r="CS308" s="394"/>
      <c r="CT308" s="394"/>
      <c r="CU308" s="394"/>
      <c r="CV308" s="394"/>
      <c r="CW308" s="394"/>
      <c r="CX308" s="394"/>
      <c r="CY308" s="394"/>
      <c r="CZ308" s="394"/>
    </row>
    <row r="309" s="603" customFormat="true" ht="15" customHeight="true" x14ac:dyDescent="0.2">
      <c r="B309" s="602"/>
      <c r="S309" s="395"/>
      <c r="T309" s="395"/>
      <c r="U309" s="395"/>
      <c r="V309" s="395"/>
      <c r="W309" s="395"/>
      <c r="X309" s="395"/>
      <c r="Y309" s="395"/>
      <c r="Z309" s="395"/>
      <c r="AA309" s="395"/>
      <c r="AB309" s="395"/>
      <c r="AC309" s="395"/>
      <c r="AD309" s="395"/>
      <c r="AE309" s="395"/>
      <c r="AF309" s="395"/>
      <c r="AG309" s="395"/>
      <c r="AH309" s="395"/>
      <c r="AI309" s="395"/>
      <c r="AJ309" s="395"/>
      <c r="AK309" s="395"/>
      <c r="AL309" s="395"/>
      <c r="AM309" s="395"/>
      <c r="AN309" s="395"/>
      <c r="AO309" s="395"/>
      <c r="AP309" s="395"/>
      <c r="AQ309" s="395"/>
      <c r="AR309" s="395"/>
      <c r="AS309" s="395"/>
      <c r="AT309" s="395"/>
      <c r="AU309" s="395"/>
      <c r="AV309" s="395"/>
      <c r="AW309" s="395"/>
      <c r="AX309" s="395"/>
      <c r="AY309" s="395"/>
      <c r="AZ309" s="395"/>
      <c r="BA309" s="359"/>
      <c r="BB309" s="357"/>
      <c r="BC309" s="357"/>
      <c r="BD309" s="357"/>
      <c r="BE309" s="357"/>
      <c r="BF309" s="357"/>
      <c r="BG309" s="357"/>
      <c r="BH309" s="357"/>
      <c r="BI309" s="357"/>
      <c r="BJ309" s="357"/>
      <c r="BK309" s="357"/>
      <c r="BL309" s="357"/>
      <c r="BM309" s="357"/>
      <c r="BN309" s="357"/>
      <c r="BO309" s="357"/>
      <c r="BP309" s="357"/>
      <c r="BQ309" s="357"/>
      <c r="BR309" s="359"/>
      <c r="BS309" s="394"/>
      <c r="BT309" s="394"/>
      <c r="BU309" s="394"/>
      <c r="BV309" s="394"/>
      <c r="BW309" s="394"/>
      <c r="BX309" s="394"/>
      <c r="BY309" s="394"/>
      <c r="BZ309" s="394"/>
      <c r="CA309" s="394"/>
      <c r="CB309" s="394"/>
      <c r="CC309" s="394"/>
      <c r="CD309" s="394"/>
      <c r="CE309" s="394"/>
      <c r="CF309" s="394"/>
      <c r="CG309" s="394"/>
      <c r="CH309" s="394"/>
      <c r="CI309" s="394"/>
      <c r="CJ309" s="394"/>
      <c r="CK309" s="394"/>
      <c r="CL309" s="394"/>
      <c r="CM309" s="394"/>
      <c r="CN309" s="394"/>
      <c r="CO309" s="394"/>
      <c r="CP309" s="394"/>
      <c r="CQ309" s="394"/>
      <c r="CR309" s="394"/>
      <c r="CS309" s="394"/>
      <c r="CT309" s="394"/>
      <c r="CU309" s="394"/>
      <c r="CV309" s="394"/>
      <c r="CW309" s="394"/>
      <c r="CX309" s="394"/>
      <c r="CY309" s="394"/>
      <c r="CZ309" s="394"/>
    </row>
    <row r="310" s="603" customFormat="true" ht="15" customHeight="true" x14ac:dyDescent="0.2">
      <c r="B310" s="602"/>
      <c r="S310" s="395"/>
      <c r="T310" s="395"/>
      <c r="U310" s="395"/>
      <c r="V310" s="395"/>
      <c r="W310" s="395"/>
      <c r="X310" s="395"/>
      <c r="Y310" s="395"/>
      <c r="Z310" s="395"/>
      <c r="AA310" s="395"/>
      <c r="AB310" s="395"/>
      <c r="AC310" s="395"/>
      <c r="AD310" s="395"/>
      <c r="AE310" s="395"/>
      <c r="AF310" s="395"/>
      <c r="AG310" s="395"/>
      <c r="AH310" s="395"/>
      <c r="AI310" s="395"/>
      <c r="AJ310" s="395"/>
      <c r="AK310" s="395"/>
      <c r="AL310" s="395"/>
      <c r="AM310" s="395"/>
      <c r="AN310" s="395"/>
      <c r="AO310" s="395"/>
      <c r="AP310" s="395"/>
      <c r="AQ310" s="395"/>
      <c r="AR310" s="395"/>
      <c r="AS310" s="395"/>
      <c r="AT310" s="395"/>
      <c r="AU310" s="395"/>
      <c r="AV310" s="395"/>
      <c r="AW310" s="395"/>
      <c r="AX310" s="395"/>
      <c r="AY310" s="395"/>
      <c r="AZ310" s="395"/>
      <c r="BA310" s="359"/>
      <c r="BB310" s="357"/>
      <c r="BC310" s="357"/>
      <c r="BD310" s="357"/>
      <c r="BE310" s="357"/>
      <c r="BF310" s="357"/>
      <c r="BG310" s="357"/>
      <c r="BH310" s="357"/>
      <c r="BI310" s="357"/>
      <c r="BJ310" s="357"/>
      <c r="BK310" s="357"/>
      <c r="BL310" s="357"/>
      <c r="BM310" s="357"/>
      <c r="BN310" s="357"/>
      <c r="BO310" s="357"/>
      <c r="BP310" s="357"/>
      <c r="BQ310" s="357"/>
      <c r="BR310" s="359"/>
      <c r="BS310" s="394"/>
      <c r="BT310" s="394"/>
      <c r="BU310" s="394"/>
      <c r="BV310" s="394"/>
      <c r="BW310" s="394"/>
      <c r="BX310" s="394"/>
      <c r="BY310" s="394"/>
      <c r="BZ310" s="394"/>
      <c r="CA310" s="394"/>
      <c r="CB310" s="394"/>
      <c r="CC310" s="394"/>
      <c r="CD310" s="394"/>
      <c r="CE310" s="394"/>
      <c r="CF310" s="394"/>
      <c r="CG310" s="394"/>
      <c r="CH310" s="394"/>
      <c r="CI310" s="394"/>
      <c r="CJ310" s="394"/>
      <c r="CK310" s="394"/>
      <c r="CL310" s="394"/>
      <c r="CM310" s="394"/>
      <c r="CN310" s="394"/>
      <c r="CO310" s="394"/>
      <c r="CP310" s="394"/>
      <c r="CQ310" s="394"/>
      <c r="CR310" s="394"/>
      <c r="CS310" s="394"/>
      <c r="CT310" s="394"/>
      <c r="CU310" s="394"/>
      <c r="CV310" s="394"/>
      <c r="CW310" s="394"/>
      <c r="CX310" s="394"/>
      <c r="CY310" s="394"/>
      <c r="CZ310" s="394"/>
    </row>
    <row r="311" s="603" customFormat="true" ht="15" customHeight="true" x14ac:dyDescent="0.2">
      <c r="B311" s="602"/>
      <c r="S311" s="395"/>
      <c r="T311" s="395"/>
      <c r="U311" s="395"/>
      <c r="V311" s="395"/>
      <c r="W311" s="395"/>
      <c r="X311" s="395"/>
      <c r="Y311" s="395"/>
      <c r="Z311" s="395"/>
      <c r="AA311" s="395"/>
      <c r="AB311" s="395"/>
      <c r="AC311" s="395"/>
      <c r="AD311" s="395"/>
      <c r="AE311" s="395"/>
      <c r="AF311" s="395"/>
      <c r="AG311" s="395"/>
      <c r="AH311" s="395"/>
      <c r="AI311" s="395"/>
      <c r="AJ311" s="395"/>
      <c r="AK311" s="395"/>
      <c r="AL311" s="395"/>
      <c r="AM311" s="395"/>
      <c r="AN311" s="395"/>
      <c r="AO311" s="395"/>
      <c r="AP311" s="395"/>
      <c r="AQ311" s="395"/>
      <c r="AR311" s="395"/>
      <c r="AS311" s="395"/>
      <c r="AT311" s="395"/>
      <c r="AU311" s="395"/>
      <c r="AV311" s="395"/>
      <c r="AW311" s="395"/>
      <c r="AX311" s="395"/>
      <c r="AY311" s="395"/>
      <c r="AZ311" s="395"/>
      <c r="BA311" s="359"/>
      <c r="BB311" s="357"/>
      <c r="BC311" s="357"/>
      <c r="BD311" s="357"/>
      <c r="BE311" s="357"/>
      <c r="BF311" s="357"/>
      <c r="BG311" s="357"/>
      <c r="BH311" s="357"/>
      <c r="BI311" s="357"/>
      <c r="BJ311" s="357"/>
      <c r="BK311" s="357"/>
      <c r="BL311" s="357"/>
      <c r="BM311" s="357"/>
      <c r="BN311" s="357"/>
      <c r="BO311" s="357"/>
      <c r="BP311" s="357"/>
      <c r="BQ311" s="357"/>
      <c r="BR311" s="359"/>
      <c r="BS311" s="394"/>
      <c r="BT311" s="394"/>
      <c r="BU311" s="394"/>
      <c r="BV311" s="394"/>
      <c r="BW311" s="394"/>
      <c r="BX311" s="394"/>
      <c r="BY311" s="394"/>
      <c r="BZ311" s="394"/>
      <c r="CA311" s="394"/>
      <c r="CB311" s="394"/>
      <c r="CC311" s="394"/>
      <c r="CD311" s="394"/>
      <c r="CE311" s="394"/>
      <c r="CF311" s="394"/>
      <c r="CG311" s="394"/>
      <c r="CH311" s="394"/>
      <c r="CI311" s="394"/>
      <c r="CJ311" s="394"/>
      <c r="CK311" s="394"/>
      <c r="CL311" s="394"/>
      <c r="CM311" s="394"/>
      <c r="CN311" s="394"/>
      <c r="CO311" s="394"/>
      <c r="CP311" s="394"/>
      <c r="CQ311" s="394"/>
      <c r="CR311" s="394"/>
      <c r="CS311" s="394"/>
      <c r="CT311" s="394"/>
      <c r="CU311" s="394"/>
      <c r="CV311" s="394"/>
      <c r="CW311" s="394"/>
      <c r="CX311" s="394"/>
      <c r="CY311" s="394"/>
      <c r="CZ311" s="394"/>
    </row>
    <row r="312" s="603" customFormat="true" ht="15" customHeight="true" x14ac:dyDescent="0.2">
      <c r="B312" s="602"/>
      <c r="S312" s="395"/>
      <c r="T312" s="395"/>
      <c r="U312" s="395"/>
      <c r="V312" s="395"/>
      <c r="W312" s="395"/>
      <c r="X312" s="395"/>
      <c r="Y312" s="395"/>
      <c r="Z312" s="395"/>
      <c r="AA312" s="395"/>
      <c r="AB312" s="395"/>
      <c r="AC312" s="395"/>
      <c r="AD312" s="395"/>
      <c r="AE312" s="395"/>
      <c r="AF312" s="395"/>
      <c r="AG312" s="395"/>
      <c r="AH312" s="395"/>
      <c r="AI312" s="395"/>
      <c r="AJ312" s="395"/>
      <c r="AK312" s="395"/>
      <c r="AL312" s="395"/>
      <c r="AM312" s="395"/>
      <c r="AN312" s="395"/>
      <c r="AO312" s="395"/>
      <c r="AP312" s="395"/>
      <c r="AQ312" s="395"/>
      <c r="AR312" s="395"/>
      <c r="AS312" s="395"/>
      <c r="AT312" s="395"/>
      <c r="AU312" s="395"/>
      <c r="AV312" s="395"/>
      <c r="AW312" s="395"/>
      <c r="AX312" s="395"/>
      <c r="AY312" s="395"/>
      <c r="AZ312" s="395"/>
      <c r="BA312" s="359"/>
      <c r="BB312" s="357"/>
      <c r="BC312" s="357"/>
      <c r="BD312" s="357"/>
      <c r="BE312" s="357"/>
      <c r="BF312" s="357"/>
      <c r="BG312" s="357"/>
      <c r="BH312" s="357"/>
      <c r="BI312" s="357"/>
      <c r="BJ312" s="357"/>
      <c r="BK312" s="357"/>
      <c r="BL312" s="357"/>
      <c r="BM312" s="357"/>
      <c r="BN312" s="357"/>
      <c r="BO312" s="357"/>
      <c r="BP312" s="357"/>
      <c r="BQ312" s="357"/>
      <c r="BR312" s="359"/>
      <c r="BS312" s="394"/>
      <c r="BT312" s="394"/>
      <c r="BU312" s="394"/>
      <c r="BV312" s="394"/>
      <c r="BW312" s="394"/>
      <c r="BX312" s="394"/>
      <c r="BY312" s="394"/>
      <c r="BZ312" s="394"/>
      <c r="CA312" s="394"/>
      <c r="CB312" s="394"/>
      <c r="CC312" s="394"/>
      <c r="CD312" s="394"/>
      <c r="CE312" s="394"/>
      <c r="CF312" s="394"/>
      <c r="CG312" s="394"/>
      <c r="CH312" s="394"/>
      <c r="CI312" s="394"/>
      <c r="CJ312" s="394"/>
      <c r="CK312" s="394"/>
      <c r="CL312" s="394"/>
      <c r="CM312" s="394"/>
      <c r="CN312" s="394"/>
      <c r="CO312" s="394"/>
      <c r="CP312" s="394"/>
      <c r="CQ312" s="394"/>
      <c r="CR312" s="394"/>
      <c r="CS312" s="394"/>
      <c r="CT312" s="394"/>
      <c r="CU312" s="394"/>
      <c r="CV312" s="394"/>
      <c r="CW312" s="394"/>
      <c r="CX312" s="394"/>
      <c r="CY312" s="394"/>
      <c r="CZ312" s="394"/>
    </row>
    <row r="313" s="603" customFormat="true" ht="15" customHeight="true" x14ac:dyDescent="0.2">
      <c r="B313" s="602"/>
      <c r="S313" s="395"/>
      <c r="T313" s="395"/>
      <c r="U313" s="395"/>
      <c r="V313" s="395"/>
      <c r="W313" s="395"/>
      <c r="X313" s="395"/>
      <c r="Y313" s="395"/>
      <c r="Z313" s="395"/>
      <c r="AA313" s="395"/>
      <c r="AB313" s="395"/>
      <c r="AC313" s="395"/>
      <c r="AD313" s="395"/>
      <c r="AE313" s="395"/>
      <c r="AF313" s="395"/>
      <c r="AG313" s="395"/>
      <c r="AH313" s="395"/>
      <c r="AI313" s="395"/>
      <c r="AJ313" s="395"/>
      <c r="AK313" s="395"/>
      <c r="AL313" s="395"/>
      <c r="AM313" s="395"/>
      <c r="AN313" s="395"/>
      <c r="AO313" s="395"/>
      <c r="AP313" s="395"/>
      <c r="AQ313" s="395"/>
      <c r="AR313" s="395"/>
      <c r="AS313" s="395"/>
      <c r="AT313" s="395"/>
      <c r="AU313" s="395"/>
      <c r="AV313" s="395"/>
      <c r="AW313" s="395"/>
      <c r="AX313" s="395"/>
      <c r="AY313" s="395"/>
      <c r="AZ313" s="395"/>
      <c r="BA313" s="359"/>
      <c r="BB313" s="357"/>
      <c r="BC313" s="357"/>
      <c r="BD313" s="357"/>
      <c r="BE313" s="357"/>
      <c r="BF313" s="357"/>
      <c r="BG313" s="357"/>
      <c r="BH313" s="357"/>
      <c r="BI313" s="357"/>
      <c r="BJ313" s="357"/>
      <c r="BK313" s="357"/>
      <c r="BL313" s="357"/>
      <c r="BM313" s="357"/>
      <c r="BN313" s="357"/>
      <c r="BO313" s="357"/>
      <c r="BP313" s="357"/>
      <c r="BQ313" s="357"/>
      <c r="BR313" s="359"/>
      <c r="BS313" s="394"/>
      <c r="BT313" s="394"/>
      <c r="BU313" s="394"/>
      <c r="BV313" s="394"/>
      <c r="BW313" s="394"/>
      <c r="BX313" s="394"/>
      <c r="BY313" s="394"/>
      <c r="BZ313" s="394"/>
      <c r="CA313" s="394"/>
      <c r="CB313" s="394"/>
      <c r="CC313" s="394"/>
      <c r="CD313" s="394"/>
      <c r="CE313" s="394"/>
      <c r="CF313" s="394"/>
      <c r="CG313" s="394"/>
      <c r="CH313" s="394"/>
      <c r="CI313" s="394"/>
      <c r="CJ313" s="394"/>
      <c r="CK313" s="394"/>
      <c r="CL313" s="394"/>
      <c r="CM313" s="394"/>
      <c r="CN313" s="394"/>
      <c r="CO313" s="394"/>
      <c r="CP313" s="394"/>
      <c r="CQ313" s="394"/>
      <c r="CR313" s="394"/>
      <c r="CS313" s="394"/>
      <c r="CT313" s="394"/>
      <c r="CU313" s="394"/>
      <c r="CV313" s="394"/>
      <c r="CW313" s="394"/>
      <c r="CX313" s="394"/>
      <c r="CY313" s="394"/>
      <c r="CZ313" s="394"/>
    </row>
    <row r="314" s="603" customFormat="true" ht="15" customHeight="true" x14ac:dyDescent="0.2">
      <c r="B314" s="602"/>
      <c r="S314" s="395"/>
      <c r="T314" s="395"/>
      <c r="U314" s="395"/>
      <c r="V314" s="395"/>
      <c r="W314" s="395"/>
      <c r="X314" s="395"/>
      <c r="Y314" s="395"/>
      <c r="Z314" s="395"/>
      <c r="AA314" s="395"/>
      <c r="AB314" s="395"/>
      <c r="AC314" s="395"/>
      <c r="AD314" s="395"/>
      <c r="AE314" s="395"/>
      <c r="AF314" s="395"/>
      <c r="AG314" s="395"/>
      <c r="AH314" s="395"/>
      <c r="AI314" s="395"/>
      <c r="AJ314" s="395"/>
      <c r="AK314" s="395"/>
      <c r="AL314" s="395"/>
      <c r="AM314" s="395"/>
      <c r="AN314" s="395"/>
      <c r="AO314" s="395"/>
      <c r="AP314" s="395"/>
      <c r="AQ314" s="395"/>
      <c r="AR314" s="395"/>
      <c r="AS314" s="395"/>
      <c r="AT314" s="395"/>
      <c r="AU314" s="395"/>
      <c r="AV314" s="395"/>
      <c r="AW314" s="395"/>
      <c r="AX314" s="395"/>
      <c r="AY314" s="395"/>
      <c r="AZ314" s="395"/>
      <c r="BA314" s="359"/>
      <c r="BB314" s="357"/>
      <c r="BC314" s="357"/>
      <c r="BD314" s="357"/>
      <c r="BE314" s="357"/>
      <c r="BF314" s="357"/>
      <c r="BG314" s="357"/>
      <c r="BH314" s="357"/>
      <c r="BI314" s="357"/>
      <c r="BJ314" s="357"/>
      <c r="BK314" s="357"/>
      <c r="BL314" s="357"/>
      <c r="BM314" s="357"/>
      <c r="BN314" s="357"/>
      <c r="BO314" s="357"/>
      <c r="BP314" s="357"/>
      <c r="BQ314" s="357"/>
      <c r="BR314" s="359"/>
      <c r="BS314" s="394"/>
      <c r="BT314" s="394"/>
      <c r="BU314" s="394"/>
      <c r="BV314" s="394"/>
      <c r="BW314" s="394"/>
      <c r="BX314" s="394"/>
      <c r="BY314" s="394"/>
      <c r="BZ314" s="394"/>
      <c r="CA314" s="394"/>
      <c r="CB314" s="394"/>
      <c r="CC314" s="394"/>
      <c r="CD314" s="394"/>
      <c r="CE314" s="394"/>
      <c r="CF314" s="394"/>
      <c r="CG314" s="394"/>
      <c r="CH314" s="394"/>
      <c r="CI314" s="394"/>
      <c r="CJ314" s="394"/>
      <c r="CK314" s="394"/>
      <c r="CL314" s="394"/>
      <c r="CM314" s="394"/>
      <c r="CN314" s="394"/>
      <c r="CO314" s="394"/>
      <c r="CP314" s="394"/>
      <c r="CQ314" s="394"/>
      <c r="CR314" s="394"/>
      <c r="CS314" s="394"/>
      <c r="CT314" s="394"/>
      <c r="CU314" s="394"/>
      <c r="CV314" s="394"/>
      <c r="CW314" s="394"/>
      <c r="CX314" s="394"/>
      <c r="CY314" s="394"/>
      <c r="CZ314" s="394"/>
    </row>
    <row r="315" s="603" customFormat="true" ht="15" customHeight="true" x14ac:dyDescent="0.2">
      <c r="B315" s="602"/>
      <c r="S315" s="395"/>
      <c r="T315" s="395"/>
      <c r="U315" s="395"/>
      <c r="V315" s="395"/>
      <c r="W315" s="395"/>
      <c r="X315" s="395"/>
      <c r="Y315" s="395"/>
      <c r="Z315" s="395"/>
      <c r="AA315" s="395"/>
      <c r="AB315" s="395"/>
      <c r="AC315" s="395"/>
      <c r="AD315" s="395"/>
      <c r="AE315" s="395"/>
      <c r="AF315" s="395"/>
      <c r="AG315" s="395"/>
      <c r="AH315" s="395"/>
      <c r="AI315" s="395"/>
      <c r="AJ315" s="395"/>
      <c r="AK315" s="395"/>
      <c r="AL315" s="395"/>
      <c r="AM315" s="395"/>
      <c r="AN315" s="395"/>
      <c r="AO315" s="395"/>
      <c r="AP315" s="395"/>
      <c r="AQ315" s="395"/>
      <c r="AR315" s="395"/>
      <c r="AS315" s="395"/>
      <c r="AT315" s="395"/>
      <c r="AU315" s="395"/>
      <c r="AV315" s="395"/>
      <c r="AW315" s="395"/>
      <c r="AX315" s="395"/>
      <c r="AY315" s="395"/>
      <c r="AZ315" s="395"/>
      <c r="BA315" s="359"/>
      <c r="BB315" s="357"/>
      <c r="BC315" s="357"/>
      <c r="BD315" s="357"/>
      <c r="BE315" s="357"/>
      <c r="BF315" s="357"/>
      <c r="BG315" s="357"/>
      <c r="BH315" s="357"/>
      <c r="BI315" s="357"/>
      <c r="BJ315" s="357"/>
      <c r="BK315" s="357"/>
      <c r="BL315" s="357"/>
      <c r="BM315" s="357"/>
      <c r="BN315" s="357"/>
      <c r="BO315" s="357"/>
      <c r="BP315" s="357"/>
      <c r="BQ315" s="357"/>
      <c r="BR315" s="359"/>
      <c r="BS315" s="394"/>
      <c r="BT315" s="394"/>
      <c r="BU315" s="394"/>
      <c r="BV315" s="394"/>
      <c r="BW315" s="394"/>
      <c r="BX315" s="394"/>
      <c r="BY315" s="394"/>
      <c r="BZ315" s="394"/>
      <c r="CA315" s="394"/>
      <c r="CB315" s="394"/>
      <c r="CC315" s="394"/>
      <c r="CD315" s="394"/>
      <c r="CE315" s="394"/>
      <c r="CF315" s="394"/>
      <c r="CG315" s="394"/>
      <c r="CH315" s="394"/>
      <c r="CI315" s="394"/>
      <c r="CJ315" s="394"/>
      <c r="CK315" s="394"/>
      <c r="CL315" s="394"/>
      <c r="CM315" s="394"/>
      <c r="CN315" s="394"/>
      <c r="CO315" s="394"/>
      <c r="CP315" s="394"/>
      <c r="CQ315" s="394"/>
      <c r="CR315" s="394"/>
      <c r="CS315" s="394"/>
      <c r="CT315" s="394"/>
      <c r="CU315" s="394"/>
      <c r="CV315" s="394"/>
      <c r="CW315" s="394"/>
      <c r="CX315" s="394"/>
      <c r="CY315" s="394"/>
      <c r="CZ315" s="394"/>
    </row>
    <row r="316" s="603" customFormat="true" ht="15" customHeight="true" x14ac:dyDescent="0.2">
      <c r="B316" s="602"/>
      <c r="S316" s="395"/>
      <c r="T316" s="395"/>
      <c r="U316" s="395"/>
      <c r="V316" s="395"/>
      <c r="W316" s="395"/>
      <c r="X316" s="395"/>
      <c r="Y316" s="395"/>
      <c r="Z316" s="395"/>
      <c r="AA316" s="395"/>
      <c r="AB316" s="395"/>
      <c r="AC316" s="395"/>
      <c r="AD316" s="395"/>
      <c r="AE316" s="395"/>
      <c r="AF316" s="395"/>
      <c r="AG316" s="395"/>
      <c r="AH316" s="395"/>
      <c r="AI316" s="395"/>
      <c r="AJ316" s="395"/>
      <c r="AK316" s="395"/>
      <c r="AL316" s="395"/>
      <c r="AM316" s="395"/>
      <c r="AN316" s="395"/>
      <c r="AO316" s="395"/>
      <c r="AP316" s="395"/>
      <c r="AQ316" s="395"/>
      <c r="AR316" s="395"/>
      <c r="AS316" s="395"/>
      <c r="AT316" s="395"/>
      <c r="AU316" s="395"/>
      <c r="AV316" s="395"/>
      <c r="AW316" s="395"/>
      <c r="AX316" s="395"/>
      <c r="AY316" s="395"/>
      <c r="AZ316" s="395"/>
      <c r="BA316" s="359"/>
      <c r="BB316" s="357"/>
      <c r="BC316" s="357"/>
      <c r="BD316" s="357"/>
      <c r="BE316" s="357"/>
      <c r="BF316" s="357"/>
      <c r="BG316" s="357"/>
      <c r="BH316" s="357"/>
      <c r="BI316" s="357"/>
      <c r="BJ316" s="357"/>
      <c r="BK316" s="357"/>
      <c r="BL316" s="357"/>
      <c r="BM316" s="357"/>
      <c r="BN316" s="357"/>
      <c r="BO316" s="357"/>
      <c r="BP316" s="357"/>
      <c r="BQ316" s="357"/>
      <c r="BR316" s="359"/>
      <c r="BS316" s="394"/>
      <c r="BT316" s="394"/>
      <c r="BU316" s="394"/>
      <c r="BV316" s="394"/>
      <c r="BW316" s="394"/>
      <c r="BX316" s="394"/>
      <c r="BY316" s="394"/>
      <c r="BZ316" s="394"/>
      <c r="CA316" s="394"/>
      <c r="CB316" s="394"/>
      <c r="CC316" s="394"/>
      <c r="CD316" s="394"/>
      <c r="CE316" s="394"/>
      <c r="CF316" s="394"/>
      <c r="CG316" s="394"/>
      <c r="CH316" s="394"/>
      <c r="CI316" s="394"/>
      <c r="CJ316" s="394"/>
      <c r="CK316" s="394"/>
      <c r="CL316" s="394"/>
      <c r="CM316" s="394"/>
      <c r="CN316" s="394"/>
      <c r="CO316" s="394"/>
      <c r="CP316" s="394"/>
      <c r="CQ316" s="394"/>
      <c r="CR316" s="394"/>
      <c r="CS316" s="394"/>
      <c r="CT316" s="394"/>
      <c r="CU316" s="394"/>
      <c r="CV316" s="394"/>
      <c r="CW316" s="394"/>
      <c r="CX316" s="394"/>
      <c r="CY316" s="394"/>
      <c r="CZ316" s="394"/>
    </row>
    <row r="317" s="603" customFormat="true" ht="15" customHeight="true" x14ac:dyDescent="0.2">
      <c r="B317" s="602"/>
      <c r="S317" s="395"/>
      <c r="T317" s="395"/>
      <c r="U317" s="395"/>
      <c r="V317" s="395"/>
      <c r="W317" s="395"/>
      <c r="X317" s="395"/>
      <c r="Y317" s="395"/>
      <c r="Z317" s="395"/>
      <c r="AA317" s="395"/>
      <c r="AB317" s="395"/>
      <c r="AC317" s="395"/>
      <c r="AD317" s="395"/>
      <c r="AE317" s="395"/>
      <c r="AF317" s="395"/>
      <c r="AG317" s="395"/>
      <c r="AH317" s="395"/>
      <c r="AI317" s="395"/>
      <c r="AJ317" s="395"/>
      <c r="AK317" s="395"/>
      <c r="AL317" s="395"/>
      <c r="AM317" s="395"/>
      <c r="AN317" s="395"/>
      <c r="AO317" s="395"/>
      <c r="AP317" s="395"/>
      <c r="AQ317" s="395"/>
      <c r="AR317" s="395"/>
      <c r="AS317" s="395"/>
      <c r="AT317" s="395"/>
      <c r="AU317" s="395"/>
      <c r="AV317" s="395"/>
      <c r="AW317" s="395"/>
      <c r="AX317" s="395"/>
      <c r="AY317" s="395"/>
      <c r="AZ317" s="395"/>
      <c r="BA317" s="359"/>
      <c r="BB317" s="357"/>
      <c r="BC317" s="357"/>
      <c r="BD317" s="357"/>
      <c r="BE317" s="357"/>
      <c r="BF317" s="357"/>
      <c r="BG317" s="357"/>
      <c r="BH317" s="357"/>
      <c r="BI317" s="357"/>
      <c r="BJ317" s="357"/>
      <c r="BK317" s="357"/>
      <c r="BL317" s="357"/>
      <c r="BM317" s="357"/>
      <c r="BN317" s="357"/>
      <c r="BO317" s="357"/>
      <c r="BP317" s="357"/>
      <c r="BQ317" s="357"/>
      <c r="BR317" s="359"/>
      <c r="BS317" s="394"/>
      <c r="BT317" s="394"/>
      <c r="BU317" s="394"/>
      <c r="BV317" s="394"/>
      <c r="BW317" s="394"/>
      <c r="BX317" s="394"/>
      <c r="BY317" s="394"/>
      <c r="BZ317" s="394"/>
      <c r="CA317" s="394"/>
      <c r="CB317" s="394"/>
      <c r="CC317" s="394"/>
      <c r="CD317" s="394"/>
      <c r="CE317" s="394"/>
      <c r="CF317" s="394"/>
      <c r="CG317" s="394"/>
      <c r="CH317" s="394"/>
      <c r="CI317" s="394"/>
      <c r="CJ317" s="394"/>
      <c r="CK317" s="394"/>
      <c r="CL317" s="394"/>
      <c r="CM317" s="394"/>
      <c r="CN317" s="394"/>
      <c r="CO317" s="394"/>
      <c r="CP317" s="394"/>
      <c r="CQ317" s="394"/>
      <c r="CR317" s="394"/>
      <c r="CS317" s="394"/>
      <c r="CT317" s="394"/>
      <c r="CU317" s="394"/>
      <c r="CV317" s="394"/>
      <c r="CW317" s="394"/>
      <c r="CX317" s="394"/>
      <c r="CY317" s="394"/>
      <c r="CZ317" s="394"/>
    </row>
    <row r="318" s="603" customFormat="true" ht="15" customHeight="true" x14ac:dyDescent="0.2">
      <c r="B318" s="602"/>
      <c r="S318" s="395"/>
      <c r="T318" s="395"/>
      <c r="U318" s="395"/>
      <c r="V318" s="395"/>
      <c r="W318" s="395"/>
      <c r="X318" s="395"/>
      <c r="Y318" s="395"/>
      <c r="Z318" s="395"/>
      <c r="AA318" s="395"/>
      <c r="AB318" s="395"/>
      <c r="AC318" s="395"/>
      <c r="AD318" s="395"/>
      <c r="AE318" s="395"/>
      <c r="AF318" s="395"/>
      <c r="AG318" s="395"/>
      <c r="AH318" s="395"/>
      <c r="AI318" s="395"/>
      <c r="AJ318" s="395"/>
      <c r="AK318" s="395"/>
      <c r="AL318" s="395"/>
      <c r="AM318" s="395"/>
      <c r="AN318" s="395"/>
      <c r="AO318" s="395"/>
      <c r="AP318" s="395"/>
      <c r="AQ318" s="395"/>
      <c r="AR318" s="395"/>
      <c r="AS318" s="395"/>
      <c r="AT318" s="395"/>
      <c r="AU318" s="395"/>
      <c r="AV318" s="395"/>
      <c r="AW318" s="395"/>
      <c r="AX318" s="395"/>
      <c r="AY318" s="395"/>
      <c r="AZ318" s="395"/>
      <c r="BA318" s="359"/>
      <c r="BB318" s="357"/>
      <c r="BC318" s="357"/>
      <c r="BD318" s="357"/>
      <c r="BE318" s="357"/>
      <c r="BF318" s="357"/>
      <c r="BG318" s="357"/>
      <c r="BH318" s="357"/>
      <c r="BI318" s="357"/>
      <c r="BJ318" s="357"/>
      <c r="BK318" s="357"/>
      <c r="BL318" s="357"/>
      <c r="BM318" s="357"/>
      <c r="BN318" s="357"/>
      <c r="BO318" s="357"/>
      <c r="BP318" s="357"/>
      <c r="BQ318" s="357"/>
      <c r="BR318" s="359"/>
      <c r="BS318" s="394"/>
      <c r="BT318" s="394"/>
      <c r="BU318" s="394"/>
      <c r="BV318" s="394"/>
      <c r="BW318" s="394"/>
      <c r="BX318" s="394"/>
      <c r="BY318" s="394"/>
      <c r="BZ318" s="394"/>
      <c r="CA318" s="394"/>
      <c r="CB318" s="394"/>
      <c r="CC318" s="394"/>
      <c r="CD318" s="394"/>
      <c r="CE318" s="394"/>
      <c r="CF318" s="394"/>
      <c r="CG318" s="394"/>
      <c r="CH318" s="394"/>
      <c r="CI318" s="394"/>
      <c r="CJ318" s="394"/>
      <c r="CK318" s="394"/>
      <c r="CL318" s="394"/>
      <c r="CM318" s="394"/>
      <c r="CN318" s="394"/>
      <c r="CO318" s="394"/>
      <c r="CP318" s="394"/>
      <c r="CQ318" s="394"/>
      <c r="CR318" s="394"/>
      <c r="CS318" s="394"/>
      <c r="CT318" s="394"/>
      <c r="CU318" s="394"/>
      <c r="CV318" s="394"/>
      <c r="CW318" s="394"/>
      <c r="CX318" s="394"/>
      <c r="CY318" s="394"/>
      <c r="CZ318" s="394"/>
    </row>
    <row r="319" s="603" customFormat="true" ht="15" customHeight="true" x14ac:dyDescent="0.2">
      <c r="B319" s="602"/>
      <c r="S319" s="395"/>
      <c r="T319" s="395"/>
      <c r="U319" s="395"/>
      <c r="V319" s="395"/>
      <c r="W319" s="395"/>
      <c r="X319" s="395"/>
      <c r="Y319" s="395"/>
      <c r="Z319" s="395"/>
      <c r="AA319" s="395"/>
      <c r="AB319" s="395"/>
      <c r="AC319" s="395"/>
      <c r="AD319" s="395"/>
      <c r="AE319" s="395"/>
      <c r="AF319" s="395"/>
      <c r="AG319" s="395"/>
      <c r="AH319" s="395"/>
      <c r="AI319" s="395"/>
      <c r="AJ319" s="395"/>
      <c r="AK319" s="395"/>
      <c r="AL319" s="395"/>
      <c r="AM319" s="395"/>
      <c r="AN319" s="395"/>
      <c r="AO319" s="395"/>
      <c r="AP319" s="395"/>
      <c r="AQ319" s="395"/>
      <c r="AR319" s="395"/>
      <c r="AS319" s="395"/>
      <c r="AT319" s="395"/>
      <c r="AU319" s="395"/>
      <c r="AV319" s="395"/>
      <c r="AW319" s="395"/>
      <c r="AX319" s="395"/>
      <c r="AY319" s="395"/>
      <c r="AZ319" s="395"/>
      <c r="BA319" s="359"/>
      <c r="BB319" s="357"/>
      <c r="BC319" s="357"/>
      <c r="BD319" s="357"/>
      <c r="BE319" s="357"/>
      <c r="BF319" s="357"/>
      <c r="BG319" s="357"/>
      <c r="BH319" s="357"/>
      <c r="BI319" s="357"/>
      <c r="BJ319" s="357"/>
      <c r="BK319" s="357"/>
      <c r="BL319" s="357"/>
      <c r="BM319" s="357"/>
      <c r="BN319" s="357"/>
      <c r="BO319" s="357"/>
      <c r="BP319" s="357"/>
      <c r="BQ319" s="357"/>
      <c r="BR319" s="359"/>
      <c r="BS319" s="394"/>
      <c r="BT319" s="394"/>
      <c r="BU319" s="394"/>
      <c r="BV319" s="394"/>
      <c r="BW319" s="394"/>
      <c r="BX319" s="394"/>
      <c r="BY319" s="394"/>
      <c r="BZ319" s="394"/>
      <c r="CA319" s="394"/>
      <c r="CB319" s="394"/>
      <c r="CC319" s="394"/>
      <c r="CD319" s="394"/>
      <c r="CE319" s="394"/>
      <c r="CF319" s="394"/>
      <c r="CG319" s="394"/>
      <c r="CH319" s="394"/>
      <c r="CI319" s="394"/>
      <c r="CJ319" s="394"/>
      <c r="CK319" s="394"/>
      <c r="CL319" s="394"/>
      <c r="CM319" s="394"/>
      <c r="CN319" s="394"/>
      <c r="CO319" s="394"/>
      <c r="CP319" s="394"/>
      <c r="CQ319" s="394"/>
      <c r="CR319" s="394"/>
      <c r="CS319" s="394"/>
      <c r="CT319" s="394"/>
      <c r="CU319" s="394"/>
      <c r="CV319" s="394"/>
      <c r="CW319" s="394"/>
      <c r="CX319" s="394"/>
      <c r="CY319" s="394"/>
      <c r="CZ319" s="394"/>
    </row>
    <row r="320" s="603" customFormat="true" ht="15" customHeight="true" x14ac:dyDescent="0.2">
      <c r="B320" s="602"/>
      <c r="S320" s="395"/>
      <c r="T320" s="395"/>
      <c r="U320" s="395"/>
      <c r="V320" s="395"/>
      <c r="W320" s="395"/>
      <c r="X320" s="395"/>
      <c r="Y320" s="395"/>
      <c r="Z320" s="395"/>
      <c r="AA320" s="395"/>
      <c r="AB320" s="395"/>
      <c r="AC320" s="395"/>
      <c r="AD320" s="395"/>
      <c r="AE320" s="395"/>
      <c r="AF320" s="395"/>
      <c r="AG320" s="395"/>
      <c r="AH320" s="395"/>
      <c r="AI320" s="395"/>
      <c r="AJ320" s="395"/>
      <c r="AK320" s="395"/>
      <c r="AL320" s="395"/>
      <c r="AM320" s="395"/>
      <c r="AN320" s="395"/>
      <c r="AO320" s="395"/>
      <c r="AP320" s="395"/>
      <c r="AQ320" s="395"/>
      <c r="AR320" s="395"/>
      <c r="AS320" s="395"/>
      <c r="AT320" s="395"/>
      <c r="AU320" s="395"/>
      <c r="AV320" s="395"/>
      <c r="AW320" s="395"/>
      <c r="AX320" s="395"/>
      <c r="AY320" s="395"/>
      <c r="AZ320" s="395"/>
      <c r="BA320" s="359"/>
      <c r="BB320" s="357"/>
      <c r="BC320" s="357"/>
      <c r="BD320" s="357"/>
      <c r="BE320" s="357"/>
      <c r="BF320" s="357"/>
      <c r="BG320" s="357"/>
      <c r="BH320" s="357"/>
      <c r="BI320" s="357"/>
      <c r="BJ320" s="357"/>
      <c r="BK320" s="357"/>
      <c r="BL320" s="357"/>
      <c r="BM320" s="357"/>
      <c r="BN320" s="357"/>
      <c r="BO320" s="357"/>
      <c r="BP320" s="357"/>
      <c r="BQ320" s="357"/>
      <c r="BR320" s="359"/>
      <c r="BS320" s="394"/>
      <c r="BT320" s="394"/>
      <c r="BU320" s="394"/>
      <c r="BV320" s="394"/>
      <c r="BW320" s="394"/>
      <c r="BX320" s="394"/>
      <c r="BY320" s="394"/>
      <c r="BZ320" s="394"/>
      <c r="CA320" s="394"/>
      <c r="CB320" s="394"/>
      <c r="CC320" s="394"/>
      <c r="CD320" s="394"/>
      <c r="CE320" s="394"/>
      <c r="CF320" s="394"/>
      <c r="CG320" s="394"/>
      <c r="CH320" s="394"/>
      <c r="CI320" s="394"/>
      <c r="CJ320" s="394"/>
      <c r="CK320" s="394"/>
      <c r="CL320" s="394"/>
      <c r="CM320" s="394"/>
      <c r="CN320" s="394"/>
      <c r="CO320" s="394"/>
      <c r="CP320" s="394"/>
      <c r="CQ320" s="394"/>
      <c r="CR320" s="394"/>
      <c r="CS320" s="394"/>
      <c r="CT320" s="394"/>
      <c r="CU320" s="394"/>
      <c r="CV320" s="394"/>
      <c r="CW320" s="394"/>
      <c r="CX320" s="394"/>
      <c r="CY320" s="394"/>
      <c r="CZ320" s="394"/>
    </row>
    <row r="321" s="603" customFormat="true" ht="15" customHeight="true" x14ac:dyDescent="0.2">
      <c r="B321" s="602"/>
      <c r="S321" s="395"/>
      <c r="T321" s="395"/>
      <c r="U321" s="395"/>
      <c r="V321" s="395"/>
      <c r="W321" s="395"/>
      <c r="X321" s="395"/>
      <c r="Y321" s="395"/>
      <c r="Z321" s="395"/>
      <c r="AA321" s="395"/>
      <c r="AB321" s="395"/>
      <c r="AC321" s="395"/>
      <c r="AD321" s="395"/>
      <c r="AE321" s="395"/>
      <c r="AF321" s="395"/>
      <c r="AG321" s="395"/>
      <c r="AH321" s="395"/>
      <c r="AI321" s="395"/>
      <c r="AJ321" s="395"/>
      <c r="AK321" s="395"/>
      <c r="AL321" s="395"/>
      <c r="AM321" s="395"/>
      <c r="AN321" s="395"/>
      <c r="AO321" s="395"/>
      <c r="AP321" s="395"/>
      <c r="AQ321" s="395"/>
      <c r="AR321" s="395"/>
      <c r="AS321" s="395"/>
      <c r="AT321" s="395"/>
      <c r="AU321" s="395"/>
      <c r="AV321" s="395"/>
      <c r="AW321" s="395"/>
      <c r="AX321" s="395"/>
      <c r="AY321" s="395"/>
      <c r="AZ321" s="395"/>
      <c r="BA321" s="359"/>
      <c r="BB321" s="357"/>
      <c r="BC321" s="357"/>
      <c r="BD321" s="357"/>
      <c r="BE321" s="357"/>
      <c r="BF321" s="357"/>
      <c r="BG321" s="357"/>
      <c r="BH321" s="357"/>
      <c r="BI321" s="357"/>
      <c r="BJ321" s="357"/>
      <c r="BK321" s="357"/>
      <c r="BL321" s="357"/>
      <c r="BM321" s="357"/>
      <c r="BN321" s="357"/>
      <c r="BO321" s="357"/>
      <c r="BP321" s="357"/>
      <c r="BQ321" s="357"/>
      <c r="BR321" s="359"/>
      <c r="BS321" s="394"/>
      <c r="BT321" s="394"/>
      <c r="BU321" s="394"/>
      <c r="BV321" s="394"/>
      <c r="BW321" s="394"/>
      <c r="BX321" s="394"/>
      <c r="BY321" s="394"/>
      <c r="BZ321" s="394"/>
      <c r="CA321" s="394"/>
      <c r="CB321" s="394"/>
      <c r="CC321" s="394"/>
      <c r="CD321" s="394"/>
      <c r="CE321" s="394"/>
      <c r="CF321" s="394"/>
      <c r="CG321" s="394"/>
      <c r="CH321" s="394"/>
      <c r="CI321" s="394"/>
      <c r="CJ321" s="394"/>
      <c r="CK321" s="394"/>
      <c r="CL321" s="394"/>
      <c r="CM321" s="394"/>
      <c r="CN321" s="394"/>
      <c r="CO321" s="394"/>
      <c r="CP321" s="394"/>
      <c r="CQ321" s="394"/>
      <c r="CR321" s="394"/>
      <c r="CS321" s="394"/>
      <c r="CT321" s="394"/>
      <c r="CU321" s="394"/>
      <c r="CV321" s="394"/>
      <c r="CW321" s="394"/>
      <c r="CX321" s="394"/>
      <c r="CY321" s="394"/>
      <c r="CZ321" s="394"/>
    </row>
    <row r="322" s="603" customFormat="true" ht="15" customHeight="true" x14ac:dyDescent="0.2">
      <c r="B322" s="602"/>
      <c r="S322" s="395"/>
      <c r="T322" s="395"/>
      <c r="U322" s="395"/>
      <c r="V322" s="395"/>
      <c r="W322" s="395"/>
      <c r="X322" s="395"/>
      <c r="Y322" s="395"/>
      <c r="Z322" s="395"/>
      <c r="AA322" s="395"/>
      <c r="AB322" s="395"/>
      <c r="AC322" s="395"/>
      <c r="AD322" s="395"/>
      <c r="AE322" s="395"/>
      <c r="AF322" s="395"/>
      <c r="AG322" s="395"/>
      <c r="AH322" s="395"/>
      <c r="AI322" s="395"/>
      <c r="AJ322" s="395"/>
      <c r="AK322" s="395"/>
      <c r="AL322" s="395"/>
      <c r="AM322" s="395"/>
      <c r="AN322" s="395"/>
      <c r="AO322" s="395"/>
      <c r="AP322" s="395"/>
      <c r="AQ322" s="395"/>
      <c r="AR322" s="395"/>
      <c r="AS322" s="395"/>
      <c r="AT322" s="395"/>
      <c r="AU322" s="395"/>
      <c r="AV322" s="395"/>
      <c r="AW322" s="395"/>
      <c r="AX322" s="395"/>
      <c r="AY322" s="395"/>
      <c r="AZ322" s="395"/>
      <c r="BA322" s="359"/>
      <c r="BB322" s="357"/>
      <c r="BC322" s="357"/>
      <c r="BD322" s="357"/>
      <c r="BE322" s="357"/>
      <c r="BF322" s="357"/>
      <c r="BG322" s="357"/>
      <c r="BH322" s="357"/>
      <c r="BI322" s="357"/>
      <c r="BJ322" s="357"/>
      <c r="BK322" s="357"/>
      <c r="BL322" s="357"/>
      <c r="BM322" s="357"/>
      <c r="BN322" s="357"/>
      <c r="BO322" s="357"/>
      <c r="BP322" s="357"/>
      <c r="BQ322" s="357"/>
      <c r="BR322" s="359"/>
      <c r="BS322" s="394"/>
      <c r="BT322" s="394"/>
      <c r="BU322" s="394"/>
      <c r="BV322" s="394"/>
      <c r="BW322" s="394"/>
      <c r="BX322" s="394"/>
      <c r="BY322" s="394"/>
      <c r="BZ322" s="394"/>
      <c r="CA322" s="394"/>
      <c r="CB322" s="394"/>
      <c r="CC322" s="394"/>
      <c r="CD322" s="394"/>
      <c r="CE322" s="394"/>
      <c r="CF322" s="394"/>
      <c r="CG322" s="394"/>
      <c r="CH322" s="394"/>
      <c r="CI322" s="394"/>
      <c r="CJ322" s="394"/>
      <c r="CK322" s="394"/>
      <c r="CL322" s="394"/>
      <c r="CM322" s="394"/>
      <c r="CN322" s="394"/>
      <c r="CO322" s="394"/>
      <c r="CP322" s="394"/>
      <c r="CQ322" s="394"/>
      <c r="CR322" s="394"/>
      <c r="CS322" s="394"/>
      <c r="CT322" s="394"/>
      <c r="CU322" s="394"/>
      <c r="CV322" s="394"/>
      <c r="CW322" s="394"/>
      <c r="CX322" s="394"/>
      <c r="CY322" s="394"/>
      <c r="CZ322" s="394"/>
    </row>
    <row r="323" s="603" customFormat="true" ht="15" customHeight="true" x14ac:dyDescent="0.2">
      <c r="B323" s="602"/>
      <c r="S323" s="395"/>
      <c r="T323" s="395"/>
      <c r="U323" s="395"/>
      <c r="V323" s="395"/>
      <c r="W323" s="395"/>
      <c r="X323" s="395"/>
      <c r="Y323" s="395"/>
      <c r="Z323" s="395"/>
      <c r="AA323" s="395"/>
      <c r="AB323" s="395"/>
      <c r="AC323" s="395"/>
      <c r="AD323" s="395"/>
      <c r="AE323" s="395"/>
      <c r="AF323" s="395"/>
      <c r="AG323" s="395"/>
      <c r="AH323" s="395"/>
      <c r="AI323" s="395"/>
      <c r="AJ323" s="395"/>
      <c r="AK323" s="395"/>
      <c r="AL323" s="395"/>
      <c r="AM323" s="395"/>
      <c r="AN323" s="395"/>
      <c r="AO323" s="395"/>
      <c r="AP323" s="395"/>
      <c r="AQ323" s="395"/>
      <c r="AR323" s="395"/>
      <c r="AS323" s="395"/>
      <c r="AT323" s="395"/>
      <c r="AU323" s="395"/>
      <c r="AV323" s="395"/>
      <c r="AW323" s="395"/>
      <c r="AX323" s="395"/>
      <c r="AY323" s="395"/>
      <c r="AZ323" s="395"/>
      <c r="BA323" s="359"/>
      <c r="BB323" s="357"/>
      <c r="BC323" s="357"/>
      <c r="BD323" s="357"/>
      <c r="BE323" s="357"/>
      <c r="BF323" s="357"/>
      <c r="BG323" s="357"/>
      <c r="BH323" s="357"/>
      <c r="BI323" s="357"/>
      <c r="BJ323" s="357"/>
      <c r="BK323" s="357"/>
      <c r="BL323" s="357"/>
      <c r="BM323" s="357"/>
      <c r="BN323" s="357"/>
      <c r="BO323" s="357"/>
      <c r="BP323" s="357"/>
      <c r="BQ323" s="357"/>
      <c r="BR323" s="359"/>
      <c r="BS323" s="394"/>
      <c r="BT323" s="394"/>
      <c r="BU323" s="394"/>
      <c r="BV323" s="394"/>
      <c r="BW323" s="394"/>
      <c r="BX323" s="394"/>
      <c r="BY323" s="394"/>
      <c r="BZ323" s="394"/>
      <c r="CA323" s="394"/>
      <c r="CB323" s="394"/>
      <c r="CC323" s="394"/>
      <c r="CD323" s="394"/>
      <c r="CE323" s="394"/>
      <c r="CF323" s="394"/>
      <c r="CG323" s="394"/>
      <c r="CH323" s="394"/>
      <c r="CI323" s="394"/>
      <c r="CJ323" s="394"/>
      <c r="CK323" s="394"/>
      <c r="CL323" s="394"/>
      <c r="CM323" s="394"/>
      <c r="CN323" s="394"/>
      <c r="CO323" s="394"/>
      <c r="CP323" s="394"/>
      <c r="CQ323" s="394"/>
      <c r="CR323" s="394"/>
      <c r="CS323" s="394"/>
      <c r="CT323" s="394"/>
      <c r="CU323" s="394"/>
      <c r="CV323" s="394"/>
      <c r="CW323" s="394"/>
      <c r="CX323" s="394"/>
      <c r="CY323" s="394"/>
      <c r="CZ323" s="394"/>
    </row>
    <row r="324" s="603" customFormat="true" ht="15" customHeight="true" x14ac:dyDescent="0.2">
      <c r="B324" s="602"/>
      <c r="S324" s="395"/>
      <c r="T324" s="395"/>
      <c r="U324" s="395"/>
      <c r="V324" s="395"/>
      <c r="W324" s="395"/>
      <c r="X324" s="395"/>
      <c r="Y324" s="395"/>
      <c r="Z324" s="395"/>
      <c r="AA324" s="395"/>
      <c r="AB324" s="395"/>
      <c r="AC324" s="395"/>
      <c r="AD324" s="395"/>
      <c r="AE324" s="395"/>
      <c r="AF324" s="395"/>
      <c r="AG324" s="395"/>
      <c r="AH324" s="395"/>
      <c r="AI324" s="395"/>
      <c r="AJ324" s="395"/>
      <c r="AK324" s="395"/>
      <c r="AL324" s="395"/>
      <c r="AM324" s="395"/>
      <c r="AN324" s="395"/>
      <c r="AO324" s="395"/>
      <c r="AP324" s="395"/>
      <c r="AQ324" s="395"/>
      <c r="AR324" s="395"/>
      <c r="AS324" s="395"/>
      <c r="AT324" s="395"/>
      <c r="AU324" s="395"/>
      <c r="AV324" s="395"/>
      <c r="AW324" s="395"/>
      <c r="AX324" s="395"/>
      <c r="AY324" s="395"/>
      <c r="AZ324" s="395"/>
      <c r="BA324" s="359"/>
      <c r="BB324" s="357"/>
      <c r="BC324" s="357"/>
      <c r="BD324" s="357"/>
      <c r="BE324" s="357"/>
      <c r="BF324" s="357"/>
      <c r="BG324" s="357"/>
      <c r="BH324" s="357"/>
      <c r="BI324" s="357"/>
      <c r="BJ324" s="357"/>
      <c r="BK324" s="357"/>
      <c r="BL324" s="357"/>
      <c r="BM324" s="357"/>
      <c r="BN324" s="357"/>
      <c r="BO324" s="357"/>
      <c r="BP324" s="357"/>
      <c r="BQ324" s="357"/>
      <c r="BR324" s="359"/>
      <c r="BS324" s="394"/>
      <c r="BT324" s="394"/>
      <c r="BU324" s="394"/>
      <c r="BV324" s="394"/>
      <c r="BW324" s="394"/>
      <c r="BX324" s="394"/>
      <c r="BY324" s="394"/>
      <c r="BZ324" s="394"/>
      <c r="CA324" s="394"/>
      <c r="CB324" s="394"/>
      <c r="CC324" s="394"/>
      <c r="CD324" s="394"/>
      <c r="CE324" s="394"/>
      <c r="CF324" s="394"/>
      <c r="CG324" s="394"/>
      <c r="CH324" s="394"/>
      <c r="CI324" s="394"/>
      <c r="CJ324" s="394"/>
      <c r="CK324" s="394"/>
      <c r="CL324" s="394"/>
      <c r="CM324" s="394"/>
      <c r="CN324" s="394"/>
      <c r="CO324" s="394"/>
      <c r="CP324" s="394"/>
      <c r="CQ324" s="394"/>
      <c r="CR324" s="394"/>
      <c r="CS324" s="394"/>
      <c r="CT324" s="394"/>
      <c r="CU324" s="394"/>
      <c r="CV324" s="394"/>
      <c r="CW324" s="394"/>
      <c r="CX324" s="394"/>
      <c r="CY324" s="394"/>
      <c r="CZ324" s="394"/>
    </row>
    <row r="325" s="603" customFormat="true" ht="15" customHeight="true" x14ac:dyDescent="0.2">
      <c r="B325" s="602"/>
      <c r="S325" s="395"/>
      <c r="T325" s="395"/>
      <c r="U325" s="395"/>
      <c r="V325" s="395"/>
      <c r="W325" s="395"/>
      <c r="X325" s="395"/>
      <c r="Y325" s="395"/>
      <c r="Z325" s="395"/>
      <c r="AA325" s="395"/>
      <c r="AB325" s="395"/>
      <c r="AC325" s="395"/>
      <c r="AD325" s="395"/>
      <c r="AE325" s="395"/>
      <c r="AF325" s="395"/>
      <c r="AG325" s="395"/>
      <c r="AH325" s="395"/>
      <c r="AI325" s="395"/>
      <c r="AJ325" s="395"/>
      <c r="AK325" s="395"/>
      <c r="AL325" s="395"/>
      <c r="AM325" s="395"/>
      <c r="AN325" s="395"/>
      <c r="AO325" s="395"/>
      <c r="AP325" s="395"/>
      <c r="AQ325" s="395"/>
      <c r="AR325" s="395"/>
      <c r="AS325" s="395"/>
      <c r="AT325" s="395"/>
      <c r="AU325" s="395"/>
      <c r="AV325" s="395"/>
      <c r="AW325" s="395"/>
      <c r="AX325" s="395"/>
      <c r="AY325" s="395"/>
      <c r="AZ325" s="395"/>
      <c r="BA325" s="359"/>
      <c r="BB325" s="357"/>
      <c r="BC325" s="357"/>
      <c r="BD325" s="357"/>
      <c r="BE325" s="357"/>
      <c r="BF325" s="357"/>
      <c r="BG325" s="357"/>
      <c r="BH325" s="357"/>
      <c r="BI325" s="357"/>
      <c r="BJ325" s="357"/>
      <c r="BK325" s="357"/>
      <c r="BL325" s="357"/>
      <c r="BM325" s="357"/>
      <c r="BN325" s="357"/>
      <c r="BO325" s="357"/>
      <c r="BP325" s="357"/>
      <c r="BQ325" s="357"/>
      <c r="BR325" s="359"/>
      <c r="BS325" s="394"/>
      <c r="BT325" s="394"/>
      <c r="BU325" s="394"/>
      <c r="BV325" s="394"/>
      <c r="BW325" s="394"/>
      <c r="BX325" s="394"/>
      <c r="BY325" s="394"/>
      <c r="BZ325" s="394"/>
      <c r="CA325" s="394"/>
      <c r="CB325" s="394"/>
      <c r="CC325" s="394"/>
      <c r="CD325" s="394"/>
      <c r="CE325" s="394"/>
      <c r="CF325" s="394"/>
      <c r="CG325" s="394"/>
      <c r="CH325" s="394"/>
      <c r="CI325" s="394"/>
      <c r="CJ325" s="394"/>
      <c r="CK325" s="394"/>
      <c r="CL325" s="394"/>
      <c r="CM325" s="394"/>
      <c r="CN325" s="394"/>
      <c r="CO325" s="394"/>
      <c r="CP325" s="394"/>
      <c r="CQ325" s="394"/>
      <c r="CR325" s="394"/>
      <c r="CS325" s="394"/>
      <c r="CT325" s="394"/>
      <c r="CU325" s="394"/>
      <c r="CV325" s="394"/>
      <c r="CW325" s="394"/>
      <c r="CX325" s="394"/>
      <c r="CY325" s="394"/>
      <c r="CZ325" s="394"/>
    </row>
    <row r="326" s="603" customFormat="true" ht="15" customHeight="true" x14ac:dyDescent="0.2">
      <c r="B326" s="602"/>
      <c r="S326" s="395"/>
      <c r="T326" s="395"/>
      <c r="U326" s="395"/>
      <c r="V326" s="395"/>
      <c r="W326" s="395"/>
      <c r="X326" s="395"/>
      <c r="Y326" s="395"/>
      <c r="Z326" s="395"/>
      <c r="AA326" s="395"/>
      <c r="AB326" s="395"/>
      <c r="AC326" s="395"/>
      <c r="AD326" s="395"/>
      <c r="AE326" s="395"/>
      <c r="AF326" s="395"/>
      <c r="AG326" s="395"/>
      <c r="AH326" s="395"/>
      <c r="AI326" s="395"/>
      <c r="AJ326" s="395"/>
      <c r="AK326" s="395"/>
      <c r="AL326" s="395"/>
      <c r="AM326" s="395"/>
      <c r="AN326" s="395"/>
      <c r="AO326" s="395"/>
      <c r="AP326" s="395"/>
      <c r="AQ326" s="395"/>
      <c r="AR326" s="395"/>
      <c r="AS326" s="395"/>
      <c r="AT326" s="395"/>
      <c r="AU326" s="395"/>
      <c r="AV326" s="395"/>
      <c r="AW326" s="395"/>
      <c r="AX326" s="395"/>
      <c r="AY326" s="395"/>
      <c r="AZ326" s="395"/>
      <c r="BA326" s="359"/>
      <c r="BB326" s="357"/>
      <c r="BC326" s="357"/>
      <c r="BD326" s="357"/>
      <c r="BE326" s="357"/>
      <c r="BF326" s="357"/>
      <c r="BG326" s="357"/>
      <c r="BH326" s="357"/>
      <c r="BI326" s="357"/>
      <c r="BJ326" s="357"/>
      <c r="BK326" s="357"/>
      <c r="BL326" s="357"/>
      <c r="BM326" s="357"/>
      <c r="BN326" s="357"/>
      <c r="BO326" s="357"/>
      <c r="BP326" s="357"/>
      <c r="BQ326" s="357"/>
      <c r="BR326" s="359"/>
      <c r="BS326" s="394"/>
      <c r="BT326" s="394"/>
      <c r="BU326" s="394"/>
      <c r="BV326" s="394"/>
      <c r="BW326" s="394"/>
      <c r="BX326" s="394"/>
      <c r="BY326" s="394"/>
      <c r="BZ326" s="394"/>
      <c r="CA326" s="394"/>
      <c r="CB326" s="394"/>
      <c r="CC326" s="394"/>
      <c r="CD326" s="394"/>
      <c r="CE326" s="394"/>
      <c r="CF326" s="394"/>
      <c r="CG326" s="394"/>
      <c r="CH326" s="394"/>
      <c r="CI326" s="394"/>
      <c r="CJ326" s="394"/>
      <c r="CK326" s="394"/>
      <c r="CL326" s="394"/>
      <c r="CM326" s="394"/>
      <c r="CN326" s="394"/>
      <c r="CO326" s="394"/>
      <c r="CP326" s="394"/>
      <c r="CQ326" s="394"/>
      <c r="CR326" s="394"/>
      <c r="CS326" s="394"/>
      <c r="CT326" s="394"/>
      <c r="CU326" s="394"/>
      <c r="CV326" s="394"/>
      <c r="CW326" s="394"/>
      <c r="CX326" s="394"/>
      <c r="CY326" s="394"/>
      <c r="CZ326" s="394"/>
    </row>
    <row r="327" s="603" customFormat="true" ht="15" customHeight="true" x14ac:dyDescent="0.2">
      <c r="B327" s="602"/>
      <c r="S327" s="395"/>
      <c r="T327" s="395"/>
      <c r="U327" s="395"/>
      <c r="V327" s="395"/>
      <c r="W327" s="395"/>
      <c r="X327" s="395"/>
      <c r="Y327" s="395"/>
      <c r="Z327" s="395"/>
      <c r="AA327" s="395"/>
      <c r="AB327" s="395"/>
      <c r="AC327" s="395"/>
      <c r="AD327" s="395"/>
      <c r="AE327" s="395"/>
      <c r="AF327" s="395"/>
      <c r="AG327" s="395"/>
      <c r="AH327" s="395"/>
      <c r="AI327" s="395"/>
      <c r="AJ327" s="395"/>
      <c r="AK327" s="395"/>
      <c r="AL327" s="395"/>
      <c r="AM327" s="395"/>
      <c r="AN327" s="395"/>
      <c r="AO327" s="395"/>
      <c r="AP327" s="395"/>
      <c r="AQ327" s="395"/>
      <c r="AR327" s="395"/>
      <c r="AS327" s="395"/>
      <c r="AT327" s="395"/>
      <c r="AU327" s="395"/>
      <c r="AV327" s="395"/>
      <c r="AW327" s="395"/>
      <c r="AX327" s="395"/>
      <c r="AY327" s="395"/>
      <c r="AZ327" s="395"/>
      <c r="BA327" s="359"/>
      <c r="BB327" s="357"/>
      <c r="BC327" s="357"/>
      <c r="BD327" s="357"/>
      <c r="BE327" s="357"/>
      <c r="BF327" s="357"/>
      <c r="BG327" s="357"/>
      <c r="BH327" s="357"/>
      <c r="BI327" s="357"/>
      <c r="BJ327" s="357"/>
      <c r="BK327" s="357"/>
      <c r="BL327" s="357"/>
      <c r="BM327" s="357"/>
      <c r="BN327" s="357"/>
      <c r="BO327" s="357"/>
      <c r="BP327" s="357"/>
      <c r="BQ327" s="357"/>
      <c r="BR327" s="359"/>
      <c r="BS327" s="394"/>
      <c r="BT327" s="394"/>
      <c r="BU327" s="394"/>
      <c r="BV327" s="394"/>
      <c r="BW327" s="394"/>
      <c r="BX327" s="394"/>
      <c r="BY327" s="394"/>
      <c r="BZ327" s="394"/>
      <c r="CA327" s="394"/>
      <c r="CB327" s="394"/>
      <c r="CC327" s="394"/>
      <c r="CD327" s="394"/>
      <c r="CE327" s="394"/>
      <c r="CF327" s="394"/>
      <c r="CG327" s="394"/>
      <c r="CH327" s="394"/>
      <c r="CI327" s="394"/>
      <c r="CJ327" s="394"/>
      <c r="CK327" s="394"/>
      <c r="CL327" s="394"/>
      <c r="CM327" s="394"/>
      <c r="CN327" s="394"/>
      <c r="CO327" s="394"/>
      <c r="CP327" s="394"/>
      <c r="CQ327" s="394"/>
      <c r="CR327" s="394"/>
      <c r="CS327" s="394"/>
      <c r="CT327" s="394"/>
      <c r="CU327" s="394"/>
      <c r="CV327" s="394"/>
      <c r="CW327" s="394"/>
      <c r="CX327" s="394"/>
      <c r="CY327" s="394"/>
      <c r="CZ327" s="394"/>
    </row>
    <row r="328" s="603" customFormat="true" ht="15" customHeight="true" x14ac:dyDescent="0.2">
      <c r="B328" s="602"/>
      <c r="S328" s="395"/>
      <c r="T328" s="395"/>
      <c r="U328" s="395"/>
      <c r="V328" s="395"/>
      <c r="W328" s="395"/>
      <c r="X328" s="395"/>
      <c r="Y328" s="395"/>
      <c r="Z328" s="395"/>
      <c r="AA328" s="395"/>
      <c r="AB328" s="395"/>
      <c r="AC328" s="395"/>
      <c r="AD328" s="395"/>
      <c r="AE328" s="395"/>
      <c r="AF328" s="395"/>
      <c r="AG328" s="395"/>
      <c r="AH328" s="395"/>
      <c r="AI328" s="395"/>
      <c r="AJ328" s="395"/>
      <c r="AK328" s="395"/>
      <c r="AL328" s="395"/>
      <c r="AM328" s="395"/>
      <c r="AN328" s="395"/>
      <c r="AO328" s="395"/>
      <c r="AP328" s="395"/>
      <c r="AQ328" s="395"/>
      <c r="AR328" s="395"/>
      <c r="AS328" s="395"/>
      <c r="AT328" s="395"/>
      <c r="AU328" s="395"/>
      <c r="AV328" s="395"/>
      <c r="AW328" s="395"/>
      <c r="AX328" s="395"/>
      <c r="AY328" s="395"/>
      <c r="AZ328" s="395"/>
      <c r="BA328" s="359"/>
      <c r="BB328" s="357"/>
      <c r="BC328" s="357"/>
      <c r="BD328" s="357"/>
      <c r="BE328" s="357"/>
      <c r="BF328" s="357"/>
      <c r="BG328" s="357"/>
      <c r="BH328" s="357"/>
      <c r="BI328" s="357"/>
      <c r="BJ328" s="357"/>
      <c r="BK328" s="357"/>
      <c r="BL328" s="357"/>
      <c r="BM328" s="357"/>
      <c r="BN328" s="357"/>
      <c r="BO328" s="357"/>
      <c r="BP328" s="357"/>
      <c r="BQ328" s="357"/>
      <c r="BR328" s="359"/>
      <c r="BS328" s="394"/>
      <c r="BT328" s="394"/>
      <c r="BU328" s="394"/>
      <c r="BV328" s="394"/>
      <c r="BW328" s="394"/>
      <c r="BX328" s="394"/>
      <c r="BY328" s="394"/>
      <c r="BZ328" s="394"/>
      <c r="CA328" s="394"/>
      <c r="CB328" s="394"/>
      <c r="CC328" s="394"/>
      <c r="CD328" s="394"/>
      <c r="CE328" s="394"/>
      <c r="CF328" s="394"/>
      <c r="CG328" s="394"/>
      <c r="CH328" s="394"/>
      <c r="CI328" s="394"/>
      <c r="CJ328" s="394"/>
      <c r="CK328" s="394"/>
      <c r="CL328" s="394"/>
      <c r="CM328" s="394"/>
      <c r="CN328" s="394"/>
      <c r="CO328" s="394"/>
      <c r="CP328" s="394"/>
      <c r="CQ328" s="394"/>
      <c r="CR328" s="394"/>
      <c r="CS328" s="394"/>
      <c r="CT328" s="394"/>
      <c r="CU328" s="394"/>
      <c r="CV328" s="394"/>
      <c r="CW328" s="394"/>
      <c r="CX328" s="394"/>
      <c r="CY328" s="394"/>
      <c r="CZ328" s="394"/>
    </row>
    <row r="329" s="603" customFormat="true" ht="250.15" customHeight="true" x14ac:dyDescent="0.2">
      <c r="B329" s="602"/>
      <c r="S329" s="395"/>
      <c r="T329" s="395"/>
      <c r="U329" s="395"/>
      <c r="V329" s="395"/>
      <c r="W329" s="395"/>
      <c r="X329" s="395"/>
      <c r="Y329" s="395"/>
      <c r="Z329" s="395"/>
      <c r="AA329" s="395"/>
      <c r="AB329" s="395"/>
      <c r="AC329" s="395"/>
      <c r="AD329" s="395"/>
      <c r="AE329" s="395"/>
      <c r="AF329" s="395"/>
      <c r="AG329" s="395"/>
      <c r="AH329" s="395"/>
      <c r="AI329" s="395"/>
      <c r="AJ329" s="395"/>
      <c r="AK329" s="395"/>
      <c r="AL329" s="395"/>
      <c r="AM329" s="395"/>
      <c r="AN329" s="395"/>
      <c r="AO329" s="395"/>
      <c r="AP329" s="395"/>
      <c r="AQ329" s="395"/>
      <c r="AR329" s="395"/>
      <c r="AS329" s="395"/>
      <c r="AT329" s="395"/>
      <c r="AU329" s="395"/>
      <c r="AV329" s="395"/>
      <c r="AW329" s="395"/>
      <c r="AX329" s="395"/>
      <c r="AY329" s="395"/>
      <c r="AZ329" s="395"/>
      <c r="BA329" s="359"/>
      <c r="BB329" s="357"/>
      <c r="BC329" s="357"/>
      <c r="BD329" s="357"/>
      <c r="BE329" s="357"/>
      <c r="BF329" s="357"/>
      <c r="BG329" s="357"/>
      <c r="BH329" s="357"/>
      <c r="BI329" s="357"/>
      <c r="BJ329" s="357"/>
      <c r="BK329" s="357"/>
      <c r="BL329" s="357"/>
      <c r="BM329" s="357"/>
      <c r="BN329" s="357"/>
      <c r="BO329" s="357"/>
      <c r="BP329" s="357"/>
      <c r="BQ329" s="357"/>
      <c r="BR329" s="359"/>
      <c r="BS329" s="394"/>
      <c r="BT329" s="394"/>
      <c r="BU329" s="394"/>
      <c r="BV329" s="394"/>
      <c r="BW329" s="394"/>
      <c r="BX329" s="394"/>
      <c r="BY329" s="394"/>
      <c r="BZ329" s="394"/>
      <c r="CA329" s="394"/>
      <c r="CB329" s="394"/>
      <c r="CC329" s="394"/>
      <c r="CD329" s="394"/>
      <c r="CE329" s="394"/>
      <c r="CF329" s="394"/>
      <c r="CG329" s="394"/>
      <c r="CH329" s="394"/>
      <c r="CI329" s="394"/>
      <c r="CJ329" s="394"/>
      <c r="CK329" s="394"/>
      <c r="CL329" s="394"/>
      <c r="CM329" s="394"/>
      <c r="CN329" s="394"/>
      <c r="CO329" s="394"/>
      <c r="CP329" s="394"/>
      <c r="CQ329" s="394"/>
      <c r="CR329" s="394"/>
      <c r="CS329" s="394"/>
      <c r="CT329" s="394"/>
      <c r="CU329" s="394"/>
      <c r="CV329" s="394"/>
      <c r="CW329" s="394"/>
      <c r="CX329" s="394"/>
      <c r="CY329" s="394"/>
      <c r="CZ329" s="394"/>
    </row>
    <row r="330" s="397" customFormat="true" ht="19.15" customHeight="true" x14ac:dyDescent="0.2">
      <c r="B330" s="552"/>
      <c r="S330" s="390"/>
      <c r="T330" s="390"/>
      <c r="U330" s="390"/>
      <c r="V330" s="390"/>
      <c r="W330" s="390"/>
      <c r="X330" s="390"/>
      <c r="Y330" s="390"/>
      <c r="Z330" s="390"/>
      <c r="AA330" s="390"/>
      <c r="AB330" s="390"/>
      <c r="AC330" s="390"/>
      <c r="AD330" s="390"/>
      <c r="AE330" s="390"/>
      <c r="AF330" s="390"/>
      <c r="AG330" s="390"/>
      <c r="AH330" s="390"/>
      <c r="AI330" s="390"/>
      <c r="AJ330" s="390"/>
      <c r="AK330" s="390"/>
      <c r="AL330" s="390"/>
      <c r="AM330" s="390"/>
      <c r="AN330" s="390"/>
      <c r="AO330" s="390"/>
      <c r="AP330" s="390"/>
      <c r="AQ330" s="390"/>
      <c r="AR330" s="390"/>
      <c r="AS330" s="390"/>
      <c r="AT330" s="390"/>
      <c r="AU330" s="390"/>
      <c r="AV330" s="390"/>
      <c r="AW330" s="390"/>
      <c r="AX330" s="390"/>
      <c r="AY330" s="390"/>
      <c r="AZ330" s="390"/>
      <c r="BA330" s="362"/>
      <c r="BB330" s="362"/>
      <c r="BC330" s="550"/>
      <c r="BD330" s="550"/>
      <c r="BE330" s="550"/>
      <c r="BF330" s="550"/>
      <c r="BG330" s="550"/>
      <c r="BH330" s="550"/>
      <c r="BI330" s="550"/>
      <c r="BJ330" s="550"/>
      <c r="BK330" s="550"/>
      <c r="BL330" s="550"/>
      <c r="BM330" s="550"/>
      <c r="BN330" s="550"/>
      <c r="BO330" s="550"/>
      <c r="BP330" s="550"/>
      <c r="BQ330" s="550"/>
      <c r="BR330" s="550"/>
      <c r="BS330" s="390"/>
      <c r="BT330" s="390"/>
      <c r="BU330" s="390"/>
      <c r="BV330" s="390"/>
      <c r="BW330" s="390"/>
      <c r="BX330" s="390"/>
      <c r="BY330" s="390"/>
      <c r="BZ330" s="390"/>
      <c r="CA330" s="390"/>
      <c r="CB330" s="390"/>
      <c r="CC330" s="390"/>
      <c r="CD330" s="390"/>
      <c r="CE330" s="390"/>
      <c r="CF330" s="390"/>
      <c r="CG330" s="390"/>
      <c r="CH330" s="390"/>
      <c r="CI330" s="390"/>
      <c r="CJ330" s="390"/>
      <c r="CK330" s="390"/>
      <c r="CL330" s="390"/>
      <c r="CM330" s="390"/>
      <c r="CN330" s="390"/>
      <c r="CO330" s="390"/>
      <c r="CP330" s="390"/>
      <c r="CQ330" s="390"/>
      <c r="CR330" s="390"/>
      <c r="CS330" s="390"/>
      <c r="CT330" s="390"/>
      <c r="CU330" s="390"/>
      <c r="CV330" s="390"/>
      <c r="CW330" s="390"/>
      <c r="CX330" s="390"/>
      <c r="CY330" s="390"/>
      <c r="CZ330" s="390"/>
    </row>
    <row r="331" s="397" customFormat="true" ht="15" customHeight="true" x14ac:dyDescent="0.2">
      <c r="B331" s="552"/>
      <c r="S331" s="390"/>
      <c r="T331" s="390"/>
      <c r="U331" s="390"/>
      <c r="V331" s="390"/>
      <c r="W331" s="390"/>
      <c r="X331" s="390"/>
      <c r="Y331" s="390"/>
      <c r="Z331" s="390"/>
      <c r="AA331" s="390"/>
      <c r="AB331" s="390"/>
      <c r="AC331" s="390"/>
      <c r="AD331" s="390"/>
      <c r="AE331" s="390"/>
      <c r="AF331" s="390"/>
      <c r="AG331" s="390"/>
      <c r="AH331" s="390"/>
      <c r="AI331" s="390"/>
      <c r="AJ331" s="390"/>
      <c r="AK331" s="390"/>
      <c r="AL331" s="390"/>
      <c r="AM331" s="390"/>
      <c r="AN331" s="390"/>
      <c r="AO331" s="390"/>
      <c r="AP331" s="390"/>
      <c r="AQ331" s="390"/>
      <c r="AR331" s="390"/>
      <c r="AS331" s="390"/>
      <c r="AT331" s="390"/>
      <c r="AU331" s="390"/>
      <c r="AV331" s="390"/>
      <c r="AW331" s="390"/>
      <c r="AX331" s="390"/>
      <c r="AY331" s="390"/>
      <c r="AZ331" s="390"/>
      <c r="BA331" s="362"/>
      <c r="BB331" s="362"/>
      <c r="BC331" s="550"/>
      <c r="BD331" s="550"/>
      <c r="BE331" s="550"/>
      <c r="BF331" s="550"/>
      <c r="BG331" s="550"/>
      <c r="BH331" s="550"/>
      <c r="BI331" s="550"/>
      <c r="BJ331" s="550"/>
      <c r="BK331" s="550"/>
      <c r="BL331" s="550"/>
      <c r="BM331" s="550"/>
      <c r="BN331" s="550"/>
      <c r="BO331" s="550"/>
      <c r="BP331" s="550"/>
      <c r="BQ331" s="550"/>
      <c r="BR331" s="550"/>
      <c r="BS331" s="390"/>
      <c r="BT331" s="390"/>
      <c r="BU331" s="390"/>
      <c r="BV331" s="390"/>
      <c r="BW331" s="390"/>
      <c r="BX331" s="390"/>
      <c r="BY331" s="390"/>
      <c r="BZ331" s="390"/>
      <c r="CA331" s="390"/>
      <c r="CB331" s="390"/>
      <c r="CC331" s="390"/>
      <c r="CD331" s="390"/>
      <c r="CE331" s="390"/>
      <c r="CF331" s="390"/>
      <c r="CG331" s="390"/>
      <c r="CH331" s="390"/>
      <c r="CI331" s="390"/>
      <c r="CJ331" s="390"/>
      <c r="CK331" s="390"/>
      <c r="CL331" s="390"/>
      <c r="CM331" s="390"/>
      <c r="CN331" s="390"/>
      <c r="CO331" s="390"/>
      <c r="CP331" s="390"/>
      <c r="CQ331" s="390"/>
      <c r="CR331" s="390"/>
      <c r="CS331" s="390"/>
      <c r="CT331" s="390"/>
      <c r="CU331" s="390"/>
      <c r="CV331" s="390"/>
      <c r="CW331" s="390"/>
      <c r="CX331" s="390"/>
      <c r="CY331" s="390"/>
      <c r="CZ331" s="390"/>
    </row>
    <row r="332" s="397" customFormat="true" ht="15" customHeight="true" x14ac:dyDescent="0.2">
      <c r="B332" s="552"/>
      <c r="S332" s="390"/>
      <c r="T332" s="390"/>
      <c r="U332" s="390"/>
      <c r="V332" s="390"/>
      <c r="W332" s="390"/>
      <c r="X332" s="390"/>
      <c r="Y332" s="390"/>
      <c r="Z332" s="390"/>
      <c r="AA332" s="390"/>
      <c r="AB332" s="390"/>
      <c r="AC332" s="390"/>
      <c r="AD332" s="390"/>
      <c r="AE332" s="390"/>
      <c r="AF332" s="390"/>
      <c r="AG332" s="390"/>
      <c r="AH332" s="390"/>
      <c r="AI332" s="390"/>
      <c r="AJ332" s="390"/>
      <c r="AK332" s="390"/>
      <c r="AL332" s="390"/>
      <c r="AM332" s="390"/>
      <c r="AN332" s="390"/>
      <c r="AO332" s="390"/>
      <c r="AP332" s="390"/>
      <c r="AQ332" s="390"/>
      <c r="AR332" s="390"/>
      <c r="AS332" s="390"/>
      <c r="AT332" s="390"/>
      <c r="AU332" s="390"/>
      <c r="AV332" s="390"/>
      <c r="AW332" s="390"/>
      <c r="AX332" s="390"/>
      <c r="AY332" s="390"/>
      <c r="AZ332" s="390"/>
      <c r="BA332" s="362"/>
      <c r="BB332" s="362"/>
      <c r="BC332" s="550"/>
      <c r="BD332" s="550"/>
      <c r="BE332" s="550"/>
      <c r="BF332" s="550"/>
      <c r="BG332" s="550"/>
      <c r="BH332" s="550"/>
      <c r="BI332" s="550"/>
      <c r="BJ332" s="550"/>
      <c r="BK332" s="550"/>
      <c r="BL332" s="550"/>
      <c r="BM332" s="550"/>
      <c r="BN332" s="550"/>
      <c r="BO332" s="550"/>
      <c r="BP332" s="550"/>
      <c r="BQ332" s="550"/>
      <c r="BR332" s="550"/>
      <c r="BS332" s="390"/>
      <c r="BT332" s="390"/>
      <c r="BU332" s="390"/>
      <c r="BV332" s="390"/>
      <c r="BW332" s="390"/>
      <c r="BX332" s="390"/>
      <c r="BY332" s="390"/>
      <c r="BZ332" s="390"/>
      <c r="CA332" s="390"/>
      <c r="CB332" s="390"/>
      <c r="CC332" s="390"/>
      <c r="CD332" s="390"/>
      <c r="CE332" s="390"/>
      <c r="CF332" s="390"/>
      <c r="CG332" s="390"/>
      <c r="CH332" s="390"/>
      <c r="CI332" s="390"/>
      <c r="CJ332" s="390"/>
      <c r="CK332" s="390"/>
      <c r="CL332" s="390"/>
      <c r="CM332" s="390"/>
      <c r="CN332" s="390"/>
      <c r="CO332" s="390"/>
      <c r="CP332" s="390"/>
      <c r="CQ332" s="390"/>
      <c r="CR332" s="390"/>
      <c r="CS332" s="390"/>
      <c r="CT332" s="390"/>
      <c r="CU332" s="390"/>
      <c r="CV332" s="390"/>
      <c r="CW332" s="390"/>
      <c r="CX332" s="390"/>
      <c r="CY332" s="390"/>
      <c r="CZ332" s="390"/>
    </row>
    <row r="333" s="397" customFormat="true" ht="15" customHeight="true" x14ac:dyDescent="0.2">
      <c r="B333" s="552"/>
      <c r="S333" s="390"/>
      <c r="T333" s="390"/>
      <c r="U333" s="390"/>
      <c r="V333" s="390"/>
      <c r="W333" s="390"/>
      <c r="X333" s="390"/>
      <c r="Y333" s="390"/>
      <c r="Z333" s="390"/>
      <c r="AA333" s="390"/>
      <c r="AB333" s="390"/>
      <c r="AC333" s="390"/>
      <c r="AD333" s="390"/>
      <c r="AE333" s="390"/>
      <c r="AF333" s="390"/>
      <c r="AG333" s="390"/>
      <c r="AH333" s="390"/>
      <c r="AI333" s="390"/>
      <c r="AJ333" s="390"/>
      <c r="AK333" s="390"/>
      <c r="AL333" s="390"/>
      <c r="AM333" s="390"/>
      <c r="AN333" s="390"/>
      <c r="AO333" s="390"/>
      <c r="AP333" s="390"/>
      <c r="AQ333" s="390"/>
      <c r="AR333" s="390"/>
      <c r="AS333" s="390"/>
      <c r="AT333" s="390"/>
      <c r="AU333" s="390"/>
      <c r="AV333" s="390"/>
      <c r="AW333" s="390"/>
      <c r="AX333" s="390"/>
      <c r="AY333" s="390"/>
      <c r="AZ333" s="390"/>
      <c r="BA333" s="362"/>
      <c r="BB333" s="362"/>
      <c r="BC333" s="550"/>
      <c r="BD333" s="550"/>
      <c r="BE333" s="550"/>
      <c r="BF333" s="550"/>
      <c r="BG333" s="550"/>
      <c r="BH333" s="550"/>
      <c r="BI333" s="550"/>
      <c r="BJ333" s="550"/>
      <c r="BK333" s="550"/>
      <c r="BL333" s="550"/>
      <c r="BM333" s="550"/>
      <c r="BN333" s="550"/>
      <c r="BO333" s="550"/>
      <c r="BP333" s="550"/>
      <c r="BQ333" s="550"/>
      <c r="BR333" s="550"/>
      <c r="BS333" s="390"/>
      <c r="BT333" s="390"/>
      <c r="BU333" s="390"/>
      <c r="BV333" s="390"/>
      <c r="BW333" s="390"/>
      <c r="BX333" s="390"/>
      <c r="BY333" s="390"/>
      <c r="BZ333" s="390"/>
      <c r="CA333" s="390"/>
      <c r="CB333" s="390"/>
      <c r="CC333" s="390"/>
      <c r="CD333" s="390"/>
      <c r="CE333" s="390"/>
      <c r="CF333" s="390"/>
      <c r="CG333" s="390"/>
      <c r="CH333" s="390"/>
      <c r="CI333" s="390"/>
      <c r="CJ333" s="390"/>
      <c r="CK333" s="390"/>
      <c r="CL333" s="390"/>
      <c r="CM333" s="390"/>
      <c r="CN333" s="390"/>
      <c r="CO333" s="390"/>
      <c r="CP333" s="390"/>
      <c r="CQ333" s="390"/>
      <c r="CR333" s="390"/>
      <c r="CS333" s="390"/>
      <c r="CT333" s="390"/>
      <c r="CU333" s="390"/>
      <c r="CV333" s="390"/>
      <c r="CW333" s="390"/>
      <c r="CX333" s="390"/>
      <c r="CY333" s="390"/>
      <c r="CZ333" s="390"/>
    </row>
    <row r="334" s="397" customFormat="true" ht="15" customHeight="true" x14ac:dyDescent="0.2">
      <c r="B334" s="552"/>
      <c r="S334" s="390"/>
      <c r="T334" s="390"/>
      <c r="U334" s="390"/>
      <c r="V334" s="390"/>
      <c r="W334" s="390"/>
      <c r="X334" s="390"/>
      <c r="Y334" s="390"/>
      <c r="Z334" s="390"/>
      <c r="AA334" s="390"/>
      <c r="AB334" s="390"/>
      <c r="AC334" s="390"/>
      <c r="AD334" s="390"/>
      <c r="AE334" s="390"/>
      <c r="AF334" s="390"/>
      <c r="AG334" s="390"/>
      <c r="AH334" s="390"/>
      <c r="AI334" s="390"/>
      <c r="AJ334" s="390"/>
      <c r="AK334" s="390"/>
      <c r="AL334" s="390"/>
      <c r="AM334" s="390"/>
      <c r="AN334" s="390"/>
      <c r="AO334" s="390"/>
      <c r="AP334" s="390"/>
      <c r="AQ334" s="390"/>
      <c r="AR334" s="390"/>
      <c r="AS334" s="390"/>
      <c r="AT334" s="390"/>
      <c r="AU334" s="390"/>
      <c r="AV334" s="390"/>
      <c r="AW334" s="390"/>
      <c r="AX334" s="390"/>
      <c r="AY334" s="390"/>
      <c r="AZ334" s="390"/>
      <c r="BA334" s="362"/>
      <c r="BB334" s="362"/>
      <c r="BC334" s="550"/>
      <c r="BD334" s="550"/>
      <c r="BE334" s="550"/>
      <c r="BF334" s="550"/>
      <c r="BG334" s="550"/>
      <c r="BH334" s="550"/>
      <c r="BI334" s="550"/>
      <c r="BJ334" s="550"/>
      <c r="BK334" s="550"/>
      <c r="BL334" s="550"/>
      <c r="BM334" s="550"/>
      <c r="BN334" s="550"/>
      <c r="BO334" s="550"/>
      <c r="BP334" s="550"/>
      <c r="BQ334" s="550"/>
      <c r="BR334" s="550"/>
      <c r="BS334" s="390"/>
      <c r="BT334" s="390"/>
      <c r="BU334" s="390"/>
      <c r="BV334" s="390"/>
      <c r="BW334" s="390"/>
      <c r="BX334" s="390"/>
      <c r="BY334" s="390"/>
      <c r="BZ334" s="390"/>
      <c r="CA334" s="390"/>
      <c r="CB334" s="390"/>
      <c r="CC334" s="390"/>
      <c r="CD334" s="390"/>
      <c r="CE334" s="390"/>
      <c r="CF334" s="390"/>
      <c r="CG334" s="390"/>
      <c r="CH334" s="390"/>
      <c r="CI334" s="390"/>
      <c r="CJ334" s="390"/>
      <c r="CK334" s="390"/>
      <c r="CL334" s="390"/>
      <c r="CM334" s="390"/>
      <c r="CN334" s="390"/>
      <c r="CO334" s="390"/>
      <c r="CP334" s="390"/>
      <c r="CQ334" s="390"/>
      <c r="CR334" s="390"/>
      <c r="CS334" s="390"/>
      <c r="CT334" s="390"/>
      <c r="CU334" s="390"/>
      <c r="CV334" s="390"/>
      <c r="CW334" s="390"/>
      <c r="CX334" s="390"/>
      <c r="CY334" s="390"/>
      <c r="CZ334" s="390"/>
    </row>
    <row r="335" s="397" customFormat="true" ht="15" customHeight="true" x14ac:dyDescent="0.2">
      <c r="B335" s="552"/>
      <c r="S335" s="390"/>
      <c r="T335" s="390"/>
      <c r="U335" s="390"/>
      <c r="V335" s="390"/>
      <c r="W335" s="390"/>
      <c r="X335" s="390"/>
      <c r="Y335" s="390"/>
      <c r="Z335" s="390"/>
      <c r="AA335" s="390"/>
      <c r="AB335" s="390"/>
      <c r="AC335" s="390"/>
      <c r="AD335" s="390"/>
      <c r="AE335" s="390"/>
      <c r="AF335" s="390"/>
      <c r="AG335" s="390"/>
      <c r="AH335" s="390"/>
      <c r="AI335" s="390"/>
      <c r="AJ335" s="390"/>
      <c r="AK335" s="390"/>
      <c r="AL335" s="390"/>
      <c r="AM335" s="390"/>
      <c r="AN335" s="390"/>
      <c r="AO335" s="390"/>
      <c r="AP335" s="390"/>
      <c r="AQ335" s="390"/>
      <c r="AR335" s="390"/>
      <c r="AS335" s="390"/>
      <c r="AT335" s="390"/>
      <c r="AU335" s="390"/>
      <c r="AV335" s="390"/>
      <c r="AW335" s="390"/>
      <c r="AX335" s="390"/>
      <c r="AY335" s="390"/>
      <c r="AZ335" s="390"/>
      <c r="BA335" s="362"/>
      <c r="BB335" s="362"/>
      <c r="BC335" s="550"/>
      <c r="BD335" s="550"/>
      <c r="BE335" s="550"/>
      <c r="BF335" s="550"/>
      <c r="BG335" s="550"/>
      <c r="BH335" s="550"/>
      <c r="BI335" s="550"/>
      <c r="BJ335" s="550"/>
      <c r="BK335" s="550"/>
      <c r="BL335" s="550"/>
      <c r="BM335" s="550"/>
      <c r="BN335" s="550"/>
      <c r="BO335" s="550"/>
      <c r="BP335" s="550"/>
      <c r="BQ335" s="550"/>
      <c r="BR335" s="550"/>
      <c r="BS335" s="390"/>
      <c r="BT335" s="390"/>
      <c r="BU335" s="390"/>
      <c r="BV335" s="390"/>
      <c r="BW335" s="390"/>
      <c r="BX335" s="390"/>
      <c r="BY335" s="390"/>
      <c r="BZ335" s="390"/>
      <c r="CA335" s="390"/>
      <c r="CB335" s="390"/>
      <c r="CC335" s="390"/>
      <c r="CD335" s="390"/>
      <c r="CE335" s="390"/>
      <c r="CF335" s="390"/>
      <c r="CG335" s="390"/>
      <c r="CH335" s="390"/>
      <c r="CI335" s="390"/>
      <c r="CJ335" s="390"/>
      <c r="CK335" s="390"/>
      <c r="CL335" s="390"/>
      <c r="CM335" s="390"/>
      <c r="CN335" s="390"/>
      <c r="CO335" s="390"/>
      <c r="CP335" s="390"/>
      <c r="CQ335" s="390"/>
      <c r="CR335" s="390"/>
      <c r="CS335" s="390"/>
      <c r="CT335" s="390"/>
      <c r="CU335" s="390"/>
      <c r="CV335" s="390"/>
      <c r="CW335" s="390"/>
      <c r="CX335" s="390"/>
      <c r="CY335" s="390"/>
      <c r="CZ335" s="390"/>
    </row>
    <row r="336" s="397" customFormat="true" ht="15" customHeight="true" x14ac:dyDescent="0.2">
      <c r="B336" s="552"/>
      <c r="S336" s="390"/>
      <c r="T336" s="390"/>
      <c r="U336" s="390"/>
      <c r="V336" s="390"/>
      <c r="W336" s="390"/>
      <c r="X336" s="390"/>
      <c r="Y336" s="390"/>
      <c r="Z336" s="390"/>
      <c r="AA336" s="390"/>
      <c r="AB336" s="390"/>
      <c r="AC336" s="390"/>
      <c r="AD336" s="390"/>
      <c r="AE336" s="390"/>
      <c r="AF336" s="390"/>
      <c r="AG336" s="390"/>
      <c r="AH336" s="390"/>
      <c r="AI336" s="390"/>
      <c r="AJ336" s="390"/>
      <c r="AK336" s="390"/>
      <c r="AL336" s="390"/>
      <c r="AM336" s="390"/>
      <c r="AN336" s="390"/>
      <c r="AO336" s="390"/>
      <c r="AP336" s="390"/>
      <c r="AQ336" s="390"/>
      <c r="AR336" s="390"/>
      <c r="AS336" s="390"/>
      <c r="AT336" s="390"/>
      <c r="AU336" s="390"/>
      <c r="AV336" s="390"/>
      <c r="AW336" s="390"/>
      <c r="AX336" s="390"/>
      <c r="AY336" s="390"/>
      <c r="AZ336" s="390"/>
      <c r="BA336" s="362"/>
      <c r="BB336" s="362"/>
      <c r="BC336" s="550"/>
      <c r="BD336" s="550"/>
      <c r="BE336" s="550"/>
      <c r="BF336" s="550"/>
      <c r="BG336" s="550"/>
      <c r="BH336" s="550"/>
      <c r="BI336" s="550"/>
      <c r="BJ336" s="550"/>
      <c r="BK336" s="550"/>
      <c r="BL336" s="550"/>
      <c r="BM336" s="550"/>
      <c r="BN336" s="550"/>
      <c r="BO336" s="550"/>
      <c r="BP336" s="550"/>
      <c r="BQ336" s="550"/>
      <c r="BR336" s="550"/>
      <c r="BS336" s="390"/>
      <c r="BT336" s="390"/>
      <c r="BU336" s="390"/>
      <c r="BV336" s="390"/>
      <c r="BW336" s="390"/>
      <c r="BX336" s="390"/>
      <c r="BY336" s="390"/>
      <c r="BZ336" s="390"/>
      <c r="CA336" s="390"/>
      <c r="CB336" s="390"/>
      <c r="CC336" s="390"/>
      <c r="CD336" s="390"/>
      <c r="CE336" s="390"/>
      <c r="CF336" s="390"/>
      <c r="CG336" s="390"/>
      <c r="CH336" s="390"/>
      <c r="CI336" s="390"/>
      <c r="CJ336" s="390"/>
      <c r="CK336" s="390"/>
      <c r="CL336" s="390"/>
      <c r="CM336" s="390"/>
      <c r="CN336" s="390"/>
      <c r="CO336" s="390"/>
      <c r="CP336" s="390"/>
      <c r="CQ336" s="390"/>
      <c r="CR336" s="390"/>
      <c r="CS336" s="390"/>
      <c r="CT336" s="390"/>
      <c r="CU336" s="390"/>
      <c r="CV336" s="390"/>
      <c r="CW336" s="390"/>
      <c r="CX336" s="390"/>
      <c r="CY336" s="390"/>
      <c r="CZ336" s="390"/>
    </row>
    <row r="337" s="397" customFormat="true" ht="18" customHeight="true" x14ac:dyDescent="0.2">
      <c r="B337" s="552"/>
      <c r="S337" s="390"/>
      <c r="T337" s="390"/>
      <c r="U337" s="390"/>
      <c r="V337" s="390"/>
      <c r="W337" s="390"/>
      <c r="X337" s="390"/>
      <c r="Y337" s="390"/>
      <c r="Z337" s="390"/>
      <c r="AA337" s="390"/>
      <c r="AB337" s="390"/>
      <c r="AC337" s="390"/>
      <c r="AD337" s="390"/>
      <c r="AE337" s="390"/>
      <c r="AF337" s="390"/>
      <c r="AG337" s="390"/>
      <c r="AH337" s="390"/>
      <c r="AI337" s="390"/>
      <c r="AJ337" s="390"/>
      <c r="AK337" s="390"/>
      <c r="AL337" s="390"/>
      <c r="AM337" s="390"/>
      <c r="AN337" s="390"/>
      <c r="AO337" s="390"/>
      <c r="AP337" s="390"/>
      <c r="AQ337" s="390"/>
      <c r="AR337" s="390"/>
      <c r="AS337" s="390"/>
      <c r="AT337" s="390"/>
      <c r="AU337" s="390"/>
      <c r="AV337" s="390"/>
      <c r="AW337" s="390"/>
      <c r="AX337" s="390"/>
      <c r="AY337" s="390"/>
      <c r="AZ337" s="390"/>
      <c r="BA337" s="362"/>
      <c r="BB337" s="362"/>
      <c r="BC337" s="550"/>
      <c r="BD337" s="550"/>
      <c r="BE337" s="550"/>
      <c r="BF337" s="550"/>
      <c r="BG337" s="550"/>
      <c r="BH337" s="550"/>
      <c r="BI337" s="550"/>
      <c r="BJ337" s="550"/>
      <c r="BK337" s="550"/>
      <c r="BL337" s="550"/>
      <c r="BM337" s="550"/>
      <c r="BN337" s="550"/>
      <c r="BO337" s="550"/>
      <c r="BP337" s="550"/>
      <c r="BQ337" s="550"/>
      <c r="BR337" s="550"/>
      <c r="BS337" s="390"/>
      <c r="BT337" s="390"/>
      <c r="BU337" s="390"/>
      <c r="BV337" s="390"/>
      <c r="BW337" s="390"/>
      <c r="BX337" s="390"/>
      <c r="BY337" s="390"/>
      <c r="BZ337" s="390"/>
      <c r="CA337" s="390"/>
      <c r="CB337" s="390"/>
      <c r="CC337" s="390"/>
      <c r="CD337" s="390"/>
      <c r="CE337" s="390"/>
      <c r="CF337" s="390"/>
      <c r="CG337" s="390"/>
      <c r="CH337" s="390"/>
      <c r="CI337" s="390"/>
      <c r="CJ337" s="390"/>
      <c r="CK337" s="390"/>
      <c r="CL337" s="390"/>
      <c r="CM337" s="390"/>
      <c r="CN337" s="390"/>
      <c r="CO337" s="390"/>
      <c r="CP337" s="390"/>
      <c r="CQ337" s="390"/>
      <c r="CR337" s="390"/>
      <c r="CS337" s="390"/>
      <c r="CT337" s="390"/>
      <c r="CU337" s="390"/>
      <c r="CV337" s="390"/>
      <c r="CW337" s="390"/>
      <c r="CX337" s="390"/>
      <c r="CY337" s="390"/>
      <c r="CZ337" s="390"/>
    </row>
    <row r="338" s="397" customFormat="true" ht="18" customHeight="true" x14ac:dyDescent="0.2">
      <c r="B338" s="552"/>
      <c r="S338" s="390"/>
      <c r="T338" s="390"/>
      <c r="U338" s="390"/>
      <c r="V338" s="390"/>
      <c r="W338" s="390"/>
      <c r="X338" s="390"/>
      <c r="Y338" s="390"/>
      <c r="Z338" s="390"/>
      <c r="AA338" s="390"/>
      <c r="AB338" s="390"/>
      <c r="AC338" s="390"/>
      <c r="AD338" s="390"/>
      <c r="AE338" s="390"/>
      <c r="AF338" s="390"/>
      <c r="AG338" s="390"/>
      <c r="AH338" s="390"/>
      <c r="AI338" s="390"/>
      <c r="AJ338" s="390"/>
      <c r="AK338" s="390"/>
      <c r="AL338" s="390"/>
      <c r="AM338" s="390"/>
      <c r="AN338" s="390"/>
      <c r="AO338" s="390"/>
      <c r="AP338" s="390"/>
      <c r="AQ338" s="390"/>
      <c r="AR338" s="390"/>
      <c r="AS338" s="390"/>
      <c r="AT338" s="390"/>
      <c r="AU338" s="390"/>
      <c r="AV338" s="390"/>
      <c r="AW338" s="390"/>
      <c r="AX338" s="390"/>
      <c r="AY338" s="390"/>
      <c r="AZ338" s="390"/>
      <c r="BA338" s="362"/>
      <c r="BB338" s="362"/>
      <c r="BC338" s="550"/>
      <c r="BD338" s="550"/>
      <c r="BE338" s="550"/>
      <c r="BF338" s="550"/>
      <c r="BG338" s="550"/>
      <c r="BH338" s="550"/>
      <c r="BI338" s="550"/>
      <c r="BJ338" s="550"/>
      <c r="BK338" s="550"/>
      <c r="BL338" s="550"/>
      <c r="BM338" s="550"/>
      <c r="BN338" s="550"/>
      <c r="BO338" s="550"/>
      <c r="BP338" s="550"/>
      <c r="BQ338" s="550"/>
      <c r="BR338" s="550"/>
      <c r="BS338" s="390"/>
      <c r="BT338" s="390"/>
      <c r="BU338" s="390"/>
      <c r="BV338" s="390"/>
      <c r="BW338" s="390"/>
      <c r="BX338" s="390"/>
      <c r="BY338" s="390"/>
      <c r="BZ338" s="390"/>
      <c r="CA338" s="390"/>
      <c r="CB338" s="390"/>
      <c r="CC338" s="390"/>
      <c r="CD338" s="390"/>
      <c r="CE338" s="390"/>
      <c r="CF338" s="390"/>
      <c r="CG338" s="390"/>
      <c r="CH338" s="390"/>
      <c r="CI338" s="390"/>
      <c r="CJ338" s="390"/>
      <c r="CK338" s="390"/>
      <c r="CL338" s="390"/>
      <c r="CM338" s="390"/>
      <c r="CN338" s="390"/>
      <c r="CO338" s="390"/>
      <c r="CP338" s="390"/>
      <c r="CQ338" s="390"/>
      <c r="CR338" s="390"/>
      <c r="CS338" s="390"/>
      <c r="CT338" s="390"/>
      <c r="CU338" s="390"/>
      <c r="CV338" s="390"/>
      <c r="CW338" s="390"/>
      <c r="CX338" s="390"/>
      <c r="CY338" s="390"/>
      <c r="CZ338" s="390"/>
    </row>
    <row r="339" s="603" customFormat="true" ht="15" customHeight="true" x14ac:dyDescent="0.2">
      <c r="B339" s="602"/>
      <c r="S339" s="395"/>
      <c r="T339" s="395"/>
      <c r="U339" s="395"/>
      <c r="V339" s="395"/>
      <c r="W339" s="395"/>
      <c r="X339" s="395"/>
      <c r="Y339" s="395"/>
      <c r="Z339" s="395"/>
      <c r="AA339" s="395"/>
      <c r="AB339" s="395"/>
      <c r="AC339" s="395"/>
      <c r="AD339" s="395"/>
      <c r="AE339" s="395"/>
      <c r="AF339" s="395"/>
      <c r="AG339" s="395"/>
      <c r="AH339" s="395"/>
      <c r="AI339" s="395"/>
      <c r="AJ339" s="395"/>
      <c r="AK339" s="395"/>
      <c r="AL339" s="395"/>
      <c r="AM339" s="395"/>
      <c r="AN339" s="395"/>
      <c r="AO339" s="395"/>
      <c r="AP339" s="395"/>
      <c r="AQ339" s="395"/>
      <c r="AR339" s="395"/>
      <c r="AS339" s="395"/>
      <c r="AT339" s="395"/>
      <c r="AU339" s="395"/>
      <c r="AV339" s="395"/>
      <c r="AW339" s="395"/>
      <c r="AX339" s="395"/>
      <c r="AY339" s="395"/>
      <c r="AZ339" s="395"/>
      <c r="BA339" s="396" t="s">
        <v>132</v>
      </c>
      <c r="BB339" s="344" t="s">
        <v>131</v>
      </c>
      <c r="BC339" s="1119" t="s">
        <v>116</v>
      </c>
      <c r="BD339" s="1120"/>
      <c r="BE339" s="1120"/>
      <c r="BF339" s="1120"/>
      <c r="BG339" s="1122"/>
      <c r="BH339" s="1119" t="s">
        <v>39</v>
      </c>
      <c r="BI339" s="1120"/>
      <c r="BJ339" s="1120"/>
      <c r="BK339" s="1120"/>
      <c r="BL339" s="1122"/>
      <c r="BM339" s="1119" t="s">
        <v>38</v>
      </c>
      <c r="BN339" s="1120"/>
      <c r="BO339" s="1120"/>
      <c r="BP339" s="1120"/>
      <c r="BQ339" s="1121"/>
      <c r="BR339" s="51" t="s">
        <v>142</v>
      </c>
      <c r="BS339" s="31"/>
      <c r="BT339" s="31"/>
      <c r="BU339" s="31"/>
      <c r="BV339" s="31"/>
      <c r="BW339" s="31"/>
      <c r="BX339" s="31"/>
      <c r="BY339" s="31"/>
      <c r="BZ339" s="394"/>
      <c r="CA339" s="394"/>
      <c r="CB339" s="394"/>
      <c r="CC339" s="394"/>
      <c r="CD339" s="394"/>
      <c r="CE339" s="394"/>
      <c r="CF339" s="394"/>
      <c r="CG339" s="394"/>
      <c r="CH339" s="394"/>
      <c r="CI339" s="394"/>
      <c r="CJ339" s="394"/>
      <c r="CK339" s="394"/>
      <c r="CL339" s="394"/>
      <c r="CM339" s="394"/>
      <c r="CN339" s="394"/>
      <c r="CO339" s="394"/>
      <c r="CP339" s="394"/>
      <c r="CQ339" s="394"/>
      <c r="CR339" s="394"/>
      <c r="CS339" s="394"/>
      <c r="CT339" s="394"/>
      <c r="CU339" s="394"/>
      <c r="CV339" s="394"/>
      <c r="CW339" s="394"/>
      <c r="CX339" s="394"/>
      <c r="CY339" s="394"/>
      <c r="CZ339" s="394"/>
    </row>
    <row r="340" s="603" customFormat="true" ht="12.75" x14ac:dyDescent="0.2">
      <c r="B340" s="602"/>
      <c r="S340" s="395"/>
      <c r="T340" s="395"/>
      <c r="U340" s="395"/>
      <c r="V340" s="395"/>
      <c r="W340" s="395"/>
      <c r="X340" s="395"/>
      <c r="Y340" s="395"/>
      <c r="Z340" s="395"/>
      <c r="AA340" s="395"/>
      <c r="AB340" s="395"/>
      <c r="AC340" s="395"/>
      <c r="AD340" s="395"/>
      <c r="AE340" s="395"/>
      <c r="AF340" s="395"/>
      <c r="AG340" s="395"/>
      <c r="AH340" s="395"/>
      <c r="AI340" s="395"/>
      <c r="AJ340" s="395"/>
      <c r="AK340" s="395"/>
      <c r="AL340" s="395"/>
      <c r="AM340" s="395"/>
      <c r="AN340" s="395"/>
      <c r="AO340" s="395"/>
      <c r="AP340" s="395"/>
      <c r="AQ340" s="395"/>
      <c r="AR340" s="395"/>
      <c r="AS340" s="395"/>
      <c r="AT340" s="395"/>
      <c r="AU340" s="395"/>
      <c r="AV340" s="395"/>
      <c r="AW340" s="395"/>
      <c r="AX340" s="395"/>
      <c r="AY340" s="395"/>
      <c r="AZ340" s="395"/>
      <c r="BA340" s="382" t="s">
        <v>128</v>
      </c>
      <c r="BB340" s="381"/>
      <c r="BC340" s="505" t="s">
        <v>0</v>
      </c>
      <c r="BD340" s="620" t="s">
        <v>1</v>
      </c>
      <c r="BE340" s="620" t="s">
        <v>2</v>
      </c>
      <c r="BF340" s="620" t="s">
        <v>3</v>
      </c>
      <c r="BG340" s="506" t="s">
        <v>4</v>
      </c>
      <c r="BH340" s="505" t="s">
        <v>0</v>
      </c>
      <c r="BI340" s="620" t="s">
        <v>1</v>
      </c>
      <c r="BJ340" s="620" t="s">
        <v>2</v>
      </c>
      <c r="BK340" s="620" t="s">
        <v>3</v>
      </c>
      <c r="BL340" s="506" t="s">
        <v>4</v>
      </c>
      <c r="BM340" s="505" t="s">
        <v>0</v>
      </c>
      <c r="BN340" s="620" t="s">
        <v>1</v>
      </c>
      <c r="BO340" s="620" t="s">
        <v>2</v>
      </c>
      <c r="BP340" s="620" t="s">
        <v>3</v>
      </c>
      <c r="BQ340" s="506" t="s">
        <v>4</v>
      </c>
      <c r="BR340" s="9" t="s">
        <v>265</v>
      </c>
      <c r="BS340" s="943"/>
      <c r="BT340" s="943"/>
      <c r="BU340" s="943"/>
      <c r="BV340" s="943"/>
      <c r="BW340" s="943"/>
      <c r="BX340" s="943"/>
      <c r="BY340" s="943"/>
      <c r="BZ340" s="943"/>
      <c r="CA340" s="943"/>
      <c r="CB340" s="943"/>
      <c r="CC340" s="943"/>
      <c r="CD340" s="943"/>
      <c r="CE340" s="943"/>
      <c r="CF340" s="943"/>
      <c r="CG340" s="943"/>
      <c r="CH340" s="943"/>
      <c r="CI340" s="943"/>
      <c r="CJ340" s="943"/>
      <c r="CK340" s="943"/>
      <c r="CL340" s="943"/>
      <c r="CM340" s="943"/>
      <c r="CN340" s="943"/>
      <c r="CO340" s="943"/>
      <c r="CP340" s="943"/>
      <c r="CQ340" s="943"/>
      <c r="CR340" s="943"/>
      <c r="CS340" s="943"/>
      <c r="CT340" s="943"/>
      <c r="CU340" s="943"/>
      <c r="CV340" s="943"/>
      <c r="CW340" s="943"/>
      <c r="CX340" s="943"/>
      <c r="CY340" s="943"/>
      <c r="CZ340" s="943"/>
    </row>
    <row r="341" s="603" customFormat="true" ht="15" customHeight="true" x14ac:dyDescent="0.2">
      <c r="B341" s="602"/>
      <c r="S341" s="395"/>
      <c r="T341" s="395"/>
      <c r="U341" s="395"/>
      <c r="V341" s="395"/>
      <c r="W341" s="395"/>
      <c r="X341" s="395"/>
      <c r="Y341" s="395"/>
      <c r="Z341" s="395"/>
      <c r="AA341" s="395"/>
      <c r="AB341" s="395"/>
      <c r="AC341" s="395"/>
      <c r="AD341" s="395"/>
      <c r="AE341" s="395"/>
      <c r="AF341" s="395"/>
      <c r="AG341" s="395"/>
      <c r="AH341" s="395"/>
      <c r="AI341" s="395"/>
      <c r="AJ341" s="395"/>
      <c r="AK341" s="395"/>
      <c r="AL341" s="395"/>
      <c r="AM341" s="395"/>
      <c r="AN341" s="395"/>
      <c r="AO341" s="395"/>
      <c r="AP341" s="395"/>
      <c r="AQ341" s="395"/>
      <c r="AR341" s="395"/>
      <c r="AS341" s="395"/>
      <c r="AT341" s="395"/>
      <c r="AU341" s="395"/>
      <c r="AV341" s="395"/>
      <c r="AW341" s="395"/>
      <c r="AX341" s="395"/>
      <c r="AY341" s="395"/>
      <c r="AZ341" s="395"/>
      <c r="BA341" s="1125" t="s">
        <v>155</v>
      </c>
      <c r="BB341" s="645" t="s">
        <v>50</v>
      </c>
      <c r="BC341" s="92" t="s">
        <v>36</v>
      </c>
      <c r="BD341" s="88" t="s">
        <v>36</v>
      </c>
      <c r="BE341" s="88" t="s">
        <v>36</v>
      </c>
      <c r="BF341" s="88" t="s">
        <v>36</v>
      </c>
      <c r="BG341" s="83" t="s">
        <v>36</v>
      </c>
      <c r="BH341" s="92" t="s">
        <v>36</v>
      </c>
      <c r="BI341" s="88" t="s">
        <v>36</v>
      </c>
      <c r="BJ341" s="88" t="s">
        <v>36</v>
      </c>
      <c r="BK341" s="88" t="s">
        <v>36</v>
      </c>
      <c r="BL341" s="83" t="s">
        <v>36</v>
      </c>
      <c r="BM341" s="92" t="s">
        <v>36</v>
      </c>
      <c r="BN341" s="88" t="s">
        <v>36</v>
      </c>
      <c r="BO341" s="88" t="s">
        <v>36</v>
      </c>
      <c r="BP341" s="88" t="s">
        <v>36</v>
      </c>
      <c r="BQ341" s="83" t="s">
        <v>36</v>
      </c>
      <c r="BR341" s="8" t="s">
        <v>36</v>
      </c>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row>
    <row r="342" s="603" customFormat="true" ht="15" customHeight="true" x14ac:dyDescent="0.2">
      <c r="B342" s="602"/>
      <c r="S342" s="395"/>
      <c r="T342" s="395"/>
      <c r="U342" s="395"/>
      <c r="V342" s="395"/>
      <c r="W342" s="395"/>
      <c r="X342" s="395"/>
      <c r="Y342" s="395"/>
      <c r="Z342" s="395"/>
      <c r="AA342" s="395"/>
      <c r="AB342" s="395"/>
      <c r="AC342" s="395"/>
      <c r="AD342" s="395"/>
      <c r="AE342" s="395"/>
      <c r="AF342" s="395"/>
      <c r="AG342" s="395"/>
      <c r="AH342" s="395"/>
      <c r="AI342" s="395"/>
      <c r="AJ342" s="395"/>
      <c r="AK342" s="395"/>
      <c r="AL342" s="395"/>
      <c r="AM342" s="395"/>
      <c r="AN342" s="395"/>
      <c r="AO342" s="395"/>
      <c r="AP342" s="395"/>
      <c r="AQ342" s="395"/>
      <c r="AR342" s="395"/>
      <c r="AS342" s="395"/>
      <c r="AT342" s="395"/>
      <c r="AU342" s="395"/>
      <c r="AV342" s="395"/>
      <c r="AW342" s="395"/>
      <c r="AX342" s="395"/>
      <c r="AY342" s="395"/>
      <c r="AZ342" s="395"/>
      <c r="BA342" s="1124"/>
      <c r="BB342" s="643" t="s">
        <v>49</v>
      </c>
      <c r="BC342" s="91" t="s">
        <v>36</v>
      </c>
      <c r="BD342" s="87" t="s">
        <v>36</v>
      </c>
      <c r="BE342" s="87" t="s">
        <v>36</v>
      </c>
      <c r="BF342" s="87" t="s">
        <v>36</v>
      </c>
      <c r="BG342" s="82" t="s">
        <v>36</v>
      </c>
      <c r="BH342" s="91" t="s">
        <v>36</v>
      </c>
      <c r="BI342" s="87" t="s">
        <v>36</v>
      </c>
      <c r="BJ342" s="87" t="s">
        <v>36</v>
      </c>
      <c r="BK342" s="87" t="s">
        <v>36</v>
      </c>
      <c r="BL342" s="82" t="s">
        <v>36</v>
      </c>
      <c r="BM342" s="91" t="s">
        <v>36</v>
      </c>
      <c r="BN342" s="87" t="s">
        <v>36</v>
      </c>
      <c r="BO342" s="87" t="s">
        <v>36</v>
      </c>
      <c r="BP342" s="87" t="s">
        <v>36</v>
      </c>
      <c r="BQ342" s="82" t="s">
        <v>36</v>
      </c>
      <c r="BR342" s="7" t="s">
        <v>36</v>
      </c>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row>
    <row r="343" s="603" customFormat="true" ht="15" customHeight="true" x14ac:dyDescent="0.2">
      <c r="B343" s="602"/>
      <c r="S343" s="395"/>
      <c r="T343" s="395"/>
      <c r="U343" s="395"/>
      <c r="V343" s="395"/>
      <c r="W343" s="395"/>
      <c r="X343" s="395"/>
      <c r="Y343" s="395"/>
      <c r="Z343" s="395"/>
      <c r="AA343" s="395"/>
      <c r="AB343" s="395"/>
      <c r="AC343" s="395"/>
      <c r="AD343" s="395"/>
      <c r="AE343" s="395"/>
      <c r="AF343" s="395"/>
      <c r="AG343" s="395"/>
      <c r="AH343" s="395"/>
      <c r="AI343" s="395"/>
      <c r="AJ343" s="395"/>
      <c r="AK343" s="395"/>
      <c r="AL343" s="395"/>
      <c r="AM343" s="395"/>
      <c r="AN343" s="395"/>
      <c r="AO343" s="395"/>
      <c r="AP343" s="395"/>
      <c r="AQ343" s="395"/>
      <c r="AR343" s="395"/>
      <c r="AS343" s="395"/>
      <c r="AT343" s="395"/>
      <c r="AU343" s="395"/>
      <c r="AV343" s="395"/>
      <c r="AW343" s="395"/>
      <c r="AX343" s="395"/>
      <c r="AY343" s="395"/>
      <c r="AZ343" s="395"/>
      <c r="BA343" s="1126" t="s">
        <v>150</v>
      </c>
      <c r="BB343" s="643" t="s">
        <v>50</v>
      </c>
      <c r="BC343" s="91" t="s">
        <v>36</v>
      </c>
      <c r="BD343" s="87" t="s">
        <v>36</v>
      </c>
      <c r="BE343" s="87" t="s">
        <v>36</v>
      </c>
      <c r="BF343" s="87" t="s">
        <v>36</v>
      </c>
      <c r="BG343" s="82" t="s">
        <v>36</v>
      </c>
      <c r="BH343" s="91" t="s">
        <v>36</v>
      </c>
      <c r="BI343" s="87" t="s">
        <v>36</v>
      </c>
      <c r="BJ343" s="87" t="s">
        <v>36</v>
      </c>
      <c r="BK343" s="87" t="s">
        <v>36</v>
      </c>
      <c r="BL343" s="82" t="s">
        <v>36</v>
      </c>
      <c r="BM343" s="91" t="s">
        <v>36</v>
      </c>
      <c r="BN343" s="87" t="s">
        <v>36</v>
      </c>
      <c r="BO343" s="87" t="s">
        <v>36</v>
      </c>
      <c r="BP343" s="87" t="s">
        <v>36</v>
      </c>
      <c r="BQ343" s="82" t="s">
        <v>36</v>
      </c>
      <c r="BR343" s="7" t="s">
        <v>36</v>
      </c>
      <c r="BS343" s="30"/>
      <c r="BT343" s="30"/>
      <c r="BU343" s="30"/>
      <c r="BV343" s="30"/>
      <c r="BW343" s="30"/>
      <c r="BX343" s="30"/>
      <c r="BY343" s="30"/>
      <c r="BZ343" s="30"/>
      <c r="CA343" s="30"/>
      <c r="CB343" s="30"/>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0"/>
    </row>
    <row r="344" s="603" customFormat="true" ht="15" customHeight="true" x14ac:dyDescent="0.2">
      <c r="B344" s="602"/>
      <c r="S344" s="395"/>
      <c r="T344" s="395"/>
      <c r="U344" s="395"/>
      <c r="V344" s="395"/>
      <c r="W344" s="395"/>
      <c r="X344" s="395"/>
      <c r="Y344" s="395"/>
      <c r="Z344" s="395"/>
      <c r="AA344" s="395"/>
      <c r="AB344" s="395"/>
      <c r="AC344" s="395"/>
      <c r="AD344" s="395"/>
      <c r="AE344" s="395"/>
      <c r="AF344" s="395"/>
      <c r="AG344" s="395"/>
      <c r="AH344" s="395"/>
      <c r="AI344" s="395"/>
      <c r="AJ344" s="395"/>
      <c r="AK344" s="395"/>
      <c r="AL344" s="395"/>
      <c r="AM344" s="395"/>
      <c r="AN344" s="395"/>
      <c r="AO344" s="395"/>
      <c r="AP344" s="395"/>
      <c r="AQ344" s="395"/>
      <c r="AR344" s="395"/>
      <c r="AS344" s="395"/>
      <c r="AT344" s="395"/>
      <c r="AU344" s="395"/>
      <c r="AV344" s="395"/>
      <c r="AW344" s="395"/>
      <c r="AX344" s="395"/>
      <c r="AY344" s="395"/>
      <c r="AZ344" s="395"/>
      <c r="BA344" s="1124"/>
      <c r="BB344" s="643" t="s">
        <v>49</v>
      </c>
      <c r="BC344" s="91" t="s">
        <v>36</v>
      </c>
      <c r="BD344" s="87" t="s">
        <v>36</v>
      </c>
      <c r="BE344" s="87" t="s">
        <v>36</v>
      </c>
      <c r="BF344" s="87" t="s">
        <v>36</v>
      </c>
      <c r="BG344" s="82" t="s">
        <v>36</v>
      </c>
      <c r="BH344" s="91" t="s">
        <v>36</v>
      </c>
      <c r="BI344" s="87" t="s">
        <v>36</v>
      </c>
      <c r="BJ344" s="87" t="s">
        <v>36</v>
      </c>
      <c r="BK344" s="87" t="s">
        <v>36</v>
      </c>
      <c r="BL344" s="82" t="s">
        <v>36</v>
      </c>
      <c r="BM344" s="91" t="s">
        <v>36</v>
      </c>
      <c r="BN344" s="87" t="s">
        <v>36</v>
      </c>
      <c r="BO344" s="87" t="s">
        <v>36</v>
      </c>
      <c r="BP344" s="87" t="s">
        <v>36</v>
      </c>
      <c r="BQ344" s="82" t="s">
        <v>36</v>
      </c>
      <c r="BR344" s="7" t="s">
        <v>36</v>
      </c>
      <c r="BS344" s="30"/>
      <c r="BT344" s="30"/>
      <c r="BU344" s="30"/>
      <c r="BV344" s="30"/>
      <c r="BW344" s="30"/>
      <c r="BX344" s="30"/>
      <c r="BY344" s="30"/>
      <c r="BZ344" s="30"/>
      <c r="CA344" s="30"/>
      <c r="CB344" s="30"/>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0"/>
    </row>
    <row r="345" s="603" customFormat="true" ht="15" customHeight="true" x14ac:dyDescent="0.2">
      <c r="B345" s="602"/>
      <c r="S345" s="395"/>
      <c r="T345" s="395"/>
      <c r="U345" s="395"/>
      <c r="V345" s="395"/>
      <c r="W345" s="395"/>
      <c r="X345" s="395"/>
      <c r="Y345" s="395"/>
      <c r="Z345" s="395"/>
      <c r="AA345" s="395"/>
      <c r="AB345" s="395"/>
      <c r="AC345" s="395"/>
      <c r="AD345" s="395"/>
      <c r="AE345" s="395"/>
      <c r="AF345" s="395"/>
      <c r="AG345" s="395"/>
      <c r="AH345" s="395"/>
      <c r="AI345" s="395"/>
      <c r="AJ345" s="395"/>
      <c r="AK345" s="395"/>
      <c r="AL345" s="395"/>
      <c r="AM345" s="395"/>
      <c r="AN345" s="395"/>
      <c r="AO345" s="395"/>
      <c r="AP345" s="395"/>
      <c r="AQ345" s="395"/>
      <c r="AR345" s="395"/>
      <c r="AS345" s="395"/>
      <c r="AT345" s="395"/>
      <c r="AU345" s="395"/>
      <c r="AV345" s="395"/>
      <c r="AW345" s="395"/>
      <c r="AX345" s="395"/>
      <c r="AY345" s="395"/>
      <c r="AZ345" s="395"/>
      <c r="BA345" s="1126" t="s">
        <v>151</v>
      </c>
      <c r="BB345" s="643" t="s">
        <v>50</v>
      </c>
      <c r="BC345" s="91" t="s">
        <v>36</v>
      </c>
      <c r="BD345" s="87" t="s">
        <v>36</v>
      </c>
      <c r="BE345" s="87" t="s">
        <v>36</v>
      </c>
      <c r="BF345" s="87" t="s">
        <v>36</v>
      </c>
      <c r="BG345" s="82" t="s">
        <v>36</v>
      </c>
      <c r="BH345" s="91" t="s">
        <v>36</v>
      </c>
      <c r="BI345" s="87" t="s">
        <v>36</v>
      </c>
      <c r="BJ345" s="87" t="s">
        <v>36</v>
      </c>
      <c r="BK345" s="87" t="s">
        <v>36</v>
      </c>
      <c r="BL345" s="82" t="s">
        <v>36</v>
      </c>
      <c r="BM345" s="91" t="s">
        <v>36</v>
      </c>
      <c r="BN345" s="87" t="s">
        <v>36</v>
      </c>
      <c r="BO345" s="87" t="s">
        <v>36</v>
      </c>
      <c r="BP345" s="87" t="s">
        <v>36</v>
      </c>
      <c r="BQ345" s="82" t="s">
        <v>36</v>
      </c>
      <c r="BR345" s="7" t="s">
        <v>36</v>
      </c>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row>
    <row r="346" s="603" customFormat="true" ht="15" customHeight="true" x14ac:dyDescent="0.2">
      <c r="B346" s="602"/>
      <c r="S346" s="395"/>
      <c r="T346" s="395"/>
      <c r="U346" s="395"/>
      <c r="V346" s="395"/>
      <c r="W346" s="395"/>
      <c r="X346" s="395"/>
      <c r="Y346" s="395"/>
      <c r="Z346" s="395"/>
      <c r="AA346" s="395"/>
      <c r="AB346" s="395"/>
      <c r="AC346" s="395"/>
      <c r="AD346" s="395"/>
      <c r="AE346" s="395"/>
      <c r="AF346" s="395"/>
      <c r="AG346" s="395"/>
      <c r="AH346" s="395"/>
      <c r="AI346" s="395"/>
      <c r="AJ346" s="395"/>
      <c r="AK346" s="395"/>
      <c r="AL346" s="395"/>
      <c r="AM346" s="395"/>
      <c r="AN346" s="395"/>
      <c r="AO346" s="395"/>
      <c r="AP346" s="395"/>
      <c r="AQ346" s="395"/>
      <c r="AR346" s="395"/>
      <c r="AS346" s="395"/>
      <c r="AT346" s="395"/>
      <c r="AU346" s="395"/>
      <c r="AV346" s="395"/>
      <c r="AW346" s="395"/>
      <c r="AX346" s="395"/>
      <c r="AY346" s="395"/>
      <c r="AZ346" s="395"/>
      <c r="BA346" s="1124"/>
      <c r="BB346" s="643" t="s">
        <v>49</v>
      </c>
      <c r="BC346" s="91" t="s">
        <v>36</v>
      </c>
      <c r="BD346" s="87" t="s">
        <v>36</v>
      </c>
      <c r="BE346" s="87" t="s">
        <v>36</v>
      </c>
      <c r="BF346" s="87" t="s">
        <v>36</v>
      </c>
      <c r="BG346" s="82" t="s">
        <v>36</v>
      </c>
      <c r="BH346" s="91" t="s">
        <v>36</v>
      </c>
      <c r="BI346" s="87" t="s">
        <v>36</v>
      </c>
      <c r="BJ346" s="87" t="s">
        <v>36</v>
      </c>
      <c r="BK346" s="87" t="s">
        <v>36</v>
      </c>
      <c r="BL346" s="82" t="s">
        <v>36</v>
      </c>
      <c r="BM346" s="91" t="s">
        <v>36</v>
      </c>
      <c r="BN346" s="87" t="s">
        <v>36</v>
      </c>
      <c r="BO346" s="87" t="s">
        <v>36</v>
      </c>
      <c r="BP346" s="87" t="s">
        <v>36</v>
      </c>
      <c r="BQ346" s="82" t="s">
        <v>36</v>
      </c>
      <c r="BR346" s="7" t="s">
        <v>36</v>
      </c>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row>
    <row r="347" s="603" customFormat="true" ht="15" customHeight="true" x14ac:dyDescent="0.2">
      <c r="B347" s="602"/>
      <c r="S347" s="395"/>
      <c r="T347" s="395"/>
      <c r="U347" s="395"/>
      <c r="V347" s="395"/>
      <c r="W347" s="395"/>
      <c r="X347" s="395"/>
      <c r="Y347" s="395"/>
      <c r="Z347" s="395"/>
      <c r="AA347" s="395"/>
      <c r="AB347" s="395"/>
      <c r="AC347" s="395"/>
      <c r="AD347" s="395"/>
      <c r="AE347" s="395"/>
      <c r="AF347" s="395"/>
      <c r="AG347" s="395"/>
      <c r="AH347" s="395"/>
      <c r="AI347" s="395"/>
      <c r="AJ347" s="395"/>
      <c r="AK347" s="395"/>
      <c r="AL347" s="395"/>
      <c r="AM347" s="395"/>
      <c r="AN347" s="395"/>
      <c r="AO347" s="395"/>
      <c r="AP347" s="395"/>
      <c r="AQ347" s="395"/>
      <c r="AR347" s="395"/>
      <c r="AS347" s="395"/>
      <c r="AT347" s="395"/>
      <c r="AU347" s="395"/>
      <c r="AV347" s="395"/>
      <c r="AW347" s="395"/>
      <c r="AX347" s="395"/>
      <c r="AY347" s="395"/>
      <c r="AZ347" s="395"/>
      <c r="BA347" s="1126" t="s">
        <v>152</v>
      </c>
      <c r="BB347" s="643" t="s">
        <v>50</v>
      </c>
      <c r="BC347" s="91" t="s">
        <v>36</v>
      </c>
      <c r="BD347" s="87" t="s">
        <v>36</v>
      </c>
      <c r="BE347" s="87" t="s">
        <v>36</v>
      </c>
      <c r="BF347" s="87" t="s">
        <v>36</v>
      </c>
      <c r="BG347" s="82" t="s">
        <v>36</v>
      </c>
      <c r="BH347" s="91" t="s">
        <v>36</v>
      </c>
      <c r="BI347" s="87" t="s">
        <v>36</v>
      </c>
      <c r="BJ347" s="87" t="s">
        <v>36</v>
      </c>
      <c r="BK347" s="87" t="s">
        <v>36</v>
      </c>
      <c r="BL347" s="82" t="s">
        <v>36</v>
      </c>
      <c r="BM347" s="91" t="s">
        <v>36</v>
      </c>
      <c r="BN347" s="87" t="s">
        <v>36</v>
      </c>
      <c r="BO347" s="87" t="s">
        <v>36</v>
      </c>
      <c r="BP347" s="87" t="s">
        <v>36</v>
      </c>
      <c r="BQ347" s="82" t="s">
        <v>36</v>
      </c>
      <c r="BR347" s="7" t="s">
        <v>36</v>
      </c>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row>
    <row r="348" s="603" customFormat="true" ht="15" customHeight="true" x14ac:dyDescent="0.2">
      <c r="B348" s="602"/>
      <c r="S348" s="395"/>
      <c r="T348" s="395"/>
      <c r="U348" s="395"/>
      <c r="V348" s="395"/>
      <c r="W348" s="395"/>
      <c r="X348" s="395"/>
      <c r="Y348" s="395"/>
      <c r="Z348" s="395"/>
      <c r="AA348" s="395"/>
      <c r="AB348" s="395"/>
      <c r="AC348" s="395"/>
      <c r="AD348" s="395"/>
      <c r="AE348" s="395"/>
      <c r="AF348" s="395"/>
      <c r="AG348" s="395"/>
      <c r="AH348" s="395"/>
      <c r="AI348" s="395"/>
      <c r="AJ348" s="395"/>
      <c r="AK348" s="395"/>
      <c r="AL348" s="395"/>
      <c r="AM348" s="395"/>
      <c r="AN348" s="395"/>
      <c r="AO348" s="395"/>
      <c r="AP348" s="395"/>
      <c r="AQ348" s="395"/>
      <c r="AR348" s="395"/>
      <c r="AS348" s="395"/>
      <c r="AT348" s="395"/>
      <c r="AU348" s="395"/>
      <c r="AV348" s="395"/>
      <c r="AW348" s="395"/>
      <c r="AX348" s="395"/>
      <c r="AY348" s="395"/>
      <c r="AZ348" s="395"/>
      <c r="BA348" s="1124"/>
      <c r="BB348" s="643" t="s">
        <v>49</v>
      </c>
      <c r="BC348" s="91" t="s">
        <v>36</v>
      </c>
      <c r="BD348" s="87" t="s">
        <v>36</v>
      </c>
      <c r="BE348" s="87" t="s">
        <v>36</v>
      </c>
      <c r="BF348" s="87" t="s">
        <v>36</v>
      </c>
      <c r="BG348" s="82" t="s">
        <v>36</v>
      </c>
      <c r="BH348" s="91" t="s">
        <v>36</v>
      </c>
      <c r="BI348" s="87" t="s">
        <v>36</v>
      </c>
      <c r="BJ348" s="87" t="s">
        <v>36</v>
      </c>
      <c r="BK348" s="87" t="s">
        <v>36</v>
      </c>
      <c r="BL348" s="82" t="s">
        <v>36</v>
      </c>
      <c r="BM348" s="91" t="s">
        <v>36</v>
      </c>
      <c r="BN348" s="87" t="s">
        <v>36</v>
      </c>
      <c r="BO348" s="87" t="s">
        <v>36</v>
      </c>
      <c r="BP348" s="87" t="s">
        <v>36</v>
      </c>
      <c r="BQ348" s="82" t="s">
        <v>36</v>
      </c>
      <c r="BR348" s="7" t="s">
        <v>36</v>
      </c>
      <c r="BS348" s="30"/>
      <c r="BT348" s="30"/>
      <c r="BU348" s="30"/>
      <c r="BV348" s="30"/>
      <c r="BW348" s="30"/>
      <c r="BX348" s="30"/>
      <c r="BY348" s="30"/>
      <c r="BZ348" s="30"/>
      <c r="CA348" s="30"/>
      <c r="CB348" s="30"/>
      <c r="CC348" s="30"/>
      <c r="CD348" s="30"/>
      <c r="CE348" s="30"/>
      <c r="CF348" s="30"/>
      <c r="CG348" s="30"/>
      <c r="CH348" s="30"/>
      <c r="CI348" s="30"/>
      <c r="CJ348" s="30"/>
      <c r="CK348" s="30"/>
      <c r="CL348" s="30"/>
      <c r="CM348" s="30"/>
      <c r="CN348" s="30"/>
      <c r="CO348" s="30"/>
      <c r="CP348" s="30"/>
      <c r="CQ348" s="30"/>
      <c r="CR348" s="30"/>
      <c r="CS348" s="30"/>
      <c r="CT348" s="30"/>
      <c r="CU348" s="30"/>
      <c r="CV348" s="30"/>
      <c r="CW348" s="30"/>
      <c r="CX348" s="30"/>
      <c r="CY348" s="30"/>
      <c r="CZ348" s="30"/>
    </row>
    <row r="349" s="603" customFormat="true" ht="15" customHeight="true" x14ac:dyDescent="0.2">
      <c r="B349" s="602"/>
      <c r="S349" s="395"/>
      <c r="T349" s="395"/>
      <c r="U349" s="395"/>
      <c r="V349" s="395"/>
      <c r="W349" s="395"/>
      <c r="X349" s="395"/>
      <c r="Y349" s="395"/>
      <c r="Z349" s="395"/>
      <c r="AA349" s="395"/>
      <c r="AB349" s="395"/>
      <c r="AC349" s="395"/>
      <c r="AD349" s="395"/>
      <c r="AE349" s="395"/>
      <c r="AF349" s="395"/>
      <c r="AG349" s="395"/>
      <c r="AH349" s="395"/>
      <c r="AI349" s="395"/>
      <c r="AJ349" s="395"/>
      <c r="AK349" s="395"/>
      <c r="AL349" s="395"/>
      <c r="AM349" s="395"/>
      <c r="AN349" s="395"/>
      <c r="AO349" s="395"/>
      <c r="AP349" s="395"/>
      <c r="AQ349" s="395"/>
      <c r="AR349" s="395"/>
      <c r="AS349" s="395"/>
      <c r="AT349" s="395"/>
      <c r="AU349" s="395"/>
      <c r="AV349" s="395"/>
      <c r="AW349" s="395"/>
      <c r="AX349" s="395"/>
      <c r="AY349" s="395"/>
      <c r="AZ349" s="395"/>
      <c r="BA349" s="1126" t="s">
        <v>153</v>
      </c>
      <c r="BB349" s="643" t="s">
        <v>50</v>
      </c>
      <c r="BC349" s="91" t="s">
        <v>36</v>
      </c>
      <c r="BD349" s="87" t="s">
        <v>36</v>
      </c>
      <c r="BE349" s="87" t="s">
        <v>36</v>
      </c>
      <c r="BF349" s="87" t="s">
        <v>36</v>
      </c>
      <c r="BG349" s="82" t="s">
        <v>36</v>
      </c>
      <c r="BH349" s="91" t="s">
        <v>36</v>
      </c>
      <c r="BI349" s="87" t="s">
        <v>36</v>
      </c>
      <c r="BJ349" s="87" t="s">
        <v>36</v>
      </c>
      <c r="BK349" s="87" t="s">
        <v>36</v>
      </c>
      <c r="BL349" s="82" t="s">
        <v>36</v>
      </c>
      <c r="BM349" s="91" t="s">
        <v>36</v>
      </c>
      <c r="BN349" s="87" t="s">
        <v>36</v>
      </c>
      <c r="BO349" s="87" t="s">
        <v>36</v>
      </c>
      <c r="BP349" s="87" t="s">
        <v>36</v>
      </c>
      <c r="BQ349" s="82" t="s">
        <v>36</v>
      </c>
      <c r="BR349" s="7" t="s">
        <v>36</v>
      </c>
      <c r="BS349" s="30"/>
      <c r="BT349" s="30"/>
      <c r="BU349" s="30"/>
      <c r="BV349" s="30"/>
      <c r="BW349" s="30"/>
      <c r="BX349" s="30"/>
      <c r="BY349" s="30"/>
      <c r="BZ349" s="30"/>
      <c r="CA349" s="30"/>
      <c r="CB349" s="30"/>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0"/>
    </row>
    <row r="350" s="603" customFormat="true" ht="15" customHeight="true" x14ac:dyDescent="0.2">
      <c r="B350" s="602"/>
      <c r="S350" s="395"/>
      <c r="T350" s="395"/>
      <c r="U350" s="395"/>
      <c r="V350" s="395"/>
      <c r="W350" s="395"/>
      <c r="X350" s="395"/>
      <c r="Y350" s="395"/>
      <c r="Z350" s="395"/>
      <c r="AA350" s="395"/>
      <c r="AB350" s="395"/>
      <c r="AC350" s="395"/>
      <c r="AD350" s="395"/>
      <c r="AE350" s="395"/>
      <c r="AF350" s="395"/>
      <c r="AG350" s="395"/>
      <c r="AH350" s="395"/>
      <c r="AI350" s="395"/>
      <c r="AJ350" s="395"/>
      <c r="AK350" s="395"/>
      <c r="AL350" s="395"/>
      <c r="AM350" s="395"/>
      <c r="AN350" s="395"/>
      <c r="AO350" s="395"/>
      <c r="AP350" s="395"/>
      <c r="AQ350" s="395"/>
      <c r="AR350" s="395"/>
      <c r="AS350" s="395"/>
      <c r="AT350" s="395"/>
      <c r="AU350" s="395"/>
      <c r="AV350" s="395"/>
      <c r="AW350" s="395"/>
      <c r="AX350" s="395"/>
      <c r="AY350" s="395"/>
      <c r="AZ350" s="395"/>
      <c r="BA350" s="1124"/>
      <c r="BB350" s="643" t="s">
        <v>49</v>
      </c>
      <c r="BC350" s="91" t="s">
        <v>36</v>
      </c>
      <c r="BD350" s="87" t="s">
        <v>36</v>
      </c>
      <c r="BE350" s="87" t="s">
        <v>36</v>
      </c>
      <c r="BF350" s="87" t="s">
        <v>36</v>
      </c>
      <c r="BG350" s="82" t="s">
        <v>36</v>
      </c>
      <c r="BH350" s="91" t="s">
        <v>36</v>
      </c>
      <c r="BI350" s="87" t="s">
        <v>36</v>
      </c>
      <c r="BJ350" s="87" t="s">
        <v>36</v>
      </c>
      <c r="BK350" s="87" t="s">
        <v>36</v>
      </c>
      <c r="BL350" s="82" t="s">
        <v>36</v>
      </c>
      <c r="BM350" s="91" t="s">
        <v>36</v>
      </c>
      <c r="BN350" s="87" t="s">
        <v>36</v>
      </c>
      <c r="BO350" s="87" t="s">
        <v>36</v>
      </c>
      <c r="BP350" s="87" t="s">
        <v>36</v>
      </c>
      <c r="BQ350" s="82" t="s">
        <v>36</v>
      </c>
      <c r="BR350" s="7" t="s">
        <v>36</v>
      </c>
      <c r="BS350" s="30"/>
      <c r="BT350" s="30"/>
      <c r="BU350" s="30"/>
      <c r="BV350" s="30"/>
      <c r="BW350" s="30"/>
      <c r="BX350" s="30"/>
      <c r="BY350" s="30"/>
      <c r="BZ350" s="30"/>
      <c r="CA350" s="30"/>
      <c r="CB350" s="30"/>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0"/>
    </row>
    <row r="351" s="603" customFormat="true" ht="15" customHeight="true" x14ac:dyDescent="0.2">
      <c r="B351" s="602"/>
      <c r="S351" s="395"/>
      <c r="T351" s="395"/>
      <c r="U351" s="395"/>
      <c r="V351" s="395"/>
      <c r="W351" s="395"/>
      <c r="X351" s="395"/>
      <c r="Y351" s="395"/>
      <c r="Z351" s="395"/>
      <c r="AA351" s="395"/>
      <c r="AB351" s="395"/>
      <c r="AC351" s="395"/>
      <c r="AD351" s="395"/>
      <c r="AE351" s="395"/>
      <c r="AF351" s="395"/>
      <c r="AG351" s="395"/>
      <c r="AH351" s="395"/>
      <c r="AI351" s="395"/>
      <c r="AJ351" s="395"/>
      <c r="AK351" s="395"/>
      <c r="AL351" s="395"/>
      <c r="AM351" s="395"/>
      <c r="AN351" s="395"/>
      <c r="AO351" s="395"/>
      <c r="AP351" s="395"/>
      <c r="AQ351" s="395"/>
      <c r="AR351" s="395"/>
      <c r="AS351" s="395"/>
      <c r="AT351" s="395"/>
      <c r="AU351" s="395"/>
      <c r="AV351" s="395"/>
      <c r="AW351" s="395"/>
      <c r="AX351" s="395"/>
      <c r="AY351" s="395"/>
      <c r="AZ351" s="395"/>
      <c r="BA351" s="1126" t="s">
        <v>154</v>
      </c>
      <c r="BB351" s="643" t="s">
        <v>50</v>
      </c>
      <c r="BC351" s="91" t="s">
        <v>36</v>
      </c>
      <c r="BD351" s="87" t="s">
        <v>36</v>
      </c>
      <c r="BE351" s="87" t="s">
        <v>36</v>
      </c>
      <c r="BF351" s="87" t="s">
        <v>36</v>
      </c>
      <c r="BG351" s="82" t="s">
        <v>36</v>
      </c>
      <c r="BH351" s="91" t="s">
        <v>36</v>
      </c>
      <c r="BI351" s="87" t="s">
        <v>36</v>
      </c>
      <c r="BJ351" s="87" t="s">
        <v>36</v>
      </c>
      <c r="BK351" s="87" t="s">
        <v>36</v>
      </c>
      <c r="BL351" s="82" t="s">
        <v>36</v>
      </c>
      <c r="BM351" s="91" t="s">
        <v>36</v>
      </c>
      <c r="BN351" s="87" t="s">
        <v>36</v>
      </c>
      <c r="BO351" s="87" t="s">
        <v>36</v>
      </c>
      <c r="BP351" s="87" t="s">
        <v>36</v>
      </c>
      <c r="BQ351" s="82" t="s">
        <v>36</v>
      </c>
      <c r="BR351" s="7" t="s">
        <v>36</v>
      </c>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row>
    <row r="352" s="603" customFormat="true" ht="15" customHeight="true" x14ac:dyDescent="0.2">
      <c r="B352" s="602"/>
      <c r="S352" s="395"/>
      <c r="T352" s="395"/>
      <c r="U352" s="395"/>
      <c r="V352" s="395"/>
      <c r="W352" s="395"/>
      <c r="X352" s="395"/>
      <c r="Y352" s="395"/>
      <c r="Z352" s="395"/>
      <c r="AA352" s="395"/>
      <c r="AB352" s="395"/>
      <c r="AC352" s="395"/>
      <c r="AD352" s="395"/>
      <c r="AE352" s="395"/>
      <c r="AF352" s="395"/>
      <c r="AG352" s="395"/>
      <c r="AH352" s="395"/>
      <c r="AI352" s="395"/>
      <c r="AJ352" s="395"/>
      <c r="AK352" s="395"/>
      <c r="AL352" s="395"/>
      <c r="AM352" s="395"/>
      <c r="AN352" s="395"/>
      <c r="AO352" s="395"/>
      <c r="AP352" s="395"/>
      <c r="AQ352" s="395"/>
      <c r="AR352" s="395"/>
      <c r="AS352" s="395"/>
      <c r="AT352" s="395"/>
      <c r="AU352" s="395"/>
      <c r="AV352" s="395"/>
      <c r="AW352" s="395"/>
      <c r="AX352" s="395"/>
      <c r="AY352" s="395"/>
      <c r="AZ352" s="395"/>
      <c r="BA352" s="1124"/>
      <c r="BB352" s="643" t="s">
        <v>49</v>
      </c>
      <c r="BC352" s="91" t="s">
        <v>36</v>
      </c>
      <c r="BD352" s="87" t="s">
        <v>36</v>
      </c>
      <c r="BE352" s="87" t="s">
        <v>36</v>
      </c>
      <c r="BF352" s="87" t="s">
        <v>36</v>
      </c>
      <c r="BG352" s="82" t="s">
        <v>36</v>
      </c>
      <c r="BH352" s="91" t="s">
        <v>36</v>
      </c>
      <c r="BI352" s="87" t="s">
        <v>36</v>
      </c>
      <c r="BJ352" s="87" t="s">
        <v>36</v>
      </c>
      <c r="BK352" s="87" t="s">
        <v>36</v>
      </c>
      <c r="BL352" s="82" t="s">
        <v>36</v>
      </c>
      <c r="BM352" s="91" t="s">
        <v>36</v>
      </c>
      <c r="BN352" s="87" t="s">
        <v>36</v>
      </c>
      <c r="BO352" s="87" t="s">
        <v>36</v>
      </c>
      <c r="BP352" s="87" t="s">
        <v>36</v>
      </c>
      <c r="BQ352" s="82" t="s">
        <v>36</v>
      </c>
      <c r="BR352" s="7" t="s">
        <v>36</v>
      </c>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row>
    <row r="353" s="603" customFormat="true" ht="15" customHeight="true" x14ac:dyDescent="0.2">
      <c r="B353" s="602"/>
      <c r="S353" s="395"/>
      <c r="T353" s="395"/>
      <c r="U353" s="395"/>
      <c r="V353" s="395"/>
      <c r="W353" s="395"/>
      <c r="X353" s="395"/>
      <c r="Y353" s="395"/>
      <c r="Z353" s="395"/>
      <c r="AA353" s="395"/>
      <c r="AB353" s="395"/>
      <c r="AC353" s="395"/>
      <c r="AD353" s="395"/>
      <c r="AE353" s="395"/>
      <c r="AF353" s="395"/>
      <c r="AG353" s="395"/>
      <c r="AH353" s="395"/>
      <c r="AI353" s="395"/>
      <c r="AJ353" s="395"/>
      <c r="AK353" s="395"/>
      <c r="AL353" s="395"/>
      <c r="AM353" s="395"/>
      <c r="AN353" s="395"/>
      <c r="AO353" s="395"/>
      <c r="AP353" s="395"/>
      <c r="AQ353" s="395"/>
      <c r="AR353" s="395"/>
      <c r="AS353" s="395"/>
      <c r="AT353" s="395"/>
      <c r="AU353" s="395"/>
      <c r="AV353" s="395"/>
      <c r="AW353" s="395"/>
      <c r="AX353" s="395"/>
      <c r="AY353" s="395"/>
      <c r="AZ353" s="395"/>
      <c r="BA353" s="1126" t="s">
        <v>143</v>
      </c>
      <c r="BB353" s="643" t="s">
        <v>50</v>
      </c>
      <c r="BC353" s="91" t="s">
        <v>36</v>
      </c>
      <c r="BD353" s="87" t="s">
        <v>36</v>
      </c>
      <c r="BE353" s="87" t="s">
        <v>36</v>
      </c>
      <c r="BF353" s="87" t="s">
        <v>36</v>
      </c>
      <c r="BG353" s="82" t="s">
        <v>36</v>
      </c>
      <c r="BH353" s="91" t="s">
        <v>36</v>
      </c>
      <c r="BI353" s="87" t="s">
        <v>36</v>
      </c>
      <c r="BJ353" s="87" t="s">
        <v>36</v>
      </c>
      <c r="BK353" s="87" t="s">
        <v>36</v>
      </c>
      <c r="BL353" s="82" t="s">
        <v>36</v>
      </c>
      <c r="BM353" s="91" t="s">
        <v>36</v>
      </c>
      <c r="BN353" s="87" t="s">
        <v>36</v>
      </c>
      <c r="BO353" s="87" t="s">
        <v>36</v>
      </c>
      <c r="BP353" s="87" t="s">
        <v>36</v>
      </c>
      <c r="BQ353" s="82" t="s">
        <v>36</v>
      </c>
      <c r="BR353" s="7" t="s">
        <v>36</v>
      </c>
      <c r="BS353" s="30"/>
      <c r="BT353" s="30"/>
      <c r="BU353" s="30"/>
      <c r="BV353" s="30"/>
      <c r="BW353" s="30"/>
      <c r="BX353" s="30"/>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row>
    <row r="354" s="603" customFormat="true" ht="15" customHeight="true" x14ac:dyDescent="0.2">
      <c r="B354" s="602"/>
      <c r="S354" s="395"/>
      <c r="T354" s="395"/>
      <c r="U354" s="395"/>
      <c r="V354" s="395"/>
      <c r="W354" s="395"/>
      <c r="X354" s="395"/>
      <c r="Y354" s="395"/>
      <c r="Z354" s="395"/>
      <c r="AA354" s="395"/>
      <c r="AB354" s="395"/>
      <c r="AC354" s="395"/>
      <c r="AD354" s="395"/>
      <c r="AE354" s="395"/>
      <c r="AF354" s="395"/>
      <c r="AG354" s="395"/>
      <c r="AH354" s="395"/>
      <c r="AI354" s="395"/>
      <c r="AJ354" s="395"/>
      <c r="AK354" s="395"/>
      <c r="AL354" s="395"/>
      <c r="AM354" s="395"/>
      <c r="AN354" s="395"/>
      <c r="AO354" s="395"/>
      <c r="AP354" s="395"/>
      <c r="AQ354" s="395"/>
      <c r="AR354" s="395"/>
      <c r="AS354" s="395"/>
      <c r="AT354" s="395"/>
      <c r="AU354" s="395"/>
      <c r="AV354" s="395"/>
      <c r="AW354" s="395"/>
      <c r="AX354" s="395"/>
      <c r="AY354" s="395"/>
      <c r="AZ354" s="395"/>
      <c r="BA354" s="1127"/>
      <c r="BB354" s="644" t="s">
        <v>49</v>
      </c>
      <c r="BC354" s="90" t="s">
        <v>36</v>
      </c>
      <c r="BD354" s="86" t="s">
        <v>36</v>
      </c>
      <c r="BE354" s="86" t="s">
        <v>36</v>
      </c>
      <c r="BF354" s="86" t="s">
        <v>36</v>
      </c>
      <c r="BG354" s="81" t="s">
        <v>36</v>
      </c>
      <c r="BH354" s="90" t="s">
        <v>36</v>
      </c>
      <c r="BI354" s="86" t="s">
        <v>36</v>
      </c>
      <c r="BJ354" s="86" t="s">
        <v>36</v>
      </c>
      <c r="BK354" s="86" t="s">
        <v>36</v>
      </c>
      <c r="BL354" s="81" t="s">
        <v>36</v>
      </c>
      <c r="BM354" s="90" t="s">
        <v>36</v>
      </c>
      <c r="BN354" s="86" t="s">
        <v>36</v>
      </c>
      <c r="BO354" s="86" t="s">
        <v>36</v>
      </c>
      <c r="BP354" s="86" t="s">
        <v>36</v>
      </c>
      <c r="BQ354" s="81" t="s">
        <v>36</v>
      </c>
      <c r="BR354" s="6" t="s">
        <v>36</v>
      </c>
      <c r="BS354" s="30"/>
      <c r="BT354" s="30"/>
      <c r="BU354" s="30"/>
      <c r="BV354" s="30"/>
      <c r="BW354" s="30"/>
      <c r="BX354" s="30"/>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row>
    <row r="355" s="603" customFormat="true" ht="15" customHeight="true" x14ac:dyDescent="0.2">
      <c r="B355" s="602"/>
      <c r="S355" s="395"/>
      <c r="T355" s="395"/>
      <c r="U355" s="395"/>
      <c r="V355" s="395"/>
      <c r="W355" s="395"/>
      <c r="X355" s="395"/>
      <c r="Y355" s="395"/>
      <c r="Z355" s="395"/>
      <c r="AA355" s="395"/>
      <c r="AB355" s="395"/>
      <c r="AC355" s="395"/>
      <c r="AD355" s="395"/>
      <c r="AE355" s="395"/>
      <c r="AF355" s="395"/>
      <c r="AG355" s="395"/>
      <c r="AH355" s="395"/>
      <c r="AI355" s="395"/>
      <c r="AJ355" s="395"/>
      <c r="AK355" s="395"/>
      <c r="AL355" s="395"/>
      <c r="AM355" s="395"/>
      <c r="AN355" s="395"/>
      <c r="AO355" s="395"/>
      <c r="AP355" s="395"/>
      <c r="AQ355" s="395"/>
      <c r="AR355" s="395"/>
      <c r="AS355" s="395"/>
      <c r="AT355" s="395"/>
      <c r="AU355" s="395"/>
      <c r="AV355" s="395"/>
      <c r="AW355" s="395"/>
      <c r="AX355" s="395"/>
      <c r="AY355" s="395"/>
      <c r="AZ355" s="395"/>
      <c r="BA355" s="422"/>
      <c r="BB355" s="362"/>
      <c r="BC355" s="486"/>
      <c r="BD355" s="486"/>
      <c r="BE355" s="486"/>
      <c r="BF355" s="486"/>
      <c r="BG355" s="486"/>
      <c r="BH355" s="486"/>
      <c r="BI355" s="486"/>
      <c r="BJ355" s="486"/>
      <c r="BK355" s="486"/>
      <c r="BL355" s="486"/>
      <c r="BM355" s="486"/>
      <c r="BN355" s="486"/>
      <c r="BO355" s="486"/>
      <c r="BP355" s="486"/>
      <c r="BQ355" s="486"/>
      <c r="BR355" s="486"/>
      <c r="BS355" s="487"/>
      <c r="BT355" s="487"/>
      <c r="BU355" s="487"/>
      <c r="BV355" s="487"/>
      <c r="BW355" s="487"/>
      <c r="BX355" s="487"/>
      <c r="BY355" s="487"/>
      <c r="BZ355" s="487"/>
      <c r="CA355" s="487"/>
      <c r="CB355" s="487"/>
      <c r="CC355" s="487"/>
      <c r="CD355" s="487"/>
      <c r="CE355" s="487"/>
      <c r="CF355" s="487"/>
      <c r="CG355" s="487"/>
      <c r="CH355" s="487"/>
      <c r="CI355" s="487"/>
      <c r="CJ355" s="487"/>
      <c r="CK355" s="487"/>
      <c r="CL355" s="487"/>
      <c r="CM355" s="487"/>
      <c r="CN355" s="487"/>
      <c r="CO355" s="487"/>
      <c r="CP355" s="487"/>
      <c r="CQ355" s="487"/>
      <c r="CR355" s="487"/>
      <c r="CS355" s="487"/>
      <c r="CT355" s="487"/>
      <c r="CU355" s="487"/>
      <c r="CV355" s="487"/>
      <c r="CW355" s="487"/>
      <c r="CX355" s="487"/>
      <c r="CY355" s="487"/>
      <c r="CZ355" s="487"/>
    </row>
    <row r="356" s="603" customFormat="true" ht="15" customHeight="true" x14ac:dyDescent="0.2">
      <c r="B356" s="602"/>
      <c r="S356" s="395"/>
      <c r="T356" s="395"/>
      <c r="U356" s="395"/>
      <c r="V356" s="395"/>
      <c r="W356" s="395"/>
      <c r="X356" s="395"/>
      <c r="Y356" s="395"/>
      <c r="Z356" s="395"/>
      <c r="AA356" s="395"/>
      <c r="AB356" s="395"/>
      <c r="AC356" s="395"/>
      <c r="AD356" s="395"/>
      <c r="AE356" s="395"/>
      <c r="AF356" s="395"/>
      <c r="AG356" s="395"/>
      <c r="AH356" s="395"/>
      <c r="AI356" s="395"/>
      <c r="AJ356" s="395"/>
      <c r="AK356" s="395"/>
      <c r="AL356" s="395"/>
      <c r="AM356" s="395"/>
      <c r="AN356" s="395"/>
      <c r="AO356" s="395"/>
      <c r="AP356" s="395"/>
      <c r="AQ356" s="395"/>
      <c r="AR356" s="395"/>
      <c r="AS356" s="395"/>
      <c r="AT356" s="395"/>
      <c r="AU356" s="395"/>
      <c r="AV356" s="395"/>
      <c r="AW356" s="395"/>
      <c r="AX356" s="395"/>
      <c r="AY356" s="395"/>
      <c r="AZ356" s="395"/>
      <c r="BA356" s="422"/>
      <c r="BB356" s="362"/>
      <c r="BC356" s="422"/>
      <c r="BD356" s="422"/>
      <c r="BE356" s="422"/>
      <c r="BF356" s="422"/>
      <c r="BG356" s="422"/>
      <c r="BH356" s="422"/>
      <c r="BI356" s="422"/>
      <c r="BJ356" s="422"/>
      <c r="BK356" s="422"/>
      <c r="BL356" s="422"/>
      <c r="BM356" s="422"/>
      <c r="BN356" s="422"/>
      <c r="BO356" s="422"/>
      <c r="BP356" s="422"/>
      <c r="BQ356" s="422"/>
      <c r="BR356" s="422"/>
      <c r="BS356" s="395"/>
      <c r="BT356" s="395"/>
      <c r="BU356" s="395"/>
      <c r="BV356" s="395"/>
      <c r="BW356" s="395"/>
      <c r="BX356" s="395"/>
      <c r="BY356" s="395"/>
      <c r="BZ356" s="395"/>
      <c r="CA356" s="395"/>
      <c r="CB356" s="395"/>
      <c r="CC356" s="395"/>
      <c r="CD356" s="395"/>
      <c r="CE356" s="395"/>
      <c r="CF356" s="395"/>
      <c r="CG356" s="395"/>
      <c r="CH356" s="395"/>
      <c r="CI356" s="395"/>
      <c r="CJ356" s="395"/>
      <c r="CK356" s="395"/>
      <c r="CL356" s="395"/>
      <c r="CM356" s="395"/>
      <c r="CN356" s="395"/>
      <c r="CO356" s="395"/>
      <c r="CP356" s="395"/>
      <c r="CQ356" s="395"/>
      <c r="CR356" s="395"/>
      <c r="CS356" s="395"/>
      <c r="CT356" s="395"/>
      <c r="CU356" s="395"/>
      <c r="CV356" s="395"/>
      <c r="CW356" s="395"/>
      <c r="CX356" s="395"/>
      <c r="CY356" s="395"/>
      <c r="CZ356" s="395"/>
    </row>
    <row r="357" s="358" customFormat="true" ht="15" customHeight="true" x14ac:dyDescent="0.2">
      <c r="B357" s="360"/>
      <c r="S357" s="395"/>
      <c r="T357" s="395"/>
      <c r="U357" s="395"/>
      <c r="V357" s="395"/>
      <c r="W357" s="395"/>
      <c r="X357" s="395"/>
      <c r="Y357" s="395"/>
      <c r="Z357" s="395"/>
      <c r="AA357" s="395"/>
      <c r="AB357" s="395"/>
      <c r="AC357" s="395"/>
      <c r="AD357" s="395"/>
      <c r="AE357" s="395"/>
      <c r="AF357" s="395"/>
      <c r="AG357" s="395"/>
      <c r="AH357" s="395"/>
      <c r="AI357" s="395"/>
      <c r="AJ357" s="395"/>
      <c r="AK357" s="395"/>
      <c r="AL357" s="395"/>
      <c r="AM357" s="395"/>
      <c r="AN357" s="395"/>
      <c r="AO357" s="395"/>
      <c r="AP357" s="395"/>
      <c r="AQ357" s="395"/>
      <c r="AR357" s="395"/>
      <c r="AS357" s="395"/>
      <c r="AT357" s="395"/>
      <c r="AU357" s="395"/>
      <c r="AV357" s="395"/>
      <c r="AW357" s="395"/>
      <c r="AX357" s="395"/>
      <c r="AY357" s="395"/>
      <c r="AZ357" s="395"/>
      <c r="BA357" s="422"/>
      <c r="BB357" s="362"/>
      <c r="BC357" s="422"/>
      <c r="BD357" s="422"/>
      <c r="BE357" s="422"/>
      <c r="BF357" s="422"/>
      <c r="BG357" s="422"/>
      <c r="BH357" s="422"/>
      <c r="BI357" s="422"/>
      <c r="BJ357" s="422"/>
      <c r="BK357" s="422"/>
      <c r="BL357" s="422"/>
      <c r="BM357" s="422"/>
      <c r="BN357" s="422"/>
      <c r="BO357" s="422"/>
      <c r="BP357" s="422"/>
      <c r="BQ357" s="422"/>
      <c r="BR357" s="422"/>
      <c r="BS357" s="395"/>
      <c r="BT357" s="395"/>
      <c r="BU357" s="395"/>
      <c r="BV357" s="395"/>
      <c r="BW357" s="395"/>
      <c r="BX357" s="395"/>
      <c r="BY357" s="395"/>
      <c r="BZ357" s="395"/>
      <c r="CA357" s="395"/>
      <c r="CB357" s="395"/>
      <c r="CC357" s="395"/>
      <c r="CD357" s="395"/>
      <c r="CE357" s="395"/>
      <c r="CF357" s="395"/>
      <c r="CG357" s="395"/>
      <c r="CH357" s="395"/>
      <c r="CI357" s="395"/>
      <c r="CJ357" s="395"/>
      <c r="CK357" s="395"/>
      <c r="CL357" s="395"/>
      <c r="CM357" s="395"/>
      <c r="CN357" s="395"/>
      <c r="CO357" s="395"/>
      <c r="CP357" s="395"/>
      <c r="CQ357" s="395"/>
      <c r="CR357" s="395"/>
      <c r="CS357" s="395"/>
      <c r="CT357" s="395"/>
      <c r="CU357" s="395"/>
      <c r="CV357" s="395"/>
      <c r="CW357" s="395"/>
      <c r="CX357" s="395"/>
      <c r="CY357" s="395"/>
      <c r="CZ357" s="395"/>
    </row>
    <row r="358" s="358" customFormat="true" ht="15" customHeight="true" x14ac:dyDescent="0.2">
      <c r="B358" s="360"/>
      <c r="S358" s="395"/>
      <c r="T358" s="395"/>
      <c r="U358" s="395"/>
      <c r="V358" s="395"/>
      <c r="W358" s="395"/>
      <c r="X358" s="395"/>
      <c r="Y358" s="395"/>
      <c r="Z358" s="395"/>
      <c r="AA358" s="395"/>
      <c r="AB358" s="395"/>
      <c r="AC358" s="395"/>
      <c r="AD358" s="395"/>
      <c r="AE358" s="395"/>
      <c r="AF358" s="395"/>
      <c r="AG358" s="395"/>
      <c r="AH358" s="395"/>
      <c r="AI358" s="395"/>
      <c r="AJ358" s="395"/>
      <c r="AK358" s="395"/>
      <c r="AL358" s="395"/>
      <c r="AM358" s="395"/>
      <c r="AN358" s="395"/>
      <c r="AO358" s="395"/>
      <c r="AP358" s="395"/>
      <c r="AQ358" s="395"/>
      <c r="AR358" s="395"/>
      <c r="AS358" s="395"/>
      <c r="AT358" s="395"/>
      <c r="AU358" s="395"/>
      <c r="AV358" s="395"/>
      <c r="AW358" s="395"/>
      <c r="AX358" s="395"/>
      <c r="AY358" s="395"/>
      <c r="AZ358" s="395"/>
      <c r="BA358" s="422"/>
      <c r="BB358" s="362"/>
      <c r="BC358" s="422"/>
      <c r="BD358" s="422"/>
      <c r="BE358" s="422"/>
      <c r="BF358" s="422"/>
      <c r="BG358" s="422"/>
      <c r="BH358" s="422"/>
      <c r="BI358" s="422"/>
      <c r="BJ358" s="422"/>
      <c r="BK358" s="422"/>
      <c r="BL358" s="422"/>
      <c r="BM358" s="422"/>
      <c r="BN358" s="422"/>
      <c r="BO358" s="422"/>
      <c r="BP358" s="422"/>
      <c r="BQ358" s="422"/>
      <c r="BR358" s="422"/>
      <c r="BS358" s="395"/>
      <c r="BT358" s="395"/>
      <c r="BU358" s="395"/>
      <c r="BV358" s="395"/>
      <c r="BW358" s="395"/>
      <c r="BX358" s="395"/>
      <c r="BY358" s="395"/>
      <c r="BZ358" s="395"/>
      <c r="CA358" s="395"/>
      <c r="CB358" s="395"/>
      <c r="CC358" s="395"/>
      <c r="CD358" s="395"/>
      <c r="CE358" s="395"/>
      <c r="CF358" s="395"/>
      <c r="CG358" s="395"/>
      <c r="CH358" s="395"/>
      <c r="CI358" s="395"/>
      <c r="CJ358" s="395"/>
      <c r="CK358" s="395"/>
      <c r="CL358" s="395"/>
      <c r="CM358" s="395"/>
      <c r="CN358" s="395"/>
      <c r="CO358" s="395"/>
      <c r="CP358" s="395"/>
      <c r="CQ358" s="395"/>
      <c r="CR358" s="395"/>
      <c r="CS358" s="395"/>
      <c r="CT358" s="395"/>
      <c r="CU358" s="395"/>
      <c r="CV358" s="395"/>
      <c r="CW358" s="395"/>
      <c r="CX358" s="395"/>
      <c r="CY358" s="395"/>
      <c r="CZ358" s="395"/>
    </row>
    <row r="359" s="358" customFormat="true" ht="15" customHeight="true" x14ac:dyDescent="0.2">
      <c r="B359" s="360"/>
      <c r="S359" s="395"/>
      <c r="T359" s="395"/>
      <c r="U359" s="395"/>
      <c r="V359" s="395"/>
      <c r="W359" s="395"/>
      <c r="X359" s="395"/>
      <c r="Y359" s="395"/>
      <c r="Z359" s="395"/>
      <c r="AA359" s="395"/>
      <c r="AB359" s="395"/>
      <c r="AC359" s="395"/>
      <c r="AD359" s="395"/>
      <c r="AE359" s="395"/>
      <c r="AF359" s="395"/>
      <c r="AG359" s="395"/>
      <c r="AH359" s="395"/>
      <c r="AI359" s="395"/>
      <c r="AJ359" s="395"/>
      <c r="AK359" s="395"/>
      <c r="AL359" s="395"/>
      <c r="AM359" s="395"/>
      <c r="AN359" s="395"/>
      <c r="AO359" s="395"/>
      <c r="AP359" s="395"/>
      <c r="AQ359" s="395"/>
      <c r="AR359" s="395"/>
      <c r="AS359" s="395"/>
      <c r="AT359" s="395"/>
      <c r="AU359" s="395"/>
      <c r="AV359" s="395"/>
      <c r="AW359" s="395"/>
      <c r="AX359" s="395"/>
      <c r="AY359" s="395"/>
      <c r="AZ359" s="395"/>
      <c r="BA359" s="422"/>
      <c r="BB359" s="362"/>
      <c r="BC359" s="422"/>
      <c r="BD359" s="422"/>
      <c r="BE359" s="422"/>
      <c r="BF359" s="422"/>
      <c r="BG359" s="422"/>
      <c r="BH359" s="422"/>
      <c r="BI359" s="422"/>
      <c r="BJ359" s="422"/>
      <c r="BK359" s="422"/>
      <c r="BL359" s="422"/>
      <c r="BM359" s="422"/>
      <c r="BN359" s="422"/>
      <c r="BO359" s="422"/>
      <c r="BP359" s="422"/>
      <c r="BQ359" s="422"/>
      <c r="BR359" s="422"/>
      <c r="BS359" s="395"/>
      <c r="BT359" s="395"/>
      <c r="BU359" s="395"/>
      <c r="BV359" s="395"/>
      <c r="BW359" s="395"/>
      <c r="BX359" s="395"/>
      <c r="BY359" s="395"/>
      <c r="BZ359" s="395"/>
      <c r="CA359" s="395"/>
      <c r="CB359" s="395"/>
      <c r="CC359" s="395"/>
      <c r="CD359" s="395"/>
      <c r="CE359" s="395"/>
      <c r="CF359" s="395"/>
      <c r="CG359" s="395"/>
      <c r="CH359" s="395"/>
      <c r="CI359" s="395"/>
      <c r="CJ359" s="395"/>
      <c r="CK359" s="395"/>
      <c r="CL359" s="395"/>
      <c r="CM359" s="395"/>
      <c r="CN359" s="395"/>
      <c r="CO359" s="395"/>
      <c r="CP359" s="395"/>
      <c r="CQ359" s="395"/>
      <c r="CR359" s="395"/>
      <c r="CS359" s="395"/>
      <c r="CT359" s="395"/>
      <c r="CU359" s="395"/>
      <c r="CV359" s="395"/>
      <c r="CW359" s="395"/>
      <c r="CX359" s="395"/>
      <c r="CY359" s="395"/>
      <c r="CZ359" s="395"/>
    </row>
    <row r="360" s="358" customFormat="true" ht="15" customHeight="true" x14ac:dyDescent="0.2">
      <c r="B360" s="360"/>
      <c r="S360" s="395"/>
      <c r="T360" s="395"/>
      <c r="U360" s="395"/>
      <c r="V360" s="395"/>
      <c r="W360" s="395"/>
      <c r="X360" s="395"/>
      <c r="Y360" s="395"/>
      <c r="Z360" s="395"/>
      <c r="AA360" s="395"/>
      <c r="AB360" s="395"/>
      <c r="AC360" s="395"/>
      <c r="AD360" s="395"/>
      <c r="AE360" s="395"/>
      <c r="AF360" s="395"/>
      <c r="AG360" s="395"/>
      <c r="AH360" s="395"/>
      <c r="AI360" s="395"/>
      <c r="AJ360" s="395"/>
      <c r="AK360" s="395"/>
      <c r="AL360" s="395"/>
      <c r="AM360" s="395"/>
      <c r="AN360" s="395"/>
      <c r="AO360" s="395"/>
      <c r="AP360" s="395"/>
      <c r="AQ360" s="395"/>
      <c r="AR360" s="395"/>
      <c r="AS360" s="395"/>
      <c r="AT360" s="395"/>
      <c r="AU360" s="395"/>
      <c r="AV360" s="395"/>
      <c r="AW360" s="395"/>
      <c r="AX360" s="395"/>
      <c r="AY360" s="395"/>
      <c r="AZ360" s="395"/>
      <c r="BA360" s="422"/>
      <c r="BB360" s="362"/>
      <c r="BC360" s="422"/>
      <c r="BD360" s="422"/>
      <c r="BE360" s="422"/>
      <c r="BF360" s="422"/>
      <c r="BG360" s="422"/>
      <c r="BH360" s="422"/>
      <c r="BI360" s="422"/>
      <c r="BJ360" s="422"/>
      <c r="BK360" s="422"/>
      <c r="BL360" s="422"/>
      <c r="BM360" s="422"/>
      <c r="BN360" s="422"/>
      <c r="BO360" s="422"/>
      <c r="BP360" s="422"/>
      <c r="BQ360" s="422"/>
      <c r="BR360" s="422"/>
      <c r="BS360" s="395"/>
      <c r="BT360" s="395"/>
      <c r="BU360" s="395"/>
      <c r="BV360" s="395"/>
      <c r="BW360" s="395"/>
      <c r="BX360" s="395"/>
      <c r="BY360" s="395"/>
      <c r="BZ360" s="395"/>
      <c r="CA360" s="395"/>
      <c r="CB360" s="395"/>
      <c r="CC360" s="395"/>
      <c r="CD360" s="395"/>
      <c r="CE360" s="395"/>
      <c r="CF360" s="395"/>
      <c r="CG360" s="395"/>
      <c r="CH360" s="395"/>
      <c r="CI360" s="395"/>
      <c r="CJ360" s="395"/>
      <c r="CK360" s="395"/>
      <c r="CL360" s="395"/>
      <c r="CM360" s="395"/>
      <c r="CN360" s="395"/>
      <c r="CO360" s="395"/>
      <c r="CP360" s="395"/>
      <c r="CQ360" s="395"/>
      <c r="CR360" s="395"/>
      <c r="CS360" s="395"/>
      <c r="CT360" s="395"/>
      <c r="CU360" s="395"/>
      <c r="CV360" s="395"/>
      <c r="CW360" s="395"/>
      <c r="CX360" s="395"/>
      <c r="CY360" s="395"/>
      <c r="CZ360" s="395"/>
    </row>
    <row r="361" s="358" customFormat="true" ht="15" customHeight="true" x14ac:dyDescent="0.2">
      <c r="B361" s="360"/>
      <c r="S361" s="395"/>
      <c r="T361" s="395"/>
      <c r="U361" s="395"/>
      <c r="V361" s="395"/>
      <c r="W361" s="395"/>
      <c r="X361" s="395"/>
      <c r="Y361" s="395"/>
      <c r="Z361" s="395"/>
      <c r="AA361" s="395"/>
      <c r="AB361" s="395"/>
      <c r="AC361" s="395"/>
      <c r="AD361" s="395"/>
      <c r="AE361" s="395"/>
      <c r="AF361" s="395"/>
      <c r="AG361" s="395"/>
      <c r="AH361" s="395"/>
      <c r="AI361" s="395"/>
      <c r="AJ361" s="395"/>
      <c r="AK361" s="395"/>
      <c r="AL361" s="395"/>
      <c r="AM361" s="395"/>
      <c r="AN361" s="395"/>
      <c r="AO361" s="395"/>
      <c r="AP361" s="395"/>
      <c r="AQ361" s="395"/>
      <c r="AR361" s="395"/>
      <c r="AS361" s="395"/>
      <c r="AT361" s="395"/>
      <c r="AU361" s="395"/>
      <c r="AV361" s="395"/>
      <c r="AW361" s="395"/>
      <c r="AX361" s="395"/>
      <c r="AY361" s="395"/>
      <c r="AZ361" s="395"/>
      <c r="BA361" s="422"/>
      <c r="BB361" s="362"/>
      <c r="BC361" s="422"/>
      <c r="BD361" s="422"/>
      <c r="BE361" s="422"/>
      <c r="BF361" s="422"/>
      <c r="BG361" s="422"/>
      <c r="BH361" s="422"/>
      <c r="BI361" s="422"/>
      <c r="BJ361" s="422"/>
      <c r="BK361" s="422"/>
      <c r="BL361" s="422"/>
      <c r="BM361" s="422"/>
      <c r="BN361" s="422"/>
      <c r="BO361" s="422"/>
      <c r="BP361" s="422"/>
      <c r="BQ361" s="422"/>
      <c r="BR361" s="422"/>
      <c r="BS361" s="395"/>
      <c r="BT361" s="395"/>
      <c r="BU361" s="395"/>
      <c r="BV361" s="395"/>
      <c r="BW361" s="395"/>
      <c r="BX361" s="395"/>
      <c r="BY361" s="395"/>
      <c r="BZ361" s="395"/>
      <c r="CA361" s="395"/>
      <c r="CB361" s="395"/>
      <c r="CC361" s="395"/>
      <c r="CD361" s="395"/>
      <c r="CE361" s="395"/>
      <c r="CF361" s="395"/>
      <c r="CG361" s="395"/>
      <c r="CH361" s="395"/>
      <c r="CI361" s="395"/>
      <c r="CJ361" s="395"/>
      <c r="CK361" s="395"/>
      <c r="CL361" s="395"/>
      <c r="CM361" s="395"/>
      <c r="CN361" s="395"/>
      <c r="CO361" s="395"/>
      <c r="CP361" s="395"/>
      <c r="CQ361" s="395"/>
      <c r="CR361" s="395"/>
      <c r="CS361" s="395"/>
      <c r="CT361" s="395"/>
      <c r="CU361" s="395"/>
      <c r="CV361" s="395"/>
      <c r="CW361" s="395"/>
      <c r="CX361" s="395"/>
      <c r="CY361" s="395"/>
      <c r="CZ361" s="395"/>
    </row>
    <row r="362" s="358" customFormat="true" ht="15" customHeight="true" x14ac:dyDescent="0.2">
      <c r="B362" s="360"/>
      <c r="S362" s="395"/>
      <c r="T362" s="395"/>
      <c r="U362" s="395"/>
      <c r="V362" s="395"/>
      <c r="W362" s="395"/>
      <c r="X362" s="395"/>
      <c r="Y362" s="395"/>
      <c r="Z362" s="395"/>
      <c r="AA362" s="395"/>
      <c r="AB362" s="395"/>
      <c r="AC362" s="395"/>
      <c r="AD362" s="395"/>
      <c r="AE362" s="395"/>
      <c r="AF362" s="395"/>
      <c r="AG362" s="395"/>
      <c r="AH362" s="395"/>
      <c r="AI362" s="395"/>
      <c r="AJ362" s="395"/>
      <c r="AK362" s="395"/>
      <c r="AL362" s="395"/>
      <c r="AM362" s="395"/>
      <c r="AN362" s="395"/>
      <c r="AO362" s="395"/>
      <c r="AP362" s="395"/>
      <c r="AQ362" s="395"/>
      <c r="AR362" s="395"/>
      <c r="AS362" s="395"/>
      <c r="AT362" s="395"/>
      <c r="AU362" s="395"/>
      <c r="AV362" s="395"/>
      <c r="AW362" s="395"/>
      <c r="AX362" s="395"/>
      <c r="AY362" s="395"/>
      <c r="AZ362" s="395"/>
      <c r="BA362" s="422"/>
      <c r="BB362" s="362"/>
      <c r="BC362" s="422"/>
      <c r="BD362" s="422"/>
      <c r="BE362" s="422"/>
      <c r="BF362" s="422"/>
      <c r="BG362" s="422"/>
      <c r="BH362" s="422"/>
      <c r="BI362" s="422"/>
      <c r="BJ362" s="422"/>
      <c r="BK362" s="422"/>
      <c r="BL362" s="422"/>
      <c r="BM362" s="422"/>
      <c r="BN362" s="422"/>
      <c r="BO362" s="422"/>
      <c r="BP362" s="422"/>
      <c r="BQ362" s="422"/>
      <c r="BR362" s="422"/>
      <c r="BS362" s="395"/>
      <c r="BT362" s="395"/>
      <c r="BU362" s="395"/>
      <c r="BV362" s="395"/>
      <c r="BW362" s="395"/>
      <c r="BX362" s="395"/>
      <c r="BY362" s="395"/>
      <c r="BZ362" s="395"/>
      <c r="CA362" s="395"/>
      <c r="CB362" s="395"/>
      <c r="CC362" s="395"/>
      <c r="CD362" s="395"/>
      <c r="CE362" s="395"/>
      <c r="CF362" s="395"/>
      <c r="CG362" s="395"/>
      <c r="CH362" s="395"/>
      <c r="CI362" s="395"/>
      <c r="CJ362" s="395"/>
      <c r="CK362" s="395"/>
      <c r="CL362" s="395"/>
      <c r="CM362" s="395"/>
      <c r="CN362" s="395"/>
      <c r="CO362" s="395"/>
      <c r="CP362" s="395"/>
      <c r="CQ362" s="395"/>
      <c r="CR362" s="395"/>
      <c r="CS362" s="395"/>
      <c r="CT362" s="395"/>
      <c r="CU362" s="395"/>
      <c r="CV362" s="395"/>
      <c r="CW362" s="395"/>
      <c r="CX362" s="395"/>
      <c r="CY362" s="395"/>
      <c r="CZ362" s="395"/>
    </row>
    <row r="363" s="358" customFormat="true" ht="15" customHeight="true" x14ac:dyDescent="0.2">
      <c r="B363" s="360"/>
      <c r="S363" s="395"/>
      <c r="T363" s="395"/>
      <c r="U363" s="395"/>
      <c r="V363" s="395"/>
      <c r="W363" s="395"/>
      <c r="X363" s="395"/>
      <c r="Y363" s="395"/>
      <c r="Z363" s="395"/>
      <c r="AA363" s="395"/>
      <c r="AB363" s="395"/>
      <c r="AC363" s="395"/>
      <c r="AD363" s="395"/>
      <c r="AE363" s="395"/>
      <c r="AF363" s="395"/>
      <c r="AG363" s="395"/>
      <c r="AH363" s="395"/>
      <c r="AI363" s="395"/>
      <c r="AJ363" s="395"/>
      <c r="AK363" s="395"/>
      <c r="AL363" s="395"/>
      <c r="AM363" s="395"/>
      <c r="AN363" s="395"/>
      <c r="AO363" s="395"/>
      <c r="AP363" s="395"/>
      <c r="AQ363" s="395"/>
      <c r="AR363" s="395"/>
      <c r="AS363" s="395"/>
      <c r="AT363" s="395"/>
      <c r="AU363" s="395"/>
      <c r="AV363" s="395"/>
      <c r="AW363" s="395"/>
      <c r="AX363" s="395"/>
      <c r="AY363" s="395"/>
      <c r="AZ363" s="395"/>
      <c r="BA363" s="422"/>
      <c r="BB363" s="362"/>
      <c r="BC363" s="422"/>
      <c r="BD363" s="422"/>
      <c r="BE363" s="422"/>
      <c r="BF363" s="422"/>
      <c r="BG363" s="422"/>
      <c r="BH363" s="422"/>
      <c r="BI363" s="422"/>
      <c r="BJ363" s="422"/>
      <c r="BK363" s="422"/>
      <c r="BL363" s="422"/>
      <c r="BM363" s="422"/>
      <c r="BN363" s="422"/>
      <c r="BO363" s="422"/>
      <c r="BP363" s="422"/>
      <c r="BQ363" s="422"/>
      <c r="BR363" s="422"/>
      <c r="BS363" s="395"/>
      <c r="BT363" s="395"/>
      <c r="BU363" s="395"/>
      <c r="BV363" s="395"/>
      <c r="BW363" s="395"/>
      <c r="BX363" s="395"/>
      <c r="BY363" s="395"/>
      <c r="BZ363" s="395"/>
      <c r="CA363" s="395"/>
      <c r="CB363" s="395"/>
      <c r="CC363" s="395"/>
      <c r="CD363" s="395"/>
      <c r="CE363" s="395"/>
      <c r="CF363" s="395"/>
      <c r="CG363" s="395"/>
      <c r="CH363" s="395"/>
      <c r="CI363" s="395"/>
      <c r="CJ363" s="395"/>
      <c r="CK363" s="395"/>
      <c r="CL363" s="395"/>
      <c r="CM363" s="395"/>
      <c r="CN363" s="395"/>
      <c r="CO363" s="395"/>
      <c r="CP363" s="395"/>
      <c r="CQ363" s="395"/>
      <c r="CR363" s="395"/>
      <c r="CS363" s="395"/>
      <c r="CT363" s="395"/>
      <c r="CU363" s="395"/>
      <c r="CV363" s="395"/>
      <c r="CW363" s="395"/>
      <c r="CX363" s="395"/>
      <c r="CY363" s="395"/>
      <c r="CZ363" s="395"/>
    </row>
    <row r="364" s="358" customFormat="true" ht="15" customHeight="true" x14ac:dyDescent="0.2">
      <c r="B364" s="360"/>
      <c r="S364" s="395"/>
      <c r="T364" s="395"/>
      <c r="U364" s="395"/>
      <c r="V364" s="395"/>
      <c r="W364" s="395"/>
      <c r="X364" s="395"/>
      <c r="Y364" s="395"/>
      <c r="Z364" s="395"/>
      <c r="AA364" s="395"/>
      <c r="AB364" s="395"/>
      <c r="AC364" s="395"/>
      <c r="AD364" s="395"/>
      <c r="AE364" s="395"/>
      <c r="AF364" s="395"/>
      <c r="AG364" s="395"/>
      <c r="AH364" s="395"/>
      <c r="AI364" s="395"/>
      <c r="AJ364" s="395"/>
      <c r="AK364" s="395"/>
      <c r="AL364" s="395"/>
      <c r="AM364" s="395"/>
      <c r="AN364" s="395"/>
      <c r="AO364" s="395"/>
      <c r="AP364" s="395"/>
      <c r="AQ364" s="395"/>
      <c r="AR364" s="395"/>
      <c r="AS364" s="395"/>
      <c r="AT364" s="395"/>
      <c r="AU364" s="395"/>
      <c r="AV364" s="395"/>
      <c r="AW364" s="395"/>
      <c r="AX364" s="395"/>
      <c r="AY364" s="395"/>
      <c r="AZ364" s="395"/>
      <c r="BA364" s="422"/>
      <c r="BB364" s="362"/>
      <c r="BC364" s="422"/>
      <c r="BD364" s="422"/>
      <c r="BE364" s="422"/>
      <c r="BF364" s="422"/>
      <c r="BG364" s="422"/>
      <c r="BH364" s="422"/>
      <c r="BI364" s="422"/>
      <c r="BJ364" s="422"/>
      <c r="BK364" s="422"/>
      <c r="BL364" s="422"/>
      <c r="BM364" s="422"/>
      <c r="BN364" s="422"/>
      <c r="BO364" s="422"/>
      <c r="BP364" s="422"/>
      <c r="BQ364" s="422"/>
      <c r="BR364" s="422"/>
      <c r="BS364" s="395"/>
      <c r="BT364" s="395"/>
      <c r="BU364" s="395"/>
      <c r="BV364" s="395"/>
      <c r="BW364" s="395"/>
      <c r="BX364" s="395"/>
      <c r="BY364" s="395"/>
      <c r="BZ364" s="395"/>
      <c r="CA364" s="395"/>
      <c r="CB364" s="395"/>
      <c r="CC364" s="395"/>
      <c r="CD364" s="395"/>
      <c r="CE364" s="395"/>
      <c r="CF364" s="395"/>
      <c r="CG364" s="395"/>
      <c r="CH364" s="395"/>
      <c r="CI364" s="395"/>
      <c r="CJ364" s="395"/>
      <c r="CK364" s="395"/>
      <c r="CL364" s="395"/>
      <c r="CM364" s="395"/>
      <c r="CN364" s="395"/>
      <c r="CO364" s="395"/>
      <c r="CP364" s="395"/>
      <c r="CQ364" s="395"/>
      <c r="CR364" s="395"/>
      <c r="CS364" s="395"/>
      <c r="CT364" s="395"/>
      <c r="CU364" s="395"/>
      <c r="CV364" s="395"/>
      <c r="CW364" s="395"/>
      <c r="CX364" s="395"/>
      <c r="CY364" s="395"/>
      <c r="CZ364" s="395"/>
    </row>
    <row r="365" s="358" customFormat="true" ht="15" customHeight="true" x14ac:dyDescent="0.2">
      <c r="B365" s="360"/>
      <c r="S365" s="395"/>
      <c r="T365" s="395"/>
      <c r="U365" s="395"/>
      <c r="V365" s="395"/>
      <c r="W365" s="395"/>
      <c r="X365" s="395"/>
      <c r="Y365" s="395"/>
      <c r="Z365" s="395"/>
      <c r="AA365" s="395"/>
      <c r="AB365" s="395"/>
      <c r="AC365" s="395"/>
      <c r="AD365" s="395"/>
      <c r="AE365" s="395"/>
      <c r="AF365" s="395"/>
      <c r="AG365" s="395"/>
      <c r="AH365" s="395"/>
      <c r="AI365" s="395"/>
      <c r="AJ365" s="395"/>
      <c r="AK365" s="395"/>
      <c r="AL365" s="395"/>
      <c r="AM365" s="395"/>
      <c r="AN365" s="395"/>
      <c r="AO365" s="395"/>
      <c r="AP365" s="395"/>
      <c r="AQ365" s="395"/>
      <c r="AR365" s="395"/>
      <c r="AS365" s="395"/>
      <c r="AT365" s="395"/>
      <c r="AU365" s="395"/>
      <c r="AV365" s="395"/>
      <c r="AW365" s="395"/>
      <c r="AX365" s="395"/>
      <c r="AY365" s="395"/>
      <c r="AZ365" s="395"/>
      <c r="BA365" s="422"/>
      <c r="BB365" s="362"/>
      <c r="BC365" s="422"/>
      <c r="BD365" s="422"/>
      <c r="BE365" s="422"/>
      <c r="BF365" s="422"/>
      <c r="BG365" s="422"/>
      <c r="BH365" s="422"/>
      <c r="BI365" s="422"/>
      <c r="BJ365" s="422"/>
      <c r="BK365" s="422"/>
      <c r="BL365" s="422"/>
      <c r="BM365" s="422"/>
      <c r="BN365" s="422"/>
      <c r="BO365" s="422"/>
      <c r="BP365" s="422"/>
      <c r="BQ365" s="422"/>
      <c r="BR365" s="422"/>
      <c r="BS365" s="395"/>
      <c r="BT365" s="395"/>
      <c r="BU365" s="395"/>
      <c r="BV365" s="395"/>
      <c r="BW365" s="395"/>
      <c r="BX365" s="395"/>
      <c r="BY365" s="395"/>
      <c r="BZ365" s="395"/>
      <c r="CA365" s="395"/>
      <c r="CB365" s="395"/>
      <c r="CC365" s="395"/>
      <c r="CD365" s="395"/>
      <c r="CE365" s="395"/>
      <c r="CF365" s="395"/>
      <c r="CG365" s="395"/>
      <c r="CH365" s="395"/>
      <c r="CI365" s="395"/>
      <c r="CJ365" s="395"/>
      <c r="CK365" s="395"/>
      <c r="CL365" s="395"/>
      <c r="CM365" s="395"/>
      <c r="CN365" s="395"/>
      <c r="CO365" s="395"/>
      <c r="CP365" s="395"/>
      <c r="CQ365" s="395"/>
      <c r="CR365" s="395"/>
      <c r="CS365" s="395"/>
      <c r="CT365" s="395"/>
      <c r="CU365" s="395"/>
      <c r="CV365" s="395"/>
      <c r="CW365" s="395"/>
      <c r="CX365" s="395"/>
      <c r="CY365" s="395"/>
      <c r="CZ365" s="395"/>
    </row>
    <row r="366" s="358" customFormat="true" ht="15" customHeight="true" x14ac:dyDescent="0.2">
      <c r="B366" s="360"/>
      <c r="S366" s="395"/>
      <c r="T366" s="395"/>
      <c r="U366" s="395"/>
      <c r="V366" s="395"/>
      <c r="W366" s="395"/>
      <c r="X366" s="395"/>
      <c r="Y366" s="395"/>
      <c r="Z366" s="395"/>
      <c r="AA366" s="395"/>
      <c r="AB366" s="395"/>
      <c r="AC366" s="395"/>
      <c r="AD366" s="395"/>
      <c r="AE366" s="395"/>
      <c r="AF366" s="395"/>
      <c r="AG366" s="395"/>
      <c r="AH366" s="395"/>
      <c r="AI366" s="395"/>
      <c r="AJ366" s="395"/>
      <c r="AK366" s="395"/>
      <c r="AL366" s="395"/>
      <c r="AM366" s="395"/>
      <c r="AN366" s="395"/>
      <c r="AO366" s="395"/>
      <c r="AP366" s="395"/>
      <c r="AQ366" s="395"/>
      <c r="AR366" s="395"/>
      <c r="AS366" s="395"/>
      <c r="AT366" s="395"/>
      <c r="AU366" s="395"/>
      <c r="AV366" s="395"/>
      <c r="AW366" s="395"/>
      <c r="AX366" s="395"/>
      <c r="AY366" s="395"/>
      <c r="AZ366" s="395"/>
      <c r="BA366" s="422"/>
      <c r="BB366" s="362"/>
      <c r="BC366" s="422"/>
      <c r="BD366" s="422"/>
      <c r="BE366" s="422"/>
      <c r="BF366" s="422"/>
      <c r="BG366" s="422"/>
      <c r="BH366" s="422"/>
      <c r="BI366" s="422"/>
      <c r="BJ366" s="422"/>
      <c r="BK366" s="422"/>
      <c r="BL366" s="422"/>
      <c r="BM366" s="422"/>
      <c r="BN366" s="422"/>
      <c r="BO366" s="422"/>
      <c r="BP366" s="422"/>
      <c r="BQ366" s="422"/>
      <c r="BR366" s="422"/>
      <c r="BS366" s="395"/>
      <c r="BT366" s="395"/>
      <c r="BU366" s="395"/>
      <c r="BV366" s="395"/>
      <c r="BW366" s="395"/>
      <c r="BX366" s="395"/>
      <c r="BY366" s="395"/>
      <c r="BZ366" s="395"/>
      <c r="CA366" s="395"/>
      <c r="CB366" s="395"/>
      <c r="CC366" s="395"/>
      <c r="CD366" s="395"/>
      <c r="CE366" s="395"/>
      <c r="CF366" s="395"/>
      <c r="CG366" s="395"/>
      <c r="CH366" s="395"/>
      <c r="CI366" s="395"/>
      <c r="CJ366" s="395"/>
      <c r="CK366" s="395"/>
      <c r="CL366" s="395"/>
      <c r="CM366" s="395"/>
      <c r="CN366" s="395"/>
      <c r="CO366" s="395"/>
      <c r="CP366" s="395"/>
      <c r="CQ366" s="395"/>
      <c r="CR366" s="395"/>
      <c r="CS366" s="395"/>
      <c r="CT366" s="395"/>
      <c r="CU366" s="395"/>
      <c r="CV366" s="395"/>
      <c r="CW366" s="395"/>
      <c r="CX366" s="395"/>
      <c r="CY366" s="395"/>
      <c r="CZ366" s="395"/>
    </row>
    <row r="367" s="358" customFormat="true" ht="15" customHeight="true" x14ac:dyDescent="0.2">
      <c r="B367" s="360"/>
      <c r="S367" s="395"/>
      <c r="T367" s="395"/>
      <c r="U367" s="395"/>
      <c r="V367" s="395"/>
      <c r="W367" s="395"/>
      <c r="X367" s="395"/>
      <c r="Y367" s="395"/>
      <c r="Z367" s="395"/>
      <c r="AA367" s="395"/>
      <c r="AB367" s="395"/>
      <c r="AC367" s="395"/>
      <c r="AD367" s="395"/>
      <c r="AE367" s="395"/>
      <c r="AF367" s="395"/>
      <c r="AG367" s="395"/>
      <c r="AH367" s="395"/>
      <c r="AI367" s="395"/>
      <c r="AJ367" s="395"/>
      <c r="AK367" s="395"/>
      <c r="AL367" s="395"/>
      <c r="AM367" s="395"/>
      <c r="AN367" s="395"/>
      <c r="AO367" s="395"/>
      <c r="AP367" s="395"/>
      <c r="AQ367" s="395"/>
      <c r="AR367" s="395"/>
      <c r="AS367" s="395"/>
      <c r="AT367" s="395"/>
      <c r="AU367" s="395"/>
      <c r="AV367" s="395"/>
      <c r="AW367" s="395"/>
      <c r="AX367" s="395"/>
      <c r="AY367" s="395"/>
      <c r="AZ367" s="395"/>
      <c r="BA367" s="422"/>
      <c r="BB367" s="362"/>
      <c r="BC367" s="422"/>
      <c r="BD367" s="422"/>
      <c r="BE367" s="422"/>
      <c r="BF367" s="422"/>
      <c r="BG367" s="422"/>
      <c r="BH367" s="422"/>
      <c r="BI367" s="422"/>
      <c r="BJ367" s="422"/>
      <c r="BK367" s="422"/>
      <c r="BL367" s="422"/>
      <c r="BM367" s="422"/>
      <c r="BN367" s="422"/>
      <c r="BO367" s="422"/>
      <c r="BP367" s="422"/>
      <c r="BQ367" s="422"/>
      <c r="BR367" s="422"/>
      <c r="BS367" s="395"/>
      <c r="BT367" s="395"/>
      <c r="BU367" s="395"/>
      <c r="BV367" s="395"/>
      <c r="BW367" s="395"/>
      <c r="BX367" s="395"/>
      <c r="BY367" s="395"/>
      <c r="BZ367" s="395"/>
      <c r="CA367" s="395"/>
      <c r="CB367" s="395"/>
      <c r="CC367" s="395"/>
      <c r="CD367" s="395"/>
      <c r="CE367" s="395"/>
      <c r="CF367" s="395"/>
      <c r="CG367" s="395"/>
      <c r="CH367" s="395"/>
      <c r="CI367" s="395"/>
      <c r="CJ367" s="395"/>
      <c r="CK367" s="395"/>
      <c r="CL367" s="395"/>
      <c r="CM367" s="395"/>
      <c r="CN367" s="395"/>
      <c r="CO367" s="395"/>
      <c r="CP367" s="395"/>
      <c r="CQ367" s="395"/>
      <c r="CR367" s="395"/>
      <c r="CS367" s="395"/>
      <c r="CT367" s="395"/>
      <c r="CU367" s="395"/>
      <c r="CV367" s="395"/>
      <c r="CW367" s="395"/>
      <c r="CX367" s="395"/>
      <c r="CY367" s="395"/>
      <c r="CZ367" s="395"/>
    </row>
    <row r="368" s="358" customFormat="true" ht="15" customHeight="true" x14ac:dyDescent="0.2">
      <c r="B368" s="360"/>
      <c r="S368" s="395"/>
      <c r="T368" s="395"/>
      <c r="U368" s="395"/>
      <c r="V368" s="395"/>
      <c r="W368" s="395"/>
      <c r="X368" s="395"/>
      <c r="Y368" s="395"/>
      <c r="Z368" s="395"/>
      <c r="AA368" s="395"/>
      <c r="AB368" s="395"/>
      <c r="AC368" s="395"/>
      <c r="AD368" s="395"/>
      <c r="AE368" s="395"/>
      <c r="AF368" s="395"/>
      <c r="AG368" s="395"/>
      <c r="AH368" s="395"/>
      <c r="AI368" s="395"/>
      <c r="AJ368" s="395"/>
      <c r="AK368" s="395"/>
      <c r="AL368" s="395"/>
      <c r="AM368" s="395"/>
      <c r="AN368" s="395"/>
      <c r="AO368" s="395"/>
      <c r="AP368" s="395"/>
      <c r="AQ368" s="395"/>
      <c r="AR368" s="395"/>
      <c r="AS368" s="395"/>
      <c r="AT368" s="395"/>
      <c r="AU368" s="395"/>
      <c r="AV368" s="395"/>
      <c r="AW368" s="395"/>
      <c r="AX368" s="395"/>
      <c r="AY368" s="395"/>
      <c r="AZ368" s="395"/>
      <c r="BA368" s="422"/>
      <c r="BB368" s="362"/>
      <c r="BC368" s="422"/>
      <c r="BD368" s="422"/>
      <c r="BE368" s="422"/>
      <c r="BF368" s="422"/>
      <c r="BG368" s="422"/>
      <c r="BH368" s="422"/>
      <c r="BI368" s="422"/>
      <c r="BJ368" s="422"/>
      <c r="BK368" s="422"/>
      <c r="BL368" s="422"/>
      <c r="BM368" s="422"/>
      <c r="BN368" s="422"/>
      <c r="BO368" s="422"/>
      <c r="BP368" s="422"/>
      <c r="BQ368" s="422"/>
      <c r="BR368" s="422"/>
      <c r="BS368" s="395"/>
      <c r="BT368" s="395"/>
      <c r="BU368" s="395"/>
      <c r="BV368" s="395"/>
      <c r="BW368" s="395"/>
      <c r="BX368" s="395"/>
      <c r="BY368" s="395"/>
      <c r="BZ368" s="395"/>
      <c r="CA368" s="395"/>
      <c r="CB368" s="395"/>
      <c r="CC368" s="395"/>
      <c r="CD368" s="395"/>
      <c r="CE368" s="395"/>
      <c r="CF368" s="395"/>
      <c r="CG368" s="395"/>
      <c r="CH368" s="395"/>
      <c r="CI368" s="395"/>
      <c r="CJ368" s="395"/>
      <c r="CK368" s="395"/>
      <c r="CL368" s="395"/>
      <c r="CM368" s="395"/>
      <c r="CN368" s="395"/>
      <c r="CO368" s="395"/>
      <c r="CP368" s="395"/>
      <c r="CQ368" s="395"/>
      <c r="CR368" s="395"/>
      <c r="CS368" s="395"/>
      <c r="CT368" s="395"/>
      <c r="CU368" s="395"/>
      <c r="CV368" s="395"/>
      <c r="CW368" s="395"/>
      <c r="CX368" s="395"/>
      <c r="CY368" s="395"/>
      <c r="CZ368" s="395"/>
    </row>
    <row r="369" s="358" customFormat="true" ht="15" customHeight="true" x14ac:dyDescent="0.2">
      <c r="B369" s="360"/>
      <c r="S369" s="395"/>
      <c r="T369" s="395"/>
      <c r="U369" s="395"/>
      <c r="V369" s="395"/>
      <c r="W369" s="395"/>
      <c r="X369" s="395"/>
      <c r="Y369" s="395"/>
      <c r="Z369" s="395"/>
      <c r="AA369" s="395"/>
      <c r="AB369" s="395"/>
      <c r="AC369" s="395"/>
      <c r="AD369" s="395"/>
      <c r="AE369" s="395"/>
      <c r="AF369" s="395"/>
      <c r="AG369" s="395"/>
      <c r="AH369" s="395"/>
      <c r="AI369" s="395"/>
      <c r="AJ369" s="395"/>
      <c r="AK369" s="395"/>
      <c r="AL369" s="395"/>
      <c r="AM369" s="395"/>
      <c r="AN369" s="395"/>
      <c r="AO369" s="395"/>
      <c r="AP369" s="395"/>
      <c r="AQ369" s="395"/>
      <c r="AR369" s="395"/>
      <c r="AS369" s="395"/>
      <c r="AT369" s="395"/>
      <c r="AU369" s="395"/>
      <c r="AV369" s="395"/>
      <c r="AW369" s="395"/>
      <c r="AX369" s="395"/>
      <c r="AY369" s="395"/>
      <c r="AZ369" s="395"/>
      <c r="BA369" s="422"/>
      <c r="BB369" s="362"/>
      <c r="BC369" s="422"/>
      <c r="BD369" s="422"/>
      <c r="BE369" s="422"/>
      <c r="BF369" s="422"/>
      <c r="BG369" s="422"/>
      <c r="BH369" s="422"/>
      <c r="BI369" s="422"/>
      <c r="BJ369" s="422"/>
      <c r="BK369" s="422"/>
      <c r="BL369" s="422"/>
      <c r="BM369" s="422"/>
      <c r="BN369" s="422"/>
      <c r="BO369" s="422"/>
      <c r="BP369" s="422"/>
      <c r="BQ369" s="422"/>
      <c r="BR369" s="422"/>
      <c r="BS369" s="395"/>
      <c r="BT369" s="395"/>
      <c r="BU369" s="395"/>
      <c r="BV369" s="395"/>
      <c r="BW369" s="395"/>
      <c r="BX369" s="395"/>
      <c r="BY369" s="395"/>
      <c r="BZ369" s="395"/>
      <c r="CA369" s="395"/>
      <c r="CB369" s="395"/>
      <c r="CC369" s="395"/>
      <c r="CD369" s="395"/>
      <c r="CE369" s="395"/>
      <c r="CF369" s="395"/>
      <c r="CG369" s="395"/>
      <c r="CH369" s="395"/>
      <c r="CI369" s="395"/>
      <c r="CJ369" s="395"/>
      <c r="CK369" s="395"/>
      <c r="CL369" s="395"/>
      <c r="CM369" s="395"/>
      <c r="CN369" s="395"/>
      <c r="CO369" s="395"/>
      <c r="CP369" s="395"/>
      <c r="CQ369" s="395"/>
      <c r="CR369" s="395"/>
      <c r="CS369" s="395"/>
      <c r="CT369" s="395"/>
      <c r="CU369" s="395"/>
      <c r="CV369" s="395"/>
      <c r="CW369" s="395"/>
      <c r="CX369" s="395"/>
      <c r="CY369" s="395"/>
      <c r="CZ369" s="395"/>
    </row>
    <row r="370" s="358" customFormat="true" ht="15" customHeight="true" x14ac:dyDescent="0.2">
      <c r="B370" s="360"/>
      <c r="S370" s="395"/>
      <c r="T370" s="395"/>
      <c r="U370" s="395"/>
      <c r="V370" s="395"/>
      <c r="W370" s="395"/>
      <c r="X370" s="395"/>
      <c r="Y370" s="395"/>
      <c r="Z370" s="395"/>
      <c r="AA370" s="395"/>
      <c r="AB370" s="395"/>
      <c r="AC370" s="395"/>
      <c r="AD370" s="395"/>
      <c r="AE370" s="395"/>
      <c r="AF370" s="395"/>
      <c r="AG370" s="395"/>
      <c r="AH370" s="395"/>
      <c r="AI370" s="395"/>
      <c r="AJ370" s="395"/>
      <c r="AK370" s="395"/>
      <c r="AL370" s="395"/>
      <c r="AM370" s="395"/>
      <c r="AN370" s="395"/>
      <c r="AO370" s="395"/>
      <c r="AP370" s="395"/>
      <c r="AQ370" s="395"/>
      <c r="AR370" s="395"/>
      <c r="AS370" s="395"/>
      <c r="AT370" s="395"/>
      <c r="AU370" s="395"/>
      <c r="AV370" s="395"/>
      <c r="AW370" s="395"/>
      <c r="AX370" s="395"/>
      <c r="AY370" s="395"/>
      <c r="AZ370" s="395"/>
      <c r="BA370" s="422"/>
      <c r="BB370" s="362"/>
      <c r="BC370" s="422"/>
      <c r="BD370" s="422"/>
      <c r="BE370" s="422"/>
      <c r="BF370" s="422"/>
      <c r="BG370" s="422"/>
      <c r="BH370" s="422"/>
      <c r="BI370" s="422"/>
      <c r="BJ370" s="422"/>
      <c r="BK370" s="422"/>
      <c r="BL370" s="422"/>
      <c r="BM370" s="422"/>
      <c r="BN370" s="422"/>
      <c r="BO370" s="422"/>
      <c r="BP370" s="422"/>
      <c r="BQ370" s="422"/>
      <c r="BR370" s="422"/>
      <c r="BS370" s="395"/>
      <c r="BT370" s="395"/>
      <c r="BU370" s="395"/>
      <c r="BV370" s="395"/>
      <c r="BW370" s="395"/>
      <c r="BX370" s="395"/>
      <c r="BY370" s="395"/>
      <c r="BZ370" s="395"/>
      <c r="CA370" s="395"/>
      <c r="CB370" s="395"/>
      <c r="CC370" s="395"/>
      <c r="CD370" s="395"/>
      <c r="CE370" s="395"/>
      <c r="CF370" s="395"/>
      <c r="CG370" s="395"/>
      <c r="CH370" s="395"/>
      <c r="CI370" s="395"/>
      <c r="CJ370" s="395"/>
      <c r="CK370" s="395"/>
      <c r="CL370" s="395"/>
      <c r="CM370" s="395"/>
      <c r="CN370" s="395"/>
      <c r="CO370" s="395"/>
      <c r="CP370" s="395"/>
      <c r="CQ370" s="395"/>
      <c r="CR370" s="395"/>
      <c r="CS370" s="395"/>
      <c r="CT370" s="395"/>
      <c r="CU370" s="395"/>
      <c r="CV370" s="395"/>
      <c r="CW370" s="395"/>
      <c r="CX370" s="395"/>
      <c r="CY370" s="395"/>
      <c r="CZ370" s="395"/>
    </row>
    <row r="371" s="358" customFormat="true" ht="15" customHeight="true" x14ac:dyDescent="0.2">
      <c r="B371" s="360"/>
      <c r="S371" s="395"/>
      <c r="T371" s="395"/>
      <c r="U371" s="395"/>
      <c r="V371" s="395"/>
      <c r="W371" s="395"/>
      <c r="X371" s="395"/>
      <c r="Y371" s="395"/>
      <c r="Z371" s="395"/>
      <c r="AA371" s="395"/>
      <c r="AB371" s="395"/>
      <c r="AC371" s="395"/>
      <c r="AD371" s="395"/>
      <c r="AE371" s="395"/>
      <c r="AF371" s="395"/>
      <c r="AG371" s="395"/>
      <c r="AH371" s="395"/>
      <c r="AI371" s="395"/>
      <c r="AJ371" s="395"/>
      <c r="AK371" s="395"/>
      <c r="AL371" s="395"/>
      <c r="AM371" s="395"/>
      <c r="AN371" s="395"/>
      <c r="AO371" s="395"/>
      <c r="AP371" s="395"/>
      <c r="AQ371" s="395"/>
      <c r="AR371" s="395"/>
      <c r="AS371" s="395"/>
      <c r="AT371" s="395"/>
      <c r="AU371" s="395"/>
      <c r="AV371" s="395"/>
      <c r="AW371" s="395"/>
      <c r="AX371" s="395"/>
      <c r="AY371" s="395"/>
      <c r="AZ371" s="395"/>
      <c r="BA371" s="422"/>
      <c r="BB371" s="362"/>
      <c r="BC371" s="422"/>
      <c r="BD371" s="422"/>
      <c r="BE371" s="422"/>
      <c r="BF371" s="422"/>
      <c r="BG371" s="422"/>
      <c r="BH371" s="422"/>
      <c r="BI371" s="422"/>
      <c r="BJ371" s="422"/>
      <c r="BK371" s="422"/>
      <c r="BL371" s="422"/>
      <c r="BM371" s="422"/>
      <c r="BN371" s="422"/>
      <c r="BO371" s="422"/>
      <c r="BP371" s="422"/>
      <c r="BQ371" s="422"/>
      <c r="BR371" s="422"/>
      <c r="BS371" s="395"/>
      <c r="BT371" s="395"/>
      <c r="BU371" s="395"/>
      <c r="BV371" s="395"/>
      <c r="BW371" s="395"/>
      <c r="BX371" s="395"/>
      <c r="BY371" s="395"/>
      <c r="BZ371" s="395"/>
      <c r="CA371" s="395"/>
      <c r="CB371" s="395"/>
      <c r="CC371" s="395"/>
      <c r="CD371" s="395"/>
      <c r="CE371" s="395"/>
      <c r="CF371" s="395"/>
      <c r="CG371" s="395"/>
      <c r="CH371" s="395"/>
      <c r="CI371" s="395"/>
      <c r="CJ371" s="395"/>
      <c r="CK371" s="395"/>
      <c r="CL371" s="395"/>
      <c r="CM371" s="395"/>
      <c r="CN371" s="395"/>
      <c r="CO371" s="395"/>
      <c r="CP371" s="395"/>
      <c r="CQ371" s="395"/>
      <c r="CR371" s="395"/>
      <c r="CS371" s="395"/>
      <c r="CT371" s="395"/>
      <c r="CU371" s="395"/>
      <c r="CV371" s="395"/>
      <c r="CW371" s="395"/>
      <c r="CX371" s="395"/>
      <c r="CY371" s="395"/>
      <c r="CZ371" s="395"/>
    </row>
    <row r="372" s="358" customFormat="true" ht="15" customHeight="true" x14ac:dyDescent="0.2">
      <c r="B372" s="360"/>
      <c r="S372" s="395"/>
      <c r="T372" s="395"/>
      <c r="U372" s="395"/>
      <c r="V372" s="395"/>
      <c r="W372" s="395"/>
      <c r="X372" s="395"/>
      <c r="Y372" s="395"/>
      <c r="Z372" s="395"/>
      <c r="AA372" s="395"/>
      <c r="AB372" s="395"/>
      <c r="AC372" s="395"/>
      <c r="AD372" s="395"/>
      <c r="AE372" s="395"/>
      <c r="AF372" s="395"/>
      <c r="AG372" s="395"/>
      <c r="AH372" s="395"/>
      <c r="AI372" s="395"/>
      <c r="AJ372" s="395"/>
      <c r="AK372" s="395"/>
      <c r="AL372" s="395"/>
      <c r="AM372" s="395"/>
      <c r="AN372" s="395"/>
      <c r="AO372" s="395"/>
      <c r="AP372" s="395"/>
      <c r="AQ372" s="395"/>
      <c r="AR372" s="395"/>
      <c r="AS372" s="395"/>
      <c r="AT372" s="395"/>
      <c r="AU372" s="395"/>
      <c r="AV372" s="395"/>
      <c r="AW372" s="395"/>
      <c r="AX372" s="395"/>
      <c r="AY372" s="395"/>
      <c r="AZ372" s="395"/>
      <c r="BA372" s="422"/>
      <c r="BB372" s="362"/>
      <c r="BC372" s="422"/>
      <c r="BD372" s="422"/>
      <c r="BE372" s="422"/>
      <c r="BF372" s="422"/>
      <c r="BG372" s="422"/>
      <c r="BH372" s="422"/>
      <c r="BI372" s="422"/>
      <c r="BJ372" s="422"/>
      <c r="BK372" s="422"/>
      <c r="BL372" s="422"/>
      <c r="BM372" s="422"/>
      <c r="BN372" s="422"/>
      <c r="BO372" s="422"/>
      <c r="BP372" s="422"/>
      <c r="BQ372" s="422"/>
      <c r="BR372" s="422"/>
      <c r="BS372" s="395"/>
      <c r="BT372" s="395"/>
      <c r="BU372" s="395"/>
      <c r="BV372" s="395"/>
      <c r="BW372" s="395"/>
      <c r="BX372" s="395"/>
      <c r="BY372" s="395"/>
      <c r="BZ372" s="395"/>
      <c r="CA372" s="395"/>
      <c r="CB372" s="395"/>
      <c r="CC372" s="395"/>
      <c r="CD372" s="395"/>
      <c r="CE372" s="395"/>
      <c r="CF372" s="395"/>
      <c r="CG372" s="395"/>
      <c r="CH372" s="395"/>
      <c r="CI372" s="395"/>
      <c r="CJ372" s="395"/>
      <c r="CK372" s="395"/>
      <c r="CL372" s="395"/>
      <c r="CM372" s="395"/>
      <c r="CN372" s="395"/>
      <c r="CO372" s="395"/>
      <c r="CP372" s="395"/>
      <c r="CQ372" s="395"/>
      <c r="CR372" s="395"/>
      <c r="CS372" s="395"/>
      <c r="CT372" s="395"/>
      <c r="CU372" s="395"/>
      <c r="CV372" s="395"/>
      <c r="CW372" s="395"/>
      <c r="CX372" s="395"/>
      <c r="CY372" s="395"/>
      <c r="CZ372" s="395"/>
    </row>
    <row r="373" s="358" customFormat="true" ht="15" customHeight="true" x14ac:dyDescent="0.2">
      <c r="B373" s="360"/>
      <c r="S373" s="395"/>
      <c r="T373" s="395"/>
      <c r="U373" s="395"/>
      <c r="V373" s="395"/>
      <c r="W373" s="395"/>
      <c r="X373" s="395"/>
      <c r="Y373" s="395"/>
      <c r="Z373" s="395"/>
      <c r="AA373" s="395"/>
      <c r="AB373" s="395"/>
      <c r="AC373" s="395"/>
      <c r="AD373" s="395"/>
      <c r="AE373" s="395"/>
      <c r="AF373" s="395"/>
      <c r="AG373" s="395"/>
      <c r="AH373" s="395"/>
      <c r="AI373" s="395"/>
      <c r="AJ373" s="395"/>
      <c r="AK373" s="395"/>
      <c r="AL373" s="395"/>
      <c r="AM373" s="395"/>
      <c r="AN373" s="395"/>
      <c r="AO373" s="395"/>
      <c r="AP373" s="395"/>
      <c r="AQ373" s="395"/>
      <c r="AR373" s="395"/>
      <c r="AS373" s="395"/>
      <c r="AT373" s="395"/>
      <c r="AU373" s="395"/>
      <c r="AV373" s="395"/>
      <c r="AW373" s="395"/>
      <c r="AX373" s="395"/>
      <c r="AY373" s="395"/>
      <c r="AZ373" s="395"/>
      <c r="BA373" s="422"/>
      <c r="BB373" s="362"/>
      <c r="BC373" s="422"/>
      <c r="BD373" s="422"/>
      <c r="BE373" s="422"/>
      <c r="BF373" s="422"/>
      <c r="BG373" s="422"/>
      <c r="BH373" s="422"/>
      <c r="BI373" s="422"/>
      <c r="BJ373" s="422"/>
      <c r="BK373" s="422"/>
      <c r="BL373" s="422"/>
      <c r="BM373" s="422"/>
      <c r="BN373" s="422"/>
      <c r="BO373" s="422"/>
      <c r="BP373" s="422"/>
      <c r="BQ373" s="422"/>
      <c r="BR373" s="422"/>
      <c r="BS373" s="395"/>
      <c r="BT373" s="395"/>
      <c r="BU373" s="395"/>
      <c r="BV373" s="395"/>
      <c r="BW373" s="395"/>
      <c r="BX373" s="395"/>
      <c r="BY373" s="395"/>
      <c r="BZ373" s="395"/>
      <c r="CA373" s="395"/>
      <c r="CB373" s="395"/>
      <c r="CC373" s="395"/>
      <c r="CD373" s="395"/>
      <c r="CE373" s="395"/>
      <c r="CF373" s="395"/>
      <c r="CG373" s="395"/>
      <c r="CH373" s="395"/>
      <c r="CI373" s="395"/>
      <c r="CJ373" s="395"/>
      <c r="CK373" s="395"/>
      <c r="CL373" s="395"/>
      <c r="CM373" s="395"/>
      <c r="CN373" s="395"/>
      <c r="CO373" s="395"/>
      <c r="CP373" s="395"/>
      <c r="CQ373" s="395"/>
      <c r="CR373" s="395"/>
      <c r="CS373" s="395"/>
      <c r="CT373" s="395"/>
      <c r="CU373" s="395"/>
      <c r="CV373" s="395"/>
      <c r="CW373" s="395"/>
      <c r="CX373" s="395"/>
      <c r="CY373" s="395"/>
      <c r="CZ373" s="395"/>
    </row>
    <row r="374" s="358" customFormat="true" ht="15" customHeight="true" x14ac:dyDescent="0.2">
      <c r="B374" s="360"/>
      <c r="S374" s="395"/>
      <c r="T374" s="395"/>
      <c r="U374" s="395"/>
      <c r="V374" s="395"/>
      <c r="W374" s="395"/>
      <c r="X374" s="395"/>
      <c r="Y374" s="395"/>
      <c r="Z374" s="395"/>
      <c r="AA374" s="395"/>
      <c r="AB374" s="395"/>
      <c r="AC374" s="395"/>
      <c r="AD374" s="395"/>
      <c r="AE374" s="395"/>
      <c r="AF374" s="395"/>
      <c r="AG374" s="395"/>
      <c r="AH374" s="395"/>
      <c r="AI374" s="395"/>
      <c r="AJ374" s="395"/>
      <c r="AK374" s="395"/>
      <c r="AL374" s="395"/>
      <c r="AM374" s="395"/>
      <c r="AN374" s="395"/>
      <c r="AO374" s="395"/>
      <c r="AP374" s="395"/>
      <c r="AQ374" s="395"/>
      <c r="AR374" s="395"/>
      <c r="AS374" s="395"/>
      <c r="AT374" s="395"/>
      <c r="AU374" s="395"/>
      <c r="AV374" s="395"/>
      <c r="AW374" s="395"/>
      <c r="AX374" s="395"/>
      <c r="AY374" s="395"/>
      <c r="AZ374" s="395"/>
      <c r="BA374" s="422"/>
      <c r="BB374" s="362"/>
      <c r="BC374" s="422"/>
      <c r="BD374" s="422"/>
      <c r="BE374" s="422"/>
      <c r="BF374" s="422"/>
      <c r="BG374" s="422"/>
      <c r="BH374" s="422"/>
      <c r="BI374" s="422"/>
      <c r="BJ374" s="422"/>
      <c r="BK374" s="422"/>
      <c r="BL374" s="422"/>
      <c r="BM374" s="422"/>
      <c r="BN374" s="422"/>
      <c r="BO374" s="422"/>
      <c r="BP374" s="422"/>
      <c r="BQ374" s="422"/>
      <c r="BR374" s="422"/>
      <c r="BS374" s="395"/>
      <c r="BT374" s="395"/>
      <c r="BU374" s="395"/>
      <c r="BV374" s="395"/>
      <c r="BW374" s="395"/>
      <c r="BX374" s="395"/>
      <c r="BY374" s="395"/>
      <c r="BZ374" s="395"/>
      <c r="CA374" s="395"/>
      <c r="CB374" s="395"/>
      <c r="CC374" s="395"/>
      <c r="CD374" s="395"/>
      <c r="CE374" s="395"/>
      <c r="CF374" s="395"/>
      <c r="CG374" s="395"/>
      <c r="CH374" s="395"/>
      <c r="CI374" s="395"/>
      <c r="CJ374" s="395"/>
      <c r="CK374" s="395"/>
      <c r="CL374" s="395"/>
      <c r="CM374" s="395"/>
      <c r="CN374" s="395"/>
      <c r="CO374" s="395"/>
      <c r="CP374" s="395"/>
      <c r="CQ374" s="395"/>
      <c r="CR374" s="395"/>
      <c r="CS374" s="395"/>
      <c r="CT374" s="395"/>
      <c r="CU374" s="395"/>
      <c r="CV374" s="395"/>
      <c r="CW374" s="395"/>
      <c r="CX374" s="395"/>
      <c r="CY374" s="395"/>
      <c r="CZ374" s="395"/>
    </row>
    <row r="375" s="358" customFormat="true" ht="15" customHeight="true" x14ac:dyDescent="0.2">
      <c r="B375" s="360"/>
      <c r="S375" s="395"/>
      <c r="T375" s="395"/>
      <c r="U375" s="395"/>
      <c r="V375" s="395"/>
      <c r="W375" s="395"/>
      <c r="X375" s="395"/>
      <c r="Y375" s="395"/>
      <c r="Z375" s="395"/>
      <c r="AA375" s="395"/>
      <c r="AB375" s="395"/>
      <c r="AC375" s="395"/>
      <c r="AD375" s="395"/>
      <c r="AE375" s="395"/>
      <c r="AF375" s="395"/>
      <c r="AG375" s="395"/>
      <c r="AH375" s="395"/>
      <c r="AI375" s="395"/>
      <c r="AJ375" s="395"/>
      <c r="AK375" s="395"/>
      <c r="AL375" s="395"/>
      <c r="AM375" s="395"/>
      <c r="AN375" s="395"/>
      <c r="AO375" s="395"/>
      <c r="AP375" s="395"/>
      <c r="AQ375" s="395"/>
      <c r="AR375" s="395"/>
      <c r="AS375" s="395"/>
      <c r="AT375" s="395"/>
      <c r="AU375" s="395"/>
      <c r="AV375" s="395"/>
      <c r="AW375" s="395"/>
      <c r="AX375" s="395"/>
      <c r="AY375" s="395"/>
      <c r="AZ375" s="395"/>
      <c r="BA375" s="359"/>
      <c r="BB375" s="357"/>
      <c r="BC375" s="357"/>
      <c r="BD375" s="357"/>
      <c r="BE375" s="357"/>
      <c r="BF375" s="357"/>
      <c r="BG375" s="357"/>
      <c r="BH375" s="357"/>
      <c r="BI375" s="357"/>
      <c r="BJ375" s="357"/>
      <c r="BK375" s="357"/>
      <c r="BL375" s="357"/>
      <c r="BM375" s="357"/>
      <c r="BN375" s="357"/>
      <c r="BO375" s="357"/>
      <c r="BP375" s="357"/>
      <c r="BQ375" s="357"/>
      <c r="BR375" s="359"/>
      <c r="BS375" s="394"/>
      <c r="BT375" s="394"/>
      <c r="BU375" s="394"/>
      <c r="BV375" s="394"/>
      <c r="BW375" s="394"/>
      <c r="BX375" s="394"/>
      <c r="BY375" s="394"/>
      <c r="BZ375" s="394"/>
      <c r="CA375" s="394"/>
      <c r="CB375" s="394"/>
      <c r="CC375" s="394"/>
      <c r="CD375" s="394"/>
      <c r="CE375" s="394"/>
      <c r="CF375" s="394"/>
      <c r="CG375" s="394"/>
      <c r="CH375" s="394"/>
      <c r="CI375" s="394"/>
      <c r="CJ375" s="394"/>
      <c r="CK375" s="394"/>
      <c r="CL375" s="394"/>
      <c r="CM375" s="394"/>
      <c r="CN375" s="394"/>
      <c r="CO375" s="394"/>
      <c r="CP375" s="394"/>
      <c r="CQ375" s="394"/>
      <c r="CR375" s="394"/>
      <c r="CS375" s="394"/>
      <c r="CT375" s="394"/>
      <c r="CU375" s="394"/>
      <c r="CV375" s="394"/>
      <c r="CW375" s="394"/>
      <c r="CX375" s="394"/>
      <c r="CY375" s="394"/>
      <c r="CZ375" s="394"/>
    </row>
    <row r="376" s="358" customFormat="true" ht="15" customHeight="true" x14ac:dyDescent="0.2">
      <c r="B376" s="360"/>
      <c r="S376" s="395"/>
      <c r="T376" s="395"/>
      <c r="U376" s="395"/>
      <c r="V376" s="395"/>
      <c r="W376" s="395"/>
      <c r="X376" s="395"/>
      <c r="Y376" s="395"/>
      <c r="Z376" s="395"/>
      <c r="AA376" s="395"/>
      <c r="AB376" s="395"/>
      <c r="AC376" s="395"/>
      <c r="AD376" s="395"/>
      <c r="AE376" s="395"/>
      <c r="AF376" s="395"/>
      <c r="AG376" s="395"/>
      <c r="AH376" s="395"/>
      <c r="AI376" s="395"/>
      <c r="AJ376" s="395"/>
      <c r="AK376" s="395"/>
      <c r="AL376" s="395"/>
      <c r="AM376" s="395"/>
      <c r="AN376" s="395"/>
      <c r="AO376" s="395"/>
      <c r="AP376" s="395"/>
      <c r="AQ376" s="395"/>
      <c r="AR376" s="395"/>
      <c r="AS376" s="395"/>
      <c r="AT376" s="395"/>
      <c r="AU376" s="395"/>
      <c r="AV376" s="395"/>
      <c r="AW376" s="395"/>
      <c r="AX376" s="395"/>
      <c r="AY376" s="395"/>
      <c r="AZ376" s="395"/>
      <c r="BA376" s="359"/>
      <c r="BB376" s="357"/>
      <c r="BC376" s="357"/>
      <c r="BD376" s="357"/>
      <c r="BE376" s="357"/>
      <c r="BF376" s="357"/>
      <c r="BG376" s="357"/>
      <c r="BH376" s="357"/>
      <c r="BI376" s="357"/>
      <c r="BJ376" s="357"/>
      <c r="BK376" s="357"/>
      <c r="BL376" s="357"/>
      <c r="BM376" s="357"/>
      <c r="BN376" s="357"/>
      <c r="BO376" s="357"/>
      <c r="BP376" s="357"/>
      <c r="BQ376" s="357"/>
      <c r="BR376" s="359"/>
      <c r="BS376" s="394"/>
      <c r="BT376" s="394"/>
      <c r="BU376" s="394"/>
      <c r="BV376" s="394"/>
      <c r="BW376" s="394"/>
      <c r="BX376" s="394"/>
      <c r="BY376" s="394"/>
      <c r="BZ376" s="394"/>
      <c r="CA376" s="394"/>
      <c r="CB376" s="394"/>
      <c r="CC376" s="394"/>
      <c r="CD376" s="394"/>
      <c r="CE376" s="394"/>
      <c r="CF376" s="394"/>
      <c r="CG376" s="394"/>
      <c r="CH376" s="394"/>
      <c r="CI376" s="394"/>
      <c r="CJ376" s="394"/>
      <c r="CK376" s="394"/>
      <c r="CL376" s="394"/>
      <c r="CM376" s="394"/>
      <c r="CN376" s="394"/>
      <c r="CO376" s="394"/>
      <c r="CP376" s="394"/>
      <c r="CQ376" s="394"/>
      <c r="CR376" s="394"/>
      <c r="CS376" s="394"/>
      <c r="CT376" s="394"/>
      <c r="CU376" s="394"/>
      <c r="CV376" s="394"/>
      <c r="CW376" s="394"/>
      <c r="CX376" s="394"/>
      <c r="CY376" s="394"/>
      <c r="CZ376" s="394"/>
    </row>
    <row r="377" s="358" customFormat="true" ht="15" customHeight="true" x14ac:dyDescent="0.2">
      <c r="B377" s="360"/>
      <c r="S377" s="395"/>
      <c r="T377" s="395"/>
      <c r="U377" s="395"/>
      <c r="V377" s="395"/>
      <c r="W377" s="395"/>
      <c r="X377" s="395"/>
      <c r="Y377" s="395"/>
      <c r="Z377" s="395"/>
      <c r="AA377" s="395"/>
      <c r="AB377" s="395"/>
      <c r="AC377" s="395"/>
      <c r="AD377" s="395"/>
      <c r="AE377" s="395"/>
      <c r="AF377" s="395"/>
      <c r="AG377" s="395"/>
      <c r="AH377" s="395"/>
      <c r="AI377" s="395"/>
      <c r="AJ377" s="395"/>
      <c r="AK377" s="395"/>
      <c r="AL377" s="395"/>
      <c r="AM377" s="395"/>
      <c r="AN377" s="395"/>
      <c r="AO377" s="395"/>
      <c r="AP377" s="395"/>
      <c r="AQ377" s="395"/>
      <c r="AR377" s="395"/>
      <c r="AS377" s="395"/>
      <c r="AT377" s="395"/>
      <c r="AU377" s="395"/>
      <c r="AV377" s="395"/>
      <c r="AW377" s="395"/>
      <c r="AX377" s="395"/>
      <c r="AY377" s="395"/>
      <c r="AZ377" s="395"/>
      <c r="BA377" s="359"/>
      <c r="BB377" s="357"/>
      <c r="BC377" s="357"/>
      <c r="BD377" s="357"/>
      <c r="BE377" s="357"/>
      <c r="BF377" s="357"/>
      <c r="BG377" s="357"/>
      <c r="BH377" s="357"/>
      <c r="BI377" s="357"/>
      <c r="BJ377" s="357"/>
      <c r="BK377" s="357"/>
      <c r="BL377" s="357"/>
      <c r="BM377" s="357"/>
      <c r="BN377" s="357"/>
      <c r="BO377" s="357"/>
      <c r="BP377" s="357"/>
      <c r="BQ377" s="357"/>
      <c r="BR377" s="359"/>
      <c r="BS377" s="394"/>
      <c r="BT377" s="394"/>
      <c r="BU377" s="394"/>
      <c r="BV377" s="394"/>
      <c r="BW377" s="394"/>
      <c r="BX377" s="394"/>
      <c r="BY377" s="394"/>
      <c r="BZ377" s="394"/>
      <c r="CA377" s="394"/>
      <c r="CB377" s="394"/>
      <c r="CC377" s="394"/>
      <c r="CD377" s="394"/>
      <c r="CE377" s="394"/>
      <c r="CF377" s="394"/>
      <c r="CG377" s="394"/>
      <c r="CH377" s="394"/>
      <c r="CI377" s="394"/>
      <c r="CJ377" s="394"/>
      <c r="CK377" s="394"/>
      <c r="CL377" s="394"/>
      <c r="CM377" s="394"/>
      <c r="CN377" s="394"/>
      <c r="CO377" s="394"/>
      <c r="CP377" s="394"/>
      <c r="CQ377" s="394"/>
      <c r="CR377" s="394"/>
      <c r="CS377" s="394"/>
      <c r="CT377" s="394"/>
      <c r="CU377" s="394"/>
      <c r="CV377" s="394"/>
      <c r="CW377" s="394"/>
      <c r="CX377" s="394"/>
      <c r="CY377" s="394"/>
      <c r="CZ377" s="394"/>
    </row>
    <row r="378" s="358" customFormat="true" ht="15" customHeight="true" x14ac:dyDescent="0.2">
      <c r="B378" s="360"/>
      <c r="S378" s="395"/>
      <c r="T378" s="395"/>
      <c r="U378" s="395"/>
      <c r="V378" s="395"/>
      <c r="W378" s="395"/>
      <c r="X378" s="395"/>
      <c r="Y378" s="395"/>
      <c r="Z378" s="395"/>
      <c r="AA378" s="395"/>
      <c r="AB378" s="395"/>
      <c r="AC378" s="395"/>
      <c r="AD378" s="395"/>
      <c r="AE378" s="395"/>
      <c r="AF378" s="395"/>
      <c r="AG378" s="395"/>
      <c r="AH378" s="395"/>
      <c r="AI378" s="395"/>
      <c r="AJ378" s="395"/>
      <c r="AK378" s="395"/>
      <c r="AL378" s="395"/>
      <c r="AM378" s="395"/>
      <c r="AN378" s="395"/>
      <c r="AO378" s="395"/>
      <c r="AP378" s="395"/>
      <c r="AQ378" s="395"/>
      <c r="AR378" s="395"/>
      <c r="AS378" s="395"/>
      <c r="AT378" s="395"/>
      <c r="AU378" s="395"/>
      <c r="AV378" s="395"/>
      <c r="AW378" s="395"/>
      <c r="AX378" s="395"/>
      <c r="AY378" s="395"/>
      <c r="AZ378" s="395"/>
      <c r="BA378" s="359"/>
      <c r="BB378" s="357"/>
      <c r="BC378" s="357"/>
      <c r="BD378" s="357"/>
      <c r="BE378" s="357"/>
      <c r="BF378" s="357"/>
      <c r="BG378" s="357"/>
      <c r="BH378" s="357"/>
      <c r="BI378" s="357"/>
      <c r="BJ378" s="357"/>
      <c r="BK378" s="357"/>
      <c r="BL378" s="357"/>
      <c r="BM378" s="357"/>
      <c r="BN378" s="357"/>
      <c r="BO378" s="357"/>
      <c r="BP378" s="357"/>
      <c r="BQ378" s="357"/>
      <c r="BR378" s="359"/>
      <c r="BS378" s="394"/>
      <c r="BT378" s="394"/>
      <c r="BU378" s="394"/>
      <c r="BV378" s="394"/>
      <c r="BW378" s="394"/>
      <c r="BX378" s="394"/>
      <c r="BY378" s="394"/>
      <c r="BZ378" s="394"/>
      <c r="CA378" s="394"/>
      <c r="CB378" s="394"/>
      <c r="CC378" s="394"/>
      <c r="CD378" s="394"/>
      <c r="CE378" s="394"/>
      <c r="CF378" s="394"/>
      <c r="CG378" s="394"/>
      <c r="CH378" s="394"/>
      <c r="CI378" s="394"/>
      <c r="CJ378" s="394"/>
      <c r="CK378" s="394"/>
      <c r="CL378" s="394"/>
      <c r="CM378" s="394"/>
      <c r="CN378" s="394"/>
      <c r="CO378" s="394"/>
      <c r="CP378" s="394"/>
      <c r="CQ378" s="394"/>
      <c r="CR378" s="394"/>
      <c r="CS378" s="394"/>
      <c r="CT378" s="394"/>
      <c r="CU378" s="394"/>
      <c r="CV378" s="394"/>
      <c r="CW378" s="394"/>
      <c r="CX378" s="394"/>
      <c r="CY378" s="394"/>
      <c r="CZ378" s="394"/>
    </row>
    <row r="379" s="358" customFormat="true" ht="15" customHeight="true" x14ac:dyDescent="0.2">
      <c r="B379" s="360"/>
      <c r="S379" s="395"/>
      <c r="T379" s="395"/>
      <c r="U379" s="395"/>
      <c r="V379" s="395"/>
      <c r="W379" s="395"/>
      <c r="X379" s="395"/>
      <c r="Y379" s="395"/>
      <c r="Z379" s="395"/>
      <c r="AA379" s="395"/>
      <c r="AB379" s="395"/>
      <c r="AC379" s="395"/>
      <c r="AD379" s="395"/>
      <c r="AE379" s="395"/>
      <c r="AF379" s="395"/>
      <c r="AG379" s="395"/>
      <c r="AH379" s="395"/>
      <c r="AI379" s="395"/>
      <c r="AJ379" s="395"/>
      <c r="AK379" s="395"/>
      <c r="AL379" s="395"/>
      <c r="AM379" s="395"/>
      <c r="AN379" s="395"/>
      <c r="AO379" s="395"/>
      <c r="AP379" s="395"/>
      <c r="AQ379" s="395"/>
      <c r="AR379" s="395"/>
      <c r="AS379" s="395"/>
      <c r="AT379" s="395"/>
      <c r="AU379" s="395"/>
      <c r="AV379" s="395"/>
      <c r="AW379" s="395"/>
      <c r="AX379" s="395"/>
      <c r="AY379" s="395"/>
      <c r="AZ379" s="395"/>
      <c r="BA379" s="359"/>
      <c r="BB379" s="357"/>
      <c r="BC379" s="357"/>
      <c r="BD379" s="357"/>
      <c r="BE379" s="357"/>
      <c r="BF379" s="357"/>
      <c r="BG379" s="357"/>
      <c r="BH379" s="357"/>
      <c r="BI379" s="357"/>
      <c r="BJ379" s="357"/>
      <c r="BK379" s="357"/>
      <c r="BL379" s="357"/>
      <c r="BM379" s="357"/>
      <c r="BN379" s="357"/>
      <c r="BO379" s="357"/>
      <c r="BP379" s="357"/>
      <c r="BQ379" s="357"/>
      <c r="BR379" s="359"/>
      <c r="BS379" s="394"/>
      <c r="BT379" s="394"/>
      <c r="BU379" s="394"/>
      <c r="BV379" s="394"/>
      <c r="BW379" s="394"/>
      <c r="BX379" s="394"/>
      <c r="BY379" s="394"/>
      <c r="BZ379" s="394"/>
      <c r="CA379" s="394"/>
      <c r="CB379" s="394"/>
      <c r="CC379" s="394"/>
      <c r="CD379" s="394"/>
      <c r="CE379" s="394"/>
      <c r="CF379" s="394"/>
      <c r="CG379" s="394"/>
      <c r="CH379" s="394"/>
      <c r="CI379" s="394"/>
      <c r="CJ379" s="394"/>
      <c r="CK379" s="394"/>
      <c r="CL379" s="394"/>
      <c r="CM379" s="394"/>
      <c r="CN379" s="394"/>
      <c r="CO379" s="394"/>
      <c r="CP379" s="394"/>
      <c r="CQ379" s="394"/>
      <c r="CR379" s="394"/>
      <c r="CS379" s="394"/>
      <c r="CT379" s="394"/>
      <c r="CU379" s="394"/>
      <c r="CV379" s="394"/>
      <c r="CW379" s="394"/>
      <c r="CX379" s="394"/>
      <c r="CY379" s="394"/>
      <c r="CZ379" s="394"/>
    </row>
    <row r="380" s="358" customFormat="true" ht="15" customHeight="true" x14ac:dyDescent="0.2">
      <c r="B380" s="360"/>
      <c r="S380" s="395"/>
      <c r="T380" s="395"/>
      <c r="U380" s="395"/>
      <c r="V380" s="395"/>
      <c r="W380" s="395"/>
      <c r="X380" s="395"/>
      <c r="Y380" s="395"/>
      <c r="Z380" s="395"/>
      <c r="AA380" s="395"/>
      <c r="AB380" s="395"/>
      <c r="AC380" s="395"/>
      <c r="AD380" s="395"/>
      <c r="AE380" s="395"/>
      <c r="AF380" s="395"/>
      <c r="AG380" s="395"/>
      <c r="AH380" s="395"/>
      <c r="AI380" s="395"/>
      <c r="AJ380" s="395"/>
      <c r="AK380" s="395"/>
      <c r="AL380" s="395"/>
      <c r="AM380" s="395"/>
      <c r="AN380" s="395"/>
      <c r="AO380" s="395"/>
      <c r="AP380" s="395"/>
      <c r="AQ380" s="395"/>
      <c r="AR380" s="395"/>
      <c r="AS380" s="395"/>
      <c r="AT380" s="395"/>
      <c r="AU380" s="395"/>
      <c r="AV380" s="395"/>
      <c r="AW380" s="395"/>
      <c r="AX380" s="395"/>
      <c r="AY380" s="395"/>
      <c r="AZ380" s="395"/>
      <c r="BA380" s="359"/>
      <c r="BB380" s="357"/>
      <c r="BC380" s="357"/>
      <c r="BD380" s="357"/>
      <c r="BE380" s="357"/>
      <c r="BF380" s="357"/>
      <c r="BG380" s="357"/>
      <c r="BH380" s="357"/>
      <c r="BI380" s="357"/>
      <c r="BJ380" s="357"/>
      <c r="BK380" s="357"/>
      <c r="BL380" s="357"/>
      <c r="BM380" s="357"/>
      <c r="BN380" s="357"/>
      <c r="BO380" s="357"/>
      <c r="BP380" s="357"/>
      <c r="BQ380" s="357"/>
      <c r="BR380" s="359"/>
      <c r="BS380" s="394"/>
      <c r="BT380" s="394"/>
      <c r="BU380" s="394"/>
      <c r="BV380" s="394"/>
      <c r="BW380" s="394"/>
      <c r="BX380" s="394"/>
      <c r="BY380" s="394"/>
      <c r="BZ380" s="394"/>
      <c r="CA380" s="394"/>
      <c r="CB380" s="394"/>
      <c r="CC380" s="394"/>
      <c r="CD380" s="394"/>
      <c r="CE380" s="394"/>
      <c r="CF380" s="394"/>
      <c r="CG380" s="394"/>
      <c r="CH380" s="394"/>
      <c r="CI380" s="394"/>
      <c r="CJ380" s="394"/>
      <c r="CK380" s="394"/>
      <c r="CL380" s="394"/>
      <c r="CM380" s="394"/>
      <c r="CN380" s="394"/>
      <c r="CO380" s="394"/>
      <c r="CP380" s="394"/>
      <c r="CQ380" s="394"/>
      <c r="CR380" s="394"/>
      <c r="CS380" s="394"/>
      <c r="CT380" s="394"/>
      <c r="CU380" s="394"/>
      <c r="CV380" s="394"/>
      <c r="CW380" s="394"/>
      <c r="CX380" s="394"/>
      <c r="CY380" s="394"/>
      <c r="CZ380" s="394"/>
    </row>
    <row r="381" s="358" customFormat="true" ht="15" customHeight="true" x14ac:dyDescent="0.2">
      <c r="B381" s="360"/>
      <c r="S381" s="395"/>
      <c r="T381" s="395"/>
      <c r="U381" s="395"/>
      <c r="V381" s="395"/>
      <c r="W381" s="395"/>
      <c r="X381" s="395"/>
      <c r="Y381" s="395"/>
      <c r="Z381" s="395"/>
      <c r="AA381" s="395"/>
      <c r="AB381" s="395"/>
      <c r="AC381" s="395"/>
      <c r="AD381" s="395"/>
      <c r="AE381" s="395"/>
      <c r="AF381" s="395"/>
      <c r="AG381" s="395"/>
      <c r="AH381" s="395"/>
      <c r="AI381" s="395"/>
      <c r="AJ381" s="395"/>
      <c r="AK381" s="395"/>
      <c r="AL381" s="395"/>
      <c r="AM381" s="395"/>
      <c r="AN381" s="395"/>
      <c r="AO381" s="395"/>
      <c r="AP381" s="395"/>
      <c r="AQ381" s="395"/>
      <c r="AR381" s="395"/>
      <c r="AS381" s="395"/>
      <c r="AT381" s="395"/>
      <c r="AU381" s="395"/>
      <c r="AV381" s="395"/>
      <c r="AW381" s="395"/>
      <c r="AX381" s="395"/>
      <c r="AY381" s="395"/>
      <c r="AZ381" s="395"/>
      <c r="BA381" s="359"/>
      <c r="BB381" s="357"/>
      <c r="BC381" s="357"/>
      <c r="BD381" s="357"/>
      <c r="BE381" s="357"/>
      <c r="BF381" s="357"/>
      <c r="BG381" s="357"/>
      <c r="BH381" s="357"/>
      <c r="BI381" s="357"/>
      <c r="BJ381" s="357"/>
      <c r="BK381" s="357"/>
      <c r="BL381" s="357"/>
      <c r="BM381" s="357"/>
      <c r="BN381" s="357"/>
      <c r="BO381" s="357"/>
      <c r="BP381" s="357"/>
      <c r="BQ381" s="357"/>
      <c r="BR381" s="359"/>
      <c r="BS381" s="394"/>
      <c r="BT381" s="394"/>
      <c r="BU381" s="394"/>
      <c r="BV381" s="394"/>
      <c r="BW381" s="394"/>
      <c r="BX381" s="394"/>
      <c r="BY381" s="394"/>
      <c r="BZ381" s="394"/>
      <c r="CA381" s="394"/>
      <c r="CB381" s="394"/>
      <c r="CC381" s="394"/>
      <c r="CD381" s="394"/>
      <c r="CE381" s="394"/>
      <c r="CF381" s="394"/>
      <c r="CG381" s="394"/>
      <c r="CH381" s="394"/>
      <c r="CI381" s="394"/>
      <c r="CJ381" s="394"/>
      <c r="CK381" s="394"/>
      <c r="CL381" s="394"/>
      <c r="CM381" s="394"/>
      <c r="CN381" s="394"/>
      <c r="CO381" s="394"/>
      <c r="CP381" s="394"/>
      <c r="CQ381" s="394"/>
      <c r="CR381" s="394"/>
      <c r="CS381" s="394"/>
      <c r="CT381" s="394"/>
      <c r="CU381" s="394"/>
      <c r="CV381" s="394"/>
      <c r="CW381" s="394"/>
      <c r="CX381" s="394"/>
      <c r="CY381" s="394"/>
      <c r="CZ381" s="394"/>
    </row>
    <row r="382" s="358" customFormat="true" ht="15" customHeight="true" x14ac:dyDescent="0.2">
      <c r="B382" s="360"/>
      <c r="S382" s="395"/>
      <c r="T382" s="395"/>
      <c r="U382" s="395"/>
      <c r="V382" s="395"/>
      <c r="W382" s="395"/>
      <c r="X382" s="395"/>
      <c r="Y382" s="395"/>
      <c r="Z382" s="395"/>
      <c r="AA382" s="395"/>
      <c r="AB382" s="395"/>
      <c r="AC382" s="395"/>
      <c r="AD382" s="395"/>
      <c r="AE382" s="395"/>
      <c r="AF382" s="395"/>
      <c r="AG382" s="395"/>
      <c r="AH382" s="395"/>
      <c r="AI382" s="395"/>
      <c r="AJ382" s="395"/>
      <c r="AK382" s="395"/>
      <c r="AL382" s="395"/>
      <c r="AM382" s="395"/>
      <c r="AN382" s="395"/>
      <c r="AO382" s="395"/>
      <c r="AP382" s="395"/>
      <c r="AQ382" s="395"/>
      <c r="AR382" s="395"/>
      <c r="AS382" s="395"/>
      <c r="AT382" s="395"/>
      <c r="AU382" s="395"/>
      <c r="AV382" s="395"/>
      <c r="AW382" s="395"/>
      <c r="AX382" s="395"/>
      <c r="AY382" s="395"/>
      <c r="AZ382" s="395"/>
      <c r="BA382" s="359"/>
      <c r="BB382" s="357"/>
      <c r="BC382" s="357"/>
      <c r="BD382" s="357"/>
      <c r="BE382" s="357"/>
      <c r="BF382" s="357"/>
      <c r="BG382" s="357"/>
      <c r="BH382" s="357"/>
      <c r="BI382" s="357"/>
      <c r="BJ382" s="357"/>
      <c r="BK382" s="357"/>
      <c r="BL382" s="357"/>
      <c r="BM382" s="357"/>
      <c r="BN382" s="357"/>
      <c r="BO382" s="357"/>
      <c r="BP382" s="357"/>
      <c r="BQ382" s="357"/>
      <c r="BR382" s="359"/>
      <c r="BS382" s="394"/>
      <c r="BT382" s="394"/>
      <c r="BU382" s="394"/>
      <c r="BV382" s="394"/>
      <c r="BW382" s="394"/>
      <c r="BX382" s="394"/>
      <c r="BY382" s="394"/>
      <c r="BZ382" s="394"/>
      <c r="CA382" s="394"/>
      <c r="CB382" s="394"/>
      <c r="CC382" s="394"/>
      <c r="CD382" s="394"/>
      <c r="CE382" s="394"/>
      <c r="CF382" s="394"/>
      <c r="CG382" s="394"/>
      <c r="CH382" s="394"/>
      <c r="CI382" s="394"/>
      <c r="CJ382" s="394"/>
      <c r="CK382" s="394"/>
      <c r="CL382" s="394"/>
      <c r="CM382" s="394"/>
      <c r="CN382" s="394"/>
      <c r="CO382" s="394"/>
      <c r="CP382" s="394"/>
      <c r="CQ382" s="394"/>
      <c r="CR382" s="394"/>
      <c r="CS382" s="394"/>
      <c r="CT382" s="394"/>
      <c r="CU382" s="394"/>
      <c r="CV382" s="394"/>
      <c r="CW382" s="394"/>
      <c r="CX382" s="394"/>
      <c r="CY382" s="394"/>
      <c r="CZ382" s="394"/>
    </row>
    <row r="383" s="358" customFormat="true" ht="15" customHeight="true" x14ac:dyDescent="0.2">
      <c r="B383" s="360"/>
      <c r="S383" s="395"/>
      <c r="T383" s="395"/>
      <c r="U383" s="395"/>
      <c r="V383" s="395"/>
      <c r="W383" s="395"/>
      <c r="X383" s="395"/>
      <c r="Y383" s="395"/>
      <c r="Z383" s="395"/>
      <c r="AA383" s="395"/>
      <c r="AB383" s="395"/>
      <c r="AC383" s="395"/>
      <c r="AD383" s="395"/>
      <c r="AE383" s="395"/>
      <c r="AF383" s="395"/>
      <c r="AG383" s="395"/>
      <c r="AH383" s="395"/>
      <c r="AI383" s="395"/>
      <c r="AJ383" s="395"/>
      <c r="AK383" s="395"/>
      <c r="AL383" s="395"/>
      <c r="AM383" s="395"/>
      <c r="AN383" s="395"/>
      <c r="AO383" s="395"/>
      <c r="AP383" s="395"/>
      <c r="AQ383" s="395"/>
      <c r="AR383" s="395"/>
      <c r="AS383" s="395"/>
      <c r="AT383" s="395"/>
      <c r="AU383" s="395"/>
      <c r="AV383" s="395"/>
      <c r="AW383" s="395"/>
      <c r="AX383" s="395"/>
      <c r="AY383" s="395"/>
      <c r="AZ383" s="395"/>
      <c r="BA383" s="359"/>
      <c r="BB383" s="357"/>
      <c r="BC383" s="357"/>
      <c r="BD383" s="357"/>
      <c r="BE383" s="357"/>
      <c r="BF383" s="357"/>
      <c r="BG383" s="357"/>
      <c r="BH383" s="357"/>
      <c r="BI383" s="357"/>
      <c r="BJ383" s="357"/>
      <c r="BK383" s="357"/>
      <c r="BL383" s="357"/>
      <c r="BM383" s="357"/>
      <c r="BN383" s="357"/>
      <c r="BO383" s="357"/>
      <c r="BP383" s="357"/>
      <c r="BQ383" s="357"/>
      <c r="BR383" s="359"/>
      <c r="BS383" s="394"/>
      <c r="BT383" s="394"/>
      <c r="BU383" s="394"/>
      <c r="BV383" s="394"/>
      <c r="BW383" s="394"/>
      <c r="BX383" s="394"/>
      <c r="BY383" s="394"/>
      <c r="BZ383" s="394"/>
      <c r="CA383" s="394"/>
      <c r="CB383" s="394"/>
      <c r="CC383" s="394"/>
      <c r="CD383" s="394"/>
      <c r="CE383" s="394"/>
      <c r="CF383" s="394"/>
      <c r="CG383" s="394"/>
      <c r="CH383" s="394"/>
      <c r="CI383" s="394"/>
      <c r="CJ383" s="394"/>
      <c r="CK383" s="394"/>
      <c r="CL383" s="394"/>
      <c r="CM383" s="394"/>
      <c r="CN383" s="394"/>
      <c r="CO383" s="394"/>
      <c r="CP383" s="394"/>
      <c r="CQ383" s="394"/>
      <c r="CR383" s="394"/>
      <c r="CS383" s="394"/>
      <c r="CT383" s="394"/>
      <c r="CU383" s="394"/>
      <c r="CV383" s="394"/>
      <c r="CW383" s="394"/>
      <c r="CX383" s="394"/>
      <c r="CY383" s="394"/>
      <c r="CZ383" s="394"/>
    </row>
    <row r="384" s="358" customFormat="true" ht="15" customHeight="true" x14ac:dyDescent="0.2">
      <c r="B384" s="360"/>
      <c r="S384" s="395"/>
      <c r="T384" s="395"/>
      <c r="U384" s="395"/>
      <c r="V384" s="395"/>
      <c r="W384" s="395"/>
      <c r="X384" s="395"/>
      <c r="Y384" s="395"/>
      <c r="Z384" s="395"/>
      <c r="AA384" s="395"/>
      <c r="AB384" s="395"/>
      <c r="AC384" s="395"/>
      <c r="AD384" s="395"/>
      <c r="AE384" s="395"/>
      <c r="AF384" s="395"/>
      <c r="AG384" s="395"/>
      <c r="AH384" s="395"/>
      <c r="AI384" s="395"/>
      <c r="AJ384" s="395"/>
      <c r="AK384" s="395"/>
      <c r="AL384" s="395"/>
      <c r="AM384" s="395"/>
      <c r="AN384" s="395"/>
      <c r="AO384" s="395"/>
      <c r="AP384" s="395"/>
      <c r="AQ384" s="395"/>
      <c r="AR384" s="395"/>
      <c r="AS384" s="395"/>
      <c r="AT384" s="395"/>
      <c r="AU384" s="395"/>
      <c r="AV384" s="395"/>
      <c r="AW384" s="395"/>
      <c r="AX384" s="395"/>
      <c r="AY384" s="395"/>
      <c r="AZ384" s="395"/>
      <c r="BA384" s="359"/>
      <c r="BB384" s="357"/>
      <c r="BC384" s="357"/>
      <c r="BD384" s="357"/>
      <c r="BE384" s="357"/>
      <c r="BF384" s="357"/>
      <c r="BG384" s="357"/>
      <c r="BH384" s="357"/>
      <c r="BI384" s="357"/>
      <c r="BJ384" s="357"/>
      <c r="BK384" s="357"/>
      <c r="BL384" s="357"/>
      <c r="BM384" s="357"/>
      <c r="BN384" s="357"/>
      <c r="BO384" s="357"/>
      <c r="BP384" s="357"/>
      <c r="BQ384" s="357"/>
      <c r="BR384" s="359"/>
      <c r="BS384" s="394"/>
      <c r="BT384" s="394"/>
      <c r="BU384" s="394"/>
      <c r="BV384" s="394"/>
      <c r="BW384" s="394"/>
      <c r="BX384" s="394"/>
      <c r="BY384" s="394"/>
      <c r="BZ384" s="394"/>
      <c r="CA384" s="394"/>
      <c r="CB384" s="394"/>
      <c r="CC384" s="394"/>
      <c r="CD384" s="394"/>
      <c r="CE384" s="394"/>
      <c r="CF384" s="394"/>
      <c r="CG384" s="394"/>
      <c r="CH384" s="394"/>
      <c r="CI384" s="394"/>
      <c r="CJ384" s="394"/>
      <c r="CK384" s="394"/>
      <c r="CL384" s="394"/>
      <c r="CM384" s="394"/>
      <c r="CN384" s="394"/>
      <c r="CO384" s="394"/>
      <c r="CP384" s="394"/>
      <c r="CQ384" s="394"/>
      <c r="CR384" s="394"/>
      <c r="CS384" s="394"/>
      <c r="CT384" s="394"/>
      <c r="CU384" s="394"/>
      <c r="CV384" s="394"/>
      <c r="CW384" s="394"/>
      <c r="CX384" s="394"/>
      <c r="CY384" s="394"/>
      <c r="CZ384" s="394"/>
    </row>
    <row r="385" s="358" customFormat="true" ht="15" customHeight="true" x14ac:dyDescent="0.2">
      <c r="B385" s="360"/>
      <c r="S385" s="395"/>
      <c r="T385" s="395"/>
      <c r="U385" s="395"/>
      <c r="V385" s="395"/>
      <c r="W385" s="395"/>
      <c r="X385" s="395"/>
      <c r="Y385" s="395"/>
      <c r="Z385" s="395"/>
      <c r="AA385" s="395"/>
      <c r="AB385" s="395"/>
      <c r="AC385" s="395"/>
      <c r="AD385" s="395"/>
      <c r="AE385" s="395"/>
      <c r="AF385" s="395"/>
      <c r="AG385" s="395"/>
      <c r="AH385" s="395"/>
      <c r="AI385" s="395"/>
      <c r="AJ385" s="395"/>
      <c r="AK385" s="395"/>
      <c r="AL385" s="395"/>
      <c r="AM385" s="395"/>
      <c r="AN385" s="395"/>
      <c r="AO385" s="395"/>
      <c r="AP385" s="395"/>
      <c r="AQ385" s="395"/>
      <c r="AR385" s="395"/>
      <c r="AS385" s="395"/>
      <c r="AT385" s="395"/>
      <c r="AU385" s="395"/>
      <c r="AV385" s="395"/>
      <c r="AW385" s="395"/>
      <c r="AX385" s="395"/>
      <c r="AY385" s="395"/>
      <c r="AZ385" s="395"/>
      <c r="BA385" s="359"/>
      <c r="BB385" s="357"/>
      <c r="BC385" s="357"/>
      <c r="BD385" s="357"/>
      <c r="BE385" s="357"/>
      <c r="BF385" s="357"/>
      <c r="BG385" s="357"/>
      <c r="BH385" s="357"/>
      <c r="BI385" s="357"/>
      <c r="BJ385" s="357"/>
      <c r="BK385" s="357"/>
      <c r="BL385" s="357"/>
      <c r="BM385" s="357"/>
      <c r="BN385" s="357"/>
      <c r="BO385" s="357"/>
      <c r="BP385" s="357"/>
      <c r="BQ385" s="357"/>
      <c r="BR385" s="359"/>
      <c r="BS385" s="394"/>
      <c r="BT385" s="394"/>
      <c r="BU385" s="394"/>
      <c r="BV385" s="394"/>
      <c r="BW385" s="394"/>
      <c r="BX385" s="394"/>
      <c r="BY385" s="394"/>
      <c r="BZ385" s="394"/>
      <c r="CA385" s="394"/>
      <c r="CB385" s="394"/>
      <c r="CC385" s="394"/>
      <c r="CD385" s="394"/>
      <c r="CE385" s="394"/>
      <c r="CF385" s="394"/>
      <c r="CG385" s="394"/>
      <c r="CH385" s="394"/>
      <c r="CI385" s="394"/>
      <c r="CJ385" s="394"/>
      <c r="CK385" s="394"/>
      <c r="CL385" s="394"/>
      <c r="CM385" s="394"/>
      <c r="CN385" s="394"/>
      <c r="CO385" s="394"/>
      <c r="CP385" s="394"/>
      <c r="CQ385" s="394"/>
      <c r="CR385" s="394"/>
      <c r="CS385" s="394"/>
      <c r="CT385" s="394"/>
      <c r="CU385" s="394"/>
      <c r="CV385" s="394"/>
      <c r="CW385" s="394"/>
      <c r="CX385" s="394"/>
      <c r="CY385" s="394"/>
      <c r="CZ385" s="394"/>
    </row>
    <row r="386" s="358" customFormat="true" ht="15" customHeight="true" x14ac:dyDescent="0.2">
      <c r="B386" s="360"/>
      <c r="S386" s="395"/>
      <c r="T386" s="395"/>
      <c r="U386" s="395"/>
      <c r="V386" s="395"/>
      <c r="W386" s="395"/>
      <c r="X386" s="395"/>
      <c r="Y386" s="395"/>
      <c r="Z386" s="395"/>
      <c r="AA386" s="395"/>
      <c r="AB386" s="395"/>
      <c r="AC386" s="395"/>
      <c r="AD386" s="395"/>
      <c r="AE386" s="395"/>
      <c r="AF386" s="395"/>
      <c r="AG386" s="395"/>
      <c r="AH386" s="395"/>
      <c r="AI386" s="395"/>
      <c r="AJ386" s="395"/>
      <c r="AK386" s="395"/>
      <c r="AL386" s="395"/>
      <c r="AM386" s="395"/>
      <c r="AN386" s="395"/>
      <c r="AO386" s="395"/>
      <c r="AP386" s="395"/>
      <c r="AQ386" s="395"/>
      <c r="AR386" s="395"/>
      <c r="AS386" s="395"/>
      <c r="AT386" s="395"/>
      <c r="AU386" s="395"/>
      <c r="AV386" s="395"/>
      <c r="AW386" s="395"/>
      <c r="AX386" s="395"/>
      <c r="AY386" s="395"/>
      <c r="AZ386" s="395"/>
      <c r="BA386" s="359"/>
      <c r="BB386" s="357"/>
      <c r="BC386" s="357"/>
      <c r="BD386" s="357"/>
      <c r="BE386" s="357"/>
      <c r="BF386" s="357"/>
      <c r="BG386" s="357"/>
      <c r="BH386" s="357"/>
      <c r="BI386" s="357"/>
      <c r="BJ386" s="357"/>
      <c r="BK386" s="357"/>
      <c r="BL386" s="357"/>
      <c r="BM386" s="357"/>
      <c r="BN386" s="357"/>
      <c r="BO386" s="357"/>
      <c r="BP386" s="357"/>
      <c r="BQ386" s="357"/>
      <c r="BR386" s="359"/>
      <c r="BS386" s="394"/>
      <c r="BT386" s="394"/>
      <c r="BU386" s="394"/>
      <c r="BV386" s="394"/>
      <c r="BW386" s="394"/>
      <c r="BX386" s="394"/>
      <c r="BY386" s="394"/>
      <c r="BZ386" s="394"/>
      <c r="CA386" s="394"/>
      <c r="CB386" s="394"/>
      <c r="CC386" s="394"/>
      <c r="CD386" s="394"/>
      <c r="CE386" s="394"/>
      <c r="CF386" s="394"/>
      <c r="CG386" s="394"/>
      <c r="CH386" s="394"/>
      <c r="CI386" s="394"/>
      <c r="CJ386" s="394"/>
      <c r="CK386" s="394"/>
      <c r="CL386" s="394"/>
      <c r="CM386" s="394"/>
      <c r="CN386" s="394"/>
      <c r="CO386" s="394"/>
      <c r="CP386" s="394"/>
      <c r="CQ386" s="394"/>
      <c r="CR386" s="394"/>
      <c r="CS386" s="394"/>
      <c r="CT386" s="394"/>
      <c r="CU386" s="394"/>
      <c r="CV386" s="394"/>
      <c r="CW386" s="394"/>
      <c r="CX386" s="394"/>
      <c r="CY386" s="394"/>
      <c r="CZ386" s="394"/>
    </row>
    <row r="387" s="358" customFormat="true" ht="15" customHeight="true" x14ac:dyDescent="0.2">
      <c r="B387" s="360"/>
      <c r="S387" s="395"/>
      <c r="T387" s="395"/>
      <c r="U387" s="395"/>
      <c r="V387" s="395"/>
      <c r="W387" s="395"/>
      <c r="X387" s="395"/>
      <c r="Y387" s="395"/>
      <c r="Z387" s="395"/>
      <c r="AA387" s="395"/>
      <c r="AB387" s="395"/>
      <c r="AC387" s="395"/>
      <c r="AD387" s="395"/>
      <c r="AE387" s="395"/>
      <c r="AF387" s="395"/>
      <c r="AG387" s="395"/>
      <c r="AH387" s="395"/>
      <c r="AI387" s="395"/>
      <c r="AJ387" s="395"/>
      <c r="AK387" s="395"/>
      <c r="AL387" s="395"/>
      <c r="AM387" s="395"/>
      <c r="AN387" s="395"/>
      <c r="AO387" s="395"/>
      <c r="AP387" s="395"/>
      <c r="AQ387" s="395"/>
      <c r="AR387" s="395"/>
      <c r="AS387" s="395"/>
      <c r="AT387" s="395"/>
      <c r="AU387" s="395"/>
      <c r="AV387" s="395"/>
      <c r="AW387" s="395"/>
      <c r="AX387" s="395"/>
      <c r="AY387" s="395"/>
      <c r="AZ387" s="395"/>
      <c r="BA387" s="359"/>
      <c r="BB387" s="357"/>
      <c r="BC387" s="357"/>
      <c r="BD387" s="357"/>
      <c r="BE387" s="357"/>
      <c r="BF387" s="357"/>
      <c r="BG387" s="357"/>
      <c r="BH387" s="357"/>
      <c r="BI387" s="357"/>
      <c r="BJ387" s="357"/>
      <c r="BK387" s="357"/>
      <c r="BL387" s="357"/>
      <c r="BM387" s="357"/>
      <c r="BN387" s="357"/>
      <c r="BO387" s="357"/>
      <c r="BP387" s="357"/>
      <c r="BQ387" s="357"/>
      <c r="BR387" s="359"/>
      <c r="BS387" s="394"/>
      <c r="BT387" s="394"/>
      <c r="BU387" s="394"/>
      <c r="BV387" s="394"/>
      <c r="BW387" s="394"/>
      <c r="BX387" s="394"/>
      <c r="BY387" s="394"/>
      <c r="BZ387" s="394"/>
      <c r="CA387" s="394"/>
      <c r="CB387" s="394"/>
      <c r="CC387" s="394"/>
      <c r="CD387" s="394"/>
      <c r="CE387" s="394"/>
      <c r="CF387" s="394"/>
      <c r="CG387" s="394"/>
      <c r="CH387" s="394"/>
      <c r="CI387" s="394"/>
      <c r="CJ387" s="394"/>
      <c r="CK387" s="394"/>
      <c r="CL387" s="394"/>
      <c r="CM387" s="394"/>
      <c r="CN387" s="394"/>
      <c r="CO387" s="394"/>
      <c r="CP387" s="394"/>
      <c r="CQ387" s="394"/>
      <c r="CR387" s="394"/>
      <c r="CS387" s="394"/>
      <c r="CT387" s="394"/>
      <c r="CU387" s="394"/>
      <c r="CV387" s="394"/>
      <c r="CW387" s="394"/>
      <c r="CX387" s="394"/>
      <c r="CY387" s="394"/>
      <c r="CZ387" s="394"/>
    </row>
    <row r="388" s="358" customFormat="true" ht="15" customHeight="true" x14ac:dyDescent="0.2">
      <c r="B388" s="360"/>
      <c r="S388" s="395"/>
      <c r="T388" s="395"/>
      <c r="U388" s="395"/>
      <c r="V388" s="395"/>
      <c r="W388" s="395"/>
      <c r="X388" s="395"/>
      <c r="Y388" s="395"/>
      <c r="Z388" s="395"/>
      <c r="AA388" s="395"/>
      <c r="AB388" s="395"/>
      <c r="AC388" s="395"/>
      <c r="AD388" s="395"/>
      <c r="AE388" s="395"/>
      <c r="AF388" s="395"/>
      <c r="AG388" s="395"/>
      <c r="AH388" s="395"/>
      <c r="AI388" s="395"/>
      <c r="AJ388" s="395"/>
      <c r="AK388" s="395"/>
      <c r="AL388" s="395"/>
      <c r="AM388" s="395"/>
      <c r="AN388" s="395"/>
      <c r="AO388" s="395"/>
      <c r="AP388" s="395"/>
      <c r="AQ388" s="395"/>
      <c r="AR388" s="395"/>
      <c r="AS388" s="395"/>
      <c r="AT388" s="395"/>
      <c r="AU388" s="395"/>
      <c r="AV388" s="395"/>
      <c r="AW388" s="395"/>
      <c r="AX388" s="395"/>
      <c r="AY388" s="395"/>
      <c r="AZ388" s="395"/>
      <c r="BA388" s="359"/>
      <c r="BB388" s="357"/>
      <c r="BC388" s="357"/>
      <c r="BD388" s="357"/>
      <c r="BE388" s="357"/>
      <c r="BF388" s="357"/>
      <c r="BG388" s="357"/>
      <c r="BH388" s="357"/>
      <c r="BI388" s="357"/>
      <c r="BJ388" s="357"/>
      <c r="BK388" s="357"/>
      <c r="BL388" s="357"/>
      <c r="BM388" s="357"/>
      <c r="BN388" s="357"/>
      <c r="BO388" s="357"/>
      <c r="BP388" s="357"/>
      <c r="BQ388" s="357"/>
      <c r="BR388" s="359"/>
      <c r="BS388" s="394"/>
      <c r="BT388" s="394"/>
      <c r="BU388" s="394"/>
      <c r="BV388" s="394"/>
      <c r="BW388" s="394"/>
      <c r="BX388" s="394"/>
      <c r="BY388" s="394"/>
      <c r="BZ388" s="394"/>
      <c r="CA388" s="394"/>
      <c r="CB388" s="394"/>
      <c r="CC388" s="394"/>
      <c r="CD388" s="394"/>
      <c r="CE388" s="394"/>
      <c r="CF388" s="394"/>
      <c r="CG388" s="394"/>
      <c r="CH388" s="394"/>
      <c r="CI388" s="394"/>
      <c r="CJ388" s="394"/>
      <c r="CK388" s="394"/>
      <c r="CL388" s="394"/>
      <c r="CM388" s="394"/>
      <c r="CN388" s="394"/>
      <c r="CO388" s="394"/>
      <c r="CP388" s="394"/>
      <c r="CQ388" s="394"/>
      <c r="CR388" s="394"/>
      <c r="CS388" s="394"/>
      <c r="CT388" s="394"/>
      <c r="CU388" s="394"/>
      <c r="CV388" s="394"/>
      <c r="CW388" s="394"/>
      <c r="CX388" s="394"/>
      <c r="CY388" s="394"/>
      <c r="CZ388" s="394"/>
    </row>
    <row r="389" s="358" customFormat="true" ht="15" customHeight="true" x14ac:dyDescent="0.2">
      <c r="B389" s="360"/>
      <c r="S389" s="395"/>
      <c r="T389" s="395"/>
      <c r="U389" s="395"/>
      <c r="V389" s="395"/>
      <c r="W389" s="395"/>
      <c r="X389" s="395"/>
      <c r="Y389" s="395"/>
      <c r="Z389" s="395"/>
      <c r="AA389" s="395"/>
      <c r="AB389" s="395"/>
      <c r="AC389" s="395"/>
      <c r="AD389" s="395"/>
      <c r="AE389" s="395"/>
      <c r="AF389" s="395"/>
      <c r="AG389" s="395"/>
      <c r="AH389" s="395"/>
      <c r="AI389" s="395"/>
      <c r="AJ389" s="395"/>
      <c r="AK389" s="395"/>
      <c r="AL389" s="395"/>
      <c r="AM389" s="395"/>
      <c r="AN389" s="395"/>
      <c r="AO389" s="395"/>
      <c r="AP389" s="395"/>
      <c r="AQ389" s="395"/>
      <c r="AR389" s="395"/>
      <c r="AS389" s="395"/>
      <c r="AT389" s="395"/>
      <c r="AU389" s="395"/>
      <c r="AV389" s="395"/>
      <c r="AW389" s="395"/>
      <c r="AX389" s="395"/>
      <c r="AY389" s="395"/>
      <c r="AZ389" s="395"/>
      <c r="BA389" s="359"/>
      <c r="BB389" s="357"/>
      <c r="BC389" s="357"/>
      <c r="BD389" s="357"/>
      <c r="BE389" s="357"/>
      <c r="BF389" s="357"/>
      <c r="BG389" s="357"/>
      <c r="BH389" s="357"/>
      <c r="BI389" s="357"/>
      <c r="BJ389" s="357"/>
      <c r="BK389" s="357"/>
      <c r="BL389" s="357"/>
      <c r="BM389" s="357"/>
      <c r="BN389" s="357"/>
      <c r="BO389" s="357"/>
      <c r="BP389" s="357"/>
      <c r="BQ389" s="357"/>
      <c r="BR389" s="359"/>
      <c r="BS389" s="394"/>
      <c r="BT389" s="394"/>
      <c r="BU389" s="394"/>
      <c r="BV389" s="394"/>
      <c r="BW389" s="394"/>
      <c r="BX389" s="394"/>
      <c r="BY389" s="394"/>
      <c r="BZ389" s="394"/>
      <c r="CA389" s="394"/>
      <c r="CB389" s="394"/>
      <c r="CC389" s="394"/>
      <c r="CD389" s="394"/>
      <c r="CE389" s="394"/>
      <c r="CF389" s="394"/>
      <c r="CG389" s="394"/>
      <c r="CH389" s="394"/>
      <c r="CI389" s="394"/>
      <c r="CJ389" s="394"/>
      <c r="CK389" s="394"/>
      <c r="CL389" s="394"/>
      <c r="CM389" s="394"/>
      <c r="CN389" s="394"/>
      <c r="CO389" s="394"/>
      <c r="CP389" s="394"/>
      <c r="CQ389" s="394"/>
      <c r="CR389" s="394"/>
      <c r="CS389" s="394"/>
      <c r="CT389" s="394"/>
      <c r="CU389" s="394"/>
      <c r="CV389" s="394"/>
      <c r="CW389" s="394"/>
      <c r="CX389" s="394"/>
      <c r="CY389" s="394"/>
      <c r="CZ389" s="394"/>
    </row>
    <row r="390" s="603" customFormat="true" ht="15" customHeight="true" x14ac:dyDescent="0.2">
      <c r="B390" s="602"/>
      <c r="S390" s="395"/>
      <c r="T390" s="395"/>
      <c r="U390" s="395"/>
      <c r="V390" s="395"/>
      <c r="W390" s="395"/>
      <c r="X390" s="395"/>
      <c r="Y390" s="395"/>
      <c r="Z390" s="395"/>
      <c r="AA390" s="395"/>
      <c r="AB390" s="395"/>
      <c r="AC390" s="395"/>
      <c r="AD390" s="395"/>
      <c r="AE390" s="395"/>
      <c r="AF390" s="395"/>
      <c r="AG390" s="395"/>
      <c r="AH390" s="395"/>
      <c r="AI390" s="395"/>
      <c r="AJ390" s="395"/>
      <c r="AK390" s="395"/>
      <c r="AL390" s="395"/>
      <c r="AM390" s="395"/>
      <c r="AN390" s="395"/>
      <c r="AO390" s="395"/>
      <c r="AP390" s="395"/>
      <c r="AQ390" s="395"/>
      <c r="AR390" s="395"/>
      <c r="AS390" s="395"/>
      <c r="AT390" s="395"/>
      <c r="AU390" s="395"/>
      <c r="AV390" s="395"/>
      <c r="AW390" s="395"/>
      <c r="AX390" s="395"/>
      <c r="AY390" s="395"/>
      <c r="AZ390" s="395"/>
      <c r="BA390" s="359"/>
      <c r="BB390" s="357"/>
      <c r="BC390" s="357"/>
      <c r="BD390" s="357"/>
      <c r="BE390" s="357"/>
      <c r="BF390" s="357"/>
      <c r="BG390" s="357"/>
      <c r="BH390" s="357"/>
      <c r="BI390" s="357"/>
      <c r="BJ390" s="357"/>
      <c r="BK390" s="357"/>
      <c r="BL390" s="357"/>
      <c r="BM390" s="357"/>
      <c r="BN390" s="357"/>
      <c r="BO390" s="357"/>
      <c r="BP390" s="357"/>
      <c r="BQ390" s="357"/>
      <c r="BR390" s="359"/>
      <c r="BS390" s="394"/>
      <c r="BT390" s="394"/>
      <c r="BU390" s="394"/>
      <c r="BV390" s="394"/>
      <c r="BW390" s="394"/>
      <c r="BX390" s="394"/>
      <c r="BY390" s="394"/>
      <c r="BZ390" s="394"/>
      <c r="CA390" s="394"/>
      <c r="CB390" s="394"/>
      <c r="CC390" s="394"/>
      <c r="CD390" s="394"/>
      <c r="CE390" s="394"/>
      <c r="CF390" s="394"/>
      <c r="CG390" s="394"/>
      <c r="CH390" s="394"/>
      <c r="CI390" s="394"/>
      <c r="CJ390" s="394"/>
      <c r="CK390" s="394"/>
      <c r="CL390" s="394"/>
      <c r="CM390" s="394"/>
      <c r="CN390" s="394"/>
      <c r="CO390" s="394"/>
      <c r="CP390" s="394"/>
      <c r="CQ390" s="394"/>
      <c r="CR390" s="394"/>
      <c r="CS390" s="394"/>
      <c r="CT390" s="394"/>
      <c r="CU390" s="394"/>
      <c r="CV390" s="394"/>
      <c r="CW390" s="394"/>
      <c r="CX390" s="394"/>
      <c r="CY390" s="394"/>
      <c r="CZ390" s="394"/>
    </row>
    <row r="391" s="603" customFormat="true" ht="15" customHeight="true" x14ac:dyDescent="0.2">
      <c r="B391" s="602"/>
      <c r="S391" s="395"/>
      <c r="T391" s="395"/>
      <c r="U391" s="395"/>
      <c r="V391" s="395"/>
      <c r="W391" s="395"/>
      <c r="X391" s="395"/>
      <c r="Y391" s="395"/>
      <c r="Z391" s="395"/>
      <c r="AA391" s="395"/>
      <c r="AB391" s="395"/>
      <c r="AC391" s="395"/>
      <c r="AD391" s="395"/>
      <c r="AE391" s="395"/>
      <c r="AF391" s="395"/>
      <c r="AG391" s="395"/>
      <c r="AH391" s="395"/>
      <c r="AI391" s="395"/>
      <c r="AJ391" s="395"/>
      <c r="AK391" s="395"/>
      <c r="AL391" s="395"/>
      <c r="AM391" s="395"/>
      <c r="AN391" s="395"/>
      <c r="AO391" s="395"/>
      <c r="AP391" s="395"/>
      <c r="AQ391" s="395"/>
      <c r="AR391" s="395"/>
      <c r="AS391" s="395"/>
      <c r="AT391" s="395"/>
      <c r="AU391" s="395"/>
      <c r="AV391" s="395"/>
      <c r="AW391" s="395"/>
      <c r="AX391" s="395"/>
      <c r="AY391" s="395"/>
      <c r="AZ391" s="395"/>
      <c r="BA391" s="359"/>
      <c r="BB391" s="357"/>
      <c r="BC391" s="357"/>
      <c r="BD391" s="357"/>
      <c r="BE391" s="357"/>
      <c r="BF391" s="357"/>
      <c r="BG391" s="357"/>
      <c r="BH391" s="357"/>
      <c r="BI391" s="357"/>
      <c r="BJ391" s="357"/>
      <c r="BK391" s="357"/>
      <c r="BL391" s="357"/>
      <c r="BM391" s="357"/>
      <c r="BN391" s="357"/>
      <c r="BO391" s="357"/>
      <c r="BP391" s="357"/>
      <c r="BQ391" s="357"/>
      <c r="BR391" s="359"/>
      <c r="BS391" s="394"/>
      <c r="BT391" s="394"/>
      <c r="BU391" s="394"/>
      <c r="BV391" s="394"/>
      <c r="BW391" s="394"/>
      <c r="BX391" s="394"/>
      <c r="BY391" s="394"/>
      <c r="BZ391" s="394"/>
      <c r="CA391" s="394"/>
      <c r="CB391" s="394"/>
      <c r="CC391" s="394"/>
      <c r="CD391" s="394"/>
      <c r="CE391" s="394"/>
      <c r="CF391" s="394"/>
      <c r="CG391" s="394"/>
      <c r="CH391" s="394"/>
      <c r="CI391" s="394"/>
      <c r="CJ391" s="394"/>
      <c r="CK391" s="394"/>
      <c r="CL391" s="394"/>
      <c r="CM391" s="394"/>
      <c r="CN391" s="394"/>
      <c r="CO391" s="394"/>
      <c r="CP391" s="394"/>
      <c r="CQ391" s="394"/>
      <c r="CR391" s="394"/>
      <c r="CS391" s="394"/>
      <c r="CT391" s="394"/>
      <c r="CU391" s="394"/>
      <c r="CV391" s="394"/>
      <c r="CW391" s="394"/>
      <c r="CX391" s="394"/>
      <c r="CY391" s="394"/>
      <c r="CZ391" s="394"/>
    </row>
    <row r="392" s="603" customFormat="true" ht="15" customHeight="true" x14ac:dyDescent="0.2">
      <c r="S392" s="395"/>
      <c r="T392" s="395"/>
      <c r="U392" s="395"/>
      <c r="V392" s="395"/>
      <c r="W392" s="395"/>
      <c r="X392" s="395"/>
      <c r="Y392" s="395"/>
      <c r="Z392" s="395"/>
      <c r="AA392" s="395"/>
      <c r="AB392" s="395"/>
      <c r="AC392" s="395"/>
      <c r="AD392" s="395"/>
      <c r="AE392" s="395"/>
      <c r="AF392" s="395"/>
      <c r="AG392" s="395"/>
      <c r="AH392" s="395"/>
      <c r="AI392" s="395"/>
      <c r="AJ392" s="395"/>
      <c r="AK392" s="395"/>
      <c r="AL392" s="395"/>
      <c r="AM392" s="395"/>
      <c r="AN392" s="395"/>
      <c r="AO392" s="395"/>
      <c r="AP392" s="395"/>
      <c r="AQ392" s="395"/>
      <c r="AR392" s="395"/>
      <c r="AS392" s="395"/>
      <c r="AT392" s="395"/>
      <c r="AU392" s="395"/>
      <c r="AV392" s="395"/>
      <c r="AW392" s="395"/>
      <c r="AX392" s="395"/>
      <c r="AY392" s="395"/>
      <c r="AZ392" s="395"/>
      <c r="BA392" s="359"/>
      <c r="BB392" s="357"/>
      <c r="BC392" s="357"/>
      <c r="BD392" s="357"/>
      <c r="BE392" s="357"/>
      <c r="BF392" s="357"/>
      <c r="BG392" s="357"/>
      <c r="BH392" s="357"/>
      <c r="BI392" s="357"/>
      <c r="BJ392" s="357"/>
      <c r="BK392" s="357"/>
      <c r="BL392" s="357"/>
      <c r="BM392" s="357"/>
      <c r="BN392" s="357"/>
      <c r="BO392" s="357"/>
      <c r="BP392" s="357"/>
      <c r="BQ392" s="357"/>
      <c r="BR392" s="359"/>
      <c r="BS392" s="394"/>
      <c r="BT392" s="394"/>
      <c r="BU392" s="394"/>
      <c r="BV392" s="394"/>
      <c r="BW392" s="394"/>
      <c r="BX392" s="394"/>
      <c r="BY392" s="394"/>
      <c r="BZ392" s="394"/>
      <c r="CA392" s="394"/>
      <c r="CB392" s="394"/>
      <c r="CC392" s="394"/>
      <c r="CD392" s="394"/>
      <c r="CE392" s="394"/>
      <c r="CF392" s="394"/>
      <c r="CG392" s="394"/>
      <c r="CH392" s="394"/>
      <c r="CI392" s="394"/>
      <c r="CJ392" s="394"/>
      <c r="CK392" s="394"/>
      <c r="CL392" s="394"/>
      <c r="CM392" s="394"/>
      <c r="CN392" s="394"/>
      <c r="CO392" s="394"/>
      <c r="CP392" s="394"/>
      <c r="CQ392" s="394"/>
      <c r="CR392" s="394"/>
      <c r="CS392" s="394"/>
      <c r="CT392" s="394"/>
      <c r="CU392" s="394"/>
      <c r="CV392" s="394"/>
      <c r="CW392" s="394"/>
      <c r="CX392" s="394"/>
      <c r="CY392" s="394"/>
      <c r="CZ392" s="394"/>
    </row>
    <row r="393" s="603" customFormat="true" ht="15" customHeight="true" x14ac:dyDescent="0.2">
      <c r="S393" s="395"/>
      <c r="T393" s="395"/>
      <c r="U393" s="395"/>
      <c r="V393" s="395"/>
      <c r="W393" s="395"/>
      <c r="X393" s="395"/>
      <c r="Y393" s="395"/>
      <c r="Z393" s="395"/>
      <c r="AA393" s="395"/>
      <c r="AB393" s="395"/>
      <c r="AC393" s="395"/>
      <c r="AD393" s="395"/>
      <c r="AE393" s="395"/>
      <c r="AF393" s="395"/>
      <c r="AG393" s="395"/>
      <c r="AH393" s="395"/>
      <c r="AI393" s="395"/>
      <c r="AJ393" s="395"/>
      <c r="AK393" s="395"/>
      <c r="AL393" s="395"/>
      <c r="AM393" s="395"/>
      <c r="AN393" s="395"/>
      <c r="AO393" s="395"/>
      <c r="AP393" s="395"/>
      <c r="AQ393" s="395"/>
      <c r="AR393" s="395"/>
      <c r="AS393" s="395"/>
      <c r="AT393" s="395"/>
      <c r="AU393" s="395"/>
      <c r="AV393" s="395"/>
      <c r="AW393" s="395"/>
      <c r="AX393" s="395"/>
      <c r="AY393" s="395"/>
      <c r="AZ393" s="395"/>
      <c r="BA393" s="359"/>
      <c r="BB393" s="357"/>
      <c r="BC393" s="357"/>
      <c r="BD393" s="357"/>
      <c r="BE393" s="357"/>
      <c r="BF393" s="357"/>
      <c r="BG393" s="357"/>
      <c r="BH393" s="357"/>
      <c r="BI393" s="357"/>
      <c r="BJ393" s="357"/>
      <c r="BK393" s="357"/>
      <c r="BL393" s="357"/>
      <c r="BM393" s="357"/>
      <c r="BN393" s="357"/>
      <c r="BO393" s="357"/>
      <c r="BP393" s="357"/>
      <c r="BQ393" s="357"/>
      <c r="BR393" s="359"/>
      <c r="BS393" s="394"/>
      <c r="BT393" s="394"/>
      <c r="BU393" s="394"/>
      <c r="BV393" s="394"/>
      <c r="BW393" s="394"/>
      <c r="BX393" s="394"/>
      <c r="BY393" s="394"/>
      <c r="BZ393" s="394"/>
      <c r="CA393" s="394"/>
      <c r="CB393" s="394"/>
      <c r="CC393" s="394"/>
      <c r="CD393" s="394"/>
      <c r="CE393" s="394"/>
      <c r="CF393" s="394"/>
      <c r="CG393" s="394"/>
      <c r="CH393" s="394"/>
      <c r="CI393" s="394"/>
      <c r="CJ393" s="394"/>
      <c r="CK393" s="394"/>
      <c r="CL393" s="394"/>
      <c r="CM393" s="394"/>
      <c r="CN393" s="394"/>
      <c r="CO393" s="394"/>
      <c r="CP393" s="394"/>
      <c r="CQ393" s="394"/>
      <c r="CR393" s="394"/>
      <c r="CS393" s="394"/>
      <c r="CT393" s="394"/>
      <c r="CU393" s="394"/>
      <c r="CV393" s="394"/>
      <c r="CW393" s="394"/>
      <c r="CX393" s="394"/>
      <c r="CY393" s="394"/>
      <c r="CZ393" s="394"/>
    </row>
    <row r="394" s="603" customFormat="true" ht="15" customHeight="true" x14ac:dyDescent="0.2">
      <c r="S394" s="395"/>
      <c r="T394" s="395"/>
      <c r="U394" s="395"/>
      <c r="V394" s="395"/>
      <c r="W394" s="395"/>
      <c r="X394" s="395"/>
      <c r="Y394" s="395"/>
      <c r="Z394" s="395"/>
      <c r="AA394" s="395"/>
      <c r="AB394" s="395"/>
      <c r="AC394" s="395"/>
      <c r="AD394" s="395"/>
      <c r="AE394" s="395"/>
      <c r="AF394" s="395"/>
      <c r="AG394" s="395"/>
      <c r="AH394" s="395"/>
      <c r="AI394" s="395"/>
      <c r="AJ394" s="395"/>
      <c r="AK394" s="395"/>
      <c r="AL394" s="395"/>
      <c r="AM394" s="395"/>
      <c r="AN394" s="395"/>
      <c r="AO394" s="395"/>
      <c r="AP394" s="395"/>
      <c r="AQ394" s="395"/>
      <c r="AR394" s="395"/>
      <c r="AS394" s="395"/>
      <c r="AT394" s="395"/>
      <c r="AU394" s="395"/>
      <c r="AV394" s="395"/>
      <c r="AW394" s="395"/>
      <c r="AX394" s="395"/>
      <c r="AY394" s="395"/>
      <c r="AZ394" s="395"/>
      <c r="BA394" s="359"/>
      <c r="BB394" s="357"/>
      <c r="BC394" s="357"/>
      <c r="BD394" s="357"/>
      <c r="BE394" s="357"/>
      <c r="BF394" s="357"/>
      <c r="BG394" s="357"/>
      <c r="BH394" s="357"/>
      <c r="BI394" s="357"/>
      <c r="BJ394" s="357"/>
      <c r="BK394" s="357"/>
      <c r="BL394" s="357"/>
      <c r="BM394" s="357"/>
      <c r="BN394" s="357"/>
      <c r="BO394" s="357"/>
      <c r="BP394" s="357"/>
      <c r="BQ394" s="357"/>
      <c r="BR394" s="359"/>
      <c r="BS394" s="394"/>
      <c r="BT394" s="394"/>
      <c r="BU394" s="394"/>
      <c r="BV394" s="394"/>
      <c r="BW394" s="394"/>
      <c r="BX394" s="394"/>
      <c r="BY394" s="394"/>
      <c r="BZ394" s="394"/>
      <c r="CA394" s="394"/>
      <c r="CB394" s="394"/>
      <c r="CC394" s="394"/>
      <c r="CD394" s="394"/>
      <c r="CE394" s="394"/>
      <c r="CF394" s="394"/>
      <c r="CG394" s="394"/>
      <c r="CH394" s="394"/>
      <c r="CI394" s="394"/>
      <c r="CJ394" s="394"/>
      <c r="CK394" s="394"/>
      <c r="CL394" s="394"/>
      <c r="CM394" s="394"/>
      <c r="CN394" s="394"/>
      <c r="CO394" s="394"/>
      <c r="CP394" s="394"/>
      <c r="CQ394" s="394"/>
      <c r="CR394" s="394"/>
      <c r="CS394" s="394"/>
      <c r="CT394" s="394"/>
      <c r="CU394" s="394"/>
      <c r="CV394" s="394"/>
      <c r="CW394" s="394"/>
      <c r="CX394" s="394"/>
      <c r="CY394" s="394"/>
      <c r="CZ394" s="394"/>
    </row>
    <row r="395" s="603" customFormat="true" ht="15" customHeight="true" x14ac:dyDescent="0.2">
      <c r="S395" s="395"/>
      <c r="T395" s="395"/>
      <c r="U395" s="395"/>
      <c r="V395" s="395"/>
      <c r="W395" s="395"/>
      <c r="X395" s="395"/>
      <c r="Y395" s="395"/>
      <c r="Z395" s="395"/>
      <c r="AA395" s="395"/>
      <c r="AB395" s="395"/>
      <c r="AC395" s="395"/>
      <c r="AD395" s="395"/>
      <c r="AE395" s="395"/>
      <c r="AF395" s="395"/>
      <c r="AG395" s="395"/>
      <c r="AH395" s="395"/>
      <c r="AI395" s="395"/>
      <c r="AJ395" s="395"/>
      <c r="AK395" s="395"/>
      <c r="AL395" s="395"/>
      <c r="AM395" s="395"/>
      <c r="AN395" s="395"/>
      <c r="AO395" s="395"/>
      <c r="AP395" s="395"/>
      <c r="AQ395" s="395"/>
      <c r="AR395" s="395"/>
      <c r="AS395" s="395"/>
      <c r="AT395" s="395"/>
      <c r="AU395" s="395"/>
      <c r="AV395" s="395"/>
      <c r="AW395" s="395"/>
      <c r="AX395" s="395"/>
      <c r="AY395" s="395"/>
      <c r="AZ395" s="395"/>
      <c r="BA395" s="359"/>
      <c r="BB395" s="357"/>
      <c r="BC395" s="357"/>
      <c r="BD395" s="357"/>
      <c r="BE395" s="357"/>
      <c r="BF395" s="357"/>
      <c r="BG395" s="357"/>
      <c r="BH395" s="357"/>
      <c r="BI395" s="357"/>
      <c r="BJ395" s="357"/>
      <c r="BK395" s="357"/>
      <c r="BL395" s="357"/>
      <c r="BM395" s="357"/>
      <c r="BN395" s="357"/>
      <c r="BO395" s="357"/>
      <c r="BP395" s="357"/>
      <c r="BQ395" s="357"/>
      <c r="BR395" s="359"/>
      <c r="BS395" s="394"/>
      <c r="BT395" s="394"/>
      <c r="BU395" s="394"/>
      <c r="BV395" s="394"/>
      <c r="BW395" s="394"/>
      <c r="BX395" s="394"/>
      <c r="BY395" s="394"/>
      <c r="BZ395" s="394"/>
      <c r="CA395" s="394"/>
      <c r="CB395" s="394"/>
      <c r="CC395" s="394"/>
      <c r="CD395" s="394"/>
      <c r="CE395" s="394"/>
      <c r="CF395" s="394"/>
      <c r="CG395" s="394"/>
      <c r="CH395" s="394"/>
      <c r="CI395" s="394"/>
      <c r="CJ395" s="394"/>
      <c r="CK395" s="394"/>
      <c r="CL395" s="394"/>
      <c r="CM395" s="394"/>
      <c r="CN395" s="394"/>
      <c r="CO395" s="394"/>
      <c r="CP395" s="394"/>
      <c r="CQ395" s="394"/>
      <c r="CR395" s="394"/>
      <c r="CS395" s="394"/>
      <c r="CT395" s="394"/>
      <c r="CU395" s="394"/>
      <c r="CV395" s="394"/>
      <c r="CW395" s="394"/>
      <c r="CX395" s="394"/>
      <c r="CY395" s="394"/>
      <c r="CZ395" s="394"/>
    </row>
    <row r="396" s="603" customFormat="true" ht="15" customHeight="true" x14ac:dyDescent="0.2">
      <c r="S396" s="395"/>
      <c r="T396" s="395"/>
      <c r="U396" s="395"/>
      <c r="V396" s="395"/>
      <c r="W396" s="395"/>
      <c r="X396" s="395"/>
      <c r="Y396" s="395"/>
      <c r="Z396" s="395"/>
      <c r="AA396" s="395"/>
      <c r="AB396" s="395"/>
      <c r="AC396" s="395"/>
      <c r="AD396" s="395"/>
      <c r="AE396" s="395"/>
      <c r="AF396" s="395"/>
      <c r="AG396" s="395"/>
      <c r="AH396" s="395"/>
      <c r="AI396" s="395"/>
      <c r="AJ396" s="395"/>
      <c r="AK396" s="395"/>
      <c r="AL396" s="395"/>
      <c r="AM396" s="395"/>
      <c r="AN396" s="395"/>
      <c r="AO396" s="395"/>
      <c r="AP396" s="395"/>
      <c r="AQ396" s="395"/>
      <c r="AR396" s="395"/>
      <c r="AS396" s="395"/>
      <c r="AT396" s="395"/>
      <c r="AU396" s="395"/>
      <c r="AV396" s="395"/>
      <c r="AW396" s="395"/>
      <c r="AX396" s="395"/>
      <c r="AY396" s="395"/>
      <c r="AZ396" s="395"/>
      <c r="BA396" s="359"/>
      <c r="BB396" s="357"/>
      <c r="BC396" s="357"/>
      <c r="BD396" s="357"/>
      <c r="BE396" s="357"/>
      <c r="BF396" s="357"/>
      <c r="BG396" s="357"/>
      <c r="BH396" s="357"/>
      <c r="BI396" s="357"/>
      <c r="BJ396" s="357"/>
      <c r="BK396" s="357"/>
      <c r="BL396" s="357"/>
      <c r="BM396" s="357"/>
      <c r="BN396" s="357"/>
      <c r="BO396" s="357"/>
      <c r="BP396" s="357"/>
      <c r="BQ396" s="357"/>
      <c r="BR396" s="359"/>
      <c r="BS396" s="394"/>
      <c r="BT396" s="394"/>
      <c r="BU396" s="394"/>
      <c r="BV396" s="394"/>
      <c r="BW396" s="394"/>
      <c r="BX396" s="394"/>
      <c r="BY396" s="394"/>
      <c r="BZ396" s="394"/>
      <c r="CA396" s="394"/>
      <c r="CB396" s="394"/>
      <c r="CC396" s="394"/>
      <c r="CD396" s="394"/>
      <c r="CE396" s="394"/>
      <c r="CF396" s="394"/>
      <c r="CG396" s="394"/>
      <c r="CH396" s="394"/>
      <c r="CI396" s="394"/>
      <c r="CJ396" s="394"/>
      <c r="CK396" s="394"/>
      <c r="CL396" s="394"/>
      <c r="CM396" s="394"/>
      <c r="CN396" s="394"/>
      <c r="CO396" s="394"/>
      <c r="CP396" s="394"/>
      <c r="CQ396" s="394"/>
      <c r="CR396" s="394"/>
      <c r="CS396" s="394"/>
      <c r="CT396" s="394"/>
      <c r="CU396" s="394"/>
      <c r="CV396" s="394"/>
      <c r="CW396" s="394"/>
      <c r="CX396" s="394"/>
      <c r="CY396" s="394"/>
      <c r="CZ396" s="394"/>
    </row>
    <row r="397" s="603" customFormat="true" ht="15" customHeight="true" x14ac:dyDescent="0.2">
      <c r="S397" s="395"/>
      <c r="T397" s="395"/>
      <c r="U397" s="395"/>
      <c r="V397" s="395"/>
      <c r="W397" s="395"/>
      <c r="X397" s="395"/>
      <c r="Y397" s="395"/>
      <c r="Z397" s="395"/>
      <c r="AA397" s="395"/>
      <c r="AB397" s="395"/>
      <c r="AC397" s="395"/>
      <c r="AD397" s="395"/>
      <c r="AE397" s="395"/>
      <c r="AF397" s="395"/>
      <c r="AG397" s="395"/>
      <c r="AH397" s="395"/>
      <c r="AI397" s="395"/>
      <c r="AJ397" s="395"/>
      <c r="AK397" s="395"/>
      <c r="AL397" s="395"/>
      <c r="AM397" s="395"/>
      <c r="AN397" s="395"/>
      <c r="AO397" s="395"/>
      <c r="AP397" s="395"/>
      <c r="AQ397" s="395"/>
      <c r="AR397" s="395"/>
      <c r="AS397" s="395"/>
      <c r="AT397" s="395"/>
      <c r="AU397" s="395"/>
      <c r="AV397" s="395"/>
      <c r="AW397" s="395"/>
      <c r="AX397" s="395"/>
      <c r="AY397" s="395"/>
      <c r="AZ397" s="395"/>
      <c r="BA397" s="359"/>
      <c r="BB397" s="357"/>
      <c r="BC397" s="357"/>
      <c r="BD397" s="357"/>
      <c r="BE397" s="357"/>
      <c r="BF397" s="357"/>
      <c r="BG397" s="357"/>
      <c r="BH397" s="357"/>
      <c r="BI397" s="357"/>
      <c r="BJ397" s="357"/>
      <c r="BK397" s="357"/>
      <c r="BL397" s="357"/>
      <c r="BM397" s="357"/>
      <c r="BN397" s="357"/>
      <c r="BO397" s="357"/>
      <c r="BP397" s="357"/>
      <c r="BQ397" s="357"/>
      <c r="BR397" s="359"/>
      <c r="BS397" s="394"/>
      <c r="BT397" s="394"/>
      <c r="BU397" s="394"/>
      <c r="BV397" s="394"/>
      <c r="BW397" s="394"/>
      <c r="BX397" s="394"/>
      <c r="BY397" s="394"/>
      <c r="BZ397" s="394"/>
      <c r="CA397" s="394"/>
      <c r="CB397" s="394"/>
      <c r="CC397" s="394"/>
      <c r="CD397" s="394"/>
      <c r="CE397" s="394"/>
      <c r="CF397" s="394"/>
      <c r="CG397" s="394"/>
      <c r="CH397" s="394"/>
      <c r="CI397" s="394"/>
      <c r="CJ397" s="394"/>
      <c r="CK397" s="394"/>
      <c r="CL397" s="394"/>
      <c r="CM397" s="394"/>
      <c r="CN397" s="394"/>
      <c r="CO397" s="394"/>
      <c r="CP397" s="394"/>
      <c r="CQ397" s="394"/>
      <c r="CR397" s="394"/>
      <c r="CS397" s="394"/>
      <c r="CT397" s="394"/>
      <c r="CU397" s="394"/>
      <c r="CV397" s="394"/>
      <c r="CW397" s="394"/>
      <c r="CX397" s="394"/>
      <c r="CY397" s="394"/>
      <c r="CZ397" s="394"/>
    </row>
    <row r="398" s="603" customFormat="true" ht="15" customHeight="true" x14ac:dyDescent="0.2">
      <c r="S398" s="395"/>
      <c r="T398" s="395"/>
      <c r="U398" s="395"/>
      <c r="V398" s="395"/>
      <c r="W398" s="395"/>
      <c r="X398" s="395"/>
      <c r="Y398" s="395"/>
      <c r="Z398" s="395"/>
      <c r="AA398" s="395"/>
      <c r="AB398" s="395"/>
      <c r="AC398" s="395"/>
      <c r="AD398" s="395"/>
      <c r="AE398" s="395"/>
      <c r="AF398" s="395"/>
      <c r="AG398" s="395"/>
      <c r="AH398" s="395"/>
      <c r="AI398" s="395"/>
      <c r="AJ398" s="395"/>
      <c r="AK398" s="395"/>
      <c r="AL398" s="395"/>
      <c r="AM398" s="395"/>
      <c r="AN398" s="395"/>
      <c r="AO398" s="395"/>
      <c r="AP398" s="395"/>
      <c r="AQ398" s="395"/>
      <c r="AR398" s="395"/>
      <c r="AS398" s="395"/>
      <c r="AT398" s="395"/>
      <c r="AU398" s="395"/>
      <c r="AV398" s="395"/>
      <c r="AW398" s="395"/>
      <c r="AX398" s="395"/>
      <c r="AY398" s="395"/>
      <c r="AZ398" s="395"/>
      <c r="BA398" s="359"/>
      <c r="BB398" s="357"/>
      <c r="BC398" s="357"/>
      <c r="BD398" s="357"/>
      <c r="BE398" s="357"/>
      <c r="BF398" s="357"/>
      <c r="BG398" s="357"/>
      <c r="BH398" s="357"/>
      <c r="BI398" s="357"/>
      <c r="BJ398" s="357"/>
      <c r="BK398" s="357"/>
      <c r="BL398" s="357"/>
      <c r="BM398" s="357"/>
      <c r="BN398" s="357"/>
      <c r="BO398" s="357"/>
      <c r="BP398" s="357"/>
      <c r="BQ398" s="357"/>
      <c r="BR398" s="359"/>
      <c r="BS398" s="394"/>
      <c r="BT398" s="394"/>
      <c r="BU398" s="394"/>
      <c r="BV398" s="394"/>
      <c r="BW398" s="394"/>
      <c r="BX398" s="394"/>
      <c r="BY398" s="394"/>
      <c r="BZ398" s="394"/>
      <c r="CA398" s="394"/>
      <c r="CB398" s="394"/>
      <c r="CC398" s="394"/>
      <c r="CD398" s="394"/>
      <c r="CE398" s="394"/>
      <c r="CF398" s="394"/>
      <c r="CG398" s="394"/>
      <c r="CH398" s="394"/>
      <c r="CI398" s="394"/>
      <c r="CJ398" s="394"/>
      <c r="CK398" s="394"/>
      <c r="CL398" s="394"/>
      <c r="CM398" s="394"/>
      <c r="CN398" s="394"/>
      <c r="CO398" s="394"/>
      <c r="CP398" s="394"/>
      <c r="CQ398" s="394"/>
      <c r="CR398" s="394"/>
      <c r="CS398" s="394"/>
      <c r="CT398" s="394"/>
      <c r="CU398" s="394"/>
      <c r="CV398" s="394"/>
      <c r="CW398" s="394"/>
      <c r="CX398" s="394"/>
      <c r="CY398" s="394"/>
      <c r="CZ398" s="394"/>
    </row>
    <row r="399" s="565" customFormat="true" ht="15" customHeight="true" x14ac:dyDescent="0.25">
      <c r="A399" s="363"/>
      <c r="B399" s="363"/>
      <c r="C399" s="1152" t="s">
        <v>133</v>
      </c>
      <c r="D399" s="1153"/>
      <c r="E399" s="1153"/>
      <c r="F399" s="1153"/>
      <c r="G399" s="363"/>
      <c r="H399" s="1157" t="s">
        <v>134</v>
      </c>
      <c r="I399" s="1158"/>
      <c r="J399" s="1158"/>
      <c r="K399" s="1158"/>
      <c r="M399" s="1157" t="s">
        <v>135</v>
      </c>
      <c r="N399" s="1158"/>
      <c r="O399" s="1158"/>
      <c r="P399" s="1158"/>
      <c r="S399" s="390"/>
      <c r="T399" s="390"/>
      <c r="U399" s="390"/>
      <c r="V399" s="390"/>
      <c r="W399" s="390"/>
      <c r="X399" s="390"/>
      <c r="Y399" s="390"/>
      <c r="Z399" s="390"/>
      <c r="AA399" s="390"/>
      <c r="AB399" s="390"/>
      <c r="AC399" s="390"/>
      <c r="AD399" s="390"/>
      <c r="AE399" s="390"/>
      <c r="AF399" s="390"/>
      <c r="AG399" s="390"/>
      <c r="AH399" s="390"/>
      <c r="AI399" s="390"/>
      <c r="AJ399" s="390"/>
      <c r="AK399" s="390"/>
      <c r="AL399" s="390"/>
      <c r="AM399" s="390"/>
      <c r="AN399" s="390"/>
      <c r="AO399" s="390"/>
      <c r="AP399" s="390"/>
      <c r="AQ399" s="390"/>
      <c r="AR399" s="390"/>
      <c r="AS399" s="390"/>
      <c r="AT399" s="390"/>
      <c r="AU399" s="390"/>
      <c r="AV399" s="390"/>
      <c r="AW399" s="390"/>
      <c r="AX399" s="390"/>
      <c r="AY399" s="390"/>
      <c r="AZ399" s="390"/>
      <c r="BB399" s="363"/>
      <c r="BS399" s="390"/>
      <c r="BT399" s="390"/>
      <c r="BU399" s="390"/>
      <c r="BV399" s="390"/>
      <c r="BW399" s="390"/>
      <c r="BX399" s="390"/>
      <c r="BY399" s="390"/>
      <c r="BZ399" s="390"/>
      <c r="CA399" s="390"/>
      <c r="CB399" s="390"/>
      <c r="CC399" s="390"/>
      <c r="CD399" s="390"/>
      <c r="CE399" s="390"/>
      <c r="CF399" s="390"/>
      <c r="CG399" s="390"/>
      <c r="CH399" s="390"/>
      <c r="CI399" s="390"/>
      <c r="CJ399" s="390"/>
      <c r="CK399" s="390"/>
      <c r="CL399" s="390"/>
      <c r="CM399" s="390"/>
      <c r="CN399" s="390"/>
      <c r="CO399" s="390"/>
      <c r="CP399" s="390"/>
      <c r="CQ399" s="390"/>
      <c r="CR399" s="390"/>
      <c r="CS399" s="390"/>
      <c r="CT399" s="390"/>
      <c r="CU399" s="390"/>
      <c r="CV399" s="390"/>
      <c r="CW399" s="390"/>
      <c r="CX399" s="390"/>
      <c r="CY399" s="390"/>
      <c r="CZ399" s="390"/>
    </row>
    <row r="400" s="397" customFormat="true" ht="15" customHeight="true" x14ac:dyDescent="0.2">
      <c r="C400" s="1159" t="s">
        <v>203</v>
      </c>
      <c r="D400" s="1041"/>
      <c r="E400" s="1041"/>
      <c r="F400" s="551"/>
      <c r="G400" s="551"/>
      <c r="H400" s="1160" t="s">
        <v>203</v>
      </c>
      <c r="I400" s="1160"/>
      <c r="J400" s="1160"/>
      <c r="K400" s="551"/>
      <c r="L400" s="551"/>
      <c r="M400" s="1160" t="s">
        <v>203</v>
      </c>
      <c r="N400" s="1160"/>
      <c r="O400" s="1160"/>
      <c r="P400" s="551"/>
      <c r="Q400" s="551"/>
      <c r="S400" s="390"/>
      <c r="T400" s="390"/>
      <c r="U400" s="390"/>
      <c r="V400" s="390"/>
      <c r="W400" s="390"/>
      <c r="X400" s="390"/>
      <c r="Y400" s="390"/>
      <c r="Z400" s="390"/>
      <c r="AA400" s="390"/>
      <c r="AB400" s="390"/>
      <c r="AC400" s="390"/>
      <c r="AD400" s="390"/>
      <c r="AE400" s="390"/>
      <c r="AF400" s="390"/>
      <c r="AG400" s="390"/>
      <c r="AH400" s="390"/>
      <c r="AI400" s="390"/>
      <c r="AJ400" s="390"/>
      <c r="AK400" s="390"/>
      <c r="AL400" s="390"/>
      <c r="AM400" s="390"/>
      <c r="AN400" s="390"/>
      <c r="AO400" s="390"/>
      <c r="AP400" s="390"/>
      <c r="AQ400" s="390"/>
      <c r="AR400" s="390"/>
      <c r="AS400" s="390"/>
      <c r="AT400" s="390"/>
      <c r="AU400" s="390"/>
      <c r="AV400" s="390"/>
      <c r="AW400" s="390"/>
      <c r="AX400" s="390"/>
      <c r="AY400" s="390"/>
      <c r="AZ400" s="390"/>
      <c r="BA400" s="565"/>
      <c r="BB400" s="363"/>
      <c r="BC400" s="565"/>
      <c r="BD400" s="565"/>
      <c r="BE400" s="565"/>
      <c r="BF400" s="565"/>
      <c r="BG400" s="565"/>
      <c r="BH400" s="565"/>
      <c r="BI400" s="565"/>
      <c r="BJ400" s="565"/>
      <c r="BK400" s="565"/>
      <c r="BL400" s="565"/>
      <c r="BM400" s="565"/>
      <c r="BN400" s="565"/>
      <c r="BO400" s="565"/>
      <c r="BP400" s="565"/>
      <c r="BQ400" s="565"/>
      <c r="BR400" s="565"/>
      <c r="BS400" s="390"/>
      <c r="BT400" s="390"/>
      <c r="BU400" s="390"/>
      <c r="BV400" s="390"/>
      <c r="BW400" s="390"/>
      <c r="BX400" s="390"/>
      <c r="BY400" s="390"/>
      <c r="BZ400" s="390"/>
      <c r="CA400" s="390"/>
      <c r="CB400" s="390"/>
      <c r="CC400" s="390"/>
      <c r="CD400" s="390"/>
      <c r="CE400" s="390"/>
      <c r="CF400" s="390"/>
      <c r="CG400" s="390"/>
      <c r="CH400" s="390"/>
      <c r="CI400" s="390"/>
      <c r="CJ400" s="390"/>
      <c r="CK400" s="390"/>
      <c r="CL400" s="390"/>
      <c r="CM400" s="390"/>
      <c r="CN400" s="390"/>
      <c r="CO400" s="390"/>
      <c r="CP400" s="390"/>
      <c r="CQ400" s="390"/>
      <c r="CR400" s="390"/>
      <c r="CS400" s="390"/>
      <c r="CT400" s="390"/>
      <c r="CU400" s="390"/>
      <c r="CV400" s="390"/>
      <c r="CW400" s="390"/>
      <c r="CX400" s="390"/>
      <c r="CY400" s="390"/>
      <c r="CZ400" s="390"/>
    </row>
    <row r="401" s="397" customFormat="true" ht="25.15" customHeight="true" x14ac:dyDescent="0.2">
      <c r="C401" s="1159"/>
      <c r="D401" s="1041"/>
      <c r="E401" s="581" t="s">
        <v>204</v>
      </c>
      <c r="F401" s="551"/>
      <c r="G401" s="551"/>
      <c r="H401" s="1160"/>
      <c r="I401" s="1160"/>
      <c r="J401" s="582" t="s">
        <v>204</v>
      </c>
      <c r="K401" s="551"/>
      <c r="L401" s="551"/>
      <c r="M401" s="1160"/>
      <c r="N401" s="1160"/>
      <c r="O401" s="583" t="s">
        <v>204</v>
      </c>
      <c r="P401" s="551"/>
      <c r="Q401" s="551"/>
      <c r="S401" s="390"/>
      <c r="T401" s="390"/>
      <c r="U401" s="390"/>
      <c r="V401" s="390"/>
      <c r="W401" s="390"/>
      <c r="X401" s="390"/>
      <c r="Y401" s="390"/>
      <c r="Z401" s="390"/>
      <c r="AA401" s="390"/>
      <c r="AB401" s="390"/>
      <c r="AC401" s="390"/>
      <c r="AD401" s="390"/>
      <c r="AE401" s="390"/>
      <c r="AF401" s="390"/>
      <c r="AG401" s="390"/>
      <c r="AH401" s="390"/>
      <c r="AI401" s="390"/>
      <c r="AJ401" s="390"/>
      <c r="AK401" s="390"/>
      <c r="AL401" s="390"/>
      <c r="AM401" s="390"/>
      <c r="AN401" s="390"/>
      <c r="AO401" s="390"/>
      <c r="AP401" s="390"/>
      <c r="AQ401" s="390"/>
      <c r="AR401" s="390"/>
      <c r="AS401" s="390"/>
      <c r="AT401" s="390"/>
      <c r="AU401" s="390"/>
      <c r="AV401" s="390"/>
      <c r="AW401" s="390"/>
      <c r="AX401" s="390"/>
      <c r="AY401" s="390"/>
      <c r="AZ401" s="390"/>
      <c r="BA401" s="565"/>
      <c r="BB401" s="363"/>
      <c r="BC401" s="565"/>
      <c r="BD401" s="565"/>
      <c r="BE401" s="565"/>
      <c r="BF401" s="565"/>
      <c r="BG401" s="565"/>
      <c r="BH401" s="565"/>
      <c r="BI401" s="565"/>
      <c r="BJ401" s="565"/>
      <c r="BK401" s="565"/>
      <c r="BL401" s="565"/>
      <c r="BM401" s="565"/>
      <c r="BN401" s="565"/>
      <c r="BO401" s="565"/>
      <c r="BP401" s="565"/>
      <c r="BQ401" s="565"/>
      <c r="BR401" s="565"/>
      <c r="BS401" s="390"/>
      <c r="BT401" s="390"/>
      <c r="BU401" s="390"/>
      <c r="BV401" s="390"/>
      <c r="BW401" s="390"/>
      <c r="BX401" s="390"/>
      <c r="BY401" s="390"/>
      <c r="BZ401" s="390"/>
      <c r="CA401" s="390"/>
      <c r="CB401" s="390"/>
      <c r="CC401" s="390"/>
      <c r="CD401" s="390"/>
      <c r="CE401" s="390"/>
      <c r="CF401" s="390"/>
      <c r="CG401" s="390"/>
      <c r="CH401" s="390"/>
      <c r="CI401" s="390"/>
      <c r="CJ401" s="390"/>
      <c r="CK401" s="390"/>
      <c r="CL401" s="390"/>
      <c r="CM401" s="390"/>
      <c r="CN401" s="390"/>
      <c r="CO401" s="390"/>
      <c r="CP401" s="390"/>
      <c r="CQ401" s="390"/>
      <c r="CR401" s="390"/>
      <c r="CS401" s="390"/>
      <c r="CT401" s="390"/>
      <c r="CU401" s="390"/>
      <c r="CV401" s="390"/>
      <c r="CW401" s="390"/>
      <c r="CX401" s="390"/>
      <c r="CY401" s="390"/>
      <c r="CZ401" s="390"/>
    </row>
    <row r="402" s="397" customFormat="true" ht="25.15" customHeight="true" x14ac:dyDescent="0.2">
      <c r="B402" s="1156" t="s">
        <v>140</v>
      </c>
      <c r="C402" s="1041"/>
      <c r="D402" s="1041"/>
      <c r="E402" s="584" t="s">
        <v>205</v>
      </c>
      <c r="F402" s="551"/>
      <c r="G402" s="551"/>
      <c r="H402" s="1160"/>
      <c r="I402" s="1160"/>
      <c r="J402" s="585" t="s">
        <v>205</v>
      </c>
      <c r="K402" s="551"/>
      <c r="L402" s="551"/>
      <c r="M402" s="1160"/>
      <c r="N402" s="1160"/>
      <c r="O402" s="586" t="s">
        <v>205</v>
      </c>
      <c r="P402" s="551"/>
      <c r="Q402" s="551"/>
      <c r="S402" s="390"/>
      <c r="T402" s="390"/>
      <c r="U402" s="390"/>
      <c r="V402" s="390"/>
      <c r="W402" s="390"/>
      <c r="X402" s="390"/>
      <c r="Y402" s="390"/>
      <c r="Z402" s="390"/>
      <c r="AA402" s="390"/>
      <c r="AB402" s="390"/>
      <c r="AC402" s="390"/>
      <c r="AD402" s="390"/>
      <c r="AE402" s="390"/>
      <c r="AF402" s="390"/>
      <c r="AG402" s="390"/>
      <c r="AH402" s="390"/>
      <c r="AI402" s="390"/>
      <c r="AJ402" s="390"/>
      <c r="AK402" s="390"/>
      <c r="AL402" s="390"/>
      <c r="AM402" s="390"/>
      <c r="AN402" s="390"/>
      <c r="AO402" s="390"/>
      <c r="AP402" s="390"/>
      <c r="AQ402" s="390"/>
      <c r="AR402" s="390"/>
      <c r="AS402" s="390"/>
      <c r="AT402" s="390"/>
      <c r="AU402" s="390"/>
      <c r="AV402" s="390"/>
      <c r="AW402" s="390"/>
      <c r="AX402" s="390"/>
      <c r="AY402" s="390"/>
      <c r="AZ402" s="390"/>
      <c r="BA402" s="565"/>
      <c r="BB402" s="363"/>
      <c r="BC402" s="565"/>
      <c r="BD402" s="565"/>
      <c r="BE402" s="565"/>
      <c r="BF402" s="565"/>
      <c r="BG402" s="565"/>
      <c r="BH402" s="565"/>
      <c r="BI402" s="565"/>
      <c r="BJ402" s="565"/>
      <c r="BK402" s="565"/>
      <c r="BL402" s="565"/>
      <c r="BM402" s="565"/>
      <c r="BN402" s="565"/>
      <c r="BO402" s="565"/>
      <c r="BP402" s="565"/>
      <c r="BQ402" s="565"/>
      <c r="BR402" s="565"/>
      <c r="BS402" s="390"/>
      <c r="BT402" s="390"/>
      <c r="BU402" s="390"/>
      <c r="BV402" s="390"/>
      <c r="BW402" s="390"/>
      <c r="BX402" s="390"/>
      <c r="BY402" s="390"/>
      <c r="BZ402" s="390"/>
      <c r="CA402" s="390"/>
      <c r="CB402" s="390"/>
      <c r="CC402" s="390"/>
      <c r="CD402" s="390"/>
      <c r="CE402" s="390"/>
      <c r="CF402" s="390"/>
      <c r="CG402" s="390"/>
      <c r="CH402" s="390"/>
      <c r="CI402" s="390"/>
      <c r="CJ402" s="390"/>
      <c r="CK402" s="390"/>
      <c r="CL402" s="390"/>
      <c r="CM402" s="390"/>
      <c r="CN402" s="390"/>
      <c r="CO402" s="390"/>
      <c r="CP402" s="390"/>
      <c r="CQ402" s="390"/>
      <c r="CR402" s="390"/>
      <c r="CS402" s="390"/>
      <c r="CT402" s="390"/>
      <c r="CU402" s="390"/>
      <c r="CV402" s="390"/>
      <c r="CW402" s="390"/>
      <c r="CX402" s="390"/>
      <c r="CY402" s="390"/>
      <c r="CZ402" s="390"/>
    </row>
    <row r="403" s="397" customFormat="true" ht="25.15" customHeight="true" x14ac:dyDescent="0.2">
      <c r="B403" s="1041"/>
      <c r="C403" s="1154" t="s">
        <v>268</v>
      </c>
      <c r="D403" s="1155"/>
      <c r="E403" s="714">
        <v>0.65926591972607451</v>
      </c>
      <c r="F403" s="671"/>
      <c r="G403" s="671"/>
      <c r="H403" s="1155" t="s">
        <v>268</v>
      </c>
      <c r="I403" s="1155"/>
      <c r="J403" s="715">
        <v>0.6562261983569615</v>
      </c>
      <c r="K403" s="671"/>
      <c r="L403" s="671"/>
      <c r="M403" s="1155" t="s">
        <v>208</v>
      </c>
      <c r="N403" s="1155"/>
      <c r="O403" s="716">
        <v>0.62351867637466152</v>
      </c>
      <c r="P403" s="671"/>
      <c r="Q403" s="671"/>
      <c r="S403" s="390"/>
      <c r="T403" s="390"/>
      <c r="U403" s="390"/>
      <c r="V403" s="390"/>
      <c r="W403" s="390"/>
      <c r="X403" s="390"/>
      <c r="Y403" s="390"/>
      <c r="Z403" s="390"/>
      <c r="AA403" s="390"/>
      <c r="AB403" s="390"/>
      <c r="AC403" s="390"/>
      <c r="AD403" s="390"/>
      <c r="AE403" s="390"/>
      <c r="AF403" s="390"/>
      <c r="AG403" s="390"/>
      <c r="AH403" s="390"/>
      <c r="AI403" s="390"/>
      <c r="AJ403" s="390"/>
      <c r="AK403" s="390"/>
      <c r="AL403" s="390"/>
      <c r="AM403" s="390"/>
      <c r="AN403" s="390"/>
      <c r="AO403" s="390"/>
      <c r="AP403" s="390"/>
      <c r="AQ403" s="390"/>
      <c r="AR403" s="390"/>
      <c r="AS403" s="390"/>
      <c r="AT403" s="390"/>
      <c r="AU403" s="390"/>
      <c r="AV403" s="390"/>
      <c r="AW403" s="390"/>
      <c r="AX403" s="390"/>
      <c r="AY403" s="390"/>
      <c r="AZ403" s="390"/>
      <c r="BA403" s="392"/>
      <c r="BB403" s="469"/>
      <c r="BC403" s="392"/>
      <c r="BD403" s="392"/>
      <c r="BE403" s="392"/>
      <c r="BF403" s="392"/>
      <c r="BG403" s="392"/>
      <c r="BH403" s="392"/>
      <c r="BI403" s="392"/>
      <c r="BJ403" s="392"/>
      <c r="BK403" s="392"/>
      <c r="BL403" s="392"/>
      <c r="BM403" s="392"/>
      <c r="BN403" s="392"/>
      <c r="BO403" s="392"/>
      <c r="BP403" s="392"/>
      <c r="BQ403" s="392"/>
      <c r="BR403" s="392"/>
      <c r="BS403" s="393"/>
      <c r="BT403" s="393"/>
      <c r="BU403" s="393"/>
      <c r="BV403" s="393"/>
      <c r="BW403" s="393"/>
      <c r="BX403" s="393"/>
      <c r="BY403" s="393"/>
      <c r="BZ403" s="393"/>
      <c r="CA403" s="393"/>
      <c r="CB403" s="393"/>
      <c r="CC403" s="393"/>
      <c r="CD403" s="393"/>
      <c r="CE403" s="393"/>
      <c r="CF403" s="393"/>
      <c r="CG403" s="393"/>
      <c r="CH403" s="393"/>
      <c r="CI403" s="393"/>
      <c r="CJ403" s="393"/>
      <c r="CK403" s="393"/>
      <c r="CL403" s="393"/>
      <c r="CM403" s="393"/>
      <c r="CN403" s="393"/>
      <c r="CO403" s="393"/>
      <c r="CP403" s="393"/>
      <c r="CQ403" s="393"/>
      <c r="CR403" s="393"/>
      <c r="CS403" s="393"/>
      <c r="CT403" s="393"/>
      <c r="CU403" s="393"/>
      <c r="CV403" s="393"/>
      <c r="CW403" s="393"/>
      <c r="CX403" s="393"/>
      <c r="CY403" s="393"/>
      <c r="CZ403" s="393"/>
    </row>
    <row r="404" s="397" customFormat="true" ht="25.15" customHeight="true" x14ac:dyDescent="0.2">
      <c r="B404" s="1041"/>
      <c r="C404" s="1154" t="s">
        <v>269</v>
      </c>
      <c r="D404" s="1155"/>
      <c r="E404" s="717">
        <v>0.62518646864432281</v>
      </c>
      <c r="F404" s="671"/>
      <c r="G404" s="671"/>
      <c r="H404" s="1155" t="s">
        <v>269</v>
      </c>
      <c r="I404" s="1155"/>
      <c r="J404" s="718">
        <v>0.63188053085099172</v>
      </c>
      <c r="K404" s="671"/>
      <c r="L404" s="671"/>
      <c r="M404" s="1155" t="s">
        <v>270</v>
      </c>
      <c r="N404" s="1155"/>
      <c r="O404" s="719">
        <v>0.62133407592101175</v>
      </c>
      <c r="P404" s="671"/>
      <c r="Q404" s="671"/>
      <c r="S404" s="390"/>
      <c r="T404" s="390"/>
      <c r="U404" s="390"/>
      <c r="V404" s="390"/>
      <c r="W404" s="390"/>
      <c r="X404" s="390"/>
      <c r="Y404" s="390"/>
      <c r="Z404" s="390"/>
      <c r="AA404" s="390"/>
      <c r="AB404" s="390"/>
      <c r="AC404" s="390"/>
      <c r="AD404" s="390"/>
      <c r="AE404" s="390"/>
      <c r="AF404" s="390"/>
      <c r="AG404" s="390"/>
      <c r="AH404" s="390"/>
      <c r="AI404" s="390"/>
      <c r="AJ404" s="390"/>
      <c r="AK404" s="390"/>
      <c r="AL404" s="390"/>
      <c r="AM404" s="390"/>
      <c r="AN404" s="390"/>
      <c r="AO404" s="390"/>
      <c r="AP404" s="390"/>
      <c r="AQ404" s="390"/>
      <c r="AR404" s="390"/>
      <c r="AS404" s="390"/>
      <c r="AT404" s="390"/>
      <c r="AU404" s="390"/>
      <c r="AV404" s="390"/>
      <c r="AW404" s="390"/>
      <c r="AX404" s="390"/>
      <c r="AY404" s="390"/>
      <c r="AZ404" s="390"/>
      <c r="BA404" s="392"/>
      <c r="BB404" s="469"/>
      <c r="BC404" s="392"/>
      <c r="BD404" s="392"/>
      <c r="BE404" s="392"/>
      <c r="BF404" s="392"/>
      <c r="BG404" s="392"/>
      <c r="BH404" s="392"/>
      <c r="BI404" s="392"/>
      <c r="BJ404" s="392"/>
      <c r="BK404" s="392"/>
      <c r="BL404" s="392"/>
      <c r="BM404" s="392"/>
      <c r="BN404" s="392"/>
      <c r="BO404" s="392"/>
      <c r="BP404" s="392"/>
      <c r="BQ404" s="392"/>
      <c r="BR404" s="392"/>
      <c r="BS404" s="393"/>
      <c r="BT404" s="393"/>
      <c r="BU404" s="393"/>
      <c r="BV404" s="393"/>
      <c r="BW404" s="393"/>
      <c r="BX404" s="393"/>
      <c r="BY404" s="393"/>
      <c r="BZ404" s="393"/>
      <c r="CA404" s="393"/>
      <c r="CB404" s="393"/>
      <c r="CC404" s="393"/>
      <c r="CD404" s="393"/>
      <c r="CE404" s="393"/>
      <c r="CF404" s="393"/>
      <c r="CG404" s="393"/>
      <c r="CH404" s="393"/>
      <c r="CI404" s="393"/>
      <c r="CJ404" s="393"/>
      <c r="CK404" s="393"/>
      <c r="CL404" s="393"/>
      <c r="CM404" s="393"/>
      <c r="CN404" s="393"/>
      <c r="CO404" s="393"/>
      <c r="CP404" s="393"/>
      <c r="CQ404" s="393"/>
      <c r="CR404" s="393"/>
      <c r="CS404" s="393"/>
      <c r="CT404" s="393"/>
      <c r="CU404" s="393"/>
      <c r="CV404" s="393"/>
      <c r="CW404" s="393"/>
      <c r="CX404" s="393"/>
      <c r="CY404" s="393"/>
      <c r="CZ404" s="393"/>
    </row>
    <row r="405" s="397" customFormat="true" ht="25.15" customHeight="true" x14ac:dyDescent="0.2">
      <c r="B405" s="1041"/>
      <c r="C405" s="1154" t="s">
        <v>208</v>
      </c>
      <c r="D405" s="1155"/>
      <c r="E405" s="717">
        <v>0.60278339333387221</v>
      </c>
      <c r="F405" s="671"/>
      <c r="G405" s="671"/>
      <c r="H405" s="1155" t="s">
        <v>271</v>
      </c>
      <c r="I405" s="1155"/>
      <c r="J405" s="718">
        <v>0.59445920061576385</v>
      </c>
      <c r="K405" s="671"/>
      <c r="L405" s="671"/>
      <c r="M405" s="1155" t="s">
        <v>268</v>
      </c>
      <c r="N405" s="1155"/>
      <c r="O405" s="719">
        <v>0.61980657531739991</v>
      </c>
      <c r="P405" s="671"/>
      <c r="Q405" s="671"/>
      <c r="S405" s="390"/>
      <c r="T405" s="390"/>
      <c r="U405" s="390"/>
      <c r="V405" s="390"/>
      <c r="W405" s="390"/>
      <c r="X405" s="390"/>
      <c r="Y405" s="390"/>
      <c r="Z405" s="390"/>
      <c r="AA405" s="390"/>
      <c r="AB405" s="390"/>
      <c r="AC405" s="390"/>
      <c r="AD405" s="390"/>
      <c r="AE405" s="390"/>
      <c r="AF405" s="390"/>
      <c r="AG405" s="390"/>
      <c r="AH405" s="390"/>
      <c r="AI405" s="390"/>
      <c r="AJ405" s="390"/>
      <c r="AK405" s="390"/>
      <c r="AL405" s="390"/>
      <c r="AM405" s="390"/>
      <c r="AN405" s="390"/>
      <c r="AO405" s="390"/>
      <c r="AP405" s="390"/>
      <c r="AQ405" s="390"/>
      <c r="AR405" s="390"/>
      <c r="AS405" s="390"/>
      <c r="AT405" s="390"/>
      <c r="AU405" s="390"/>
      <c r="AV405" s="390"/>
      <c r="AW405" s="390"/>
      <c r="AX405" s="390"/>
      <c r="AY405" s="390"/>
      <c r="AZ405" s="390"/>
      <c r="BA405" s="392"/>
      <c r="BB405" s="469"/>
      <c r="BC405" s="392"/>
      <c r="BD405" s="392"/>
      <c r="BE405" s="392"/>
      <c r="BF405" s="392"/>
      <c r="BG405" s="392"/>
      <c r="BH405" s="392"/>
      <c r="BI405" s="392"/>
      <c r="BJ405" s="392"/>
      <c r="BK405" s="392"/>
      <c r="BL405" s="392"/>
      <c r="BM405" s="392"/>
      <c r="BN405" s="392"/>
      <c r="BO405" s="392"/>
      <c r="BP405" s="392"/>
      <c r="BQ405" s="392"/>
      <c r="BR405" s="392"/>
      <c r="BS405" s="393"/>
      <c r="BT405" s="393"/>
      <c r="BU405" s="393"/>
      <c r="BV405" s="393"/>
      <c r="BW405" s="393"/>
      <c r="BX405" s="393"/>
      <c r="BY405" s="393"/>
      <c r="BZ405" s="393"/>
      <c r="CA405" s="393"/>
      <c r="CB405" s="393"/>
      <c r="CC405" s="393"/>
      <c r="CD405" s="393"/>
      <c r="CE405" s="393"/>
      <c r="CF405" s="393"/>
      <c r="CG405" s="393"/>
      <c r="CH405" s="393"/>
      <c r="CI405" s="393"/>
      <c r="CJ405" s="393"/>
      <c r="CK405" s="393"/>
      <c r="CL405" s="393"/>
      <c r="CM405" s="393"/>
      <c r="CN405" s="393"/>
      <c r="CO405" s="393"/>
      <c r="CP405" s="393"/>
      <c r="CQ405" s="393"/>
      <c r="CR405" s="393"/>
      <c r="CS405" s="393"/>
      <c r="CT405" s="393"/>
      <c r="CU405" s="393"/>
      <c r="CV405" s="393"/>
      <c r="CW405" s="393"/>
      <c r="CX405" s="393"/>
      <c r="CY405" s="393"/>
      <c r="CZ405" s="393"/>
    </row>
    <row r="406" s="397" customFormat="true" ht="25.15" customHeight="true" x14ac:dyDescent="0.2">
      <c r="B406" s="1041"/>
      <c r="C406" s="1154" t="s">
        <v>271</v>
      </c>
      <c r="D406" s="1155"/>
      <c r="E406" s="717">
        <v>0.57299807157485783</v>
      </c>
      <c r="F406" s="671"/>
      <c r="G406" s="671"/>
      <c r="H406" s="1155" t="s">
        <v>208</v>
      </c>
      <c r="I406" s="1155"/>
      <c r="J406" s="718">
        <v>0.58784790060785552</v>
      </c>
      <c r="K406" s="671"/>
      <c r="L406" s="671"/>
      <c r="M406" s="1155" t="s">
        <v>272</v>
      </c>
      <c r="N406" s="1155"/>
      <c r="O406" s="719">
        <v>0.61473292298521232</v>
      </c>
      <c r="P406" s="671"/>
      <c r="Q406" s="671"/>
      <c r="S406" s="390"/>
      <c r="T406" s="390"/>
      <c r="U406" s="390"/>
      <c r="V406" s="390"/>
      <c r="W406" s="390"/>
      <c r="X406" s="390"/>
      <c r="Y406" s="390"/>
      <c r="Z406" s="390"/>
      <c r="AA406" s="390"/>
      <c r="AB406" s="390"/>
      <c r="AC406" s="390"/>
      <c r="AD406" s="390"/>
      <c r="AE406" s="390"/>
      <c r="AF406" s="390"/>
      <c r="AG406" s="390"/>
      <c r="AH406" s="390"/>
      <c r="AI406" s="390"/>
      <c r="AJ406" s="390"/>
      <c r="AK406" s="390"/>
      <c r="AL406" s="390"/>
      <c r="AM406" s="390"/>
      <c r="AN406" s="390"/>
      <c r="AO406" s="390"/>
      <c r="AP406" s="390"/>
      <c r="AQ406" s="390"/>
      <c r="AR406" s="390"/>
      <c r="AS406" s="390"/>
      <c r="AT406" s="390"/>
      <c r="AU406" s="390"/>
      <c r="AV406" s="390"/>
      <c r="AW406" s="390"/>
      <c r="AX406" s="390"/>
      <c r="AY406" s="390"/>
      <c r="AZ406" s="390"/>
      <c r="BA406" s="392"/>
      <c r="BB406" s="469"/>
      <c r="BC406" s="392"/>
      <c r="BD406" s="392"/>
      <c r="BE406" s="392"/>
      <c r="BF406" s="392"/>
      <c r="BG406" s="392"/>
      <c r="BH406" s="392"/>
      <c r="BI406" s="392"/>
      <c r="BJ406" s="392"/>
      <c r="BK406" s="392"/>
      <c r="BL406" s="392"/>
      <c r="BM406" s="392"/>
      <c r="BN406" s="392"/>
      <c r="BO406" s="392"/>
      <c r="BP406" s="392"/>
      <c r="BQ406" s="392"/>
      <c r="BR406" s="392"/>
      <c r="BS406" s="393"/>
      <c r="BT406" s="393"/>
      <c r="BU406" s="393"/>
      <c r="BV406" s="393"/>
      <c r="BW406" s="393"/>
      <c r="BX406" s="393"/>
      <c r="BY406" s="393"/>
      <c r="BZ406" s="393"/>
      <c r="CA406" s="393"/>
      <c r="CB406" s="393"/>
      <c r="CC406" s="393"/>
      <c r="CD406" s="393"/>
      <c r="CE406" s="393"/>
      <c r="CF406" s="393"/>
      <c r="CG406" s="393"/>
      <c r="CH406" s="393"/>
      <c r="CI406" s="393"/>
      <c r="CJ406" s="393"/>
      <c r="CK406" s="393"/>
      <c r="CL406" s="393"/>
      <c r="CM406" s="393"/>
      <c r="CN406" s="393"/>
      <c r="CO406" s="393"/>
      <c r="CP406" s="393"/>
      <c r="CQ406" s="393"/>
      <c r="CR406" s="393"/>
      <c r="CS406" s="393"/>
      <c r="CT406" s="393"/>
      <c r="CU406" s="393"/>
      <c r="CV406" s="393"/>
      <c r="CW406" s="393"/>
      <c r="CX406" s="393"/>
      <c r="CY406" s="393"/>
      <c r="CZ406" s="393"/>
    </row>
    <row r="407" s="397" customFormat="true" ht="25.15" customHeight="true" x14ac:dyDescent="0.2">
      <c r="B407" s="1041"/>
      <c r="C407" s="1154" t="s">
        <v>270</v>
      </c>
      <c r="D407" s="1155"/>
      <c r="E407" s="717">
        <v>0.56955325536509072</v>
      </c>
      <c r="F407" s="671"/>
      <c r="G407" s="671"/>
      <c r="H407" s="1155" t="s">
        <v>273</v>
      </c>
      <c r="I407" s="1155"/>
      <c r="J407" s="718">
        <v>0.57856493503991069</v>
      </c>
      <c r="K407" s="671"/>
      <c r="L407" s="671"/>
      <c r="M407" s="1155" t="s">
        <v>274</v>
      </c>
      <c r="N407" s="1155"/>
      <c r="O407" s="719">
        <v>0.60789054614348004</v>
      </c>
      <c r="P407" s="671"/>
      <c r="Q407" s="671"/>
      <c r="S407" s="390"/>
      <c r="T407" s="390"/>
      <c r="U407" s="390"/>
      <c r="V407" s="390"/>
      <c r="W407" s="390"/>
      <c r="X407" s="390"/>
      <c r="Y407" s="390"/>
      <c r="Z407" s="390"/>
      <c r="AA407" s="390"/>
      <c r="AB407" s="390"/>
      <c r="AC407" s="390"/>
      <c r="AD407" s="390"/>
      <c r="AE407" s="390"/>
      <c r="AF407" s="390"/>
      <c r="AG407" s="390"/>
      <c r="AH407" s="390"/>
      <c r="AI407" s="390"/>
      <c r="AJ407" s="390"/>
      <c r="AK407" s="390"/>
      <c r="AL407" s="390"/>
      <c r="AM407" s="390"/>
      <c r="AN407" s="390"/>
      <c r="AO407" s="390"/>
      <c r="AP407" s="390"/>
      <c r="AQ407" s="390"/>
      <c r="AR407" s="390"/>
      <c r="AS407" s="390"/>
      <c r="AT407" s="390"/>
      <c r="AU407" s="390"/>
      <c r="AV407" s="390"/>
      <c r="AW407" s="390"/>
      <c r="AX407" s="390"/>
      <c r="AY407" s="390"/>
      <c r="AZ407" s="390"/>
      <c r="BA407" s="392"/>
      <c r="BB407" s="469"/>
      <c r="BC407" s="392"/>
      <c r="BD407" s="392"/>
      <c r="BE407" s="392"/>
      <c r="BF407" s="392"/>
      <c r="BG407" s="392"/>
      <c r="BH407" s="392"/>
      <c r="BI407" s="392"/>
      <c r="BJ407" s="392"/>
      <c r="BK407" s="392"/>
      <c r="BL407" s="392"/>
      <c r="BM407" s="392"/>
      <c r="BN407" s="392"/>
      <c r="BO407" s="392"/>
      <c r="BP407" s="392"/>
      <c r="BQ407" s="392"/>
      <c r="BR407" s="392"/>
      <c r="BS407" s="393"/>
      <c r="BT407" s="393"/>
      <c r="BU407" s="393"/>
      <c r="BV407" s="393"/>
      <c r="BW407" s="393"/>
      <c r="BX407" s="393"/>
      <c r="BY407" s="393"/>
      <c r="BZ407" s="393"/>
      <c r="CA407" s="393"/>
      <c r="CB407" s="393"/>
      <c r="CC407" s="393"/>
      <c r="CD407" s="393"/>
      <c r="CE407" s="393"/>
      <c r="CF407" s="393"/>
      <c r="CG407" s="393"/>
      <c r="CH407" s="393"/>
      <c r="CI407" s="393"/>
      <c r="CJ407" s="393"/>
      <c r="CK407" s="393"/>
      <c r="CL407" s="393"/>
      <c r="CM407" s="393"/>
      <c r="CN407" s="393"/>
      <c r="CO407" s="393"/>
      <c r="CP407" s="393"/>
      <c r="CQ407" s="393"/>
      <c r="CR407" s="393"/>
      <c r="CS407" s="393"/>
      <c r="CT407" s="393"/>
      <c r="CU407" s="393"/>
      <c r="CV407" s="393"/>
      <c r="CW407" s="393"/>
      <c r="CX407" s="393"/>
      <c r="CY407" s="393"/>
      <c r="CZ407" s="393"/>
    </row>
    <row r="408" s="397" customFormat="true" ht="25.15" customHeight="true" x14ac:dyDescent="0.2">
      <c r="B408" s="1041"/>
      <c r="C408" s="1154" t="s">
        <v>272</v>
      </c>
      <c r="D408" s="1155"/>
      <c r="E408" s="717">
        <v>0.56871077865583586</v>
      </c>
      <c r="F408" s="671"/>
      <c r="G408" s="671"/>
      <c r="H408" s="1155" t="s">
        <v>275</v>
      </c>
      <c r="I408" s="1155"/>
      <c r="J408" s="718">
        <v>0.56837521685980241</v>
      </c>
      <c r="K408" s="671"/>
      <c r="L408" s="671"/>
      <c r="M408" s="1155" t="s">
        <v>276</v>
      </c>
      <c r="N408" s="1155"/>
      <c r="O408" s="719">
        <v>0.58718225834491744</v>
      </c>
      <c r="P408" s="671"/>
      <c r="Q408" s="671"/>
      <c r="S408" s="390"/>
      <c r="T408" s="390"/>
      <c r="U408" s="390"/>
      <c r="V408" s="390"/>
      <c r="W408" s="390"/>
      <c r="X408" s="390"/>
      <c r="Y408" s="390"/>
      <c r="Z408" s="390"/>
      <c r="AA408" s="390"/>
      <c r="AB408" s="390"/>
      <c r="AC408" s="390"/>
      <c r="AD408" s="390"/>
      <c r="AE408" s="390"/>
      <c r="AF408" s="390"/>
      <c r="AG408" s="390"/>
      <c r="AH408" s="390"/>
      <c r="AI408" s="390"/>
      <c r="AJ408" s="390"/>
      <c r="AK408" s="390"/>
      <c r="AL408" s="390"/>
      <c r="AM408" s="390"/>
      <c r="AN408" s="390"/>
      <c r="AO408" s="390"/>
      <c r="AP408" s="390"/>
      <c r="AQ408" s="390"/>
      <c r="AR408" s="390"/>
      <c r="AS408" s="390"/>
      <c r="AT408" s="390"/>
      <c r="AU408" s="390"/>
      <c r="AV408" s="390"/>
      <c r="AW408" s="390"/>
      <c r="AX408" s="390"/>
      <c r="AY408" s="390"/>
      <c r="AZ408" s="390"/>
      <c r="BA408" s="392"/>
      <c r="BB408" s="469"/>
      <c r="BC408" s="392"/>
      <c r="BD408" s="392"/>
      <c r="BE408" s="392"/>
      <c r="BF408" s="392"/>
      <c r="BG408" s="392"/>
      <c r="BH408" s="392"/>
      <c r="BI408" s="392"/>
      <c r="BJ408" s="392"/>
      <c r="BK408" s="392"/>
      <c r="BL408" s="392"/>
      <c r="BM408" s="392"/>
      <c r="BN408" s="392"/>
      <c r="BO408" s="392"/>
      <c r="BP408" s="392"/>
      <c r="BQ408" s="392"/>
      <c r="BR408" s="392"/>
      <c r="BS408" s="393"/>
      <c r="BT408" s="393"/>
      <c r="BU408" s="393"/>
      <c r="BV408" s="393"/>
      <c r="BW408" s="393"/>
      <c r="BX408" s="393"/>
      <c r="BY408" s="393"/>
      <c r="BZ408" s="393"/>
      <c r="CA408" s="393"/>
      <c r="CB408" s="393"/>
      <c r="CC408" s="393"/>
      <c r="CD408" s="393"/>
      <c r="CE408" s="393"/>
      <c r="CF408" s="393"/>
      <c r="CG408" s="393"/>
      <c r="CH408" s="393"/>
      <c r="CI408" s="393"/>
      <c r="CJ408" s="393"/>
      <c r="CK408" s="393"/>
      <c r="CL408" s="393"/>
      <c r="CM408" s="393"/>
      <c r="CN408" s="393"/>
      <c r="CO408" s="393"/>
      <c r="CP408" s="393"/>
      <c r="CQ408" s="393"/>
      <c r="CR408" s="393"/>
      <c r="CS408" s="393"/>
      <c r="CT408" s="393"/>
      <c r="CU408" s="393"/>
      <c r="CV408" s="393"/>
      <c r="CW408" s="393"/>
      <c r="CX408" s="393"/>
      <c r="CY408" s="393"/>
      <c r="CZ408" s="393"/>
    </row>
    <row r="409" s="397" customFormat="true" ht="25.15" customHeight="true" x14ac:dyDescent="0.2">
      <c r="B409" s="1041"/>
      <c r="C409" s="1154" t="s">
        <v>273</v>
      </c>
      <c r="D409" s="1155"/>
      <c r="E409" s="717">
        <v>0.56316632505325315</v>
      </c>
      <c r="F409" s="671"/>
      <c r="G409" s="671"/>
      <c r="H409" s="1155" t="s">
        <v>270</v>
      </c>
      <c r="I409" s="1155"/>
      <c r="J409" s="718">
        <v>0.55677401350207012</v>
      </c>
      <c r="K409" s="671"/>
      <c r="L409" s="671"/>
      <c r="M409" s="1155" t="s">
        <v>277</v>
      </c>
      <c r="N409" s="1155"/>
      <c r="O409" s="719">
        <v>0.53213977226834586</v>
      </c>
      <c r="P409" s="671"/>
      <c r="Q409" s="671"/>
      <c r="S409" s="390"/>
      <c r="T409" s="390"/>
      <c r="U409" s="390"/>
      <c r="V409" s="390"/>
      <c r="W409" s="390"/>
      <c r="X409" s="390"/>
      <c r="Y409" s="390"/>
      <c r="Z409" s="390"/>
      <c r="AA409" s="390"/>
      <c r="AB409" s="390"/>
      <c r="AC409" s="390"/>
      <c r="AD409" s="390"/>
      <c r="AE409" s="390"/>
      <c r="AF409" s="390"/>
      <c r="AG409" s="390"/>
      <c r="AH409" s="390"/>
      <c r="AI409" s="390"/>
      <c r="AJ409" s="390"/>
      <c r="AK409" s="390"/>
      <c r="AL409" s="390"/>
      <c r="AM409" s="390"/>
      <c r="AN409" s="390"/>
      <c r="AO409" s="390"/>
      <c r="AP409" s="390"/>
      <c r="AQ409" s="390"/>
      <c r="AR409" s="390"/>
      <c r="AS409" s="390"/>
      <c r="AT409" s="390"/>
      <c r="AU409" s="390"/>
      <c r="AV409" s="390"/>
      <c r="AW409" s="390"/>
      <c r="AX409" s="390"/>
      <c r="AY409" s="390"/>
      <c r="AZ409" s="390"/>
      <c r="BA409" s="392"/>
      <c r="BB409" s="469"/>
      <c r="BC409" s="392"/>
      <c r="BD409" s="392"/>
      <c r="BE409" s="392"/>
      <c r="BF409" s="392"/>
      <c r="BG409" s="392"/>
      <c r="BH409" s="392"/>
      <c r="BI409" s="392"/>
      <c r="BJ409" s="392"/>
      <c r="BK409" s="392"/>
      <c r="BL409" s="392"/>
      <c r="BM409" s="392"/>
      <c r="BN409" s="392"/>
      <c r="BO409" s="392"/>
      <c r="BP409" s="392"/>
      <c r="BQ409" s="392"/>
      <c r="BR409" s="392"/>
      <c r="BS409" s="393"/>
      <c r="BT409" s="393"/>
      <c r="BU409" s="393"/>
      <c r="BV409" s="393"/>
      <c r="BW409" s="393"/>
      <c r="BX409" s="393"/>
      <c r="BY409" s="393"/>
      <c r="BZ409" s="393"/>
      <c r="CA409" s="393"/>
      <c r="CB409" s="393"/>
      <c r="CC409" s="393"/>
      <c r="CD409" s="393"/>
      <c r="CE409" s="393"/>
      <c r="CF409" s="393"/>
      <c r="CG409" s="393"/>
      <c r="CH409" s="393"/>
      <c r="CI409" s="393"/>
      <c r="CJ409" s="393"/>
      <c r="CK409" s="393"/>
      <c r="CL409" s="393"/>
      <c r="CM409" s="393"/>
      <c r="CN409" s="393"/>
      <c r="CO409" s="393"/>
      <c r="CP409" s="393"/>
      <c r="CQ409" s="393"/>
      <c r="CR409" s="393"/>
      <c r="CS409" s="393"/>
      <c r="CT409" s="393"/>
      <c r="CU409" s="393"/>
      <c r="CV409" s="393"/>
      <c r="CW409" s="393"/>
      <c r="CX409" s="393"/>
      <c r="CY409" s="393"/>
      <c r="CZ409" s="393"/>
    </row>
    <row r="410" s="397" customFormat="true" ht="25.15" customHeight="true" x14ac:dyDescent="0.2">
      <c r="B410" s="1041"/>
      <c r="C410" s="1154" t="s">
        <v>274</v>
      </c>
      <c r="D410" s="1155"/>
      <c r="E410" s="717">
        <v>0.55778316113040682</v>
      </c>
      <c r="F410" s="671"/>
      <c r="G410" s="671"/>
      <c r="H410" s="1155" t="s">
        <v>272</v>
      </c>
      <c r="I410" s="1155"/>
      <c r="J410" s="718">
        <v>0.55257463621835334</v>
      </c>
      <c r="K410" s="671"/>
      <c r="L410" s="671"/>
      <c r="M410" s="1155" t="s">
        <v>278</v>
      </c>
      <c r="N410" s="1155"/>
      <c r="O410" s="719">
        <v>0.52769392391930769</v>
      </c>
      <c r="P410" s="671"/>
      <c r="Q410" s="671"/>
      <c r="S410" s="390"/>
      <c r="T410" s="390"/>
      <c r="U410" s="390"/>
      <c r="V410" s="390"/>
      <c r="W410" s="390"/>
      <c r="X410" s="390"/>
      <c r="Y410" s="390"/>
      <c r="Z410" s="390"/>
      <c r="AA410" s="390"/>
      <c r="AB410" s="390"/>
      <c r="AC410" s="390"/>
      <c r="AD410" s="390"/>
      <c r="AE410" s="390"/>
      <c r="AF410" s="390"/>
      <c r="AG410" s="390"/>
      <c r="AH410" s="390"/>
      <c r="AI410" s="390"/>
      <c r="AJ410" s="390"/>
      <c r="AK410" s="390"/>
      <c r="AL410" s="390"/>
      <c r="AM410" s="390"/>
      <c r="AN410" s="390"/>
      <c r="AO410" s="390"/>
      <c r="AP410" s="390"/>
      <c r="AQ410" s="390"/>
      <c r="AR410" s="390"/>
      <c r="AS410" s="390"/>
      <c r="AT410" s="390"/>
      <c r="AU410" s="390"/>
      <c r="AV410" s="390"/>
      <c r="AW410" s="390"/>
      <c r="AX410" s="390"/>
      <c r="AY410" s="390"/>
      <c r="AZ410" s="390"/>
      <c r="BA410" s="392"/>
      <c r="BB410" s="469"/>
      <c r="BC410" s="392"/>
      <c r="BD410" s="392"/>
      <c r="BE410" s="392"/>
      <c r="BF410" s="392"/>
      <c r="BG410" s="392"/>
      <c r="BH410" s="392"/>
      <c r="BI410" s="392"/>
      <c r="BJ410" s="392"/>
      <c r="BK410" s="392"/>
      <c r="BL410" s="392"/>
      <c r="BM410" s="392"/>
      <c r="BN410" s="392"/>
      <c r="BO410" s="392"/>
      <c r="BP410" s="392"/>
      <c r="BQ410" s="392"/>
      <c r="BR410" s="392"/>
      <c r="BS410" s="393"/>
      <c r="BT410" s="393"/>
      <c r="BU410" s="393"/>
      <c r="BV410" s="393"/>
      <c r="BW410" s="393"/>
      <c r="BX410" s="393"/>
      <c r="BY410" s="393"/>
      <c r="BZ410" s="393"/>
      <c r="CA410" s="393"/>
      <c r="CB410" s="393"/>
      <c r="CC410" s="393"/>
      <c r="CD410" s="393"/>
      <c r="CE410" s="393"/>
      <c r="CF410" s="393"/>
      <c r="CG410" s="393"/>
      <c r="CH410" s="393"/>
      <c r="CI410" s="393"/>
      <c r="CJ410" s="393"/>
      <c r="CK410" s="393"/>
      <c r="CL410" s="393"/>
      <c r="CM410" s="393"/>
      <c r="CN410" s="393"/>
      <c r="CO410" s="393"/>
      <c r="CP410" s="393"/>
      <c r="CQ410" s="393"/>
      <c r="CR410" s="393"/>
      <c r="CS410" s="393"/>
      <c r="CT410" s="393"/>
      <c r="CU410" s="393"/>
      <c r="CV410" s="393"/>
      <c r="CW410" s="393"/>
      <c r="CX410" s="393"/>
      <c r="CY410" s="393"/>
      <c r="CZ410" s="393"/>
    </row>
    <row r="411" s="397" customFormat="true" ht="25.15" customHeight="true" x14ac:dyDescent="0.2">
      <c r="B411" s="1041"/>
      <c r="C411" s="1154" t="s">
        <v>276</v>
      </c>
      <c r="D411" s="1155"/>
      <c r="E411" s="717">
        <v>0.55112091077805869</v>
      </c>
      <c r="F411" s="671"/>
      <c r="G411" s="671"/>
      <c r="H411" s="1155" t="s">
        <v>279</v>
      </c>
      <c r="I411" s="1155"/>
      <c r="J411" s="718">
        <v>0.5444199646013097</v>
      </c>
      <c r="K411" s="671"/>
      <c r="L411" s="671"/>
      <c r="M411" s="1155" t="s">
        <v>280</v>
      </c>
      <c r="N411" s="1155"/>
      <c r="O411" s="719">
        <v>0.51834721779015158</v>
      </c>
      <c r="P411" s="671"/>
      <c r="Q411" s="671"/>
      <c r="S411" s="390"/>
      <c r="T411" s="390"/>
      <c r="U411" s="390"/>
      <c r="V411" s="390"/>
      <c r="W411" s="390"/>
      <c r="X411" s="390"/>
      <c r="Y411" s="390"/>
      <c r="Z411" s="390"/>
      <c r="AA411" s="390"/>
      <c r="AB411" s="390"/>
      <c r="AC411" s="390"/>
      <c r="AD411" s="390"/>
      <c r="AE411" s="390"/>
      <c r="AF411" s="390"/>
      <c r="AG411" s="390"/>
      <c r="AH411" s="390"/>
      <c r="AI411" s="390"/>
      <c r="AJ411" s="390"/>
      <c r="AK411" s="390"/>
      <c r="AL411" s="390"/>
      <c r="AM411" s="390"/>
      <c r="AN411" s="390"/>
      <c r="AO411" s="390"/>
      <c r="AP411" s="390"/>
      <c r="AQ411" s="390"/>
      <c r="AR411" s="390"/>
      <c r="AS411" s="390"/>
      <c r="AT411" s="390"/>
      <c r="AU411" s="390"/>
      <c r="AV411" s="390"/>
      <c r="AW411" s="390"/>
      <c r="AX411" s="390"/>
      <c r="AY411" s="390"/>
      <c r="AZ411" s="390"/>
      <c r="BA411" s="392"/>
      <c r="BB411" s="469"/>
      <c r="BC411" s="392"/>
      <c r="BD411" s="392"/>
      <c r="BE411" s="392"/>
      <c r="BF411" s="392"/>
      <c r="BG411" s="392"/>
      <c r="BH411" s="392"/>
      <c r="BI411" s="392"/>
      <c r="BJ411" s="392"/>
      <c r="BK411" s="392"/>
      <c r="BL411" s="392"/>
      <c r="BM411" s="392"/>
      <c r="BN411" s="392"/>
      <c r="BO411" s="392"/>
      <c r="BP411" s="392"/>
      <c r="BQ411" s="392"/>
      <c r="BR411" s="392"/>
      <c r="BS411" s="393"/>
      <c r="BT411" s="393"/>
      <c r="BU411" s="393"/>
      <c r="BV411" s="393"/>
      <c r="BW411" s="393"/>
      <c r="BX411" s="393"/>
      <c r="BY411" s="393"/>
      <c r="BZ411" s="393"/>
      <c r="CA411" s="393"/>
      <c r="CB411" s="393"/>
      <c r="CC411" s="393"/>
      <c r="CD411" s="393"/>
      <c r="CE411" s="393"/>
      <c r="CF411" s="393"/>
      <c r="CG411" s="393"/>
      <c r="CH411" s="393"/>
      <c r="CI411" s="393"/>
      <c r="CJ411" s="393"/>
      <c r="CK411" s="393"/>
      <c r="CL411" s="393"/>
      <c r="CM411" s="393"/>
      <c r="CN411" s="393"/>
      <c r="CO411" s="393"/>
      <c r="CP411" s="393"/>
      <c r="CQ411" s="393"/>
      <c r="CR411" s="393"/>
      <c r="CS411" s="393"/>
      <c r="CT411" s="393"/>
      <c r="CU411" s="393"/>
      <c r="CV411" s="393"/>
      <c r="CW411" s="393"/>
      <c r="CX411" s="393"/>
      <c r="CY411" s="393"/>
      <c r="CZ411" s="393"/>
    </row>
    <row r="412" s="397" customFormat="true" ht="25.15" customHeight="true" x14ac:dyDescent="0.2">
      <c r="B412" s="1041"/>
      <c r="C412" s="1154" t="s">
        <v>280</v>
      </c>
      <c r="D412" s="1155"/>
      <c r="E412" s="717">
        <v>0.54881846440544002</v>
      </c>
      <c r="F412" s="671"/>
      <c r="G412" s="671"/>
      <c r="H412" s="1155" t="s">
        <v>280</v>
      </c>
      <c r="I412" s="1155"/>
      <c r="J412" s="718">
        <v>0.54427794340804969</v>
      </c>
      <c r="K412" s="671"/>
      <c r="L412" s="671"/>
      <c r="M412" s="1155" t="s">
        <v>269</v>
      </c>
      <c r="N412" s="1155"/>
      <c r="O412" s="719">
        <v>0.51090043690657294</v>
      </c>
      <c r="P412" s="671"/>
      <c r="Q412" s="671"/>
      <c r="S412" s="390"/>
      <c r="T412" s="390"/>
      <c r="U412" s="390"/>
      <c r="V412" s="390"/>
      <c r="W412" s="390"/>
      <c r="X412" s="390"/>
      <c r="Y412" s="390"/>
      <c r="Z412" s="390"/>
      <c r="AA412" s="390"/>
      <c r="AB412" s="390"/>
      <c r="AC412" s="390"/>
      <c r="AD412" s="390"/>
      <c r="AE412" s="390"/>
      <c r="AF412" s="390"/>
      <c r="AG412" s="390"/>
      <c r="AH412" s="390"/>
      <c r="AI412" s="390"/>
      <c r="AJ412" s="390"/>
      <c r="AK412" s="390"/>
      <c r="AL412" s="390"/>
      <c r="AM412" s="390"/>
      <c r="AN412" s="390"/>
      <c r="AO412" s="390"/>
      <c r="AP412" s="390"/>
      <c r="AQ412" s="390"/>
      <c r="AR412" s="390"/>
      <c r="AS412" s="390"/>
      <c r="AT412" s="390"/>
      <c r="AU412" s="390"/>
      <c r="AV412" s="390"/>
      <c r="AW412" s="390"/>
      <c r="AX412" s="390"/>
      <c r="AY412" s="390"/>
      <c r="AZ412" s="390"/>
      <c r="BA412" s="392"/>
      <c r="BB412" s="469"/>
      <c r="BC412" s="392"/>
      <c r="BD412" s="392"/>
      <c r="BE412" s="392"/>
      <c r="BF412" s="392"/>
      <c r="BG412" s="392"/>
      <c r="BH412" s="392"/>
      <c r="BI412" s="392"/>
      <c r="BJ412" s="392"/>
      <c r="BK412" s="392"/>
      <c r="BL412" s="392"/>
      <c r="BM412" s="392"/>
      <c r="BN412" s="392"/>
      <c r="BO412" s="392"/>
      <c r="BP412" s="392"/>
      <c r="BQ412" s="392"/>
      <c r="BR412" s="392"/>
      <c r="BS412" s="393"/>
      <c r="BT412" s="393"/>
      <c r="BU412" s="393"/>
      <c r="BV412" s="393"/>
      <c r="BW412" s="393"/>
      <c r="BX412" s="393"/>
      <c r="BY412" s="393"/>
      <c r="BZ412" s="393"/>
      <c r="CA412" s="393"/>
      <c r="CB412" s="393"/>
      <c r="CC412" s="393"/>
      <c r="CD412" s="393"/>
      <c r="CE412" s="393"/>
      <c r="CF412" s="393"/>
      <c r="CG412" s="393"/>
      <c r="CH412" s="393"/>
      <c r="CI412" s="393"/>
      <c r="CJ412" s="393"/>
      <c r="CK412" s="393"/>
      <c r="CL412" s="393"/>
      <c r="CM412" s="393"/>
      <c r="CN412" s="393"/>
      <c r="CO412" s="393"/>
      <c r="CP412" s="393"/>
      <c r="CQ412" s="393"/>
      <c r="CR412" s="393"/>
      <c r="CS412" s="393"/>
      <c r="CT412" s="393"/>
      <c r="CU412" s="393"/>
      <c r="CV412" s="393"/>
      <c r="CW412" s="393"/>
      <c r="CX412" s="393"/>
      <c r="CY412" s="393"/>
      <c r="CZ412" s="393"/>
    </row>
    <row r="413" s="397" customFormat="true" ht="25.15" customHeight="true" x14ac:dyDescent="0.2">
      <c r="B413" s="1041"/>
      <c r="C413" s="1154" t="s">
        <v>278</v>
      </c>
      <c r="D413" s="1155"/>
      <c r="E413" s="717">
        <v>0.54599876206072728</v>
      </c>
      <c r="F413" s="671"/>
      <c r="G413" s="671"/>
      <c r="H413" s="1155" t="s">
        <v>278</v>
      </c>
      <c r="I413" s="1155"/>
      <c r="J413" s="718">
        <v>0.54277820751216566</v>
      </c>
      <c r="K413" s="671"/>
      <c r="L413" s="671"/>
      <c r="M413" s="1155" t="s">
        <v>281</v>
      </c>
      <c r="N413" s="1155"/>
      <c r="O413" s="719">
        <v>0.50577411610775924</v>
      </c>
      <c r="P413" s="671"/>
      <c r="Q413" s="671"/>
      <c r="S413" s="390"/>
      <c r="T413" s="390"/>
      <c r="U413" s="390"/>
      <c r="V413" s="390"/>
      <c r="W413" s="390"/>
      <c r="X413" s="390"/>
      <c r="Y413" s="390"/>
      <c r="Z413" s="390"/>
      <c r="AA413" s="390"/>
      <c r="AB413" s="390"/>
      <c r="AC413" s="390"/>
      <c r="AD413" s="390"/>
      <c r="AE413" s="390"/>
      <c r="AF413" s="390"/>
      <c r="AG413" s="390"/>
      <c r="AH413" s="390"/>
      <c r="AI413" s="390"/>
      <c r="AJ413" s="390"/>
      <c r="AK413" s="390"/>
      <c r="AL413" s="390"/>
      <c r="AM413" s="390"/>
      <c r="AN413" s="390"/>
      <c r="AO413" s="390"/>
      <c r="AP413" s="390"/>
      <c r="AQ413" s="390"/>
      <c r="AR413" s="390"/>
      <c r="AS413" s="390"/>
      <c r="AT413" s="390"/>
      <c r="AU413" s="390"/>
      <c r="AV413" s="390"/>
      <c r="AW413" s="390"/>
      <c r="AX413" s="390"/>
      <c r="AY413" s="390"/>
      <c r="AZ413" s="390"/>
      <c r="BA413" s="392"/>
      <c r="BB413" s="469"/>
      <c r="BC413" s="392"/>
      <c r="BD413" s="392"/>
      <c r="BE413" s="392"/>
      <c r="BF413" s="392"/>
      <c r="BG413" s="392"/>
      <c r="BH413" s="392"/>
      <c r="BI413" s="392"/>
      <c r="BJ413" s="392"/>
      <c r="BK413" s="392"/>
      <c r="BL413" s="392"/>
      <c r="BM413" s="392"/>
      <c r="BN413" s="392"/>
      <c r="BO413" s="392"/>
      <c r="BP413" s="392"/>
      <c r="BQ413" s="392"/>
      <c r="BR413" s="392"/>
      <c r="BS413" s="393"/>
      <c r="BT413" s="393"/>
      <c r="BU413" s="393"/>
      <c r="BV413" s="393"/>
      <c r="BW413" s="393"/>
      <c r="BX413" s="393"/>
      <c r="BY413" s="393"/>
      <c r="BZ413" s="393"/>
      <c r="CA413" s="393"/>
      <c r="CB413" s="393"/>
      <c r="CC413" s="393"/>
      <c r="CD413" s="393"/>
      <c r="CE413" s="393"/>
      <c r="CF413" s="393"/>
      <c r="CG413" s="393"/>
      <c r="CH413" s="393"/>
      <c r="CI413" s="393"/>
      <c r="CJ413" s="393"/>
      <c r="CK413" s="393"/>
      <c r="CL413" s="393"/>
      <c r="CM413" s="393"/>
      <c r="CN413" s="393"/>
      <c r="CO413" s="393"/>
      <c r="CP413" s="393"/>
      <c r="CQ413" s="393"/>
      <c r="CR413" s="393"/>
      <c r="CS413" s="393"/>
      <c r="CT413" s="393"/>
      <c r="CU413" s="393"/>
      <c r="CV413" s="393"/>
      <c r="CW413" s="393"/>
      <c r="CX413" s="393"/>
      <c r="CY413" s="393"/>
      <c r="CZ413" s="393"/>
    </row>
    <row r="414" s="397" customFormat="true" ht="25.15" customHeight="true" x14ac:dyDescent="0.2">
      <c r="B414" s="1041"/>
      <c r="C414" s="1154" t="s">
        <v>275</v>
      </c>
      <c r="D414" s="1155"/>
      <c r="E414" s="717">
        <v>0.54224121512681844</v>
      </c>
      <c r="F414" s="671"/>
      <c r="G414" s="671"/>
      <c r="H414" s="1155" t="s">
        <v>274</v>
      </c>
      <c r="I414" s="1155"/>
      <c r="J414" s="718">
        <v>0.51200046639603347</v>
      </c>
      <c r="K414" s="671"/>
      <c r="L414" s="671"/>
      <c r="M414" s="1155" t="s">
        <v>282</v>
      </c>
      <c r="N414" s="1155"/>
      <c r="O414" s="719">
        <v>0.49873351370782515</v>
      </c>
      <c r="P414" s="671"/>
      <c r="Q414" s="671"/>
      <c r="S414" s="390"/>
      <c r="T414" s="390"/>
      <c r="U414" s="390"/>
      <c r="V414" s="390"/>
      <c r="W414" s="390"/>
      <c r="X414" s="390"/>
      <c r="Y414" s="390"/>
      <c r="Z414" s="390"/>
      <c r="AA414" s="390"/>
      <c r="AB414" s="390"/>
      <c r="AC414" s="390"/>
      <c r="AD414" s="390"/>
      <c r="AE414" s="390"/>
      <c r="AF414" s="390"/>
      <c r="AG414" s="390"/>
      <c r="AH414" s="390"/>
      <c r="AI414" s="390"/>
      <c r="AJ414" s="390"/>
      <c r="AK414" s="390"/>
      <c r="AL414" s="390"/>
      <c r="AM414" s="390"/>
      <c r="AN414" s="390"/>
      <c r="AO414" s="390"/>
      <c r="AP414" s="390"/>
      <c r="AQ414" s="390"/>
      <c r="AR414" s="390"/>
      <c r="AS414" s="390"/>
      <c r="AT414" s="390"/>
      <c r="AU414" s="390"/>
      <c r="AV414" s="390"/>
      <c r="AW414" s="390"/>
      <c r="AX414" s="390"/>
      <c r="AY414" s="390"/>
      <c r="AZ414" s="390"/>
      <c r="BA414" s="392"/>
      <c r="BB414" s="469"/>
      <c r="BC414" s="392"/>
      <c r="BD414" s="392"/>
      <c r="BE414" s="392"/>
      <c r="BF414" s="392"/>
      <c r="BG414" s="392"/>
      <c r="BH414" s="392"/>
      <c r="BI414" s="392"/>
      <c r="BJ414" s="392"/>
      <c r="BK414" s="392"/>
      <c r="BL414" s="392"/>
      <c r="BM414" s="392"/>
      <c r="BN414" s="392"/>
      <c r="BO414" s="392"/>
      <c r="BP414" s="392"/>
      <c r="BQ414" s="392"/>
      <c r="BR414" s="392"/>
      <c r="BS414" s="393"/>
      <c r="BT414" s="393"/>
      <c r="BU414" s="393"/>
      <c r="BV414" s="393"/>
      <c r="BW414" s="393"/>
      <c r="BX414" s="393"/>
      <c r="BY414" s="393"/>
      <c r="BZ414" s="393"/>
      <c r="CA414" s="393"/>
      <c r="CB414" s="393"/>
      <c r="CC414" s="393"/>
      <c r="CD414" s="393"/>
      <c r="CE414" s="393"/>
      <c r="CF414" s="393"/>
      <c r="CG414" s="393"/>
      <c r="CH414" s="393"/>
      <c r="CI414" s="393"/>
      <c r="CJ414" s="393"/>
      <c r="CK414" s="393"/>
      <c r="CL414" s="393"/>
      <c r="CM414" s="393"/>
      <c r="CN414" s="393"/>
      <c r="CO414" s="393"/>
      <c r="CP414" s="393"/>
      <c r="CQ414" s="393"/>
      <c r="CR414" s="393"/>
      <c r="CS414" s="393"/>
      <c r="CT414" s="393"/>
      <c r="CU414" s="393"/>
      <c r="CV414" s="393"/>
      <c r="CW414" s="393"/>
      <c r="CX414" s="393"/>
      <c r="CY414" s="393"/>
      <c r="CZ414" s="393"/>
    </row>
    <row r="415" s="397" customFormat="true" ht="25.15" customHeight="true" x14ac:dyDescent="0.2">
      <c r="B415" s="1041"/>
      <c r="C415" s="1154" t="s">
        <v>279</v>
      </c>
      <c r="D415" s="1155"/>
      <c r="E415" s="717">
        <v>0.52226453835734798</v>
      </c>
      <c r="F415" s="671"/>
      <c r="G415" s="671"/>
      <c r="H415" s="1155" t="s">
        <v>277</v>
      </c>
      <c r="I415" s="1155"/>
      <c r="J415" s="718">
        <v>0.5042605112767462</v>
      </c>
      <c r="K415" s="671"/>
      <c r="L415" s="671"/>
      <c r="M415" s="1155" t="s">
        <v>283</v>
      </c>
      <c r="N415" s="1155"/>
      <c r="O415" s="719">
        <v>0.46254917229726755</v>
      </c>
      <c r="P415" s="671"/>
      <c r="Q415" s="671"/>
      <c r="S415" s="390"/>
      <c r="T415" s="390"/>
      <c r="U415" s="390"/>
      <c r="V415" s="390"/>
      <c r="W415" s="390"/>
      <c r="X415" s="390"/>
      <c r="Y415" s="390"/>
      <c r="Z415" s="390"/>
      <c r="AA415" s="390"/>
      <c r="AB415" s="390"/>
      <c r="AC415" s="390"/>
      <c r="AD415" s="390"/>
      <c r="AE415" s="390"/>
      <c r="AF415" s="390"/>
      <c r="AG415" s="390"/>
      <c r="AH415" s="390"/>
      <c r="AI415" s="390"/>
      <c r="AJ415" s="390"/>
      <c r="AK415" s="390"/>
      <c r="AL415" s="390"/>
      <c r="AM415" s="390"/>
      <c r="AN415" s="390"/>
      <c r="AO415" s="390"/>
      <c r="AP415" s="390"/>
      <c r="AQ415" s="390"/>
      <c r="AR415" s="390"/>
      <c r="AS415" s="390"/>
      <c r="AT415" s="390"/>
      <c r="AU415" s="390"/>
      <c r="AV415" s="390"/>
      <c r="AW415" s="390"/>
      <c r="AX415" s="390"/>
      <c r="AY415" s="390"/>
      <c r="AZ415" s="390"/>
      <c r="BA415" s="392"/>
      <c r="BB415" s="469"/>
      <c r="BC415" s="392"/>
      <c r="BD415" s="392"/>
      <c r="BE415" s="392"/>
      <c r="BF415" s="392"/>
      <c r="BG415" s="392"/>
      <c r="BH415" s="392"/>
      <c r="BI415" s="392"/>
      <c r="BJ415" s="392"/>
      <c r="BK415" s="392"/>
      <c r="BL415" s="392"/>
      <c r="BM415" s="392"/>
      <c r="BN415" s="392"/>
      <c r="BO415" s="392"/>
      <c r="BP415" s="392"/>
      <c r="BQ415" s="392"/>
      <c r="BR415" s="392"/>
      <c r="BS415" s="393"/>
      <c r="BT415" s="393"/>
      <c r="BU415" s="393"/>
      <c r="BV415" s="393"/>
      <c r="BW415" s="393"/>
      <c r="BX415" s="393"/>
      <c r="BY415" s="393"/>
      <c r="BZ415" s="393"/>
      <c r="CA415" s="393"/>
      <c r="CB415" s="393"/>
      <c r="CC415" s="393"/>
      <c r="CD415" s="393"/>
      <c r="CE415" s="393"/>
      <c r="CF415" s="393"/>
      <c r="CG415" s="393"/>
      <c r="CH415" s="393"/>
      <c r="CI415" s="393"/>
      <c r="CJ415" s="393"/>
      <c r="CK415" s="393"/>
      <c r="CL415" s="393"/>
      <c r="CM415" s="393"/>
      <c r="CN415" s="393"/>
      <c r="CO415" s="393"/>
      <c r="CP415" s="393"/>
      <c r="CQ415" s="393"/>
      <c r="CR415" s="393"/>
      <c r="CS415" s="393"/>
      <c r="CT415" s="393"/>
      <c r="CU415" s="393"/>
      <c r="CV415" s="393"/>
      <c r="CW415" s="393"/>
      <c r="CX415" s="393"/>
      <c r="CY415" s="393"/>
      <c r="CZ415" s="393"/>
    </row>
    <row r="416" s="397" customFormat="true" ht="25.15" customHeight="true" x14ac:dyDescent="0.2">
      <c r="B416" s="1041"/>
      <c r="C416" s="1154" t="s">
        <v>277</v>
      </c>
      <c r="D416" s="1155"/>
      <c r="E416" s="717">
        <v>0.51809410792382948</v>
      </c>
      <c r="F416" s="671"/>
      <c r="G416" s="671"/>
      <c r="H416" s="1155" t="s">
        <v>276</v>
      </c>
      <c r="I416" s="1155"/>
      <c r="J416" s="718">
        <v>0.49180711471775457</v>
      </c>
      <c r="K416" s="671"/>
      <c r="L416" s="671"/>
      <c r="M416" s="1155" t="s">
        <v>273</v>
      </c>
      <c r="N416" s="1155"/>
      <c r="O416" s="719">
        <v>0.45868223310019363</v>
      </c>
      <c r="P416" s="671"/>
      <c r="Q416" s="671"/>
      <c r="S416" s="390"/>
      <c r="T416" s="390"/>
      <c r="U416" s="390"/>
      <c r="V416" s="390"/>
      <c r="W416" s="390"/>
      <c r="X416" s="390"/>
      <c r="Y416" s="390"/>
      <c r="Z416" s="390"/>
      <c r="AA416" s="390"/>
      <c r="AB416" s="390"/>
      <c r="AC416" s="390"/>
      <c r="AD416" s="390"/>
      <c r="AE416" s="390"/>
      <c r="AF416" s="390"/>
      <c r="AG416" s="390"/>
      <c r="AH416" s="390"/>
      <c r="AI416" s="390"/>
      <c r="AJ416" s="390"/>
      <c r="AK416" s="390"/>
      <c r="AL416" s="390"/>
      <c r="AM416" s="390"/>
      <c r="AN416" s="390"/>
      <c r="AO416" s="390"/>
      <c r="AP416" s="390"/>
      <c r="AQ416" s="390"/>
      <c r="AR416" s="390"/>
      <c r="AS416" s="390"/>
      <c r="AT416" s="390"/>
      <c r="AU416" s="390"/>
      <c r="AV416" s="390"/>
      <c r="AW416" s="390"/>
      <c r="AX416" s="390"/>
      <c r="AY416" s="390"/>
      <c r="AZ416" s="390"/>
      <c r="BA416" s="392"/>
      <c r="BB416" s="469"/>
      <c r="BC416" s="392"/>
      <c r="BD416" s="392"/>
      <c r="BE416" s="392"/>
      <c r="BF416" s="392"/>
      <c r="BG416" s="392"/>
      <c r="BH416" s="392"/>
      <c r="BI416" s="392"/>
      <c r="BJ416" s="392"/>
      <c r="BK416" s="392"/>
      <c r="BL416" s="392"/>
      <c r="BM416" s="392"/>
      <c r="BN416" s="392"/>
      <c r="BO416" s="392"/>
      <c r="BP416" s="392"/>
      <c r="BQ416" s="392"/>
      <c r="BR416" s="392"/>
      <c r="BS416" s="393"/>
      <c r="BT416" s="393"/>
      <c r="BU416" s="393"/>
      <c r="BV416" s="393"/>
      <c r="BW416" s="393"/>
      <c r="BX416" s="393"/>
      <c r="BY416" s="393"/>
      <c r="BZ416" s="393"/>
      <c r="CA416" s="393"/>
      <c r="CB416" s="393"/>
      <c r="CC416" s="393"/>
      <c r="CD416" s="393"/>
      <c r="CE416" s="393"/>
      <c r="CF416" s="393"/>
      <c r="CG416" s="393"/>
      <c r="CH416" s="393"/>
      <c r="CI416" s="393"/>
      <c r="CJ416" s="393"/>
      <c r="CK416" s="393"/>
      <c r="CL416" s="393"/>
      <c r="CM416" s="393"/>
      <c r="CN416" s="393"/>
      <c r="CO416" s="393"/>
      <c r="CP416" s="393"/>
      <c r="CQ416" s="393"/>
      <c r="CR416" s="393"/>
      <c r="CS416" s="393"/>
      <c r="CT416" s="393"/>
      <c r="CU416" s="393"/>
      <c r="CV416" s="393"/>
      <c r="CW416" s="393"/>
      <c r="CX416" s="393"/>
      <c r="CY416" s="393"/>
      <c r="CZ416" s="393"/>
    </row>
    <row r="417" s="397" customFormat="true" ht="25.15" customHeight="true" x14ac:dyDescent="0.2">
      <c r="B417" s="1041"/>
      <c r="C417" s="1154" t="s">
        <v>284</v>
      </c>
      <c r="D417" s="1155"/>
      <c r="E417" s="717">
        <v>0.45940369124972824</v>
      </c>
      <c r="F417" s="671"/>
      <c r="G417" s="671"/>
      <c r="H417" s="1155" t="s">
        <v>284</v>
      </c>
      <c r="I417" s="1155"/>
      <c r="J417" s="718">
        <v>0.46975714609310348</v>
      </c>
      <c r="K417" s="671"/>
      <c r="L417" s="671"/>
      <c r="M417" s="1155" t="s">
        <v>217</v>
      </c>
      <c r="N417" s="1155"/>
      <c r="O417" s="719">
        <v>-0.44051791090517811</v>
      </c>
      <c r="P417" s="671"/>
      <c r="Q417" s="671"/>
      <c r="S417" s="390"/>
      <c r="T417" s="390"/>
      <c r="U417" s="390"/>
      <c r="V417" s="390"/>
      <c r="W417" s="390"/>
      <c r="X417" s="390"/>
      <c r="Y417" s="390"/>
      <c r="Z417" s="390"/>
      <c r="AA417" s="390"/>
      <c r="AB417" s="390"/>
      <c r="AC417" s="390"/>
      <c r="AD417" s="390"/>
      <c r="AE417" s="390"/>
      <c r="AF417" s="390"/>
      <c r="AG417" s="390"/>
      <c r="AH417" s="390"/>
      <c r="AI417" s="390"/>
      <c r="AJ417" s="390"/>
      <c r="AK417" s="390"/>
      <c r="AL417" s="390"/>
      <c r="AM417" s="390"/>
      <c r="AN417" s="390"/>
      <c r="AO417" s="390"/>
      <c r="AP417" s="390"/>
      <c r="AQ417" s="390"/>
      <c r="AR417" s="390"/>
      <c r="AS417" s="390"/>
      <c r="AT417" s="390"/>
      <c r="AU417" s="390"/>
      <c r="AV417" s="390"/>
      <c r="AW417" s="390"/>
      <c r="AX417" s="390"/>
      <c r="AY417" s="390"/>
      <c r="AZ417" s="390"/>
      <c r="BA417" s="392"/>
      <c r="BB417" s="469"/>
      <c r="BC417" s="392"/>
      <c r="BD417" s="392"/>
      <c r="BE417" s="392"/>
      <c r="BF417" s="392"/>
      <c r="BG417" s="392"/>
      <c r="BH417" s="392"/>
      <c r="BI417" s="392"/>
      <c r="BJ417" s="392"/>
      <c r="BK417" s="392"/>
      <c r="BL417" s="392"/>
      <c r="BM417" s="392"/>
      <c r="BN417" s="392"/>
      <c r="BO417" s="392"/>
      <c r="BP417" s="392"/>
      <c r="BQ417" s="392"/>
      <c r="BR417" s="392"/>
      <c r="BS417" s="393"/>
      <c r="BT417" s="393"/>
      <c r="BU417" s="393"/>
      <c r="BV417" s="393"/>
      <c r="BW417" s="393"/>
      <c r="BX417" s="393"/>
      <c r="BY417" s="393"/>
      <c r="BZ417" s="393"/>
      <c r="CA417" s="393"/>
      <c r="CB417" s="393"/>
      <c r="CC417" s="393"/>
      <c r="CD417" s="393"/>
      <c r="CE417" s="393"/>
      <c r="CF417" s="393"/>
      <c r="CG417" s="393"/>
      <c r="CH417" s="393"/>
      <c r="CI417" s="393"/>
      <c r="CJ417" s="393"/>
      <c r="CK417" s="393"/>
      <c r="CL417" s="393"/>
      <c r="CM417" s="393"/>
      <c r="CN417" s="393"/>
      <c r="CO417" s="393"/>
      <c r="CP417" s="393"/>
      <c r="CQ417" s="393"/>
      <c r="CR417" s="393"/>
      <c r="CS417" s="393"/>
      <c r="CT417" s="393"/>
      <c r="CU417" s="393"/>
      <c r="CV417" s="393"/>
      <c r="CW417" s="393"/>
      <c r="CX417" s="393"/>
      <c r="CY417" s="393"/>
      <c r="CZ417" s="393"/>
    </row>
    <row r="418" s="397" customFormat="true" ht="25.15" customHeight="true" x14ac:dyDescent="0.2">
      <c r="B418" s="1041"/>
      <c r="C418" s="1154" t="s">
        <v>281</v>
      </c>
      <c r="D418" s="1155"/>
      <c r="E418" s="717">
        <v>0.45048726662340732</v>
      </c>
      <c r="F418" s="671"/>
      <c r="G418" s="671"/>
      <c r="H418" s="1155" t="s">
        <v>285</v>
      </c>
      <c r="I418" s="1155"/>
      <c r="J418" s="718">
        <v>0.4591179057605107</v>
      </c>
      <c r="K418" s="671"/>
      <c r="L418" s="671"/>
      <c r="M418" s="1155" t="s">
        <v>271</v>
      </c>
      <c r="N418" s="1155"/>
      <c r="O418" s="719">
        <v>0.42166266156327969</v>
      </c>
      <c r="P418" s="671"/>
      <c r="Q418" s="671"/>
      <c r="S418" s="390"/>
      <c r="T418" s="390"/>
      <c r="U418" s="390"/>
      <c r="V418" s="390"/>
      <c r="W418" s="390"/>
      <c r="X418" s="390"/>
      <c r="Y418" s="390"/>
      <c r="Z418" s="390"/>
      <c r="AA418" s="390"/>
      <c r="AB418" s="390"/>
      <c r="AC418" s="390"/>
      <c r="AD418" s="390"/>
      <c r="AE418" s="390"/>
      <c r="AF418" s="390"/>
      <c r="AG418" s="390"/>
      <c r="AH418" s="390"/>
      <c r="AI418" s="390"/>
      <c r="AJ418" s="390"/>
      <c r="AK418" s="390"/>
      <c r="AL418" s="390"/>
      <c r="AM418" s="390"/>
      <c r="AN418" s="390"/>
      <c r="AO418" s="390"/>
      <c r="AP418" s="390"/>
      <c r="AQ418" s="390"/>
      <c r="AR418" s="390"/>
      <c r="AS418" s="390"/>
      <c r="AT418" s="390"/>
      <c r="AU418" s="390"/>
      <c r="AV418" s="390"/>
      <c r="AW418" s="390"/>
      <c r="AX418" s="390"/>
      <c r="AY418" s="390"/>
      <c r="AZ418" s="390"/>
      <c r="BA418" s="392"/>
      <c r="BB418" s="469"/>
      <c r="BC418" s="392"/>
      <c r="BD418" s="392"/>
      <c r="BE418" s="392"/>
      <c r="BF418" s="392"/>
      <c r="BG418" s="392"/>
      <c r="BH418" s="392"/>
      <c r="BI418" s="392"/>
      <c r="BJ418" s="392"/>
      <c r="BK418" s="392"/>
      <c r="BL418" s="392"/>
      <c r="BM418" s="392"/>
      <c r="BN418" s="392"/>
      <c r="BO418" s="392"/>
      <c r="BP418" s="392"/>
      <c r="BQ418" s="392"/>
      <c r="BR418" s="392"/>
      <c r="BS418" s="393"/>
      <c r="BT418" s="393"/>
      <c r="BU418" s="393"/>
      <c r="BV418" s="393"/>
      <c r="BW418" s="393"/>
      <c r="BX418" s="393"/>
      <c r="BY418" s="393"/>
      <c r="BZ418" s="393"/>
      <c r="CA418" s="393"/>
      <c r="CB418" s="393"/>
      <c r="CC418" s="393"/>
      <c r="CD418" s="393"/>
      <c r="CE418" s="393"/>
      <c r="CF418" s="393"/>
      <c r="CG418" s="393"/>
      <c r="CH418" s="393"/>
      <c r="CI418" s="393"/>
      <c r="CJ418" s="393"/>
      <c r="CK418" s="393"/>
      <c r="CL418" s="393"/>
      <c r="CM418" s="393"/>
      <c r="CN418" s="393"/>
      <c r="CO418" s="393"/>
      <c r="CP418" s="393"/>
      <c r="CQ418" s="393"/>
      <c r="CR418" s="393"/>
      <c r="CS418" s="393"/>
      <c r="CT418" s="393"/>
      <c r="CU418" s="393"/>
      <c r="CV418" s="393"/>
      <c r="CW418" s="393"/>
      <c r="CX418" s="393"/>
      <c r="CY418" s="393"/>
      <c r="CZ418" s="393"/>
    </row>
    <row r="419" s="397" customFormat="true" ht="25.15" customHeight="true" x14ac:dyDescent="0.2">
      <c r="B419" s="1041"/>
      <c r="C419" s="1154" t="s">
        <v>285</v>
      </c>
      <c r="D419" s="1155"/>
      <c r="E419" s="717">
        <v>0.44041466819295055</v>
      </c>
      <c r="F419" s="671"/>
      <c r="G419" s="671"/>
      <c r="H419" s="1155" t="s">
        <v>281</v>
      </c>
      <c r="I419" s="1155"/>
      <c r="J419" s="718">
        <v>0.41237746578894269</v>
      </c>
      <c r="K419" s="671"/>
      <c r="L419" s="671"/>
      <c r="M419" s="1155" t="s">
        <v>286</v>
      </c>
      <c r="N419" s="1155"/>
      <c r="O419" s="719">
        <v>0.40819773494035022</v>
      </c>
      <c r="P419" s="671"/>
      <c r="Q419" s="671"/>
      <c r="S419" s="390"/>
      <c r="T419" s="390"/>
      <c r="U419" s="390"/>
      <c r="V419" s="390"/>
      <c r="W419" s="390"/>
      <c r="X419" s="390"/>
      <c r="Y419" s="390"/>
      <c r="Z419" s="390"/>
      <c r="AA419" s="390"/>
      <c r="AB419" s="390"/>
      <c r="AC419" s="390"/>
      <c r="AD419" s="390"/>
      <c r="AE419" s="390"/>
      <c r="AF419" s="390"/>
      <c r="AG419" s="390"/>
      <c r="AH419" s="390"/>
      <c r="AI419" s="390"/>
      <c r="AJ419" s="390"/>
      <c r="AK419" s="390"/>
      <c r="AL419" s="390"/>
      <c r="AM419" s="390"/>
      <c r="AN419" s="390"/>
      <c r="AO419" s="390"/>
      <c r="AP419" s="390"/>
      <c r="AQ419" s="390"/>
      <c r="AR419" s="390"/>
      <c r="AS419" s="390"/>
      <c r="AT419" s="390"/>
      <c r="AU419" s="390"/>
      <c r="AV419" s="390"/>
      <c r="AW419" s="390"/>
      <c r="AX419" s="390"/>
      <c r="AY419" s="390"/>
      <c r="AZ419" s="390"/>
      <c r="BA419" s="392"/>
      <c r="BB419" s="469"/>
      <c r="BC419" s="392"/>
      <c r="BD419" s="392"/>
      <c r="BE419" s="392"/>
      <c r="BF419" s="392"/>
      <c r="BG419" s="392"/>
      <c r="BH419" s="392"/>
      <c r="BI419" s="392"/>
      <c r="BJ419" s="392"/>
      <c r="BK419" s="392"/>
      <c r="BL419" s="392"/>
      <c r="BM419" s="392"/>
      <c r="BN419" s="392"/>
      <c r="BO419" s="392"/>
      <c r="BP419" s="392"/>
      <c r="BQ419" s="392"/>
      <c r="BR419" s="392"/>
      <c r="BS419" s="393"/>
      <c r="BT419" s="393"/>
      <c r="BU419" s="393"/>
      <c r="BV419" s="393"/>
      <c r="BW419" s="393"/>
      <c r="BX419" s="393"/>
      <c r="BY419" s="393"/>
      <c r="BZ419" s="393"/>
      <c r="CA419" s="393"/>
      <c r="CB419" s="393"/>
      <c r="CC419" s="393"/>
      <c r="CD419" s="393"/>
      <c r="CE419" s="393"/>
      <c r="CF419" s="393"/>
      <c r="CG419" s="393"/>
      <c r="CH419" s="393"/>
      <c r="CI419" s="393"/>
      <c r="CJ419" s="393"/>
      <c r="CK419" s="393"/>
      <c r="CL419" s="393"/>
      <c r="CM419" s="393"/>
      <c r="CN419" s="393"/>
      <c r="CO419" s="393"/>
      <c r="CP419" s="393"/>
      <c r="CQ419" s="393"/>
      <c r="CR419" s="393"/>
      <c r="CS419" s="393"/>
      <c r="CT419" s="393"/>
      <c r="CU419" s="393"/>
      <c r="CV419" s="393"/>
      <c r="CW419" s="393"/>
      <c r="CX419" s="393"/>
      <c r="CY419" s="393"/>
      <c r="CZ419" s="393"/>
    </row>
    <row r="420" s="397" customFormat="true" ht="25.15" customHeight="true" x14ac:dyDescent="0.2">
      <c r="B420" s="1041"/>
      <c r="C420" s="1154" t="s">
        <v>282</v>
      </c>
      <c r="D420" s="1155"/>
      <c r="E420" s="717">
        <v>0.42833813155686512</v>
      </c>
      <c r="F420" s="671"/>
      <c r="G420" s="671"/>
      <c r="H420" s="1155" t="s">
        <v>282</v>
      </c>
      <c r="I420" s="1155"/>
      <c r="J420" s="718">
        <v>0.38925374579863703</v>
      </c>
      <c r="K420" s="671"/>
      <c r="L420" s="671"/>
      <c r="M420" s="1155" t="s">
        <v>279</v>
      </c>
      <c r="N420" s="1155"/>
      <c r="O420" s="719">
        <v>0.40380306641492791</v>
      </c>
      <c r="P420" s="671"/>
      <c r="Q420" s="671"/>
      <c r="S420" s="390"/>
      <c r="T420" s="390"/>
      <c r="U420" s="390"/>
      <c r="V420" s="390"/>
      <c r="W420" s="390"/>
      <c r="X420" s="390"/>
      <c r="Y420" s="390"/>
      <c r="Z420" s="390"/>
      <c r="AA420" s="390"/>
      <c r="AB420" s="390"/>
      <c r="AC420" s="390"/>
      <c r="AD420" s="390"/>
      <c r="AE420" s="390"/>
      <c r="AF420" s="390"/>
      <c r="AG420" s="390"/>
      <c r="AH420" s="390"/>
      <c r="AI420" s="390"/>
      <c r="AJ420" s="390"/>
      <c r="AK420" s="390"/>
      <c r="AL420" s="390"/>
      <c r="AM420" s="390"/>
      <c r="AN420" s="390"/>
      <c r="AO420" s="390"/>
      <c r="AP420" s="390"/>
      <c r="AQ420" s="390"/>
      <c r="AR420" s="390"/>
      <c r="AS420" s="390"/>
      <c r="AT420" s="390"/>
      <c r="AU420" s="390"/>
      <c r="AV420" s="390"/>
      <c r="AW420" s="390"/>
      <c r="AX420" s="390"/>
      <c r="AY420" s="390"/>
      <c r="AZ420" s="390"/>
      <c r="BA420" s="392"/>
      <c r="BB420" s="469"/>
      <c r="BC420" s="392"/>
      <c r="BD420" s="392"/>
      <c r="BE420" s="392"/>
      <c r="BF420" s="392"/>
      <c r="BG420" s="392"/>
      <c r="BH420" s="392"/>
      <c r="BI420" s="392"/>
      <c r="BJ420" s="392"/>
      <c r="BK420" s="392"/>
      <c r="BL420" s="392"/>
      <c r="BM420" s="392"/>
      <c r="BN420" s="392"/>
      <c r="BO420" s="392"/>
      <c r="BP420" s="392"/>
      <c r="BQ420" s="392"/>
      <c r="BR420" s="392"/>
      <c r="BS420" s="393"/>
      <c r="BT420" s="393"/>
      <c r="BU420" s="393"/>
      <c r="BV420" s="393"/>
      <c r="BW420" s="393"/>
      <c r="BX420" s="393"/>
      <c r="BY420" s="393"/>
      <c r="BZ420" s="393"/>
      <c r="CA420" s="393"/>
      <c r="CB420" s="393"/>
      <c r="CC420" s="393"/>
      <c r="CD420" s="393"/>
      <c r="CE420" s="393"/>
      <c r="CF420" s="393"/>
      <c r="CG420" s="393"/>
      <c r="CH420" s="393"/>
      <c r="CI420" s="393"/>
      <c r="CJ420" s="393"/>
      <c r="CK420" s="393"/>
      <c r="CL420" s="393"/>
      <c r="CM420" s="393"/>
      <c r="CN420" s="393"/>
      <c r="CO420" s="393"/>
      <c r="CP420" s="393"/>
      <c r="CQ420" s="393"/>
      <c r="CR420" s="393"/>
      <c r="CS420" s="393"/>
      <c r="CT420" s="393"/>
      <c r="CU420" s="393"/>
      <c r="CV420" s="393"/>
      <c r="CW420" s="393"/>
      <c r="CX420" s="393"/>
      <c r="CY420" s="393"/>
      <c r="CZ420" s="393"/>
    </row>
    <row r="421" s="397" customFormat="true" ht="25.15" customHeight="true" x14ac:dyDescent="0.2">
      <c r="B421" s="1041"/>
      <c r="C421" s="1154" t="s">
        <v>217</v>
      </c>
      <c r="D421" s="1155"/>
      <c r="E421" s="717">
        <v>-0.4162441814472802</v>
      </c>
      <c r="F421" s="671"/>
      <c r="G421" s="671"/>
      <c r="H421" s="1155" t="s">
        <v>286</v>
      </c>
      <c r="I421" s="1155"/>
      <c r="J421" s="718">
        <v>0.38662262043280643</v>
      </c>
      <c r="K421" s="671"/>
      <c r="L421" s="671"/>
      <c r="M421" s="1155" t="s">
        <v>275</v>
      </c>
      <c r="N421" s="1155"/>
      <c r="O421" s="719">
        <v>0.40060065976337178</v>
      </c>
      <c r="P421" s="671"/>
      <c r="Q421" s="671"/>
      <c r="S421" s="390"/>
      <c r="T421" s="390"/>
      <c r="U421" s="390"/>
      <c r="V421" s="390"/>
      <c r="W421" s="390"/>
      <c r="X421" s="390"/>
      <c r="Y421" s="390"/>
      <c r="Z421" s="390"/>
      <c r="AA421" s="390"/>
      <c r="AB421" s="390"/>
      <c r="AC421" s="390"/>
      <c r="AD421" s="390"/>
      <c r="AE421" s="390"/>
      <c r="AF421" s="390"/>
      <c r="AG421" s="390"/>
      <c r="AH421" s="390"/>
      <c r="AI421" s="390"/>
      <c r="AJ421" s="390"/>
      <c r="AK421" s="390"/>
      <c r="AL421" s="390"/>
      <c r="AM421" s="390"/>
      <c r="AN421" s="390"/>
      <c r="AO421" s="390"/>
      <c r="AP421" s="390"/>
      <c r="AQ421" s="390"/>
      <c r="AR421" s="390"/>
      <c r="AS421" s="390"/>
      <c r="AT421" s="390"/>
      <c r="AU421" s="390"/>
      <c r="AV421" s="390"/>
      <c r="AW421" s="390"/>
      <c r="AX421" s="390"/>
      <c r="AY421" s="390"/>
      <c r="AZ421" s="390"/>
      <c r="BA421" s="392"/>
      <c r="BB421" s="469"/>
      <c r="BC421" s="392"/>
      <c r="BD421" s="392"/>
      <c r="BE421" s="392"/>
      <c r="BF421" s="392"/>
      <c r="BG421" s="392"/>
      <c r="BH421" s="392"/>
      <c r="BI421" s="392"/>
      <c r="BJ421" s="392"/>
      <c r="BK421" s="392"/>
      <c r="BL421" s="392"/>
      <c r="BM421" s="392"/>
      <c r="BN421" s="392"/>
      <c r="BO421" s="392"/>
      <c r="BP421" s="392"/>
      <c r="BQ421" s="392"/>
      <c r="BR421" s="392"/>
      <c r="BS421" s="393"/>
      <c r="BT421" s="393"/>
      <c r="BU421" s="393"/>
      <c r="BV421" s="393"/>
      <c r="BW421" s="393"/>
      <c r="BX421" s="393"/>
      <c r="BY421" s="393"/>
      <c r="BZ421" s="393"/>
      <c r="CA421" s="393"/>
      <c r="CB421" s="393"/>
      <c r="CC421" s="393"/>
      <c r="CD421" s="393"/>
      <c r="CE421" s="393"/>
      <c r="CF421" s="393"/>
      <c r="CG421" s="393"/>
      <c r="CH421" s="393"/>
      <c r="CI421" s="393"/>
      <c r="CJ421" s="393"/>
      <c r="CK421" s="393"/>
      <c r="CL421" s="393"/>
      <c r="CM421" s="393"/>
      <c r="CN421" s="393"/>
      <c r="CO421" s="393"/>
      <c r="CP421" s="393"/>
      <c r="CQ421" s="393"/>
      <c r="CR421" s="393"/>
      <c r="CS421" s="393"/>
      <c r="CT421" s="393"/>
      <c r="CU421" s="393"/>
      <c r="CV421" s="393"/>
      <c r="CW421" s="393"/>
      <c r="CX421" s="393"/>
      <c r="CY421" s="393"/>
      <c r="CZ421" s="393"/>
    </row>
    <row r="422" s="397" customFormat="true" ht="25.15" customHeight="true" x14ac:dyDescent="0.2">
      <c r="B422" s="1041"/>
      <c r="C422" s="1154" t="s">
        <v>286</v>
      </c>
      <c r="D422" s="1155"/>
      <c r="E422" s="717">
        <v>0.39336011549094851</v>
      </c>
      <c r="F422" s="671"/>
      <c r="G422" s="671"/>
      <c r="H422" s="1155" t="s">
        <v>287</v>
      </c>
      <c r="I422" s="1155"/>
      <c r="J422" s="718">
        <v>0.37244454740215643</v>
      </c>
      <c r="K422" s="671"/>
      <c r="L422" s="671"/>
      <c r="M422" s="1155" t="s">
        <v>288</v>
      </c>
      <c r="N422" s="1155"/>
      <c r="O422" s="719">
        <v>0.3695614767791765</v>
      </c>
      <c r="P422" s="671"/>
      <c r="Q422" s="671"/>
      <c r="S422" s="390"/>
      <c r="T422" s="390"/>
      <c r="U422" s="390"/>
      <c r="V422" s="390"/>
      <c r="W422" s="390"/>
      <c r="X422" s="390"/>
      <c r="Y422" s="390"/>
      <c r="Z422" s="390"/>
      <c r="AA422" s="390"/>
      <c r="AB422" s="390"/>
      <c r="AC422" s="390"/>
      <c r="AD422" s="390"/>
      <c r="AE422" s="390"/>
      <c r="AF422" s="390"/>
      <c r="AG422" s="390"/>
      <c r="AH422" s="390"/>
      <c r="AI422" s="390"/>
      <c r="AJ422" s="390"/>
      <c r="AK422" s="390"/>
      <c r="AL422" s="390"/>
      <c r="AM422" s="390"/>
      <c r="AN422" s="390"/>
      <c r="AO422" s="390"/>
      <c r="AP422" s="390"/>
      <c r="AQ422" s="390"/>
      <c r="AR422" s="390"/>
      <c r="AS422" s="390"/>
      <c r="AT422" s="390"/>
      <c r="AU422" s="390"/>
      <c r="AV422" s="390"/>
      <c r="AW422" s="390"/>
      <c r="AX422" s="390"/>
      <c r="AY422" s="390"/>
      <c r="AZ422" s="390"/>
      <c r="BA422" s="392"/>
      <c r="BB422" s="469"/>
      <c r="BC422" s="392"/>
      <c r="BD422" s="392"/>
      <c r="BE422" s="392"/>
      <c r="BF422" s="392"/>
      <c r="BG422" s="392"/>
      <c r="BH422" s="392"/>
      <c r="BI422" s="392"/>
      <c r="BJ422" s="392"/>
      <c r="BK422" s="392"/>
      <c r="BL422" s="392"/>
      <c r="BM422" s="392"/>
      <c r="BN422" s="392"/>
      <c r="BO422" s="392"/>
      <c r="BP422" s="392"/>
      <c r="BQ422" s="392"/>
      <c r="BR422" s="392"/>
      <c r="BS422" s="393"/>
      <c r="BT422" s="393"/>
      <c r="BU422" s="393"/>
      <c r="BV422" s="393"/>
      <c r="BW422" s="393"/>
      <c r="BX422" s="393"/>
      <c r="BY422" s="393"/>
      <c r="BZ422" s="393"/>
      <c r="CA422" s="393"/>
      <c r="CB422" s="393"/>
      <c r="CC422" s="393"/>
      <c r="CD422" s="393"/>
      <c r="CE422" s="393"/>
      <c r="CF422" s="393"/>
      <c r="CG422" s="393"/>
      <c r="CH422" s="393"/>
      <c r="CI422" s="393"/>
      <c r="CJ422" s="393"/>
      <c r="CK422" s="393"/>
      <c r="CL422" s="393"/>
      <c r="CM422" s="393"/>
      <c r="CN422" s="393"/>
      <c r="CO422" s="393"/>
      <c r="CP422" s="393"/>
      <c r="CQ422" s="393"/>
      <c r="CR422" s="393"/>
      <c r="CS422" s="393"/>
      <c r="CT422" s="393"/>
      <c r="CU422" s="393"/>
      <c r="CV422" s="393"/>
      <c r="CW422" s="393"/>
      <c r="CX422" s="393"/>
      <c r="CY422" s="393"/>
      <c r="CZ422" s="393"/>
    </row>
    <row r="423" s="397" customFormat="true" ht="25.15" customHeight="true" x14ac:dyDescent="0.2">
      <c r="B423" s="1041"/>
      <c r="C423" s="1154" t="s">
        <v>283</v>
      </c>
      <c r="D423" s="1155"/>
      <c r="E423" s="717">
        <v>0.36919462712772116</v>
      </c>
      <c r="F423" s="671"/>
      <c r="G423" s="671"/>
      <c r="H423" s="1155" t="s">
        <v>217</v>
      </c>
      <c r="I423" s="1155"/>
      <c r="J423" s="718">
        <v>-0.34693304897328703</v>
      </c>
      <c r="K423" s="671"/>
      <c r="L423" s="671"/>
      <c r="M423" s="1155" t="s">
        <v>284</v>
      </c>
      <c r="N423" s="1155"/>
      <c r="O423" s="719">
        <v>0.36518831721252765</v>
      </c>
      <c r="P423" s="671"/>
      <c r="Q423" s="671"/>
      <c r="S423" s="390"/>
      <c r="T423" s="390"/>
      <c r="U423" s="390"/>
      <c r="V423" s="390"/>
      <c r="W423" s="390"/>
      <c r="X423" s="390"/>
      <c r="Y423" s="390"/>
      <c r="Z423" s="390"/>
      <c r="AA423" s="390"/>
      <c r="AB423" s="390"/>
      <c r="AC423" s="390"/>
      <c r="AD423" s="390"/>
      <c r="AE423" s="390"/>
      <c r="AF423" s="390"/>
      <c r="AG423" s="390"/>
      <c r="AH423" s="390"/>
      <c r="AI423" s="390"/>
      <c r="AJ423" s="390"/>
      <c r="AK423" s="390"/>
      <c r="AL423" s="390"/>
      <c r="AM423" s="390"/>
      <c r="AN423" s="390"/>
      <c r="AO423" s="390"/>
      <c r="AP423" s="390"/>
      <c r="AQ423" s="390"/>
      <c r="AR423" s="390"/>
      <c r="AS423" s="390"/>
      <c r="AT423" s="390"/>
      <c r="AU423" s="390"/>
      <c r="AV423" s="390"/>
      <c r="AW423" s="390"/>
      <c r="AX423" s="390"/>
      <c r="AY423" s="390"/>
      <c r="AZ423" s="390"/>
      <c r="BA423" s="392"/>
      <c r="BB423" s="469"/>
      <c r="BC423" s="392"/>
      <c r="BD423" s="392"/>
      <c r="BE423" s="392"/>
      <c r="BF423" s="392"/>
      <c r="BG423" s="392"/>
      <c r="BH423" s="392"/>
      <c r="BI423" s="392"/>
      <c r="BJ423" s="392"/>
      <c r="BK423" s="392"/>
      <c r="BL423" s="392"/>
      <c r="BM423" s="392"/>
      <c r="BN423" s="392"/>
      <c r="BO423" s="392"/>
      <c r="BP423" s="392"/>
      <c r="BQ423" s="392"/>
      <c r="BR423" s="392"/>
      <c r="BS423" s="393"/>
      <c r="BT423" s="393"/>
      <c r="BU423" s="393"/>
      <c r="BV423" s="393"/>
      <c r="BW423" s="393"/>
      <c r="BX423" s="393"/>
      <c r="BY423" s="393"/>
      <c r="BZ423" s="393"/>
      <c r="CA423" s="393"/>
      <c r="CB423" s="393"/>
      <c r="CC423" s="393"/>
      <c r="CD423" s="393"/>
      <c r="CE423" s="393"/>
      <c r="CF423" s="393"/>
      <c r="CG423" s="393"/>
      <c r="CH423" s="393"/>
      <c r="CI423" s="393"/>
      <c r="CJ423" s="393"/>
      <c r="CK423" s="393"/>
      <c r="CL423" s="393"/>
      <c r="CM423" s="393"/>
      <c r="CN423" s="393"/>
      <c r="CO423" s="393"/>
      <c r="CP423" s="393"/>
      <c r="CQ423" s="393"/>
      <c r="CR423" s="393"/>
      <c r="CS423" s="393"/>
      <c r="CT423" s="393"/>
      <c r="CU423" s="393"/>
      <c r="CV423" s="393"/>
      <c r="CW423" s="393"/>
      <c r="CX423" s="393"/>
      <c r="CY423" s="393"/>
      <c r="CZ423" s="393"/>
    </row>
    <row r="424" s="397" customFormat="true" ht="25.15" customHeight="true" x14ac:dyDescent="0.2">
      <c r="B424" s="1041"/>
      <c r="C424" s="1154" t="s">
        <v>287</v>
      </c>
      <c r="D424" s="1155"/>
      <c r="E424" s="717">
        <v>0.36313195153847339</v>
      </c>
      <c r="F424" s="671"/>
      <c r="G424" s="671"/>
      <c r="H424" s="1155" t="s">
        <v>289</v>
      </c>
      <c r="I424" s="1155"/>
      <c r="J424" s="718">
        <v>0.3397663319014963</v>
      </c>
      <c r="K424" s="671"/>
      <c r="L424" s="671"/>
      <c r="M424" s="1155" t="s">
        <v>290</v>
      </c>
      <c r="N424" s="1155"/>
      <c r="O424" s="719">
        <v>0.35079598357014308</v>
      </c>
      <c r="P424" s="671"/>
      <c r="Q424" s="671"/>
      <c r="S424" s="390"/>
      <c r="T424" s="390"/>
      <c r="U424" s="390"/>
      <c r="V424" s="390"/>
      <c r="W424" s="390"/>
      <c r="X424" s="390"/>
      <c r="Y424" s="390"/>
      <c r="Z424" s="390"/>
      <c r="AA424" s="390"/>
      <c r="AB424" s="390"/>
      <c r="AC424" s="390"/>
      <c r="AD424" s="390"/>
      <c r="AE424" s="390"/>
      <c r="AF424" s="390"/>
      <c r="AG424" s="390"/>
      <c r="AH424" s="390"/>
      <c r="AI424" s="390"/>
      <c r="AJ424" s="390"/>
      <c r="AK424" s="390"/>
      <c r="AL424" s="390"/>
      <c r="AM424" s="390"/>
      <c r="AN424" s="390"/>
      <c r="AO424" s="390"/>
      <c r="AP424" s="390"/>
      <c r="AQ424" s="390"/>
      <c r="AR424" s="390"/>
      <c r="AS424" s="390"/>
      <c r="AT424" s="390"/>
      <c r="AU424" s="390"/>
      <c r="AV424" s="390"/>
      <c r="AW424" s="390"/>
      <c r="AX424" s="390"/>
      <c r="AY424" s="390"/>
      <c r="AZ424" s="390"/>
      <c r="BA424" s="392"/>
      <c r="BB424" s="469"/>
      <c r="BC424" s="392"/>
      <c r="BD424" s="392"/>
      <c r="BE424" s="392"/>
      <c r="BF424" s="392"/>
      <c r="BG424" s="392"/>
      <c r="BH424" s="392"/>
      <c r="BI424" s="392"/>
      <c r="BJ424" s="392"/>
      <c r="BK424" s="392"/>
      <c r="BL424" s="392"/>
      <c r="BM424" s="392"/>
      <c r="BN424" s="392"/>
      <c r="BO424" s="392"/>
      <c r="BP424" s="392"/>
      <c r="BQ424" s="392"/>
      <c r="BR424" s="392"/>
      <c r="BS424" s="393"/>
      <c r="BT424" s="393"/>
      <c r="BU424" s="393"/>
      <c r="BV424" s="393"/>
      <c r="BW424" s="393"/>
      <c r="BX424" s="393"/>
      <c r="BY424" s="393"/>
      <c r="BZ424" s="393"/>
      <c r="CA424" s="393"/>
      <c r="CB424" s="393"/>
      <c r="CC424" s="393"/>
      <c r="CD424" s="393"/>
      <c r="CE424" s="393"/>
      <c r="CF424" s="393"/>
      <c r="CG424" s="393"/>
      <c r="CH424" s="393"/>
      <c r="CI424" s="393"/>
      <c r="CJ424" s="393"/>
      <c r="CK424" s="393"/>
      <c r="CL424" s="393"/>
      <c r="CM424" s="393"/>
      <c r="CN424" s="393"/>
      <c r="CO424" s="393"/>
      <c r="CP424" s="393"/>
      <c r="CQ424" s="393"/>
      <c r="CR424" s="393"/>
      <c r="CS424" s="393"/>
      <c r="CT424" s="393"/>
      <c r="CU424" s="393"/>
      <c r="CV424" s="393"/>
      <c r="CW424" s="393"/>
      <c r="CX424" s="393"/>
      <c r="CY424" s="393"/>
      <c r="CZ424" s="393"/>
    </row>
    <row r="425" s="397" customFormat="true" ht="25.15" customHeight="true" x14ac:dyDescent="0.2">
      <c r="B425" s="1041"/>
      <c r="C425" s="1154" t="s">
        <v>232</v>
      </c>
      <c r="D425" s="1155"/>
      <c r="E425" s="717">
        <v>-0.33974122494815368</v>
      </c>
      <c r="F425" s="671"/>
      <c r="G425" s="671"/>
      <c r="H425" s="1155" t="s">
        <v>232</v>
      </c>
      <c r="I425" s="1155"/>
      <c r="J425" s="718">
        <v>-0.32959091572269894</v>
      </c>
      <c r="K425" s="671"/>
      <c r="L425" s="671"/>
      <c r="M425" s="1155" t="s">
        <v>291</v>
      </c>
      <c r="N425" s="1155"/>
      <c r="O425" s="719">
        <v>0.3423219889722191</v>
      </c>
      <c r="P425" s="671"/>
      <c r="Q425" s="671"/>
      <c r="S425" s="390"/>
      <c r="T425" s="390"/>
      <c r="U425" s="390"/>
      <c r="V425" s="390"/>
      <c r="W425" s="390"/>
      <c r="X425" s="390"/>
      <c r="Y425" s="390"/>
      <c r="Z425" s="390"/>
      <c r="AA425" s="390"/>
      <c r="AB425" s="390"/>
      <c r="AC425" s="390"/>
      <c r="AD425" s="390"/>
      <c r="AE425" s="390"/>
      <c r="AF425" s="390"/>
      <c r="AG425" s="390"/>
      <c r="AH425" s="390"/>
      <c r="AI425" s="390"/>
      <c r="AJ425" s="390"/>
      <c r="AK425" s="390"/>
      <c r="AL425" s="390"/>
      <c r="AM425" s="390"/>
      <c r="AN425" s="390"/>
      <c r="AO425" s="390"/>
      <c r="AP425" s="390"/>
      <c r="AQ425" s="390"/>
      <c r="AR425" s="390"/>
      <c r="AS425" s="390"/>
      <c r="AT425" s="390"/>
      <c r="AU425" s="390"/>
      <c r="AV425" s="390"/>
      <c r="AW425" s="390"/>
      <c r="AX425" s="390"/>
      <c r="AY425" s="390"/>
      <c r="AZ425" s="390"/>
      <c r="BA425" s="392"/>
      <c r="BB425" s="469"/>
      <c r="BC425" s="392"/>
      <c r="BD425" s="392"/>
      <c r="BE425" s="392"/>
      <c r="BF425" s="392"/>
      <c r="BG425" s="392"/>
      <c r="BH425" s="392"/>
      <c r="BI425" s="392"/>
      <c r="BJ425" s="392"/>
      <c r="BK425" s="392"/>
      <c r="BL425" s="392"/>
      <c r="BM425" s="392"/>
      <c r="BN425" s="392"/>
      <c r="BO425" s="392"/>
      <c r="BP425" s="392"/>
      <c r="BQ425" s="392"/>
      <c r="BR425" s="392"/>
      <c r="BS425" s="393"/>
      <c r="BT425" s="393"/>
      <c r="BU425" s="393"/>
      <c r="BV425" s="393"/>
      <c r="BW425" s="393"/>
      <c r="BX425" s="393"/>
      <c r="BY425" s="393"/>
      <c r="BZ425" s="393"/>
      <c r="CA425" s="393"/>
      <c r="CB425" s="393"/>
      <c r="CC425" s="393"/>
      <c r="CD425" s="393"/>
      <c r="CE425" s="393"/>
      <c r="CF425" s="393"/>
      <c r="CG425" s="393"/>
      <c r="CH425" s="393"/>
      <c r="CI425" s="393"/>
      <c r="CJ425" s="393"/>
      <c r="CK425" s="393"/>
      <c r="CL425" s="393"/>
      <c r="CM425" s="393"/>
      <c r="CN425" s="393"/>
      <c r="CO425" s="393"/>
      <c r="CP425" s="393"/>
      <c r="CQ425" s="393"/>
      <c r="CR425" s="393"/>
      <c r="CS425" s="393"/>
      <c r="CT425" s="393"/>
      <c r="CU425" s="393"/>
      <c r="CV425" s="393"/>
      <c r="CW425" s="393"/>
      <c r="CX425" s="393"/>
      <c r="CY425" s="393"/>
      <c r="CZ425" s="393"/>
    </row>
    <row r="426" s="397" customFormat="true" ht="25.15" customHeight="true" x14ac:dyDescent="0.2">
      <c r="B426" s="1041"/>
      <c r="C426" s="1154" t="s">
        <v>289</v>
      </c>
      <c r="D426" s="1155"/>
      <c r="E426" s="717">
        <v>0.31795826926933424</v>
      </c>
      <c r="F426" s="671"/>
      <c r="G426" s="671"/>
      <c r="H426" s="1155" t="s">
        <v>283</v>
      </c>
      <c r="I426" s="1155"/>
      <c r="J426" s="718">
        <v>0.26667384432334068</v>
      </c>
      <c r="K426" s="671"/>
      <c r="L426" s="671"/>
      <c r="M426" s="1155" t="s">
        <v>285</v>
      </c>
      <c r="N426" s="1155"/>
      <c r="O426" s="719">
        <v>0.34142733520000601</v>
      </c>
      <c r="P426" s="671"/>
      <c r="Q426" s="671"/>
      <c r="S426" s="390"/>
      <c r="T426" s="390"/>
      <c r="U426" s="390"/>
      <c r="V426" s="390"/>
      <c r="W426" s="390"/>
      <c r="X426" s="390"/>
      <c r="Y426" s="390"/>
      <c r="Z426" s="390"/>
      <c r="AA426" s="390"/>
      <c r="AB426" s="390"/>
      <c r="AC426" s="390"/>
      <c r="AD426" s="390"/>
      <c r="AE426" s="390"/>
      <c r="AF426" s="390"/>
      <c r="AG426" s="390"/>
      <c r="AH426" s="390"/>
      <c r="AI426" s="390"/>
      <c r="AJ426" s="390"/>
      <c r="AK426" s="390"/>
      <c r="AL426" s="390"/>
      <c r="AM426" s="390"/>
      <c r="AN426" s="390"/>
      <c r="AO426" s="390"/>
      <c r="AP426" s="390"/>
      <c r="AQ426" s="390"/>
      <c r="AR426" s="390"/>
      <c r="AS426" s="390"/>
      <c r="AT426" s="390"/>
      <c r="AU426" s="390"/>
      <c r="AV426" s="390"/>
      <c r="AW426" s="390"/>
      <c r="AX426" s="390"/>
      <c r="AY426" s="390"/>
      <c r="AZ426" s="390"/>
      <c r="BA426" s="392"/>
      <c r="BB426" s="469"/>
      <c r="BC426" s="392"/>
      <c r="BD426" s="392"/>
      <c r="BE426" s="392"/>
      <c r="BF426" s="392"/>
      <c r="BG426" s="392"/>
      <c r="BH426" s="392"/>
      <c r="BI426" s="392"/>
      <c r="BJ426" s="392"/>
      <c r="BK426" s="392"/>
      <c r="BL426" s="392"/>
      <c r="BM426" s="392"/>
      <c r="BN426" s="392"/>
      <c r="BO426" s="392"/>
      <c r="BP426" s="392"/>
      <c r="BQ426" s="392"/>
      <c r="BR426" s="392"/>
      <c r="BS426" s="393"/>
      <c r="BT426" s="393"/>
      <c r="BU426" s="393"/>
      <c r="BV426" s="393"/>
      <c r="BW426" s="393"/>
      <c r="BX426" s="393"/>
      <c r="BY426" s="393"/>
      <c r="BZ426" s="393"/>
      <c r="CA426" s="393"/>
      <c r="CB426" s="393"/>
      <c r="CC426" s="393"/>
      <c r="CD426" s="393"/>
      <c r="CE426" s="393"/>
      <c r="CF426" s="393"/>
      <c r="CG426" s="393"/>
      <c r="CH426" s="393"/>
      <c r="CI426" s="393"/>
      <c r="CJ426" s="393"/>
      <c r="CK426" s="393"/>
      <c r="CL426" s="393"/>
      <c r="CM426" s="393"/>
      <c r="CN426" s="393"/>
      <c r="CO426" s="393"/>
      <c r="CP426" s="393"/>
      <c r="CQ426" s="393"/>
      <c r="CR426" s="393"/>
      <c r="CS426" s="393"/>
      <c r="CT426" s="393"/>
      <c r="CU426" s="393"/>
      <c r="CV426" s="393"/>
      <c r="CW426" s="393"/>
      <c r="CX426" s="393"/>
      <c r="CY426" s="393"/>
      <c r="CZ426" s="393"/>
    </row>
    <row r="427" s="397" customFormat="true" ht="25.15" customHeight="true" x14ac:dyDescent="0.2">
      <c r="B427" s="1041"/>
      <c r="C427" s="1154" t="s">
        <v>288</v>
      </c>
      <c r="D427" s="1155"/>
      <c r="E427" s="717">
        <v>0.25990093578659951</v>
      </c>
      <c r="F427" s="671"/>
      <c r="G427" s="671"/>
      <c r="H427" s="1155" t="s">
        <v>288</v>
      </c>
      <c r="I427" s="1155"/>
      <c r="J427" s="718">
        <v>0.25098134467923472</v>
      </c>
      <c r="K427" s="671"/>
      <c r="L427" s="671"/>
      <c r="M427" s="1155" t="s">
        <v>287</v>
      </c>
      <c r="N427" s="1155"/>
      <c r="O427" s="719">
        <v>0.32916864810124247</v>
      </c>
      <c r="P427" s="671"/>
      <c r="Q427" s="671"/>
      <c r="S427" s="390"/>
      <c r="T427" s="390"/>
      <c r="U427" s="390"/>
      <c r="V427" s="390"/>
      <c r="W427" s="390"/>
      <c r="X427" s="390"/>
      <c r="Y427" s="390"/>
      <c r="Z427" s="390"/>
      <c r="AA427" s="390"/>
      <c r="AB427" s="390"/>
      <c r="AC427" s="390"/>
      <c r="AD427" s="390"/>
      <c r="AE427" s="390"/>
      <c r="AF427" s="390"/>
      <c r="AG427" s="390"/>
      <c r="AH427" s="390"/>
      <c r="AI427" s="390"/>
      <c r="AJ427" s="390"/>
      <c r="AK427" s="390"/>
      <c r="AL427" s="390"/>
      <c r="AM427" s="390"/>
      <c r="AN427" s="390"/>
      <c r="AO427" s="390"/>
      <c r="AP427" s="390"/>
      <c r="AQ427" s="390"/>
      <c r="AR427" s="390"/>
      <c r="AS427" s="390"/>
      <c r="AT427" s="390"/>
      <c r="AU427" s="390"/>
      <c r="AV427" s="390"/>
      <c r="AW427" s="390"/>
      <c r="AX427" s="390"/>
      <c r="AY427" s="390"/>
      <c r="AZ427" s="390"/>
      <c r="BA427" s="392"/>
      <c r="BB427" s="469"/>
      <c r="BC427" s="392"/>
      <c r="BD427" s="392"/>
      <c r="BE427" s="392"/>
      <c r="BF427" s="392"/>
      <c r="BG427" s="392"/>
      <c r="BH427" s="392"/>
      <c r="BI427" s="392"/>
      <c r="BJ427" s="392"/>
      <c r="BK427" s="392"/>
      <c r="BL427" s="392"/>
      <c r="BM427" s="392"/>
      <c r="BN427" s="392"/>
      <c r="BO427" s="392"/>
      <c r="BP427" s="392"/>
      <c r="BQ427" s="392"/>
      <c r="BR427" s="392"/>
      <c r="BS427" s="393"/>
      <c r="BT427" s="393"/>
      <c r="BU427" s="393"/>
      <c r="BV427" s="393"/>
      <c r="BW427" s="393"/>
      <c r="BX427" s="393"/>
      <c r="BY427" s="393"/>
      <c r="BZ427" s="393"/>
      <c r="CA427" s="393"/>
      <c r="CB427" s="393"/>
      <c r="CC427" s="393"/>
      <c r="CD427" s="393"/>
      <c r="CE427" s="393"/>
      <c r="CF427" s="393"/>
      <c r="CG427" s="393"/>
      <c r="CH427" s="393"/>
      <c r="CI427" s="393"/>
      <c r="CJ427" s="393"/>
      <c r="CK427" s="393"/>
      <c r="CL427" s="393"/>
      <c r="CM427" s="393"/>
      <c r="CN427" s="393"/>
      <c r="CO427" s="393"/>
      <c r="CP427" s="393"/>
      <c r="CQ427" s="393"/>
      <c r="CR427" s="393"/>
      <c r="CS427" s="393"/>
      <c r="CT427" s="393"/>
      <c r="CU427" s="393"/>
      <c r="CV427" s="393"/>
      <c r="CW427" s="393"/>
      <c r="CX427" s="393"/>
      <c r="CY427" s="393"/>
      <c r="CZ427" s="393"/>
    </row>
    <row r="428" s="397" customFormat="true" ht="25.15" customHeight="true" x14ac:dyDescent="0.2">
      <c r="B428" s="1041"/>
      <c r="C428" s="1154" t="s">
        <v>290</v>
      </c>
      <c r="D428" s="1155"/>
      <c r="E428" s="717">
        <v>0.23478495774317854</v>
      </c>
      <c r="F428" s="671"/>
      <c r="G428" s="671"/>
      <c r="H428" s="1155" t="s">
        <v>292</v>
      </c>
      <c r="I428" s="1155"/>
      <c r="J428" s="718">
        <v>0.23800529145615062</v>
      </c>
      <c r="K428" s="671"/>
      <c r="L428" s="671"/>
      <c r="M428" s="1155" t="s">
        <v>232</v>
      </c>
      <c r="N428" s="1155"/>
      <c r="O428" s="719">
        <v>-0.30195225552371568</v>
      </c>
      <c r="P428" s="671"/>
      <c r="Q428" s="671"/>
      <c r="S428" s="390"/>
      <c r="T428" s="390"/>
      <c r="U428" s="390"/>
      <c r="V428" s="390"/>
      <c r="W428" s="390"/>
      <c r="X428" s="390"/>
      <c r="Y428" s="390"/>
      <c r="Z428" s="390"/>
      <c r="AA428" s="390"/>
      <c r="AB428" s="390"/>
      <c r="AC428" s="390"/>
      <c r="AD428" s="390"/>
      <c r="AE428" s="390"/>
      <c r="AF428" s="390"/>
      <c r="AG428" s="390"/>
      <c r="AH428" s="390"/>
      <c r="AI428" s="390"/>
      <c r="AJ428" s="390"/>
      <c r="AK428" s="390"/>
      <c r="AL428" s="390"/>
      <c r="AM428" s="390"/>
      <c r="AN428" s="390"/>
      <c r="AO428" s="390"/>
      <c r="AP428" s="390"/>
      <c r="AQ428" s="390"/>
      <c r="AR428" s="390"/>
      <c r="AS428" s="390"/>
      <c r="AT428" s="390"/>
      <c r="AU428" s="390"/>
      <c r="AV428" s="390"/>
      <c r="AW428" s="390"/>
      <c r="AX428" s="390"/>
      <c r="AY428" s="390"/>
      <c r="AZ428" s="390"/>
      <c r="BA428" s="392"/>
      <c r="BB428" s="469"/>
      <c r="BC428" s="392"/>
      <c r="BD428" s="392"/>
      <c r="BE428" s="392"/>
      <c r="BF428" s="392"/>
      <c r="BG428" s="392"/>
      <c r="BH428" s="392"/>
      <c r="BI428" s="392"/>
      <c r="BJ428" s="392"/>
      <c r="BK428" s="392"/>
      <c r="BL428" s="392"/>
      <c r="BM428" s="392"/>
      <c r="BN428" s="392"/>
      <c r="BO428" s="392"/>
      <c r="BP428" s="392"/>
      <c r="BQ428" s="392"/>
      <c r="BR428" s="392"/>
      <c r="BS428" s="393"/>
      <c r="BT428" s="393"/>
      <c r="BU428" s="393"/>
      <c r="BV428" s="393"/>
      <c r="BW428" s="393"/>
      <c r="BX428" s="393"/>
      <c r="BY428" s="393"/>
      <c r="BZ428" s="393"/>
      <c r="CA428" s="393"/>
      <c r="CB428" s="393"/>
      <c r="CC428" s="393"/>
      <c r="CD428" s="393"/>
      <c r="CE428" s="393"/>
      <c r="CF428" s="393"/>
      <c r="CG428" s="393"/>
      <c r="CH428" s="393"/>
      <c r="CI428" s="393"/>
      <c r="CJ428" s="393"/>
      <c r="CK428" s="393"/>
      <c r="CL428" s="393"/>
      <c r="CM428" s="393"/>
      <c r="CN428" s="393"/>
      <c r="CO428" s="393"/>
      <c r="CP428" s="393"/>
      <c r="CQ428" s="393"/>
      <c r="CR428" s="393"/>
      <c r="CS428" s="393"/>
      <c r="CT428" s="393"/>
      <c r="CU428" s="393"/>
      <c r="CV428" s="393"/>
      <c r="CW428" s="393"/>
      <c r="CX428" s="393"/>
      <c r="CY428" s="393"/>
      <c r="CZ428" s="393"/>
    </row>
    <row r="429" s="397" customFormat="true" ht="25.15" customHeight="true" x14ac:dyDescent="0.2">
      <c r="B429" s="1041"/>
      <c r="C429" s="1154" t="s">
        <v>243</v>
      </c>
      <c r="D429" s="1155"/>
      <c r="E429" s="717">
        <v>0.23273939969721982</v>
      </c>
      <c r="F429" s="671"/>
      <c r="G429" s="671"/>
      <c r="H429" s="1155" t="s">
        <v>293</v>
      </c>
      <c r="I429" s="1155"/>
      <c r="J429" s="718">
        <v>0.21676013464120064</v>
      </c>
      <c r="K429" s="671"/>
      <c r="L429" s="671"/>
      <c r="M429" s="1155" t="s">
        <v>289</v>
      </c>
      <c r="N429" s="1155"/>
      <c r="O429" s="719">
        <v>0.26126475841886954</v>
      </c>
      <c r="P429" s="671"/>
      <c r="Q429" s="671"/>
      <c r="S429" s="390"/>
      <c r="T429" s="390"/>
      <c r="U429" s="390"/>
      <c r="V429" s="390"/>
      <c r="W429" s="390"/>
      <c r="X429" s="390"/>
      <c r="Y429" s="390"/>
      <c r="Z429" s="390"/>
      <c r="AA429" s="390"/>
      <c r="AB429" s="390"/>
      <c r="AC429" s="390"/>
      <c r="AD429" s="390"/>
      <c r="AE429" s="390"/>
      <c r="AF429" s="390"/>
      <c r="AG429" s="390"/>
      <c r="AH429" s="390"/>
      <c r="AI429" s="390"/>
      <c r="AJ429" s="390"/>
      <c r="AK429" s="390"/>
      <c r="AL429" s="390"/>
      <c r="AM429" s="390"/>
      <c r="AN429" s="390"/>
      <c r="AO429" s="390"/>
      <c r="AP429" s="390"/>
      <c r="AQ429" s="390"/>
      <c r="AR429" s="390"/>
      <c r="AS429" s="390"/>
      <c r="AT429" s="390"/>
      <c r="AU429" s="390"/>
      <c r="AV429" s="390"/>
      <c r="AW429" s="390"/>
      <c r="AX429" s="390"/>
      <c r="AY429" s="390"/>
      <c r="AZ429" s="390"/>
      <c r="BA429" s="392"/>
      <c r="BB429" s="469"/>
      <c r="BC429" s="392"/>
      <c r="BD429" s="392"/>
      <c r="BE429" s="392"/>
      <c r="BF429" s="392"/>
      <c r="BG429" s="392"/>
      <c r="BH429" s="392"/>
      <c r="BI429" s="392"/>
      <c r="BJ429" s="392"/>
      <c r="BK429" s="392"/>
      <c r="BL429" s="392"/>
      <c r="BM429" s="392"/>
      <c r="BN429" s="392"/>
      <c r="BO429" s="392"/>
      <c r="BP429" s="392"/>
      <c r="BQ429" s="392"/>
      <c r="BR429" s="392"/>
      <c r="BS429" s="393"/>
      <c r="BT429" s="393"/>
      <c r="BU429" s="393"/>
      <c r="BV429" s="393"/>
      <c r="BW429" s="393"/>
      <c r="BX429" s="393"/>
      <c r="BY429" s="393"/>
      <c r="BZ429" s="393"/>
      <c r="CA429" s="393"/>
      <c r="CB429" s="393"/>
      <c r="CC429" s="393"/>
      <c r="CD429" s="393"/>
      <c r="CE429" s="393"/>
      <c r="CF429" s="393"/>
      <c r="CG429" s="393"/>
      <c r="CH429" s="393"/>
      <c r="CI429" s="393"/>
      <c r="CJ429" s="393"/>
      <c r="CK429" s="393"/>
      <c r="CL429" s="393"/>
      <c r="CM429" s="393"/>
      <c r="CN429" s="393"/>
      <c r="CO429" s="393"/>
      <c r="CP429" s="393"/>
      <c r="CQ429" s="393"/>
      <c r="CR429" s="393"/>
      <c r="CS429" s="393"/>
      <c r="CT429" s="393"/>
      <c r="CU429" s="393"/>
      <c r="CV429" s="393"/>
      <c r="CW429" s="393"/>
      <c r="CX429" s="393"/>
      <c r="CY429" s="393"/>
      <c r="CZ429" s="393"/>
    </row>
    <row r="430" s="397" customFormat="true" ht="25.15" customHeight="true" x14ac:dyDescent="0.2">
      <c r="B430" s="1041"/>
      <c r="C430" s="1154" t="s">
        <v>292</v>
      </c>
      <c r="D430" s="1155"/>
      <c r="E430" s="717">
        <v>0.22180217496160964</v>
      </c>
      <c r="F430" s="671"/>
      <c r="G430" s="671"/>
      <c r="H430" s="1155" t="s">
        <v>243</v>
      </c>
      <c r="I430" s="1155"/>
      <c r="J430" s="718">
        <v>0.21416314861387112</v>
      </c>
      <c r="K430" s="671"/>
      <c r="L430" s="671"/>
      <c r="M430" s="1155" t="s">
        <v>294</v>
      </c>
      <c r="N430" s="1155"/>
      <c r="O430" s="719">
        <v>0.19911483365441324</v>
      </c>
      <c r="P430" s="671"/>
      <c r="Q430" s="671"/>
      <c r="S430" s="390"/>
      <c r="T430" s="390"/>
      <c r="U430" s="390"/>
      <c r="V430" s="390"/>
      <c r="W430" s="390"/>
      <c r="X430" s="390"/>
      <c r="Y430" s="390"/>
      <c r="Z430" s="390"/>
      <c r="AA430" s="390"/>
      <c r="AB430" s="390"/>
      <c r="AC430" s="390"/>
      <c r="AD430" s="390"/>
      <c r="AE430" s="390"/>
      <c r="AF430" s="390"/>
      <c r="AG430" s="390"/>
      <c r="AH430" s="390"/>
      <c r="AI430" s="390"/>
      <c r="AJ430" s="390"/>
      <c r="AK430" s="390"/>
      <c r="AL430" s="390"/>
      <c r="AM430" s="390"/>
      <c r="AN430" s="390"/>
      <c r="AO430" s="390"/>
      <c r="AP430" s="390"/>
      <c r="AQ430" s="390"/>
      <c r="AR430" s="390"/>
      <c r="AS430" s="390"/>
      <c r="AT430" s="390"/>
      <c r="AU430" s="390"/>
      <c r="AV430" s="390"/>
      <c r="AW430" s="390"/>
      <c r="AX430" s="390"/>
      <c r="AY430" s="390"/>
      <c r="AZ430" s="390"/>
      <c r="BA430" s="392"/>
      <c r="BB430" s="469"/>
      <c r="BC430" s="392"/>
      <c r="BD430" s="392"/>
      <c r="BE430" s="392"/>
      <c r="BF430" s="392"/>
      <c r="BG430" s="392"/>
      <c r="BH430" s="392"/>
      <c r="BI430" s="392"/>
      <c r="BJ430" s="392"/>
      <c r="BK430" s="392"/>
      <c r="BL430" s="392"/>
      <c r="BM430" s="392"/>
      <c r="BN430" s="392"/>
      <c r="BO430" s="392"/>
      <c r="BP430" s="392"/>
      <c r="BQ430" s="392"/>
      <c r="BR430" s="392"/>
      <c r="BS430" s="393"/>
      <c r="BT430" s="393"/>
      <c r="BU430" s="393"/>
      <c r="BV430" s="393"/>
      <c r="BW430" s="393"/>
      <c r="BX430" s="393"/>
      <c r="BY430" s="393"/>
      <c r="BZ430" s="393"/>
      <c r="CA430" s="393"/>
      <c r="CB430" s="393"/>
      <c r="CC430" s="393"/>
      <c r="CD430" s="393"/>
      <c r="CE430" s="393"/>
      <c r="CF430" s="393"/>
      <c r="CG430" s="393"/>
      <c r="CH430" s="393"/>
      <c r="CI430" s="393"/>
      <c r="CJ430" s="393"/>
      <c r="CK430" s="393"/>
      <c r="CL430" s="393"/>
      <c r="CM430" s="393"/>
      <c r="CN430" s="393"/>
      <c r="CO430" s="393"/>
      <c r="CP430" s="393"/>
      <c r="CQ430" s="393"/>
      <c r="CR430" s="393"/>
      <c r="CS430" s="393"/>
      <c r="CT430" s="393"/>
      <c r="CU430" s="393"/>
      <c r="CV430" s="393"/>
      <c r="CW430" s="393"/>
      <c r="CX430" s="393"/>
      <c r="CY430" s="393"/>
      <c r="CZ430" s="393"/>
    </row>
    <row r="431" s="397" customFormat="true" ht="25.15" customHeight="true" x14ac:dyDescent="0.2">
      <c r="B431" s="1041"/>
      <c r="C431" s="1154" t="s">
        <v>241</v>
      </c>
      <c r="D431" s="1155"/>
      <c r="E431" s="717">
        <v>-0.21460901669700158</v>
      </c>
      <c r="F431" s="671"/>
      <c r="G431" s="671"/>
      <c r="H431" s="1155" t="s">
        <v>241</v>
      </c>
      <c r="I431" s="1155"/>
      <c r="J431" s="718">
        <v>-0.19150306971786815</v>
      </c>
      <c r="K431" s="671"/>
      <c r="L431" s="671"/>
      <c r="M431" s="1155" t="s">
        <v>243</v>
      </c>
      <c r="N431" s="1155"/>
      <c r="O431" s="719">
        <v>0.18692497628189894</v>
      </c>
      <c r="P431" s="671"/>
      <c r="Q431" s="671"/>
      <c r="S431" s="390"/>
      <c r="T431" s="390"/>
      <c r="U431" s="390"/>
      <c r="V431" s="390"/>
      <c r="W431" s="390"/>
      <c r="X431" s="390"/>
      <c r="Y431" s="390"/>
      <c r="Z431" s="390"/>
      <c r="AA431" s="390"/>
      <c r="AB431" s="390"/>
      <c r="AC431" s="390"/>
      <c r="AD431" s="390"/>
      <c r="AE431" s="390"/>
      <c r="AF431" s="390"/>
      <c r="AG431" s="390"/>
      <c r="AH431" s="390"/>
      <c r="AI431" s="390"/>
      <c r="AJ431" s="390"/>
      <c r="AK431" s="390"/>
      <c r="AL431" s="390"/>
      <c r="AM431" s="390"/>
      <c r="AN431" s="390"/>
      <c r="AO431" s="390"/>
      <c r="AP431" s="390"/>
      <c r="AQ431" s="390"/>
      <c r="AR431" s="390"/>
      <c r="AS431" s="390"/>
      <c r="AT431" s="390"/>
      <c r="AU431" s="390"/>
      <c r="AV431" s="390"/>
      <c r="AW431" s="390"/>
      <c r="AX431" s="390"/>
      <c r="AY431" s="390"/>
      <c r="AZ431" s="390"/>
      <c r="BA431" s="392"/>
      <c r="BB431" s="469"/>
      <c r="BC431" s="392"/>
      <c r="BD431" s="392"/>
      <c r="BE431" s="392"/>
      <c r="BF431" s="392"/>
      <c r="BG431" s="392"/>
      <c r="BH431" s="392"/>
      <c r="BI431" s="392"/>
      <c r="BJ431" s="392"/>
      <c r="BK431" s="392"/>
      <c r="BL431" s="392"/>
      <c r="BM431" s="392"/>
      <c r="BN431" s="392"/>
      <c r="BO431" s="392"/>
      <c r="BP431" s="392"/>
      <c r="BQ431" s="392"/>
      <c r="BR431" s="392"/>
      <c r="BS431" s="393"/>
      <c r="BT431" s="393"/>
      <c r="BU431" s="393"/>
      <c r="BV431" s="393"/>
      <c r="BW431" s="393"/>
      <c r="BX431" s="393"/>
      <c r="BY431" s="393"/>
      <c r="BZ431" s="393"/>
      <c r="CA431" s="393"/>
      <c r="CB431" s="393"/>
      <c r="CC431" s="393"/>
      <c r="CD431" s="393"/>
      <c r="CE431" s="393"/>
      <c r="CF431" s="393"/>
      <c r="CG431" s="393"/>
      <c r="CH431" s="393"/>
      <c r="CI431" s="393"/>
      <c r="CJ431" s="393"/>
      <c r="CK431" s="393"/>
      <c r="CL431" s="393"/>
      <c r="CM431" s="393"/>
      <c r="CN431" s="393"/>
      <c r="CO431" s="393"/>
      <c r="CP431" s="393"/>
      <c r="CQ431" s="393"/>
      <c r="CR431" s="393"/>
      <c r="CS431" s="393"/>
      <c r="CT431" s="393"/>
      <c r="CU431" s="393"/>
      <c r="CV431" s="393"/>
      <c r="CW431" s="393"/>
      <c r="CX431" s="393"/>
      <c r="CY431" s="393"/>
      <c r="CZ431" s="393"/>
    </row>
    <row r="432" s="397" customFormat="true" ht="25.15" customHeight="true" x14ac:dyDescent="0.2">
      <c r="B432" s="1041"/>
      <c r="C432" s="1154" t="s">
        <v>294</v>
      </c>
      <c r="D432" s="1155"/>
      <c r="E432" s="717">
        <v>0.21448026064068529</v>
      </c>
      <c r="F432" s="671"/>
      <c r="G432" s="671"/>
      <c r="H432" s="1155" t="s">
        <v>294</v>
      </c>
      <c r="I432" s="1155"/>
      <c r="J432" s="718">
        <v>0.18816948988931906</v>
      </c>
      <c r="K432" s="671"/>
      <c r="L432" s="671"/>
      <c r="M432" s="1155" t="s">
        <v>293</v>
      </c>
      <c r="N432" s="1155"/>
      <c r="O432" s="719">
        <v>0.16507201394799267</v>
      </c>
      <c r="P432" s="671"/>
      <c r="Q432" s="671"/>
      <c r="S432" s="390"/>
      <c r="T432" s="390"/>
      <c r="U432" s="390"/>
      <c r="V432" s="390"/>
      <c r="W432" s="390"/>
      <c r="X432" s="390"/>
      <c r="Y432" s="390"/>
      <c r="Z432" s="390"/>
      <c r="AA432" s="390"/>
      <c r="AB432" s="390"/>
      <c r="AC432" s="390"/>
      <c r="AD432" s="390"/>
      <c r="AE432" s="390"/>
      <c r="AF432" s="390"/>
      <c r="AG432" s="390"/>
      <c r="AH432" s="390"/>
      <c r="AI432" s="390"/>
      <c r="AJ432" s="390"/>
      <c r="AK432" s="390"/>
      <c r="AL432" s="390"/>
      <c r="AM432" s="390"/>
      <c r="AN432" s="390"/>
      <c r="AO432" s="390"/>
      <c r="AP432" s="390"/>
      <c r="AQ432" s="390"/>
      <c r="AR432" s="390"/>
      <c r="AS432" s="390"/>
      <c r="AT432" s="390"/>
      <c r="AU432" s="390"/>
      <c r="AV432" s="390"/>
      <c r="AW432" s="390"/>
      <c r="AX432" s="390"/>
      <c r="AY432" s="390"/>
      <c r="AZ432" s="390"/>
      <c r="BA432" s="392"/>
      <c r="BB432" s="469"/>
      <c r="BC432" s="392"/>
      <c r="BD432" s="392"/>
      <c r="BE432" s="392"/>
      <c r="BF432" s="392"/>
      <c r="BG432" s="392"/>
      <c r="BH432" s="392"/>
      <c r="BI432" s="392"/>
      <c r="BJ432" s="392"/>
      <c r="BK432" s="392"/>
      <c r="BL432" s="392"/>
      <c r="BM432" s="392"/>
      <c r="BN432" s="392"/>
      <c r="BO432" s="392"/>
      <c r="BP432" s="392"/>
      <c r="BQ432" s="392"/>
      <c r="BR432" s="392"/>
      <c r="BS432" s="393"/>
      <c r="BT432" s="393"/>
      <c r="BU432" s="393"/>
      <c r="BV432" s="393"/>
      <c r="BW432" s="393"/>
      <c r="BX432" s="393"/>
      <c r="BY432" s="393"/>
      <c r="BZ432" s="393"/>
      <c r="CA432" s="393"/>
      <c r="CB432" s="393"/>
      <c r="CC432" s="393"/>
      <c r="CD432" s="393"/>
      <c r="CE432" s="393"/>
      <c r="CF432" s="393"/>
      <c r="CG432" s="393"/>
      <c r="CH432" s="393"/>
      <c r="CI432" s="393"/>
      <c r="CJ432" s="393"/>
      <c r="CK432" s="393"/>
      <c r="CL432" s="393"/>
      <c r="CM432" s="393"/>
      <c r="CN432" s="393"/>
      <c r="CO432" s="393"/>
      <c r="CP432" s="393"/>
      <c r="CQ432" s="393"/>
      <c r="CR432" s="393"/>
      <c r="CS432" s="393"/>
      <c r="CT432" s="393"/>
      <c r="CU432" s="393"/>
      <c r="CV432" s="393"/>
      <c r="CW432" s="393"/>
      <c r="CX432" s="393"/>
      <c r="CY432" s="393"/>
      <c r="CZ432" s="393"/>
    </row>
    <row r="433" s="397" customFormat="true" ht="25.15" customHeight="true" x14ac:dyDescent="0.2">
      <c r="B433" s="1041"/>
      <c r="C433" s="1154" t="s">
        <v>239</v>
      </c>
      <c r="D433" s="1155"/>
      <c r="E433" s="717">
        <v>-0.21042192491991338</v>
      </c>
      <c r="F433" s="671"/>
      <c r="G433" s="671"/>
      <c r="H433" s="1155" t="s">
        <v>295</v>
      </c>
      <c r="I433" s="1155"/>
      <c r="J433" s="718">
        <v>0.17096875911287232</v>
      </c>
      <c r="K433" s="671"/>
      <c r="L433" s="671"/>
      <c r="M433" s="1155" t="s">
        <v>295</v>
      </c>
      <c r="N433" s="1155"/>
      <c r="O433" s="719">
        <v>0.15580641890464392</v>
      </c>
      <c r="P433" s="671"/>
      <c r="Q433" s="671"/>
      <c r="S433" s="390"/>
      <c r="T433" s="390"/>
      <c r="U433" s="390"/>
      <c r="V433" s="390"/>
      <c r="W433" s="390"/>
      <c r="X433" s="390"/>
      <c r="Y433" s="390"/>
      <c r="Z433" s="390"/>
      <c r="AA433" s="390"/>
      <c r="AB433" s="390"/>
      <c r="AC433" s="390"/>
      <c r="AD433" s="390"/>
      <c r="AE433" s="390"/>
      <c r="AF433" s="390"/>
      <c r="AG433" s="390"/>
      <c r="AH433" s="390"/>
      <c r="AI433" s="390"/>
      <c r="AJ433" s="390"/>
      <c r="AK433" s="390"/>
      <c r="AL433" s="390"/>
      <c r="AM433" s="390"/>
      <c r="AN433" s="390"/>
      <c r="AO433" s="390"/>
      <c r="AP433" s="390"/>
      <c r="AQ433" s="390"/>
      <c r="AR433" s="390"/>
      <c r="AS433" s="390"/>
      <c r="AT433" s="390"/>
      <c r="AU433" s="390"/>
      <c r="AV433" s="390"/>
      <c r="AW433" s="390"/>
      <c r="AX433" s="390"/>
      <c r="AY433" s="390"/>
      <c r="AZ433" s="390"/>
      <c r="BA433" s="392"/>
      <c r="BB433" s="469"/>
      <c r="BC433" s="392"/>
      <c r="BD433" s="392"/>
      <c r="BE433" s="392"/>
      <c r="BF433" s="392"/>
      <c r="BG433" s="392"/>
      <c r="BH433" s="392"/>
      <c r="BI433" s="392"/>
      <c r="BJ433" s="392"/>
      <c r="BK433" s="392"/>
      <c r="BL433" s="392"/>
      <c r="BM433" s="392"/>
      <c r="BN433" s="392"/>
      <c r="BO433" s="392"/>
      <c r="BP433" s="392"/>
      <c r="BQ433" s="392"/>
      <c r="BR433" s="392"/>
      <c r="BS433" s="393"/>
      <c r="BT433" s="393"/>
      <c r="BU433" s="393"/>
      <c r="BV433" s="393"/>
      <c r="BW433" s="393"/>
      <c r="BX433" s="393"/>
      <c r="BY433" s="393"/>
      <c r="BZ433" s="393"/>
      <c r="CA433" s="393"/>
      <c r="CB433" s="393"/>
      <c r="CC433" s="393"/>
      <c r="CD433" s="393"/>
      <c r="CE433" s="393"/>
      <c r="CF433" s="393"/>
      <c r="CG433" s="393"/>
      <c r="CH433" s="393"/>
      <c r="CI433" s="393"/>
      <c r="CJ433" s="393"/>
      <c r="CK433" s="393"/>
      <c r="CL433" s="393"/>
      <c r="CM433" s="393"/>
      <c r="CN433" s="393"/>
      <c r="CO433" s="393"/>
      <c r="CP433" s="393"/>
      <c r="CQ433" s="393"/>
      <c r="CR433" s="393"/>
      <c r="CS433" s="393"/>
      <c r="CT433" s="393"/>
      <c r="CU433" s="393"/>
      <c r="CV433" s="393"/>
      <c r="CW433" s="393"/>
      <c r="CX433" s="393"/>
      <c r="CY433" s="393"/>
      <c r="CZ433" s="393"/>
    </row>
    <row r="434" s="397" customFormat="true" ht="25.15" customHeight="true" x14ac:dyDescent="0.2">
      <c r="B434" s="1041"/>
      <c r="C434" s="1154" t="s">
        <v>291</v>
      </c>
      <c r="D434" s="1155"/>
      <c r="E434" s="717">
        <v>0.20413589961807607</v>
      </c>
      <c r="F434" s="671"/>
      <c r="G434" s="671"/>
      <c r="H434" s="1155" t="s">
        <v>238</v>
      </c>
      <c r="I434" s="1155"/>
      <c r="J434" s="718">
        <v>-0.1338022774674458</v>
      </c>
      <c r="K434" s="671"/>
      <c r="L434" s="671"/>
      <c r="M434" s="1155" t="s">
        <v>241</v>
      </c>
      <c r="N434" s="1155"/>
      <c r="O434" s="719">
        <v>-0.14415117840527841</v>
      </c>
      <c r="P434" s="671"/>
      <c r="Q434" s="671"/>
      <c r="S434" s="390"/>
      <c r="T434" s="390"/>
      <c r="U434" s="390"/>
      <c r="V434" s="390"/>
      <c r="W434" s="390"/>
      <c r="X434" s="390"/>
      <c r="Y434" s="390"/>
      <c r="Z434" s="390"/>
      <c r="AA434" s="390"/>
      <c r="AB434" s="390"/>
      <c r="AC434" s="390"/>
      <c r="AD434" s="390"/>
      <c r="AE434" s="390"/>
      <c r="AF434" s="390"/>
      <c r="AG434" s="390"/>
      <c r="AH434" s="390"/>
      <c r="AI434" s="390"/>
      <c r="AJ434" s="390"/>
      <c r="AK434" s="390"/>
      <c r="AL434" s="390"/>
      <c r="AM434" s="390"/>
      <c r="AN434" s="390"/>
      <c r="AO434" s="390"/>
      <c r="AP434" s="390"/>
      <c r="AQ434" s="390"/>
      <c r="AR434" s="390"/>
      <c r="AS434" s="390"/>
      <c r="AT434" s="390"/>
      <c r="AU434" s="390"/>
      <c r="AV434" s="390"/>
      <c r="AW434" s="390"/>
      <c r="AX434" s="390"/>
      <c r="AY434" s="390"/>
      <c r="AZ434" s="390"/>
      <c r="BA434" s="392"/>
      <c r="BB434" s="469"/>
      <c r="BC434" s="392"/>
      <c r="BD434" s="392"/>
      <c r="BE434" s="392"/>
      <c r="BF434" s="392"/>
      <c r="BG434" s="392"/>
      <c r="BH434" s="392"/>
      <c r="BI434" s="392"/>
      <c r="BJ434" s="392"/>
      <c r="BK434" s="392"/>
      <c r="BL434" s="392"/>
      <c r="BM434" s="392"/>
      <c r="BN434" s="392"/>
      <c r="BO434" s="392"/>
      <c r="BP434" s="392"/>
      <c r="BQ434" s="392"/>
      <c r="BR434" s="392"/>
      <c r="BS434" s="393"/>
      <c r="BT434" s="393"/>
      <c r="BU434" s="393"/>
      <c r="BV434" s="393"/>
      <c r="BW434" s="393"/>
      <c r="BX434" s="393"/>
      <c r="BY434" s="393"/>
      <c r="BZ434" s="393"/>
      <c r="CA434" s="393"/>
      <c r="CB434" s="393"/>
      <c r="CC434" s="393"/>
      <c r="CD434" s="393"/>
      <c r="CE434" s="393"/>
      <c r="CF434" s="393"/>
      <c r="CG434" s="393"/>
      <c r="CH434" s="393"/>
      <c r="CI434" s="393"/>
      <c r="CJ434" s="393"/>
      <c r="CK434" s="393"/>
      <c r="CL434" s="393"/>
      <c r="CM434" s="393"/>
      <c r="CN434" s="393"/>
      <c r="CO434" s="393"/>
      <c r="CP434" s="393"/>
      <c r="CQ434" s="393"/>
      <c r="CR434" s="393"/>
      <c r="CS434" s="393"/>
      <c r="CT434" s="393"/>
      <c r="CU434" s="393"/>
      <c r="CV434" s="393"/>
      <c r="CW434" s="393"/>
      <c r="CX434" s="393"/>
      <c r="CY434" s="393"/>
      <c r="CZ434" s="393"/>
    </row>
    <row r="435" s="397" customFormat="true" ht="25.15" customHeight="true" x14ac:dyDescent="0.2">
      <c r="B435" s="1041"/>
      <c r="C435" s="1154" t="s">
        <v>293</v>
      </c>
      <c r="D435" s="1155"/>
      <c r="E435" s="717">
        <v>0.18618603914125387</v>
      </c>
      <c r="F435" s="671"/>
      <c r="G435" s="671"/>
      <c r="H435" s="1155" t="s">
        <v>229</v>
      </c>
      <c r="I435" s="1155"/>
      <c r="J435" s="718">
        <v>-0.13300067970263574</v>
      </c>
      <c r="K435" s="671"/>
      <c r="L435" s="671"/>
      <c r="M435" s="1155" t="s">
        <v>239</v>
      </c>
      <c r="N435" s="1155"/>
      <c r="O435" s="719">
        <v>-0.13515449094954679</v>
      </c>
      <c r="P435" s="671"/>
      <c r="Q435" s="671"/>
      <c r="S435" s="390"/>
      <c r="T435" s="390"/>
      <c r="U435" s="390"/>
      <c r="V435" s="390"/>
      <c r="W435" s="390"/>
      <c r="X435" s="390"/>
      <c r="Y435" s="390"/>
      <c r="Z435" s="390"/>
      <c r="AA435" s="390"/>
      <c r="AB435" s="390"/>
      <c r="AC435" s="390"/>
      <c r="AD435" s="390"/>
      <c r="AE435" s="390"/>
      <c r="AF435" s="390"/>
      <c r="AG435" s="390"/>
      <c r="AH435" s="390"/>
      <c r="AI435" s="390"/>
      <c r="AJ435" s="390"/>
      <c r="AK435" s="390"/>
      <c r="AL435" s="390"/>
      <c r="AM435" s="390"/>
      <c r="AN435" s="390"/>
      <c r="AO435" s="390"/>
      <c r="AP435" s="390"/>
      <c r="AQ435" s="390"/>
      <c r="AR435" s="390"/>
      <c r="AS435" s="390"/>
      <c r="AT435" s="390"/>
      <c r="AU435" s="390"/>
      <c r="AV435" s="390"/>
      <c r="AW435" s="390"/>
      <c r="AX435" s="390"/>
      <c r="AY435" s="390"/>
      <c r="AZ435" s="390"/>
      <c r="BA435" s="392"/>
      <c r="BB435" s="469"/>
      <c r="BC435" s="392"/>
      <c r="BD435" s="392"/>
      <c r="BE435" s="392"/>
      <c r="BF435" s="392"/>
      <c r="BG435" s="392"/>
      <c r="BH435" s="392"/>
      <c r="BI435" s="392"/>
      <c r="BJ435" s="392"/>
      <c r="BK435" s="392"/>
      <c r="BL435" s="392"/>
      <c r="BM435" s="392"/>
      <c r="BN435" s="392"/>
      <c r="BO435" s="392"/>
      <c r="BP435" s="392"/>
      <c r="BQ435" s="392"/>
      <c r="BR435" s="392"/>
      <c r="BS435" s="393"/>
      <c r="BT435" s="393"/>
      <c r="BU435" s="393"/>
      <c r="BV435" s="393"/>
      <c r="BW435" s="393"/>
      <c r="BX435" s="393"/>
      <c r="BY435" s="393"/>
      <c r="BZ435" s="393"/>
      <c r="CA435" s="393"/>
      <c r="CB435" s="393"/>
      <c r="CC435" s="393"/>
      <c r="CD435" s="393"/>
      <c r="CE435" s="393"/>
      <c r="CF435" s="393"/>
      <c r="CG435" s="393"/>
      <c r="CH435" s="393"/>
      <c r="CI435" s="393"/>
      <c r="CJ435" s="393"/>
      <c r="CK435" s="393"/>
      <c r="CL435" s="393"/>
      <c r="CM435" s="393"/>
      <c r="CN435" s="393"/>
      <c r="CO435" s="393"/>
      <c r="CP435" s="393"/>
      <c r="CQ435" s="393"/>
      <c r="CR435" s="393"/>
      <c r="CS435" s="393"/>
      <c r="CT435" s="393"/>
      <c r="CU435" s="393"/>
      <c r="CV435" s="393"/>
      <c r="CW435" s="393"/>
      <c r="CX435" s="393"/>
      <c r="CY435" s="393"/>
      <c r="CZ435" s="393"/>
    </row>
    <row r="436" s="397" customFormat="true" ht="25.15" customHeight="true" x14ac:dyDescent="0.2">
      <c r="B436" s="1041"/>
      <c r="C436" s="1154" t="s">
        <v>242</v>
      </c>
      <c r="D436" s="1155"/>
      <c r="E436" s="717">
        <v>0.1545044296924824</v>
      </c>
      <c r="F436" s="671"/>
      <c r="G436" s="671"/>
      <c r="H436" s="1155" t="s">
        <v>296</v>
      </c>
      <c r="I436" s="1155"/>
      <c r="J436" s="718">
        <v>-0.11957813901900255</v>
      </c>
      <c r="K436" s="671"/>
      <c r="L436" s="671"/>
      <c r="M436" s="1155" t="s">
        <v>292</v>
      </c>
      <c r="N436" s="1155"/>
      <c r="O436" s="719">
        <v>0.13462624846605448</v>
      </c>
      <c r="P436" s="671"/>
      <c r="Q436" s="671"/>
      <c r="S436" s="390"/>
      <c r="T436" s="390"/>
      <c r="U436" s="390"/>
      <c r="V436" s="390"/>
      <c r="W436" s="390"/>
      <c r="X436" s="390"/>
      <c r="Y436" s="390"/>
      <c r="Z436" s="390"/>
      <c r="AA436" s="390"/>
      <c r="AB436" s="390"/>
      <c r="AC436" s="390"/>
      <c r="AD436" s="390"/>
      <c r="AE436" s="390"/>
      <c r="AF436" s="390"/>
      <c r="AG436" s="390"/>
      <c r="AH436" s="390"/>
      <c r="AI436" s="390"/>
      <c r="AJ436" s="390"/>
      <c r="AK436" s="390"/>
      <c r="AL436" s="390"/>
      <c r="AM436" s="390"/>
      <c r="AN436" s="390"/>
      <c r="AO436" s="390"/>
      <c r="AP436" s="390"/>
      <c r="AQ436" s="390"/>
      <c r="AR436" s="390"/>
      <c r="AS436" s="390"/>
      <c r="AT436" s="390"/>
      <c r="AU436" s="390"/>
      <c r="AV436" s="390"/>
      <c r="AW436" s="390"/>
      <c r="AX436" s="390"/>
      <c r="AY436" s="390"/>
      <c r="AZ436" s="390"/>
      <c r="BA436" s="392"/>
      <c r="BB436" s="469"/>
      <c r="BC436" s="392"/>
      <c r="BD436" s="392"/>
      <c r="BE436" s="392"/>
      <c r="BF436" s="392"/>
      <c r="BG436" s="392"/>
      <c r="BH436" s="392"/>
      <c r="BI436" s="392"/>
      <c r="BJ436" s="392"/>
      <c r="BK436" s="392"/>
      <c r="BL436" s="392"/>
      <c r="BM436" s="392"/>
      <c r="BN436" s="392"/>
      <c r="BO436" s="392"/>
      <c r="BP436" s="392"/>
      <c r="BQ436" s="392"/>
      <c r="BR436" s="392"/>
      <c r="BS436" s="393"/>
      <c r="BT436" s="393"/>
      <c r="BU436" s="393"/>
      <c r="BV436" s="393"/>
      <c r="BW436" s="393"/>
      <c r="BX436" s="393"/>
      <c r="BY436" s="393"/>
      <c r="BZ436" s="393"/>
      <c r="CA436" s="393"/>
      <c r="CB436" s="393"/>
      <c r="CC436" s="393"/>
      <c r="CD436" s="393"/>
      <c r="CE436" s="393"/>
      <c r="CF436" s="393"/>
      <c r="CG436" s="393"/>
      <c r="CH436" s="393"/>
      <c r="CI436" s="393"/>
      <c r="CJ436" s="393"/>
      <c r="CK436" s="393"/>
      <c r="CL436" s="393"/>
      <c r="CM436" s="393"/>
      <c r="CN436" s="393"/>
      <c r="CO436" s="393"/>
      <c r="CP436" s="393"/>
      <c r="CQ436" s="393"/>
      <c r="CR436" s="393"/>
      <c r="CS436" s="393"/>
      <c r="CT436" s="393"/>
      <c r="CU436" s="393"/>
      <c r="CV436" s="393"/>
      <c r="CW436" s="393"/>
      <c r="CX436" s="393"/>
      <c r="CY436" s="393"/>
      <c r="CZ436" s="393"/>
    </row>
    <row r="437" s="397" customFormat="true" ht="25.15" customHeight="true" x14ac:dyDescent="0.2">
      <c r="B437" s="1041"/>
      <c r="C437" s="1154" t="s">
        <v>295</v>
      </c>
      <c r="D437" s="1155"/>
      <c r="E437" s="717">
        <v>0.13563487538733451</v>
      </c>
      <c r="F437" s="671"/>
      <c r="G437" s="671"/>
      <c r="H437" s="1155" t="s">
        <v>249</v>
      </c>
      <c r="I437" s="1155"/>
      <c r="J437" s="718">
        <v>-0.10235827297792971</v>
      </c>
      <c r="K437" s="671"/>
      <c r="L437" s="671"/>
      <c r="M437" s="1155" t="s">
        <v>249</v>
      </c>
      <c r="N437" s="1155"/>
      <c r="O437" s="719">
        <v>-9.0210677169605707E-2</v>
      </c>
      <c r="P437" s="671"/>
      <c r="Q437" s="671"/>
      <c r="S437" s="390"/>
      <c r="T437" s="390"/>
      <c r="U437" s="390"/>
      <c r="V437" s="390"/>
      <c r="W437" s="390"/>
      <c r="X437" s="390"/>
      <c r="Y437" s="390"/>
      <c r="Z437" s="390"/>
      <c r="AA437" s="390"/>
      <c r="AB437" s="390"/>
      <c r="AC437" s="390"/>
      <c r="AD437" s="390"/>
      <c r="AE437" s="390"/>
      <c r="AF437" s="390"/>
      <c r="AG437" s="390"/>
      <c r="AH437" s="390"/>
      <c r="AI437" s="390"/>
      <c r="AJ437" s="390"/>
      <c r="AK437" s="390"/>
      <c r="AL437" s="390"/>
      <c r="AM437" s="390"/>
      <c r="AN437" s="390"/>
      <c r="AO437" s="390"/>
      <c r="AP437" s="390"/>
      <c r="AQ437" s="390"/>
      <c r="AR437" s="390"/>
      <c r="AS437" s="390"/>
      <c r="AT437" s="390"/>
      <c r="AU437" s="390"/>
      <c r="AV437" s="390"/>
      <c r="AW437" s="390"/>
      <c r="AX437" s="390"/>
      <c r="AY437" s="390"/>
      <c r="AZ437" s="390"/>
      <c r="BA437" s="392"/>
      <c r="BB437" s="469"/>
      <c r="BC437" s="392"/>
      <c r="BD437" s="392"/>
      <c r="BE437" s="392"/>
      <c r="BF437" s="392"/>
      <c r="BG437" s="392"/>
      <c r="BH437" s="392"/>
      <c r="BI437" s="392"/>
      <c r="BJ437" s="392"/>
      <c r="BK437" s="392"/>
      <c r="BL437" s="392"/>
      <c r="BM437" s="392"/>
      <c r="BN437" s="392"/>
      <c r="BO437" s="392"/>
      <c r="BP437" s="392"/>
      <c r="BQ437" s="392"/>
      <c r="BR437" s="392"/>
      <c r="BS437" s="393"/>
      <c r="BT437" s="393"/>
      <c r="BU437" s="393"/>
      <c r="BV437" s="393"/>
      <c r="BW437" s="393"/>
      <c r="BX437" s="393"/>
      <c r="BY437" s="393"/>
      <c r="BZ437" s="393"/>
      <c r="CA437" s="393"/>
      <c r="CB437" s="393"/>
      <c r="CC437" s="393"/>
      <c r="CD437" s="393"/>
      <c r="CE437" s="393"/>
      <c r="CF437" s="393"/>
      <c r="CG437" s="393"/>
      <c r="CH437" s="393"/>
      <c r="CI437" s="393"/>
      <c r="CJ437" s="393"/>
      <c r="CK437" s="393"/>
      <c r="CL437" s="393"/>
      <c r="CM437" s="393"/>
      <c r="CN437" s="393"/>
      <c r="CO437" s="393"/>
      <c r="CP437" s="393"/>
      <c r="CQ437" s="393"/>
      <c r="CR437" s="393"/>
      <c r="CS437" s="393"/>
      <c r="CT437" s="393"/>
      <c r="CU437" s="393"/>
      <c r="CV437" s="393"/>
      <c r="CW437" s="393"/>
      <c r="CX437" s="393"/>
      <c r="CY437" s="393"/>
      <c r="CZ437" s="393"/>
    </row>
    <row r="438" s="397" customFormat="true" ht="25.15" customHeight="true" x14ac:dyDescent="0.2">
      <c r="B438" s="1041"/>
      <c r="C438" s="1154" t="s">
        <v>296</v>
      </c>
      <c r="D438" s="1155"/>
      <c r="E438" s="717">
        <v>-0.11905025605836818</v>
      </c>
      <c r="F438" s="671"/>
      <c r="G438" s="671"/>
      <c r="H438" s="1155" t="s">
        <v>290</v>
      </c>
      <c r="I438" s="1155"/>
      <c r="J438" s="718">
        <v>0.10018157576868873</v>
      </c>
      <c r="K438" s="671"/>
      <c r="L438" s="671"/>
      <c r="M438" s="1155" t="s">
        <v>242</v>
      </c>
      <c r="N438" s="1155"/>
      <c r="O438" s="719">
        <v>8.056987438261061E-2</v>
      </c>
      <c r="P438" s="671"/>
      <c r="Q438" s="671"/>
      <c r="S438" s="390"/>
      <c r="T438" s="390"/>
      <c r="U438" s="390"/>
      <c r="V438" s="390"/>
      <c r="W438" s="390"/>
      <c r="X438" s="390"/>
      <c r="Y438" s="390"/>
      <c r="Z438" s="390"/>
      <c r="AA438" s="390"/>
      <c r="AB438" s="390"/>
      <c r="AC438" s="390"/>
      <c r="AD438" s="390"/>
      <c r="AE438" s="390"/>
      <c r="AF438" s="390"/>
      <c r="AG438" s="390"/>
      <c r="AH438" s="390"/>
      <c r="AI438" s="390"/>
      <c r="AJ438" s="390"/>
      <c r="AK438" s="390"/>
      <c r="AL438" s="390"/>
      <c r="AM438" s="390"/>
      <c r="AN438" s="390"/>
      <c r="AO438" s="390"/>
      <c r="AP438" s="390"/>
      <c r="AQ438" s="390"/>
      <c r="AR438" s="390"/>
      <c r="AS438" s="390"/>
      <c r="AT438" s="390"/>
      <c r="AU438" s="390"/>
      <c r="AV438" s="390"/>
      <c r="AW438" s="390"/>
      <c r="AX438" s="390"/>
      <c r="AY438" s="390"/>
      <c r="AZ438" s="390"/>
      <c r="BA438" s="392"/>
      <c r="BB438" s="469"/>
      <c r="BC438" s="392"/>
      <c r="BD438" s="392"/>
      <c r="BE438" s="392"/>
      <c r="BF438" s="392"/>
      <c r="BG438" s="392"/>
      <c r="BH438" s="392"/>
      <c r="BI438" s="392"/>
      <c r="BJ438" s="392"/>
      <c r="BK438" s="392"/>
      <c r="BL438" s="392"/>
      <c r="BM438" s="392"/>
      <c r="BN438" s="392"/>
      <c r="BO438" s="392"/>
      <c r="BP438" s="392"/>
      <c r="BQ438" s="392"/>
      <c r="BR438" s="392"/>
      <c r="BS438" s="393"/>
      <c r="BT438" s="393"/>
      <c r="BU438" s="393"/>
      <c r="BV438" s="393"/>
      <c r="BW438" s="393"/>
      <c r="BX438" s="393"/>
      <c r="BY438" s="393"/>
      <c r="BZ438" s="393"/>
      <c r="CA438" s="393"/>
      <c r="CB438" s="393"/>
      <c r="CC438" s="393"/>
      <c r="CD438" s="393"/>
      <c r="CE438" s="393"/>
      <c r="CF438" s="393"/>
      <c r="CG438" s="393"/>
      <c r="CH438" s="393"/>
      <c r="CI438" s="393"/>
      <c r="CJ438" s="393"/>
      <c r="CK438" s="393"/>
      <c r="CL438" s="393"/>
      <c r="CM438" s="393"/>
      <c r="CN438" s="393"/>
      <c r="CO438" s="393"/>
      <c r="CP438" s="393"/>
      <c r="CQ438" s="393"/>
      <c r="CR438" s="393"/>
      <c r="CS438" s="393"/>
      <c r="CT438" s="393"/>
      <c r="CU438" s="393"/>
      <c r="CV438" s="393"/>
      <c r="CW438" s="393"/>
      <c r="CX438" s="393"/>
      <c r="CY438" s="393"/>
      <c r="CZ438" s="393"/>
    </row>
    <row r="439" s="397" customFormat="true" ht="25.15" customHeight="true" x14ac:dyDescent="0.2">
      <c r="B439" s="1041"/>
      <c r="C439" s="1154" t="s">
        <v>249</v>
      </c>
      <c r="D439" s="1155"/>
      <c r="E439" s="717">
        <v>-9.2015782671705182E-2</v>
      </c>
      <c r="F439" s="671"/>
      <c r="G439" s="671"/>
      <c r="H439" s="1155" t="s">
        <v>239</v>
      </c>
      <c r="I439" s="1155"/>
      <c r="J439" s="718">
        <v>-8.7278130313517222E-2</v>
      </c>
      <c r="K439" s="671"/>
      <c r="L439" s="671"/>
      <c r="M439" s="1155" t="s">
        <v>229</v>
      </c>
      <c r="N439" s="1155"/>
      <c r="O439" s="719">
        <v>-2.9386218739759638E-2</v>
      </c>
      <c r="P439" s="671"/>
      <c r="Q439" s="671"/>
      <c r="S439" s="390"/>
      <c r="T439" s="390"/>
      <c r="U439" s="390"/>
      <c r="V439" s="390"/>
      <c r="W439" s="390"/>
      <c r="X439" s="390"/>
      <c r="Y439" s="390"/>
      <c r="Z439" s="390"/>
      <c r="AA439" s="390"/>
      <c r="AB439" s="390"/>
      <c r="AC439" s="390"/>
      <c r="AD439" s="390"/>
      <c r="AE439" s="390"/>
      <c r="AF439" s="390"/>
      <c r="AG439" s="390"/>
      <c r="AH439" s="390"/>
      <c r="AI439" s="390"/>
      <c r="AJ439" s="390"/>
      <c r="AK439" s="390"/>
      <c r="AL439" s="390"/>
      <c r="AM439" s="390"/>
      <c r="AN439" s="390"/>
      <c r="AO439" s="390"/>
      <c r="AP439" s="390"/>
      <c r="AQ439" s="390"/>
      <c r="AR439" s="390"/>
      <c r="AS439" s="390"/>
      <c r="AT439" s="390"/>
      <c r="AU439" s="390"/>
      <c r="AV439" s="390"/>
      <c r="AW439" s="390"/>
      <c r="AX439" s="390"/>
      <c r="AY439" s="390"/>
      <c r="AZ439" s="390"/>
      <c r="BA439" s="392"/>
      <c r="BB439" s="469"/>
      <c r="BC439" s="392"/>
      <c r="BD439" s="392"/>
      <c r="BE439" s="392"/>
      <c r="BF439" s="392"/>
      <c r="BG439" s="392"/>
      <c r="BH439" s="392"/>
      <c r="BI439" s="392"/>
      <c r="BJ439" s="392"/>
      <c r="BK439" s="392"/>
      <c r="BL439" s="392"/>
      <c r="BM439" s="392"/>
      <c r="BN439" s="392"/>
      <c r="BO439" s="392"/>
      <c r="BP439" s="392"/>
      <c r="BQ439" s="392"/>
      <c r="BR439" s="392"/>
      <c r="BS439" s="393"/>
      <c r="BT439" s="393"/>
      <c r="BU439" s="393"/>
      <c r="BV439" s="393"/>
      <c r="BW439" s="393"/>
      <c r="BX439" s="393"/>
      <c r="BY439" s="393"/>
      <c r="BZ439" s="393"/>
      <c r="CA439" s="393"/>
      <c r="CB439" s="393"/>
      <c r="CC439" s="393"/>
      <c r="CD439" s="393"/>
      <c r="CE439" s="393"/>
      <c r="CF439" s="393"/>
      <c r="CG439" s="393"/>
      <c r="CH439" s="393"/>
      <c r="CI439" s="393"/>
      <c r="CJ439" s="393"/>
      <c r="CK439" s="393"/>
      <c r="CL439" s="393"/>
      <c r="CM439" s="393"/>
      <c r="CN439" s="393"/>
      <c r="CO439" s="393"/>
      <c r="CP439" s="393"/>
      <c r="CQ439" s="393"/>
      <c r="CR439" s="393"/>
      <c r="CS439" s="393"/>
      <c r="CT439" s="393"/>
      <c r="CU439" s="393"/>
      <c r="CV439" s="393"/>
      <c r="CW439" s="393"/>
      <c r="CX439" s="393"/>
      <c r="CY439" s="393"/>
      <c r="CZ439" s="393"/>
    </row>
    <row r="440" s="397" customFormat="true" ht="25.15" customHeight="true" x14ac:dyDescent="0.2">
      <c r="B440" s="1041"/>
      <c r="C440" s="1154" t="s">
        <v>238</v>
      </c>
      <c r="D440" s="1155"/>
      <c r="E440" s="717">
        <v>-7.4415098662131571E-2</v>
      </c>
      <c r="F440" s="671"/>
      <c r="G440" s="671"/>
      <c r="H440" s="1155" t="s">
        <v>240</v>
      </c>
      <c r="I440" s="1155"/>
      <c r="J440" s="718">
        <v>-8.3754877173770392E-2</v>
      </c>
      <c r="K440" s="671"/>
      <c r="L440" s="671"/>
      <c r="M440" s="1155" t="s">
        <v>240</v>
      </c>
      <c r="N440" s="1155"/>
      <c r="O440" s="719">
        <v>1.9817392376841464E-2</v>
      </c>
      <c r="P440" s="671"/>
      <c r="Q440" s="671"/>
      <c r="S440" s="390"/>
      <c r="T440" s="390"/>
      <c r="U440" s="390"/>
      <c r="V440" s="390"/>
      <c r="W440" s="390"/>
      <c r="X440" s="390"/>
      <c r="Y440" s="390"/>
      <c r="Z440" s="390"/>
      <c r="AA440" s="390"/>
      <c r="AB440" s="390"/>
      <c r="AC440" s="390"/>
      <c r="AD440" s="390"/>
      <c r="AE440" s="390"/>
      <c r="AF440" s="390"/>
      <c r="AG440" s="390"/>
      <c r="AH440" s="390"/>
      <c r="AI440" s="390"/>
      <c r="AJ440" s="390"/>
      <c r="AK440" s="390"/>
      <c r="AL440" s="390"/>
      <c r="AM440" s="390"/>
      <c r="AN440" s="390"/>
      <c r="AO440" s="390"/>
      <c r="AP440" s="390"/>
      <c r="AQ440" s="390"/>
      <c r="AR440" s="390"/>
      <c r="AS440" s="390"/>
      <c r="AT440" s="390"/>
      <c r="AU440" s="390"/>
      <c r="AV440" s="390"/>
      <c r="AW440" s="390"/>
      <c r="AX440" s="390"/>
      <c r="AY440" s="390"/>
      <c r="AZ440" s="390"/>
      <c r="BA440" s="392"/>
      <c r="BB440" s="469"/>
      <c r="BC440" s="392"/>
      <c r="BD440" s="392"/>
      <c r="BE440" s="392"/>
      <c r="BF440" s="392"/>
      <c r="BG440" s="392"/>
      <c r="BH440" s="392"/>
      <c r="BI440" s="392"/>
      <c r="BJ440" s="392"/>
      <c r="BK440" s="392"/>
      <c r="BL440" s="392"/>
      <c r="BM440" s="392"/>
      <c r="BN440" s="392"/>
      <c r="BO440" s="392"/>
      <c r="BP440" s="392"/>
      <c r="BQ440" s="392"/>
      <c r="BR440" s="392"/>
      <c r="BS440" s="393"/>
      <c r="BT440" s="393"/>
      <c r="BU440" s="393"/>
      <c r="BV440" s="393"/>
      <c r="BW440" s="393"/>
      <c r="BX440" s="393"/>
      <c r="BY440" s="393"/>
      <c r="BZ440" s="393"/>
      <c r="CA440" s="393"/>
      <c r="CB440" s="393"/>
      <c r="CC440" s="393"/>
      <c r="CD440" s="393"/>
      <c r="CE440" s="393"/>
      <c r="CF440" s="393"/>
      <c r="CG440" s="393"/>
      <c r="CH440" s="393"/>
      <c r="CI440" s="393"/>
      <c r="CJ440" s="393"/>
      <c r="CK440" s="393"/>
      <c r="CL440" s="393"/>
      <c r="CM440" s="393"/>
      <c r="CN440" s="393"/>
      <c r="CO440" s="393"/>
      <c r="CP440" s="393"/>
      <c r="CQ440" s="393"/>
      <c r="CR440" s="393"/>
      <c r="CS440" s="393"/>
      <c r="CT440" s="393"/>
      <c r="CU440" s="393"/>
      <c r="CV440" s="393"/>
      <c r="CW440" s="393"/>
      <c r="CX440" s="393"/>
      <c r="CY440" s="393"/>
      <c r="CZ440" s="393"/>
    </row>
    <row r="441" s="397" customFormat="true" ht="25.15" customHeight="true" x14ac:dyDescent="0.2">
      <c r="B441" s="1041"/>
      <c r="C441" s="1154" t="s">
        <v>229</v>
      </c>
      <c r="D441" s="1155"/>
      <c r="E441" s="717">
        <v>-5.741897013609594E-2</v>
      </c>
      <c r="F441" s="671"/>
      <c r="G441" s="671"/>
      <c r="H441" s="1155" t="s">
        <v>291</v>
      </c>
      <c r="I441" s="1155"/>
      <c r="J441" s="718">
        <v>6.0433996192394278E-2</v>
      </c>
      <c r="K441" s="671"/>
      <c r="L441" s="671"/>
      <c r="M441" s="1155" t="s">
        <v>296</v>
      </c>
      <c r="N441" s="1155"/>
      <c r="O441" s="719">
        <v>-1.9292223941542366E-2</v>
      </c>
      <c r="P441" s="671"/>
      <c r="Q441" s="671"/>
      <c r="S441" s="390"/>
      <c r="T441" s="390"/>
      <c r="U441" s="390"/>
      <c r="V441" s="390"/>
      <c r="W441" s="390"/>
      <c r="X441" s="390"/>
      <c r="Y441" s="390"/>
      <c r="Z441" s="390"/>
      <c r="AA441" s="390"/>
      <c r="AB441" s="390"/>
      <c r="AC441" s="390"/>
      <c r="AD441" s="390"/>
      <c r="AE441" s="390"/>
      <c r="AF441" s="390"/>
      <c r="AG441" s="390"/>
      <c r="AH441" s="390"/>
      <c r="AI441" s="390"/>
      <c r="AJ441" s="390"/>
      <c r="AK441" s="390"/>
      <c r="AL441" s="390"/>
      <c r="AM441" s="390"/>
      <c r="AN441" s="390"/>
      <c r="AO441" s="390"/>
      <c r="AP441" s="390"/>
      <c r="AQ441" s="390"/>
      <c r="AR441" s="390"/>
      <c r="AS441" s="390"/>
      <c r="AT441" s="390"/>
      <c r="AU441" s="390"/>
      <c r="AV441" s="390"/>
      <c r="AW441" s="390"/>
      <c r="AX441" s="390"/>
      <c r="AY441" s="390"/>
      <c r="AZ441" s="390"/>
      <c r="BA441" s="392"/>
      <c r="BB441" s="469"/>
      <c r="BC441" s="392"/>
      <c r="BD441" s="392"/>
      <c r="BE441" s="392"/>
      <c r="BF441" s="392"/>
      <c r="BG441" s="392"/>
      <c r="BH441" s="392"/>
      <c r="BI441" s="392"/>
      <c r="BJ441" s="392"/>
      <c r="BK441" s="392"/>
      <c r="BL441" s="392"/>
      <c r="BM441" s="392"/>
      <c r="BN441" s="392"/>
      <c r="BO441" s="392"/>
      <c r="BP441" s="392"/>
      <c r="BQ441" s="392"/>
      <c r="BR441" s="392"/>
      <c r="BS441" s="393"/>
      <c r="BT441" s="393"/>
      <c r="BU441" s="393"/>
      <c r="BV441" s="393"/>
      <c r="BW441" s="393"/>
      <c r="BX441" s="393"/>
      <c r="BY441" s="393"/>
      <c r="BZ441" s="393"/>
      <c r="CA441" s="393"/>
      <c r="CB441" s="393"/>
      <c r="CC441" s="393"/>
      <c r="CD441" s="393"/>
      <c r="CE441" s="393"/>
      <c r="CF441" s="393"/>
      <c r="CG441" s="393"/>
      <c r="CH441" s="393"/>
      <c r="CI441" s="393"/>
      <c r="CJ441" s="393"/>
      <c r="CK441" s="393"/>
      <c r="CL441" s="393"/>
      <c r="CM441" s="393"/>
      <c r="CN441" s="393"/>
      <c r="CO441" s="393"/>
      <c r="CP441" s="393"/>
      <c r="CQ441" s="393"/>
      <c r="CR441" s="393"/>
      <c r="CS441" s="393"/>
      <c r="CT441" s="393"/>
      <c r="CU441" s="393"/>
      <c r="CV441" s="393"/>
      <c r="CW441" s="393"/>
      <c r="CX441" s="393"/>
      <c r="CY441" s="393"/>
      <c r="CZ441" s="393"/>
    </row>
    <row r="442" s="397" customFormat="true" ht="25.15" customHeight="true" x14ac:dyDescent="0.2">
      <c r="B442" s="1041"/>
      <c r="C442" s="1154" t="s">
        <v>240</v>
      </c>
      <c r="D442" s="1155"/>
      <c r="E442" s="717">
        <v>-2.3340253497946183E-2</v>
      </c>
      <c r="F442" s="671"/>
      <c r="G442" s="671"/>
      <c r="H442" s="1155" t="s">
        <v>242</v>
      </c>
      <c r="I442" s="1155"/>
      <c r="J442" s="718">
        <v>5.5185104654037698E-2</v>
      </c>
      <c r="K442" s="671"/>
      <c r="L442" s="671"/>
      <c r="M442" s="1155" t="s">
        <v>238</v>
      </c>
      <c r="N442" s="1155"/>
      <c r="O442" s="719">
        <v>-1.8797403920855611E-2</v>
      </c>
      <c r="P442" s="671"/>
      <c r="Q442" s="671"/>
      <c r="S442" s="390"/>
      <c r="T442" s="390"/>
      <c r="U442" s="390"/>
      <c r="V442" s="390"/>
      <c r="W442" s="390"/>
      <c r="X442" s="390"/>
      <c r="Y442" s="390"/>
      <c r="Z442" s="390"/>
      <c r="AA442" s="390"/>
      <c r="AB442" s="390"/>
      <c r="AC442" s="390"/>
      <c r="AD442" s="390"/>
      <c r="AE442" s="390"/>
      <c r="AF442" s="390"/>
      <c r="AG442" s="390"/>
      <c r="AH442" s="390"/>
      <c r="AI442" s="390"/>
      <c r="AJ442" s="390"/>
      <c r="AK442" s="390"/>
      <c r="AL442" s="390"/>
      <c r="AM442" s="390"/>
      <c r="AN442" s="390"/>
      <c r="AO442" s="390"/>
      <c r="AP442" s="390"/>
      <c r="AQ442" s="390"/>
      <c r="AR442" s="390"/>
      <c r="AS442" s="390"/>
      <c r="AT442" s="390"/>
      <c r="AU442" s="390"/>
      <c r="AV442" s="390"/>
      <c r="AW442" s="390"/>
      <c r="AX442" s="390"/>
      <c r="AY442" s="390"/>
      <c r="AZ442" s="390"/>
      <c r="BA442" s="392"/>
      <c r="BB442" s="469"/>
      <c r="BC442" s="392"/>
      <c r="BD442" s="392"/>
      <c r="BE442" s="392"/>
      <c r="BF442" s="392"/>
      <c r="BG442" s="392"/>
      <c r="BH442" s="392"/>
      <c r="BI442" s="392"/>
      <c r="BJ442" s="392"/>
      <c r="BK442" s="392"/>
      <c r="BL442" s="392"/>
      <c r="BM442" s="392"/>
      <c r="BN442" s="392"/>
      <c r="BO442" s="392"/>
      <c r="BP442" s="392"/>
      <c r="BQ442" s="392"/>
      <c r="BR442" s="392"/>
      <c r="BS442" s="393"/>
      <c r="BT442" s="393"/>
      <c r="BU442" s="393"/>
      <c r="BV442" s="393"/>
      <c r="BW442" s="393"/>
      <c r="BX442" s="393"/>
      <c r="BY442" s="393"/>
      <c r="BZ442" s="393"/>
      <c r="CA442" s="393"/>
      <c r="CB442" s="393"/>
      <c r="CC442" s="393"/>
      <c r="CD442" s="393"/>
      <c r="CE442" s="393"/>
      <c r="CF442" s="393"/>
      <c r="CG442" s="393"/>
      <c r="CH442" s="393"/>
      <c r="CI442" s="393"/>
      <c r="CJ442" s="393"/>
      <c r="CK442" s="393"/>
      <c r="CL442" s="393"/>
      <c r="CM442" s="393"/>
      <c r="CN442" s="393"/>
      <c r="CO442" s="393"/>
      <c r="CP442" s="393"/>
      <c r="CQ442" s="393"/>
      <c r="CR442" s="393"/>
      <c r="CS442" s="393"/>
      <c r="CT442" s="393"/>
      <c r="CU442" s="393"/>
      <c r="CV442" s="393"/>
      <c r="CW442" s="393"/>
      <c r="CX442" s="393"/>
      <c r="CY442" s="393"/>
      <c r="CZ442" s="393"/>
    </row>
    <row r="443" s="397" customFormat="true" ht="25.15" customHeight="true" x14ac:dyDescent="0.2">
      <c r="B443" s="1041"/>
      <c r="C443" s="1154" t="s">
        <v>253</v>
      </c>
      <c r="D443" s="1155"/>
      <c r="E443" s="717">
        <v>-1.5833482251550773E-2</v>
      </c>
      <c r="F443" s="671"/>
      <c r="G443" s="671"/>
      <c r="H443" s="1155" t="s">
        <v>253</v>
      </c>
      <c r="I443" s="1155"/>
      <c r="J443" s="718">
        <v>-1.6015628967462947E-2</v>
      </c>
      <c r="K443" s="671"/>
      <c r="L443" s="671"/>
      <c r="M443" s="1155" t="s">
        <v>253</v>
      </c>
      <c r="N443" s="1155"/>
      <c r="O443" s="719">
        <v>-1.141531101450481E-2</v>
      </c>
      <c r="P443" s="671"/>
      <c r="Q443" s="671"/>
      <c r="S443" s="390"/>
      <c r="T443" s="390"/>
      <c r="U443" s="390"/>
      <c r="V443" s="390"/>
      <c r="W443" s="390"/>
      <c r="X443" s="390"/>
      <c r="Y443" s="390"/>
      <c r="Z443" s="390"/>
      <c r="AA443" s="390"/>
      <c r="AB443" s="390"/>
      <c r="AC443" s="390"/>
      <c r="AD443" s="390"/>
      <c r="AE443" s="390"/>
      <c r="AF443" s="390"/>
      <c r="AG443" s="390"/>
      <c r="AH443" s="390"/>
      <c r="AI443" s="390"/>
      <c r="AJ443" s="390"/>
      <c r="AK443" s="390"/>
      <c r="AL443" s="390"/>
      <c r="AM443" s="390"/>
      <c r="AN443" s="390"/>
      <c r="AO443" s="390"/>
      <c r="AP443" s="390"/>
      <c r="AQ443" s="390"/>
      <c r="AR443" s="390"/>
      <c r="AS443" s="390"/>
      <c r="AT443" s="390"/>
      <c r="AU443" s="390"/>
      <c r="AV443" s="390"/>
      <c r="AW443" s="390"/>
      <c r="AX443" s="390"/>
      <c r="AY443" s="390"/>
      <c r="AZ443" s="390"/>
      <c r="BA443" s="392"/>
      <c r="BB443" s="469"/>
      <c r="BC443" s="392"/>
      <c r="BD443" s="392"/>
      <c r="BE443" s="392"/>
      <c r="BF443" s="392"/>
      <c r="BG443" s="392"/>
      <c r="BH443" s="392"/>
      <c r="BI443" s="392"/>
      <c r="BJ443" s="392"/>
      <c r="BK443" s="392"/>
      <c r="BL443" s="392"/>
      <c r="BM443" s="392"/>
      <c r="BN443" s="392"/>
      <c r="BO443" s="392"/>
      <c r="BP443" s="392"/>
      <c r="BQ443" s="392"/>
      <c r="BR443" s="392"/>
      <c r="BS443" s="393"/>
      <c r="BT443" s="393"/>
      <c r="BU443" s="393"/>
      <c r="BV443" s="393"/>
      <c r="BW443" s="393"/>
      <c r="BX443" s="393"/>
      <c r="BY443" s="393"/>
      <c r="BZ443" s="393"/>
      <c r="CA443" s="393"/>
      <c r="CB443" s="393"/>
      <c r="CC443" s="393"/>
      <c r="CD443" s="393"/>
      <c r="CE443" s="393"/>
      <c r="CF443" s="393"/>
      <c r="CG443" s="393"/>
      <c r="CH443" s="393"/>
      <c r="CI443" s="393"/>
      <c r="CJ443" s="393"/>
      <c r="CK443" s="393"/>
      <c r="CL443" s="393"/>
      <c r="CM443" s="393"/>
      <c r="CN443" s="393"/>
      <c r="CO443" s="393"/>
      <c r="CP443" s="393"/>
      <c r="CQ443" s="393"/>
      <c r="CR443" s="393"/>
      <c r="CS443" s="393"/>
      <c r="CT443" s="393"/>
      <c r="CU443" s="393"/>
      <c r="CV443" s="393"/>
      <c r="CW443" s="393"/>
      <c r="CX443" s="393"/>
      <c r="CY443" s="393"/>
      <c r="CZ443" s="393"/>
    </row>
    <row r="444" s="397" customFormat="true" ht="25.15" customHeight="true" x14ac:dyDescent="0.2">
      <c r="B444" s="1041"/>
      <c r="C444" s="1154" t="s">
        <v>297</v>
      </c>
      <c r="D444" s="1155"/>
      <c r="E444" s="717">
        <v>-1.2736496259948746E-2</v>
      </c>
      <c r="F444" s="671"/>
      <c r="G444" s="671"/>
      <c r="H444" s="1155" t="s">
        <v>297</v>
      </c>
      <c r="I444" s="1155"/>
      <c r="J444" s="718">
        <v>-2.2019108397927983E-3</v>
      </c>
      <c r="K444" s="671"/>
      <c r="L444" s="671"/>
      <c r="M444" s="1155" t="s">
        <v>297</v>
      </c>
      <c r="N444" s="1155"/>
      <c r="O444" s="719">
        <v>2.1836530122304114E-3</v>
      </c>
      <c r="P444" s="671"/>
      <c r="Q444" s="671"/>
      <c r="S444" s="390"/>
      <c r="T444" s="390"/>
      <c r="U444" s="390"/>
      <c r="V444" s="390"/>
      <c r="W444" s="390"/>
      <c r="X444" s="390"/>
      <c r="Y444" s="390"/>
      <c r="Z444" s="390"/>
      <c r="AA444" s="390"/>
      <c r="AB444" s="390"/>
      <c r="AC444" s="390"/>
      <c r="AD444" s="390"/>
      <c r="AE444" s="390"/>
      <c r="AF444" s="390"/>
      <c r="AG444" s="390"/>
      <c r="AH444" s="390"/>
      <c r="AI444" s="390"/>
      <c r="AJ444" s="390"/>
      <c r="AK444" s="390"/>
      <c r="AL444" s="390"/>
      <c r="AM444" s="390"/>
      <c r="AN444" s="390"/>
      <c r="AO444" s="390"/>
      <c r="AP444" s="390"/>
      <c r="AQ444" s="390"/>
      <c r="AR444" s="390"/>
      <c r="AS444" s="390"/>
      <c r="AT444" s="390"/>
      <c r="AU444" s="390"/>
      <c r="AV444" s="390"/>
      <c r="AW444" s="390"/>
      <c r="AX444" s="390"/>
      <c r="AY444" s="390"/>
      <c r="AZ444" s="390"/>
      <c r="BA444" s="392"/>
      <c r="BB444" s="469"/>
      <c r="BC444" s="392"/>
      <c r="BD444" s="392"/>
      <c r="BE444" s="392"/>
      <c r="BF444" s="392"/>
      <c r="BG444" s="392"/>
      <c r="BH444" s="392"/>
      <c r="BI444" s="392"/>
      <c r="BJ444" s="392"/>
      <c r="BK444" s="392"/>
      <c r="BL444" s="392"/>
      <c r="BM444" s="392"/>
      <c r="BN444" s="392"/>
      <c r="BO444" s="392"/>
      <c r="BP444" s="392"/>
      <c r="BQ444" s="392"/>
      <c r="BR444" s="392"/>
      <c r="BS444" s="393"/>
      <c r="BT444" s="393"/>
      <c r="BU444" s="393"/>
      <c r="BV444" s="393"/>
      <c r="BW444" s="393"/>
      <c r="BX444" s="393"/>
      <c r="BY444" s="393"/>
      <c r="BZ444" s="393"/>
      <c r="CA444" s="393"/>
      <c r="CB444" s="393"/>
      <c r="CC444" s="393"/>
      <c r="CD444" s="393"/>
      <c r="CE444" s="393"/>
      <c r="CF444" s="393"/>
      <c r="CG444" s="393"/>
      <c r="CH444" s="393"/>
      <c r="CI444" s="393"/>
      <c r="CJ444" s="393"/>
      <c r="CK444" s="393"/>
      <c r="CL444" s="393"/>
      <c r="CM444" s="393"/>
      <c r="CN444" s="393"/>
      <c r="CO444" s="393"/>
      <c r="CP444" s="393"/>
      <c r="CQ444" s="393"/>
      <c r="CR444" s="393"/>
      <c r="CS444" s="393"/>
      <c r="CT444" s="393"/>
      <c r="CU444" s="393"/>
      <c r="CV444" s="393"/>
      <c r="CW444" s="393"/>
      <c r="CX444" s="393"/>
      <c r="CY444" s="393"/>
      <c r="CZ444" s="393"/>
    </row>
    <row r="445" s="397" customFormat="true" ht="25.15" customHeight="true" x14ac:dyDescent="0.2">
      <c r="B445" s="1041"/>
      <c r="C445" s="1154" t="s">
        <v>255</v>
      </c>
      <c r="D445" s="1155"/>
      <c r="E445" s="720">
        <v>1.6812041686673784E-3</v>
      </c>
      <c r="F445" s="671"/>
      <c r="G445" s="671"/>
      <c r="H445" s="1155" t="s">
        <v>255</v>
      </c>
      <c r="I445" s="1155"/>
      <c r="J445" s="721">
        <v>1.4464580900163996E-3</v>
      </c>
      <c r="K445" s="671"/>
      <c r="L445" s="671"/>
      <c r="M445" s="1155" t="s">
        <v>255</v>
      </c>
      <c r="N445" s="1155"/>
      <c r="O445" s="722">
        <v>2.1690204235847049E-3</v>
      </c>
      <c r="P445" s="671"/>
      <c r="Q445" s="671"/>
      <c r="S445" s="390"/>
      <c r="T445" s="390"/>
      <c r="U445" s="390"/>
      <c r="V445" s="390"/>
      <c r="W445" s="390"/>
      <c r="X445" s="390"/>
      <c r="Y445" s="390"/>
      <c r="Z445" s="390"/>
      <c r="AA445" s="390"/>
      <c r="AB445" s="390"/>
      <c r="AC445" s="390"/>
      <c r="AD445" s="390"/>
      <c r="AE445" s="390"/>
      <c r="AF445" s="390"/>
      <c r="AG445" s="390"/>
      <c r="AH445" s="390"/>
      <c r="AI445" s="390"/>
      <c r="AJ445" s="390"/>
      <c r="AK445" s="390"/>
      <c r="AL445" s="390"/>
      <c r="AM445" s="390"/>
      <c r="AN445" s="390"/>
      <c r="AO445" s="390"/>
      <c r="AP445" s="390"/>
      <c r="AQ445" s="390"/>
      <c r="AR445" s="390"/>
      <c r="AS445" s="390"/>
      <c r="AT445" s="390"/>
      <c r="AU445" s="390"/>
      <c r="AV445" s="390"/>
      <c r="AW445" s="390"/>
      <c r="AX445" s="390"/>
      <c r="AY445" s="390"/>
      <c r="AZ445" s="390"/>
      <c r="BA445" s="392"/>
      <c r="BB445" s="469"/>
      <c r="BC445" s="392"/>
      <c r="BD445" s="392"/>
      <c r="BE445" s="392"/>
      <c r="BF445" s="392"/>
      <c r="BG445" s="392"/>
      <c r="BH445" s="392"/>
      <c r="BI445" s="392"/>
      <c r="BJ445" s="392"/>
      <c r="BK445" s="392"/>
      <c r="BL445" s="392"/>
      <c r="BM445" s="392"/>
      <c r="BN445" s="392"/>
      <c r="BO445" s="392"/>
      <c r="BP445" s="392"/>
      <c r="BQ445" s="392"/>
      <c r="BR445" s="392"/>
      <c r="BS445" s="393"/>
      <c r="BT445" s="393"/>
      <c r="BU445" s="393"/>
      <c r="BV445" s="393"/>
      <c r="BW445" s="393"/>
      <c r="BX445" s="393"/>
      <c r="BY445" s="393"/>
      <c r="BZ445" s="393"/>
      <c r="CA445" s="393"/>
      <c r="CB445" s="393"/>
      <c r="CC445" s="393"/>
      <c r="CD445" s="393"/>
      <c r="CE445" s="393"/>
      <c r="CF445" s="393"/>
      <c r="CG445" s="393"/>
      <c r="CH445" s="393"/>
      <c r="CI445" s="393"/>
      <c r="CJ445" s="393"/>
      <c r="CK445" s="393"/>
      <c r="CL445" s="393"/>
      <c r="CM445" s="393"/>
      <c r="CN445" s="393"/>
      <c r="CO445" s="393"/>
      <c r="CP445" s="393"/>
      <c r="CQ445" s="393"/>
      <c r="CR445" s="393"/>
      <c r="CS445" s="393"/>
      <c r="CT445" s="393"/>
      <c r="CU445" s="393"/>
      <c r="CV445" s="393"/>
      <c r="CW445" s="393"/>
      <c r="CX445" s="393"/>
      <c r="CY445" s="393"/>
      <c r="CZ445" s="393"/>
    </row>
    <row r="446" s="397" customFormat="true" ht="25.15" customHeight="true" x14ac:dyDescent="0.2">
      <c r="C446" s="1154"/>
      <c r="D446" s="1155"/>
      <c r="E446" s="671"/>
      <c r="F446" s="671"/>
      <c r="G446" s="671"/>
      <c r="H446" s="1155"/>
      <c r="I446" s="1155"/>
      <c r="J446" s="671"/>
      <c r="K446" s="671"/>
      <c r="L446" s="671"/>
      <c r="M446" s="1155"/>
      <c r="N446" s="1155"/>
      <c r="O446" s="671"/>
      <c r="P446" s="671"/>
      <c r="Q446" s="671"/>
      <c r="S446" s="390"/>
      <c r="T446" s="390"/>
      <c r="U446" s="390"/>
      <c r="V446" s="390"/>
      <c r="W446" s="390"/>
      <c r="X446" s="390"/>
      <c r="Y446" s="390"/>
      <c r="Z446" s="390"/>
      <c r="AA446" s="390"/>
      <c r="AB446" s="390"/>
      <c r="AC446" s="390"/>
      <c r="AD446" s="390"/>
      <c r="AE446" s="390"/>
      <c r="AF446" s="390"/>
      <c r="AG446" s="390"/>
      <c r="AH446" s="390"/>
      <c r="AI446" s="390"/>
      <c r="AJ446" s="390"/>
      <c r="AK446" s="390"/>
      <c r="AL446" s="390"/>
      <c r="AM446" s="390"/>
      <c r="AN446" s="390"/>
      <c r="AO446" s="390"/>
      <c r="AP446" s="390"/>
      <c r="AQ446" s="390"/>
      <c r="AR446" s="390"/>
      <c r="AS446" s="390"/>
      <c r="AT446" s="390"/>
      <c r="AU446" s="390"/>
      <c r="AV446" s="390"/>
      <c r="AW446" s="390"/>
      <c r="AX446" s="390"/>
      <c r="AY446" s="390"/>
      <c r="AZ446" s="390"/>
      <c r="BA446" s="392"/>
      <c r="BB446" s="469"/>
      <c r="BC446" s="392"/>
      <c r="BD446" s="392"/>
      <c r="BE446" s="392"/>
      <c r="BF446" s="392"/>
      <c r="BG446" s="392"/>
      <c r="BH446" s="392"/>
      <c r="BI446" s="392"/>
      <c r="BJ446" s="392"/>
      <c r="BK446" s="392"/>
      <c r="BL446" s="392"/>
      <c r="BM446" s="392"/>
      <c r="BN446" s="392"/>
      <c r="BO446" s="392"/>
      <c r="BP446" s="392"/>
      <c r="BQ446" s="392"/>
      <c r="BR446" s="392"/>
      <c r="BS446" s="393"/>
      <c r="BT446" s="393"/>
      <c r="BU446" s="393"/>
      <c r="BV446" s="393"/>
      <c r="BW446" s="393"/>
      <c r="BX446" s="393"/>
      <c r="BY446" s="393"/>
      <c r="BZ446" s="393"/>
      <c r="CA446" s="393"/>
      <c r="CB446" s="393"/>
      <c r="CC446" s="393"/>
      <c r="CD446" s="393"/>
      <c r="CE446" s="393"/>
      <c r="CF446" s="393"/>
      <c r="CG446" s="393"/>
      <c r="CH446" s="393"/>
      <c r="CI446" s="393"/>
      <c r="CJ446" s="393"/>
      <c r="CK446" s="393"/>
      <c r="CL446" s="393"/>
      <c r="CM446" s="393"/>
      <c r="CN446" s="393"/>
      <c r="CO446" s="393"/>
      <c r="CP446" s="393"/>
      <c r="CQ446" s="393"/>
      <c r="CR446" s="393"/>
      <c r="CS446" s="393"/>
      <c r="CT446" s="393"/>
      <c r="CU446" s="393"/>
      <c r="CV446" s="393"/>
      <c r="CW446" s="393"/>
      <c r="CX446" s="393"/>
      <c r="CY446" s="393"/>
      <c r="CZ446" s="393"/>
    </row>
    <row r="447" s="397" customFormat="true" ht="25.15" customHeight="true" x14ac:dyDescent="0.2">
      <c r="C447" s="1154"/>
      <c r="D447" s="1155"/>
      <c r="E447" s="671"/>
      <c r="F447" s="671"/>
      <c r="G447" s="671"/>
      <c r="H447" s="1155"/>
      <c r="I447" s="1155"/>
      <c r="J447" s="671"/>
      <c r="K447" s="671"/>
      <c r="L447" s="671"/>
      <c r="M447" s="1155"/>
      <c r="N447" s="1155"/>
      <c r="O447" s="671"/>
      <c r="P447" s="671"/>
      <c r="Q447" s="671"/>
      <c r="S447" s="390"/>
      <c r="T447" s="390"/>
      <c r="U447" s="390"/>
      <c r="V447" s="390"/>
      <c r="W447" s="390"/>
      <c r="X447" s="390"/>
      <c r="Y447" s="390"/>
      <c r="Z447" s="390"/>
      <c r="AA447" s="390"/>
      <c r="AB447" s="390"/>
      <c r="AC447" s="390"/>
      <c r="AD447" s="390"/>
      <c r="AE447" s="390"/>
      <c r="AF447" s="390"/>
      <c r="AG447" s="390"/>
      <c r="AH447" s="390"/>
      <c r="AI447" s="390"/>
      <c r="AJ447" s="390"/>
      <c r="AK447" s="390"/>
      <c r="AL447" s="390"/>
      <c r="AM447" s="390"/>
      <c r="AN447" s="390"/>
      <c r="AO447" s="390"/>
      <c r="AP447" s="390"/>
      <c r="AQ447" s="390"/>
      <c r="AR447" s="390"/>
      <c r="AS447" s="390"/>
      <c r="AT447" s="390"/>
      <c r="AU447" s="390"/>
      <c r="AV447" s="390"/>
      <c r="AW447" s="390"/>
      <c r="AX447" s="390"/>
      <c r="AY447" s="390"/>
      <c r="AZ447" s="390"/>
      <c r="BA447" s="392"/>
      <c r="BB447" s="469"/>
      <c r="BC447" s="392"/>
      <c r="BD447" s="392"/>
      <c r="BE447" s="392"/>
      <c r="BF447" s="392"/>
      <c r="BG447" s="392"/>
      <c r="BH447" s="392"/>
      <c r="BI447" s="392"/>
      <c r="BJ447" s="392"/>
      <c r="BK447" s="392"/>
      <c r="BL447" s="392"/>
      <c r="BM447" s="392"/>
      <c r="BN447" s="392"/>
      <c r="BO447" s="392"/>
      <c r="BP447" s="392"/>
      <c r="BQ447" s="392"/>
      <c r="BR447" s="392"/>
      <c r="BS447" s="393"/>
      <c r="BT447" s="393"/>
      <c r="BU447" s="393"/>
      <c r="BV447" s="393"/>
      <c r="BW447" s="393"/>
      <c r="BX447" s="393"/>
      <c r="BY447" s="393"/>
      <c r="BZ447" s="393"/>
      <c r="CA447" s="393"/>
      <c r="CB447" s="393"/>
      <c r="CC447" s="393"/>
      <c r="CD447" s="393"/>
      <c r="CE447" s="393"/>
      <c r="CF447" s="393"/>
      <c r="CG447" s="393"/>
      <c r="CH447" s="393"/>
      <c r="CI447" s="393"/>
      <c r="CJ447" s="393"/>
      <c r="CK447" s="393"/>
      <c r="CL447" s="393"/>
      <c r="CM447" s="393"/>
      <c r="CN447" s="393"/>
      <c r="CO447" s="393"/>
      <c r="CP447" s="393"/>
      <c r="CQ447" s="393"/>
      <c r="CR447" s="393"/>
      <c r="CS447" s="393"/>
      <c r="CT447" s="393"/>
      <c r="CU447" s="393"/>
      <c r="CV447" s="393"/>
      <c r="CW447" s="393"/>
      <c r="CX447" s="393"/>
      <c r="CY447" s="393"/>
      <c r="CZ447" s="393"/>
    </row>
    <row r="448" s="397" customFormat="true" ht="25.15" customHeight="true" x14ac:dyDescent="0.2">
      <c r="C448" s="1154"/>
      <c r="D448" s="1155"/>
      <c r="E448" s="671"/>
      <c r="F448" s="671"/>
      <c r="G448" s="671"/>
      <c r="H448" s="1155"/>
      <c r="I448" s="1155"/>
      <c r="J448" s="671"/>
      <c r="K448" s="671"/>
      <c r="L448" s="671"/>
      <c r="M448" s="1155"/>
      <c r="N448" s="1155"/>
      <c r="O448" s="671"/>
      <c r="P448" s="671"/>
      <c r="Q448" s="671"/>
      <c r="S448" s="390"/>
      <c r="T448" s="390"/>
      <c r="U448" s="390"/>
      <c r="V448" s="390"/>
      <c r="W448" s="390"/>
      <c r="X448" s="390"/>
      <c r="Y448" s="390"/>
      <c r="Z448" s="390"/>
      <c r="AA448" s="390"/>
      <c r="AB448" s="390"/>
      <c r="AC448" s="390"/>
      <c r="AD448" s="390"/>
      <c r="AE448" s="390"/>
      <c r="AF448" s="390"/>
      <c r="AG448" s="390"/>
      <c r="AH448" s="390"/>
      <c r="AI448" s="390"/>
      <c r="AJ448" s="390"/>
      <c r="AK448" s="390"/>
      <c r="AL448" s="390"/>
      <c r="AM448" s="390"/>
      <c r="AN448" s="390"/>
      <c r="AO448" s="390"/>
      <c r="AP448" s="390"/>
      <c r="AQ448" s="390"/>
      <c r="AR448" s="390"/>
      <c r="AS448" s="390"/>
      <c r="AT448" s="390"/>
      <c r="AU448" s="390"/>
      <c r="AV448" s="390"/>
      <c r="AW448" s="390"/>
      <c r="AX448" s="390"/>
      <c r="AY448" s="390"/>
      <c r="AZ448" s="390"/>
      <c r="BA448" s="392"/>
      <c r="BB448" s="469"/>
      <c r="BC448" s="392"/>
      <c r="BD448" s="392"/>
      <c r="BE448" s="392"/>
      <c r="BF448" s="392"/>
      <c r="BG448" s="392"/>
      <c r="BH448" s="392"/>
      <c r="BI448" s="392"/>
      <c r="BJ448" s="392"/>
      <c r="BK448" s="392"/>
      <c r="BL448" s="392"/>
      <c r="BM448" s="392"/>
      <c r="BN448" s="392"/>
      <c r="BO448" s="392"/>
      <c r="BP448" s="392"/>
      <c r="BQ448" s="392"/>
      <c r="BR448" s="392"/>
      <c r="BS448" s="393"/>
      <c r="BT448" s="393"/>
      <c r="BU448" s="393"/>
      <c r="BV448" s="393"/>
      <c r="BW448" s="393"/>
      <c r="BX448" s="393"/>
      <c r="BY448" s="393"/>
      <c r="BZ448" s="393"/>
      <c r="CA448" s="393"/>
      <c r="CB448" s="393"/>
      <c r="CC448" s="393"/>
      <c r="CD448" s="393"/>
      <c r="CE448" s="393"/>
      <c r="CF448" s="393"/>
      <c r="CG448" s="393"/>
      <c r="CH448" s="393"/>
      <c r="CI448" s="393"/>
      <c r="CJ448" s="393"/>
      <c r="CK448" s="393"/>
      <c r="CL448" s="393"/>
      <c r="CM448" s="393"/>
      <c r="CN448" s="393"/>
      <c r="CO448" s="393"/>
      <c r="CP448" s="393"/>
      <c r="CQ448" s="393"/>
      <c r="CR448" s="393"/>
      <c r="CS448" s="393"/>
      <c r="CT448" s="393"/>
      <c r="CU448" s="393"/>
      <c r="CV448" s="393"/>
      <c r="CW448" s="393"/>
      <c r="CX448" s="393"/>
      <c r="CY448" s="393"/>
      <c r="CZ448" s="393"/>
    </row>
    <row r="449" s="397" customFormat="true" ht="25.15" customHeight="true" x14ac:dyDescent="0.2">
      <c r="C449" s="1154" t="s">
        <v>257</v>
      </c>
      <c r="D449" s="1155"/>
      <c r="E449" s="1155"/>
      <c r="F449" s="671"/>
      <c r="G449" s="671"/>
      <c r="H449" s="1155" t="s">
        <v>257</v>
      </c>
      <c r="I449" s="1155"/>
      <c r="J449" s="1155"/>
      <c r="K449" s="671"/>
      <c r="L449" s="671"/>
      <c r="M449" s="1155" t="s">
        <v>257</v>
      </c>
      <c r="N449" s="1155"/>
      <c r="O449" s="1155"/>
      <c r="P449" s="671"/>
      <c r="Q449" s="671"/>
      <c r="S449" s="390"/>
      <c r="T449" s="390"/>
      <c r="U449" s="390"/>
      <c r="V449" s="390"/>
      <c r="W449" s="390"/>
      <c r="X449" s="390"/>
      <c r="Y449" s="390"/>
      <c r="Z449" s="390"/>
      <c r="AA449" s="390"/>
      <c r="AB449" s="390"/>
      <c r="AC449" s="390"/>
      <c r="AD449" s="390"/>
      <c r="AE449" s="390"/>
      <c r="AF449" s="390"/>
      <c r="AG449" s="390"/>
      <c r="AH449" s="390"/>
      <c r="AI449" s="390"/>
      <c r="AJ449" s="390"/>
      <c r="AK449" s="390"/>
      <c r="AL449" s="390"/>
      <c r="AM449" s="390"/>
      <c r="AN449" s="390"/>
      <c r="AO449" s="390"/>
      <c r="AP449" s="390"/>
      <c r="AQ449" s="390"/>
      <c r="AR449" s="390"/>
      <c r="AS449" s="390"/>
      <c r="AT449" s="390"/>
      <c r="AU449" s="390"/>
      <c r="AV449" s="390"/>
      <c r="AW449" s="390"/>
      <c r="AX449" s="390"/>
      <c r="AY449" s="390"/>
      <c r="AZ449" s="390"/>
      <c r="BA449" s="392"/>
      <c r="BB449" s="469"/>
      <c r="BC449" s="392"/>
      <c r="BD449" s="392"/>
      <c r="BE449" s="392"/>
      <c r="BF449" s="392"/>
      <c r="BG449" s="392"/>
      <c r="BH449" s="392"/>
      <c r="BI449" s="392"/>
      <c r="BJ449" s="392"/>
      <c r="BK449" s="392"/>
      <c r="BL449" s="392"/>
      <c r="BM449" s="392"/>
      <c r="BN449" s="392"/>
      <c r="BO449" s="392"/>
      <c r="BP449" s="392"/>
      <c r="BQ449" s="392"/>
      <c r="BR449" s="392"/>
      <c r="BS449" s="393"/>
      <c r="BT449" s="393"/>
      <c r="BU449" s="393"/>
      <c r="BV449" s="393"/>
      <c r="BW449" s="393"/>
      <c r="BX449" s="393"/>
      <c r="BY449" s="393"/>
      <c r="BZ449" s="393"/>
      <c r="CA449" s="393"/>
      <c r="CB449" s="393"/>
      <c r="CC449" s="393"/>
      <c r="CD449" s="393"/>
      <c r="CE449" s="393"/>
      <c r="CF449" s="393"/>
      <c r="CG449" s="393"/>
      <c r="CH449" s="393"/>
      <c r="CI449" s="393"/>
      <c r="CJ449" s="393"/>
      <c r="CK449" s="393"/>
      <c r="CL449" s="393"/>
      <c r="CM449" s="393"/>
      <c r="CN449" s="393"/>
      <c r="CO449" s="393"/>
      <c r="CP449" s="393"/>
      <c r="CQ449" s="393"/>
      <c r="CR449" s="393"/>
      <c r="CS449" s="393"/>
      <c r="CT449" s="393"/>
      <c r="CU449" s="393"/>
      <c r="CV449" s="393"/>
      <c r="CW449" s="393"/>
      <c r="CX449" s="393"/>
      <c r="CY449" s="393"/>
      <c r="CZ449" s="393"/>
    </row>
    <row r="450" s="397" customFormat="true" ht="25.15" customHeight="true" x14ac:dyDescent="0.2">
      <c r="C450" s="1154"/>
      <c r="D450" s="1155"/>
      <c r="E450" s="699" t="s">
        <v>258</v>
      </c>
      <c r="F450" s="671"/>
      <c r="G450" s="671"/>
      <c r="H450" s="1155"/>
      <c r="I450" s="1155"/>
      <c r="J450" s="700" t="s">
        <v>258</v>
      </c>
      <c r="K450" s="671"/>
      <c r="L450" s="671"/>
      <c r="M450" s="1155"/>
      <c r="N450" s="1155"/>
      <c r="O450" s="701" t="s">
        <v>258</v>
      </c>
      <c r="P450" s="671"/>
      <c r="Q450" s="671"/>
      <c r="S450" s="390"/>
      <c r="T450" s="390"/>
      <c r="U450" s="390"/>
      <c r="V450" s="390"/>
      <c r="W450" s="390"/>
      <c r="X450" s="390"/>
      <c r="Y450" s="390"/>
      <c r="Z450" s="390"/>
      <c r="AA450" s="390"/>
      <c r="AB450" s="390"/>
      <c r="AC450" s="390"/>
      <c r="AD450" s="390"/>
      <c r="AE450" s="390"/>
      <c r="AF450" s="390"/>
      <c r="AG450" s="390"/>
      <c r="AH450" s="390"/>
      <c r="AI450" s="390"/>
      <c r="AJ450" s="390"/>
      <c r="AK450" s="390"/>
      <c r="AL450" s="390"/>
      <c r="AM450" s="390"/>
      <c r="AN450" s="390"/>
      <c r="AO450" s="390"/>
      <c r="AP450" s="390"/>
      <c r="AQ450" s="390"/>
      <c r="AR450" s="390"/>
      <c r="AS450" s="390"/>
      <c r="AT450" s="390"/>
      <c r="AU450" s="390"/>
      <c r="AV450" s="390"/>
      <c r="AW450" s="390"/>
      <c r="AX450" s="390"/>
      <c r="AY450" s="390"/>
      <c r="AZ450" s="390"/>
      <c r="BA450" s="392"/>
      <c r="BB450" s="469"/>
      <c r="BC450" s="392"/>
      <c r="BD450" s="392"/>
      <c r="BE450" s="392"/>
      <c r="BF450" s="392"/>
      <c r="BG450" s="392"/>
      <c r="BH450" s="392"/>
      <c r="BI450" s="392"/>
      <c r="BJ450" s="392"/>
      <c r="BK450" s="392"/>
      <c r="BL450" s="392"/>
      <c r="BM450" s="392"/>
      <c r="BN450" s="392"/>
      <c r="BO450" s="392"/>
      <c r="BP450" s="392"/>
      <c r="BQ450" s="392"/>
      <c r="BR450" s="392"/>
      <c r="BS450" s="393"/>
      <c r="BT450" s="393"/>
      <c r="BU450" s="393"/>
      <c r="BV450" s="393"/>
      <c r="BW450" s="393"/>
      <c r="BX450" s="393"/>
      <c r="BY450" s="393"/>
      <c r="BZ450" s="393"/>
      <c r="CA450" s="393"/>
      <c r="CB450" s="393"/>
      <c r="CC450" s="393"/>
      <c r="CD450" s="393"/>
      <c r="CE450" s="393"/>
      <c r="CF450" s="393"/>
      <c r="CG450" s="393"/>
      <c r="CH450" s="393"/>
      <c r="CI450" s="393"/>
      <c r="CJ450" s="393"/>
      <c r="CK450" s="393"/>
      <c r="CL450" s="393"/>
      <c r="CM450" s="393"/>
      <c r="CN450" s="393"/>
      <c r="CO450" s="393"/>
      <c r="CP450" s="393"/>
      <c r="CQ450" s="393"/>
      <c r="CR450" s="393"/>
      <c r="CS450" s="393"/>
      <c r="CT450" s="393"/>
      <c r="CU450" s="393"/>
      <c r="CV450" s="393"/>
      <c r="CW450" s="393"/>
      <c r="CX450" s="393"/>
      <c r="CY450" s="393"/>
      <c r="CZ450" s="393"/>
    </row>
    <row r="451" s="397" customFormat="true" ht="25.15" customHeight="true" x14ac:dyDescent="0.2">
      <c r="C451" s="1154" t="s">
        <v>241</v>
      </c>
      <c r="D451" s="1155"/>
      <c r="E451" s="714">
        <v>4.60570300476539E-2</v>
      </c>
      <c r="F451" s="671"/>
      <c r="G451" s="671"/>
      <c r="H451" s="1155" t="s">
        <v>241</v>
      </c>
      <c r="I451" s="1155"/>
      <c r="J451" s="715">
        <v>3.667342571136667E-2</v>
      </c>
      <c r="K451" s="671"/>
      <c r="L451" s="671"/>
      <c r="M451" s="1155" t="s">
        <v>241</v>
      </c>
      <c r="N451" s="1155"/>
      <c r="O451" s="716">
        <v>2.0779562235630405E-2</v>
      </c>
      <c r="P451" s="671"/>
      <c r="Q451" s="671"/>
      <c r="S451" s="390"/>
      <c r="T451" s="390"/>
      <c r="U451" s="390"/>
      <c r="V451" s="390"/>
      <c r="W451" s="390"/>
      <c r="X451" s="390"/>
      <c r="Y451" s="390"/>
      <c r="Z451" s="390"/>
      <c r="AA451" s="390"/>
      <c r="AB451" s="390"/>
      <c r="AC451" s="390"/>
      <c r="AD451" s="390"/>
      <c r="AE451" s="390"/>
      <c r="AF451" s="390"/>
      <c r="AG451" s="390"/>
      <c r="AH451" s="390"/>
      <c r="AI451" s="390"/>
      <c r="AJ451" s="390"/>
      <c r="AK451" s="390"/>
      <c r="AL451" s="390"/>
      <c r="AM451" s="390"/>
      <c r="AN451" s="390"/>
      <c r="AO451" s="390"/>
      <c r="AP451" s="390"/>
      <c r="AQ451" s="390"/>
      <c r="AR451" s="390"/>
      <c r="AS451" s="390"/>
      <c r="AT451" s="390"/>
      <c r="AU451" s="390"/>
      <c r="AV451" s="390"/>
      <c r="AW451" s="390"/>
      <c r="AX451" s="390"/>
      <c r="AY451" s="390"/>
      <c r="AZ451" s="390"/>
      <c r="BA451" s="392"/>
      <c r="BB451" s="469"/>
      <c r="BC451" s="392"/>
      <c r="BD451" s="392"/>
      <c r="BE451" s="392"/>
      <c r="BF451" s="392"/>
      <c r="BG451" s="392"/>
      <c r="BH451" s="392"/>
      <c r="BI451" s="392"/>
      <c r="BJ451" s="392"/>
      <c r="BK451" s="392"/>
      <c r="BL451" s="392"/>
      <c r="BM451" s="392"/>
      <c r="BN451" s="392"/>
      <c r="BO451" s="392"/>
      <c r="BP451" s="392"/>
      <c r="BQ451" s="392"/>
      <c r="BR451" s="392"/>
      <c r="BS451" s="393"/>
      <c r="BT451" s="393"/>
      <c r="BU451" s="393"/>
      <c r="BV451" s="393"/>
      <c r="BW451" s="393"/>
      <c r="BX451" s="393"/>
      <c r="BY451" s="393"/>
      <c r="BZ451" s="393"/>
      <c r="CA451" s="393"/>
      <c r="CB451" s="393"/>
      <c r="CC451" s="393"/>
      <c r="CD451" s="393"/>
      <c r="CE451" s="393"/>
      <c r="CF451" s="393"/>
      <c r="CG451" s="393"/>
      <c r="CH451" s="393"/>
      <c r="CI451" s="393"/>
      <c r="CJ451" s="393"/>
      <c r="CK451" s="393"/>
      <c r="CL451" s="393"/>
      <c r="CM451" s="393"/>
      <c r="CN451" s="393"/>
      <c r="CO451" s="393"/>
      <c r="CP451" s="393"/>
      <c r="CQ451" s="393"/>
      <c r="CR451" s="393"/>
      <c r="CS451" s="393"/>
      <c r="CT451" s="393"/>
      <c r="CU451" s="393"/>
      <c r="CV451" s="393"/>
      <c r="CW451" s="393"/>
      <c r="CX451" s="393"/>
      <c r="CY451" s="393"/>
      <c r="CZ451" s="393"/>
    </row>
    <row r="452" s="397" customFormat="true" ht="25.15" customHeight="true" x14ac:dyDescent="0.2">
      <c r="C452" s="1154" t="s">
        <v>239</v>
      </c>
      <c r="D452" s="1155"/>
      <c r="E452" s="717">
        <v>4.4277386487001663E-2</v>
      </c>
      <c r="F452" s="671"/>
      <c r="G452" s="671"/>
      <c r="H452" s="1155" t="s">
        <v>239</v>
      </c>
      <c r="I452" s="1155"/>
      <c r="J452" s="718">
        <v>7.6174720310232934E-3</v>
      </c>
      <c r="K452" s="671"/>
      <c r="L452" s="671"/>
      <c r="M452" s="1155" t="s">
        <v>239</v>
      </c>
      <c r="N452" s="1155"/>
      <c r="O452" s="719">
        <v>1.8266736423831125E-2</v>
      </c>
      <c r="P452" s="671"/>
      <c r="Q452" s="671"/>
      <c r="S452" s="390"/>
      <c r="T452" s="390"/>
      <c r="U452" s="390"/>
      <c r="V452" s="390"/>
      <c r="W452" s="390"/>
      <c r="X452" s="390"/>
      <c r="Y452" s="390"/>
      <c r="Z452" s="390"/>
      <c r="AA452" s="390"/>
      <c r="AB452" s="390"/>
      <c r="AC452" s="390"/>
      <c r="AD452" s="390"/>
      <c r="AE452" s="390"/>
      <c r="AF452" s="390"/>
      <c r="AG452" s="390"/>
      <c r="AH452" s="390"/>
      <c r="AI452" s="390"/>
      <c r="AJ452" s="390"/>
      <c r="AK452" s="390"/>
      <c r="AL452" s="390"/>
      <c r="AM452" s="390"/>
      <c r="AN452" s="390"/>
      <c r="AO452" s="390"/>
      <c r="AP452" s="390"/>
      <c r="AQ452" s="390"/>
      <c r="AR452" s="390"/>
      <c r="AS452" s="390"/>
      <c r="AT452" s="390"/>
      <c r="AU452" s="390"/>
      <c r="AV452" s="390"/>
      <c r="AW452" s="390"/>
      <c r="AX452" s="390"/>
      <c r="AY452" s="390"/>
      <c r="AZ452" s="390"/>
      <c r="BA452" s="392"/>
      <c r="BB452" s="469"/>
      <c r="BC452" s="392"/>
      <c r="BD452" s="392"/>
      <c r="BE452" s="392"/>
      <c r="BF452" s="392"/>
      <c r="BG452" s="392"/>
      <c r="BH452" s="392"/>
      <c r="BI452" s="392"/>
      <c r="BJ452" s="392"/>
      <c r="BK452" s="392"/>
      <c r="BL452" s="392"/>
      <c r="BM452" s="392"/>
      <c r="BN452" s="392"/>
      <c r="BO452" s="392"/>
      <c r="BP452" s="392"/>
      <c r="BQ452" s="392"/>
      <c r="BR452" s="392"/>
      <c r="BS452" s="393"/>
      <c r="BT452" s="393"/>
      <c r="BU452" s="393"/>
      <c r="BV452" s="393"/>
      <c r="BW452" s="393"/>
      <c r="BX452" s="393"/>
      <c r="BY452" s="393"/>
      <c r="BZ452" s="393"/>
      <c r="CA452" s="393"/>
      <c r="CB452" s="393"/>
      <c r="CC452" s="393"/>
      <c r="CD452" s="393"/>
      <c r="CE452" s="393"/>
      <c r="CF452" s="393"/>
      <c r="CG452" s="393"/>
      <c r="CH452" s="393"/>
      <c r="CI452" s="393"/>
      <c r="CJ452" s="393"/>
      <c r="CK452" s="393"/>
      <c r="CL452" s="393"/>
      <c r="CM452" s="393"/>
      <c r="CN452" s="393"/>
      <c r="CO452" s="393"/>
      <c r="CP452" s="393"/>
      <c r="CQ452" s="393"/>
      <c r="CR452" s="393"/>
      <c r="CS452" s="393"/>
      <c r="CT452" s="393"/>
      <c r="CU452" s="393"/>
      <c r="CV452" s="393"/>
      <c r="CW452" s="393"/>
      <c r="CX452" s="393"/>
      <c r="CY452" s="393"/>
      <c r="CZ452" s="393"/>
    </row>
    <row r="453" s="397" customFormat="true" ht="25.15" customHeight="true" x14ac:dyDescent="0.2">
      <c r="C453" s="1154" t="s">
        <v>242</v>
      </c>
      <c r="D453" s="1155"/>
      <c r="E453" s="717">
        <v>2.3871618794599238E-2</v>
      </c>
      <c r="F453" s="671"/>
      <c r="G453" s="671"/>
      <c r="H453" s="1155" t="s">
        <v>242</v>
      </c>
      <c r="I453" s="1155"/>
      <c r="J453" s="718">
        <v>3.0453957756770931E-3</v>
      </c>
      <c r="K453" s="671"/>
      <c r="L453" s="671"/>
      <c r="M453" s="1155" t="s">
        <v>242</v>
      </c>
      <c r="N453" s="1155"/>
      <c r="O453" s="719">
        <v>6.4915046580296537E-3</v>
      </c>
      <c r="P453" s="671"/>
      <c r="Q453" s="671"/>
      <c r="S453" s="390"/>
      <c r="T453" s="390"/>
      <c r="U453" s="390"/>
      <c r="V453" s="390"/>
      <c r="W453" s="390"/>
      <c r="X453" s="390"/>
      <c r="Y453" s="390"/>
      <c r="Z453" s="390"/>
      <c r="AA453" s="390"/>
      <c r="AB453" s="390"/>
      <c r="AC453" s="390"/>
      <c r="AD453" s="390"/>
      <c r="AE453" s="390"/>
      <c r="AF453" s="390"/>
      <c r="AG453" s="390"/>
      <c r="AH453" s="390"/>
      <c r="AI453" s="390"/>
      <c r="AJ453" s="390"/>
      <c r="AK453" s="390"/>
      <c r="AL453" s="390"/>
      <c r="AM453" s="390"/>
      <c r="AN453" s="390"/>
      <c r="AO453" s="390"/>
      <c r="AP453" s="390"/>
      <c r="AQ453" s="390"/>
      <c r="AR453" s="390"/>
      <c r="AS453" s="390"/>
      <c r="AT453" s="390"/>
      <c r="AU453" s="390"/>
      <c r="AV453" s="390"/>
      <c r="AW453" s="390"/>
      <c r="AX453" s="390"/>
      <c r="AY453" s="390"/>
      <c r="AZ453" s="390"/>
      <c r="BA453" s="392"/>
      <c r="BB453" s="469"/>
      <c r="BC453" s="392"/>
      <c r="BD453" s="392"/>
      <c r="BE453" s="392"/>
      <c r="BF453" s="392"/>
      <c r="BG453" s="392"/>
      <c r="BH453" s="392"/>
      <c r="BI453" s="392"/>
      <c r="BJ453" s="392"/>
      <c r="BK453" s="392"/>
      <c r="BL453" s="392"/>
      <c r="BM453" s="392"/>
      <c r="BN453" s="392"/>
      <c r="BO453" s="392"/>
      <c r="BP453" s="392"/>
      <c r="BQ453" s="392"/>
      <c r="BR453" s="392"/>
      <c r="BS453" s="393"/>
      <c r="BT453" s="393"/>
      <c r="BU453" s="393"/>
      <c r="BV453" s="393"/>
      <c r="BW453" s="393"/>
      <c r="BX453" s="393"/>
      <c r="BY453" s="393"/>
      <c r="BZ453" s="393"/>
      <c r="CA453" s="393"/>
      <c r="CB453" s="393"/>
      <c r="CC453" s="393"/>
      <c r="CD453" s="393"/>
      <c r="CE453" s="393"/>
      <c r="CF453" s="393"/>
      <c r="CG453" s="393"/>
      <c r="CH453" s="393"/>
      <c r="CI453" s="393"/>
      <c r="CJ453" s="393"/>
      <c r="CK453" s="393"/>
      <c r="CL453" s="393"/>
      <c r="CM453" s="393"/>
      <c r="CN453" s="393"/>
      <c r="CO453" s="393"/>
      <c r="CP453" s="393"/>
      <c r="CQ453" s="393"/>
      <c r="CR453" s="393"/>
      <c r="CS453" s="393"/>
      <c r="CT453" s="393"/>
      <c r="CU453" s="393"/>
      <c r="CV453" s="393"/>
      <c r="CW453" s="393"/>
      <c r="CX453" s="393"/>
      <c r="CY453" s="393"/>
      <c r="CZ453" s="393"/>
    </row>
    <row r="454" s="397" customFormat="true" ht="25.15" customHeight="true" x14ac:dyDescent="0.2">
      <c r="C454" s="1154" t="s">
        <v>243</v>
      </c>
      <c r="D454" s="1155"/>
      <c r="E454" s="717">
        <v>5.4167628171422247E-2</v>
      </c>
      <c r="F454" s="671"/>
      <c r="G454" s="671"/>
      <c r="H454" s="1155" t="s">
        <v>243</v>
      </c>
      <c r="I454" s="1155"/>
      <c r="J454" s="718">
        <v>4.5865854224207046E-2</v>
      </c>
      <c r="K454" s="671"/>
      <c r="L454" s="671"/>
      <c r="M454" s="1155" t="s">
        <v>243</v>
      </c>
      <c r="N454" s="1155"/>
      <c r="O454" s="719">
        <v>3.4940946757988485E-2</v>
      </c>
      <c r="P454" s="671"/>
      <c r="Q454" s="671"/>
      <c r="S454" s="390"/>
      <c r="T454" s="390"/>
      <c r="U454" s="390"/>
      <c r="V454" s="390"/>
      <c r="W454" s="390"/>
      <c r="X454" s="390"/>
      <c r="Y454" s="390"/>
      <c r="Z454" s="390"/>
      <c r="AA454" s="390"/>
      <c r="AB454" s="390"/>
      <c r="AC454" s="390"/>
      <c r="AD454" s="390"/>
      <c r="AE454" s="390"/>
      <c r="AF454" s="390"/>
      <c r="AG454" s="390"/>
      <c r="AH454" s="390"/>
      <c r="AI454" s="390"/>
      <c r="AJ454" s="390"/>
      <c r="AK454" s="390"/>
      <c r="AL454" s="390"/>
      <c r="AM454" s="390"/>
      <c r="AN454" s="390"/>
      <c r="AO454" s="390"/>
      <c r="AP454" s="390"/>
      <c r="AQ454" s="390"/>
      <c r="AR454" s="390"/>
      <c r="AS454" s="390"/>
      <c r="AT454" s="390"/>
      <c r="AU454" s="390"/>
      <c r="AV454" s="390"/>
      <c r="AW454" s="390"/>
      <c r="AX454" s="390"/>
      <c r="AY454" s="390"/>
      <c r="AZ454" s="390"/>
      <c r="BA454" s="392"/>
      <c r="BB454" s="469"/>
      <c r="BC454" s="392"/>
      <c r="BD454" s="392"/>
      <c r="BE454" s="392"/>
      <c r="BF454" s="392"/>
      <c r="BG454" s="392"/>
      <c r="BH454" s="392"/>
      <c r="BI454" s="392"/>
      <c r="BJ454" s="392"/>
      <c r="BK454" s="392"/>
      <c r="BL454" s="392"/>
      <c r="BM454" s="392"/>
      <c r="BN454" s="392"/>
      <c r="BO454" s="392"/>
      <c r="BP454" s="392"/>
      <c r="BQ454" s="392"/>
      <c r="BR454" s="392"/>
      <c r="BS454" s="393"/>
      <c r="BT454" s="393"/>
      <c r="BU454" s="393"/>
      <c r="BV454" s="393"/>
      <c r="BW454" s="393"/>
      <c r="BX454" s="393"/>
      <c r="BY454" s="393"/>
      <c r="BZ454" s="393"/>
      <c r="CA454" s="393"/>
      <c r="CB454" s="393"/>
      <c r="CC454" s="393"/>
      <c r="CD454" s="393"/>
      <c r="CE454" s="393"/>
      <c r="CF454" s="393"/>
      <c r="CG454" s="393"/>
      <c r="CH454" s="393"/>
      <c r="CI454" s="393"/>
      <c r="CJ454" s="393"/>
      <c r="CK454" s="393"/>
      <c r="CL454" s="393"/>
      <c r="CM454" s="393"/>
      <c r="CN454" s="393"/>
      <c r="CO454" s="393"/>
      <c r="CP454" s="393"/>
      <c r="CQ454" s="393"/>
      <c r="CR454" s="393"/>
      <c r="CS454" s="393"/>
      <c r="CT454" s="393"/>
      <c r="CU454" s="393"/>
      <c r="CV454" s="393"/>
      <c r="CW454" s="393"/>
      <c r="CX454" s="393"/>
      <c r="CY454" s="393"/>
      <c r="CZ454" s="393"/>
    </row>
    <row r="455" s="397" customFormat="true" ht="25.15" customHeight="true" x14ac:dyDescent="0.2">
      <c r="C455" s="1154" t="s">
        <v>240</v>
      </c>
      <c r="D455" s="1155"/>
      <c r="E455" s="717">
        <v>5.44767433348389E-4</v>
      </c>
      <c r="F455" s="671"/>
      <c r="G455" s="671"/>
      <c r="H455" s="1155" t="s">
        <v>240</v>
      </c>
      <c r="I455" s="1155"/>
      <c r="J455" s="718">
        <v>7.0148794503933649E-3</v>
      </c>
      <c r="K455" s="671"/>
      <c r="L455" s="671"/>
      <c r="M455" s="1155" t="s">
        <v>240</v>
      </c>
      <c r="N455" s="1155"/>
      <c r="O455" s="719">
        <v>3.9272904061769419E-4</v>
      </c>
      <c r="P455" s="671"/>
      <c r="Q455" s="671"/>
      <c r="S455" s="390"/>
      <c r="T455" s="390"/>
      <c r="U455" s="390"/>
      <c r="V455" s="390"/>
      <c r="W455" s="390"/>
      <c r="X455" s="390"/>
      <c r="Y455" s="390"/>
      <c r="Z455" s="390"/>
      <c r="AA455" s="390"/>
      <c r="AB455" s="390"/>
      <c r="AC455" s="390"/>
      <c r="AD455" s="390"/>
      <c r="AE455" s="390"/>
      <c r="AF455" s="390"/>
      <c r="AG455" s="390"/>
      <c r="AH455" s="390"/>
      <c r="AI455" s="390"/>
      <c r="AJ455" s="390"/>
      <c r="AK455" s="390"/>
      <c r="AL455" s="390"/>
      <c r="AM455" s="390"/>
      <c r="AN455" s="390"/>
      <c r="AO455" s="390"/>
      <c r="AP455" s="390"/>
      <c r="AQ455" s="390"/>
      <c r="AR455" s="390"/>
      <c r="AS455" s="390"/>
      <c r="AT455" s="390"/>
      <c r="AU455" s="390"/>
      <c r="AV455" s="390"/>
      <c r="AW455" s="390"/>
      <c r="AX455" s="390"/>
      <c r="AY455" s="390"/>
      <c r="AZ455" s="390"/>
      <c r="BA455" s="392"/>
      <c r="BB455" s="469"/>
      <c r="BC455" s="392"/>
      <c r="BD455" s="392"/>
      <c r="BE455" s="392"/>
      <c r="BF455" s="392"/>
      <c r="BG455" s="392"/>
      <c r="BH455" s="392"/>
      <c r="BI455" s="392"/>
      <c r="BJ455" s="392"/>
      <c r="BK455" s="392"/>
      <c r="BL455" s="392"/>
      <c r="BM455" s="392"/>
      <c r="BN455" s="392"/>
      <c r="BO455" s="392"/>
      <c r="BP455" s="392"/>
      <c r="BQ455" s="392"/>
      <c r="BR455" s="392"/>
      <c r="BS455" s="393"/>
      <c r="BT455" s="393"/>
      <c r="BU455" s="393"/>
      <c r="BV455" s="393"/>
      <c r="BW455" s="393"/>
      <c r="BX455" s="393"/>
      <c r="BY455" s="393"/>
      <c r="BZ455" s="393"/>
      <c r="CA455" s="393"/>
      <c r="CB455" s="393"/>
      <c r="CC455" s="393"/>
      <c r="CD455" s="393"/>
      <c r="CE455" s="393"/>
      <c r="CF455" s="393"/>
      <c r="CG455" s="393"/>
      <c r="CH455" s="393"/>
      <c r="CI455" s="393"/>
      <c r="CJ455" s="393"/>
      <c r="CK455" s="393"/>
      <c r="CL455" s="393"/>
      <c r="CM455" s="393"/>
      <c r="CN455" s="393"/>
      <c r="CO455" s="393"/>
      <c r="CP455" s="393"/>
      <c r="CQ455" s="393"/>
      <c r="CR455" s="393"/>
      <c r="CS455" s="393"/>
      <c r="CT455" s="393"/>
      <c r="CU455" s="393"/>
      <c r="CV455" s="393"/>
      <c r="CW455" s="393"/>
      <c r="CX455" s="393"/>
      <c r="CY455" s="393"/>
      <c r="CZ455" s="393"/>
    </row>
    <row r="456" s="397" customFormat="true" ht="25.15" customHeight="true" x14ac:dyDescent="0.2">
      <c r="C456" s="1154" t="s">
        <v>238</v>
      </c>
      <c r="D456" s="1155"/>
      <c r="E456" s="717">
        <v>5.5376069088947759E-3</v>
      </c>
      <c r="F456" s="671"/>
      <c r="G456" s="671"/>
      <c r="H456" s="1155" t="s">
        <v>238</v>
      </c>
      <c r="I456" s="1155"/>
      <c r="J456" s="718">
        <v>1.7903049455475356E-2</v>
      </c>
      <c r="K456" s="671"/>
      <c r="L456" s="671"/>
      <c r="M456" s="1155" t="s">
        <v>238</v>
      </c>
      <c r="N456" s="1155"/>
      <c r="O456" s="719">
        <v>3.5334239416379788E-4</v>
      </c>
      <c r="P456" s="671"/>
      <c r="Q456" s="671"/>
      <c r="S456" s="390"/>
      <c r="T456" s="390"/>
      <c r="U456" s="390"/>
      <c r="V456" s="390"/>
      <c r="W456" s="390"/>
      <c r="X456" s="390"/>
      <c r="Y456" s="390"/>
      <c r="Z456" s="390"/>
      <c r="AA456" s="390"/>
      <c r="AB456" s="390"/>
      <c r="AC456" s="390"/>
      <c r="AD456" s="390"/>
      <c r="AE456" s="390"/>
      <c r="AF456" s="390"/>
      <c r="AG456" s="390"/>
      <c r="AH456" s="390"/>
      <c r="AI456" s="390"/>
      <c r="AJ456" s="390"/>
      <c r="AK456" s="390"/>
      <c r="AL456" s="390"/>
      <c r="AM456" s="390"/>
      <c r="AN456" s="390"/>
      <c r="AO456" s="390"/>
      <c r="AP456" s="390"/>
      <c r="AQ456" s="390"/>
      <c r="AR456" s="390"/>
      <c r="AS456" s="390"/>
      <c r="AT456" s="390"/>
      <c r="AU456" s="390"/>
      <c r="AV456" s="390"/>
      <c r="AW456" s="390"/>
      <c r="AX456" s="390"/>
      <c r="AY456" s="390"/>
      <c r="AZ456" s="390"/>
      <c r="BA456" s="392"/>
      <c r="BB456" s="469"/>
      <c r="BC456" s="392"/>
      <c r="BD456" s="392"/>
      <c r="BE456" s="392"/>
      <c r="BF456" s="392"/>
      <c r="BG456" s="392"/>
      <c r="BH456" s="392"/>
      <c r="BI456" s="392"/>
      <c r="BJ456" s="392"/>
      <c r="BK456" s="392"/>
      <c r="BL456" s="392"/>
      <c r="BM456" s="392"/>
      <c r="BN456" s="392"/>
      <c r="BO456" s="392"/>
      <c r="BP456" s="392"/>
      <c r="BQ456" s="392"/>
      <c r="BR456" s="392"/>
      <c r="BS456" s="393"/>
      <c r="BT456" s="393"/>
      <c r="BU456" s="393"/>
      <c r="BV456" s="393"/>
      <c r="BW456" s="393"/>
      <c r="BX456" s="393"/>
      <c r="BY456" s="393"/>
      <c r="BZ456" s="393"/>
      <c r="CA456" s="393"/>
      <c r="CB456" s="393"/>
      <c r="CC456" s="393"/>
      <c r="CD456" s="393"/>
      <c r="CE456" s="393"/>
      <c r="CF456" s="393"/>
      <c r="CG456" s="393"/>
      <c r="CH456" s="393"/>
      <c r="CI456" s="393"/>
      <c r="CJ456" s="393"/>
      <c r="CK456" s="393"/>
      <c r="CL456" s="393"/>
      <c r="CM456" s="393"/>
      <c r="CN456" s="393"/>
      <c r="CO456" s="393"/>
      <c r="CP456" s="393"/>
      <c r="CQ456" s="393"/>
      <c r="CR456" s="393"/>
      <c r="CS456" s="393"/>
      <c r="CT456" s="393"/>
      <c r="CU456" s="393"/>
      <c r="CV456" s="393"/>
      <c r="CW456" s="393"/>
      <c r="CX456" s="393"/>
      <c r="CY456" s="393"/>
      <c r="CZ456" s="393"/>
    </row>
    <row r="457" s="397" customFormat="true" ht="25.15" customHeight="true" x14ac:dyDescent="0.2">
      <c r="C457" s="1154" t="s">
        <v>249</v>
      </c>
      <c r="D457" s="1155"/>
      <c r="E457" s="717">
        <v>8.4669042606864801E-3</v>
      </c>
      <c r="F457" s="671"/>
      <c r="G457" s="671"/>
      <c r="H457" s="1155" t="s">
        <v>249</v>
      </c>
      <c r="I457" s="1155"/>
      <c r="J457" s="718">
        <v>1.0477216047024375E-2</v>
      </c>
      <c r="K457" s="671"/>
      <c r="L457" s="671"/>
      <c r="M457" s="1155" t="s">
        <v>249</v>
      </c>
      <c r="N457" s="1155"/>
      <c r="O457" s="719">
        <v>8.13796627539882E-3</v>
      </c>
      <c r="P457" s="671"/>
      <c r="Q457" s="671"/>
      <c r="S457" s="390"/>
      <c r="T457" s="390"/>
      <c r="U457" s="390"/>
      <c r="V457" s="390"/>
      <c r="W457" s="390"/>
      <c r="X457" s="390"/>
      <c r="Y457" s="390"/>
      <c r="Z457" s="390"/>
      <c r="AA457" s="390"/>
      <c r="AB457" s="390"/>
      <c r="AC457" s="390"/>
      <c r="AD457" s="390"/>
      <c r="AE457" s="390"/>
      <c r="AF457" s="390"/>
      <c r="AG457" s="390"/>
      <c r="AH457" s="390"/>
      <c r="AI457" s="390"/>
      <c r="AJ457" s="390"/>
      <c r="AK457" s="390"/>
      <c r="AL457" s="390"/>
      <c r="AM457" s="390"/>
      <c r="AN457" s="390"/>
      <c r="AO457" s="390"/>
      <c r="AP457" s="390"/>
      <c r="AQ457" s="390"/>
      <c r="AR457" s="390"/>
      <c r="AS457" s="390"/>
      <c r="AT457" s="390"/>
      <c r="AU457" s="390"/>
      <c r="AV457" s="390"/>
      <c r="AW457" s="390"/>
      <c r="AX457" s="390"/>
      <c r="AY457" s="390"/>
      <c r="AZ457" s="390"/>
      <c r="BA457" s="392"/>
      <c r="BB457" s="469"/>
      <c r="BC457" s="392"/>
      <c r="BD457" s="392"/>
      <c r="BE457" s="392"/>
      <c r="BF457" s="392"/>
      <c r="BG457" s="392"/>
      <c r="BH457" s="392"/>
      <c r="BI457" s="392"/>
      <c r="BJ457" s="392"/>
      <c r="BK457" s="392"/>
      <c r="BL457" s="392"/>
      <c r="BM457" s="392"/>
      <c r="BN457" s="392"/>
      <c r="BO457" s="392"/>
      <c r="BP457" s="392"/>
      <c r="BQ457" s="392"/>
      <c r="BR457" s="392"/>
      <c r="BS457" s="393"/>
      <c r="BT457" s="393"/>
      <c r="BU457" s="393"/>
      <c r="BV457" s="393"/>
      <c r="BW457" s="393"/>
      <c r="BX457" s="393"/>
      <c r="BY457" s="393"/>
      <c r="BZ457" s="393"/>
      <c r="CA457" s="393"/>
      <c r="CB457" s="393"/>
      <c r="CC457" s="393"/>
      <c r="CD457" s="393"/>
      <c r="CE457" s="393"/>
      <c r="CF457" s="393"/>
      <c r="CG457" s="393"/>
      <c r="CH457" s="393"/>
      <c r="CI457" s="393"/>
      <c r="CJ457" s="393"/>
      <c r="CK457" s="393"/>
      <c r="CL457" s="393"/>
      <c r="CM457" s="393"/>
      <c r="CN457" s="393"/>
      <c r="CO457" s="393"/>
      <c r="CP457" s="393"/>
      <c r="CQ457" s="393"/>
      <c r="CR457" s="393"/>
      <c r="CS457" s="393"/>
      <c r="CT457" s="393"/>
      <c r="CU457" s="393"/>
      <c r="CV457" s="393"/>
      <c r="CW457" s="393"/>
      <c r="CX457" s="393"/>
      <c r="CY457" s="393"/>
      <c r="CZ457" s="393"/>
    </row>
    <row r="458" s="397" customFormat="true" ht="25.15" customHeight="true" x14ac:dyDescent="0.2">
      <c r="C458" s="1154" t="s">
        <v>232</v>
      </c>
      <c r="D458" s="1155"/>
      <c r="E458" s="717">
        <v>0.11542409992927195</v>
      </c>
      <c r="F458" s="671"/>
      <c r="G458" s="671"/>
      <c r="H458" s="1155" t="s">
        <v>232</v>
      </c>
      <c r="I458" s="1155"/>
      <c r="J458" s="718">
        <v>0.10863017172692724</v>
      </c>
      <c r="K458" s="671"/>
      <c r="L458" s="671"/>
      <c r="M458" s="1155" t="s">
        <v>232</v>
      </c>
      <c r="N458" s="1155"/>
      <c r="O458" s="719">
        <v>9.1175164615859283E-2</v>
      </c>
      <c r="P458" s="671"/>
      <c r="Q458" s="671"/>
      <c r="S458" s="390"/>
      <c r="T458" s="390"/>
      <c r="U458" s="390"/>
      <c r="V458" s="390"/>
      <c r="W458" s="390"/>
      <c r="X458" s="390"/>
      <c r="Y458" s="390"/>
      <c r="Z458" s="390"/>
      <c r="AA458" s="390"/>
      <c r="AB458" s="390"/>
      <c r="AC458" s="390"/>
      <c r="AD458" s="390"/>
      <c r="AE458" s="390"/>
      <c r="AF458" s="390"/>
      <c r="AG458" s="390"/>
      <c r="AH458" s="390"/>
      <c r="AI458" s="390"/>
      <c r="AJ458" s="390"/>
      <c r="AK458" s="390"/>
      <c r="AL458" s="390"/>
      <c r="AM458" s="390"/>
      <c r="AN458" s="390"/>
      <c r="AO458" s="390"/>
      <c r="AP458" s="390"/>
      <c r="AQ458" s="390"/>
      <c r="AR458" s="390"/>
      <c r="AS458" s="390"/>
      <c r="AT458" s="390"/>
      <c r="AU458" s="390"/>
      <c r="AV458" s="390"/>
      <c r="AW458" s="390"/>
      <c r="AX458" s="390"/>
      <c r="AY458" s="390"/>
      <c r="AZ458" s="390"/>
      <c r="BA458" s="392"/>
      <c r="BB458" s="469"/>
      <c r="BC458" s="392"/>
      <c r="BD458" s="392"/>
      <c r="BE458" s="392"/>
      <c r="BF458" s="392"/>
      <c r="BG458" s="392"/>
      <c r="BH458" s="392"/>
      <c r="BI458" s="392"/>
      <c r="BJ458" s="392"/>
      <c r="BK458" s="392"/>
      <c r="BL458" s="392"/>
      <c r="BM458" s="392"/>
      <c r="BN458" s="392"/>
      <c r="BO458" s="392"/>
      <c r="BP458" s="392"/>
      <c r="BQ458" s="392"/>
      <c r="BR458" s="392"/>
      <c r="BS458" s="393"/>
      <c r="BT458" s="393"/>
      <c r="BU458" s="393"/>
      <c r="BV458" s="393"/>
      <c r="BW458" s="393"/>
      <c r="BX458" s="393"/>
      <c r="BY458" s="393"/>
      <c r="BZ458" s="393"/>
      <c r="CA458" s="393"/>
      <c r="CB458" s="393"/>
      <c r="CC458" s="393"/>
      <c r="CD458" s="393"/>
      <c r="CE458" s="393"/>
      <c r="CF458" s="393"/>
      <c r="CG458" s="393"/>
      <c r="CH458" s="393"/>
      <c r="CI458" s="393"/>
      <c r="CJ458" s="393"/>
      <c r="CK458" s="393"/>
      <c r="CL458" s="393"/>
      <c r="CM458" s="393"/>
      <c r="CN458" s="393"/>
      <c r="CO458" s="393"/>
      <c r="CP458" s="393"/>
      <c r="CQ458" s="393"/>
      <c r="CR458" s="393"/>
      <c r="CS458" s="393"/>
      <c r="CT458" s="393"/>
      <c r="CU458" s="393"/>
      <c r="CV458" s="393"/>
      <c r="CW458" s="393"/>
      <c r="CX458" s="393"/>
      <c r="CY458" s="393"/>
      <c r="CZ458" s="393"/>
    </row>
    <row r="459" s="397" customFormat="true" ht="25.15" customHeight="true" x14ac:dyDescent="0.2">
      <c r="C459" s="1154" t="s">
        <v>217</v>
      </c>
      <c r="D459" s="1155"/>
      <c r="E459" s="717">
        <v>0.17325921858871632</v>
      </c>
      <c r="F459" s="671"/>
      <c r="G459" s="671"/>
      <c r="H459" s="1155" t="s">
        <v>217</v>
      </c>
      <c r="I459" s="1155"/>
      <c r="J459" s="718">
        <v>0.12036254046990118</v>
      </c>
      <c r="K459" s="671"/>
      <c r="L459" s="671"/>
      <c r="M459" s="1155" t="s">
        <v>217</v>
      </c>
      <c r="N459" s="1155"/>
      <c r="O459" s="719">
        <v>0.19405602982826245</v>
      </c>
      <c r="P459" s="671"/>
      <c r="Q459" s="671"/>
      <c r="S459" s="390"/>
      <c r="T459" s="390"/>
      <c r="U459" s="390"/>
      <c r="V459" s="390"/>
      <c r="W459" s="390"/>
      <c r="X459" s="390"/>
      <c r="Y459" s="390"/>
      <c r="Z459" s="390"/>
      <c r="AA459" s="390"/>
      <c r="AB459" s="390"/>
      <c r="AC459" s="390"/>
      <c r="AD459" s="390"/>
      <c r="AE459" s="390"/>
      <c r="AF459" s="390"/>
      <c r="AG459" s="390"/>
      <c r="AH459" s="390"/>
      <c r="AI459" s="390"/>
      <c r="AJ459" s="390"/>
      <c r="AK459" s="390"/>
      <c r="AL459" s="390"/>
      <c r="AM459" s="390"/>
      <c r="AN459" s="390"/>
      <c r="AO459" s="390"/>
      <c r="AP459" s="390"/>
      <c r="AQ459" s="390"/>
      <c r="AR459" s="390"/>
      <c r="AS459" s="390"/>
      <c r="AT459" s="390"/>
      <c r="AU459" s="390"/>
      <c r="AV459" s="390"/>
      <c r="AW459" s="390"/>
      <c r="AX459" s="390"/>
      <c r="AY459" s="390"/>
      <c r="AZ459" s="390"/>
      <c r="BA459" s="392"/>
      <c r="BB459" s="469"/>
      <c r="BC459" s="392"/>
      <c r="BD459" s="392"/>
      <c r="BE459" s="392"/>
      <c r="BF459" s="392"/>
      <c r="BG459" s="392"/>
      <c r="BH459" s="392"/>
      <c r="BI459" s="392"/>
      <c r="BJ459" s="392"/>
      <c r="BK459" s="392"/>
      <c r="BL459" s="392"/>
      <c r="BM459" s="392"/>
      <c r="BN459" s="392"/>
      <c r="BO459" s="392"/>
      <c r="BP459" s="392"/>
      <c r="BQ459" s="392"/>
      <c r="BR459" s="392"/>
      <c r="BS459" s="393"/>
      <c r="BT459" s="393"/>
      <c r="BU459" s="393"/>
      <c r="BV459" s="393"/>
      <c r="BW459" s="393"/>
      <c r="BX459" s="393"/>
      <c r="BY459" s="393"/>
      <c r="BZ459" s="393"/>
      <c r="CA459" s="393"/>
      <c r="CB459" s="393"/>
      <c r="CC459" s="393"/>
      <c r="CD459" s="393"/>
      <c r="CE459" s="393"/>
      <c r="CF459" s="393"/>
      <c r="CG459" s="393"/>
      <c r="CH459" s="393"/>
      <c r="CI459" s="393"/>
      <c r="CJ459" s="393"/>
      <c r="CK459" s="393"/>
      <c r="CL459" s="393"/>
      <c r="CM459" s="393"/>
      <c r="CN459" s="393"/>
      <c r="CO459" s="393"/>
      <c r="CP459" s="393"/>
      <c r="CQ459" s="393"/>
      <c r="CR459" s="393"/>
      <c r="CS459" s="393"/>
      <c r="CT459" s="393"/>
      <c r="CU459" s="393"/>
      <c r="CV459" s="393"/>
      <c r="CW459" s="393"/>
      <c r="CX459" s="393"/>
      <c r="CY459" s="393"/>
      <c r="CZ459" s="393"/>
    </row>
    <row r="460" s="397" customFormat="true" ht="25.15" customHeight="true" x14ac:dyDescent="0.2">
      <c r="C460" s="1154" t="s">
        <v>208</v>
      </c>
      <c r="D460" s="1155"/>
      <c r="E460" s="717">
        <v>0.36334781927909771</v>
      </c>
      <c r="F460" s="671"/>
      <c r="G460" s="671"/>
      <c r="H460" s="1155" t="s">
        <v>208</v>
      </c>
      <c r="I460" s="1155"/>
      <c r="J460" s="718">
        <v>0.3455651542490632</v>
      </c>
      <c r="K460" s="671"/>
      <c r="L460" s="671"/>
      <c r="M460" s="1155" t="s">
        <v>208</v>
      </c>
      <c r="N460" s="1155"/>
      <c r="O460" s="719">
        <v>0.38877553978800988</v>
      </c>
      <c r="P460" s="671"/>
      <c r="Q460" s="671"/>
      <c r="S460" s="390"/>
      <c r="T460" s="390"/>
      <c r="U460" s="390"/>
      <c r="V460" s="390"/>
      <c r="W460" s="390"/>
      <c r="X460" s="390"/>
      <c r="Y460" s="390"/>
      <c r="Z460" s="390"/>
      <c r="AA460" s="390"/>
      <c r="AB460" s="390"/>
      <c r="AC460" s="390"/>
      <c r="AD460" s="390"/>
      <c r="AE460" s="390"/>
      <c r="AF460" s="390"/>
      <c r="AG460" s="390"/>
      <c r="AH460" s="390"/>
      <c r="AI460" s="390"/>
      <c r="AJ460" s="390"/>
      <c r="AK460" s="390"/>
      <c r="AL460" s="390"/>
      <c r="AM460" s="390"/>
      <c r="AN460" s="390"/>
      <c r="AO460" s="390"/>
      <c r="AP460" s="390"/>
      <c r="AQ460" s="390"/>
      <c r="AR460" s="390"/>
      <c r="AS460" s="390"/>
      <c r="AT460" s="390"/>
      <c r="AU460" s="390"/>
      <c r="AV460" s="390"/>
      <c r="AW460" s="390"/>
      <c r="AX460" s="390"/>
      <c r="AY460" s="390"/>
      <c r="AZ460" s="390"/>
      <c r="BA460" s="392"/>
      <c r="BB460" s="469"/>
      <c r="BC460" s="392"/>
      <c r="BD460" s="392"/>
      <c r="BE460" s="392"/>
      <c r="BF460" s="392"/>
      <c r="BG460" s="392"/>
      <c r="BH460" s="392"/>
      <c r="BI460" s="392"/>
      <c r="BJ460" s="392"/>
      <c r="BK460" s="392"/>
      <c r="BL460" s="392"/>
      <c r="BM460" s="392"/>
      <c r="BN460" s="392"/>
      <c r="BO460" s="392"/>
      <c r="BP460" s="392"/>
      <c r="BQ460" s="392"/>
      <c r="BR460" s="392"/>
      <c r="BS460" s="393"/>
      <c r="BT460" s="393"/>
      <c r="BU460" s="393"/>
      <c r="BV460" s="393"/>
      <c r="BW460" s="393"/>
      <c r="BX460" s="393"/>
      <c r="BY460" s="393"/>
      <c r="BZ460" s="393"/>
      <c r="CA460" s="393"/>
      <c r="CB460" s="393"/>
      <c r="CC460" s="393"/>
      <c r="CD460" s="393"/>
      <c r="CE460" s="393"/>
      <c r="CF460" s="393"/>
      <c r="CG460" s="393"/>
      <c r="CH460" s="393"/>
      <c r="CI460" s="393"/>
      <c r="CJ460" s="393"/>
      <c r="CK460" s="393"/>
      <c r="CL460" s="393"/>
      <c r="CM460" s="393"/>
      <c r="CN460" s="393"/>
      <c r="CO460" s="393"/>
      <c r="CP460" s="393"/>
      <c r="CQ460" s="393"/>
      <c r="CR460" s="393"/>
      <c r="CS460" s="393"/>
      <c r="CT460" s="393"/>
      <c r="CU460" s="393"/>
      <c r="CV460" s="393"/>
      <c r="CW460" s="393"/>
      <c r="CX460" s="393"/>
      <c r="CY460" s="393"/>
      <c r="CZ460" s="393"/>
    </row>
    <row r="461" s="397" customFormat="true" ht="25.15" customHeight="true" x14ac:dyDescent="0.2">
      <c r="C461" s="1154" t="s">
        <v>255</v>
      </c>
      <c r="D461" s="1155"/>
      <c r="E461" s="717">
        <v>2.8264474567445711E-6</v>
      </c>
      <c r="F461" s="671"/>
      <c r="G461" s="671"/>
      <c r="H461" s="1155" t="s">
        <v>255</v>
      </c>
      <c r="I461" s="1155"/>
      <c r="J461" s="718">
        <v>2.0922410061738907E-6</v>
      </c>
      <c r="K461" s="671"/>
      <c r="L461" s="671"/>
      <c r="M461" s="1155" t="s">
        <v>255</v>
      </c>
      <c r="N461" s="1155"/>
      <c r="O461" s="719">
        <v>4.7046495979275723E-6</v>
      </c>
      <c r="P461" s="671"/>
      <c r="Q461" s="671"/>
      <c r="S461" s="390"/>
      <c r="T461" s="390"/>
      <c r="U461" s="390"/>
      <c r="V461" s="390"/>
      <c r="W461" s="390"/>
      <c r="X461" s="390"/>
      <c r="Y461" s="390"/>
      <c r="Z461" s="390"/>
      <c r="AA461" s="390"/>
      <c r="AB461" s="390"/>
      <c r="AC461" s="390"/>
      <c r="AD461" s="390"/>
      <c r="AE461" s="390"/>
      <c r="AF461" s="390"/>
      <c r="AG461" s="390"/>
      <c r="AH461" s="390"/>
      <c r="AI461" s="390"/>
      <c r="AJ461" s="390"/>
      <c r="AK461" s="390"/>
      <c r="AL461" s="390"/>
      <c r="AM461" s="390"/>
      <c r="AN461" s="390"/>
      <c r="AO461" s="390"/>
      <c r="AP461" s="390"/>
      <c r="AQ461" s="390"/>
      <c r="AR461" s="390"/>
      <c r="AS461" s="390"/>
      <c r="AT461" s="390"/>
      <c r="AU461" s="390"/>
      <c r="AV461" s="390"/>
      <c r="AW461" s="390"/>
      <c r="AX461" s="390"/>
      <c r="AY461" s="390"/>
      <c r="AZ461" s="390"/>
      <c r="BA461" s="392"/>
      <c r="BB461" s="469"/>
      <c r="BC461" s="392"/>
      <c r="BD461" s="392"/>
      <c r="BE461" s="392"/>
      <c r="BF461" s="392"/>
      <c r="BG461" s="392"/>
      <c r="BH461" s="392"/>
      <c r="BI461" s="392"/>
      <c r="BJ461" s="392"/>
      <c r="BK461" s="392"/>
      <c r="BL461" s="392"/>
      <c r="BM461" s="392"/>
      <c r="BN461" s="392"/>
      <c r="BO461" s="392"/>
      <c r="BP461" s="392"/>
      <c r="BQ461" s="392"/>
      <c r="BR461" s="392"/>
      <c r="BS461" s="393"/>
      <c r="BT461" s="393"/>
      <c r="BU461" s="393"/>
      <c r="BV461" s="393"/>
      <c r="BW461" s="393"/>
      <c r="BX461" s="393"/>
      <c r="BY461" s="393"/>
      <c r="BZ461" s="393"/>
      <c r="CA461" s="393"/>
      <c r="CB461" s="393"/>
      <c r="CC461" s="393"/>
      <c r="CD461" s="393"/>
      <c r="CE461" s="393"/>
      <c r="CF461" s="393"/>
      <c r="CG461" s="393"/>
      <c r="CH461" s="393"/>
      <c r="CI461" s="393"/>
      <c r="CJ461" s="393"/>
      <c r="CK461" s="393"/>
      <c r="CL461" s="393"/>
      <c r="CM461" s="393"/>
      <c r="CN461" s="393"/>
      <c r="CO461" s="393"/>
      <c r="CP461" s="393"/>
      <c r="CQ461" s="393"/>
      <c r="CR461" s="393"/>
      <c r="CS461" s="393"/>
      <c r="CT461" s="393"/>
      <c r="CU461" s="393"/>
      <c r="CV461" s="393"/>
      <c r="CW461" s="393"/>
      <c r="CX461" s="393"/>
      <c r="CY461" s="393"/>
      <c r="CZ461" s="393"/>
    </row>
    <row r="462" s="397" customFormat="true" ht="25.15" customHeight="true" x14ac:dyDescent="0.2">
      <c r="C462" s="1154" t="s">
        <v>229</v>
      </c>
      <c r="D462" s="1155"/>
      <c r="E462" s="717">
        <v>3.2969381314898773E-3</v>
      </c>
      <c r="F462" s="671"/>
      <c r="G462" s="671"/>
      <c r="H462" s="1155" t="s">
        <v>229</v>
      </c>
      <c r="I462" s="1155"/>
      <c r="J462" s="718">
        <v>1.7689180801363103E-2</v>
      </c>
      <c r="K462" s="671"/>
      <c r="L462" s="671"/>
      <c r="M462" s="1155" t="s">
        <v>229</v>
      </c>
      <c r="N462" s="1155"/>
      <c r="O462" s="719">
        <v>8.6354985182100048E-4</v>
      </c>
      <c r="P462" s="671"/>
      <c r="Q462" s="671"/>
      <c r="S462" s="390"/>
      <c r="T462" s="390"/>
      <c r="U462" s="390"/>
      <c r="V462" s="390"/>
      <c r="W462" s="390"/>
      <c r="X462" s="390"/>
      <c r="Y462" s="390"/>
      <c r="Z462" s="390"/>
      <c r="AA462" s="390"/>
      <c r="AB462" s="390"/>
      <c r="AC462" s="390"/>
      <c r="AD462" s="390"/>
      <c r="AE462" s="390"/>
      <c r="AF462" s="390"/>
      <c r="AG462" s="390"/>
      <c r="AH462" s="390"/>
      <c r="AI462" s="390"/>
      <c r="AJ462" s="390"/>
      <c r="AK462" s="390"/>
      <c r="AL462" s="390"/>
      <c r="AM462" s="390"/>
      <c r="AN462" s="390"/>
      <c r="AO462" s="390"/>
      <c r="AP462" s="390"/>
      <c r="AQ462" s="390"/>
      <c r="AR462" s="390"/>
      <c r="AS462" s="390"/>
      <c r="AT462" s="390"/>
      <c r="AU462" s="390"/>
      <c r="AV462" s="390"/>
      <c r="AW462" s="390"/>
      <c r="AX462" s="390"/>
      <c r="AY462" s="390"/>
      <c r="AZ462" s="390"/>
      <c r="BA462" s="392"/>
      <c r="BB462" s="469"/>
      <c r="BC462" s="392"/>
      <c r="BD462" s="392"/>
      <c r="BE462" s="392"/>
      <c r="BF462" s="392"/>
      <c r="BG462" s="392"/>
      <c r="BH462" s="392"/>
      <c r="BI462" s="392"/>
      <c r="BJ462" s="392"/>
      <c r="BK462" s="392"/>
      <c r="BL462" s="392"/>
      <c r="BM462" s="392"/>
      <c r="BN462" s="392"/>
      <c r="BO462" s="392"/>
      <c r="BP462" s="392"/>
      <c r="BQ462" s="392"/>
      <c r="BR462" s="392"/>
      <c r="BS462" s="393"/>
      <c r="BT462" s="393"/>
      <c r="BU462" s="393"/>
      <c r="BV462" s="393"/>
      <c r="BW462" s="393"/>
      <c r="BX462" s="393"/>
      <c r="BY462" s="393"/>
      <c r="BZ462" s="393"/>
      <c r="CA462" s="393"/>
      <c r="CB462" s="393"/>
      <c r="CC462" s="393"/>
      <c r="CD462" s="393"/>
      <c r="CE462" s="393"/>
      <c r="CF462" s="393"/>
      <c r="CG462" s="393"/>
      <c r="CH462" s="393"/>
      <c r="CI462" s="393"/>
      <c r="CJ462" s="393"/>
      <c r="CK462" s="393"/>
      <c r="CL462" s="393"/>
      <c r="CM462" s="393"/>
      <c r="CN462" s="393"/>
      <c r="CO462" s="393"/>
      <c r="CP462" s="393"/>
      <c r="CQ462" s="393"/>
      <c r="CR462" s="393"/>
      <c r="CS462" s="393"/>
      <c r="CT462" s="393"/>
      <c r="CU462" s="393"/>
      <c r="CV462" s="393"/>
      <c r="CW462" s="393"/>
      <c r="CX462" s="393"/>
      <c r="CY462" s="393"/>
      <c r="CZ462" s="393"/>
    </row>
    <row r="463" s="397" customFormat="true" ht="25.15" customHeight="true" x14ac:dyDescent="0.2">
      <c r="C463" s="1154" t="s">
        <v>253</v>
      </c>
      <c r="D463" s="1155"/>
      <c r="E463" s="717">
        <v>2.5069916021017331E-4</v>
      </c>
      <c r="F463" s="671"/>
      <c r="G463" s="671"/>
      <c r="H463" s="1155" t="s">
        <v>253</v>
      </c>
      <c r="I463" s="1155"/>
      <c r="J463" s="718">
        <v>2.5650037122343827E-4</v>
      </c>
      <c r="K463" s="671"/>
      <c r="L463" s="671"/>
      <c r="M463" s="1155" t="s">
        <v>253</v>
      </c>
      <c r="N463" s="1155"/>
      <c r="O463" s="719">
        <v>1.3030932555787482E-4</v>
      </c>
      <c r="P463" s="671"/>
      <c r="Q463" s="671"/>
      <c r="S463" s="390"/>
      <c r="T463" s="390"/>
      <c r="U463" s="390"/>
      <c r="V463" s="390"/>
      <c r="W463" s="390"/>
      <c r="X463" s="390"/>
      <c r="Y463" s="390"/>
      <c r="Z463" s="390"/>
      <c r="AA463" s="390"/>
      <c r="AB463" s="390"/>
      <c r="AC463" s="390"/>
      <c r="AD463" s="390"/>
      <c r="AE463" s="390"/>
      <c r="AF463" s="390"/>
      <c r="AG463" s="390"/>
      <c r="AH463" s="390"/>
      <c r="AI463" s="390"/>
      <c r="AJ463" s="390"/>
      <c r="AK463" s="390"/>
      <c r="AL463" s="390"/>
      <c r="AM463" s="390"/>
      <c r="AN463" s="390"/>
      <c r="AO463" s="390"/>
      <c r="AP463" s="390"/>
      <c r="AQ463" s="390"/>
      <c r="AR463" s="390"/>
      <c r="AS463" s="390"/>
      <c r="AT463" s="390"/>
      <c r="AU463" s="390"/>
      <c r="AV463" s="390"/>
      <c r="AW463" s="390"/>
      <c r="AX463" s="390"/>
      <c r="AY463" s="390"/>
      <c r="AZ463" s="390"/>
      <c r="BA463" s="392"/>
      <c r="BB463" s="469"/>
      <c r="BC463" s="392"/>
      <c r="BD463" s="392"/>
      <c r="BE463" s="392"/>
      <c r="BF463" s="392"/>
      <c r="BG463" s="392"/>
      <c r="BH463" s="392"/>
      <c r="BI463" s="392"/>
      <c r="BJ463" s="392"/>
      <c r="BK463" s="392"/>
      <c r="BL463" s="392"/>
      <c r="BM463" s="392"/>
      <c r="BN463" s="392"/>
      <c r="BO463" s="392"/>
      <c r="BP463" s="392"/>
      <c r="BQ463" s="392"/>
      <c r="BR463" s="392"/>
      <c r="BS463" s="393"/>
      <c r="BT463" s="393"/>
      <c r="BU463" s="393"/>
      <c r="BV463" s="393"/>
      <c r="BW463" s="393"/>
      <c r="BX463" s="393"/>
      <c r="BY463" s="393"/>
      <c r="BZ463" s="393"/>
      <c r="CA463" s="393"/>
      <c r="CB463" s="393"/>
      <c r="CC463" s="393"/>
      <c r="CD463" s="393"/>
      <c r="CE463" s="393"/>
      <c r="CF463" s="393"/>
      <c r="CG463" s="393"/>
      <c r="CH463" s="393"/>
      <c r="CI463" s="393"/>
      <c r="CJ463" s="393"/>
      <c r="CK463" s="393"/>
      <c r="CL463" s="393"/>
      <c r="CM463" s="393"/>
      <c r="CN463" s="393"/>
      <c r="CO463" s="393"/>
      <c r="CP463" s="393"/>
      <c r="CQ463" s="393"/>
      <c r="CR463" s="393"/>
      <c r="CS463" s="393"/>
      <c r="CT463" s="393"/>
      <c r="CU463" s="393"/>
      <c r="CV463" s="393"/>
      <c r="CW463" s="393"/>
      <c r="CX463" s="393"/>
      <c r="CY463" s="393"/>
      <c r="CZ463" s="393"/>
    </row>
    <row r="464" s="397" customFormat="true" ht="25.15" customHeight="true" x14ac:dyDescent="0.2">
      <c r="C464" s="1154" t="s">
        <v>290</v>
      </c>
      <c r="D464" s="1155"/>
      <c r="E464" s="717">
        <v>5.5123976382466133E-2</v>
      </c>
      <c r="F464" s="671"/>
      <c r="G464" s="671"/>
      <c r="H464" s="1155" t="s">
        <v>290</v>
      </c>
      <c r="I464" s="1155"/>
      <c r="J464" s="718">
        <v>1.0036348123497522E-2</v>
      </c>
      <c r="K464" s="671"/>
      <c r="L464" s="671"/>
      <c r="M464" s="1155" t="s">
        <v>290</v>
      </c>
      <c r="N464" s="1155"/>
      <c r="O464" s="719">
        <v>0.12305782208894409</v>
      </c>
      <c r="P464" s="671"/>
      <c r="Q464" s="671"/>
      <c r="S464" s="390"/>
      <c r="T464" s="390"/>
      <c r="U464" s="390"/>
      <c r="V464" s="390"/>
      <c r="W464" s="390"/>
      <c r="X464" s="390"/>
      <c r="Y464" s="390"/>
      <c r="Z464" s="390"/>
      <c r="AA464" s="390"/>
      <c r="AB464" s="390"/>
      <c r="AC464" s="390"/>
      <c r="AD464" s="390"/>
      <c r="AE464" s="390"/>
      <c r="AF464" s="390"/>
      <c r="AG464" s="390"/>
      <c r="AH464" s="390"/>
      <c r="AI464" s="390"/>
      <c r="AJ464" s="390"/>
      <c r="AK464" s="390"/>
      <c r="AL464" s="390"/>
      <c r="AM464" s="390"/>
      <c r="AN464" s="390"/>
      <c r="AO464" s="390"/>
      <c r="AP464" s="390"/>
      <c r="AQ464" s="390"/>
      <c r="AR464" s="390"/>
      <c r="AS464" s="390"/>
      <c r="AT464" s="390"/>
      <c r="AU464" s="390"/>
      <c r="AV464" s="390"/>
      <c r="AW464" s="390"/>
      <c r="AX464" s="390"/>
      <c r="AY464" s="390"/>
      <c r="AZ464" s="390"/>
      <c r="BA464" s="392"/>
      <c r="BB464" s="469"/>
      <c r="BC464" s="392"/>
      <c r="BD464" s="392"/>
      <c r="BE464" s="392"/>
      <c r="BF464" s="392"/>
      <c r="BG464" s="392"/>
      <c r="BH464" s="392"/>
      <c r="BI464" s="392"/>
      <c r="BJ464" s="392"/>
      <c r="BK464" s="392"/>
      <c r="BL464" s="392"/>
      <c r="BM464" s="392"/>
      <c r="BN464" s="392"/>
      <c r="BO464" s="392"/>
      <c r="BP464" s="392"/>
      <c r="BQ464" s="392"/>
      <c r="BR464" s="392"/>
      <c r="BS464" s="393"/>
      <c r="BT464" s="393"/>
      <c r="BU464" s="393"/>
      <c r="BV464" s="393"/>
      <c r="BW464" s="393"/>
      <c r="BX464" s="393"/>
      <c r="BY464" s="393"/>
      <c r="BZ464" s="393"/>
      <c r="CA464" s="393"/>
      <c r="CB464" s="393"/>
      <c r="CC464" s="393"/>
      <c r="CD464" s="393"/>
      <c r="CE464" s="393"/>
      <c r="CF464" s="393"/>
      <c r="CG464" s="393"/>
      <c r="CH464" s="393"/>
      <c r="CI464" s="393"/>
      <c r="CJ464" s="393"/>
      <c r="CK464" s="393"/>
      <c r="CL464" s="393"/>
      <c r="CM464" s="393"/>
      <c r="CN464" s="393"/>
      <c r="CO464" s="393"/>
      <c r="CP464" s="393"/>
      <c r="CQ464" s="393"/>
      <c r="CR464" s="393"/>
      <c r="CS464" s="393"/>
      <c r="CT464" s="393"/>
      <c r="CU464" s="393"/>
      <c r="CV464" s="393"/>
      <c r="CW464" s="393"/>
      <c r="CX464" s="393"/>
      <c r="CY464" s="393"/>
      <c r="CZ464" s="393"/>
    </row>
    <row r="465" s="397" customFormat="true" ht="25.15" customHeight="true" x14ac:dyDescent="0.2">
      <c r="C465" s="1154" t="s">
        <v>280</v>
      </c>
      <c r="D465" s="1155"/>
      <c r="E465" s="717">
        <v>0.30120170687234521</v>
      </c>
      <c r="F465" s="671"/>
      <c r="G465" s="671"/>
      <c r="H465" s="1155" t="s">
        <v>280</v>
      </c>
      <c r="I465" s="1155"/>
      <c r="J465" s="718">
        <v>0.29623847968049616</v>
      </c>
      <c r="K465" s="671"/>
      <c r="L465" s="671"/>
      <c r="M465" s="1155" t="s">
        <v>280</v>
      </c>
      <c r="N465" s="1155"/>
      <c r="O465" s="719">
        <v>0.26868383819079084</v>
      </c>
      <c r="P465" s="671"/>
      <c r="Q465" s="671"/>
      <c r="S465" s="390"/>
      <c r="T465" s="390"/>
      <c r="U465" s="390"/>
      <c r="V465" s="390"/>
      <c r="W465" s="390"/>
      <c r="X465" s="390"/>
      <c r="Y465" s="390"/>
      <c r="Z465" s="390"/>
      <c r="AA465" s="390"/>
      <c r="AB465" s="390"/>
      <c r="AC465" s="390"/>
      <c r="AD465" s="390"/>
      <c r="AE465" s="390"/>
      <c r="AF465" s="390"/>
      <c r="AG465" s="390"/>
      <c r="AH465" s="390"/>
      <c r="AI465" s="390"/>
      <c r="AJ465" s="390"/>
      <c r="AK465" s="390"/>
      <c r="AL465" s="390"/>
      <c r="AM465" s="390"/>
      <c r="AN465" s="390"/>
      <c r="AO465" s="390"/>
      <c r="AP465" s="390"/>
      <c r="AQ465" s="390"/>
      <c r="AR465" s="390"/>
      <c r="AS465" s="390"/>
      <c r="AT465" s="390"/>
      <c r="AU465" s="390"/>
      <c r="AV465" s="390"/>
      <c r="AW465" s="390"/>
      <c r="AX465" s="390"/>
      <c r="AY465" s="390"/>
      <c r="AZ465" s="390"/>
      <c r="BA465" s="392"/>
      <c r="BB465" s="469"/>
      <c r="BC465" s="392"/>
      <c r="BD465" s="392"/>
      <c r="BE465" s="392"/>
      <c r="BF465" s="392"/>
      <c r="BG465" s="392"/>
      <c r="BH465" s="392"/>
      <c r="BI465" s="392"/>
      <c r="BJ465" s="392"/>
      <c r="BK465" s="392"/>
      <c r="BL465" s="392"/>
      <c r="BM465" s="392"/>
      <c r="BN465" s="392"/>
      <c r="BO465" s="392"/>
      <c r="BP465" s="392"/>
      <c r="BQ465" s="392"/>
      <c r="BR465" s="392"/>
      <c r="BS465" s="393"/>
      <c r="BT465" s="393"/>
      <c r="BU465" s="393"/>
      <c r="BV465" s="393"/>
      <c r="BW465" s="393"/>
      <c r="BX465" s="393"/>
      <c r="BY465" s="393"/>
      <c r="BZ465" s="393"/>
      <c r="CA465" s="393"/>
      <c r="CB465" s="393"/>
      <c r="CC465" s="393"/>
      <c r="CD465" s="393"/>
      <c r="CE465" s="393"/>
      <c r="CF465" s="393"/>
      <c r="CG465" s="393"/>
      <c r="CH465" s="393"/>
      <c r="CI465" s="393"/>
      <c r="CJ465" s="393"/>
      <c r="CK465" s="393"/>
      <c r="CL465" s="393"/>
      <c r="CM465" s="393"/>
      <c r="CN465" s="393"/>
      <c r="CO465" s="393"/>
      <c r="CP465" s="393"/>
      <c r="CQ465" s="393"/>
      <c r="CR465" s="393"/>
      <c r="CS465" s="393"/>
      <c r="CT465" s="393"/>
      <c r="CU465" s="393"/>
      <c r="CV465" s="393"/>
      <c r="CW465" s="393"/>
      <c r="CX465" s="393"/>
      <c r="CY465" s="393"/>
      <c r="CZ465" s="393"/>
    </row>
    <row r="466" s="397" customFormat="true" ht="25.15" customHeight="true" x14ac:dyDescent="0.2">
      <c r="C466" s="1154" t="s">
        <v>270</v>
      </c>
      <c r="D466" s="1155"/>
      <c r="E466" s="717">
        <v>0.32439091069697223</v>
      </c>
      <c r="F466" s="671"/>
      <c r="G466" s="671"/>
      <c r="H466" s="1155" t="s">
        <v>270</v>
      </c>
      <c r="I466" s="1155"/>
      <c r="J466" s="718">
        <v>0.30999730211120335</v>
      </c>
      <c r="K466" s="671"/>
      <c r="L466" s="671"/>
      <c r="M466" s="1155" t="s">
        <v>270</v>
      </c>
      <c r="N466" s="1155"/>
      <c r="O466" s="719">
        <v>0.3860560339006176</v>
      </c>
      <c r="P466" s="671"/>
      <c r="Q466" s="671"/>
      <c r="S466" s="390"/>
      <c r="T466" s="390"/>
      <c r="U466" s="390"/>
      <c r="V466" s="390"/>
      <c r="W466" s="390"/>
      <c r="X466" s="390"/>
      <c r="Y466" s="390"/>
      <c r="Z466" s="390"/>
      <c r="AA466" s="390"/>
      <c r="AB466" s="390"/>
      <c r="AC466" s="390"/>
      <c r="AD466" s="390"/>
      <c r="AE466" s="390"/>
      <c r="AF466" s="390"/>
      <c r="AG466" s="390"/>
      <c r="AH466" s="390"/>
      <c r="AI466" s="390"/>
      <c r="AJ466" s="390"/>
      <c r="AK466" s="390"/>
      <c r="AL466" s="390"/>
      <c r="AM466" s="390"/>
      <c r="AN466" s="390"/>
      <c r="AO466" s="390"/>
      <c r="AP466" s="390"/>
      <c r="AQ466" s="390"/>
      <c r="AR466" s="390"/>
      <c r="AS466" s="390"/>
      <c r="AT466" s="390"/>
      <c r="AU466" s="390"/>
      <c r="AV466" s="390"/>
      <c r="AW466" s="390"/>
      <c r="AX466" s="390"/>
      <c r="AY466" s="390"/>
      <c r="AZ466" s="390"/>
      <c r="BA466" s="392"/>
      <c r="BB466" s="469"/>
      <c r="BC466" s="392"/>
      <c r="BD466" s="392"/>
      <c r="BE466" s="392"/>
      <c r="BF466" s="392"/>
      <c r="BG466" s="392"/>
      <c r="BH466" s="392"/>
      <c r="BI466" s="392"/>
      <c r="BJ466" s="392"/>
      <c r="BK466" s="392"/>
      <c r="BL466" s="392"/>
      <c r="BM466" s="392"/>
      <c r="BN466" s="392"/>
      <c r="BO466" s="392"/>
      <c r="BP466" s="392"/>
      <c r="BQ466" s="392"/>
      <c r="BR466" s="392"/>
      <c r="BS466" s="393"/>
      <c r="BT466" s="393"/>
      <c r="BU466" s="393"/>
      <c r="BV466" s="393"/>
      <c r="BW466" s="393"/>
      <c r="BX466" s="393"/>
      <c r="BY466" s="393"/>
      <c r="BZ466" s="393"/>
      <c r="CA466" s="393"/>
      <c r="CB466" s="393"/>
      <c r="CC466" s="393"/>
      <c r="CD466" s="393"/>
      <c r="CE466" s="393"/>
      <c r="CF466" s="393"/>
      <c r="CG466" s="393"/>
      <c r="CH466" s="393"/>
      <c r="CI466" s="393"/>
      <c r="CJ466" s="393"/>
      <c r="CK466" s="393"/>
      <c r="CL466" s="393"/>
      <c r="CM466" s="393"/>
      <c r="CN466" s="393"/>
      <c r="CO466" s="393"/>
      <c r="CP466" s="393"/>
      <c r="CQ466" s="393"/>
      <c r="CR466" s="393"/>
      <c r="CS466" s="393"/>
      <c r="CT466" s="393"/>
      <c r="CU466" s="393"/>
      <c r="CV466" s="393"/>
      <c r="CW466" s="393"/>
      <c r="CX466" s="393"/>
      <c r="CY466" s="393"/>
      <c r="CZ466" s="393"/>
    </row>
    <row r="467" s="397" customFormat="true" ht="25.15" customHeight="true" x14ac:dyDescent="0.2">
      <c r="C467" s="1154" t="s">
        <v>294</v>
      </c>
      <c r="D467" s="1155"/>
      <c r="E467" s="717">
        <v>4.6001782204496293E-2</v>
      </c>
      <c r="F467" s="671"/>
      <c r="G467" s="671"/>
      <c r="H467" s="1155" t="s">
        <v>294</v>
      </c>
      <c r="I467" s="1155"/>
      <c r="J467" s="718">
        <v>3.5407756925206549E-2</v>
      </c>
      <c r="K467" s="671"/>
      <c r="L467" s="671"/>
      <c r="M467" s="1155" t="s">
        <v>294</v>
      </c>
      <c r="N467" s="1155"/>
      <c r="O467" s="719">
        <v>3.9646716981224656E-2</v>
      </c>
      <c r="P467" s="671"/>
      <c r="Q467" s="671"/>
      <c r="S467" s="390"/>
      <c r="T467" s="390"/>
      <c r="U467" s="390"/>
      <c r="V467" s="390"/>
      <c r="W467" s="390"/>
      <c r="X467" s="390"/>
      <c r="Y467" s="390"/>
      <c r="Z467" s="390"/>
      <c r="AA467" s="390"/>
      <c r="AB467" s="390"/>
      <c r="AC467" s="390"/>
      <c r="AD467" s="390"/>
      <c r="AE467" s="390"/>
      <c r="AF467" s="390"/>
      <c r="AG467" s="390"/>
      <c r="AH467" s="390"/>
      <c r="AI467" s="390"/>
      <c r="AJ467" s="390"/>
      <c r="AK467" s="390"/>
      <c r="AL467" s="390"/>
      <c r="AM467" s="390"/>
      <c r="AN467" s="390"/>
      <c r="AO467" s="390"/>
      <c r="AP467" s="390"/>
      <c r="AQ467" s="390"/>
      <c r="AR467" s="390"/>
      <c r="AS467" s="390"/>
      <c r="AT467" s="390"/>
      <c r="AU467" s="390"/>
      <c r="AV467" s="390"/>
      <c r="AW467" s="390"/>
      <c r="AX467" s="390"/>
      <c r="AY467" s="390"/>
      <c r="AZ467" s="390"/>
      <c r="BA467" s="392"/>
      <c r="BB467" s="469"/>
      <c r="BC467" s="392"/>
      <c r="BD467" s="392"/>
      <c r="BE467" s="392"/>
      <c r="BF467" s="392"/>
      <c r="BG467" s="392"/>
      <c r="BH467" s="392"/>
      <c r="BI467" s="392"/>
      <c r="BJ467" s="392"/>
      <c r="BK467" s="392"/>
      <c r="BL467" s="392"/>
      <c r="BM467" s="392"/>
      <c r="BN467" s="392"/>
      <c r="BO467" s="392"/>
      <c r="BP467" s="392"/>
      <c r="BQ467" s="392"/>
      <c r="BR467" s="392"/>
      <c r="BS467" s="393"/>
      <c r="BT467" s="393"/>
      <c r="BU467" s="393"/>
      <c r="BV467" s="393"/>
      <c r="BW467" s="393"/>
      <c r="BX467" s="393"/>
      <c r="BY467" s="393"/>
      <c r="BZ467" s="393"/>
      <c r="CA467" s="393"/>
      <c r="CB467" s="393"/>
      <c r="CC467" s="393"/>
      <c r="CD467" s="393"/>
      <c r="CE467" s="393"/>
      <c r="CF467" s="393"/>
      <c r="CG467" s="393"/>
      <c r="CH467" s="393"/>
      <c r="CI467" s="393"/>
      <c r="CJ467" s="393"/>
      <c r="CK467" s="393"/>
      <c r="CL467" s="393"/>
      <c r="CM467" s="393"/>
      <c r="CN467" s="393"/>
      <c r="CO467" s="393"/>
      <c r="CP467" s="393"/>
      <c r="CQ467" s="393"/>
      <c r="CR467" s="393"/>
      <c r="CS467" s="393"/>
      <c r="CT467" s="393"/>
      <c r="CU467" s="393"/>
      <c r="CV467" s="393"/>
      <c r="CW467" s="393"/>
      <c r="CX467" s="393"/>
      <c r="CY467" s="393"/>
      <c r="CZ467" s="393"/>
    </row>
    <row r="468" s="397" customFormat="true" ht="25.15" customHeight="true" x14ac:dyDescent="0.2">
      <c r="C468" s="1154" t="s">
        <v>279</v>
      </c>
      <c r="D468" s="1155"/>
      <c r="E468" s="717">
        <v>0.27276024802561383</v>
      </c>
      <c r="F468" s="671"/>
      <c r="G468" s="671"/>
      <c r="H468" s="1155" t="s">
        <v>279</v>
      </c>
      <c r="I468" s="1155"/>
      <c r="J468" s="718">
        <v>0.29639309785649132</v>
      </c>
      <c r="K468" s="671"/>
      <c r="L468" s="671"/>
      <c r="M468" s="1155" t="s">
        <v>279</v>
      </c>
      <c r="N468" s="1155"/>
      <c r="O468" s="719">
        <v>0.16305691644609868</v>
      </c>
      <c r="P468" s="671"/>
      <c r="Q468" s="671"/>
      <c r="S468" s="390"/>
      <c r="T468" s="390"/>
      <c r="U468" s="390"/>
      <c r="V468" s="390"/>
      <c r="W468" s="390"/>
      <c r="X468" s="390"/>
      <c r="Y468" s="390"/>
      <c r="Z468" s="390"/>
      <c r="AA468" s="390"/>
      <c r="AB468" s="390"/>
      <c r="AC468" s="390"/>
      <c r="AD468" s="390"/>
      <c r="AE468" s="390"/>
      <c r="AF468" s="390"/>
      <c r="AG468" s="390"/>
      <c r="AH468" s="390"/>
      <c r="AI468" s="390"/>
      <c r="AJ468" s="390"/>
      <c r="AK468" s="390"/>
      <c r="AL468" s="390"/>
      <c r="AM468" s="390"/>
      <c r="AN468" s="390"/>
      <c r="AO468" s="390"/>
      <c r="AP468" s="390"/>
      <c r="AQ468" s="390"/>
      <c r="AR468" s="390"/>
      <c r="AS468" s="390"/>
      <c r="AT468" s="390"/>
      <c r="AU468" s="390"/>
      <c r="AV468" s="390"/>
      <c r="AW468" s="390"/>
      <c r="AX468" s="390"/>
      <c r="AY468" s="390"/>
      <c r="AZ468" s="390"/>
      <c r="BA468" s="392"/>
      <c r="BB468" s="469"/>
      <c r="BC468" s="392"/>
      <c r="BD468" s="392"/>
      <c r="BE468" s="392"/>
      <c r="BF468" s="392"/>
      <c r="BG468" s="392"/>
      <c r="BH468" s="392"/>
      <c r="BI468" s="392"/>
      <c r="BJ468" s="392"/>
      <c r="BK468" s="392"/>
      <c r="BL468" s="392"/>
      <c r="BM468" s="392"/>
      <c r="BN468" s="392"/>
      <c r="BO468" s="392"/>
      <c r="BP468" s="392"/>
      <c r="BQ468" s="392"/>
      <c r="BR468" s="392"/>
      <c r="BS468" s="393"/>
      <c r="BT468" s="393"/>
      <c r="BU468" s="393"/>
      <c r="BV468" s="393"/>
      <c r="BW468" s="393"/>
      <c r="BX468" s="393"/>
      <c r="BY468" s="393"/>
      <c r="BZ468" s="393"/>
      <c r="CA468" s="393"/>
      <c r="CB468" s="393"/>
      <c r="CC468" s="393"/>
      <c r="CD468" s="393"/>
      <c r="CE468" s="393"/>
      <c r="CF468" s="393"/>
      <c r="CG468" s="393"/>
      <c r="CH468" s="393"/>
      <c r="CI468" s="393"/>
      <c r="CJ468" s="393"/>
      <c r="CK468" s="393"/>
      <c r="CL468" s="393"/>
      <c r="CM468" s="393"/>
      <c r="CN468" s="393"/>
      <c r="CO468" s="393"/>
      <c r="CP468" s="393"/>
      <c r="CQ468" s="393"/>
      <c r="CR468" s="393"/>
      <c r="CS468" s="393"/>
      <c r="CT468" s="393"/>
      <c r="CU468" s="393"/>
      <c r="CV468" s="393"/>
      <c r="CW468" s="393"/>
      <c r="CX468" s="393"/>
      <c r="CY468" s="393"/>
      <c r="CZ468" s="393"/>
    </row>
    <row r="469" s="397" customFormat="true" ht="25.15" customHeight="true" x14ac:dyDescent="0.2">
      <c r="C469" s="1154" t="s">
        <v>278</v>
      </c>
      <c r="D469" s="1155"/>
      <c r="E469" s="717">
        <v>0.29811464817184669</v>
      </c>
      <c r="F469" s="671"/>
      <c r="G469" s="671"/>
      <c r="H469" s="1155" t="s">
        <v>278</v>
      </c>
      <c r="I469" s="1155"/>
      <c r="J469" s="718">
        <v>0.29460818255011956</v>
      </c>
      <c r="K469" s="671"/>
      <c r="L469" s="671"/>
      <c r="M469" s="1155" t="s">
        <v>278</v>
      </c>
      <c r="N469" s="1155"/>
      <c r="O469" s="719">
        <v>0.27846087734135611</v>
      </c>
      <c r="P469" s="671"/>
      <c r="Q469" s="671"/>
      <c r="S469" s="390"/>
      <c r="T469" s="390"/>
      <c r="U469" s="390"/>
      <c r="V469" s="390"/>
      <c r="W469" s="390"/>
      <c r="X469" s="390"/>
      <c r="Y469" s="390"/>
      <c r="Z469" s="390"/>
      <c r="AA469" s="390"/>
      <c r="AB469" s="390"/>
      <c r="AC469" s="390"/>
      <c r="AD469" s="390"/>
      <c r="AE469" s="390"/>
      <c r="AF469" s="390"/>
      <c r="AG469" s="390"/>
      <c r="AH469" s="390"/>
      <c r="AI469" s="390"/>
      <c r="AJ469" s="390"/>
      <c r="AK469" s="390"/>
      <c r="AL469" s="390"/>
      <c r="AM469" s="390"/>
      <c r="AN469" s="390"/>
      <c r="AO469" s="390"/>
      <c r="AP469" s="390"/>
      <c r="AQ469" s="390"/>
      <c r="AR469" s="390"/>
      <c r="AS469" s="390"/>
      <c r="AT469" s="390"/>
      <c r="AU469" s="390"/>
      <c r="AV469" s="390"/>
      <c r="AW469" s="390"/>
      <c r="AX469" s="390"/>
      <c r="AY469" s="390"/>
      <c r="AZ469" s="390"/>
      <c r="BA469" s="392"/>
      <c r="BB469" s="469"/>
      <c r="BC469" s="392"/>
      <c r="BD469" s="392"/>
      <c r="BE469" s="392"/>
      <c r="BF469" s="392"/>
      <c r="BG469" s="392"/>
      <c r="BH469" s="392"/>
      <c r="BI469" s="392"/>
      <c r="BJ469" s="392"/>
      <c r="BK469" s="392"/>
      <c r="BL469" s="392"/>
      <c r="BM469" s="392"/>
      <c r="BN469" s="392"/>
      <c r="BO469" s="392"/>
      <c r="BP469" s="392"/>
      <c r="BQ469" s="392"/>
      <c r="BR469" s="392"/>
      <c r="BS469" s="393"/>
      <c r="BT469" s="393"/>
      <c r="BU469" s="393"/>
      <c r="BV469" s="393"/>
      <c r="BW469" s="393"/>
      <c r="BX469" s="393"/>
      <c r="BY469" s="393"/>
      <c r="BZ469" s="393"/>
      <c r="CA469" s="393"/>
      <c r="CB469" s="393"/>
      <c r="CC469" s="393"/>
      <c r="CD469" s="393"/>
      <c r="CE469" s="393"/>
      <c r="CF469" s="393"/>
      <c r="CG469" s="393"/>
      <c r="CH469" s="393"/>
      <c r="CI469" s="393"/>
      <c r="CJ469" s="393"/>
      <c r="CK469" s="393"/>
      <c r="CL469" s="393"/>
      <c r="CM469" s="393"/>
      <c r="CN469" s="393"/>
      <c r="CO469" s="393"/>
      <c r="CP469" s="393"/>
      <c r="CQ469" s="393"/>
      <c r="CR469" s="393"/>
      <c r="CS469" s="393"/>
      <c r="CT469" s="393"/>
      <c r="CU469" s="393"/>
      <c r="CV469" s="393"/>
      <c r="CW469" s="393"/>
      <c r="CX469" s="393"/>
      <c r="CY469" s="393"/>
      <c r="CZ469" s="393"/>
    </row>
    <row r="470" s="397" customFormat="true" ht="25.15" customHeight="true" x14ac:dyDescent="0.2">
      <c r="C470" s="1154" t="s">
        <v>272</v>
      </c>
      <c r="D470" s="1155"/>
      <c r="E470" s="717">
        <v>0.32343194975932715</v>
      </c>
      <c r="F470" s="671"/>
      <c r="G470" s="671"/>
      <c r="H470" s="1155" t="s">
        <v>272</v>
      </c>
      <c r="I470" s="1155"/>
      <c r="J470" s="718">
        <v>0.30533872859184552</v>
      </c>
      <c r="K470" s="671"/>
      <c r="L470" s="671"/>
      <c r="M470" s="1155" t="s">
        <v>272</v>
      </c>
      <c r="N470" s="1155"/>
      <c r="O470" s="719">
        <v>0.37789656660194298</v>
      </c>
      <c r="P470" s="671"/>
      <c r="Q470" s="671"/>
      <c r="S470" s="390"/>
      <c r="T470" s="390"/>
      <c r="U470" s="390"/>
      <c r="V470" s="390"/>
      <c r="W470" s="390"/>
      <c r="X470" s="390"/>
      <c r="Y470" s="390"/>
      <c r="Z470" s="390"/>
      <c r="AA470" s="390"/>
      <c r="AB470" s="390"/>
      <c r="AC470" s="390"/>
      <c r="AD470" s="390"/>
      <c r="AE470" s="390"/>
      <c r="AF470" s="390"/>
      <c r="AG470" s="390"/>
      <c r="AH470" s="390"/>
      <c r="AI470" s="390"/>
      <c r="AJ470" s="390"/>
      <c r="AK470" s="390"/>
      <c r="AL470" s="390"/>
      <c r="AM470" s="390"/>
      <c r="AN470" s="390"/>
      <c r="AO470" s="390"/>
      <c r="AP470" s="390"/>
      <c r="AQ470" s="390"/>
      <c r="AR470" s="390"/>
      <c r="AS470" s="390"/>
      <c r="AT470" s="390"/>
      <c r="AU470" s="390"/>
      <c r="AV470" s="390"/>
      <c r="AW470" s="390"/>
      <c r="AX470" s="390"/>
      <c r="AY470" s="390"/>
      <c r="AZ470" s="390"/>
      <c r="BA470" s="392"/>
      <c r="BB470" s="469"/>
      <c r="BC470" s="392"/>
      <c r="BD470" s="392"/>
      <c r="BE470" s="392"/>
      <c r="BF470" s="392"/>
      <c r="BG470" s="392"/>
      <c r="BH470" s="392"/>
      <c r="BI470" s="392"/>
      <c r="BJ470" s="392"/>
      <c r="BK470" s="392"/>
      <c r="BL470" s="392"/>
      <c r="BM470" s="392"/>
      <c r="BN470" s="392"/>
      <c r="BO470" s="392"/>
      <c r="BP470" s="392"/>
      <c r="BQ470" s="392"/>
      <c r="BR470" s="392"/>
      <c r="BS470" s="393"/>
      <c r="BT470" s="393"/>
      <c r="BU470" s="393"/>
      <c r="BV470" s="393"/>
      <c r="BW470" s="393"/>
      <c r="BX470" s="393"/>
      <c r="BY470" s="393"/>
      <c r="BZ470" s="393"/>
      <c r="CA470" s="393"/>
      <c r="CB470" s="393"/>
      <c r="CC470" s="393"/>
      <c r="CD470" s="393"/>
      <c r="CE470" s="393"/>
      <c r="CF470" s="393"/>
      <c r="CG470" s="393"/>
      <c r="CH470" s="393"/>
      <c r="CI470" s="393"/>
      <c r="CJ470" s="393"/>
      <c r="CK470" s="393"/>
      <c r="CL470" s="393"/>
      <c r="CM470" s="393"/>
      <c r="CN470" s="393"/>
      <c r="CO470" s="393"/>
      <c r="CP470" s="393"/>
      <c r="CQ470" s="393"/>
      <c r="CR470" s="393"/>
      <c r="CS470" s="393"/>
      <c r="CT470" s="393"/>
      <c r="CU470" s="393"/>
      <c r="CV470" s="393"/>
      <c r="CW470" s="393"/>
      <c r="CX470" s="393"/>
      <c r="CY470" s="393"/>
      <c r="CZ470" s="393"/>
    </row>
    <row r="471" s="397" customFormat="true" ht="25.15" customHeight="true" x14ac:dyDescent="0.2">
      <c r="C471" s="1154" t="s">
        <v>274</v>
      </c>
      <c r="D471" s="1155"/>
      <c r="E471" s="717">
        <v>0.31112205484062938</v>
      </c>
      <c r="F471" s="671"/>
      <c r="G471" s="671"/>
      <c r="H471" s="1155" t="s">
        <v>274</v>
      </c>
      <c r="I471" s="1155"/>
      <c r="J471" s="718">
        <v>0.26214447758975579</v>
      </c>
      <c r="K471" s="671"/>
      <c r="L471" s="671"/>
      <c r="M471" s="1155" t="s">
        <v>274</v>
      </c>
      <c r="N471" s="1155"/>
      <c r="O471" s="719">
        <v>0.36953091609061844</v>
      </c>
      <c r="P471" s="671"/>
      <c r="Q471" s="671"/>
      <c r="S471" s="390"/>
      <c r="T471" s="390"/>
      <c r="U471" s="390"/>
      <c r="V471" s="390"/>
      <c r="W471" s="390"/>
      <c r="X471" s="390"/>
      <c r="Y471" s="390"/>
      <c r="Z471" s="390"/>
      <c r="AA471" s="390"/>
      <c r="AB471" s="390"/>
      <c r="AC471" s="390"/>
      <c r="AD471" s="390"/>
      <c r="AE471" s="390"/>
      <c r="AF471" s="390"/>
      <c r="AG471" s="390"/>
      <c r="AH471" s="390"/>
      <c r="AI471" s="390"/>
      <c r="AJ471" s="390"/>
      <c r="AK471" s="390"/>
      <c r="AL471" s="390"/>
      <c r="AM471" s="390"/>
      <c r="AN471" s="390"/>
      <c r="AO471" s="390"/>
      <c r="AP471" s="390"/>
      <c r="AQ471" s="390"/>
      <c r="AR471" s="390"/>
      <c r="AS471" s="390"/>
      <c r="AT471" s="390"/>
      <c r="AU471" s="390"/>
      <c r="AV471" s="390"/>
      <c r="AW471" s="390"/>
      <c r="AX471" s="390"/>
      <c r="AY471" s="390"/>
      <c r="AZ471" s="390"/>
      <c r="BA471" s="392"/>
      <c r="BB471" s="469"/>
      <c r="BC471" s="392"/>
      <c r="BD471" s="392"/>
      <c r="BE471" s="392"/>
      <c r="BF471" s="392"/>
      <c r="BG471" s="392"/>
      <c r="BH471" s="392"/>
      <c r="BI471" s="392"/>
      <c r="BJ471" s="392"/>
      <c r="BK471" s="392"/>
      <c r="BL471" s="392"/>
      <c r="BM471" s="392"/>
      <c r="BN471" s="392"/>
      <c r="BO471" s="392"/>
      <c r="BP471" s="392"/>
      <c r="BQ471" s="392"/>
      <c r="BR471" s="392"/>
      <c r="BS471" s="393"/>
      <c r="BT471" s="393"/>
      <c r="BU471" s="393"/>
      <c r="BV471" s="393"/>
      <c r="BW471" s="393"/>
      <c r="BX471" s="393"/>
      <c r="BY471" s="393"/>
      <c r="BZ471" s="393"/>
      <c r="CA471" s="393"/>
      <c r="CB471" s="393"/>
      <c r="CC471" s="393"/>
      <c r="CD471" s="393"/>
      <c r="CE471" s="393"/>
      <c r="CF471" s="393"/>
      <c r="CG471" s="393"/>
      <c r="CH471" s="393"/>
      <c r="CI471" s="393"/>
      <c r="CJ471" s="393"/>
      <c r="CK471" s="393"/>
      <c r="CL471" s="393"/>
      <c r="CM471" s="393"/>
      <c r="CN471" s="393"/>
      <c r="CO471" s="393"/>
      <c r="CP471" s="393"/>
      <c r="CQ471" s="393"/>
      <c r="CR471" s="393"/>
      <c r="CS471" s="393"/>
      <c r="CT471" s="393"/>
      <c r="CU471" s="393"/>
      <c r="CV471" s="393"/>
      <c r="CW471" s="393"/>
      <c r="CX471" s="393"/>
      <c r="CY471" s="393"/>
      <c r="CZ471" s="393"/>
    </row>
    <row r="472" s="397" customFormat="true" ht="25.15" customHeight="true" x14ac:dyDescent="0.2">
      <c r="C472" s="1154" t="s">
        <v>281</v>
      </c>
      <c r="D472" s="1155"/>
      <c r="E472" s="717">
        <v>0.20293877738982888</v>
      </c>
      <c r="F472" s="671"/>
      <c r="G472" s="671"/>
      <c r="H472" s="1155" t="s">
        <v>281</v>
      </c>
      <c r="I472" s="1155"/>
      <c r="J472" s="718">
        <v>0.17005517429051059</v>
      </c>
      <c r="K472" s="671"/>
      <c r="L472" s="671"/>
      <c r="M472" s="1155" t="s">
        <v>281</v>
      </c>
      <c r="N472" s="1155"/>
      <c r="O472" s="719">
        <v>0.25580745652458514</v>
      </c>
      <c r="P472" s="671"/>
      <c r="Q472" s="671"/>
      <c r="S472" s="390"/>
      <c r="T472" s="390"/>
      <c r="U472" s="390"/>
      <c r="V472" s="390"/>
      <c r="W472" s="390"/>
      <c r="X472" s="390"/>
      <c r="Y472" s="390"/>
      <c r="Z472" s="390"/>
      <c r="AA472" s="390"/>
      <c r="AB472" s="390"/>
      <c r="AC472" s="390"/>
      <c r="AD472" s="390"/>
      <c r="AE472" s="390"/>
      <c r="AF472" s="390"/>
      <c r="AG472" s="390"/>
      <c r="AH472" s="390"/>
      <c r="AI472" s="390"/>
      <c r="AJ472" s="390"/>
      <c r="AK472" s="390"/>
      <c r="AL472" s="390"/>
      <c r="AM472" s="390"/>
      <c r="AN472" s="390"/>
      <c r="AO472" s="390"/>
      <c r="AP472" s="390"/>
      <c r="AQ472" s="390"/>
      <c r="AR472" s="390"/>
      <c r="AS472" s="390"/>
      <c r="AT472" s="390"/>
      <c r="AU472" s="390"/>
      <c r="AV472" s="390"/>
      <c r="AW472" s="390"/>
      <c r="AX472" s="390"/>
      <c r="AY472" s="390"/>
      <c r="AZ472" s="390"/>
      <c r="BA472" s="392"/>
      <c r="BB472" s="469"/>
      <c r="BC472" s="392"/>
      <c r="BD472" s="392"/>
      <c r="BE472" s="392"/>
      <c r="BF472" s="392"/>
      <c r="BG472" s="392"/>
      <c r="BH472" s="392"/>
      <c r="BI472" s="392"/>
      <c r="BJ472" s="392"/>
      <c r="BK472" s="392"/>
      <c r="BL472" s="392"/>
      <c r="BM472" s="392"/>
      <c r="BN472" s="392"/>
      <c r="BO472" s="392"/>
      <c r="BP472" s="392"/>
      <c r="BQ472" s="392"/>
      <c r="BR472" s="392"/>
      <c r="BS472" s="393"/>
      <c r="BT472" s="393"/>
      <c r="BU472" s="393"/>
      <c r="BV472" s="393"/>
      <c r="BW472" s="393"/>
      <c r="BX472" s="393"/>
      <c r="BY472" s="393"/>
      <c r="BZ472" s="393"/>
      <c r="CA472" s="393"/>
      <c r="CB472" s="393"/>
      <c r="CC472" s="393"/>
      <c r="CD472" s="393"/>
      <c r="CE472" s="393"/>
      <c r="CF472" s="393"/>
      <c r="CG472" s="393"/>
      <c r="CH472" s="393"/>
      <c r="CI472" s="393"/>
      <c r="CJ472" s="393"/>
      <c r="CK472" s="393"/>
      <c r="CL472" s="393"/>
      <c r="CM472" s="393"/>
      <c r="CN472" s="393"/>
      <c r="CO472" s="393"/>
      <c r="CP472" s="393"/>
      <c r="CQ472" s="393"/>
      <c r="CR472" s="393"/>
      <c r="CS472" s="393"/>
      <c r="CT472" s="393"/>
      <c r="CU472" s="393"/>
      <c r="CV472" s="393"/>
      <c r="CW472" s="393"/>
      <c r="CX472" s="393"/>
      <c r="CY472" s="393"/>
      <c r="CZ472" s="393"/>
    </row>
    <row r="473" s="397" customFormat="true" ht="25.15" customHeight="true" x14ac:dyDescent="0.2">
      <c r="C473" s="1154" t="s">
        <v>283</v>
      </c>
      <c r="D473" s="1155"/>
      <c r="E473" s="717">
        <v>0.13630467269997706</v>
      </c>
      <c r="F473" s="671"/>
      <c r="G473" s="671"/>
      <c r="H473" s="1155" t="s">
        <v>283</v>
      </c>
      <c r="I473" s="1155"/>
      <c r="J473" s="718">
        <v>7.1114939246189335E-2</v>
      </c>
      <c r="K473" s="671"/>
      <c r="L473" s="671"/>
      <c r="M473" s="1155" t="s">
        <v>283</v>
      </c>
      <c r="N473" s="1155"/>
      <c r="O473" s="719">
        <v>0.21395173679288731</v>
      </c>
      <c r="P473" s="671"/>
      <c r="Q473" s="671"/>
      <c r="S473" s="390"/>
      <c r="T473" s="390"/>
      <c r="U473" s="390"/>
      <c r="V473" s="390"/>
      <c r="W473" s="390"/>
      <c r="X473" s="390"/>
      <c r="Y473" s="390"/>
      <c r="Z473" s="390"/>
      <c r="AA473" s="390"/>
      <c r="AB473" s="390"/>
      <c r="AC473" s="390"/>
      <c r="AD473" s="390"/>
      <c r="AE473" s="390"/>
      <c r="AF473" s="390"/>
      <c r="AG473" s="390"/>
      <c r="AH473" s="390"/>
      <c r="AI473" s="390"/>
      <c r="AJ473" s="390"/>
      <c r="AK473" s="390"/>
      <c r="AL473" s="390"/>
      <c r="AM473" s="390"/>
      <c r="AN473" s="390"/>
      <c r="AO473" s="390"/>
      <c r="AP473" s="390"/>
      <c r="AQ473" s="390"/>
      <c r="AR473" s="390"/>
      <c r="AS473" s="390"/>
      <c r="AT473" s="390"/>
      <c r="AU473" s="390"/>
      <c r="AV473" s="390"/>
      <c r="AW473" s="390"/>
      <c r="AX473" s="390"/>
      <c r="AY473" s="390"/>
      <c r="AZ473" s="390"/>
      <c r="BA473" s="392"/>
      <c r="BB473" s="469"/>
      <c r="BC473" s="392"/>
      <c r="BD473" s="392"/>
      <c r="BE473" s="392"/>
      <c r="BF473" s="392"/>
      <c r="BG473" s="392"/>
      <c r="BH473" s="392"/>
      <c r="BI473" s="392"/>
      <c r="BJ473" s="392"/>
      <c r="BK473" s="392"/>
      <c r="BL473" s="392"/>
      <c r="BM473" s="392"/>
      <c r="BN473" s="392"/>
      <c r="BO473" s="392"/>
      <c r="BP473" s="392"/>
      <c r="BQ473" s="392"/>
      <c r="BR473" s="392"/>
      <c r="BS473" s="393"/>
      <c r="BT473" s="393"/>
      <c r="BU473" s="393"/>
      <c r="BV473" s="393"/>
      <c r="BW473" s="393"/>
      <c r="BX473" s="393"/>
      <c r="BY473" s="393"/>
      <c r="BZ473" s="393"/>
      <c r="CA473" s="393"/>
      <c r="CB473" s="393"/>
      <c r="CC473" s="393"/>
      <c r="CD473" s="393"/>
      <c r="CE473" s="393"/>
      <c r="CF473" s="393"/>
      <c r="CG473" s="393"/>
      <c r="CH473" s="393"/>
      <c r="CI473" s="393"/>
      <c r="CJ473" s="393"/>
      <c r="CK473" s="393"/>
      <c r="CL473" s="393"/>
      <c r="CM473" s="393"/>
      <c r="CN473" s="393"/>
      <c r="CO473" s="393"/>
      <c r="CP473" s="393"/>
      <c r="CQ473" s="393"/>
      <c r="CR473" s="393"/>
      <c r="CS473" s="393"/>
      <c r="CT473" s="393"/>
      <c r="CU473" s="393"/>
      <c r="CV473" s="393"/>
      <c r="CW473" s="393"/>
      <c r="CX473" s="393"/>
      <c r="CY473" s="393"/>
      <c r="CZ473" s="393"/>
    </row>
    <row r="474" s="397" customFormat="true" ht="25.15" customHeight="true" x14ac:dyDescent="0.2">
      <c r="C474" s="1154" t="s">
        <v>287</v>
      </c>
      <c r="D474" s="1155"/>
      <c r="E474" s="717">
        <v>0.13186481422814017</v>
      </c>
      <c r="F474" s="671"/>
      <c r="G474" s="671"/>
      <c r="H474" s="1155" t="s">
        <v>287</v>
      </c>
      <c r="I474" s="1155"/>
      <c r="J474" s="718">
        <v>0.13871494088959715</v>
      </c>
      <c r="K474" s="671"/>
      <c r="L474" s="671"/>
      <c r="M474" s="1155" t="s">
        <v>287</v>
      </c>
      <c r="N474" s="1155"/>
      <c r="O474" s="719">
        <v>0.10835199889279959</v>
      </c>
      <c r="P474" s="671"/>
      <c r="Q474" s="671"/>
      <c r="S474" s="390"/>
      <c r="T474" s="390"/>
      <c r="U474" s="390"/>
      <c r="V474" s="390"/>
      <c r="W474" s="390"/>
      <c r="X474" s="390"/>
      <c r="Y474" s="390"/>
      <c r="Z474" s="390"/>
      <c r="AA474" s="390"/>
      <c r="AB474" s="390"/>
      <c r="AC474" s="390"/>
      <c r="AD474" s="390"/>
      <c r="AE474" s="390"/>
      <c r="AF474" s="390"/>
      <c r="AG474" s="390"/>
      <c r="AH474" s="390"/>
      <c r="AI474" s="390"/>
      <c r="AJ474" s="390"/>
      <c r="AK474" s="390"/>
      <c r="AL474" s="390"/>
      <c r="AM474" s="390"/>
      <c r="AN474" s="390"/>
      <c r="AO474" s="390"/>
      <c r="AP474" s="390"/>
      <c r="AQ474" s="390"/>
      <c r="AR474" s="390"/>
      <c r="AS474" s="390"/>
      <c r="AT474" s="390"/>
      <c r="AU474" s="390"/>
      <c r="AV474" s="390"/>
      <c r="AW474" s="390"/>
      <c r="AX474" s="390"/>
      <c r="AY474" s="390"/>
      <c r="AZ474" s="390"/>
      <c r="BA474" s="392"/>
      <c r="BB474" s="469"/>
      <c r="BC474" s="392"/>
      <c r="BD474" s="392"/>
      <c r="BE474" s="392"/>
      <c r="BF474" s="392"/>
      <c r="BG474" s="392"/>
      <c r="BH474" s="392"/>
      <c r="BI474" s="392"/>
      <c r="BJ474" s="392"/>
      <c r="BK474" s="392"/>
      <c r="BL474" s="392"/>
      <c r="BM474" s="392"/>
      <c r="BN474" s="392"/>
      <c r="BO474" s="392"/>
      <c r="BP474" s="392"/>
      <c r="BQ474" s="392"/>
      <c r="BR474" s="392"/>
      <c r="BS474" s="393"/>
      <c r="BT474" s="393"/>
      <c r="BU474" s="393"/>
      <c r="BV474" s="393"/>
      <c r="BW474" s="393"/>
      <c r="BX474" s="393"/>
      <c r="BY474" s="393"/>
      <c r="BZ474" s="393"/>
      <c r="CA474" s="393"/>
      <c r="CB474" s="393"/>
      <c r="CC474" s="393"/>
      <c r="CD474" s="393"/>
      <c r="CE474" s="393"/>
      <c r="CF474" s="393"/>
      <c r="CG474" s="393"/>
      <c r="CH474" s="393"/>
      <c r="CI474" s="393"/>
      <c r="CJ474" s="393"/>
      <c r="CK474" s="393"/>
      <c r="CL474" s="393"/>
      <c r="CM474" s="393"/>
      <c r="CN474" s="393"/>
      <c r="CO474" s="393"/>
      <c r="CP474" s="393"/>
      <c r="CQ474" s="393"/>
      <c r="CR474" s="393"/>
      <c r="CS474" s="393"/>
      <c r="CT474" s="393"/>
      <c r="CU474" s="393"/>
      <c r="CV474" s="393"/>
      <c r="CW474" s="393"/>
      <c r="CX474" s="393"/>
      <c r="CY474" s="393"/>
      <c r="CZ474" s="393"/>
    </row>
    <row r="475" s="397" customFormat="true" ht="25.15" customHeight="true" x14ac:dyDescent="0.2">
      <c r="C475" s="1154" t="s">
        <v>282</v>
      </c>
      <c r="D475" s="1155"/>
      <c r="E475" s="717">
        <v>0.18347355494562628</v>
      </c>
      <c r="F475" s="671"/>
      <c r="G475" s="671"/>
      <c r="H475" s="1155" t="s">
        <v>282</v>
      </c>
      <c r="I475" s="1155"/>
      <c r="J475" s="718">
        <v>0.15151847861826995</v>
      </c>
      <c r="K475" s="671"/>
      <c r="L475" s="671"/>
      <c r="M475" s="1155" t="s">
        <v>282</v>
      </c>
      <c r="N475" s="1155"/>
      <c r="O475" s="719">
        <v>0.24873511769535342</v>
      </c>
      <c r="P475" s="671"/>
      <c r="Q475" s="671"/>
      <c r="S475" s="390"/>
      <c r="T475" s="390"/>
      <c r="U475" s="390"/>
      <c r="V475" s="390"/>
      <c r="W475" s="390"/>
      <c r="X475" s="390"/>
      <c r="Y475" s="390"/>
      <c r="Z475" s="390"/>
      <c r="AA475" s="390"/>
      <c r="AB475" s="390"/>
      <c r="AC475" s="390"/>
      <c r="AD475" s="390"/>
      <c r="AE475" s="390"/>
      <c r="AF475" s="390"/>
      <c r="AG475" s="390"/>
      <c r="AH475" s="390"/>
      <c r="AI475" s="390"/>
      <c r="AJ475" s="390"/>
      <c r="AK475" s="390"/>
      <c r="AL475" s="390"/>
      <c r="AM475" s="390"/>
      <c r="AN475" s="390"/>
      <c r="AO475" s="390"/>
      <c r="AP475" s="390"/>
      <c r="AQ475" s="390"/>
      <c r="AR475" s="390"/>
      <c r="AS475" s="390"/>
      <c r="AT475" s="390"/>
      <c r="AU475" s="390"/>
      <c r="AV475" s="390"/>
      <c r="AW475" s="390"/>
      <c r="AX475" s="390"/>
      <c r="AY475" s="390"/>
      <c r="AZ475" s="390"/>
      <c r="BA475" s="392"/>
      <c r="BB475" s="469"/>
      <c r="BC475" s="392"/>
      <c r="BD475" s="392"/>
      <c r="BE475" s="392"/>
      <c r="BF475" s="392"/>
      <c r="BG475" s="392"/>
      <c r="BH475" s="392"/>
      <c r="BI475" s="392"/>
      <c r="BJ475" s="392"/>
      <c r="BK475" s="392"/>
      <c r="BL475" s="392"/>
      <c r="BM475" s="392"/>
      <c r="BN475" s="392"/>
      <c r="BO475" s="392"/>
      <c r="BP475" s="392"/>
      <c r="BQ475" s="392"/>
      <c r="BR475" s="392"/>
      <c r="BS475" s="393"/>
      <c r="BT475" s="393"/>
      <c r="BU475" s="393"/>
      <c r="BV475" s="393"/>
      <c r="BW475" s="393"/>
      <c r="BX475" s="393"/>
      <c r="BY475" s="393"/>
      <c r="BZ475" s="393"/>
      <c r="CA475" s="393"/>
      <c r="CB475" s="393"/>
      <c r="CC475" s="393"/>
      <c r="CD475" s="393"/>
      <c r="CE475" s="393"/>
      <c r="CF475" s="393"/>
      <c r="CG475" s="393"/>
      <c r="CH475" s="393"/>
      <c r="CI475" s="393"/>
      <c r="CJ475" s="393"/>
      <c r="CK475" s="393"/>
      <c r="CL475" s="393"/>
      <c r="CM475" s="393"/>
      <c r="CN475" s="393"/>
      <c r="CO475" s="393"/>
      <c r="CP475" s="393"/>
      <c r="CQ475" s="393"/>
      <c r="CR475" s="393"/>
      <c r="CS475" s="393"/>
      <c r="CT475" s="393"/>
      <c r="CU475" s="393"/>
      <c r="CV475" s="393"/>
      <c r="CW475" s="393"/>
      <c r="CX475" s="393"/>
      <c r="CY475" s="393"/>
      <c r="CZ475" s="393"/>
    </row>
    <row r="476" s="397" customFormat="true" ht="25.15" customHeight="true" x14ac:dyDescent="0.2">
      <c r="C476" s="1154" t="s">
        <v>277</v>
      </c>
      <c r="D476" s="1155"/>
      <c r="E476" s="717">
        <v>0.26842150466538867</v>
      </c>
      <c r="F476" s="671"/>
      <c r="G476" s="671"/>
      <c r="H476" s="1155" t="s">
        <v>277</v>
      </c>
      <c r="I476" s="1155"/>
      <c r="J476" s="718">
        <v>0.25427866323308551</v>
      </c>
      <c r="K476" s="671"/>
      <c r="L476" s="671"/>
      <c r="M476" s="1155" t="s">
        <v>277</v>
      </c>
      <c r="N476" s="1155"/>
      <c r="O476" s="719">
        <v>0.28317273722980701</v>
      </c>
      <c r="P476" s="671"/>
      <c r="Q476" s="671"/>
      <c r="S476" s="390"/>
      <c r="T476" s="390"/>
      <c r="U476" s="390"/>
      <c r="V476" s="390"/>
      <c r="W476" s="390"/>
      <c r="X476" s="390"/>
      <c r="Y476" s="390"/>
      <c r="Z476" s="390"/>
      <c r="AA476" s="390"/>
      <c r="AB476" s="390"/>
      <c r="AC476" s="390"/>
      <c r="AD476" s="390"/>
      <c r="AE476" s="390"/>
      <c r="AF476" s="390"/>
      <c r="AG476" s="390"/>
      <c r="AH476" s="390"/>
      <c r="AI476" s="390"/>
      <c r="AJ476" s="390"/>
      <c r="AK476" s="390"/>
      <c r="AL476" s="390"/>
      <c r="AM476" s="390"/>
      <c r="AN476" s="390"/>
      <c r="AO476" s="390"/>
      <c r="AP476" s="390"/>
      <c r="AQ476" s="390"/>
      <c r="AR476" s="390"/>
      <c r="AS476" s="390"/>
      <c r="AT476" s="390"/>
      <c r="AU476" s="390"/>
      <c r="AV476" s="390"/>
      <c r="AW476" s="390"/>
      <c r="AX476" s="390"/>
      <c r="AY476" s="390"/>
      <c r="AZ476" s="390"/>
      <c r="BA476" s="392"/>
      <c r="BB476" s="469"/>
      <c r="BC476" s="392"/>
      <c r="BD476" s="392"/>
      <c r="BE476" s="392"/>
      <c r="BF476" s="392"/>
      <c r="BG476" s="392"/>
      <c r="BH476" s="392"/>
      <c r="BI476" s="392"/>
      <c r="BJ476" s="392"/>
      <c r="BK476" s="392"/>
      <c r="BL476" s="392"/>
      <c r="BM476" s="392"/>
      <c r="BN476" s="392"/>
      <c r="BO476" s="392"/>
      <c r="BP476" s="392"/>
      <c r="BQ476" s="392"/>
      <c r="BR476" s="392"/>
      <c r="BS476" s="393"/>
      <c r="BT476" s="393"/>
      <c r="BU476" s="393"/>
      <c r="BV476" s="393"/>
      <c r="BW476" s="393"/>
      <c r="BX476" s="393"/>
      <c r="BY476" s="393"/>
      <c r="BZ476" s="393"/>
      <c r="CA476" s="393"/>
      <c r="CB476" s="393"/>
      <c r="CC476" s="393"/>
      <c r="CD476" s="393"/>
      <c r="CE476" s="393"/>
      <c r="CF476" s="393"/>
      <c r="CG476" s="393"/>
      <c r="CH476" s="393"/>
      <c r="CI476" s="393"/>
      <c r="CJ476" s="393"/>
      <c r="CK476" s="393"/>
      <c r="CL476" s="393"/>
      <c r="CM476" s="393"/>
      <c r="CN476" s="393"/>
      <c r="CO476" s="393"/>
      <c r="CP476" s="393"/>
      <c r="CQ476" s="393"/>
      <c r="CR476" s="393"/>
      <c r="CS476" s="393"/>
      <c r="CT476" s="393"/>
      <c r="CU476" s="393"/>
      <c r="CV476" s="393"/>
      <c r="CW476" s="393"/>
      <c r="CX476" s="393"/>
      <c r="CY476" s="393"/>
      <c r="CZ476" s="393"/>
    </row>
    <row r="477" s="397" customFormat="true" ht="25.15" customHeight="true" x14ac:dyDescent="0.2">
      <c r="C477" s="1154" t="s">
        <v>268</v>
      </c>
      <c r="D477" s="1155"/>
      <c r="E477" s="717">
        <v>0.43463155291226691</v>
      </c>
      <c r="F477" s="671"/>
      <c r="G477" s="671"/>
      <c r="H477" s="1155" t="s">
        <v>268</v>
      </c>
      <c r="I477" s="1155"/>
      <c r="J477" s="718">
        <v>0.43063282341003017</v>
      </c>
      <c r="K477" s="671"/>
      <c r="L477" s="671"/>
      <c r="M477" s="1155" t="s">
        <v>268</v>
      </c>
      <c r="N477" s="1155"/>
      <c r="O477" s="719">
        <v>0.38416019080668373</v>
      </c>
      <c r="P477" s="671"/>
      <c r="Q477" s="671"/>
      <c r="S477" s="390"/>
      <c r="T477" s="390"/>
      <c r="U477" s="390"/>
      <c r="V477" s="390"/>
      <c r="W477" s="390"/>
      <c r="X477" s="390"/>
      <c r="Y477" s="390"/>
      <c r="Z477" s="390"/>
      <c r="AA477" s="390"/>
      <c r="AB477" s="390"/>
      <c r="AC477" s="390"/>
      <c r="AD477" s="390"/>
      <c r="AE477" s="390"/>
      <c r="AF477" s="390"/>
      <c r="AG477" s="390"/>
      <c r="AH477" s="390"/>
      <c r="AI477" s="390"/>
      <c r="AJ477" s="390"/>
      <c r="AK477" s="390"/>
      <c r="AL477" s="390"/>
      <c r="AM477" s="390"/>
      <c r="AN477" s="390"/>
      <c r="AO477" s="390"/>
      <c r="AP477" s="390"/>
      <c r="AQ477" s="390"/>
      <c r="AR477" s="390"/>
      <c r="AS477" s="390"/>
      <c r="AT477" s="390"/>
      <c r="AU477" s="390"/>
      <c r="AV477" s="390"/>
      <c r="AW477" s="390"/>
      <c r="AX477" s="390"/>
      <c r="AY477" s="390"/>
      <c r="AZ477" s="390"/>
      <c r="BA477" s="392"/>
      <c r="BB477" s="469"/>
      <c r="BC477" s="392"/>
      <c r="BD477" s="392"/>
      <c r="BE477" s="392"/>
      <c r="BF477" s="392"/>
      <c r="BG477" s="392"/>
      <c r="BH477" s="392"/>
      <c r="BI477" s="392"/>
      <c r="BJ477" s="392"/>
      <c r="BK477" s="392"/>
      <c r="BL477" s="392"/>
      <c r="BM477" s="392"/>
      <c r="BN477" s="392"/>
      <c r="BO477" s="392"/>
      <c r="BP477" s="392"/>
      <c r="BQ477" s="392"/>
      <c r="BR477" s="392"/>
      <c r="BS477" s="393"/>
      <c r="BT477" s="393"/>
      <c r="BU477" s="393"/>
      <c r="BV477" s="393"/>
      <c r="BW477" s="393"/>
      <c r="BX477" s="393"/>
      <c r="BY477" s="393"/>
      <c r="BZ477" s="393"/>
      <c r="CA477" s="393"/>
      <c r="CB477" s="393"/>
      <c r="CC477" s="393"/>
      <c r="CD477" s="393"/>
      <c r="CE477" s="393"/>
      <c r="CF477" s="393"/>
      <c r="CG477" s="393"/>
      <c r="CH477" s="393"/>
      <c r="CI477" s="393"/>
      <c r="CJ477" s="393"/>
      <c r="CK477" s="393"/>
      <c r="CL477" s="393"/>
      <c r="CM477" s="393"/>
      <c r="CN477" s="393"/>
      <c r="CO477" s="393"/>
      <c r="CP477" s="393"/>
      <c r="CQ477" s="393"/>
      <c r="CR477" s="393"/>
      <c r="CS477" s="393"/>
      <c r="CT477" s="393"/>
      <c r="CU477" s="393"/>
      <c r="CV477" s="393"/>
      <c r="CW477" s="393"/>
      <c r="CX477" s="393"/>
      <c r="CY477" s="393"/>
      <c r="CZ477" s="393"/>
    </row>
    <row r="478" s="397" customFormat="true" ht="25.15" customHeight="true" x14ac:dyDescent="0.2">
      <c r="C478" s="1154" t="s">
        <v>271</v>
      </c>
      <c r="D478" s="1155"/>
      <c r="E478" s="717">
        <v>0.3283267900285059</v>
      </c>
      <c r="F478" s="671"/>
      <c r="G478" s="671"/>
      <c r="H478" s="1155" t="s">
        <v>271</v>
      </c>
      <c r="I478" s="1155"/>
      <c r="J478" s="718">
        <v>0.35338174119673299</v>
      </c>
      <c r="K478" s="671"/>
      <c r="L478" s="671"/>
      <c r="M478" s="1155" t="s">
        <v>271</v>
      </c>
      <c r="N478" s="1155"/>
      <c r="O478" s="719">
        <v>0.17779940015662896</v>
      </c>
      <c r="P478" s="671"/>
      <c r="Q478" s="671"/>
      <c r="S478" s="390"/>
      <c r="T478" s="390"/>
      <c r="U478" s="390"/>
      <c r="V478" s="390"/>
      <c r="W478" s="390"/>
      <c r="X478" s="390"/>
      <c r="Y478" s="390"/>
      <c r="Z478" s="390"/>
      <c r="AA478" s="390"/>
      <c r="AB478" s="390"/>
      <c r="AC478" s="390"/>
      <c r="AD478" s="390"/>
      <c r="AE478" s="390"/>
      <c r="AF478" s="390"/>
      <c r="AG478" s="390"/>
      <c r="AH478" s="390"/>
      <c r="AI478" s="390"/>
      <c r="AJ478" s="390"/>
      <c r="AK478" s="390"/>
      <c r="AL478" s="390"/>
      <c r="AM478" s="390"/>
      <c r="AN478" s="390"/>
      <c r="AO478" s="390"/>
      <c r="AP478" s="390"/>
      <c r="AQ478" s="390"/>
      <c r="AR478" s="390"/>
      <c r="AS478" s="390"/>
      <c r="AT478" s="390"/>
      <c r="AU478" s="390"/>
      <c r="AV478" s="390"/>
      <c r="AW478" s="390"/>
      <c r="AX478" s="390"/>
      <c r="AY478" s="390"/>
      <c r="AZ478" s="390"/>
      <c r="BA478" s="392"/>
      <c r="BB478" s="469"/>
      <c r="BC478" s="392"/>
      <c r="BD478" s="392"/>
      <c r="BE478" s="392"/>
      <c r="BF478" s="392"/>
      <c r="BG478" s="392"/>
      <c r="BH478" s="392"/>
      <c r="BI478" s="392"/>
      <c r="BJ478" s="392"/>
      <c r="BK478" s="392"/>
      <c r="BL478" s="392"/>
      <c r="BM478" s="392"/>
      <c r="BN478" s="392"/>
      <c r="BO478" s="392"/>
      <c r="BP478" s="392"/>
      <c r="BQ478" s="392"/>
      <c r="BR478" s="392"/>
      <c r="BS478" s="393"/>
      <c r="BT478" s="393"/>
      <c r="BU478" s="393"/>
      <c r="BV478" s="393"/>
      <c r="BW478" s="393"/>
      <c r="BX478" s="393"/>
      <c r="BY478" s="393"/>
      <c r="BZ478" s="393"/>
      <c r="CA478" s="393"/>
      <c r="CB478" s="393"/>
      <c r="CC478" s="393"/>
      <c r="CD478" s="393"/>
      <c r="CE478" s="393"/>
      <c r="CF478" s="393"/>
      <c r="CG478" s="393"/>
      <c r="CH478" s="393"/>
      <c r="CI478" s="393"/>
      <c r="CJ478" s="393"/>
      <c r="CK478" s="393"/>
      <c r="CL478" s="393"/>
      <c r="CM478" s="393"/>
      <c r="CN478" s="393"/>
      <c r="CO478" s="393"/>
      <c r="CP478" s="393"/>
      <c r="CQ478" s="393"/>
      <c r="CR478" s="393"/>
      <c r="CS478" s="393"/>
      <c r="CT478" s="393"/>
      <c r="CU478" s="393"/>
      <c r="CV478" s="393"/>
      <c r="CW478" s="393"/>
      <c r="CX478" s="393"/>
      <c r="CY478" s="393"/>
      <c r="CZ478" s="393"/>
    </row>
    <row r="479" s="397" customFormat="true" ht="25.15" customHeight="true" x14ac:dyDescent="0.2">
      <c r="C479" s="1154" t="s">
        <v>275</v>
      </c>
      <c r="D479" s="1155"/>
      <c r="E479" s="717">
        <v>0.2940255353822086</v>
      </c>
      <c r="F479" s="671"/>
      <c r="G479" s="671"/>
      <c r="H479" s="1155" t="s">
        <v>275</v>
      </c>
      <c r="I479" s="1155"/>
      <c r="J479" s="718">
        <v>0.32305038714042744</v>
      </c>
      <c r="K479" s="671"/>
      <c r="L479" s="671"/>
      <c r="M479" s="1155" t="s">
        <v>275</v>
      </c>
      <c r="N479" s="1155"/>
      <c r="O479" s="719">
        <v>0.16048088860284876</v>
      </c>
      <c r="P479" s="671"/>
      <c r="Q479" s="671"/>
      <c r="S479" s="390"/>
      <c r="T479" s="390"/>
      <c r="U479" s="390"/>
      <c r="V479" s="390"/>
      <c r="W479" s="390"/>
      <c r="X479" s="390"/>
      <c r="Y479" s="390"/>
      <c r="Z479" s="390"/>
      <c r="AA479" s="390"/>
      <c r="AB479" s="390"/>
      <c r="AC479" s="390"/>
      <c r="AD479" s="390"/>
      <c r="AE479" s="390"/>
      <c r="AF479" s="390"/>
      <c r="AG479" s="390"/>
      <c r="AH479" s="390"/>
      <c r="AI479" s="390"/>
      <c r="AJ479" s="390"/>
      <c r="AK479" s="390"/>
      <c r="AL479" s="390"/>
      <c r="AM479" s="390"/>
      <c r="AN479" s="390"/>
      <c r="AO479" s="390"/>
      <c r="AP479" s="390"/>
      <c r="AQ479" s="390"/>
      <c r="AR479" s="390"/>
      <c r="AS479" s="390"/>
      <c r="AT479" s="390"/>
      <c r="AU479" s="390"/>
      <c r="AV479" s="390"/>
      <c r="AW479" s="390"/>
      <c r="AX479" s="390"/>
      <c r="AY479" s="390"/>
      <c r="AZ479" s="390"/>
      <c r="BA479" s="392"/>
      <c r="BB479" s="469"/>
      <c r="BC479" s="392"/>
      <c r="BD479" s="392"/>
      <c r="BE479" s="392"/>
      <c r="BF479" s="392"/>
      <c r="BG479" s="392"/>
      <c r="BH479" s="392"/>
      <c r="BI479" s="392"/>
      <c r="BJ479" s="392"/>
      <c r="BK479" s="392"/>
      <c r="BL479" s="392"/>
      <c r="BM479" s="392"/>
      <c r="BN479" s="392"/>
      <c r="BO479" s="392"/>
      <c r="BP479" s="392"/>
      <c r="BQ479" s="392"/>
      <c r="BR479" s="392"/>
      <c r="BS479" s="393"/>
      <c r="BT479" s="393"/>
      <c r="BU479" s="393"/>
      <c r="BV479" s="393"/>
      <c r="BW479" s="393"/>
      <c r="BX479" s="393"/>
      <c r="BY479" s="393"/>
      <c r="BZ479" s="393"/>
      <c r="CA479" s="393"/>
      <c r="CB479" s="393"/>
      <c r="CC479" s="393"/>
      <c r="CD479" s="393"/>
      <c r="CE479" s="393"/>
      <c r="CF479" s="393"/>
      <c r="CG479" s="393"/>
      <c r="CH479" s="393"/>
      <c r="CI479" s="393"/>
      <c r="CJ479" s="393"/>
      <c r="CK479" s="393"/>
      <c r="CL479" s="393"/>
      <c r="CM479" s="393"/>
      <c r="CN479" s="393"/>
      <c r="CO479" s="393"/>
      <c r="CP479" s="393"/>
      <c r="CQ479" s="393"/>
      <c r="CR479" s="393"/>
      <c r="CS479" s="393"/>
      <c r="CT479" s="393"/>
      <c r="CU479" s="393"/>
      <c r="CV479" s="393"/>
      <c r="CW479" s="393"/>
      <c r="CX479" s="393"/>
      <c r="CY479" s="393"/>
      <c r="CZ479" s="393"/>
    </row>
    <row r="480" s="397" customFormat="true" ht="25.15" customHeight="true" x14ac:dyDescent="0.2">
      <c r="C480" s="1154" t="s">
        <v>295</v>
      </c>
      <c r="D480" s="1155"/>
      <c r="E480" s="717">
        <v>1.8396819421337762E-2</v>
      </c>
      <c r="F480" s="671"/>
      <c r="G480" s="671"/>
      <c r="H480" s="1155" t="s">
        <v>295</v>
      </c>
      <c r="I480" s="1155"/>
      <c r="J480" s="718">
        <v>2.9230316592595361E-2</v>
      </c>
      <c r="K480" s="671"/>
      <c r="L480" s="671"/>
      <c r="M480" s="1155" t="s">
        <v>295</v>
      </c>
      <c r="N480" s="1155"/>
      <c r="O480" s="719">
        <v>2.4275640171889382E-2</v>
      </c>
      <c r="P480" s="671"/>
      <c r="Q480" s="671"/>
      <c r="S480" s="390"/>
      <c r="T480" s="390"/>
      <c r="U480" s="390"/>
      <c r="V480" s="390"/>
      <c r="W480" s="390"/>
      <c r="X480" s="390"/>
      <c r="Y480" s="390"/>
      <c r="Z480" s="390"/>
      <c r="AA480" s="390"/>
      <c r="AB480" s="390"/>
      <c r="AC480" s="390"/>
      <c r="AD480" s="390"/>
      <c r="AE480" s="390"/>
      <c r="AF480" s="390"/>
      <c r="AG480" s="390"/>
      <c r="AH480" s="390"/>
      <c r="AI480" s="390"/>
      <c r="AJ480" s="390"/>
      <c r="AK480" s="390"/>
      <c r="AL480" s="390"/>
      <c r="AM480" s="390"/>
      <c r="AN480" s="390"/>
      <c r="AO480" s="390"/>
      <c r="AP480" s="390"/>
      <c r="AQ480" s="390"/>
      <c r="AR480" s="390"/>
      <c r="AS480" s="390"/>
      <c r="AT480" s="390"/>
      <c r="AU480" s="390"/>
      <c r="AV480" s="390"/>
      <c r="AW480" s="390"/>
      <c r="AX480" s="390"/>
      <c r="AY480" s="390"/>
      <c r="AZ480" s="390"/>
      <c r="BA480" s="392"/>
      <c r="BB480" s="469"/>
      <c r="BC480" s="392"/>
      <c r="BD480" s="392"/>
      <c r="BE480" s="392"/>
      <c r="BF480" s="392"/>
      <c r="BG480" s="392"/>
      <c r="BH480" s="392"/>
      <c r="BI480" s="392"/>
      <c r="BJ480" s="392"/>
      <c r="BK480" s="392"/>
      <c r="BL480" s="392"/>
      <c r="BM480" s="392"/>
      <c r="BN480" s="392"/>
      <c r="BO480" s="392"/>
      <c r="BP480" s="392"/>
      <c r="BQ480" s="392"/>
      <c r="BR480" s="392"/>
      <c r="BS480" s="393"/>
      <c r="BT480" s="393"/>
      <c r="BU480" s="393"/>
      <c r="BV480" s="393"/>
      <c r="BW480" s="393"/>
      <c r="BX480" s="393"/>
      <c r="BY480" s="393"/>
      <c r="BZ480" s="393"/>
      <c r="CA480" s="393"/>
      <c r="CB480" s="393"/>
      <c r="CC480" s="393"/>
      <c r="CD480" s="393"/>
      <c r="CE480" s="393"/>
      <c r="CF480" s="393"/>
      <c r="CG480" s="393"/>
      <c r="CH480" s="393"/>
      <c r="CI480" s="393"/>
      <c r="CJ480" s="393"/>
      <c r="CK480" s="393"/>
      <c r="CL480" s="393"/>
      <c r="CM480" s="393"/>
      <c r="CN480" s="393"/>
      <c r="CO480" s="393"/>
      <c r="CP480" s="393"/>
      <c r="CQ480" s="393"/>
      <c r="CR480" s="393"/>
      <c r="CS480" s="393"/>
      <c r="CT480" s="393"/>
      <c r="CU480" s="393"/>
      <c r="CV480" s="393"/>
      <c r="CW480" s="393"/>
      <c r="CX480" s="393"/>
      <c r="CY480" s="393"/>
      <c r="CZ480" s="393"/>
    </row>
    <row r="481" s="397" customFormat="true" ht="25.15" customHeight="true" x14ac:dyDescent="0.2">
      <c r="C481" s="1154" t="s">
        <v>273</v>
      </c>
      <c r="D481" s="1155"/>
      <c r="E481" s="717">
        <v>0.31715630967398639</v>
      </c>
      <c r="F481" s="671"/>
      <c r="G481" s="671"/>
      <c r="H481" s="1155" t="s">
        <v>273</v>
      </c>
      <c r="I481" s="1155"/>
      <c r="J481" s="718">
        <v>0.33473738405773606</v>
      </c>
      <c r="K481" s="671"/>
      <c r="L481" s="671"/>
      <c r="M481" s="1155" t="s">
        <v>273</v>
      </c>
      <c r="N481" s="1155"/>
      <c r="O481" s="719">
        <v>0.21038939096178036</v>
      </c>
      <c r="P481" s="671"/>
      <c r="Q481" s="671"/>
      <c r="S481" s="390"/>
      <c r="T481" s="390"/>
      <c r="U481" s="390"/>
      <c r="V481" s="390"/>
      <c r="W481" s="390"/>
      <c r="X481" s="390"/>
      <c r="Y481" s="390"/>
      <c r="Z481" s="390"/>
      <c r="AA481" s="390"/>
      <c r="AB481" s="390"/>
      <c r="AC481" s="390"/>
      <c r="AD481" s="390"/>
      <c r="AE481" s="390"/>
      <c r="AF481" s="390"/>
      <c r="AG481" s="390"/>
      <c r="AH481" s="390"/>
      <c r="AI481" s="390"/>
      <c r="AJ481" s="390"/>
      <c r="AK481" s="390"/>
      <c r="AL481" s="390"/>
      <c r="AM481" s="390"/>
      <c r="AN481" s="390"/>
      <c r="AO481" s="390"/>
      <c r="AP481" s="390"/>
      <c r="AQ481" s="390"/>
      <c r="AR481" s="390"/>
      <c r="AS481" s="390"/>
      <c r="AT481" s="390"/>
      <c r="AU481" s="390"/>
      <c r="AV481" s="390"/>
      <c r="AW481" s="390"/>
      <c r="AX481" s="390"/>
      <c r="AY481" s="390"/>
      <c r="AZ481" s="390"/>
      <c r="BA481" s="392"/>
      <c r="BB481" s="469"/>
      <c r="BC481" s="392"/>
      <c r="BD481" s="392"/>
      <c r="BE481" s="392"/>
      <c r="BF481" s="392"/>
      <c r="BG481" s="392"/>
      <c r="BH481" s="392"/>
      <c r="BI481" s="392"/>
      <c r="BJ481" s="392"/>
      <c r="BK481" s="392"/>
      <c r="BL481" s="392"/>
      <c r="BM481" s="392"/>
      <c r="BN481" s="392"/>
      <c r="BO481" s="392"/>
      <c r="BP481" s="392"/>
      <c r="BQ481" s="392"/>
      <c r="BR481" s="392"/>
      <c r="BS481" s="393"/>
      <c r="BT481" s="393"/>
      <c r="BU481" s="393"/>
      <c r="BV481" s="393"/>
      <c r="BW481" s="393"/>
      <c r="BX481" s="393"/>
      <c r="BY481" s="393"/>
      <c r="BZ481" s="393"/>
      <c r="CA481" s="393"/>
      <c r="CB481" s="393"/>
      <c r="CC481" s="393"/>
      <c r="CD481" s="393"/>
      <c r="CE481" s="393"/>
      <c r="CF481" s="393"/>
      <c r="CG481" s="393"/>
      <c r="CH481" s="393"/>
      <c r="CI481" s="393"/>
      <c r="CJ481" s="393"/>
      <c r="CK481" s="393"/>
      <c r="CL481" s="393"/>
      <c r="CM481" s="393"/>
      <c r="CN481" s="393"/>
      <c r="CO481" s="393"/>
      <c r="CP481" s="393"/>
      <c r="CQ481" s="393"/>
      <c r="CR481" s="393"/>
      <c r="CS481" s="393"/>
      <c r="CT481" s="393"/>
      <c r="CU481" s="393"/>
      <c r="CV481" s="393"/>
      <c r="CW481" s="393"/>
      <c r="CX481" s="393"/>
      <c r="CY481" s="393"/>
      <c r="CZ481" s="393"/>
    </row>
    <row r="482" s="397" customFormat="true" ht="25.15" customHeight="true" x14ac:dyDescent="0.2">
      <c r="C482" s="1154" t="s">
        <v>269</v>
      </c>
      <c r="D482" s="1155"/>
      <c r="E482" s="717">
        <v>0.39085812057595881</v>
      </c>
      <c r="F482" s="671"/>
      <c r="G482" s="671"/>
      <c r="H482" s="1155" t="s">
        <v>269</v>
      </c>
      <c r="I482" s="1155"/>
      <c r="J482" s="718">
        <v>0.3992730052685311</v>
      </c>
      <c r="K482" s="671"/>
      <c r="L482" s="671"/>
      <c r="M482" s="1155" t="s">
        <v>269</v>
      </c>
      <c r="N482" s="1155"/>
      <c r="O482" s="719">
        <v>0.26101925643132712</v>
      </c>
      <c r="P482" s="671"/>
      <c r="Q482" s="671"/>
      <c r="S482" s="390"/>
      <c r="T482" s="390"/>
      <c r="U482" s="390"/>
      <c r="V482" s="390"/>
      <c r="W482" s="390"/>
      <c r="X482" s="390"/>
      <c r="Y482" s="390"/>
      <c r="Z482" s="390"/>
      <c r="AA482" s="390"/>
      <c r="AB482" s="390"/>
      <c r="AC482" s="390"/>
      <c r="AD482" s="390"/>
      <c r="AE482" s="390"/>
      <c r="AF482" s="390"/>
      <c r="AG482" s="390"/>
      <c r="AH482" s="390"/>
      <c r="AI482" s="390"/>
      <c r="AJ482" s="390"/>
      <c r="AK482" s="390"/>
      <c r="AL482" s="390"/>
      <c r="AM482" s="390"/>
      <c r="AN482" s="390"/>
      <c r="AO482" s="390"/>
      <c r="AP482" s="390"/>
      <c r="AQ482" s="390"/>
      <c r="AR482" s="390"/>
      <c r="AS482" s="390"/>
      <c r="AT482" s="390"/>
      <c r="AU482" s="390"/>
      <c r="AV482" s="390"/>
      <c r="AW482" s="390"/>
      <c r="AX482" s="390"/>
      <c r="AY482" s="390"/>
      <c r="AZ482" s="390"/>
      <c r="BA482" s="392"/>
      <c r="BB482" s="469"/>
      <c r="BC482" s="392"/>
      <c r="BD482" s="392"/>
      <c r="BE482" s="392"/>
      <c r="BF482" s="392"/>
      <c r="BG482" s="392"/>
      <c r="BH482" s="392"/>
      <c r="BI482" s="392"/>
      <c r="BJ482" s="392"/>
      <c r="BK482" s="392"/>
      <c r="BL482" s="392"/>
      <c r="BM482" s="392"/>
      <c r="BN482" s="392"/>
      <c r="BO482" s="392"/>
      <c r="BP482" s="392"/>
      <c r="BQ482" s="392"/>
      <c r="BR482" s="392"/>
      <c r="BS482" s="393"/>
      <c r="BT482" s="393"/>
      <c r="BU482" s="393"/>
      <c r="BV482" s="393"/>
      <c r="BW482" s="393"/>
      <c r="BX482" s="393"/>
      <c r="BY482" s="393"/>
      <c r="BZ482" s="393"/>
      <c r="CA482" s="393"/>
      <c r="CB482" s="393"/>
      <c r="CC482" s="393"/>
      <c r="CD482" s="393"/>
      <c r="CE482" s="393"/>
      <c r="CF482" s="393"/>
      <c r="CG482" s="393"/>
      <c r="CH482" s="393"/>
      <c r="CI482" s="393"/>
      <c r="CJ482" s="393"/>
      <c r="CK482" s="393"/>
      <c r="CL482" s="393"/>
      <c r="CM482" s="393"/>
      <c r="CN482" s="393"/>
      <c r="CO482" s="393"/>
      <c r="CP482" s="393"/>
      <c r="CQ482" s="393"/>
      <c r="CR482" s="393"/>
      <c r="CS482" s="393"/>
      <c r="CT482" s="393"/>
      <c r="CU482" s="393"/>
      <c r="CV482" s="393"/>
      <c r="CW482" s="393"/>
      <c r="CX482" s="393"/>
      <c r="CY482" s="393"/>
      <c r="CZ482" s="393"/>
    </row>
    <row r="483" s="397" customFormat="true" ht="25.15" customHeight="true" x14ac:dyDescent="0.2">
      <c r="C483" s="1154" t="s">
        <v>276</v>
      </c>
      <c r="D483" s="1155"/>
      <c r="E483" s="717">
        <v>0.30373425829683692</v>
      </c>
      <c r="F483" s="671"/>
      <c r="G483" s="671"/>
      <c r="H483" s="1155" t="s">
        <v>276</v>
      </c>
      <c r="I483" s="1155"/>
      <c r="J483" s="718">
        <v>0.24187423808700259</v>
      </c>
      <c r="K483" s="671"/>
      <c r="L483" s="671"/>
      <c r="M483" s="1155" t="s">
        <v>276</v>
      </c>
      <c r="N483" s="1155"/>
      <c r="O483" s="719">
        <v>0.34478300451503735</v>
      </c>
      <c r="P483" s="671"/>
      <c r="Q483" s="671"/>
      <c r="S483" s="390"/>
      <c r="T483" s="390"/>
      <c r="U483" s="390"/>
      <c r="V483" s="390"/>
      <c r="W483" s="390"/>
      <c r="X483" s="390"/>
      <c r="Y483" s="390"/>
      <c r="Z483" s="390"/>
      <c r="AA483" s="390"/>
      <c r="AB483" s="390"/>
      <c r="AC483" s="390"/>
      <c r="AD483" s="390"/>
      <c r="AE483" s="390"/>
      <c r="AF483" s="390"/>
      <c r="AG483" s="390"/>
      <c r="AH483" s="390"/>
      <c r="AI483" s="390"/>
      <c r="AJ483" s="390"/>
      <c r="AK483" s="390"/>
      <c r="AL483" s="390"/>
      <c r="AM483" s="390"/>
      <c r="AN483" s="390"/>
      <c r="AO483" s="390"/>
      <c r="AP483" s="390"/>
      <c r="AQ483" s="390"/>
      <c r="AR483" s="390"/>
      <c r="AS483" s="390"/>
      <c r="AT483" s="390"/>
      <c r="AU483" s="390"/>
      <c r="AV483" s="390"/>
      <c r="AW483" s="390"/>
      <c r="AX483" s="390"/>
      <c r="AY483" s="390"/>
      <c r="AZ483" s="390"/>
      <c r="BA483" s="392"/>
      <c r="BB483" s="469"/>
      <c r="BC483" s="392"/>
      <c r="BD483" s="392"/>
      <c r="BE483" s="392"/>
      <c r="BF483" s="392"/>
      <c r="BG483" s="392"/>
      <c r="BH483" s="392"/>
      <c r="BI483" s="392"/>
      <c r="BJ483" s="392"/>
      <c r="BK483" s="392"/>
      <c r="BL483" s="392"/>
      <c r="BM483" s="392"/>
      <c r="BN483" s="392"/>
      <c r="BO483" s="392"/>
      <c r="BP483" s="392"/>
      <c r="BQ483" s="392"/>
      <c r="BR483" s="392"/>
      <c r="BS483" s="393"/>
      <c r="BT483" s="393"/>
      <c r="BU483" s="393"/>
      <c r="BV483" s="393"/>
      <c r="BW483" s="393"/>
      <c r="BX483" s="393"/>
      <c r="BY483" s="393"/>
      <c r="BZ483" s="393"/>
      <c r="CA483" s="393"/>
      <c r="CB483" s="393"/>
      <c r="CC483" s="393"/>
      <c r="CD483" s="393"/>
      <c r="CE483" s="393"/>
      <c r="CF483" s="393"/>
      <c r="CG483" s="393"/>
      <c r="CH483" s="393"/>
      <c r="CI483" s="393"/>
      <c r="CJ483" s="393"/>
      <c r="CK483" s="393"/>
      <c r="CL483" s="393"/>
      <c r="CM483" s="393"/>
      <c r="CN483" s="393"/>
      <c r="CO483" s="393"/>
      <c r="CP483" s="393"/>
      <c r="CQ483" s="393"/>
      <c r="CR483" s="393"/>
      <c r="CS483" s="393"/>
      <c r="CT483" s="393"/>
      <c r="CU483" s="393"/>
      <c r="CV483" s="393"/>
      <c r="CW483" s="393"/>
      <c r="CX483" s="393"/>
      <c r="CY483" s="393"/>
      <c r="CZ483" s="393"/>
    </row>
    <row r="484" s="397" customFormat="true" ht="25.15" customHeight="true" x14ac:dyDescent="0.2">
      <c r="C484" s="1154" t="s">
        <v>292</v>
      </c>
      <c r="D484" s="1155"/>
      <c r="E484" s="717">
        <v>4.9196204817700498E-2</v>
      </c>
      <c r="F484" s="671"/>
      <c r="G484" s="671"/>
      <c r="H484" s="1155" t="s">
        <v>292</v>
      </c>
      <c r="I484" s="1155"/>
      <c r="J484" s="718">
        <v>5.6646518761127203E-2</v>
      </c>
      <c r="K484" s="671"/>
      <c r="L484" s="671"/>
      <c r="M484" s="1155" t="s">
        <v>292</v>
      </c>
      <c r="N484" s="1155"/>
      <c r="O484" s="719">
        <v>1.8124226776043837E-2</v>
      </c>
      <c r="P484" s="671"/>
      <c r="Q484" s="671"/>
      <c r="S484" s="390"/>
      <c r="T484" s="390"/>
      <c r="U484" s="390"/>
      <c r="V484" s="390"/>
      <c r="W484" s="390"/>
      <c r="X484" s="390"/>
      <c r="Y484" s="390"/>
      <c r="Z484" s="390"/>
      <c r="AA484" s="390"/>
      <c r="AB484" s="390"/>
      <c r="AC484" s="390"/>
      <c r="AD484" s="390"/>
      <c r="AE484" s="390"/>
      <c r="AF484" s="390"/>
      <c r="AG484" s="390"/>
      <c r="AH484" s="390"/>
      <c r="AI484" s="390"/>
      <c r="AJ484" s="390"/>
      <c r="AK484" s="390"/>
      <c r="AL484" s="390"/>
      <c r="AM484" s="390"/>
      <c r="AN484" s="390"/>
      <c r="AO484" s="390"/>
      <c r="AP484" s="390"/>
      <c r="AQ484" s="390"/>
      <c r="AR484" s="390"/>
      <c r="AS484" s="390"/>
      <c r="AT484" s="390"/>
      <c r="AU484" s="390"/>
      <c r="AV484" s="390"/>
      <c r="AW484" s="390"/>
      <c r="AX484" s="390"/>
      <c r="AY484" s="390"/>
      <c r="AZ484" s="390"/>
      <c r="BA484" s="392"/>
      <c r="BB484" s="469"/>
      <c r="BC484" s="392"/>
      <c r="BD484" s="392"/>
      <c r="BE484" s="392"/>
      <c r="BF484" s="392"/>
      <c r="BG484" s="392"/>
      <c r="BH484" s="392"/>
      <c r="BI484" s="392"/>
      <c r="BJ484" s="392"/>
      <c r="BK484" s="392"/>
      <c r="BL484" s="392"/>
      <c r="BM484" s="392"/>
      <c r="BN484" s="392"/>
      <c r="BO484" s="392"/>
      <c r="BP484" s="392"/>
      <c r="BQ484" s="392"/>
      <c r="BR484" s="392"/>
      <c r="BS484" s="393"/>
      <c r="BT484" s="393"/>
      <c r="BU484" s="393"/>
      <c r="BV484" s="393"/>
      <c r="BW484" s="393"/>
      <c r="BX484" s="393"/>
      <c r="BY484" s="393"/>
      <c r="BZ484" s="393"/>
      <c r="CA484" s="393"/>
      <c r="CB484" s="393"/>
      <c r="CC484" s="393"/>
      <c r="CD484" s="393"/>
      <c r="CE484" s="393"/>
      <c r="CF484" s="393"/>
      <c r="CG484" s="393"/>
      <c r="CH484" s="393"/>
      <c r="CI484" s="393"/>
      <c r="CJ484" s="393"/>
      <c r="CK484" s="393"/>
      <c r="CL484" s="393"/>
      <c r="CM484" s="393"/>
      <c r="CN484" s="393"/>
      <c r="CO484" s="393"/>
      <c r="CP484" s="393"/>
      <c r="CQ484" s="393"/>
      <c r="CR484" s="393"/>
      <c r="CS484" s="393"/>
      <c r="CT484" s="393"/>
      <c r="CU484" s="393"/>
      <c r="CV484" s="393"/>
      <c r="CW484" s="393"/>
      <c r="CX484" s="393"/>
      <c r="CY484" s="393"/>
      <c r="CZ484" s="393"/>
    </row>
    <row r="485" s="397" customFormat="true" ht="25.15" customHeight="true" x14ac:dyDescent="0.2">
      <c r="C485" s="1154" t="s">
        <v>291</v>
      </c>
      <c r="D485" s="1155"/>
      <c r="E485" s="717">
        <v>4.1671465512881228E-2</v>
      </c>
      <c r="F485" s="671"/>
      <c r="G485" s="671"/>
      <c r="H485" s="1155" t="s">
        <v>291</v>
      </c>
      <c r="I485" s="1155"/>
      <c r="J485" s="718">
        <v>3.6522678957823262E-3</v>
      </c>
      <c r="K485" s="671"/>
      <c r="L485" s="671"/>
      <c r="M485" s="1155" t="s">
        <v>291</v>
      </c>
      <c r="N485" s="1155"/>
      <c r="O485" s="719">
        <v>0.1171843441338961</v>
      </c>
      <c r="P485" s="671"/>
      <c r="Q485" s="671"/>
      <c r="S485" s="390"/>
      <c r="T485" s="390"/>
      <c r="U485" s="390"/>
      <c r="V485" s="390"/>
      <c r="W485" s="390"/>
      <c r="X485" s="390"/>
      <c r="Y485" s="390"/>
      <c r="Z485" s="390"/>
      <c r="AA485" s="390"/>
      <c r="AB485" s="390"/>
      <c r="AC485" s="390"/>
      <c r="AD485" s="390"/>
      <c r="AE485" s="390"/>
      <c r="AF485" s="390"/>
      <c r="AG485" s="390"/>
      <c r="AH485" s="390"/>
      <c r="AI485" s="390"/>
      <c r="AJ485" s="390"/>
      <c r="AK485" s="390"/>
      <c r="AL485" s="390"/>
      <c r="AM485" s="390"/>
      <c r="AN485" s="390"/>
      <c r="AO485" s="390"/>
      <c r="AP485" s="390"/>
      <c r="AQ485" s="390"/>
      <c r="AR485" s="390"/>
      <c r="AS485" s="390"/>
      <c r="AT485" s="390"/>
      <c r="AU485" s="390"/>
      <c r="AV485" s="390"/>
      <c r="AW485" s="390"/>
      <c r="AX485" s="390"/>
      <c r="AY485" s="390"/>
      <c r="AZ485" s="390"/>
      <c r="BA485" s="392"/>
      <c r="BB485" s="469"/>
      <c r="BC485" s="392"/>
      <c r="BD485" s="392"/>
      <c r="BE485" s="392"/>
      <c r="BF485" s="392"/>
      <c r="BG485" s="392"/>
      <c r="BH485" s="392"/>
      <c r="BI485" s="392"/>
      <c r="BJ485" s="392"/>
      <c r="BK485" s="392"/>
      <c r="BL485" s="392"/>
      <c r="BM485" s="392"/>
      <c r="BN485" s="392"/>
      <c r="BO485" s="392"/>
      <c r="BP485" s="392"/>
      <c r="BQ485" s="392"/>
      <c r="BR485" s="392"/>
      <c r="BS485" s="393"/>
      <c r="BT485" s="393"/>
      <c r="BU485" s="393"/>
      <c r="BV485" s="393"/>
      <c r="BW485" s="393"/>
      <c r="BX485" s="393"/>
      <c r="BY485" s="393"/>
      <c r="BZ485" s="393"/>
      <c r="CA485" s="393"/>
      <c r="CB485" s="393"/>
      <c r="CC485" s="393"/>
      <c r="CD485" s="393"/>
      <c r="CE485" s="393"/>
      <c r="CF485" s="393"/>
      <c r="CG485" s="393"/>
      <c r="CH485" s="393"/>
      <c r="CI485" s="393"/>
      <c r="CJ485" s="393"/>
      <c r="CK485" s="393"/>
      <c r="CL485" s="393"/>
      <c r="CM485" s="393"/>
      <c r="CN485" s="393"/>
      <c r="CO485" s="393"/>
      <c r="CP485" s="393"/>
      <c r="CQ485" s="393"/>
      <c r="CR485" s="393"/>
      <c r="CS485" s="393"/>
      <c r="CT485" s="393"/>
      <c r="CU485" s="393"/>
      <c r="CV485" s="393"/>
      <c r="CW485" s="393"/>
      <c r="CX485" s="393"/>
      <c r="CY485" s="393"/>
      <c r="CZ485" s="393"/>
    </row>
    <row r="486" s="397" customFormat="true" ht="25.15" customHeight="true" x14ac:dyDescent="0.2">
      <c r="C486" s="1154" t="s">
        <v>293</v>
      </c>
      <c r="D486" s="1155"/>
      <c r="E486" s="717">
        <v>3.4665241171108516E-2</v>
      </c>
      <c r="F486" s="671"/>
      <c r="G486" s="671"/>
      <c r="H486" s="1155" t="s">
        <v>293</v>
      </c>
      <c r="I486" s="1155"/>
      <c r="J486" s="718">
        <v>4.6984955969671428E-2</v>
      </c>
      <c r="K486" s="671"/>
      <c r="L486" s="671"/>
      <c r="M486" s="1155" t="s">
        <v>293</v>
      </c>
      <c r="N486" s="1155"/>
      <c r="O486" s="719">
        <v>2.7248769788846289E-2</v>
      </c>
      <c r="P486" s="671"/>
      <c r="Q486" s="671"/>
      <c r="S486" s="390"/>
      <c r="T486" s="390"/>
      <c r="U486" s="390"/>
      <c r="V486" s="390"/>
      <c r="W486" s="390"/>
      <c r="X486" s="390"/>
      <c r="Y486" s="390"/>
      <c r="Z486" s="390"/>
      <c r="AA486" s="390"/>
      <c r="AB486" s="390"/>
      <c r="AC486" s="390"/>
      <c r="AD486" s="390"/>
      <c r="AE486" s="390"/>
      <c r="AF486" s="390"/>
      <c r="AG486" s="390"/>
      <c r="AH486" s="390"/>
      <c r="AI486" s="390"/>
      <c r="AJ486" s="390"/>
      <c r="AK486" s="390"/>
      <c r="AL486" s="390"/>
      <c r="AM486" s="390"/>
      <c r="AN486" s="390"/>
      <c r="AO486" s="390"/>
      <c r="AP486" s="390"/>
      <c r="AQ486" s="390"/>
      <c r="AR486" s="390"/>
      <c r="AS486" s="390"/>
      <c r="AT486" s="390"/>
      <c r="AU486" s="390"/>
      <c r="AV486" s="390"/>
      <c r="AW486" s="390"/>
      <c r="AX486" s="390"/>
      <c r="AY486" s="390"/>
      <c r="AZ486" s="390"/>
      <c r="BA486" s="392"/>
      <c r="BB486" s="469"/>
      <c r="BC486" s="392"/>
      <c r="BD486" s="392"/>
      <c r="BE486" s="392"/>
      <c r="BF486" s="392"/>
      <c r="BG486" s="392"/>
      <c r="BH486" s="392"/>
      <c r="BI486" s="392"/>
      <c r="BJ486" s="392"/>
      <c r="BK486" s="392"/>
      <c r="BL486" s="392"/>
      <c r="BM486" s="392"/>
      <c r="BN486" s="392"/>
      <c r="BO486" s="392"/>
      <c r="BP486" s="392"/>
      <c r="BQ486" s="392"/>
      <c r="BR486" s="392"/>
      <c r="BS486" s="393"/>
      <c r="BT486" s="393"/>
      <c r="BU486" s="393"/>
      <c r="BV486" s="393"/>
      <c r="BW486" s="393"/>
      <c r="BX486" s="393"/>
      <c r="BY486" s="393"/>
      <c r="BZ486" s="393"/>
      <c r="CA486" s="393"/>
      <c r="CB486" s="393"/>
      <c r="CC486" s="393"/>
      <c r="CD486" s="393"/>
      <c r="CE486" s="393"/>
      <c r="CF486" s="393"/>
      <c r="CG486" s="393"/>
      <c r="CH486" s="393"/>
      <c r="CI486" s="393"/>
      <c r="CJ486" s="393"/>
      <c r="CK486" s="393"/>
      <c r="CL486" s="393"/>
      <c r="CM486" s="393"/>
      <c r="CN486" s="393"/>
      <c r="CO486" s="393"/>
      <c r="CP486" s="393"/>
      <c r="CQ486" s="393"/>
      <c r="CR486" s="393"/>
      <c r="CS486" s="393"/>
      <c r="CT486" s="393"/>
      <c r="CU486" s="393"/>
      <c r="CV486" s="393"/>
      <c r="CW486" s="393"/>
      <c r="CX486" s="393"/>
      <c r="CY486" s="393"/>
      <c r="CZ486" s="393"/>
    </row>
    <row r="487" s="397" customFormat="true" ht="25.15" customHeight="true" x14ac:dyDescent="0.2">
      <c r="C487" s="1154" t="s">
        <v>289</v>
      </c>
      <c r="D487" s="1155"/>
      <c r="E487" s="717">
        <v>0.10109746099675046</v>
      </c>
      <c r="F487" s="671"/>
      <c r="G487" s="671"/>
      <c r="H487" s="1155" t="s">
        <v>289</v>
      </c>
      <c r="I487" s="1155"/>
      <c r="J487" s="718">
        <v>0.11544116029379774</v>
      </c>
      <c r="K487" s="671"/>
      <c r="L487" s="671"/>
      <c r="M487" s="1155" t="s">
        <v>289</v>
      </c>
      <c r="N487" s="1155"/>
      <c r="O487" s="719">
        <v>6.8259273991670255E-2</v>
      </c>
      <c r="P487" s="671"/>
      <c r="Q487" s="671"/>
      <c r="S487" s="390"/>
      <c r="T487" s="390"/>
      <c r="U487" s="390"/>
      <c r="V487" s="390"/>
      <c r="W487" s="390"/>
      <c r="X487" s="390"/>
      <c r="Y487" s="390"/>
      <c r="Z487" s="390"/>
      <c r="AA487" s="390"/>
      <c r="AB487" s="390"/>
      <c r="AC487" s="390"/>
      <c r="AD487" s="390"/>
      <c r="AE487" s="390"/>
      <c r="AF487" s="390"/>
      <c r="AG487" s="390"/>
      <c r="AH487" s="390"/>
      <c r="AI487" s="390"/>
      <c r="AJ487" s="390"/>
      <c r="AK487" s="390"/>
      <c r="AL487" s="390"/>
      <c r="AM487" s="390"/>
      <c r="AN487" s="390"/>
      <c r="AO487" s="390"/>
      <c r="AP487" s="390"/>
      <c r="AQ487" s="390"/>
      <c r="AR487" s="390"/>
      <c r="AS487" s="390"/>
      <c r="AT487" s="390"/>
      <c r="AU487" s="390"/>
      <c r="AV487" s="390"/>
      <c r="AW487" s="390"/>
      <c r="AX487" s="390"/>
      <c r="AY487" s="390"/>
      <c r="AZ487" s="390"/>
      <c r="BA487" s="392"/>
      <c r="BB487" s="469"/>
      <c r="BC487" s="392"/>
      <c r="BD487" s="392"/>
      <c r="BE487" s="392"/>
      <c r="BF487" s="392"/>
      <c r="BG487" s="392"/>
      <c r="BH487" s="392"/>
      <c r="BI487" s="392"/>
      <c r="BJ487" s="392"/>
      <c r="BK487" s="392"/>
      <c r="BL487" s="392"/>
      <c r="BM487" s="392"/>
      <c r="BN487" s="392"/>
      <c r="BO487" s="392"/>
      <c r="BP487" s="392"/>
      <c r="BQ487" s="392"/>
      <c r="BR487" s="392"/>
      <c r="BS487" s="393"/>
      <c r="BT487" s="393"/>
      <c r="BU487" s="393"/>
      <c r="BV487" s="393"/>
      <c r="BW487" s="393"/>
      <c r="BX487" s="393"/>
      <c r="BY487" s="393"/>
      <c r="BZ487" s="393"/>
      <c r="CA487" s="393"/>
      <c r="CB487" s="393"/>
      <c r="CC487" s="393"/>
      <c r="CD487" s="393"/>
      <c r="CE487" s="393"/>
      <c r="CF487" s="393"/>
      <c r="CG487" s="393"/>
      <c r="CH487" s="393"/>
      <c r="CI487" s="393"/>
      <c r="CJ487" s="393"/>
      <c r="CK487" s="393"/>
      <c r="CL487" s="393"/>
      <c r="CM487" s="393"/>
      <c r="CN487" s="393"/>
      <c r="CO487" s="393"/>
      <c r="CP487" s="393"/>
      <c r="CQ487" s="393"/>
      <c r="CR487" s="393"/>
      <c r="CS487" s="393"/>
      <c r="CT487" s="393"/>
      <c r="CU487" s="393"/>
      <c r="CV487" s="393"/>
      <c r="CW487" s="393"/>
      <c r="CX487" s="393"/>
      <c r="CY487" s="393"/>
      <c r="CZ487" s="393"/>
    </row>
    <row r="488" s="397" customFormat="true" ht="25.15" customHeight="true" x14ac:dyDescent="0.2">
      <c r="C488" s="1154" t="s">
        <v>284</v>
      </c>
      <c r="D488" s="1155"/>
      <c r="E488" s="717">
        <v>0.21105175153387562</v>
      </c>
      <c r="F488" s="671"/>
      <c r="G488" s="671"/>
      <c r="H488" s="1155" t="s">
        <v>284</v>
      </c>
      <c r="I488" s="1155"/>
      <c r="J488" s="718">
        <v>0.22067177630553736</v>
      </c>
      <c r="K488" s="671"/>
      <c r="L488" s="671"/>
      <c r="M488" s="1155" t="s">
        <v>284</v>
      </c>
      <c r="N488" s="1155"/>
      <c r="O488" s="719">
        <v>0.13336250702851771</v>
      </c>
      <c r="P488" s="671"/>
      <c r="Q488" s="671"/>
      <c r="S488" s="390"/>
      <c r="T488" s="390"/>
      <c r="U488" s="390"/>
      <c r="V488" s="390"/>
      <c r="W488" s="390"/>
      <c r="X488" s="390"/>
      <c r="Y488" s="390"/>
      <c r="Z488" s="390"/>
      <c r="AA488" s="390"/>
      <c r="AB488" s="390"/>
      <c r="AC488" s="390"/>
      <c r="AD488" s="390"/>
      <c r="AE488" s="390"/>
      <c r="AF488" s="390"/>
      <c r="AG488" s="390"/>
      <c r="AH488" s="390"/>
      <c r="AI488" s="390"/>
      <c r="AJ488" s="390"/>
      <c r="AK488" s="390"/>
      <c r="AL488" s="390"/>
      <c r="AM488" s="390"/>
      <c r="AN488" s="390"/>
      <c r="AO488" s="390"/>
      <c r="AP488" s="390"/>
      <c r="AQ488" s="390"/>
      <c r="AR488" s="390"/>
      <c r="AS488" s="390"/>
      <c r="AT488" s="390"/>
      <c r="AU488" s="390"/>
      <c r="AV488" s="390"/>
      <c r="AW488" s="390"/>
      <c r="AX488" s="390"/>
      <c r="AY488" s="390"/>
      <c r="AZ488" s="390"/>
      <c r="BA488" s="392"/>
      <c r="BB488" s="469"/>
      <c r="BC488" s="392"/>
      <c r="BD488" s="392"/>
      <c r="BE488" s="392"/>
      <c r="BF488" s="392"/>
      <c r="BG488" s="392"/>
      <c r="BH488" s="392"/>
      <c r="BI488" s="392"/>
      <c r="BJ488" s="392"/>
      <c r="BK488" s="392"/>
      <c r="BL488" s="392"/>
      <c r="BM488" s="392"/>
      <c r="BN488" s="392"/>
      <c r="BO488" s="392"/>
      <c r="BP488" s="392"/>
      <c r="BQ488" s="392"/>
      <c r="BR488" s="392"/>
      <c r="BS488" s="393"/>
      <c r="BT488" s="393"/>
      <c r="BU488" s="393"/>
      <c r="BV488" s="393"/>
      <c r="BW488" s="393"/>
      <c r="BX488" s="393"/>
      <c r="BY488" s="393"/>
      <c r="BZ488" s="393"/>
      <c r="CA488" s="393"/>
      <c r="CB488" s="393"/>
      <c r="CC488" s="393"/>
      <c r="CD488" s="393"/>
      <c r="CE488" s="393"/>
      <c r="CF488" s="393"/>
      <c r="CG488" s="393"/>
      <c r="CH488" s="393"/>
      <c r="CI488" s="393"/>
      <c r="CJ488" s="393"/>
      <c r="CK488" s="393"/>
      <c r="CL488" s="393"/>
      <c r="CM488" s="393"/>
      <c r="CN488" s="393"/>
      <c r="CO488" s="393"/>
      <c r="CP488" s="393"/>
      <c r="CQ488" s="393"/>
      <c r="CR488" s="393"/>
      <c r="CS488" s="393"/>
      <c r="CT488" s="393"/>
      <c r="CU488" s="393"/>
      <c r="CV488" s="393"/>
      <c r="CW488" s="393"/>
      <c r="CX488" s="393"/>
      <c r="CY488" s="393"/>
      <c r="CZ488" s="393"/>
    </row>
    <row r="489" s="397" customFormat="true" ht="25.15" customHeight="true" x14ac:dyDescent="0.2">
      <c r="C489" s="1154" t="s">
        <v>286</v>
      </c>
      <c r="D489" s="1155"/>
      <c r="E489" s="717">
        <v>0.15473218045905235</v>
      </c>
      <c r="F489" s="671"/>
      <c r="G489" s="671"/>
      <c r="H489" s="1155" t="s">
        <v>286</v>
      </c>
      <c r="I489" s="1155"/>
      <c r="J489" s="718">
        <v>0.1494770506303299</v>
      </c>
      <c r="K489" s="671"/>
      <c r="L489" s="671"/>
      <c r="M489" s="1155" t="s">
        <v>286</v>
      </c>
      <c r="N489" s="1155"/>
      <c r="O489" s="719">
        <v>0.16662539081043243</v>
      </c>
      <c r="P489" s="671"/>
      <c r="Q489" s="671"/>
      <c r="S489" s="390"/>
      <c r="T489" s="390"/>
      <c r="U489" s="390"/>
      <c r="V489" s="390"/>
      <c r="W489" s="390"/>
      <c r="X489" s="390"/>
      <c r="Y489" s="390"/>
      <c r="Z489" s="390"/>
      <c r="AA489" s="390"/>
      <c r="AB489" s="390"/>
      <c r="AC489" s="390"/>
      <c r="AD489" s="390"/>
      <c r="AE489" s="390"/>
      <c r="AF489" s="390"/>
      <c r="AG489" s="390"/>
      <c r="AH489" s="390"/>
      <c r="AI489" s="390"/>
      <c r="AJ489" s="390"/>
      <c r="AK489" s="390"/>
      <c r="AL489" s="390"/>
      <c r="AM489" s="390"/>
      <c r="AN489" s="390"/>
      <c r="AO489" s="390"/>
      <c r="AP489" s="390"/>
      <c r="AQ489" s="390"/>
      <c r="AR489" s="390"/>
      <c r="AS489" s="390"/>
      <c r="AT489" s="390"/>
      <c r="AU489" s="390"/>
      <c r="AV489" s="390"/>
      <c r="AW489" s="390"/>
      <c r="AX489" s="390"/>
      <c r="AY489" s="390"/>
      <c r="AZ489" s="390"/>
      <c r="BA489" s="392"/>
      <c r="BB489" s="469"/>
      <c r="BC489" s="392"/>
      <c r="BD489" s="392"/>
      <c r="BE489" s="392"/>
      <c r="BF489" s="392"/>
      <c r="BG489" s="392"/>
      <c r="BH489" s="392"/>
      <c r="BI489" s="392"/>
      <c r="BJ489" s="392"/>
      <c r="BK489" s="392"/>
      <c r="BL489" s="392"/>
      <c r="BM489" s="392"/>
      <c r="BN489" s="392"/>
      <c r="BO489" s="392"/>
      <c r="BP489" s="392"/>
      <c r="BQ489" s="392"/>
      <c r="BR489" s="392"/>
      <c r="BS489" s="393"/>
      <c r="BT489" s="393"/>
      <c r="BU489" s="393"/>
      <c r="BV489" s="393"/>
      <c r="BW489" s="393"/>
      <c r="BX489" s="393"/>
      <c r="BY489" s="393"/>
      <c r="BZ489" s="393"/>
      <c r="CA489" s="393"/>
      <c r="CB489" s="393"/>
      <c r="CC489" s="393"/>
      <c r="CD489" s="393"/>
      <c r="CE489" s="393"/>
      <c r="CF489" s="393"/>
      <c r="CG489" s="393"/>
      <c r="CH489" s="393"/>
      <c r="CI489" s="393"/>
      <c r="CJ489" s="393"/>
      <c r="CK489" s="393"/>
      <c r="CL489" s="393"/>
      <c r="CM489" s="393"/>
      <c r="CN489" s="393"/>
      <c r="CO489" s="393"/>
      <c r="CP489" s="393"/>
      <c r="CQ489" s="393"/>
      <c r="CR489" s="393"/>
      <c r="CS489" s="393"/>
      <c r="CT489" s="393"/>
      <c r="CU489" s="393"/>
      <c r="CV489" s="393"/>
      <c r="CW489" s="393"/>
      <c r="CX489" s="393"/>
      <c r="CY489" s="393"/>
      <c r="CZ489" s="393"/>
    </row>
    <row r="490" s="397" customFormat="true" ht="25.15" customHeight="true" x14ac:dyDescent="0.2">
      <c r="C490" s="1154" t="s">
        <v>296</v>
      </c>
      <c r="D490" s="1155"/>
      <c r="E490" s="717">
        <v>1.4172963467563028E-2</v>
      </c>
      <c r="F490" s="671"/>
      <c r="G490" s="671"/>
      <c r="H490" s="1155" t="s">
        <v>296</v>
      </c>
      <c r="I490" s="1155"/>
      <c r="J490" s="718">
        <v>1.42989313312479E-2</v>
      </c>
      <c r="K490" s="671"/>
      <c r="L490" s="671"/>
      <c r="M490" s="1155" t="s">
        <v>296</v>
      </c>
      <c r="N490" s="1155"/>
      <c r="O490" s="719">
        <v>3.7218990461062044E-4</v>
      </c>
      <c r="P490" s="671"/>
      <c r="Q490" s="671"/>
      <c r="S490" s="390"/>
      <c r="T490" s="390"/>
      <c r="U490" s="390"/>
      <c r="V490" s="390"/>
      <c r="W490" s="390"/>
      <c r="X490" s="390"/>
      <c r="Y490" s="390"/>
      <c r="Z490" s="390"/>
      <c r="AA490" s="390"/>
      <c r="AB490" s="390"/>
      <c r="AC490" s="390"/>
      <c r="AD490" s="390"/>
      <c r="AE490" s="390"/>
      <c r="AF490" s="390"/>
      <c r="AG490" s="390"/>
      <c r="AH490" s="390"/>
      <c r="AI490" s="390"/>
      <c r="AJ490" s="390"/>
      <c r="AK490" s="390"/>
      <c r="AL490" s="390"/>
      <c r="AM490" s="390"/>
      <c r="AN490" s="390"/>
      <c r="AO490" s="390"/>
      <c r="AP490" s="390"/>
      <c r="AQ490" s="390"/>
      <c r="AR490" s="390"/>
      <c r="AS490" s="390"/>
      <c r="AT490" s="390"/>
      <c r="AU490" s="390"/>
      <c r="AV490" s="390"/>
      <c r="AW490" s="390"/>
      <c r="AX490" s="390"/>
      <c r="AY490" s="390"/>
      <c r="AZ490" s="390"/>
      <c r="BA490" s="392"/>
      <c r="BB490" s="469"/>
      <c r="BC490" s="392"/>
      <c r="BD490" s="392"/>
      <c r="BE490" s="392"/>
      <c r="BF490" s="392"/>
      <c r="BG490" s="392"/>
      <c r="BH490" s="392"/>
      <c r="BI490" s="392"/>
      <c r="BJ490" s="392"/>
      <c r="BK490" s="392"/>
      <c r="BL490" s="392"/>
      <c r="BM490" s="392"/>
      <c r="BN490" s="392"/>
      <c r="BO490" s="392"/>
      <c r="BP490" s="392"/>
      <c r="BQ490" s="392"/>
      <c r="BR490" s="392"/>
      <c r="BS490" s="393"/>
      <c r="BT490" s="393"/>
      <c r="BU490" s="393"/>
      <c r="BV490" s="393"/>
      <c r="BW490" s="393"/>
      <c r="BX490" s="393"/>
      <c r="BY490" s="393"/>
      <c r="BZ490" s="393"/>
      <c r="CA490" s="393"/>
      <c r="CB490" s="393"/>
      <c r="CC490" s="393"/>
      <c r="CD490" s="393"/>
      <c r="CE490" s="393"/>
      <c r="CF490" s="393"/>
      <c r="CG490" s="393"/>
      <c r="CH490" s="393"/>
      <c r="CI490" s="393"/>
      <c r="CJ490" s="393"/>
      <c r="CK490" s="393"/>
      <c r="CL490" s="393"/>
      <c r="CM490" s="393"/>
      <c r="CN490" s="393"/>
      <c r="CO490" s="393"/>
      <c r="CP490" s="393"/>
      <c r="CQ490" s="393"/>
      <c r="CR490" s="393"/>
      <c r="CS490" s="393"/>
      <c r="CT490" s="393"/>
      <c r="CU490" s="393"/>
      <c r="CV490" s="393"/>
      <c r="CW490" s="393"/>
      <c r="CX490" s="393"/>
      <c r="CY490" s="393"/>
      <c r="CZ490" s="393"/>
    </row>
    <row r="491" s="397" customFormat="true" ht="25.15" customHeight="true" x14ac:dyDescent="0.2">
      <c r="C491" s="1154" t="s">
        <v>297</v>
      </c>
      <c r="D491" s="1155"/>
      <c r="E491" s="717">
        <v>1.622183369796884E-4</v>
      </c>
      <c r="F491" s="671"/>
      <c r="G491" s="671"/>
      <c r="H491" s="1155" t="s">
        <v>297</v>
      </c>
      <c r="I491" s="1155"/>
      <c r="J491" s="718">
        <v>4.8484113463970267E-6</v>
      </c>
      <c r="K491" s="671"/>
      <c r="L491" s="671"/>
      <c r="M491" s="1155" t="s">
        <v>297</v>
      </c>
      <c r="N491" s="1155"/>
      <c r="O491" s="719">
        <v>4.7683404778229492E-6</v>
      </c>
      <c r="P491" s="671"/>
      <c r="Q491" s="671"/>
      <c r="S491" s="390"/>
      <c r="T491" s="390"/>
      <c r="U491" s="390"/>
      <c r="V491" s="390"/>
      <c r="W491" s="390"/>
      <c r="X491" s="390"/>
      <c r="Y491" s="390"/>
      <c r="Z491" s="390"/>
      <c r="AA491" s="390"/>
      <c r="AB491" s="390"/>
      <c r="AC491" s="390"/>
      <c r="AD491" s="390"/>
      <c r="AE491" s="390"/>
      <c r="AF491" s="390"/>
      <c r="AG491" s="390"/>
      <c r="AH491" s="390"/>
      <c r="AI491" s="390"/>
      <c r="AJ491" s="390"/>
      <c r="AK491" s="390"/>
      <c r="AL491" s="390"/>
      <c r="AM491" s="390"/>
      <c r="AN491" s="390"/>
      <c r="AO491" s="390"/>
      <c r="AP491" s="390"/>
      <c r="AQ491" s="390"/>
      <c r="AR491" s="390"/>
      <c r="AS491" s="390"/>
      <c r="AT491" s="390"/>
      <c r="AU491" s="390"/>
      <c r="AV491" s="390"/>
      <c r="AW491" s="390"/>
      <c r="AX491" s="390"/>
      <c r="AY491" s="390"/>
      <c r="AZ491" s="390"/>
      <c r="BA491" s="392"/>
      <c r="BB491" s="469"/>
      <c r="BC491" s="392"/>
      <c r="BD491" s="392"/>
      <c r="BE491" s="392"/>
      <c r="BF491" s="392"/>
      <c r="BG491" s="392"/>
      <c r="BH491" s="392"/>
      <c r="BI491" s="392"/>
      <c r="BJ491" s="392"/>
      <c r="BK491" s="392"/>
      <c r="BL491" s="392"/>
      <c r="BM491" s="392"/>
      <c r="BN491" s="392"/>
      <c r="BO491" s="392"/>
      <c r="BP491" s="392"/>
      <c r="BQ491" s="392"/>
      <c r="BR491" s="392"/>
      <c r="BS491" s="393"/>
      <c r="BT491" s="393"/>
      <c r="BU491" s="393"/>
      <c r="BV491" s="393"/>
      <c r="BW491" s="393"/>
      <c r="BX491" s="393"/>
      <c r="BY491" s="393"/>
      <c r="BZ491" s="393"/>
      <c r="CA491" s="393"/>
      <c r="CB491" s="393"/>
      <c r="CC491" s="393"/>
      <c r="CD491" s="393"/>
      <c r="CE491" s="393"/>
      <c r="CF491" s="393"/>
      <c r="CG491" s="393"/>
      <c r="CH491" s="393"/>
      <c r="CI491" s="393"/>
      <c r="CJ491" s="393"/>
      <c r="CK491" s="393"/>
      <c r="CL491" s="393"/>
      <c r="CM491" s="393"/>
      <c r="CN491" s="393"/>
      <c r="CO491" s="393"/>
      <c r="CP491" s="393"/>
      <c r="CQ491" s="393"/>
      <c r="CR491" s="393"/>
      <c r="CS491" s="393"/>
      <c r="CT491" s="393"/>
      <c r="CU491" s="393"/>
      <c r="CV491" s="393"/>
      <c r="CW491" s="393"/>
      <c r="CX491" s="393"/>
      <c r="CY491" s="393"/>
      <c r="CZ491" s="393"/>
    </row>
    <row r="492" s="397" customFormat="true" ht="25.15" customHeight="true" x14ac:dyDescent="0.2">
      <c r="C492" s="1154" t="s">
        <v>288</v>
      </c>
      <c r="D492" s="1155"/>
      <c r="E492" s="717">
        <v>6.7548496422750126E-2</v>
      </c>
      <c r="F492" s="671"/>
      <c r="G492" s="671"/>
      <c r="H492" s="1155" t="s">
        <v>288</v>
      </c>
      <c r="I492" s="1155"/>
      <c r="J492" s="718">
        <v>6.2991635376996827E-2</v>
      </c>
      <c r="K492" s="671"/>
      <c r="L492" s="671"/>
      <c r="M492" s="1155" t="s">
        <v>288</v>
      </c>
      <c r="N492" s="1155"/>
      <c r="O492" s="719">
        <v>0.13657568511920581</v>
      </c>
      <c r="P492" s="671"/>
      <c r="Q492" s="671"/>
      <c r="S492" s="390"/>
      <c r="T492" s="390"/>
      <c r="U492" s="390"/>
      <c r="V492" s="390"/>
      <c r="W492" s="390"/>
      <c r="X492" s="390"/>
      <c r="Y492" s="390"/>
      <c r="Z492" s="390"/>
      <c r="AA492" s="390"/>
      <c r="AB492" s="390"/>
      <c r="AC492" s="390"/>
      <c r="AD492" s="390"/>
      <c r="AE492" s="390"/>
      <c r="AF492" s="390"/>
      <c r="AG492" s="390"/>
      <c r="AH492" s="390"/>
      <c r="AI492" s="390"/>
      <c r="AJ492" s="390"/>
      <c r="AK492" s="390"/>
      <c r="AL492" s="390"/>
      <c r="AM492" s="390"/>
      <c r="AN492" s="390"/>
      <c r="AO492" s="390"/>
      <c r="AP492" s="390"/>
      <c r="AQ492" s="390"/>
      <c r="AR492" s="390"/>
      <c r="AS492" s="390"/>
      <c r="AT492" s="390"/>
      <c r="AU492" s="390"/>
      <c r="AV492" s="390"/>
      <c r="AW492" s="390"/>
      <c r="AX492" s="390"/>
      <c r="AY492" s="390"/>
      <c r="AZ492" s="390"/>
      <c r="BA492" s="392"/>
      <c r="BB492" s="469"/>
      <c r="BC492" s="392"/>
      <c r="BD492" s="392"/>
      <c r="BE492" s="392"/>
      <c r="BF492" s="392"/>
      <c r="BG492" s="392"/>
      <c r="BH492" s="392"/>
      <c r="BI492" s="392"/>
      <c r="BJ492" s="392"/>
      <c r="BK492" s="392"/>
      <c r="BL492" s="392"/>
      <c r="BM492" s="392"/>
      <c r="BN492" s="392"/>
      <c r="BO492" s="392"/>
      <c r="BP492" s="392"/>
      <c r="BQ492" s="392"/>
      <c r="BR492" s="392"/>
      <c r="BS492" s="393"/>
      <c r="BT492" s="393"/>
      <c r="BU492" s="393"/>
      <c r="BV492" s="393"/>
      <c r="BW492" s="393"/>
      <c r="BX492" s="393"/>
      <c r="BY492" s="393"/>
      <c r="BZ492" s="393"/>
      <c r="CA492" s="393"/>
      <c r="CB492" s="393"/>
      <c r="CC492" s="393"/>
      <c r="CD492" s="393"/>
      <c r="CE492" s="393"/>
      <c r="CF492" s="393"/>
      <c r="CG492" s="393"/>
      <c r="CH492" s="393"/>
      <c r="CI492" s="393"/>
      <c r="CJ492" s="393"/>
      <c r="CK492" s="393"/>
      <c r="CL492" s="393"/>
      <c r="CM492" s="393"/>
      <c r="CN492" s="393"/>
      <c r="CO492" s="393"/>
      <c r="CP492" s="393"/>
      <c r="CQ492" s="393"/>
      <c r="CR492" s="393"/>
      <c r="CS492" s="393"/>
      <c r="CT492" s="393"/>
      <c r="CU492" s="393"/>
      <c r="CV492" s="393"/>
      <c r="CW492" s="393"/>
      <c r="CX492" s="393"/>
      <c r="CY492" s="393"/>
      <c r="CZ492" s="393"/>
    </row>
    <row r="493" s="397" customFormat="true" ht="25.15" customHeight="true" x14ac:dyDescent="0.2">
      <c r="C493" s="1154" t="s">
        <v>285</v>
      </c>
      <c r="D493" s="1155"/>
      <c r="E493" s="720">
        <v>0.19396507995950674</v>
      </c>
      <c r="F493" s="671"/>
      <c r="G493" s="671"/>
      <c r="H493" s="1155" t="s">
        <v>285</v>
      </c>
      <c r="I493" s="1155"/>
      <c r="J493" s="721">
        <v>0.21078925138991719</v>
      </c>
      <c r="K493" s="671"/>
      <c r="L493" s="671"/>
      <c r="M493" s="1155" t="s">
        <v>285</v>
      </c>
      <c r="N493" s="1155"/>
      <c r="O493" s="722">
        <v>0.11657262522177726</v>
      </c>
      <c r="P493" s="671"/>
      <c r="Q493" s="671"/>
      <c r="S493" s="390"/>
      <c r="T493" s="390"/>
      <c r="U493" s="390"/>
      <c r="V493" s="390"/>
      <c r="W493" s="390"/>
      <c r="X493" s="390"/>
      <c r="Y493" s="390"/>
      <c r="Z493" s="390"/>
      <c r="AA493" s="390"/>
      <c r="AB493" s="390"/>
      <c r="AC493" s="390"/>
      <c r="AD493" s="390"/>
      <c r="AE493" s="390"/>
      <c r="AF493" s="390"/>
      <c r="AG493" s="390"/>
      <c r="AH493" s="390"/>
      <c r="AI493" s="390"/>
      <c r="AJ493" s="390"/>
      <c r="AK493" s="390"/>
      <c r="AL493" s="390"/>
      <c r="AM493" s="390"/>
      <c r="AN493" s="390"/>
      <c r="AO493" s="390"/>
      <c r="AP493" s="390"/>
      <c r="AQ493" s="390"/>
      <c r="AR493" s="390"/>
      <c r="AS493" s="390"/>
      <c r="AT493" s="390"/>
      <c r="AU493" s="390"/>
      <c r="AV493" s="390"/>
      <c r="AW493" s="390"/>
      <c r="AX493" s="390"/>
      <c r="AY493" s="390"/>
      <c r="AZ493" s="390"/>
      <c r="BA493" s="392"/>
      <c r="BB493" s="469"/>
      <c r="BC493" s="392"/>
      <c r="BD493" s="392"/>
      <c r="BE493" s="392"/>
      <c r="BF493" s="392"/>
      <c r="BG493" s="392"/>
      <c r="BH493" s="392"/>
      <c r="BI493" s="392"/>
      <c r="BJ493" s="392"/>
      <c r="BK493" s="392"/>
      <c r="BL493" s="392"/>
      <c r="BM493" s="392"/>
      <c r="BN493" s="392"/>
      <c r="BO493" s="392"/>
      <c r="BP493" s="392"/>
      <c r="BQ493" s="392"/>
      <c r="BR493" s="392"/>
      <c r="BS493" s="393"/>
      <c r="BT493" s="393"/>
      <c r="BU493" s="393"/>
      <c r="BV493" s="393"/>
      <c r="BW493" s="393"/>
      <c r="BX493" s="393"/>
      <c r="BY493" s="393"/>
      <c r="BZ493" s="393"/>
      <c r="CA493" s="393"/>
      <c r="CB493" s="393"/>
      <c r="CC493" s="393"/>
      <c r="CD493" s="393"/>
      <c r="CE493" s="393"/>
      <c r="CF493" s="393"/>
      <c r="CG493" s="393"/>
      <c r="CH493" s="393"/>
      <c r="CI493" s="393"/>
      <c r="CJ493" s="393"/>
      <c r="CK493" s="393"/>
      <c r="CL493" s="393"/>
      <c r="CM493" s="393"/>
      <c r="CN493" s="393"/>
      <c r="CO493" s="393"/>
      <c r="CP493" s="393"/>
      <c r="CQ493" s="393"/>
      <c r="CR493" s="393"/>
      <c r="CS493" s="393"/>
      <c r="CT493" s="393"/>
      <c r="CU493" s="393"/>
      <c r="CV493" s="393"/>
      <c r="CW493" s="393"/>
      <c r="CX493" s="393"/>
      <c r="CY493" s="393"/>
      <c r="CZ493" s="393"/>
    </row>
    <row r="494" s="397" customFormat="true" ht="25.15" customHeight="true" x14ac:dyDescent="0.2">
      <c r="C494" s="1154"/>
      <c r="D494" s="1155"/>
      <c r="E494" s="671"/>
      <c r="F494" s="671"/>
      <c r="G494" s="671"/>
      <c r="H494" s="1155"/>
      <c r="I494" s="1155"/>
      <c r="J494" s="671"/>
      <c r="K494" s="671"/>
      <c r="L494" s="671"/>
      <c r="M494" s="1155"/>
      <c r="N494" s="1155"/>
      <c r="O494" s="671"/>
      <c r="P494" s="671"/>
      <c r="Q494" s="671"/>
      <c r="S494" s="390"/>
      <c r="T494" s="390"/>
      <c r="U494" s="390"/>
      <c r="V494" s="390"/>
      <c r="W494" s="390"/>
      <c r="X494" s="390"/>
      <c r="Y494" s="390"/>
      <c r="Z494" s="390"/>
      <c r="AA494" s="390"/>
      <c r="AB494" s="390"/>
      <c r="AC494" s="390"/>
      <c r="AD494" s="390"/>
      <c r="AE494" s="390"/>
      <c r="AF494" s="390"/>
      <c r="AG494" s="390"/>
      <c r="AH494" s="390"/>
      <c r="AI494" s="390"/>
      <c r="AJ494" s="390"/>
      <c r="AK494" s="390"/>
      <c r="AL494" s="390"/>
      <c r="AM494" s="390"/>
      <c r="AN494" s="390"/>
      <c r="AO494" s="390"/>
      <c r="AP494" s="390"/>
      <c r="AQ494" s="390"/>
      <c r="AR494" s="390"/>
      <c r="AS494" s="390"/>
      <c r="AT494" s="390"/>
      <c r="AU494" s="390"/>
      <c r="AV494" s="390"/>
      <c r="AW494" s="390"/>
      <c r="AX494" s="390"/>
      <c r="AY494" s="390"/>
      <c r="AZ494" s="390"/>
      <c r="BA494" s="392"/>
      <c r="BB494" s="469"/>
      <c r="BC494" s="392"/>
      <c r="BD494" s="392"/>
      <c r="BE494" s="392"/>
      <c r="BF494" s="392"/>
      <c r="BG494" s="392"/>
      <c r="BH494" s="392"/>
      <c r="BI494" s="392"/>
      <c r="BJ494" s="392"/>
      <c r="BK494" s="392"/>
      <c r="BL494" s="392"/>
      <c r="BM494" s="392"/>
      <c r="BN494" s="392"/>
      <c r="BO494" s="392"/>
      <c r="BP494" s="392"/>
      <c r="BQ494" s="392"/>
      <c r="BR494" s="392"/>
      <c r="BS494" s="393"/>
      <c r="BT494" s="393"/>
      <c r="BU494" s="393"/>
      <c r="BV494" s="393"/>
      <c r="BW494" s="393"/>
      <c r="BX494" s="393"/>
      <c r="BY494" s="393"/>
      <c r="BZ494" s="393"/>
      <c r="CA494" s="393"/>
      <c r="CB494" s="393"/>
      <c r="CC494" s="393"/>
      <c r="CD494" s="393"/>
      <c r="CE494" s="393"/>
      <c r="CF494" s="393"/>
      <c r="CG494" s="393"/>
      <c r="CH494" s="393"/>
      <c r="CI494" s="393"/>
      <c r="CJ494" s="393"/>
      <c r="CK494" s="393"/>
      <c r="CL494" s="393"/>
      <c r="CM494" s="393"/>
      <c r="CN494" s="393"/>
      <c r="CO494" s="393"/>
      <c r="CP494" s="393"/>
      <c r="CQ494" s="393"/>
      <c r="CR494" s="393"/>
      <c r="CS494" s="393"/>
      <c r="CT494" s="393"/>
      <c r="CU494" s="393"/>
      <c r="CV494" s="393"/>
      <c r="CW494" s="393"/>
      <c r="CX494" s="393"/>
      <c r="CY494" s="393"/>
      <c r="CZ494" s="393"/>
    </row>
    <row r="495" s="397" customFormat="true" ht="25.15" customHeight="true" x14ac:dyDescent="0.2">
      <c r="C495" s="1154"/>
      <c r="D495" s="1155"/>
      <c r="E495" s="671"/>
      <c r="F495" s="671"/>
      <c r="G495" s="671"/>
      <c r="H495" s="1155"/>
      <c r="I495" s="1155"/>
      <c r="J495" s="671"/>
      <c r="K495" s="671"/>
      <c r="L495" s="671"/>
      <c r="M495" s="1155"/>
      <c r="N495" s="1155"/>
      <c r="O495" s="671"/>
      <c r="P495" s="671"/>
      <c r="Q495" s="671"/>
      <c r="S495" s="390"/>
      <c r="T495" s="390"/>
      <c r="U495" s="390"/>
      <c r="V495" s="390"/>
      <c r="W495" s="390"/>
      <c r="X495" s="390"/>
      <c r="Y495" s="390"/>
      <c r="Z495" s="390"/>
      <c r="AA495" s="390"/>
      <c r="AB495" s="390"/>
      <c r="AC495" s="390"/>
      <c r="AD495" s="390"/>
      <c r="AE495" s="390"/>
      <c r="AF495" s="390"/>
      <c r="AG495" s="390"/>
      <c r="AH495" s="390"/>
      <c r="AI495" s="390"/>
      <c r="AJ495" s="390"/>
      <c r="AK495" s="390"/>
      <c r="AL495" s="390"/>
      <c r="AM495" s="390"/>
      <c r="AN495" s="390"/>
      <c r="AO495" s="390"/>
      <c r="AP495" s="390"/>
      <c r="AQ495" s="390"/>
      <c r="AR495" s="390"/>
      <c r="AS495" s="390"/>
      <c r="AT495" s="390"/>
      <c r="AU495" s="390"/>
      <c r="AV495" s="390"/>
      <c r="AW495" s="390"/>
      <c r="AX495" s="390"/>
      <c r="AY495" s="390"/>
      <c r="AZ495" s="390"/>
      <c r="BA495" s="392"/>
      <c r="BB495" s="469"/>
      <c r="BC495" s="392"/>
      <c r="BD495" s="392"/>
      <c r="BE495" s="392"/>
      <c r="BF495" s="392"/>
      <c r="BG495" s="392"/>
      <c r="BH495" s="392"/>
      <c r="BI495" s="392"/>
      <c r="BJ495" s="392"/>
      <c r="BK495" s="392"/>
      <c r="BL495" s="392"/>
      <c r="BM495" s="392"/>
      <c r="BN495" s="392"/>
      <c r="BO495" s="392"/>
      <c r="BP495" s="392"/>
      <c r="BQ495" s="392"/>
      <c r="BR495" s="392"/>
      <c r="BS495" s="393"/>
      <c r="BT495" s="393"/>
      <c r="BU495" s="393"/>
      <c r="BV495" s="393"/>
      <c r="BW495" s="393"/>
      <c r="BX495" s="393"/>
      <c r="BY495" s="393"/>
      <c r="BZ495" s="393"/>
      <c r="CA495" s="393"/>
      <c r="CB495" s="393"/>
      <c r="CC495" s="393"/>
      <c r="CD495" s="393"/>
      <c r="CE495" s="393"/>
      <c r="CF495" s="393"/>
      <c r="CG495" s="393"/>
      <c r="CH495" s="393"/>
      <c r="CI495" s="393"/>
      <c r="CJ495" s="393"/>
      <c r="CK495" s="393"/>
      <c r="CL495" s="393"/>
      <c r="CM495" s="393"/>
      <c r="CN495" s="393"/>
      <c r="CO495" s="393"/>
      <c r="CP495" s="393"/>
      <c r="CQ495" s="393"/>
      <c r="CR495" s="393"/>
      <c r="CS495" s="393"/>
      <c r="CT495" s="393"/>
      <c r="CU495" s="393"/>
      <c r="CV495" s="393"/>
      <c r="CW495" s="393"/>
      <c r="CX495" s="393"/>
      <c r="CY495" s="393"/>
      <c r="CZ495" s="393"/>
    </row>
    <row r="496" s="397" customFormat="true" ht="25.15" customHeight="true" x14ac:dyDescent="0.2">
      <c r="C496" s="1154" t="s">
        <v>259</v>
      </c>
      <c r="D496" s="1155"/>
      <c r="E496" s="1155"/>
      <c r="F496" s="1155"/>
      <c r="G496" s="1155"/>
      <c r="H496" s="1155" t="s">
        <v>259</v>
      </c>
      <c r="I496" s="1155"/>
      <c r="J496" s="1155"/>
      <c r="K496" s="1155"/>
      <c r="L496" s="1155"/>
      <c r="M496" s="1155" t="s">
        <v>259</v>
      </c>
      <c r="N496" s="1155"/>
      <c r="O496" s="1155"/>
      <c r="P496" s="1155"/>
      <c r="Q496" s="1155"/>
      <c r="S496" s="390"/>
      <c r="T496" s="390"/>
      <c r="U496" s="390"/>
      <c r="V496" s="390"/>
      <c r="W496" s="390"/>
      <c r="X496" s="390"/>
      <c r="Y496" s="390"/>
      <c r="Z496" s="390"/>
      <c r="AA496" s="390"/>
      <c r="AB496" s="390"/>
      <c r="AC496" s="390"/>
      <c r="AD496" s="390"/>
      <c r="AE496" s="390"/>
      <c r="AF496" s="390"/>
      <c r="AG496" s="390"/>
      <c r="AH496" s="390"/>
      <c r="AI496" s="390"/>
      <c r="AJ496" s="390"/>
      <c r="AK496" s="390"/>
      <c r="AL496" s="390"/>
      <c r="AM496" s="390"/>
      <c r="AN496" s="390"/>
      <c r="AO496" s="390"/>
      <c r="AP496" s="390"/>
      <c r="AQ496" s="390"/>
      <c r="AR496" s="390"/>
      <c r="AS496" s="390"/>
      <c r="AT496" s="390"/>
      <c r="AU496" s="390"/>
      <c r="AV496" s="390"/>
      <c r="AW496" s="390"/>
      <c r="AX496" s="390"/>
      <c r="AY496" s="390"/>
      <c r="AZ496" s="390"/>
      <c r="BA496" s="392"/>
      <c r="BB496" s="469"/>
      <c r="BC496" s="392"/>
      <c r="BD496" s="392"/>
      <c r="BE496" s="392"/>
      <c r="BF496" s="392"/>
      <c r="BG496" s="392"/>
      <c r="BH496" s="392"/>
      <c r="BI496" s="392"/>
      <c r="BJ496" s="392"/>
      <c r="BK496" s="392"/>
      <c r="BL496" s="392"/>
      <c r="BM496" s="392"/>
      <c r="BN496" s="392"/>
      <c r="BO496" s="392"/>
      <c r="BP496" s="392"/>
      <c r="BQ496" s="392"/>
      <c r="BR496" s="392"/>
      <c r="BS496" s="393"/>
      <c r="BT496" s="393"/>
      <c r="BU496" s="393"/>
      <c r="BV496" s="393"/>
      <c r="BW496" s="393"/>
      <c r="BX496" s="393"/>
      <c r="BY496" s="393"/>
      <c r="BZ496" s="393"/>
      <c r="CA496" s="393"/>
      <c r="CB496" s="393"/>
      <c r="CC496" s="393"/>
      <c r="CD496" s="393"/>
      <c r="CE496" s="393"/>
      <c r="CF496" s="393"/>
      <c r="CG496" s="393"/>
      <c r="CH496" s="393"/>
      <c r="CI496" s="393"/>
      <c r="CJ496" s="393"/>
      <c r="CK496" s="393"/>
      <c r="CL496" s="393"/>
      <c r="CM496" s="393"/>
      <c r="CN496" s="393"/>
      <c r="CO496" s="393"/>
      <c r="CP496" s="393"/>
      <c r="CQ496" s="393"/>
      <c r="CR496" s="393"/>
      <c r="CS496" s="393"/>
      <c r="CT496" s="393"/>
      <c r="CU496" s="393"/>
      <c r="CV496" s="393"/>
      <c r="CW496" s="393"/>
      <c r="CX496" s="393"/>
      <c r="CY496" s="393"/>
      <c r="CZ496" s="393"/>
    </row>
    <row r="497" s="397" customFormat="true" ht="25.15" customHeight="true" x14ac:dyDescent="0.2">
      <c r="C497" s="1154" t="s">
        <v>204</v>
      </c>
      <c r="D497" s="1155"/>
      <c r="E497" s="1161" t="s">
        <v>260</v>
      </c>
      <c r="F497" s="1162"/>
      <c r="G497" s="1163"/>
      <c r="H497" s="1155" t="s">
        <v>204</v>
      </c>
      <c r="I497" s="1155"/>
      <c r="J497" s="1161" t="s">
        <v>260</v>
      </c>
      <c r="K497" s="1162"/>
      <c r="L497" s="1163"/>
      <c r="M497" s="1155" t="s">
        <v>204</v>
      </c>
      <c r="N497" s="1155"/>
      <c r="O497" s="1161" t="s">
        <v>260</v>
      </c>
      <c r="P497" s="1162"/>
      <c r="Q497" s="1163"/>
      <c r="S497" s="390"/>
      <c r="T497" s="390"/>
      <c r="U497" s="390"/>
      <c r="V497" s="390"/>
      <c r="W497" s="390"/>
      <c r="X497" s="390"/>
      <c r="Y497" s="390"/>
      <c r="Z497" s="390"/>
      <c r="AA497" s="390"/>
      <c r="AB497" s="390"/>
      <c r="AC497" s="390"/>
      <c r="AD497" s="390"/>
      <c r="AE497" s="390"/>
      <c r="AF497" s="390"/>
      <c r="AG497" s="390"/>
      <c r="AH497" s="390"/>
      <c r="AI497" s="390"/>
      <c r="AJ497" s="390"/>
      <c r="AK497" s="390"/>
      <c r="AL497" s="390"/>
      <c r="AM497" s="390"/>
      <c r="AN497" s="390"/>
      <c r="AO497" s="390"/>
      <c r="AP497" s="390"/>
      <c r="AQ497" s="390"/>
      <c r="AR497" s="390"/>
      <c r="AS497" s="390"/>
      <c r="AT497" s="390"/>
      <c r="AU497" s="390"/>
      <c r="AV497" s="390"/>
      <c r="AW497" s="390"/>
      <c r="AX497" s="390"/>
      <c r="AY497" s="390"/>
      <c r="AZ497" s="390"/>
      <c r="BA497" s="392"/>
      <c r="BB497" s="469"/>
      <c r="BC497" s="392"/>
      <c r="BD497" s="392"/>
      <c r="BE497" s="392"/>
      <c r="BF497" s="392"/>
      <c r="BG497" s="392"/>
      <c r="BH497" s="392"/>
      <c r="BI497" s="392"/>
      <c r="BJ497" s="392"/>
      <c r="BK497" s="392"/>
      <c r="BL497" s="392"/>
      <c r="BM497" s="392"/>
      <c r="BN497" s="392"/>
      <c r="BO497" s="392"/>
      <c r="BP497" s="392"/>
      <c r="BQ497" s="392"/>
      <c r="BR497" s="392"/>
      <c r="BS497" s="393"/>
      <c r="BT497" s="393"/>
      <c r="BU497" s="393"/>
      <c r="BV497" s="393"/>
      <c r="BW497" s="393"/>
      <c r="BX497" s="393"/>
      <c r="BY497" s="393"/>
      <c r="BZ497" s="393"/>
      <c r="CA497" s="393"/>
      <c r="CB497" s="393"/>
      <c r="CC497" s="393"/>
      <c r="CD497" s="393"/>
      <c r="CE497" s="393"/>
      <c r="CF497" s="393"/>
      <c r="CG497" s="393"/>
      <c r="CH497" s="393"/>
      <c r="CI497" s="393"/>
      <c r="CJ497" s="393"/>
      <c r="CK497" s="393"/>
      <c r="CL497" s="393"/>
      <c r="CM497" s="393"/>
      <c r="CN497" s="393"/>
      <c r="CO497" s="393"/>
      <c r="CP497" s="393"/>
      <c r="CQ497" s="393"/>
      <c r="CR497" s="393"/>
      <c r="CS497" s="393"/>
      <c r="CT497" s="393"/>
      <c r="CU497" s="393"/>
      <c r="CV497" s="393"/>
      <c r="CW497" s="393"/>
      <c r="CX497" s="393"/>
      <c r="CY497" s="393"/>
      <c r="CZ497" s="393"/>
    </row>
    <row r="498" s="397" customFormat="true" ht="25.15" customHeight="true" x14ac:dyDescent="0.2">
      <c r="C498" s="1155"/>
      <c r="D498" s="1155"/>
      <c r="E498" s="702" t="s">
        <v>186</v>
      </c>
      <c r="F498" s="703" t="s">
        <v>261</v>
      </c>
      <c r="G498" s="704" t="s">
        <v>262</v>
      </c>
      <c r="H498" s="1155"/>
      <c r="I498" s="1155"/>
      <c r="J498" s="705" t="s">
        <v>186</v>
      </c>
      <c r="K498" s="706" t="s">
        <v>261</v>
      </c>
      <c r="L498" s="707" t="s">
        <v>262</v>
      </c>
      <c r="M498" s="1155"/>
      <c r="N498" s="1155"/>
      <c r="O498" s="708" t="s">
        <v>186</v>
      </c>
      <c r="P498" s="709" t="s">
        <v>261</v>
      </c>
      <c r="Q498" s="710" t="s">
        <v>262</v>
      </c>
      <c r="S498" s="390"/>
      <c r="T498" s="390"/>
      <c r="U498" s="390"/>
      <c r="V498" s="390"/>
      <c r="W498" s="390"/>
      <c r="X498" s="390"/>
      <c r="Y498" s="390"/>
      <c r="Z498" s="390"/>
      <c r="AA498" s="390"/>
      <c r="AB498" s="390"/>
      <c r="AC498" s="390"/>
      <c r="AD498" s="390"/>
      <c r="AE498" s="390"/>
      <c r="AF498" s="390"/>
      <c r="AG498" s="390"/>
      <c r="AH498" s="390"/>
      <c r="AI498" s="390"/>
      <c r="AJ498" s="390"/>
      <c r="AK498" s="390"/>
      <c r="AL498" s="390"/>
      <c r="AM498" s="390"/>
      <c r="AN498" s="390"/>
      <c r="AO498" s="390"/>
      <c r="AP498" s="390"/>
      <c r="AQ498" s="390"/>
      <c r="AR498" s="390"/>
      <c r="AS498" s="390"/>
      <c r="AT498" s="390"/>
      <c r="AU498" s="390"/>
      <c r="AV498" s="390"/>
      <c r="AW498" s="390"/>
      <c r="AX498" s="390"/>
      <c r="AY498" s="390"/>
      <c r="AZ498" s="390"/>
      <c r="BA498" s="392"/>
      <c r="BB498" s="469"/>
      <c r="BC498" s="392"/>
      <c r="BD498" s="392"/>
      <c r="BE498" s="392"/>
      <c r="BF498" s="392"/>
      <c r="BG498" s="392"/>
      <c r="BH498" s="392"/>
      <c r="BI498" s="392"/>
      <c r="BJ498" s="392"/>
      <c r="BK498" s="392"/>
      <c r="BL498" s="392"/>
      <c r="BM498" s="392"/>
      <c r="BN498" s="392"/>
      <c r="BO498" s="392"/>
      <c r="BP498" s="392"/>
      <c r="BQ498" s="392"/>
      <c r="BR498" s="392"/>
      <c r="BS498" s="393"/>
      <c r="BT498" s="393"/>
      <c r="BU498" s="393"/>
      <c r="BV498" s="393"/>
      <c r="BW498" s="393"/>
      <c r="BX498" s="393"/>
      <c r="BY498" s="393"/>
      <c r="BZ498" s="393"/>
      <c r="CA498" s="393"/>
      <c r="CB498" s="393"/>
      <c r="CC498" s="393"/>
      <c r="CD498" s="393"/>
      <c r="CE498" s="393"/>
      <c r="CF498" s="393"/>
      <c r="CG498" s="393"/>
      <c r="CH498" s="393"/>
      <c r="CI498" s="393"/>
      <c r="CJ498" s="393"/>
      <c r="CK498" s="393"/>
      <c r="CL498" s="393"/>
      <c r="CM498" s="393"/>
      <c r="CN498" s="393"/>
      <c r="CO498" s="393"/>
      <c r="CP498" s="393"/>
      <c r="CQ498" s="393"/>
      <c r="CR498" s="393"/>
      <c r="CS498" s="393"/>
      <c r="CT498" s="393"/>
      <c r="CU498" s="393"/>
      <c r="CV498" s="393"/>
      <c r="CW498" s="393"/>
      <c r="CX498" s="393"/>
      <c r="CY498" s="393"/>
      <c r="CZ498" s="393"/>
    </row>
    <row r="499" s="397" customFormat="true" ht="25.15" customHeight="true" x14ac:dyDescent="0.2">
      <c r="C499" s="1154" t="s">
        <v>205</v>
      </c>
      <c r="D499" s="1155"/>
      <c r="E499" s="723">
        <v>6.6490475934917788</v>
      </c>
      <c r="F499" s="724">
        <v>15.46290138021344</v>
      </c>
      <c r="G499" s="725">
        <v>15.46290138021344</v>
      </c>
      <c r="H499" s="1155" t="s">
        <v>205</v>
      </c>
      <c r="I499" s="1155"/>
      <c r="J499" s="726">
        <v>6.3100877943797293</v>
      </c>
      <c r="K499" s="727">
        <v>14.674622777627278</v>
      </c>
      <c r="L499" s="728">
        <v>14.674622777627278</v>
      </c>
      <c r="M499" s="1155" t="s">
        <v>205</v>
      </c>
      <c r="N499" s="1155"/>
      <c r="O499" s="729">
        <v>6.2280143733834681</v>
      </c>
      <c r="P499" s="730">
        <v>14.483754356705738</v>
      </c>
      <c r="Q499" s="731">
        <v>14.483754356705738</v>
      </c>
      <c r="S499" s="390"/>
      <c r="T499" s="390"/>
      <c r="U499" s="390"/>
      <c r="V499" s="390"/>
      <c r="W499" s="390"/>
      <c r="X499" s="390"/>
      <c r="Y499" s="390"/>
      <c r="Z499" s="390"/>
      <c r="AA499" s="390"/>
      <c r="AB499" s="390"/>
      <c r="AC499" s="390"/>
      <c r="AD499" s="390"/>
      <c r="AE499" s="390"/>
      <c r="AF499" s="390"/>
      <c r="AG499" s="390"/>
      <c r="AH499" s="390"/>
      <c r="AI499" s="390"/>
      <c r="AJ499" s="390"/>
      <c r="AK499" s="390"/>
      <c r="AL499" s="390"/>
      <c r="AM499" s="390"/>
      <c r="AN499" s="390"/>
      <c r="AO499" s="390"/>
      <c r="AP499" s="390"/>
      <c r="AQ499" s="390"/>
      <c r="AR499" s="390"/>
      <c r="AS499" s="390"/>
      <c r="AT499" s="390"/>
      <c r="AU499" s="390"/>
      <c r="AV499" s="390"/>
      <c r="AW499" s="390"/>
      <c r="AX499" s="390"/>
      <c r="AY499" s="390"/>
      <c r="AZ499" s="390"/>
      <c r="BA499" s="392"/>
      <c r="BB499" s="469"/>
      <c r="BC499" s="392"/>
      <c r="BD499" s="392"/>
      <c r="BE499" s="392"/>
      <c r="BF499" s="392"/>
      <c r="BG499" s="392"/>
      <c r="BH499" s="392"/>
      <c r="BI499" s="392"/>
      <c r="BJ499" s="392"/>
      <c r="BK499" s="392"/>
      <c r="BL499" s="392"/>
      <c r="BM499" s="392"/>
      <c r="BN499" s="392"/>
      <c r="BO499" s="392"/>
      <c r="BP499" s="392"/>
      <c r="BQ499" s="392"/>
      <c r="BR499" s="392"/>
      <c r="BS499" s="393"/>
      <c r="BT499" s="393"/>
      <c r="BU499" s="393"/>
      <c r="BV499" s="393"/>
      <c r="BW499" s="393"/>
      <c r="BX499" s="393"/>
      <c r="BY499" s="393"/>
      <c r="BZ499" s="393"/>
      <c r="CA499" s="393"/>
      <c r="CB499" s="393"/>
      <c r="CC499" s="393"/>
      <c r="CD499" s="393"/>
      <c r="CE499" s="393"/>
      <c r="CF499" s="393"/>
      <c r="CG499" s="393"/>
      <c r="CH499" s="393"/>
      <c r="CI499" s="393"/>
      <c r="CJ499" s="393"/>
      <c r="CK499" s="393"/>
      <c r="CL499" s="393"/>
      <c r="CM499" s="393"/>
      <c r="CN499" s="393"/>
      <c r="CO499" s="393"/>
      <c r="CP499" s="393"/>
      <c r="CQ499" s="393"/>
      <c r="CR499" s="393"/>
      <c r="CS499" s="393"/>
      <c r="CT499" s="393"/>
      <c r="CU499" s="393"/>
      <c r="CV499" s="393"/>
      <c r="CW499" s="393"/>
      <c r="CX499" s="393"/>
      <c r="CY499" s="393"/>
      <c r="CZ499" s="393"/>
    </row>
    <row r="500" s="397" customFormat="true" ht="25.15" customHeight="true" x14ac:dyDescent="0.2">
      <c r="C500" s="1154"/>
      <c r="D500" s="1155"/>
      <c r="E500" s="671"/>
      <c r="F500" s="671"/>
      <c r="G500" s="671"/>
      <c r="H500" s="1155"/>
      <c r="I500" s="1155"/>
      <c r="J500" s="671"/>
      <c r="K500" s="671"/>
      <c r="L500" s="671"/>
      <c r="M500" s="1155"/>
      <c r="N500" s="1155"/>
      <c r="O500" s="671"/>
      <c r="P500" s="671"/>
      <c r="Q500" s="671"/>
      <c r="S500" s="390"/>
      <c r="T500" s="390"/>
      <c r="U500" s="390"/>
      <c r="V500" s="390"/>
      <c r="W500" s="390"/>
      <c r="X500" s="390"/>
      <c r="Y500" s="390"/>
      <c r="Z500" s="390"/>
      <c r="AA500" s="390"/>
      <c r="AB500" s="390"/>
      <c r="AC500" s="390"/>
      <c r="AD500" s="390"/>
      <c r="AE500" s="390"/>
      <c r="AF500" s="390"/>
      <c r="AG500" s="390"/>
      <c r="AH500" s="390"/>
      <c r="AI500" s="390"/>
      <c r="AJ500" s="390"/>
      <c r="AK500" s="390"/>
      <c r="AL500" s="390"/>
      <c r="AM500" s="390"/>
      <c r="AN500" s="390"/>
      <c r="AO500" s="390"/>
      <c r="AP500" s="390"/>
      <c r="AQ500" s="390"/>
      <c r="AR500" s="390"/>
      <c r="AS500" s="390"/>
      <c r="AT500" s="390"/>
      <c r="AU500" s="390"/>
      <c r="AV500" s="390"/>
      <c r="AW500" s="390"/>
      <c r="AX500" s="390"/>
      <c r="AY500" s="390"/>
      <c r="AZ500" s="390"/>
      <c r="BA500" s="392"/>
      <c r="BB500" s="469"/>
      <c r="BC500" s="392"/>
      <c r="BD500" s="392"/>
      <c r="BE500" s="392"/>
      <c r="BF500" s="392"/>
      <c r="BG500" s="392"/>
      <c r="BH500" s="392"/>
      <c r="BI500" s="392"/>
      <c r="BJ500" s="392"/>
      <c r="BK500" s="392"/>
      <c r="BL500" s="392"/>
      <c r="BM500" s="392"/>
      <c r="BN500" s="392"/>
      <c r="BO500" s="392"/>
      <c r="BP500" s="392"/>
      <c r="BQ500" s="392"/>
      <c r="BR500" s="392"/>
      <c r="BS500" s="393"/>
      <c r="BT500" s="393"/>
      <c r="BU500" s="393"/>
      <c r="BV500" s="393"/>
      <c r="BW500" s="393"/>
      <c r="BX500" s="393"/>
      <c r="BY500" s="393"/>
      <c r="BZ500" s="393"/>
      <c r="CA500" s="393"/>
      <c r="CB500" s="393"/>
      <c r="CC500" s="393"/>
      <c r="CD500" s="393"/>
      <c r="CE500" s="393"/>
      <c r="CF500" s="393"/>
      <c r="CG500" s="393"/>
      <c r="CH500" s="393"/>
      <c r="CI500" s="393"/>
      <c r="CJ500" s="393"/>
      <c r="CK500" s="393"/>
      <c r="CL500" s="393"/>
      <c r="CM500" s="393"/>
      <c r="CN500" s="393"/>
      <c r="CO500" s="393"/>
      <c r="CP500" s="393"/>
      <c r="CQ500" s="393"/>
      <c r="CR500" s="393"/>
      <c r="CS500" s="393"/>
      <c r="CT500" s="393"/>
      <c r="CU500" s="393"/>
      <c r="CV500" s="393"/>
      <c r="CW500" s="393"/>
      <c r="CX500" s="393"/>
      <c r="CY500" s="393"/>
      <c r="CZ500" s="393"/>
    </row>
    <row r="501" s="397" customFormat="true" ht="25.15" customHeight="true" x14ac:dyDescent="0.2">
      <c r="C501" s="1154"/>
      <c r="D501" s="1155"/>
      <c r="E501" s="671"/>
      <c r="F501" s="671"/>
      <c r="G501" s="671"/>
      <c r="H501" s="1155"/>
      <c r="I501" s="1155"/>
      <c r="J501" s="671"/>
      <c r="K501" s="671"/>
      <c r="L501" s="671"/>
      <c r="M501" s="1155"/>
      <c r="N501" s="1155"/>
      <c r="O501" s="671"/>
      <c r="P501" s="671"/>
      <c r="Q501" s="671"/>
      <c r="S501" s="390"/>
      <c r="T501" s="390"/>
      <c r="U501" s="390"/>
      <c r="V501" s="390"/>
      <c r="W501" s="390"/>
      <c r="X501" s="390"/>
      <c r="Y501" s="390"/>
      <c r="Z501" s="390"/>
      <c r="AA501" s="390"/>
      <c r="AB501" s="390"/>
      <c r="AC501" s="390"/>
      <c r="AD501" s="390"/>
      <c r="AE501" s="390"/>
      <c r="AF501" s="390"/>
      <c r="AG501" s="390"/>
      <c r="AH501" s="390"/>
      <c r="AI501" s="390"/>
      <c r="AJ501" s="390"/>
      <c r="AK501" s="390"/>
      <c r="AL501" s="390"/>
      <c r="AM501" s="390"/>
      <c r="AN501" s="390"/>
      <c r="AO501" s="390"/>
      <c r="AP501" s="390"/>
      <c r="AQ501" s="390"/>
      <c r="AR501" s="390"/>
      <c r="AS501" s="390"/>
      <c r="AT501" s="390"/>
      <c r="AU501" s="390"/>
      <c r="AV501" s="390"/>
      <c r="AW501" s="390"/>
      <c r="AX501" s="390"/>
      <c r="AY501" s="390"/>
      <c r="AZ501" s="390"/>
      <c r="BA501" s="392"/>
      <c r="BB501" s="469"/>
      <c r="BC501" s="392"/>
      <c r="BD501" s="392"/>
      <c r="BE501" s="392"/>
      <c r="BF501" s="392"/>
      <c r="BG501" s="392"/>
      <c r="BH501" s="392"/>
      <c r="BI501" s="392"/>
      <c r="BJ501" s="392"/>
      <c r="BK501" s="392"/>
      <c r="BL501" s="392"/>
      <c r="BM501" s="392"/>
      <c r="BN501" s="392"/>
      <c r="BO501" s="392"/>
      <c r="BP501" s="392"/>
      <c r="BQ501" s="392"/>
      <c r="BR501" s="392"/>
      <c r="BS501" s="393"/>
      <c r="BT501" s="393"/>
      <c r="BU501" s="393"/>
      <c r="BV501" s="393"/>
      <c r="BW501" s="393"/>
      <c r="BX501" s="393"/>
      <c r="BY501" s="393"/>
      <c r="BZ501" s="393"/>
      <c r="CA501" s="393"/>
      <c r="CB501" s="393"/>
      <c r="CC501" s="393"/>
      <c r="CD501" s="393"/>
      <c r="CE501" s="393"/>
      <c r="CF501" s="393"/>
      <c r="CG501" s="393"/>
      <c r="CH501" s="393"/>
      <c r="CI501" s="393"/>
      <c r="CJ501" s="393"/>
      <c r="CK501" s="393"/>
      <c r="CL501" s="393"/>
      <c r="CM501" s="393"/>
      <c r="CN501" s="393"/>
      <c r="CO501" s="393"/>
      <c r="CP501" s="393"/>
      <c r="CQ501" s="393"/>
      <c r="CR501" s="393"/>
      <c r="CS501" s="393"/>
      <c r="CT501" s="393"/>
      <c r="CU501" s="393"/>
      <c r="CV501" s="393"/>
      <c r="CW501" s="393"/>
      <c r="CX501" s="393"/>
      <c r="CY501" s="393"/>
      <c r="CZ501" s="393"/>
    </row>
    <row r="502" s="397" customFormat="true" ht="25.15" customHeight="true" x14ac:dyDescent="0.2">
      <c r="C502" s="1154" t="s">
        <v>263</v>
      </c>
      <c r="D502" s="1155"/>
      <c r="E502" s="1155"/>
      <c r="F502" s="671"/>
      <c r="G502" s="671"/>
      <c r="H502" s="1155" t="s">
        <v>263</v>
      </c>
      <c r="I502" s="1155"/>
      <c r="J502" s="1155"/>
      <c r="K502" s="671"/>
      <c r="L502" s="671"/>
      <c r="M502" s="1155" t="s">
        <v>263</v>
      </c>
      <c r="N502" s="1155"/>
      <c r="O502" s="1155"/>
      <c r="P502" s="671"/>
      <c r="Q502" s="671"/>
      <c r="S502" s="390"/>
      <c r="T502" s="390"/>
      <c r="U502" s="390"/>
      <c r="V502" s="390"/>
      <c r="W502" s="390"/>
      <c r="X502" s="390"/>
      <c r="Y502" s="390"/>
      <c r="Z502" s="390"/>
      <c r="AA502" s="390"/>
      <c r="AB502" s="390"/>
      <c r="AC502" s="390"/>
      <c r="AD502" s="390"/>
      <c r="AE502" s="390"/>
      <c r="AF502" s="390"/>
      <c r="AG502" s="390"/>
      <c r="AH502" s="390"/>
      <c r="AI502" s="390"/>
      <c r="AJ502" s="390"/>
      <c r="AK502" s="390"/>
      <c r="AL502" s="390"/>
      <c r="AM502" s="390"/>
      <c r="AN502" s="390"/>
      <c r="AO502" s="390"/>
      <c r="AP502" s="390"/>
      <c r="AQ502" s="390"/>
      <c r="AR502" s="390"/>
      <c r="AS502" s="390"/>
      <c r="AT502" s="390"/>
      <c r="AU502" s="390"/>
      <c r="AV502" s="390"/>
      <c r="AW502" s="390"/>
      <c r="AX502" s="390"/>
      <c r="AY502" s="390"/>
      <c r="AZ502" s="390"/>
      <c r="BA502" s="392"/>
      <c r="BB502" s="469"/>
      <c r="BC502" s="392"/>
      <c r="BD502" s="392"/>
      <c r="BE502" s="392"/>
      <c r="BF502" s="392"/>
      <c r="BG502" s="392"/>
      <c r="BH502" s="392"/>
      <c r="BI502" s="392"/>
      <c r="BJ502" s="392"/>
      <c r="BK502" s="392"/>
      <c r="BL502" s="392"/>
      <c r="BM502" s="392"/>
      <c r="BN502" s="392"/>
      <c r="BO502" s="392"/>
      <c r="BP502" s="392"/>
      <c r="BQ502" s="392"/>
      <c r="BR502" s="392"/>
      <c r="BS502" s="393"/>
      <c r="BT502" s="393"/>
      <c r="BU502" s="393"/>
      <c r="BV502" s="393"/>
      <c r="BW502" s="393"/>
      <c r="BX502" s="393"/>
      <c r="BY502" s="393"/>
      <c r="BZ502" s="393"/>
      <c r="CA502" s="393"/>
      <c r="CB502" s="393"/>
      <c r="CC502" s="393"/>
      <c r="CD502" s="393"/>
      <c r="CE502" s="393"/>
      <c r="CF502" s="393"/>
      <c r="CG502" s="393"/>
      <c r="CH502" s="393"/>
      <c r="CI502" s="393"/>
      <c r="CJ502" s="393"/>
      <c r="CK502" s="393"/>
      <c r="CL502" s="393"/>
      <c r="CM502" s="393"/>
      <c r="CN502" s="393"/>
      <c r="CO502" s="393"/>
      <c r="CP502" s="393"/>
      <c r="CQ502" s="393"/>
      <c r="CR502" s="393"/>
      <c r="CS502" s="393"/>
      <c r="CT502" s="393"/>
      <c r="CU502" s="393"/>
      <c r="CV502" s="393"/>
      <c r="CW502" s="393"/>
      <c r="CX502" s="393"/>
      <c r="CY502" s="393"/>
      <c r="CZ502" s="393"/>
    </row>
    <row r="503" s="397" customFormat="true" ht="25.15" customHeight="true" x14ac:dyDescent="0.2">
      <c r="C503" s="1154"/>
      <c r="D503" s="1155"/>
      <c r="E503" s="711" t="s">
        <v>204</v>
      </c>
      <c r="F503" s="671"/>
      <c r="G503" s="671"/>
      <c r="H503" s="1155"/>
      <c r="I503" s="1155"/>
      <c r="J503" s="712" t="s">
        <v>204</v>
      </c>
      <c r="K503" s="671"/>
      <c r="L503" s="671"/>
      <c r="M503" s="1155"/>
      <c r="N503" s="1155"/>
      <c r="O503" s="713" t="s">
        <v>204</v>
      </c>
      <c r="P503" s="671"/>
      <c r="Q503" s="671"/>
      <c r="S503" s="390"/>
      <c r="T503" s="390"/>
      <c r="U503" s="390"/>
      <c r="V503" s="390"/>
      <c r="W503" s="390"/>
      <c r="X503" s="390"/>
      <c r="Y503" s="390"/>
      <c r="Z503" s="390"/>
      <c r="AA503" s="390"/>
      <c r="AB503" s="390"/>
      <c r="AC503" s="390"/>
      <c r="AD503" s="390"/>
      <c r="AE503" s="390"/>
      <c r="AF503" s="390"/>
      <c r="AG503" s="390"/>
      <c r="AH503" s="390"/>
      <c r="AI503" s="390"/>
      <c r="AJ503" s="390"/>
      <c r="AK503" s="390"/>
      <c r="AL503" s="390"/>
      <c r="AM503" s="390"/>
      <c r="AN503" s="390"/>
      <c r="AO503" s="390"/>
      <c r="AP503" s="390"/>
      <c r="AQ503" s="390"/>
      <c r="AR503" s="390"/>
      <c r="AS503" s="390"/>
      <c r="AT503" s="390"/>
      <c r="AU503" s="390"/>
      <c r="AV503" s="390"/>
      <c r="AW503" s="390"/>
      <c r="AX503" s="390"/>
      <c r="AY503" s="390"/>
      <c r="AZ503" s="390"/>
      <c r="BA503" s="392"/>
      <c r="BB503" s="469"/>
      <c r="BC503" s="392"/>
      <c r="BD503" s="392"/>
      <c r="BE503" s="392"/>
      <c r="BF503" s="392"/>
      <c r="BG503" s="392"/>
      <c r="BH503" s="392"/>
      <c r="BI503" s="392"/>
      <c r="BJ503" s="392"/>
      <c r="BK503" s="392"/>
      <c r="BL503" s="392"/>
      <c r="BM503" s="392"/>
      <c r="BN503" s="392"/>
      <c r="BO503" s="392"/>
      <c r="BP503" s="392"/>
      <c r="BQ503" s="392"/>
      <c r="BR503" s="392"/>
      <c r="BS503" s="393"/>
      <c r="BT503" s="393"/>
      <c r="BU503" s="393"/>
      <c r="BV503" s="393"/>
      <c r="BW503" s="393"/>
      <c r="BX503" s="393"/>
      <c r="BY503" s="393"/>
      <c r="BZ503" s="393"/>
      <c r="CA503" s="393"/>
      <c r="CB503" s="393"/>
      <c r="CC503" s="393"/>
      <c r="CD503" s="393"/>
      <c r="CE503" s="393"/>
      <c r="CF503" s="393"/>
      <c r="CG503" s="393"/>
      <c r="CH503" s="393"/>
      <c r="CI503" s="393"/>
      <c r="CJ503" s="393"/>
      <c r="CK503" s="393"/>
      <c r="CL503" s="393"/>
      <c r="CM503" s="393"/>
      <c r="CN503" s="393"/>
      <c r="CO503" s="393"/>
      <c r="CP503" s="393"/>
      <c r="CQ503" s="393"/>
      <c r="CR503" s="393"/>
      <c r="CS503" s="393"/>
      <c r="CT503" s="393"/>
      <c r="CU503" s="393"/>
      <c r="CV503" s="393"/>
      <c r="CW503" s="393"/>
      <c r="CX503" s="393"/>
      <c r="CY503" s="393"/>
      <c r="CZ503" s="393"/>
    </row>
    <row r="504" s="397" customFormat="true" ht="25.15" customHeight="true" x14ac:dyDescent="0.2">
      <c r="C504" s="1155"/>
      <c r="D504" s="1155"/>
      <c r="E504" s="732" t="s">
        <v>205</v>
      </c>
      <c r="F504" s="671"/>
      <c r="G504" s="671"/>
      <c r="H504" s="1155"/>
      <c r="I504" s="1155"/>
      <c r="J504" s="733" t="s">
        <v>205</v>
      </c>
      <c r="K504" s="671"/>
      <c r="L504" s="671"/>
      <c r="M504" s="1155"/>
      <c r="N504" s="1155"/>
      <c r="O504" s="734" t="s">
        <v>205</v>
      </c>
      <c r="P504" s="671"/>
      <c r="Q504" s="671"/>
      <c r="S504" s="390"/>
      <c r="T504" s="390"/>
      <c r="U504" s="390"/>
      <c r="V504" s="390"/>
      <c r="W504" s="390"/>
      <c r="X504" s="390"/>
      <c r="Y504" s="390"/>
      <c r="Z504" s="390"/>
      <c r="AA504" s="390"/>
      <c r="AB504" s="390"/>
      <c r="AC504" s="390"/>
      <c r="AD504" s="390"/>
      <c r="AE504" s="390"/>
      <c r="AF504" s="390"/>
      <c r="AG504" s="390"/>
      <c r="AH504" s="390"/>
      <c r="AI504" s="390"/>
      <c r="AJ504" s="390"/>
      <c r="AK504" s="390"/>
      <c r="AL504" s="390"/>
      <c r="AM504" s="390"/>
      <c r="AN504" s="390"/>
      <c r="AO504" s="390"/>
      <c r="AP504" s="390"/>
      <c r="AQ504" s="390"/>
      <c r="AR504" s="390"/>
      <c r="AS504" s="390"/>
      <c r="AT504" s="390"/>
      <c r="AU504" s="390"/>
      <c r="AV504" s="390"/>
      <c r="AW504" s="390"/>
      <c r="AX504" s="390"/>
      <c r="AY504" s="390"/>
      <c r="AZ504" s="390"/>
      <c r="BA504" s="392"/>
      <c r="BB504" s="469"/>
      <c r="BC504" s="392"/>
      <c r="BD504" s="392"/>
      <c r="BE504" s="392"/>
      <c r="BF504" s="392"/>
      <c r="BG504" s="392"/>
      <c r="BH504" s="392"/>
      <c r="BI504" s="392"/>
      <c r="BJ504" s="392"/>
      <c r="BK504" s="392"/>
      <c r="BL504" s="392"/>
      <c r="BM504" s="392"/>
      <c r="BN504" s="392"/>
      <c r="BO504" s="392"/>
      <c r="BP504" s="392"/>
      <c r="BQ504" s="392"/>
      <c r="BR504" s="392"/>
      <c r="BS504" s="393"/>
      <c r="BT504" s="393"/>
      <c r="BU504" s="393"/>
      <c r="BV504" s="393"/>
      <c r="BW504" s="393"/>
      <c r="BX504" s="393"/>
      <c r="BY504" s="393"/>
      <c r="BZ504" s="393"/>
      <c r="CA504" s="393"/>
      <c r="CB504" s="393"/>
      <c r="CC504" s="393"/>
      <c r="CD504" s="393"/>
      <c r="CE504" s="393"/>
      <c r="CF504" s="393"/>
      <c r="CG504" s="393"/>
      <c r="CH504" s="393"/>
      <c r="CI504" s="393"/>
      <c r="CJ504" s="393"/>
      <c r="CK504" s="393"/>
      <c r="CL504" s="393"/>
      <c r="CM504" s="393"/>
      <c r="CN504" s="393"/>
      <c r="CO504" s="393"/>
      <c r="CP504" s="393"/>
      <c r="CQ504" s="393"/>
      <c r="CR504" s="393"/>
      <c r="CS504" s="393"/>
      <c r="CT504" s="393"/>
      <c r="CU504" s="393"/>
      <c r="CV504" s="393"/>
      <c r="CW504" s="393"/>
      <c r="CX504" s="393"/>
      <c r="CY504" s="393"/>
      <c r="CZ504" s="393"/>
    </row>
    <row r="505" s="397" customFormat="true" ht="25.15" customHeight="true" x14ac:dyDescent="0.2">
      <c r="C505" s="1154" t="s">
        <v>241</v>
      </c>
      <c r="D505" s="1155"/>
      <c r="E505" s="714">
        <v>-3.2276655217066755E-2</v>
      </c>
      <c r="F505" s="671"/>
      <c r="G505" s="671"/>
      <c r="H505" s="1155" t="s">
        <v>241</v>
      </c>
      <c r="I505" s="1155"/>
      <c r="J505" s="715">
        <v>-3.0348717158648116E-2</v>
      </c>
      <c r="K505" s="671"/>
      <c r="L505" s="671"/>
      <c r="M505" s="1155" t="s">
        <v>241</v>
      </c>
      <c r="N505" s="1155"/>
      <c r="O505" s="716">
        <v>-2.314560785558463E-2</v>
      </c>
      <c r="P505" s="671"/>
      <c r="Q505" s="671"/>
      <c r="S505" s="390"/>
      <c r="T505" s="390"/>
      <c r="U505" s="390"/>
      <c r="V505" s="390"/>
      <c r="W505" s="390"/>
      <c r="X505" s="390"/>
      <c r="Y505" s="390"/>
      <c r="Z505" s="390"/>
      <c r="AA505" s="390"/>
      <c r="AB505" s="390"/>
      <c r="AC505" s="390"/>
      <c r="AD505" s="390"/>
      <c r="AE505" s="390"/>
      <c r="AF505" s="390"/>
      <c r="AG505" s="390"/>
      <c r="AH505" s="390"/>
      <c r="AI505" s="390"/>
      <c r="AJ505" s="390"/>
      <c r="AK505" s="390"/>
      <c r="AL505" s="390"/>
      <c r="AM505" s="390"/>
      <c r="AN505" s="390"/>
      <c r="AO505" s="390"/>
      <c r="AP505" s="390"/>
      <c r="AQ505" s="390"/>
      <c r="AR505" s="390"/>
      <c r="AS505" s="390"/>
      <c r="AT505" s="390"/>
      <c r="AU505" s="390"/>
      <c r="AV505" s="390"/>
      <c r="AW505" s="390"/>
      <c r="AX505" s="390"/>
      <c r="AY505" s="390"/>
      <c r="AZ505" s="390"/>
      <c r="BA505" s="392"/>
      <c r="BB505" s="469"/>
      <c r="BC505" s="392"/>
      <c r="BD505" s="392"/>
      <c r="BE505" s="392"/>
      <c r="BF505" s="392"/>
      <c r="BG505" s="392"/>
      <c r="BH505" s="392"/>
      <c r="BI505" s="392"/>
      <c r="BJ505" s="392"/>
      <c r="BK505" s="392"/>
      <c r="BL505" s="392"/>
      <c r="BM505" s="392"/>
      <c r="BN505" s="392"/>
      <c r="BO505" s="392"/>
      <c r="BP505" s="392"/>
      <c r="BQ505" s="392"/>
      <c r="BR505" s="392"/>
      <c r="BS505" s="393"/>
      <c r="BT505" s="393"/>
      <c r="BU505" s="393"/>
      <c r="BV505" s="393"/>
      <c r="BW505" s="393"/>
      <c r="BX505" s="393"/>
      <c r="BY505" s="393"/>
      <c r="BZ505" s="393"/>
      <c r="CA505" s="393"/>
      <c r="CB505" s="393"/>
      <c r="CC505" s="393"/>
      <c r="CD505" s="393"/>
      <c r="CE505" s="393"/>
      <c r="CF505" s="393"/>
      <c r="CG505" s="393"/>
      <c r="CH505" s="393"/>
      <c r="CI505" s="393"/>
      <c r="CJ505" s="393"/>
      <c r="CK505" s="393"/>
      <c r="CL505" s="393"/>
      <c r="CM505" s="393"/>
      <c r="CN505" s="393"/>
      <c r="CO505" s="393"/>
      <c r="CP505" s="393"/>
      <c r="CQ505" s="393"/>
      <c r="CR505" s="393"/>
      <c r="CS505" s="393"/>
      <c r="CT505" s="393"/>
      <c r="CU505" s="393"/>
      <c r="CV505" s="393"/>
      <c r="CW505" s="393"/>
      <c r="CX505" s="393"/>
      <c r="CY505" s="393"/>
      <c r="CZ505" s="393"/>
    </row>
    <row r="506" s="397" customFormat="true" ht="25.15" customHeight="true" x14ac:dyDescent="0.2">
      <c r="C506" s="1154" t="s">
        <v>239</v>
      </c>
      <c r="D506" s="1155"/>
      <c r="E506" s="717">
        <v>-3.1646927166813874E-2</v>
      </c>
      <c r="F506" s="671"/>
      <c r="G506" s="671"/>
      <c r="H506" s="1155" t="s">
        <v>239</v>
      </c>
      <c r="I506" s="1155"/>
      <c r="J506" s="718">
        <v>-1.3831523927647112E-2</v>
      </c>
      <c r="K506" s="671"/>
      <c r="L506" s="671"/>
      <c r="M506" s="1155" t="s">
        <v>239</v>
      </c>
      <c r="N506" s="1155"/>
      <c r="O506" s="719">
        <v>-2.1701056363510274E-2</v>
      </c>
      <c r="P506" s="671"/>
      <c r="Q506" s="671"/>
      <c r="S506" s="390"/>
      <c r="T506" s="390"/>
      <c r="U506" s="390"/>
      <c r="V506" s="390"/>
      <c r="W506" s="390"/>
      <c r="X506" s="390"/>
      <c r="Y506" s="390"/>
      <c r="Z506" s="390"/>
      <c r="AA506" s="390"/>
      <c r="AB506" s="390"/>
      <c r="AC506" s="390"/>
      <c r="AD506" s="390"/>
      <c r="AE506" s="390"/>
      <c r="AF506" s="390"/>
      <c r="AG506" s="390"/>
      <c r="AH506" s="390"/>
      <c r="AI506" s="390"/>
      <c r="AJ506" s="390"/>
      <c r="AK506" s="390"/>
      <c r="AL506" s="390"/>
      <c r="AM506" s="390"/>
      <c r="AN506" s="390"/>
      <c r="AO506" s="390"/>
      <c r="AP506" s="390"/>
      <c r="AQ506" s="390"/>
      <c r="AR506" s="390"/>
      <c r="AS506" s="390"/>
      <c r="AT506" s="390"/>
      <c r="AU506" s="390"/>
      <c r="AV506" s="390"/>
      <c r="AW506" s="390"/>
      <c r="AX506" s="390"/>
      <c r="AY506" s="390"/>
      <c r="AZ506" s="390"/>
      <c r="BA506" s="392"/>
      <c r="BB506" s="469"/>
      <c r="BC506" s="392"/>
      <c r="BD506" s="392"/>
      <c r="BE506" s="392"/>
      <c r="BF506" s="392"/>
      <c r="BG506" s="392"/>
      <c r="BH506" s="392"/>
      <c r="BI506" s="392"/>
      <c r="BJ506" s="392"/>
      <c r="BK506" s="392"/>
      <c r="BL506" s="392"/>
      <c r="BM506" s="392"/>
      <c r="BN506" s="392"/>
      <c r="BO506" s="392"/>
      <c r="BP506" s="392"/>
      <c r="BQ506" s="392"/>
      <c r="BR506" s="392"/>
      <c r="BS506" s="393"/>
      <c r="BT506" s="393"/>
      <c r="BU506" s="393"/>
      <c r="BV506" s="393"/>
      <c r="BW506" s="393"/>
      <c r="BX506" s="393"/>
      <c r="BY506" s="393"/>
      <c r="BZ506" s="393"/>
      <c r="CA506" s="393"/>
      <c r="CB506" s="393"/>
      <c r="CC506" s="393"/>
      <c r="CD506" s="393"/>
      <c r="CE506" s="393"/>
      <c r="CF506" s="393"/>
      <c r="CG506" s="393"/>
      <c r="CH506" s="393"/>
      <c r="CI506" s="393"/>
      <c r="CJ506" s="393"/>
      <c r="CK506" s="393"/>
      <c r="CL506" s="393"/>
      <c r="CM506" s="393"/>
      <c r="CN506" s="393"/>
      <c r="CO506" s="393"/>
      <c r="CP506" s="393"/>
      <c r="CQ506" s="393"/>
      <c r="CR506" s="393"/>
      <c r="CS506" s="393"/>
      <c r="CT506" s="393"/>
      <c r="CU506" s="393"/>
      <c r="CV506" s="393"/>
      <c r="CW506" s="393"/>
      <c r="CX506" s="393"/>
      <c r="CY506" s="393"/>
      <c r="CZ506" s="393"/>
    </row>
    <row r="507" s="397" customFormat="true" ht="25.15" customHeight="true" x14ac:dyDescent="0.2">
      <c r="C507" s="1154" t="s">
        <v>242</v>
      </c>
      <c r="D507" s="1155"/>
      <c r="E507" s="717">
        <v>2.3237076817394786E-2</v>
      </c>
      <c r="F507" s="671"/>
      <c r="G507" s="671"/>
      <c r="H507" s="1155" t="s">
        <v>242</v>
      </c>
      <c r="I507" s="1155"/>
      <c r="J507" s="718">
        <v>8.7455367424824071E-3</v>
      </c>
      <c r="K507" s="671"/>
      <c r="L507" s="671"/>
      <c r="M507" s="1155" t="s">
        <v>242</v>
      </c>
      <c r="N507" s="1155"/>
      <c r="O507" s="719">
        <v>1.2936687289441775E-2</v>
      </c>
      <c r="P507" s="671"/>
      <c r="Q507" s="671"/>
      <c r="S507" s="390"/>
      <c r="T507" s="390"/>
      <c r="U507" s="390"/>
      <c r="V507" s="390"/>
      <c r="W507" s="390"/>
      <c r="X507" s="390"/>
      <c r="Y507" s="390"/>
      <c r="Z507" s="390"/>
      <c r="AA507" s="390"/>
      <c r="AB507" s="390"/>
      <c r="AC507" s="390"/>
      <c r="AD507" s="390"/>
      <c r="AE507" s="390"/>
      <c r="AF507" s="390"/>
      <c r="AG507" s="390"/>
      <c r="AH507" s="390"/>
      <c r="AI507" s="390"/>
      <c r="AJ507" s="390"/>
      <c r="AK507" s="390"/>
      <c r="AL507" s="390"/>
      <c r="AM507" s="390"/>
      <c r="AN507" s="390"/>
      <c r="AO507" s="390"/>
      <c r="AP507" s="390"/>
      <c r="AQ507" s="390"/>
      <c r="AR507" s="390"/>
      <c r="AS507" s="390"/>
      <c r="AT507" s="390"/>
      <c r="AU507" s="390"/>
      <c r="AV507" s="390"/>
      <c r="AW507" s="390"/>
      <c r="AX507" s="390"/>
      <c r="AY507" s="390"/>
      <c r="AZ507" s="390"/>
      <c r="BA507" s="392"/>
      <c r="BB507" s="469"/>
      <c r="BC507" s="392"/>
      <c r="BD507" s="392"/>
      <c r="BE507" s="392"/>
      <c r="BF507" s="392"/>
      <c r="BG507" s="392"/>
      <c r="BH507" s="392"/>
      <c r="BI507" s="392"/>
      <c r="BJ507" s="392"/>
      <c r="BK507" s="392"/>
      <c r="BL507" s="392"/>
      <c r="BM507" s="392"/>
      <c r="BN507" s="392"/>
      <c r="BO507" s="392"/>
      <c r="BP507" s="392"/>
      <c r="BQ507" s="392"/>
      <c r="BR507" s="392"/>
      <c r="BS507" s="393"/>
      <c r="BT507" s="393"/>
      <c r="BU507" s="393"/>
      <c r="BV507" s="393"/>
      <c r="BW507" s="393"/>
      <c r="BX507" s="393"/>
      <c r="BY507" s="393"/>
      <c r="BZ507" s="393"/>
      <c r="CA507" s="393"/>
      <c r="CB507" s="393"/>
      <c r="CC507" s="393"/>
      <c r="CD507" s="393"/>
      <c r="CE507" s="393"/>
      <c r="CF507" s="393"/>
      <c r="CG507" s="393"/>
      <c r="CH507" s="393"/>
      <c r="CI507" s="393"/>
      <c r="CJ507" s="393"/>
      <c r="CK507" s="393"/>
      <c r="CL507" s="393"/>
      <c r="CM507" s="393"/>
      <c r="CN507" s="393"/>
      <c r="CO507" s="393"/>
      <c r="CP507" s="393"/>
      <c r="CQ507" s="393"/>
      <c r="CR507" s="393"/>
      <c r="CS507" s="393"/>
      <c r="CT507" s="393"/>
      <c r="CU507" s="393"/>
      <c r="CV507" s="393"/>
      <c r="CW507" s="393"/>
      <c r="CX507" s="393"/>
      <c r="CY507" s="393"/>
      <c r="CZ507" s="393"/>
    </row>
    <row r="508" s="397" customFormat="true" ht="25.15" customHeight="true" x14ac:dyDescent="0.2">
      <c r="C508" s="1154" t="s">
        <v>243</v>
      </c>
      <c r="D508" s="1155"/>
      <c r="E508" s="717">
        <v>3.5003419125023229E-2</v>
      </c>
      <c r="F508" s="671"/>
      <c r="G508" s="671"/>
      <c r="H508" s="1155" t="s">
        <v>243</v>
      </c>
      <c r="I508" s="1155"/>
      <c r="J508" s="718">
        <v>3.3939804895364849E-2</v>
      </c>
      <c r="K508" s="671"/>
      <c r="L508" s="671"/>
      <c r="M508" s="1155" t="s">
        <v>243</v>
      </c>
      <c r="N508" s="1155"/>
      <c r="O508" s="719">
        <v>3.0013574965522909E-2</v>
      </c>
      <c r="P508" s="671"/>
      <c r="Q508" s="671"/>
      <c r="S508" s="390"/>
      <c r="T508" s="390"/>
      <c r="U508" s="390"/>
      <c r="V508" s="390"/>
      <c r="W508" s="390"/>
      <c r="X508" s="390"/>
      <c r="Y508" s="390"/>
      <c r="Z508" s="390"/>
      <c r="AA508" s="390"/>
      <c r="AB508" s="390"/>
      <c r="AC508" s="390"/>
      <c r="AD508" s="390"/>
      <c r="AE508" s="390"/>
      <c r="AF508" s="390"/>
      <c r="AG508" s="390"/>
      <c r="AH508" s="390"/>
      <c r="AI508" s="390"/>
      <c r="AJ508" s="390"/>
      <c r="AK508" s="390"/>
      <c r="AL508" s="390"/>
      <c r="AM508" s="390"/>
      <c r="AN508" s="390"/>
      <c r="AO508" s="390"/>
      <c r="AP508" s="390"/>
      <c r="AQ508" s="390"/>
      <c r="AR508" s="390"/>
      <c r="AS508" s="390"/>
      <c r="AT508" s="390"/>
      <c r="AU508" s="390"/>
      <c r="AV508" s="390"/>
      <c r="AW508" s="390"/>
      <c r="AX508" s="390"/>
      <c r="AY508" s="390"/>
      <c r="AZ508" s="390"/>
      <c r="BA508" s="392"/>
      <c r="BB508" s="469"/>
      <c r="BC508" s="392"/>
      <c r="BD508" s="392"/>
      <c r="BE508" s="392"/>
      <c r="BF508" s="392"/>
      <c r="BG508" s="392"/>
      <c r="BH508" s="392"/>
      <c r="BI508" s="392"/>
      <c r="BJ508" s="392"/>
      <c r="BK508" s="392"/>
      <c r="BL508" s="392"/>
      <c r="BM508" s="392"/>
      <c r="BN508" s="392"/>
      <c r="BO508" s="392"/>
      <c r="BP508" s="392"/>
      <c r="BQ508" s="392"/>
      <c r="BR508" s="392"/>
      <c r="BS508" s="393"/>
      <c r="BT508" s="393"/>
      <c r="BU508" s="393"/>
      <c r="BV508" s="393"/>
      <c r="BW508" s="393"/>
      <c r="BX508" s="393"/>
      <c r="BY508" s="393"/>
      <c r="BZ508" s="393"/>
      <c r="CA508" s="393"/>
      <c r="CB508" s="393"/>
      <c r="CC508" s="393"/>
      <c r="CD508" s="393"/>
      <c r="CE508" s="393"/>
      <c r="CF508" s="393"/>
      <c r="CG508" s="393"/>
      <c r="CH508" s="393"/>
      <c r="CI508" s="393"/>
      <c r="CJ508" s="393"/>
      <c r="CK508" s="393"/>
      <c r="CL508" s="393"/>
      <c r="CM508" s="393"/>
      <c r="CN508" s="393"/>
      <c r="CO508" s="393"/>
      <c r="CP508" s="393"/>
      <c r="CQ508" s="393"/>
      <c r="CR508" s="393"/>
      <c r="CS508" s="393"/>
      <c r="CT508" s="393"/>
      <c r="CU508" s="393"/>
      <c r="CV508" s="393"/>
      <c r="CW508" s="393"/>
      <c r="CX508" s="393"/>
      <c r="CY508" s="393"/>
      <c r="CZ508" s="393"/>
    </row>
    <row r="509" s="397" customFormat="true" ht="25.15" customHeight="true" x14ac:dyDescent="0.2">
      <c r="C509" s="1154" t="s">
        <v>240</v>
      </c>
      <c r="D509" s="1155"/>
      <c r="E509" s="717">
        <v>-3.510315300012605E-3</v>
      </c>
      <c r="F509" s="671"/>
      <c r="G509" s="671"/>
      <c r="H509" s="1155" t="s">
        <v>240</v>
      </c>
      <c r="I509" s="1155"/>
      <c r="J509" s="718">
        <v>-1.327317145228458E-2</v>
      </c>
      <c r="K509" s="671"/>
      <c r="L509" s="671"/>
      <c r="M509" s="1155" t="s">
        <v>240</v>
      </c>
      <c r="N509" s="1155"/>
      <c r="O509" s="719">
        <v>3.1819760181567057E-3</v>
      </c>
      <c r="P509" s="671"/>
      <c r="Q509" s="671"/>
      <c r="S509" s="390"/>
      <c r="T509" s="390"/>
      <c r="U509" s="390"/>
      <c r="V509" s="390"/>
      <c r="W509" s="390"/>
      <c r="X509" s="390"/>
      <c r="Y509" s="390"/>
      <c r="Z509" s="390"/>
      <c r="AA509" s="390"/>
      <c r="AB509" s="390"/>
      <c r="AC509" s="390"/>
      <c r="AD509" s="390"/>
      <c r="AE509" s="390"/>
      <c r="AF509" s="390"/>
      <c r="AG509" s="390"/>
      <c r="AH509" s="390"/>
      <c r="AI509" s="390"/>
      <c r="AJ509" s="390"/>
      <c r="AK509" s="390"/>
      <c r="AL509" s="390"/>
      <c r="AM509" s="390"/>
      <c r="AN509" s="390"/>
      <c r="AO509" s="390"/>
      <c r="AP509" s="390"/>
      <c r="AQ509" s="390"/>
      <c r="AR509" s="390"/>
      <c r="AS509" s="390"/>
      <c r="AT509" s="390"/>
      <c r="AU509" s="390"/>
      <c r="AV509" s="390"/>
      <c r="AW509" s="390"/>
      <c r="AX509" s="390"/>
      <c r="AY509" s="390"/>
      <c r="AZ509" s="390"/>
      <c r="BA509" s="392"/>
      <c r="BB509" s="469"/>
      <c r="BC509" s="392"/>
      <c r="BD509" s="392"/>
      <c r="BE509" s="392"/>
      <c r="BF509" s="392"/>
      <c r="BG509" s="392"/>
      <c r="BH509" s="392"/>
      <c r="BI509" s="392"/>
      <c r="BJ509" s="392"/>
      <c r="BK509" s="392"/>
      <c r="BL509" s="392"/>
      <c r="BM509" s="392"/>
      <c r="BN509" s="392"/>
      <c r="BO509" s="392"/>
      <c r="BP509" s="392"/>
      <c r="BQ509" s="392"/>
      <c r="BR509" s="392"/>
      <c r="BS509" s="393"/>
      <c r="BT509" s="393"/>
      <c r="BU509" s="393"/>
      <c r="BV509" s="393"/>
      <c r="BW509" s="393"/>
      <c r="BX509" s="393"/>
      <c r="BY509" s="393"/>
      <c r="BZ509" s="393"/>
      <c r="CA509" s="393"/>
      <c r="CB509" s="393"/>
      <c r="CC509" s="393"/>
      <c r="CD509" s="393"/>
      <c r="CE509" s="393"/>
      <c r="CF509" s="393"/>
      <c r="CG509" s="393"/>
      <c r="CH509" s="393"/>
      <c r="CI509" s="393"/>
      <c r="CJ509" s="393"/>
      <c r="CK509" s="393"/>
      <c r="CL509" s="393"/>
      <c r="CM509" s="393"/>
      <c r="CN509" s="393"/>
      <c r="CO509" s="393"/>
      <c r="CP509" s="393"/>
      <c r="CQ509" s="393"/>
      <c r="CR509" s="393"/>
      <c r="CS509" s="393"/>
      <c r="CT509" s="393"/>
      <c r="CU509" s="393"/>
      <c r="CV509" s="393"/>
      <c r="CW509" s="393"/>
      <c r="CX509" s="393"/>
      <c r="CY509" s="393"/>
      <c r="CZ509" s="393"/>
    </row>
    <row r="510" s="397" customFormat="true" ht="25.15" customHeight="true" x14ac:dyDescent="0.2">
      <c r="C510" s="1154" t="s">
        <v>238</v>
      </c>
      <c r="D510" s="1155"/>
      <c r="E510" s="717">
        <v>-1.1191843285190281E-2</v>
      </c>
      <c r="F510" s="671"/>
      <c r="G510" s="671"/>
      <c r="H510" s="1155" t="s">
        <v>238</v>
      </c>
      <c r="I510" s="1155"/>
      <c r="J510" s="718">
        <v>-2.1204503301304436E-2</v>
      </c>
      <c r="K510" s="671"/>
      <c r="L510" s="671"/>
      <c r="M510" s="1155" t="s">
        <v>238</v>
      </c>
      <c r="N510" s="1155"/>
      <c r="O510" s="719">
        <v>-3.0182017564361558E-3</v>
      </c>
      <c r="P510" s="671"/>
      <c r="Q510" s="671"/>
      <c r="S510" s="390"/>
      <c r="T510" s="390"/>
      <c r="U510" s="390"/>
      <c r="V510" s="390"/>
      <c r="W510" s="390"/>
      <c r="X510" s="390"/>
      <c r="Y510" s="390"/>
      <c r="Z510" s="390"/>
      <c r="AA510" s="390"/>
      <c r="AB510" s="390"/>
      <c r="AC510" s="390"/>
      <c r="AD510" s="390"/>
      <c r="AE510" s="390"/>
      <c r="AF510" s="390"/>
      <c r="AG510" s="390"/>
      <c r="AH510" s="390"/>
      <c r="AI510" s="390"/>
      <c r="AJ510" s="390"/>
      <c r="AK510" s="390"/>
      <c r="AL510" s="390"/>
      <c r="AM510" s="390"/>
      <c r="AN510" s="390"/>
      <c r="AO510" s="390"/>
      <c r="AP510" s="390"/>
      <c r="AQ510" s="390"/>
      <c r="AR510" s="390"/>
      <c r="AS510" s="390"/>
      <c r="AT510" s="390"/>
      <c r="AU510" s="390"/>
      <c r="AV510" s="390"/>
      <c r="AW510" s="390"/>
      <c r="AX510" s="390"/>
      <c r="AY510" s="390"/>
      <c r="AZ510" s="390"/>
      <c r="BA510" s="392"/>
      <c r="BB510" s="469"/>
      <c r="BC510" s="392"/>
      <c r="BD510" s="392"/>
      <c r="BE510" s="392"/>
      <c r="BF510" s="392"/>
      <c r="BG510" s="392"/>
      <c r="BH510" s="392"/>
      <c r="BI510" s="392"/>
      <c r="BJ510" s="392"/>
      <c r="BK510" s="392"/>
      <c r="BL510" s="392"/>
      <c r="BM510" s="392"/>
      <c r="BN510" s="392"/>
      <c r="BO510" s="392"/>
      <c r="BP510" s="392"/>
      <c r="BQ510" s="392"/>
      <c r="BR510" s="392"/>
      <c r="BS510" s="393"/>
      <c r="BT510" s="393"/>
      <c r="BU510" s="393"/>
      <c r="BV510" s="393"/>
      <c r="BW510" s="393"/>
      <c r="BX510" s="393"/>
      <c r="BY510" s="393"/>
      <c r="BZ510" s="393"/>
      <c r="CA510" s="393"/>
      <c r="CB510" s="393"/>
      <c r="CC510" s="393"/>
      <c r="CD510" s="393"/>
      <c r="CE510" s="393"/>
      <c r="CF510" s="393"/>
      <c r="CG510" s="393"/>
      <c r="CH510" s="393"/>
      <c r="CI510" s="393"/>
      <c r="CJ510" s="393"/>
      <c r="CK510" s="393"/>
      <c r="CL510" s="393"/>
      <c r="CM510" s="393"/>
      <c r="CN510" s="393"/>
      <c r="CO510" s="393"/>
      <c r="CP510" s="393"/>
      <c r="CQ510" s="393"/>
      <c r="CR510" s="393"/>
      <c r="CS510" s="393"/>
      <c r="CT510" s="393"/>
      <c r="CU510" s="393"/>
      <c r="CV510" s="393"/>
      <c r="CW510" s="393"/>
      <c r="CX510" s="393"/>
      <c r="CY510" s="393"/>
      <c r="CZ510" s="393"/>
    </row>
    <row r="511" s="397" customFormat="true" ht="25.15" customHeight="true" x14ac:dyDescent="0.2">
      <c r="C511" s="1154" t="s">
        <v>249</v>
      </c>
      <c r="D511" s="1155"/>
      <c r="E511" s="717">
        <v>-1.3838941799991336E-2</v>
      </c>
      <c r="F511" s="671"/>
      <c r="G511" s="671"/>
      <c r="H511" s="1155" t="s">
        <v>249</v>
      </c>
      <c r="I511" s="1155"/>
      <c r="J511" s="718">
        <v>-1.6221370654953202E-2</v>
      </c>
      <c r="K511" s="671"/>
      <c r="L511" s="671"/>
      <c r="M511" s="1155" t="s">
        <v>249</v>
      </c>
      <c r="N511" s="1155"/>
      <c r="O511" s="719">
        <v>-1.4484661043034379E-2</v>
      </c>
      <c r="P511" s="671"/>
      <c r="Q511" s="671"/>
      <c r="S511" s="390"/>
      <c r="T511" s="390"/>
      <c r="U511" s="390"/>
      <c r="V511" s="390"/>
      <c r="W511" s="390"/>
      <c r="X511" s="390"/>
      <c r="Y511" s="390"/>
      <c r="Z511" s="390"/>
      <c r="AA511" s="390"/>
      <c r="AB511" s="390"/>
      <c r="AC511" s="390"/>
      <c r="AD511" s="390"/>
      <c r="AE511" s="390"/>
      <c r="AF511" s="390"/>
      <c r="AG511" s="390"/>
      <c r="AH511" s="390"/>
      <c r="AI511" s="390"/>
      <c r="AJ511" s="390"/>
      <c r="AK511" s="390"/>
      <c r="AL511" s="390"/>
      <c r="AM511" s="390"/>
      <c r="AN511" s="390"/>
      <c r="AO511" s="390"/>
      <c r="AP511" s="390"/>
      <c r="AQ511" s="390"/>
      <c r="AR511" s="390"/>
      <c r="AS511" s="390"/>
      <c r="AT511" s="390"/>
      <c r="AU511" s="390"/>
      <c r="AV511" s="390"/>
      <c r="AW511" s="390"/>
      <c r="AX511" s="390"/>
      <c r="AY511" s="390"/>
      <c r="AZ511" s="390"/>
      <c r="BA511" s="392"/>
      <c r="BB511" s="469"/>
      <c r="BC511" s="392"/>
      <c r="BD511" s="392"/>
      <c r="BE511" s="392"/>
      <c r="BF511" s="392"/>
      <c r="BG511" s="392"/>
      <c r="BH511" s="392"/>
      <c r="BI511" s="392"/>
      <c r="BJ511" s="392"/>
      <c r="BK511" s="392"/>
      <c r="BL511" s="392"/>
      <c r="BM511" s="392"/>
      <c r="BN511" s="392"/>
      <c r="BO511" s="392"/>
      <c r="BP511" s="392"/>
      <c r="BQ511" s="392"/>
      <c r="BR511" s="392"/>
      <c r="BS511" s="393"/>
      <c r="BT511" s="393"/>
      <c r="BU511" s="393"/>
      <c r="BV511" s="393"/>
      <c r="BW511" s="393"/>
      <c r="BX511" s="393"/>
      <c r="BY511" s="393"/>
      <c r="BZ511" s="393"/>
      <c r="CA511" s="393"/>
      <c r="CB511" s="393"/>
      <c r="CC511" s="393"/>
      <c r="CD511" s="393"/>
      <c r="CE511" s="393"/>
      <c r="CF511" s="393"/>
      <c r="CG511" s="393"/>
      <c r="CH511" s="393"/>
      <c r="CI511" s="393"/>
      <c r="CJ511" s="393"/>
      <c r="CK511" s="393"/>
      <c r="CL511" s="393"/>
      <c r="CM511" s="393"/>
      <c r="CN511" s="393"/>
      <c r="CO511" s="393"/>
      <c r="CP511" s="393"/>
      <c r="CQ511" s="393"/>
      <c r="CR511" s="393"/>
      <c r="CS511" s="393"/>
      <c r="CT511" s="393"/>
      <c r="CU511" s="393"/>
      <c r="CV511" s="393"/>
      <c r="CW511" s="393"/>
      <c r="CX511" s="393"/>
      <c r="CY511" s="393"/>
      <c r="CZ511" s="393"/>
    </row>
    <row r="512" s="397" customFormat="true" ht="25.15" customHeight="true" x14ac:dyDescent="0.2">
      <c r="C512" s="1154" t="s">
        <v>232</v>
      </c>
      <c r="D512" s="1155"/>
      <c r="E512" s="717">
        <v>-5.1096223958555988E-2</v>
      </c>
      <c r="F512" s="671"/>
      <c r="G512" s="671"/>
      <c r="H512" s="1155" t="s">
        <v>232</v>
      </c>
      <c r="I512" s="1155"/>
      <c r="J512" s="718">
        <v>-5.2232381935519039E-2</v>
      </c>
      <c r="K512" s="671"/>
      <c r="L512" s="671"/>
      <c r="M512" s="1155" t="s">
        <v>232</v>
      </c>
      <c r="N512" s="1155"/>
      <c r="O512" s="719">
        <v>-4.8482909226119086E-2</v>
      </c>
      <c r="P512" s="671"/>
      <c r="Q512" s="671"/>
      <c r="S512" s="390"/>
      <c r="T512" s="390"/>
      <c r="U512" s="390"/>
      <c r="V512" s="390"/>
      <c r="W512" s="390"/>
      <c r="X512" s="390"/>
      <c r="Y512" s="390"/>
      <c r="Z512" s="390"/>
      <c r="AA512" s="390"/>
      <c r="AB512" s="390"/>
      <c r="AC512" s="390"/>
      <c r="AD512" s="390"/>
      <c r="AE512" s="390"/>
      <c r="AF512" s="390"/>
      <c r="AG512" s="390"/>
      <c r="AH512" s="390"/>
      <c r="AI512" s="390"/>
      <c r="AJ512" s="390"/>
      <c r="AK512" s="390"/>
      <c r="AL512" s="390"/>
      <c r="AM512" s="390"/>
      <c r="AN512" s="390"/>
      <c r="AO512" s="390"/>
      <c r="AP512" s="390"/>
      <c r="AQ512" s="390"/>
      <c r="AR512" s="390"/>
      <c r="AS512" s="390"/>
      <c r="AT512" s="390"/>
      <c r="AU512" s="390"/>
      <c r="AV512" s="390"/>
      <c r="AW512" s="390"/>
      <c r="AX512" s="390"/>
      <c r="AY512" s="390"/>
      <c r="AZ512" s="390"/>
      <c r="BA512" s="392"/>
      <c r="BB512" s="469"/>
      <c r="BC512" s="392"/>
      <c r="BD512" s="392"/>
      <c r="BE512" s="392"/>
      <c r="BF512" s="392"/>
      <c r="BG512" s="392"/>
      <c r="BH512" s="392"/>
      <c r="BI512" s="392"/>
      <c r="BJ512" s="392"/>
      <c r="BK512" s="392"/>
      <c r="BL512" s="392"/>
      <c r="BM512" s="392"/>
      <c r="BN512" s="392"/>
      <c r="BO512" s="392"/>
      <c r="BP512" s="392"/>
      <c r="BQ512" s="392"/>
      <c r="BR512" s="392"/>
      <c r="BS512" s="393"/>
      <c r="BT512" s="393"/>
      <c r="BU512" s="393"/>
      <c r="BV512" s="393"/>
      <c r="BW512" s="393"/>
      <c r="BX512" s="393"/>
      <c r="BY512" s="393"/>
      <c r="BZ512" s="393"/>
      <c r="CA512" s="393"/>
      <c r="CB512" s="393"/>
      <c r="CC512" s="393"/>
      <c r="CD512" s="393"/>
      <c r="CE512" s="393"/>
      <c r="CF512" s="393"/>
      <c r="CG512" s="393"/>
      <c r="CH512" s="393"/>
      <c r="CI512" s="393"/>
      <c r="CJ512" s="393"/>
      <c r="CK512" s="393"/>
      <c r="CL512" s="393"/>
      <c r="CM512" s="393"/>
      <c r="CN512" s="393"/>
      <c r="CO512" s="393"/>
      <c r="CP512" s="393"/>
      <c r="CQ512" s="393"/>
      <c r="CR512" s="393"/>
      <c r="CS512" s="393"/>
      <c r="CT512" s="393"/>
      <c r="CU512" s="393"/>
      <c r="CV512" s="393"/>
      <c r="CW512" s="393"/>
      <c r="CX512" s="393"/>
      <c r="CY512" s="393"/>
      <c r="CZ512" s="393"/>
    </row>
    <row r="513" s="397" customFormat="true" ht="25.15" customHeight="true" x14ac:dyDescent="0.2">
      <c r="C513" s="1154" t="s">
        <v>217</v>
      </c>
      <c r="D513" s="1155"/>
      <c r="E513" s="717">
        <v>-6.2602075800255716E-2</v>
      </c>
      <c r="F513" s="671"/>
      <c r="G513" s="671"/>
      <c r="H513" s="1155" t="s">
        <v>217</v>
      </c>
      <c r="I513" s="1155"/>
      <c r="J513" s="718">
        <v>-5.4980700788710646E-2</v>
      </c>
      <c r="K513" s="671"/>
      <c r="L513" s="671"/>
      <c r="M513" s="1155" t="s">
        <v>217</v>
      </c>
      <c r="N513" s="1155"/>
      <c r="O513" s="719">
        <v>-7.0731678588895036E-2</v>
      </c>
      <c r="P513" s="671"/>
      <c r="Q513" s="671"/>
      <c r="S513" s="390"/>
      <c r="T513" s="390"/>
      <c r="U513" s="390"/>
      <c r="V513" s="390"/>
      <c r="W513" s="390"/>
      <c r="X513" s="390"/>
      <c r="Y513" s="390"/>
      <c r="Z513" s="390"/>
      <c r="AA513" s="390"/>
      <c r="AB513" s="390"/>
      <c r="AC513" s="390"/>
      <c r="AD513" s="390"/>
      <c r="AE513" s="390"/>
      <c r="AF513" s="390"/>
      <c r="AG513" s="390"/>
      <c r="AH513" s="390"/>
      <c r="AI513" s="390"/>
      <c r="AJ513" s="390"/>
      <c r="AK513" s="390"/>
      <c r="AL513" s="390"/>
      <c r="AM513" s="390"/>
      <c r="AN513" s="390"/>
      <c r="AO513" s="390"/>
      <c r="AP513" s="390"/>
      <c r="AQ513" s="390"/>
      <c r="AR513" s="390"/>
      <c r="AS513" s="390"/>
      <c r="AT513" s="390"/>
      <c r="AU513" s="390"/>
      <c r="AV513" s="390"/>
      <c r="AW513" s="390"/>
      <c r="AX513" s="390"/>
      <c r="AY513" s="390"/>
      <c r="AZ513" s="390"/>
      <c r="BA513" s="392"/>
      <c r="BB513" s="469"/>
      <c r="BC513" s="392"/>
      <c r="BD513" s="392"/>
      <c r="BE513" s="392"/>
      <c r="BF513" s="392"/>
      <c r="BG513" s="392"/>
      <c r="BH513" s="392"/>
      <c r="BI513" s="392"/>
      <c r="BJ513" s="392"/>
      <c r="BK513" s="392"/>
      <c r="BL513" s="392"/>
      <c r="BM513" s="392"/>
      <c r="BN513" s="392"/>
      <c r="BO513" s="392"/>
      <c r="BP513" s="392"/>
      <c r="BQ513" s="392"/>
      <c r="BR513" s="392"/>
      <c r="BS513" s="393"/>
      <c r="BT513" s="393"/>
      <c r="BU513" s="393"/>
      <c r="BV513" s="393"/>
      <c r="BW513" s="393"/>
      <c r="BX513" s="393"/>
      <c r="BY513" s="393"/>
      <c r="BZ513" s="393"/>
      <c r="CA513" s="393"/>
      <c r="CB513" s="393"/>
      <c r="CC513" s="393"/>
      <c r="CD513" s="393"/>
      <c r="CE513" s="393"/>
      <c r="CF513" s="393"/>
      <c r="CG513" s="393"/>
      <c r="CH513" s="393"/>
      <c r="CI513" s="393"/>
      <c r="CJ513" s="393"/>
      <c r="CK513" s="393"/>
      <c r="CL513" s="393"/>
      <c r="CM513" s="393"/>
      <c r="CN513" s="393"/>
      <c r="CO513" s="393"/>
      <c r="CP513" s="393"/>
      <c r="CQ513" s="393"/>
      <c r="CR513" s="393"/>
      <c r="CS513" s="393"/>
      <c r="CT513" s="393"/>
      <c r="CU513" s="393"/>
      <c r="CV513" s="393"/>
      <c r="CW513" s="393"/>
      <c r="CX513" s="393"/>
      <c r="CY513" s="393"/>
      <c r="CZ513" s="393"/>
    </row>
    <row r="514" s="397" customFormat="true" ht="25.15" customHeight="true" x14ac:dyDescent="0.2">
      <c r="C514" s="1154" t="s">
        <v>208</v>
      </c>
      <c r="D514" s="1155"/>
      <c r="E514" s="717">
        <v>9.0657103120135377E-2</v>
      </c>
      <c r="F514" s="671"/>
      <c r="G514" s="671"/>
      <c r="H514" s="1155" t="s">
        <v>208</v>
      </c>
      <c r="I514" s="1155"/>
      <c r="J514" s="718">
        <v>9.3160019283953552E-2</v>
      </c>
      <c r="K514" s="671"/>
      <c r="L514" s="671"/>
      <c r="M514" s="1155" t="s">
        <v>208</v>
      </c>
      <c r="N514" s="1155"/>
      <c r="O514" s="719">
        <v>0.10011516335597744</v>
      </c>
      <c r="P514" s="671"/>
      <c r="Q514" s="671"/>
      <c r="S514" s="390"/>
      <c r="T514" s="390"/>
      <c r="U514" s="390"/>
      <c r="V514" s="390"/>
      <c r="W514" s="390"/>
      <c r="X514" s="390"/>
      <c r="Y514" s="390"/>
      <c r="Z514" s="390"/>
      <c r="AA514" s="390"/>
      <c r="AB514" s="390"/>
      <c r="AC514" s="390"/>
      <c r="AD514" s="390"/>
      <c r="AE514" s="390"/>
      <c r="AF514" s="390"/>
      <c r="AG514" s="390"/>
      <c r="AH514" s="390"/>
      <c r="AI514" s="390"/>
      <c r="AJ514" s="390"/>
      <c r="AK514" s="390"/>
      <c r="AL514" s="390"/>
      <c r="AM514" s="390"/>
      <c r="AN514" s="390"/>
      <c r="AO514" s="390"/>
      <c r="AP514" s="390"/>
      <c r="AQ514" s="390"/>
      <c r="AR514" s="390"/>
      <c r="AS514" s="390"/>
      <c r="AT514" s="390"/>
      <c r="AU514" s="390"/>
      <c r="AV514" s="390"/>
      <c r="AW514" s="390"/>
      <c r="AX514" s="390"/>
      <c r="AY514" s="390"/>
      <c r="AZ514" s="390"/>
      <c r="BA514" s="392"/>
      <c r="BB514" s="469"/>
      <c r="BC514" s="392"/>
      <c r="BD514" s="392"/>
      <c r="BE514" s="392"/>
      <c r="BF514" s="392"/>
      <c r="BG514" s="392"/>
      <c r="BH514" s="392"/>
      <c r="BI514" s="392"/>
      <c r="BJ514" s="392"/>
      <c r="BK514" s="392"/>
      <c r="BL514" s="392"/>
      <c r="BM514" s="392"/>
      <c r="BN514" s="392"/>
      <c r="BO514" s="392"/>
      <c r="BP514" s="392"/>
      <c r="BQ514" s="392"/>
      <c r="BR514" s="392"/>
      <c r="BS514" s="393"/>
      <c r="BT514" s="393"/>
      <c r="BU514" s="393"/>
      <c r="BV514" s="393"/>
      <c r="BW514" s="393"/>
      <c r="BX514" s="393"/>
      <c r="BY514" s="393"/>
      <c r="BZ514" s="393"/>
      <c r="CA514" s="393"/>
      <c r="CB514" s="393"/>
      <c r="CC514" s="393"/>
      <c r="CD514" s="393"/>
      <c r="CE514" s="393"/>
      <c r="CF514" s="393"/>
      <c r="CG514" s="393"/>
      <c r="CH514" s="393"/>
      <c r="CI514" s="393"/>
      <c r="CJ514" s="393"/>
      <c r="CK514" s="393"/>
      <c r="CL514" s="393"/>
      <c r="CM514" s="393"/>
      <c r="CN514" s="393"/>
      <c r="CO514" s="393"/>
      <c r="CP514" s="393"/>
      <c r="CQ514" s="393"/>
      <c r="CR514" s="393"/>
      <c r="CS514" s="393"/>
      <c r="CT514" s="393"/>
      <c r="CU514" s="393"/>
      <c r="CV514" s="393"/>
      <c r="CW514" s="393"/>
      <c r="CX514" s="393"/>
      <c r="CY514" s="393"/>
      <c r="CZ514" s="393"/>
    </row>
    <row r="515" s="397" customFormat="true" ht="25.15" customHeight="true" x14ac:dyDescent="0.2">
      <c r="C515" s="1154" t="s">
        <v>255</v>
      </c>
      <c r="D515" s="1155"/>
      <c r="E515" s="717">
        <v>2.5284886971074994E-4</v>
      </c>
      <c r="F515" s="671"/>
      <c r="G515" s="671"/>
      <c r="H515" s="1155" t="s">
        <v>255</v>
      </c>
      <c r="I515" s="1155"/>
      <c r="J515" s="718">
        <v>2.2922947146705806E-4</v>
      </c>
      <c r="K515" s="671"/>
      <c r="L515" s="671"/>
      <c r="M515" s="1155" t="s">
        <v>255</v>
      </c>
      <c r="N515" s="1155"/>
      <c r="O515" s="719">
        <v>3.4826837151410577E-4</v>
      </c>
      <c r="P515" s="671"/>
      <c r="Q515" s="671"/>
      <c r="S515" s="390"/>
      <c r="T515" s="390"/>
      <c r="U515" s="390"/>
      <c r="V515" s="390"/>
      <c r="W515" s="390"/>
      <c r="X515" s="390"/>
      <c r="Y515" s="390"/>
      <c r="Z515" s="390"/>
      <c r="AA515" s="390"/>
      <c r="AB515" s="390"/>
      <c r="AC515" s="390"/>
      <c r="AD515" s="390"/>
      <c r="AE515" s="390"/>
      <c r="AF515" s="390"/>
      <c r="AG515" s="390"/>
      <c r="AH515" s="390"/>
      <c r="AI515" s="390"/>
      <c r="AJ515" s="390"/>
      <c r="AK515" s="390"/>
      <c r="AL515" s="390"/>
      <c r="AM515" s="390"/>
      <c r="AN515" s="390"/>
      <c r="AO515" s="390"/>
      <c r="AP515" s="390"/>
      <c r="AQ515" s="390"/>
      <c r="AR515" s="390"/>
      <c r="AS515" s="390"/>
      <c r="AT515" s="390"/>
      <c r="AU515" s="390"/>
      <c r="AV515" s="390"/>
      <c r="AW515" s="390"/>
      <c r="AX515" s="390"/>
      <c r="AY515" s="390"/>
      <c r="AZ515" s="390"/>
      <c r="BA515" s="392"/>
      <c r="BB515" s="469"/>
      <c r="BC515" s="392"/>
      <c r="BD515" s="392"/>
      <c r="BE515" s="392"/>
      <c r="BF515" s="392"/>
      <c r="BG515" s="392"/>
      <c r="BH515" s="392"/>
      <c r="BI515" s="392"/>
      <c r="BJ515" s="392"/>
      <c r="BK515" s="392"/>
      <c r="BL515" s="392"/>
      <c r="BM515" s="392"/>
      <c r="BN515" s="392"/>
      <c r="BO515" s="392"/>
      <c r="BP515" s="392"/>
      <c r="BQ515" s="392"/>
      <c r="BR515" s="392"/>
      <c r="BS515" s="393"/>
      <c r="BT515" s="393"/>
      <c r="BU515" s="393"/>
      <c r="BV515" s="393"/>
      <c r="BW515" s="393"/>
      <c r="BX515" s="393"/>
      <c r="BY515" s="393"/>
      <c r="BZ515" s="393"/>
      <c r="CA515" s="393"/>
      <c r="CB515" s="393"/>
      <c r="CC515" s="393"/>
      <c r="CD515" s="393"/>
      <c r="CE515" s="393"/>
      <c r="CF515" s="393"/>
      <c r="CG515" s="393"/>
      <c r="CH515" s="393"/>
      <c r="CI515" s="393"/>
      <c r="CJ515" s="393"/>
      <c r="CK515" s="393"/>
      <c r="CL515" s="393"/>
      <c r="CM515" s="393"/>
      <c r="CN515" s="393"/>
      <c r="CO515" s="393"/>
      <c r="CP515" s="393"/>
      <c r="CQ515" s="393"/>
      <c r="CR515" s="393"/>
      <c r="CS515" s="393"/>
      <c r="CT515" s="393"/>
      <c r="CU515" s="393"/>
      <c r="CV515" s="393"/>
      <c r="CW515" s="393"/>
      <c r="CX515" s="393"/>
      <c r="CY515" s="393"/>
      <c r="CZ515" s="393"/>
    </row>
    <row r="516" s="397" customFormat="true" ht="25.15" customHeight="true" x14ac:dyDescent="0.2">
      <c r="C516" s="1154" t="s">
        <v>229</v>
      </c>
      <c r="D516" s="1155"/>
      <c r="E516" s="717">
        <v>-8.6356683914097371E-3</v>
      </c>
      <c r="F516" s="671"/>
      <c r="G516" s="671"/>
      <c r="H516" s="1155" t="s">
        <v>229</v>
      </c>
      <c r="I516" s="1155"/>
      <c r="J516" s="718">
        <v>-2.1077468972951027E-2</v>
      </c>
      <c r="K516" s="671"/>
      <c r="L516" s="671"/>
      <c r="M516" s="1155" t="s">
        <v>229</v>
      </c>
      <c r="N516" s="1155"/>
      <c r="O516" s="719">
        <v>-4.7183928902519694E-3</v>
      </c>
      <c r="P516" s="671"/>
      <c r="Q516" s="671"/>
      <c r="S516" s="390"/>
      <c r="T516" s="390"/>
      <c r="U516" s="390"/>
      <c r="V516" s="390"/>
      <c r="W516" s="390"/>
      <c r="X516" s="390"/>
      <c r="Y516" s="390"/>
      <c r="Z516" s="390"/>
      <c r="AA516" s="390"/>
      <c r="AB516" s="390"/>
      <c r="AC516" s="390"/>
      <c r="AD516" s="390"/>
      <c r="AE516" s="390"/>
      <c r="AF516" s="390"/>
      <c r="AG516" s="390"/>
      <c r="AH516" s="390"/>
      <c r="AI516" s="390"/>
      <c r="AJ516" s="390"/>
      <c r="AK516" s="390"/>
      <c r="AL516" s="390"/>
      <c r="AM516" s="390"/>
      <c r="AN516" s="390"/>
      <c r="AO516" s="390"/>
      <c r="AP516" s="390"/>
      <c r="AQ516" s="390"/>
      <c r="AR516" s="390"/>
      <c r="AS516" s="390"/>
      <c r="AT516" s="390"/>
      <c r="AU516" s="390"/>
      <c r="AV516" s="390"/>
      <c r="AW516" s="390"/>
      <c r="AX516" s="390"/>
      <c r="AY516" s="390"/>
      <c r="AZ516" s="390"/>
      <c r="BA516" s="392"/>
      <c r="BB516" s="469"/>
      <c r="BC516" s="392"/>
      <c r="BD516" s="392"/>
      <c r="BE516" s="392"/>
      <c r="BF516" s="392"/>
      <c r="BG516" s="392"/>
      <c r="BH516" s="392"/>
      <c r="BI516" s="392"/>
      <c r="BJ516" s="392"/>
      <c r="BK516" s="392"/>
      <c r="BL516" s="392"/>
      <c r="BM516" s="392"/>
      <c r="BN516" s="392"/>
      <c r="BO516" s="392"/>
      <c r="BP516" s="392"/>
      <c r="BQ516" s="392"/>
      <c r="BR516" s="392"/>
      <c r="BS516" s="393"/>
      <c r="BT516" s="393"/>
      <c r="BU516" s="393"/>
      <c r="BV516" s="393"/>
      <c r="BW516" s="393"/>
      <c r="BX516" s="393"/>
      <c r="BY516" s="393"/>
      <c r="BZ516" s="393"/>
      <c r="CA516" s="393"/>
      <c r="CB516" s="393"/>
      <c r="CC516" s="393"/>
      <c r="CD516" s="393"/>
      <c r="CE516" s="393"/>
      <c r="CF516" s="393"/>
      <c r="CG516" s="393"/>
      <c r="CH516" s="393"/>
      <c r="CI516" s="393"/>
      <c r="CJ516" s="393"/>
      <c r="CK516" s="393"/>
      <c r="CL516" s="393"/>
      <c r="CM516" s="393"/>
      <c r="CN516" s="393"/>
      <c r="CO516" s="393"/>
      <c r="CP516" s="393"/>
      <c r="CQ516" s="393"/>
      <c r="CR516" s="393"/>
      <c r="CS516" s="393"/>
      <c r="CT516" s="393"/>
      <c r="CU516" s="393"/>
      <c r="CV516" s="393"/>
      <c r="CW516" s="393"/>
      <c r="CX516" s="393"/>
      <c r="CY516" s="393"/>
      <c r="CZ516" s="393"/>
    </row>
    <row r="517" s="397" customFormat="true" ht="25.15" customHeight="true" x14ac:dyDescent="0.2">
      <c r="C517" s="1154" t="s">
        <v>253</v>
      </c>
      <c r="D517" s="1155"/>
      <c r="E517" s="717">
        <v>-2.3813158243970014E-3</v>
      </c>
      <c r="F517" s="671"/>
      <c r="G517" s="671"/>
      <c r="H517" s="1155" t="s">
        <v>253</v>
      </c>
      <c r="I517" s="1155"/>
      <c r="J517" s="718">
        <v>-2.5380992292575945E-3</v>
      </c>
      <c r="K517" s="671"/>
      <c r="L517" s="671"/>
      <c r="M517" s="1155" t="s">
        <v>253</v>
      </c>
      <c r="N517" s="1155"/>
      <c r="O517" s="719">
        <v>-1.832897345788118E-3</v>
      </c>
      <c r="P517" s="671"/>
      <c r="Q517" s="671"/>
      <c r="S517" s="390"/>
      <c r="T517" s="390"/>
      <c r="U517" s="390"/>
      <c r="V517" s="390"/>
      <c r="W517" s="390"/>
      <c r="X517" s="390"/>
      <c r="Y517" s="390"/>
      <c r="Z517" s="390"/>
      <c r="AA517" s="390"/>
      <c r="AB517" s="390"/>
      <c r="AC517" s="390"/>
      <c r="AD517" s="390"/>
      <c r="AE517" s="390"/>
      <c r="AF517" s="390"/>
      <c r="AG517" s="390"/>
      <c r="AH517" s="390"/>
      <c r="AI517" s="390"/>
      <c r="AJ517" s="390"/>
      <c r="AK517" s="390"/>
      <c r="AL517" s="390"/>
      <c r="AM517" s="390"/>
      <c r="AN517" s="390"/>
      <c r="AO517" s="390"/>
      <c r="AP517" s="390"/>
      <c r="AQ517" s="390"/>
      <c r="AR517" s="390"/>
      <c r="AS517" s="390"/>
      <c r="AT517" s="390"/>
      <c r="AU517" s="390"/>
      <c r="AV517" s="390"/>
      <c r="AW517" s="390"/>
      <c r="AX517" s="390"/>
      <c r="AY517" s="390"/>
      <c r="AZ517" s="390"/>
      <c r="BA517" s="392"/>
      <c r="BB517" s="469"/>
      <c r="BC517" s="392"/>
      <c r="BD517" s="392"/>
      <c r="BE517" s="392"/>
      <c r="BF517" s="392"/>
      <c r="BG517" s="392"/>
      <c r="BH517" s="392"/>
      <c r="BI517" s="392"/>
      <c r="BJ517" s="392"/>
      <c r="BK517" s="392"/>
      <c r="BL517" s="392"/>
      <c r="BM517" s="392"/>
      <c r="BN517" s="392"/>
      <c r="BO517" s="392"/>
      <c r="BP517" s="392"/>
      <c r="BQ517" s="392"/>
      <c r="BR517" s="392"/>
      <c r="BS517" s="393"/>
      <c r="BT517" s="393"/>
      <c r="BU517" s="393"/>
      <c r="BV517" s="393"/>
      <c r="BW517" s="393"/>
      <c r="BX517" s="393"/>
      <c r="BY517" s="393"/>
      <c r="BZ517" s="393"/>
      <c r="CA517" s="393"/>
      <c r="CB517" s="393"/>
      <c r="CC517" s="393"/>
      <c r="CD517" s="393"/>
      <c r="CE517" s="393"/>
      <c r="CF517" s="393"/>
      <c r="CG517" s="393"/>
      <c r="CH517" s="393"/>
      <c r="CI517" s="393"/>
      <c r="CJ517" s="393"/>
      <c r="CK517" s="393"/>
      <c r="CL517" s="393"/>
      <c r="CM517" s="393"/>
      <c r="CN517" s="393"/>
      <c r="CO517" s="393"/>
      <c r="CP517" s="393"/>
      <c r="CQ517" s="393"/>
      <c r="CR517" s="393"/>
      <c r="CS517" s="393"/>
      <c r="CT517" s="393"/>
      <c r="CU517" s="393"/>
      <c r="CV517" s="393"/>
      <c r="CW517" s="393"/>
      <c r="CX517" s="393"/>
      <c r="CY517" s="393"/>
      <c r="CZ517" s="393"/>
    </row>
    <row r="518" s="397" customFormat="true" ht="25.15" customHeight="true" x14ac:dyDescent="0.2">
      <c r="C518" s="1154" t="s">
        <v>290</v>
      </c>
      <c r="D518" s="1155"/>
      <c r="E518" s="717">
        <v>3.5311065899571954E-2</v>
      </c>
      <c r="F518" s="671"/>
      <c r="G518" s="671"/>
      <c r="H518" s="1155" t="s">
        <v>290</v>
      </c>
      <c r="I518" s="1155"/>
      <c r="J518" s="718">
        <v>1.587641551642411E-2</v>
      </c>
      <c r="K518" s="671"/>
      <c r="L518" s="671"/>
      <c r="M518" s="1155" t="s">
        <v>290</v>
      </c>
      <c r="N518" s="1155"/>
      <c r="O518" s="719">
        <v>5.6325493574538345E-2</v>
      </c>
      <c r="P518" s="671"/>
      <c r="Q518" s="671"/>
      <c r="S518" s="390"/>
      <c r="T518" s="390"/>
      <c r="U518" s="390"/>
      <c r="V518" s="390"/>
      <c r="W518" s="390"/>
      <c r="X518" s="390"/>
      <c r="Y518" s="390"/>
      <c r="Z518" s="390"/>
      <c r="AA518" s="390"/>
      <c r="AB518" s="390"/>
      <c r="AC518" s="390"/>
      <c r="AD518" s="390"/>
      <c r="AE518" s="390"/>
      <c r="AF518" s="390"/>
      <c r="AG518" s="390"/>
      <c r="AH518" s="390"/>
      <c r="AI518" s="390"/>
      <c r="AJ518" s="390"/>
      <c r="AK518" s="390"/>
      <c r="AL518" s="390"/>
      <c r="AM518" s="390"/>
      <c r="AN518" s="390"/>
      <c r="AO518" s="390"/>
      <c r="AP518" s="390"/>
      <c r="AQ518" s="390"/>
      <c r="AR518" s="390"/>
      <c r="AS518" s="390"/>
      <c r="AT518" s="390"/>
      <c r="AU518" s="390"/>
      <c r="AV518" s="390"/>
      <c r="AW518" s="390"/>
      <c r="AX518" s="390"/>
      <c r="AY518" s="390"/>
      <c r="AZ518" s="390"/>
      <c r="BA518" s="392"/>
      <c r="BB518" s="469"/>
      <c r="BC518" s="392"/>
      <c r="BD518" s="392"/>
      <c r="BE518" s="392"/>
      <c r="BF518" s="392"/>
      <c r="BG518" s="392"/>
      <c r="BH518" s="392"/>
      <c r="BI518" s="392"/>
      <c r="BJ518" s="392"/>
      <c r="BK518" s="392"/>
      <c r="BL518" s="392"/>
      <c r="BM518" s="392"/>
      <c r="BN518" s="392"/>
      <c r="BO518" s="392"/>
      <c r="BP518" s="392"/>
      <c r="BQ518" s="392"/>
      <c r="BR518" s="392"/>
      <c r="BS518" s="393"/>
      <c r="BT518" s="393"/>
      <c r="BU518" s="393"/>
      <c r="BV518" s="393"/>
      <c r="BW518" s="393"/>
      <c r="BX518" s="393"/>
      <c r="BY518" s="393"/>
      <c r="BZ518" s="393"/>
      <c r="CA518" s="393"/>
      <c r="CB518" s="393"/>
      <c r="CC518" s="393"/>
      <c r="CD518" s="393"/>
      <c r="CE518" s="393"/>
      <c r="CF518" s="393"/>
      <c r="CG518" s="393"/>
      <c r="CH518" s="393"/>
      <c r="CI518" s="393"/>
      <c r="CJ518" s="393"/>
      <c r="CK518" s="393"/>
      <c r="CL518" s="393"/>
      <c r="CM518" s="393"/>
      <c r="CN518" s="393"/>
      <c r="CO518" s="393"/>
      <c r="CP518" s="393"/>
      <c r="CQ518" s="393"/>
      <c r="CR518" s="393"/>
      <c r="CS518" s="393"/>
      <c r="CT518" s="393"/>
      <c r="CU518" s="393"/>
      <c r="CV518" s="393"/>
      <c r="CW518" s="393"/>
      <c r="CX518" s="393"/>
      <c r="CY518" s="393"/>
      <c r="CZ518" s="393"/>
    </row>
    <row r="519" s="397" customFormat="true" ht="25.15" customHeight="true" x14ac:dyDescent="0.2">
      <c r="C519" s="1154" t="s">
        <v>280</v>
      </c>
      <c r="D519" s="1155"/>
      <c r="E519" s="717">
        <v>8.2540913820895873E-2</v>
      </c>
      <c r="F519" s="671"/>
      <c r="G519" s="671"/>
      <c r="H519" s="1155" t="s">
        <v>280</v>
      </c>
      <c r="I519" s="1155"/>
      <c r="J519" s="718">
        <v>8.6255209300388394E-2</v>
      </c>
      <c r="K519" s="671"/>
      <c r="L519" s="671"/>
      <c r="M519" s="1155" t="s">
        <v>280</v>
      </c>
      <c r="N519" s="1155"/>
      <c r="O519" s="719">
        <v>8.3228327154381804E-2</v>
      </c>
      <c r="P519" s="671"/>
      <c r="Q519" s="671"/>
      <c r="S519" s="390"/>
      <c r="T519" s="390"/>
      <c r="U519" s="390"/>
      <c r="V519" s="390"/>
      <c r="W519" s="390"/>
      <c r="X519" s="390"/>
      <c r="Y519" s="390"/>
      <c r="Z519" s="390"/>
      <c r="AA519" s="390"/>
      <c r="AB519" s="390"/>
      <c r="AC519" s="390"/>
      <c r="AD519" s="390"/>
      <c r="AE519" s="390"/>
      <c r="AF519" s="390"/>
      <c r="AG519" s="390"/>
      <c r="AH519" s="390"/>
      <c r="AI519" s="390"/>
      <c r="AJ519" s="390"/>
      <c r="AK519" s="390"/>
      <c r="AL519" s="390"/>
      <c r="AM519" s="390"/>
      <c r="AN519" s="390"/>
      <c r="AO519" s="390"/>
      <c r="AP519" s="390"/>
      <c r="AQ519" s="390"/>
      <c r="AR519" s="390"/>
      <c r="AS519" s="390"/>
      <c r="AT519" s="390"/>
      <c r="AU519" s="390"/>
      <c r="AV519" s="390"/>
      <c r="AW519" s="390"/>
      <c r="AX519" s="390"/>
      <c r="AY519" s="390"/>
      <c r="AZ519" s="390"/>
      <c r="BA519" s="392"/>
      <c r="BB519" s="469"/>
      <c r="BC519" s="392"/>
      <c r="BD519" s="392"/>
      <c r="BE519" s="392"/>
      <c r="BF519" s="392"/>
      <c r="BG519" s="392"/>
      <c r="BH519" s="392"/>
      <c r="BI519" s="392"/>
      <c r="BJ519" s="392"/>
      <c r="BK519" s="392"/>
      <c r="BL519" s="392"/>
      <c r="BM519" s="392"/>
      <c r="BN519" s="392"/>
      <c r="BO519" s="392"/>
      <c r="BP519" s="392"/>
      <c r="BQ519" s="392"/>
      <c r="BR519" s="392"/>
      <c r="BS519" s="393"/>
      <c r="BT519" s="393"/>
      <c r="BU519" s="393"/>
      <c r="BV519" s="393"/>
      <c r="BW519" s="393"/>
      <c r="BX519" s="393"/>
      <c r="BY519" s="393"/>
      <c r="BZ519" s="393"/>
      <c r="CA519" s="393"/>
      <c r="CB519" s="393"/>
      <c r="CC519" s="393"/>
      <c r="CD519" s="393"/>
      <c r="CE519" s="393"/>
      <c r="CF519" s="393"/>
      <c r="CG519" s="393"/>
      <c r="CH519" s="393"/>
      <c r="CI519" s="393"/>
      <c r="CJ519" s="393"/>
      <c r="CK519" s="393"/>
      <c r="CL519" s="393"/>
      <c r="CM519" s="393"/>
      <c r="CN519" s="393"/>
      <c r="CO519" s="393"/>
      <c r="CP519" s="393"/>
      <c r="CQ519" s="393"/>
      <c r="CR519" s="393"/>
      <c r="CS519" s="393"/>
      <c r="CT519" s="393"/>
      <c r="CU519" s="393"/>
      <c r="CV519" s="393"/>
      <c r="CW519" s="393"/>
      <c r="CX519" s="393"/>
      <c r="CY519" s="393"/>
      <c r="CZ519" s="393"/>
    </row>
    <row r="520" s="397" customFormat="true" ht="25.15" customHeight="true" x14ac:dyDescent="0.2">
      <c r="C520" s="1154" t="s">
        <v>270</v>
      </c>
      <c r="D520" s="1155"/>
      <c r="E520" s="717">
        <v>8.5659374121878878E-2</v>
      </c>
      <c r="F520" s="671"/>
      <c r="G520" s="671"/>
      <c r="H520" s="1155" t="s">
        <v>270</v>
      </c>
      <c r="I520" s="1155"/>
      <c r="J520" s="718">
        <v>8.8235541508309562E-2</v>
      </c>
      <c r="K520" s="671"/>
      <c r="L520" s="671"/>
      <c r="M520" s="1155" t="s">
        <v>270</v>
      </c>
      <c r="N520" s="1155"/>
      <c r="O520" s="719">
        <v>9.9764393379757399E-2</v>
      </c>
      <c r="P520" s="671"/>
      <c r="Q520" s="671"/>
      <c r="S520" s="390"/>
      <c r="T520" s="390"/>
      <c r="U520" s="390"/>
      <c r="V520" s="390"/>
      <c r="W520" s="390"/>
      <c r="X520" s="390"/>
      <c r="Y520" s="390"/>
      <c r="Z520" s="390"/>
      <c r="AA520" s="390"/>
      <c r="AB520" s="390"/>
      <c r="AC520" s="390"/>
      <c r="AD520" s="390"/>
      <c r="AE520" s="390"/>
      <c r="AF520" s="390"/>
      <c r="AG520" s="390"/>
      <c r="AH520" s="390"/>
      <c r="AI520" s="390"/>
      <c r="AJ520" s="390"/>
      <c r="AK520" s="390"/>
      <c r="AL520" s="390"/>
      <c r="AM520" s="390"/>
      <c r="AN520" s="390"/>
      <c r="AO520" s="390"/>
      <c r="AP520" s="390"/>
      <c r="AQ520" s="390"/>
      <c r="AR520" s="390"/>
      <c r="AS520" s="390"/>
      <c r="AT520" s="390"/>
      <c r="AU520" s="390"/>
      <c r="AV520" s="390"/>
      <c r="AW520" s="390"/>
      <c r="AX520" s="390"/>
      <c r="AY520" s="390"/>
      <c r="AZ520" s="390"/>
      <c r="BA520" s="392"/>
      <c r="BB520" s="469"/>
      <c r="BC520" s="392"/>
      <c r="BD520" s="392"/>
      <c r="BE520" s="392"/>
      <c r="BF520" s="392"/>
      <c r="BG520" s="392"/>
      <c r="BH520" s="392"/>
      <c r="BI520" s="392"/>
      <c r="BJ520" s="392"/>
      <c r="BK520" s="392"/>
      <c r="BL520" s="392"/>
      <c r="BM520" s="392"/>
      <c r="BN520" s="392"/>
      <c r="BO520" s="392"/>
      <c r="BP520" s="392"/>
      <c r="BQ520" s="392"/>
      <c r="BR520" s="392"/>
      <c r="BS520" s="393"/>
      <c r="BT520" s="393"/>
      <c r="BU520" s="393"/>
      <c r="BV520" s="393"/>
      <c r="BW520" s="393"/>
      <c r="BX520" s="393"/>
      <c r="BY520" s="393"/>
      <c r="BZ520" s="393"/>
      <c r="CA520" s="393"/>
      <c r="CB520" s="393"/>
      <c r="CC520" s="393"/>
      <c r="CD520" s="393"/>
      <c r="CE520" s="393"/>
      <c r="CF520" s="393"/>
      <c r="CG520" s="393"/>
      <c r="CH520" s="393"/>
      <c r="CI520" s="393"/>
      <c r="CJ520" s="393"/>
      <c r="CK520" s="393"/>
      <c r="CL520" s="393"/>
      <c r="CM520" s="393"/>
      <c r="CN520" s="393"/>
      <c r="CO520" s="393"/>
      <c r="CP520" s="393"/>
      <c r="CQ520" s="393"/>
      <c r="CR520" s="393"/>
      <c r="CS520" s="393"/>
      <c r="CT520" s="393"/>
      <c r="CU520" s="393"/>
      <c r="CV520" s="393"/>
      <c r="CW520" s="393"/>
      <c r="CX520" s="393"/>
      <c r="CY520" s="393"/>
      <c r="CZ520" s="393"/>
    </row>
    <row r="521" s="397" customFormat="true" ht="25.15" customHeight="true" x14ac:dyDescent="0.2">
      <c r="C521" s="1154" t="s">
        <v>294</v>
      </c>
      <c r="D521" s="1155"/>
      <c r="E521" s="717">
        <v>3.2257290630709708E-2</v>
      </c>
      <c r="F521" s="671"/>
      <c r="G521" s="671"/>
      <c r="H521" s="1155" t="s">
        <v>294</v>
      </c>
      <c r="I521" s="1155"/>
      <c r="J521" s="718">
        <v>2.9820423426900319E-2</v>
      </c>
      <c r="K521" s="671"/>
      <c r="L521" s="671"/>
      <c r="M521" s="1155" t="s">
        <v>294</v>
      </c>
      <c r="N521" s="1155"/>
      <c r="O521" s="719">
        <v>3.1970837207018342E-2</v>
      </c>
      <c r="P521" s="671"/>
      <c r="Q521" s="671"/>
      <c r="S521" s="390"/>
      <c r="T521" s="390"/>
      <c r="U521" s="390"/>
      <c r="V521" s="390"/>
      <c r="W521" s="390"/>
      <c r="X521" s="390"/>
      <c r="Y521" s="390"/>
      <c r="Z521" s="390"/>
      <c r="AA521" s="390"/>
      <c r="AB521" s="390"/>
      <c r="AC521" s="390"/>
      <c r="AD521" s="390"/>
      <c r="AE521" s="390"/>
      <c r="AF521" s="390"/>
      <c r="AG521" s="390"/>
      <c r="AH521" s="390"/>
      <c r="AI521" s="390"/>
      <c r="AJ521" s="390"/>
      <c r="AK521" s="390"/>
      <c r="AL521" s="390"/>
      <c r="AM521" s="390"/>
      <c r="AN521" s="390"/>
      <c r="AO521" s="390"/>
      <c r="AP521" s="390"/>
      <c r="AQ521" s="390"/>
      <c r="AR521" s="390"/>
      <c r="AS521" s="390"/>
      <c r="AT521" s="390"/>
      <c r="AU521" s="390"/>
      <c r="AV521" s="390"/>
      <c r="AW521" s="390"/>
      <c r="AX521" s="390"/>
      <c r="AY521" s="390"/>
      <c r="AZ521" s="390"/>
      <c r="BA521" s="392"/>
      <c r="BB521" s="469"/>
      <c r="BC521" s="392"/>
      <c r="BD521" s="392"/>
      <c r="BE521" s="392"/>
      <c r="BF521" s="392"/>
      <c r="BG521" s="392"/>
      <c r="BH521" s="392"/>
      <c r="BI521" s="392"/>
      <c r="BJ521" s="392"/>
      <c r="BK521" s="392"/>
      <c r="BL521" s="392"/>
      <c r="BM521" s="392"/>
      <c r="BN521" s="392"/>
      <c r="BO521" s="392"/>
      <c r="BP521" s="392"/>
      <c r="BQ521" s="392"/>
      <c r="BR521" s="392"/>
      <c r="BS521" s="393"/>
      <c r="BT521" s="393"/>
      <c r="BU521" s="393"/>
      <c r="BV521" s="393"/>
      <c r="BW521" s="393"/>
      <c r="BX521" s="393"/>
      <c r="BY521" s="393"/>
      <c r="BZ521" s="393"/>
      <c r="CA521" s="393"/>
      <c r="CB521" s="393"/>
      <c r="CC521" s="393"/>
      <c r="CD521" s="393"/>
      <c r="CE521" s="393"/>
      <c r="CF521" s="393"/>
      <c r="CG521" s="393"/>
      <c r="CH521" s="393"/>
      <c r="CI521" s="393"/>
      <c r="CJ521" s="393"/>
      <c r="CK521" s="393"/>
      <c r="CL521" s="393"/>
      <c r="CM521" s="393"/>
      <c r="CN521" s="393"/>
      <c r="CO521" s="393"/>
      <c r="CP521" s="393"/>
      <c r="CQ521" s="393"/>
      <c r="CR521" s="393"/>
      <c r="CS521" s="393"/>
      <c r="CT521" s="393"/>
      <c r="CU521" s="393"/>
      <c r="CV521" s="393"/>
      <c r="CW521" s="393"/>
      <c r="CX521" s="393"/>
      <c r="CY521" s="393"/>
      <c r="CZ521" s="393"/>
    </row>
    <row r="522" s="397" customFormat="true" ht="25.15" customHeight="true" x14ac:dyDescent="0.2">
      <c r="C522" s="1154" t="s">
        <v>279</v>
      </c>
      <c r="D522" s="1155"/>
      <c r="E522" s="717">
        <v>7.8547270268985739E-2</v>
      </c>
      <c r="F522" s="671"/>
      <c r="G522" s="671"/>
      <c r="H522" s="1155" t="s">
        <v>279</v>
      </c>
      <c r="I522" s="1155"/>
      <c r="J522" s="718">
        <v>8.6277716307879865E-2</v>
      </c>
      <c r="K522" s="671"/>
      <c r="L522" s="671"/>
      <c r="M522" s="1155" t="s">
        <v>279</v>
      </c>
      <c r="N522" s="1155"/>
      <c r="O522" s="719">
        <v>6.4836566232193096E-2</v>
      </c>
      <c r="P522" s="671"/>
      <c r="Q522" s="671"/>
      <c r="S522" s="390"/>
      <c r="T522" s="390"/>
      <c r="U522" s="390"/>
      <c r="V522" s="390"/>
      <c r="W522" s="390"/>
      <c r="X522" s="390"/>
      <c r="Y522" s="390"/>
      <c r="Z522" s="390"/>
      <c r="AA522" s="390"/>
      <c r="AB522" s="390"/>
      <c r="AC522" s="390"/>
      <c r="AD522" s="390"/>
      <c r="AE522" s="390"/>
      <c r="AF522" s="390"/>
      <c r="AG522" s="390"/>
      <c r="AH522" s="390"/>
      <c r="AI522" s="390"/>
      <c r="AJ522" s="390"/>
      <c r="AK522" s="390"/>
      <c r="AL522" s="390"/>
      <c r="AM522" s="390"/>
      <c r="AN522" s="390"/>
      <c r="AO522" s="390"/>
      <c r="AP522" s="390"/>
      <c r="AQ522" s="390"/>
      <c r="AR522" s="390"/>
      <c r="AS522" s="390"/>
      <c r="AT522" s="390"/>
      <c r="AU522" s="390"/>
      <c r="AV522" s="390"/>
      <c r="AW522" s="390"/>
      <c r="AX522" s="390"/>
      <c r="AY522" s="390"/>
      <c r="AZ522" s="390"/>
      <c r="BA522" s="392"/>
      <c r="BB522" s="469"/>
      <c r="BC522" s="392"/>
      <c r="BD522" s="392"/>
      <c r="BE522" s="392"/>
      <c r="BF522" s="392"/>
      <c r="BG522" s="392"/>
      <c r="BH522" s="392"/>
      <c r="BI522" s="392"/>
      <c r="BJ522" s="392"/>
      <c r="BK522" s="392"/>
      <c r="BL522" s="392"/>
      <c r="BM522" s="392"/>
      <c r="BN522" s="392"/>
      <c r="BO522" s="392"/>
      <c r="BP522" s="392"/>
      <c r="BQ522" s="392"/>
      <c r="BR522" s="392"/>
      <c r="BS522" s="393"/>
      <c r="BT522" s="393"/>
      <c r="BU522" s="393"/>
      <c r="BV522" s="393"/>
      <c r="BW522" s="393"/>
      <c r="BX522" s="393"/>
      <c r="BY522" s="393"/>
      <c r="BZ522" s="393"/>
      <c r="CA522" s="393"/>
      <c r="CB522" s="393"/>
      <c r="CC522" s="393"/>
      <c r="CD522" s="393"/>
      <c r="CE522" s="393"/>
      <c r="CF522" s="393"/>
      <c r="CG522" s="393"/>
      <c r="CH522" s="393"/>
      <c r="CI522" s="393"/>
      <c r="CJ522" s="393"/>
      <c r="CK522" s="393"/>
      <c r="CL522" s="393"/>
      <c r="CM522" s="393"/>
      <c r="CN522" s="393"/>
      <c r="CO522" s="393"/>
      <c r="CP522" s="393"/>
      <c r="CQ522" s="393"/>
      <c r="CR522" s="393"/>
      <c r="CS522" s="393"/>
      <c r="CT522" s="393"/>
      <c r="CU522" s="393"/>
      <c r="CV522" s="393"/>
      <c r="CW522" s="393"/>
      <c r="CX522" s="393"/>
      <c r="CY522" s="393"/>
      <c r="CZ522" s="393"/>
    </row>
    <row r="523" s="397" customFormat="true" ht="25.15" customHeight="true" x14ac:dyDescent="0.2">
      <c r="C523" s="1154" t="s">
        <v>278</v>
      </c>
      <c r="D523" s="1155"/>
      <c r="E523" s="717">
        <v>8.2116837694944739E-2</v>
      </c>
      <c r="F523" s="671"/>
      <c r="G523" s="671"/>
      <c r="H523" s="1155" t="s">
        <v>278</v>
      </c>
      <c r="I523" s="1155"/>
      <c r="J523" s="718">
        <v>8.601753655402504E-2</v>
      </c>
      <c r="K523" s="671"/>
      <c r="L523" s="671"/>
      <c r="M523" s="1155" t="s">
        <v>278</v>
      </c>
      <c r="N523" s="1155"/>
      <c r="O523" s="719">
        <v>8.4729079331367932E-2</v>
      </c>
      <c r="P523" s="671"/>
      <c r="Q523" s="671"/>
      <c r="S523" s="390"/>
      <c r="T523" s="390"/>
      <c r="U523" s="390"/>
      <c r="V523" s="390"/>
      <c r="W523" s="390"/>
      <c r="X523" s="390"/>
      <c r="Y523" s="390"/>
      <c r="Z523" s="390"/>
      <c r="AA523" s="390"/>
      <c r="AB523" s="390"/>
      <c r="AC523" s="390"/>
      <c r="AD523" s="390"/>
      <c r="AE523" s="390"/>
      <c r="AF523" s="390"/>
      <c r="AG523" s="390"/>
      <c r="AH523" s="390"/>
      <c r="AI523" s="390"/>
      <c r="AJ523" s="390"/>
      <c r="AK523" s="390"/>
      <c r="AL523" s="390"/>
      <c r="AM523" s="390"/>
      <c r="AN523" s="390"/>
      <c r="AO523" s="390"/>
      <c r="AP523" s="390"/>
      <c r="AQ523" s="390"/>
      <c r="AR523" s="390"/>
      <c r="AS523" s="390"/>
      <c r="AT523" s="390"/>
      <c r="AU523" s="390"/>
      <c r="AV523" s="390"/>
      <c r="AW523" s="390"/>
      <c r="AX523" s="390"/>
      <c r="AY523" s="390"/>
      <c r="AZ523" s="390"/>
      <c r="BA523" s="392"/>
      <c r="BB523" s="469"/>
      <c r="BC523" s="392"/>
      <c r="BD523" s="392"/>
      <c r="BE523" s="392"/>
      <c r="BF523" s="392"/>
      <c r="BG523" s="392"/>
      <c r="BH523" s="392"/>
      <c r="BI523" s="392"/>
      <c r="BJ523" s="392"/>
      <c r="BK523" s="392"/>
      <c r="BL523" s="392"/>
      <c r="BM523" s="392"/>
      <c r="BN523" s="392"/>
      <c r="BO523" s="392"/>
      <c r="BP523" s="392"/>
      <c r="BQ523" s="392"/>
      <c r="BR523" s="392"/>
      <c r="BS523" s="393"/>
      <c r="BT523" s="393"/>
      <c r="BU523" s="393"/>
      <c r="BV523" s="393"/>
      <c r="BW523" s="393"/>
      <c r="BX523" s="393"/>
      <c r="BY523" s="393"/>
      <c r="BZ523" s="393"/>
      <c r="CA523" s="393"/>
      <c r="CB523" s="393"/>
      <c r="CC523" s="393"/>
      <c r="CD523" s="393"/>
      <c r="CE523" s="393"/>
      <c r="CF523" s="393"/>
      <c r="CG523" s="393"/>
      <c r="CH523" s="393"/>
      <c r="CI523" s="393"/>
      <c r="CJ523" s="393"/>
      <c r="CK523" s="393"/>
      <c r="CL523" s="393"/>
      <c r="CM523" s="393"/>
      <c r="CN523" s="393"/>
      <c r="CO523" s="393"/>
      <c r="CP523" s="393"/>
      <c r="CQ523" s="393"/>
      <c r="CR523" s="393"/>
      <c r="CS523" s="393"/>
      <c r="CT523" s="393"/>
      <c r="CU523" s="393"/>
      <c r="CV523" s="393"/>
      <c r="CW523" s="393"/>
      <c r="CX523" s="393"/>
      <c r="CY523" s="393"/>
      <c r="CZ523" s="393"/>
    </row>
    <row r="524" s="397" customFormat="true" ht="25.15" customHeight="true" x14ac:dyDescent="0.2">
      <c r="C524" s="1154" t="s">
        <v>272</v>
      </c>
      <c r="D524" s="1155"/>
      <c r="E524" s="717">
        <v>8.553266774816011E-2</v>
      </c>
      <c r="F524" s="671"/>
      <c r="G524" s="671"/>
      <c r="H524" s="1155" t="s">
        <v>272</v>
      </c>
      <c r="I524" s="1155"/>
      <c r="J524" s="718">
        <v>8.7570039312372269E-2</v>
      </c>
      <c r="K524" s="671"/>
      <c r="L524" s="671"/>
      <c r="M524" s="1155" t="s">
        <v>272</v>
      </c>
      <c r="N524" s="1155"/>
      <c r="O524" s="719">
        <v>9.8704480454056609E-2</v>
      </c>
      <c r="P524" s="671"/>
      <c r="Q524" s="671"/>
      <c r="S524" s="390"/>
      <c r="T524" s="390"/>
      <c r="U524" s="390"/>
      <c r="V524" s="390"/>
      <c r="W524" s="390"/>
      <c r="X524" s="390"/>
      <c r="Y524" s="390"/>
      <c r="Z524" s="390"/>
      <c r="AA524" s="390"/>
      <c r="AB524" s="390"/>
      <c r="AC524" s="390"/>
      <c r="AD524" s="390"/>
      <c r="AE524" s="390"/>
      <c r="AF524" s="390"/>
      <c r="AG524" s="390"/>
      <c r="AH524" s="390"/>
      <c r="AI524" s="390"/>
      <c r="AJ524" s="390"/>
      <c r="AK524" s="390"/>
      <c r="AL524" s="390"/>
      <c r="AM524" s="390"/>
      <c r="AN524" s="390"/>
      <c r="AO524" s="390"/>
      <c r="AP524" s="390"/>
      <c r="AQ524" s="390"/>
      <c r="AR524" s="390"/>
      <c r="AS524" s="390"/>
      <c r="AT524" s="390"/>
      <c r="AU524" s="390"/>
      <c r="AV524" s="390"/>
      <c r="AW524" s="390"/>
      <c r="AX524" s="390"/>
      <c r="AY524" s="390"/>
      <c r="AZ524" s="390"/>
      <c r="BA524" s="392"/>
      <c r="BB524" s="469"/>
      <c r="BC524" s="392"/>
      <c r="BD524" s="392"/>
      <c r="BE524" s="392"/>
      <c r="BF524" s="392"/>
      <c r="BG524" s="392"/>
      <c r="BH524" s="392"/>
      <c r="BI524" s="392"/>
      <c r="BJ524" s="392"/>
      <c r="BK524" s="392"/>
      <c r="BL524" s="392"/>
      <c r="BM524" s="392"/>
      <c r="BN524" s="392"/>
      <c r="BO524" s="392"/>
      <c r="BP524" s="392"/>
      <c r="BQ524" s="392"/>
      <c r="BR524" s="392"/>
      <c r="BS524" s="393"/>
      <c r="BT524" s="393"/>
      <c r="BU524" s="393"/>
      <c r="BV524" s="393"/>
      <c r="BW524" s="393"/>
      <c r="BX524" s="393"/>
      <c r="BY524" s="393"/>
      <c r="BZ524" s="393"/>
      <c r="CA524" s="393"/>
      <c r="CB524" s="393"/>
      <c r="CC524" s="393"/>
      <c r="CD524" s="393"/>
      <c r="CE524" s="393"/>
      <c r="CF524" s="393"/>
      <c r="CG524" s="393"/>
      <c r="CH524" s="393"/>
      <c r="CI524" s="393"/>
      <c r="CJ524" s="393"/>
      <c r="CK524" s="393"/>
      <c r="CL524" s="393"/>
      <c r="CM524" s="393"/>
      <c r="CN524" s="393"/>
      <c r="CO524" s="393"/>
      <c r="CP524" s="393"/>
      <c r="CQ524" s="393"/>
      <c r="CR524" s="393"/>
      <c r="CS524" s="393"/>
      <c r="CT524" s="393"/>
      <c r="CU524" s="393"/>
      <c r="CV524" s="393"/>
      <c r="CW524" s="393"/>
      <c r="CX524" s="393"/>
      <c r="CY524" s="393"/>
      <c r="CZ524" s="393"/>
    </row>
    <row r="525" s="397" customFormat="true" ht="25.15" customHeight="true" x14ac:dyDescent="0.2">
      <c r="C525" s="1154" t="s">
        <v>274</v>
      </c>
      <c r="D525" s="1155"/>
      <c r="E525" s="717">
        <v>8.3889181613976738E-2</v>
      </c>
      <c r="F525" s="671"/>
      <c r="G525" s="671"/>
      <c r="H525" s="1155" t="s">
        <v>274</v>
      </c>
      <c r="I525" s="1155"/>
      <c r="J525" s="718">
        <v>8.1139990928820696E-2</v>
      </c>
      <c r="K525" s="671"/>
      <c r="L525" s="671"/>
      <c r="M525" s="1155" t="s">
        <v>274</v>
      </c>
      <c r="N525" s="1155"/>
      <c r="O525" s="719">
        <v>9.760583545558417E-2</v>
      </c>
      <c r="P525" s="671"/>
      <c r="Q525" s="671"/>
      <c r="S525" s="390"/>
      <c r="T525" s="390"/>
      <c r="U525" s="390"/>
      <c r="V525" s="390"/>
      <c r="W525" s="390"/>
      <c r="X525" s="390"/>
      <c r="Y525" s="390"/>
      <c r="Z525" s="390"/>
      <c r="AA525" s="390"/>
      <c r="AB525" s="390"/>
      <c r="AC525" s="390"/>
      <c r="AD525" s="390"/>
      <c r="AE525" s="390"/>
      <c r="AF525" s="390"/>
      <c r="AG525" s="390"/>
      <c r="AH525" s="390"/>
      <c r="AI525" s="390"/>
      <c r="AJ525" s="390"/>
      <c r="AK525" s="390"/>
      <c r="AL525" s="390"/>
      <c r="AM525" s="390"/>
      <c r="AN525" s="390"/>
      <c r="AO525" s="390"/>
      <c r="AP525" s="390"/>
      <c r="AQ525" s="390"/>
      <c r="AR525" s="390"/>
      <c r="AS525" s="390"/>
      <c r="AT525" s="390"/>
      <c r="AU525" s="390"/>
      <c r="AV525" s="390"/>
      <c r="AW525" s="390"/>
      <c r="AX525" s="390"/>
      <c r="AY525" s="390"/>
      <c r="AZ525" s="390"/>
      <c r="BA525" s="392"/>
      <c r="BB525" s="469"/>
      <c r="BC525" s="392"/>
      <c r="BD525" s="392"/>
      <c r="BE525" s="392"/>
      <c r="BF525" s="392"/>
      <c r="BG525" s="392"/>
      <c r="BH525" s="392"/>
      <c r="BI525" s="392"/>
      <c r="BJ525" s="392"/>
      <c r="BK525" s="392"/>
      <c r="BL525" s="392"/>
      <c r="BM525" s="392"/>
      <c r="BN525" s="392"/>
      <c r="BO525" s="392"/>
      <c r="BP525" s="392"/>
      <c r="BQ525" s="392"/>
      <c r="BR525" s="392"/>
      <c r="BS525" s="393"/>
      <c r="BT525" s="393"/>
      <c r="BU525" s="393"/>
      <c r="BV525" s="393"/>
      <c r="BW525" s="393"/>
      <c r="BX525" s="393"/>
      <c r="BY525" s="393"/>
      <c r="BZ525" s="393"/>
      <c r="CA525" s="393"/>
      <c r="CB525" s="393"/>
      <c r="CC525" s="393"/>
      <c r="CD525" s="393"/>
      <c r="CE525" s="393"/>
      <c r="CF525" s="393"/>
      <c r="CG525" s="393"/>
      <c r="CH525" s="393"/>
      <c r="CI525" s="393"/>
      <c r="CJ525" s="393"/>
      <c r="CK525" s="393"/>
      <c r="CL525" s="393"/>
      <c r="CM525" s="393"/>
      <c r="CN525" s="393"/>
      <c r="CO525" s="393"/>
      <c r="CP525" s="393"/>
      <c r="CQ525" s="393"/>
      <c r="CR525" s="393"/>
      <c r="CS525" s="393"/>
      <c r="CT525" s="393"/>
      <c r="CU525" s="393"/>
      <c r="CV525" s="393"/>
      <c r="CW525" s="393"/>
      <c r="CX525" s="393"/>
      <c r="CY525" s="393"/>
      <c r="CZ525" s="393"/>
    </row>
    <row r="526" s="397" customFormat="true" ht="25.15" customHeight="true" x14ac:dyDescent="0.2">
      <c r="C526" s="1154" t="s">
        <v>281</v>
      </c>
      <c r="D526" s="1155"/>
      <c r="E526" s="717">
        <v>6.7752149505495088E-2</v>
      </c>
      <c r="F526" s="671"/>
      <c r="G526" s="671"/>
      <c r="H526" s="1155" t="s">
        <v>281</v>
      </c>
      <c r="I526" s="1155"/>
      <c r="J526" s="718">
        <v>6.5352096393371764E-2</v>
      </c>
      <c r="K526" s="671"/>
      <c r="L526" s="671"/>
      <c r="M526" s="1155" t="s">
        <v>281</v>
      </c>
      <c r="N526" s="1155"/>
      <c r="O526" s="719">
        <v>8.1209529359674432E-2</v>
      </c>
      <c r="P526" s="671"/>
      <c r="Q526" s="671"/>
      <c r="S526" s="390"/>
      <c r="T526" s="390"/>
      <c r="U526" s="390"/>
      <c r="V526" s="390"/>
      <c r="W526" s="390"/>
      <c r="X526" s="390"/>
      <c r="Y526" s="390"/>
      <c r="Z526" s="390"/>
      <c r="AA526" s="390"/>
      <c r="AB526" s="390"/>
      <c r="AC526" s="390"/>
      <c r="AD526" s="390"/>
      <c r="AE526" s="390"/>
      <c r="AF526" s="390"/>
      <c r="AG526" s="390"/>
      <c r="AH526" s="390"/>
      <c r="AI526" s="390"/>
      <c r="AJ526" s="390"/>
      <c r="AK526" s="390"/>
      <c r="AL526" s="390"/>
      <c r="AM526" s="390"/>
      <c r="AN526" s="390"/>
      <c r="AO526" s="390"/>
      <c r="AP526" s="390"/>
      <c r="AQ526" s="390"/>
      <c r="AR526" s="390"/>
      <c r="AS526" s="390"/>
      <c r="AT526" s="390"/>
      <c r="AU526" s="390"/>
      <c r="AV526" s="390"/>
      <c r="AW526" s="390"/>
      <c r="AX526" s="390"/>
      <c r="AY526" s="390"/>
      <c r="AZ526" s="390"/>
      <c r="BA526" s="392"/>
      <c r="BB526" s="469"/>
      <c r="BC526" s="392"/>
      <c r="BD526" s="392"/>
      <c r="BE526" s="392"/>
      <c r="BF526" s="392"/>
      <c r="BG526" s="392"/>
      <c r="BH526" s="392"/>
      <c r="BI526" s="392"/>
      <c r="BJ526" s="392"/>
      <c r="BK526" s="392"/>
      <c r="BL526" s="392"/>
      <c r="BM526" s="392"/>
      <c r="BN526" s="392"/>
      <c r="BO526" s="392"/>
      <c r="BP526" s="392"/>
      <c r="BQ526" s="392"/>
      <c r="BR526" s="392"/>
      <c r="BS526" s="393"/>
      <c r="BT526" s="393"/>
      <c r="BU526" s="393"/>
      <c r="BV526" s="393"/>
      <c r="BW526" s="393"/>
      <c r="BX526" s="393"/>
      <c r="BY526" s="393"/>
      <c r="BZ526" s="393"/>
      <c r="CA526" s="393"/>
      <c r="CB526" s="393"/>
      <c r="CC526" s="393"/>
      <c r="CD526" s="393"/>
      <c r="CE526" s="393"/>
      <c r="CF526" s="393"/>
      <c r="CG526" s="393"/>
      <c r="CH526" s="393"/>
      <c r="CI526" s="393"/>
      <c r="CJ526" s="393"/>
      <c r="CK526" s="393"/>
      <c r="CL526" s="393"/>
      <c r="CM526" s="393"/>
      <c r="CN526" s="393"/>
      <c r="CO526" s="393"/>
      <c r="CP526" s="393"/>
      <c r="CQ526" s="393"/>
      <c r="CR526" s="393"/>
      <c r="CS526" s="393"/>
      <c r="CT526" s="393"/>
      <c r="CU526" s="393"/>
      <c r="CV526" s="393"/>
      <c r="CW526" s="393"/>
      <c r="CX526" s="393"/>
      <c r="CY526" s="393"/>
      <c r="CZ526" s="393"/>
    </row>
    <row r="527" s="397" customFormat="true" ht="25.15" customHeight="true" x14ac:dyDescent="0.2">
      <c r="C527" s="1154" t="s">
        <v>283</v>
      </c>
      <c r="D527" s="1155"/>
      <c r="E527" s="717">
        <v>5.5525941412886901E-2</v>
      </c>
      <c r="F527" s="671"/>
      <c r="G527" s="671"/>
      <c r="H527" s="1155" t="s">
        <v>283</v>
      </c>
      <c r="I527" s="1155"/>
      <c r="J527" s="718">
        <v>4.2261510935055736E-2</v>
      </c>
      <c r="K527" s="671"/>
      <c r="L527" s="671"/>
      <c r="M527" s="1155" t="s">
        <v>283</v>
      </c>
      <c r="N527" s="1155"/>
      <c r="O527" s="719">
        <v>7.4269124084564403E-2</v>
      </c>
      <c r="P527" s="671"/>
      <c r="Q527" s="671"/>
      <c r="S527" s="390"/>
      <c r="T527" s="390"/>
      <c r="U527" s="390"/>
      <c r="V527" s="390"/>
      <c r="W527" s="390"/>
      <c r="X527" s="390"/>
      <c r="Y527" s="390"/>
      <c r="Z527" s="390"/>
      <c r="AA527" s="390"/>
      <c r="AB527" s="390"/>
      <c r="AC527" s="390"/>
      <c r="AD527" s="390"/>
      <c r="AE527" s="390"/>
      <c r="AF527" s="390"/>
      <c r="AG527" s="390"/>
      <c r="AH527" s="390"/>
      <c r="AI527" s="390"/>
      <c r="AJ527" s="390"/>
      <c r="AK527" s="390"/>
      <c r="AL527" s="390"/>
      <c r="AM527" s="390"/>
      <c r="AN527" s="390"/>
      <c r="AO527" s="390"/>
      <c r="AP527" s="390"/>
      <c r="AQ527" s="390"/>
      <c r="AR527" s="390"/>
      <c r="AS527" s="390"/>
      <c r="AT527" s="390"/>
      <c r="AU527" s="390"/>
      <c r="AV527" s="390"/>
      <c r="AW527" s="390"/>
      <c r="AX527" s="390"/>
      <c r="AY527" s="390"/>
      <c r="AZ527" s="390"/>
      <c r="BA527" s="392"/>
      <c r="BB527" s="469"/>
      <c r="BC527" s="392"/>
      <c r="BD527" s="392"/>
      <c r="BE527" s="392"/>
      <c r="BF527" s="392"/>
      <c r="BG527" s="392"/>
      <c r="BH527" s="392"/>
      <c r="BI527" s="392"/>
      <c r="BJ527" s="392"/>
      <c r="BK527" s="392"/>
      <c r="BL527" s="392"/>
      <c r="BM527" s="392"/>
      <c r="BN527" s="392"/>
      <c r="BO527" s="392"/>
      <c r="BP527" s="392"/>
      <c r="BQ527" s="392"/>
      <c r="BR527" s="392"/>
      <c r="BS527" s="393"/>
      <c r="BT527" s="393"/>
      <c r="BU527" s="393"/>
      <c r="BV527" s="393"/>
      <c r="BW527" s="393"/>
      <c r="BX527" s="393"/>
      <c r="BY527" s="393"/>
      <c r="BZ527" s="393"/>
      <c r="CA527" s="393"/>
      <c r="CB527" s="393"/>
      <c r="CC527" s="393"/>
      <c r="CD527" s="393"/>
      <c r="CE527" s="393"/>
      <c r="CF527" s="393"/>
      <c r="CG527" s="393"/>
      <c r="CH527" s="393"/>
      <c r="CI527" s="393"/>
      <c r="CJ527" s="393"/>
      <c r="CK527" s="393"/>
      <c r="CL527" s="393"/>
      <c r="CM527" s="393"/>
      <c r="CN527" s="393"/>
      <c r="CO527" s="393"/>
      <c r="CP527" s="393"/>
      <c r="CQ527" s="393"/>
      <c r="CR527" s="393"/>
      <c r="CS527" s="393"/>
      <c r="CT527" s="393"/>
      <c r="CU527" s="393"/>
      <c r="CV527" s="393"/>
      <c r="CW527" s="393"/>
      <c r="CX527" s="393"/>
      <c r="CY527" s="393"/>
      <c r="CZ527" s="393"/>
    </row>
    <row r="528" s="397" customFormat="true" ht="25.15" customHeight="true" x14ac:dyDescent="0.2">
      <c r="C528" s="1154" t="s">
        <v>287</v>
      </c>
      <c r="D528" s="1155"/>
      <c r="E528" s="717">
        <v>5.4614130284450696E-2</v>
      </c>
      <c r="F528" s="671"/>
      <c r="G528" s="671"/>
      <c r="H528" s="1155" t="s">
        <v>287</v>
      </c>
      <c r="I528" s="1155"/>
      <c r="J528" s="718">
        <v>5.9023671229088991E-2</v>
      </c>
      <c r="K528" s="671"/>
      <c r="L528" s="671"/>
      <c r="M528" s="1155" t="s">
        <v>287</v>
      </c>
      <c r="N528" s="1155"/>
      <c r="O528" s="719">
        <v>5.2852904371576824E-2</v>
      </c>
      <c r="P528" s="671"/>
      <c r="Q528" s="671"/>
      <c r="S528" s="390"/>
      <c r="T528" s="390"/>
      <c r="U528" s="390"/>
      <c r="V528" s="390"/>
      <c r="W528" s="390"/>
      <c r="X528" s="390"/>
      <c r="Y528" s="390"/>
      <c r="Z528" s="390"/>
      <c r="AA528" s="390"/>
      <c r="AB528" s="390"/>
      <c r="AC528" s="390"/>
      <c r="AD528" s="390"/>
      <c r="AE528" s="390"/>
      <c r="AF528" s="390"/>
      <c r="AG528" s="390"/>
      <c r="AH528" s="390"/>
      <c r="AI528" s="390"/>
      <c r="AJ528" s="390"/>
      <c r="AK528" s="390"/>
      <c r="AL528" s="390"/>
      <c r="AM528" s="390"/>
      <c r="AN528" s="390"/>
      <c r="AO528" s="390"/>
      <c r="AP528" s="390"/>
      <c r="AQ528" s="390"/>
      <c r="AR528" s="390"/>
      <c r="AS528" s="390"/>
      <c r="AT528" s="390"/>
      <c r="AU528" s="390"/>
      <c r="AV528" s="390"/>
      <c r="AW528" s="390"/>
      <c r="AX528" s="390"/>
      <c r="AY528" s="390"/>
      <c r="AZ528" s="390"/>
      <c r="BA528" s="392"/>
      <c r="BB528" s="469"/>
      <c r="BC528" s="392"/>
      <c r="BD528" s="392"/>
      <c r="BE528" s="392"/>
      <c r="BF528" s="392"/>
      <c r="BG528" s="392"/>
      <c r="BH528" s="392"/>
      <c r="BI528" s="392"/>
      <c r="BJ528" s="392"/>
      <c r="BK528" s="392"/>
      <c r="BL528" s="392"/>
      <c r="BM528" s="392"/>
      <c r="BN528" s="392"/>
      <c r="BO528" s="392"/>
      <c r="BP528" s="392"/>
      <c r="BQ528" s="392"/>
      <c r="BR528" s="392"/>
      <c r="BS528" s="393"/>
      <c r="BT528" s="393"/>
      <c r="BU528" s="393"/>
      <c r="BV528" s="393"/>
      <c r="BW528" s="393"/>
      <c r="BX528" s="393"/>
      <c r="BY528" s="393"/>
      <c r="BZ528" s="393"/>
      <c r="CA528" s="393"/>
      <c r="CB528" s="393"/>
      <c r="CC528" s="393"/>
      <c r="CD528" s="393"/>
      <c r="CE528" s="393"/>
      <c r="CF528" s="393"/>
      <c r="CG528" s="393"/>
      <c r="CH528" s="393"/>
      <c r="CI528" s="393"/>
      <c r="CJ528" s="393"/>
      <c r="CK528" s="393"/>
      <c r="CL528" s="393"/>
      <c r="CM528" s="393"/>
      <c r="CN528" s="393"/>
      <c r="CO528" s="393"/>
      <c r="CP528" s="393"/>
      <c r="CQ528" s="393"/>
      <c r="CR528" s="393"/>
      <c r="CS528" s="393"/>
      <c r="CT528" s="393"/>
      <c r="CU528" s="393"/>
      <c r="CV528" s="393"/>
      <c r="CW528" s="393"/>
      <c r="CX528" s="393"/>
      <c r="CY528" s="393"/>
      <c r="CZ528" s="393"/>
    </row>
    <row r="529" s="397" customFormat="true" ht="25.15" customHeight="true" x14ac:dyDescent="0.2">
      <c r="C529" s="1154" t="s">
        <v>282</v>
      </c>
      <c r="D529" s="1155"/>
      <c r="E529" s="717">
        <v>6.4420975415506287E-2</v>
      </c>
      <c r="F529" s="671"/>
      <c r="G529" s="671"/>
      <c r="H529" s="1155" t="s">
        <v>282</v>
      </c>
      <c r="I529" s="1155"/>
      <c r="J529" s="718">
        <v>6.1687532484942229E-2</v>
      </c>
      <c r="K529" s="671"/>
      <c r="L529" s="671"/>
      <c r="M529" s="1155" t="s">
        <v>282</v>
      </c>
      <c r="N529" s="1155"/>
      <c r="O529" s="719">
        <v>8.0079056310346966E-2</v>
      </c>
      <c r="P529" s="671"/>
      <c r="Q529" s="671"/>
      <c r="S529" s="390"/>
      <c r="T529" s="390"/>
      <c r="U529" s="390"/>
      <c r="V529" s="390"/>
      <c r="W529" s="390"/>
      <c r="X529" s="390"/>
      <c r="Y529" s="390"/>
      <c r="Z529" s="390"/>
      <c r="AA529" s="390"/>
      <c r="AB529" s="390"/>
      <c r="AC529" s="390"/>
      <c r="AD529" s="390"/>
      <c r="AE529" s="390"/>
      <c r="AF529" s="390"/>
      <c r="AG529" s="390"/>
      <c r="AH529" s="390"/>
      <c r="AI529" s="390"/>
      <c r="AJ529" s="390"/>
      <c r="AK529" s="390"/>
      <c r="AL529" s="390"/>
      <c r="AM529" s="390"/>
      <c r="AN529" s="390"/>
      <c r="AO529" s="390"/>
      <c r="AP529" s="390"/>
      <c r="AQ529" s="390"/>
      <c r="AR529" s="390"/>
      <c r="AS529" s="390"/>
      <c r="AT529" s="390"/>
      <c r="AU529" s="390"/>
      <c r="AV529" s="390"/>
      <c r="AW529" s="390"/>
      <c r="AX529" s="390"/>
      <c r="AY529" s="390"/>
      <c r="AZ529" s="390"/>
      <c r="BA529" s="392"/>
      <c r="BB529" s="469"/>
      <c r="BC529" s="392"/>
      <c r="BD529" s="392"/>
      <c r="BE529" s="392"/>
      <c r="BF529" s="392"/>
      <c r="BG529" s="392"/>
      <c r="BH529" s="392"/>
      <c r="BI529" s="392"/>
      <c r="BJ529" s="392"/>
      <c r="BK529" s="392"/>
      <c r="BL529" s="392"/>
      <c r="BM529" s="392"/>
      <c r="BN529" s="392"/>
      <c r="BO529" s="392"/>
      <c r="BP529" s="392"/>
      <c r="BQ529" s="392"/>
      <c r="BR529" s="392"/>
      <c r="BS529" s="393"/>
      <c r="BT529" s="393"/>
      <c r="BU529" s="393"/>
      <c r="BV529" s="393"/>
      <c r="BW529" s="393"/>
      <c r="BX529" s="393"/>
      <c r="BY529" s="393"/>
      <c r="BZ529" s="393"/>
      <c r="CA529" s="393"/>
      <c r="CB529" s="393"/>
      <c r="CC529" s="393"/>
      <c r="CD529" s="393"/>
      <c r="CE529" s="393"/>
      <c r="CF529" s="393"/>
      <c r="CG529" s="393"/>
      <c r="CH529" s="393"/>
      <c r="CI529" s="393"/>
      <c r="CJ529" s="393"/>
      <c r="CK529" s="393"/>
      <c r="CL529" s="393"/>
      <c r="CM529" s="393"/>
      <c r="CN529" s="393"/>
      <c r="CO529" s="393"/>
      <c r="CP529" s="393"/>
      <c r="CQ529" s="393"/>
      <c r="CR529" s="393"/>
      <c r="CS529" s="393"/>
      <c r="CT529" s="393"/>
      <c r="CU529" s="393"/>
      <c r="CV529" s="393"/>
      <c r="CW529" s="393"/>
      <c r="CX529" s="393"/>
      <c r="CY529" s="393"/>
      <c r="CZ529" s="393"/>
    </row>
    <row r="530" s="397" customFormat="true" ht="25.15" customHeight="true" x14ac:dyDescent="0.2">
      <c r="C530" s="1154" t="s">
        <v>277</v>
      </c>
      <c r="D530" s="1155"/>
      <c r="E530" s="717">
        <v>7.7920048042812981E-2</v>
      </c>
      <c r="F530" s="671"/>
      <c r="G530" s="671"/>
      <c r="H530" s="1155" t="s">
        <v>277</v>
      </c>
      <c r="I530" s="1155"/>
      <c r="J530" s="718">
        <v>7.9913390702088347E-2</v>
      </c>
      <c r="K530" s="671"/>
      <c r="L530" s="671"/>
      <c r="M530" s="1155" t="s">
        <v>277</v>
      </c>
      <c r="N530" s="1155"/>
      <c r="O530" s="719">
        <v>8.5442926166410291E-2</v>
      </c>
      <c r="P530" s="671"/>
      <c r="Q530" s="671"/>
      <c r="S530" s="390"/>
      <c r="T530" s="390"/>
      <c r="U530" s="390"/>
      <c r="V530" s="390"/>
      <c r="W530" s="390"/>
      <c r="X530" s="390"/>
      <c r="Y530" s="390"/>
      <c r="Z530" s="390"/>
      <c r="AA530" s="390"/>
      <c r="AB530" s="390"/>
      <c r="AC530" s="390"/>
      <c r="AD530" s="390"/>
      <c r="AE530" s="390"/>
      <c r="AF530" s="390"/>
      <c r="AG530" s="390"/>
      <c r="AH530" s="390"/>
      <c r="AI530" s="390"/>
      <c r="AJ530" s="390"/>
      <c r="AK530" s="390"/>
      <c r="AL530" s="390"/>
      <c r="AM530" s="390"/>
      <c r="AN530" s="390"/>
      <c r="AO530" s="390"/>
      <c r="AP530" s="390"/>
      <c r="AQ530" s="390"/>
      <c r="AR530" s="390"/>
      <c r="AS530" s="390"/>
      <c r="AT530" s="390"/>
      <c r="AU530" s="390"/>
      <c r="AV530" s="390"/>
      <c r="AW530" s="390"/>
      <c r="AX530" s="390"/>
      <c r="AY530" s="390"/>
      <c r="AZ530" s="390"/>
      <c r="BA530" s="392"/>
      <c r="BB530" s="469"/>
      <c r="BC530" s="392"/>
      <c r="BD530" s="392"/>
      <c r="BE530" s="392"/>
      <c r="BF530" s="392"/>
      <c r="BG530" s="392"/>
      <c r="BH530" s="392"/>
      <c r="BI530" s="392"/>
      <c r="BJ530" s="392"/>
      <c r="BK530" s="392"/>
      <c r="BL530" s="392"/>
      <c r="BM530" s="392"/>
      <c r="BN530" s="392"/>
      <c r="BO530" s="392"/>
      <c r="BP530" s="392"/>
      <c r="BQ530" s="392"/>
      <c r="BR530" s="392"/>
      <c r="BS530" s="393"/>
      <c r="BT530" s="393"/>
      <c r="BU530" s="393"/>
      <c r="BV530" s="393"/>
      <c r="BW530" s="393"/>
      <c r="BX530" s="393"/>
      <c r="BY530" s="393"/>
      <c r="BZ530" s="393"/>
      <c r="CA530" s="393"/>
      <c r="CB530" s="393"/>
      <c r="CC530" s="393"/>
      <c r="CD530" s="393"/>
      <c r="CE530" s="393"/>
      <c r="CF530" s="393"/>
      <c r="CG530" s="393"/>
      <c r="CH530" s="393"/>
      <c r="CI530" s="393"/>
      <c r="CJ530" s="393"/>
      <c r="CK530" s="393"/>
      <c r="CL530" s="393"/>
      <c r="CM530" s="393"/>
      <c r="CN530" s="393"/>
      <c r="CO530" s="393"/>
      <c r="CP530" s="393"/>
      <c r="CQ530" s="393"/>
      <c r="CR530" s="393"/>
      <c r="CS530" s="393"/>
      <c r="CT530" s="393"/>
      <c r="CU530" s="393"/>
      <c r="CV530" s="393"/>
      <c r="CW530" s="393"/>
      <c r="CX530" s="393"/>
      <c r="CY530" s="393"/>
      <c r="CZ530" s="393"/>
    </row>
    <row r="531" s="397" customFormat="true" ht="25.15" customHeight="true" x14ac:dyDescent="0.2">
      <c r="C531" s="1154" t="s">
        <v>268</v>
      </c>
      <c r="D531" s="1155"/>
      <c r="E531" s="717">
        <v>9.9151932732648385E-2</v>
      </c>
      <c r="F531" s="671"/>
      <c r="G531" s="671"/>
      <c r="H531" s="1155" t="s">
        <v>268</v>
      </c>
      <c r="I531" s="1155"/>
      <c r="J531" s="718">
        <v>0.10399636577821456</v>
      </c>
      <c r="K531" s="671"/>
      <c r="L531" s="671"/>
      <c r="M531" s="1155" t="s">
        <v>268</v>
      </c>
      <c r="N531" s="1155"/>
      <c r="O531" s="719">
        <v>9.9519130521961208E-2</v>
      </c>
      <c r="P531" s="671"/>
      <c r="Q531" s="671"/>
      <c r="S531" s="390"/>
      <c r="T531" s="390"/>
      <c r="U531" s="390"/>
      <c r="V531" s="390"/>
      <c r="W531" s="390"/>
      <c r="X531" s="390"/>
      <c r="Y531" s="390"/>
      <c r="Z531" s="390"/>
      <c r="AA531" s="390"/>
      <c r="AB531" s="390"/>
      <c r="AC531" s="390"/>
      <c r="AD531" s="390"/>
      <c r="AE531" s="390"/>
      <c r="AF531" s="390"/>
      <c r="AG531" s="390"/>
      <c r="AH531" s="390"/>
      <c r="AI531" s="390"/>
      <c r="AJ531" s="390"/>
      <c r="AK531" s="390"/>
      <c r="AL531" s="390"/>
      <c r="AM531" s="390"/>
      <c r="AN531" s="390"/>
      <c r="AO531" s="390"/>
      <c r="AP531" s="390"/>
      <c r="AQ531" s="390"/>
      <c r="AR531" s="390"/>
      <c r="AS531" s="390"/>
      <c r="AT531" s="390"/>
      <c r="AU531" s="390"/>
      <c r="AV531" s="390"/>
      <c r="AW531" s="390"/>
      <c r="AX531" s="390"/>
      <c r="AY531" s="390"/>
      <c r="AZ531" s="390"/>
      <c r="BA531" s="392"/>
      <c r="BB531" s="469"/>
      <c r="BC531" s="392"/>
      <c r="BD531" s="392"/>
      <c r="BE531" s="392"/>
      <c r="BF531" s="392"/>
      <c r="BG531" s="392"/>
      <c r="BH531" s="392"/>
      <c r="BI531" s="392"/>
      <c r="BJ531" s="392"/>
      <c r="BK531" s="392"/>
      <c r="BL531" s="392"/>
      <c r="BM531" s="392"/>
      <c r="BN531" s="392"/>
      <c r="BO531" s="392"/>
      <c r="BP531" s="392"/>
      <c r="BQ531" s="392"/>
      <c r="BR531" s="392"/>
      <c r="BS531" s="393"/>
      <c r="BT531" s="393"/>
      <c r="BU531" s="393"/>
      <c r="BV531" s="393"/>
      <c r="BW531" s="393"/>
      <c r="BX531" s="393"/>
      <c r="BY531" s="393"/>
      <c r="BZ531" s="393"/>
      <c r="CA531" s="393"/>
      <c r="CB531" s="393"/>
      <c r="CC531" s="393"/>
      <c r="CD531" s="393"/>
      <c r="CE531" s="393"/>
      <c r="CF531" s="393"/>
      <c r="CG531" s="393"/>
      <c r="CH531" s="393"/>
      <c r="CI531" s="393"/>
      <c r="CJ531" s="393"/>
      <c r="CK531" s="393"/>
      <c r="CL531" s="393"/>
      <c r="CM531" s="393"/>
      <c r="CN531" s="393"/>
      <c r="CO531" s="393"/>
      <c r="CP531" s="393"/>
      <c r="CQ531" s="393"/>
      <c r="CR531" s="393"/>
      <c r="CS531" s="393"/>
      <c r="CT531" s="393"/>
      <c r="CU531" s="393"/>
      <c r="CV531" s="393"/>
      <c r="CW531" s="393"/>
      <c r="CX531" s="393"/>
      <c r="CY531" s="393"/>
      <c r="CZ531" s="393"/>
    </row>
    <row r="532" s="397" customFormat="true" ht="25.15" customHeight="true" x14ac:dyDescent="0.2">
      <c r="C532" s="1154" t="s">
        <v>271</v>
      </c>
      <c r="D532" s="1155"/>
      <c r="E532" s="717">
        <v>8.6177465797615857E-2</v>
      </c>
      <c r="F532" s="671"/>
      <c r="G532" s="671"/>
      <c r="H532" s="1155" t="s">
        <v>271</v>
      </c>
      <c r="I532" s="1155"/>
      <c r="J532" s="718">
        <v>9.4207754311316699E-2</v>
      </c>
      <c r="K532" s="671"/>
      <c r="L532" s="671"/>
      <c r="M532" s="1155" t="s">
        <v>271</v>
      </c>
      <c r="N532" s="1155"/>
      <c r="O532" s="719">
        <v>6.7704188892904665E-2</v>
      </c>
      <c r="P532" s="671"/>
      <c r="Q532" s="671"/>
      <c r="S532" s="390"/>
      <c r="T532" s="390"/>
      <c r="U532" s="390"/>
      <c r="V532" s="390"/>
      <c r="W532" s="390"/>
      <c r="X532" s="390"/>
      <c r="Y532" s="390"/>
      <c r="Z532" s="390"/>
      <c r="AA532" s="390"/>
      <c r="AB532" s="390"/>
      <c r="AC532" s="390"/>
      <c r="AD532" s="390"/>
      <c r="AE532" s="390"/>
      <c r="AF532" s="390"/>
      <c r="AG532" s="390"/>
      <c r="AH532" s="390"/>
      <c r="AI532" s="390"/>
      <c r="AJ532" s="390"/>
      <c r="AK532" s="390"/>
      <c r="AL532" s="390"/>
      <c r="AM532" s="390"/>
      <c r="AN532" s="390"/>
      <c r="AO532" s="390"/>
      <c r="AP532" s="390"/>
      <c r="AQ532" s="390"/>
      <c r="AR532" s="390"/>
      <c r="AS532" s="390"/>
      <c r="AT532" s="390"/>
      <c r="AU532" s="390"/>
      <c r="AV532" s="390"/>
      <c r="AW532" s="390"/>
      <c r="AX532" s="390"/>
      <c r="AY532" s="390"/>
      <c r="AZ532" s="390"/>
      <c r="BA532" s="392"/>
      <c r="BB532" s="469"/>
      <c r="BC532" s="392"/>
      <c r="BD532" s="392"/>
      <c r="BE532" s="392"/>
      <c r="BF532" s="392"/>
      <c r="BG532" s="392"/>
      <c r="BH532" s="392"/>
      <c r="BI532" s="392"/>
      <c r="BJ532" s="392"/>
      <c r="BK532" s="392"/>
      <c r="BL532" s="392"/>
      <c r="BM532" s="392"/>
      <c r="BN532" s="392"/>
      <c r="BO532" s="392"/>
      <c r="BP532" s="392"/>
      <c r="BQ532" s="392"/>
      <c r="BR532" s="392"/>
      <c r="BS532" s="393"/>
      <c r="BT532" s="393"/>
      <c r="BU532" s="393"/>
      <c r="BV532" s="393"/>
      <c r="BW532" s="393"/>
      <c r="BX532" s="393"/>
      <c r="BY532" s="393"/>
      <c r="BZ532" s="393"/>
      <c r="CA532" s="393"/>
      <c r="CB532" s="393"/>
      <c r="CC532" s="393"/>
      <c r="CD532" s="393"/>
      <c r="CE532" s="393"/>
      <c r="CF532" s="393"/>
      <c r="CG532" s="393"/>
      <c r="CH532" s="393"/>
      <c r="CI532" s="393"/>
      <c r="CJ532" s="393"/>
      <c r="CK532" s="393"/>
      <c r="CL532" s="393"/>
      <c r="CM532" s="393"/>
      <c r="CN532" s="393"/>
      <c r="CO532" s="393"/>
      <c r="CP532" s="393"/>
      <c r="CQ532" s="393"/>
      <c r="CR532" s="393"/>
      <c r="CS532" s="393"/>
      <c r="CT532" s="393"/>
      <c r="CU532" s="393"/>
      <c r="CV532" s="393"/>
      <c r="CW532" s="393"/>
      <c r="CX532" s="393"/>
      <c r="CY532" s="393"/>
      <c r="CZ532" s="393"/>
    </row>
    <row r="533" s="397" customFormat="true" ht="25.15" customHeight="true" x14ac:dyDescent="0.2">
      <c r="C533" s="1154" t="s">
        <v>275</v>
      </c>
      <c r="D533" s="1155"/>
      <c r="E533" s="717">
        <v>8.155171210649402E-2</v>
      </c>
      <c r="F533" s="671"/>
      <c r="G533" s="671"/>
      <c r="H533" s="1155" t="s">
        <v>275</v>
      </c>
      <c r="I533" s="1155"/>
      <c r="J533" s="718">
        <v>9.0074058457006417E-2</v>
      </c>
      <c r="K533" s="671"/>
      <c r="L533" s="671"/>
      <c r="M533" s="1155" t="s">
        <v>275</v>
      </c>
      <c r="N533" s="1155"/>
      <c r="O533" s="719">
        <v>6.4322372388125854E-2</v>
      </c>
      <c r="P533" s="671"/>
      <c r="Q533" s="671"/>
      <c r="S533" s="390"/>
      <c r="T533" s="390"/>
      <c r="U533" s="390"/>
      <c r="V533" s="390"/>
      <c r="W533" s="390"/>
      <c r="X533" s="390"/>
      <c r="Y533" s="390"/>
      <c r="Z533" s="390"/>
      <c r="AA533" s="390"/>
      <c r="AB533" s="390"/>
      <c r="AC533" s="390"/>
      <c r="AD533" s="390"/>
      <c r="AE533" s="390"/>
      <c r="AF533" s="390"/>
      <c r="AG533" s="390"/>
      <c r="AH533" s="390"/>
      <c r="AI533" s="390"/>
      <c r="AJ533" s="390"/>
      <c r="AK533" s="390"/>
      <c r="AL533" s="390"/>
      <c r="AM533" s="390"/>
      <c r="AN533" s="390"/>
      <c r="AO533" s="390"/>
      <c r="AP533" s="390"/>
      <c r="AQ533" s="390"/>
      <c r="AR533" s="390"/>
      <c r="AS533" s="390"/>
      <c r="AT533" s="390"/>
      <c r="AU533" s="390"/>
      <c r="AV533" s="390"/>
      <c r="AW533" s="390"/>
      <c r="AX533" s="390"/>
      <c r="AY533" s="390"/>
      <c r="AZ533" s="390"/>
      <c r="BA533" s="392"/>
      <c r="BB533" s="469"/>
      <c r="BC533" s="392"/>
      <c r="BD533" s="392"/>
      <c r="BE533" s="392"/>
      <c r="BF533" s="392"/>
      <c r="BG533" s="392"/>
      <c r="BH533" s="392"/>
      <c r="BI533" s="392"/>
      <c r="BJ533" s="392"/>
      <c r="BK533" s="392"/>
      <c r="BL533" s="392"/>
      <c r="BM533" s="392"/>
      <c r="BN533" s="392"/>
      <c r="BO533" s="392"/>
      <c r="BP533" s="392"/>
      <c r="BQ533" s="392"/>
      <c r="BR533" s="392"/>
      <c r="BS533" s="393"/>
      <c r="BT533" s="393"/>
      <c r="BU533" s="393"/>
      <c r="BV533" s="393"/>
      <c r="BW533" s="393"/>
      <c r="BX533" s="393"/>
      <c r="BY533" s="393"/>
      <c r="BZ533" s="393"/>
      <c r="CA533" s="393"/>
      <c r="CB533" s="393"/>
      <c r="CC533" s="393"/>
      <c r="CD533" s="393"/>
      <c r="CE533" s="393"/>
      <c r="CF533" s="393"/>
      <c r="CG533" s="393"/>
      <c r="CH533" s="393"/>
      <c r="CI533" s="393"/>
      <c r="CJ533" s="393"/>
      <c r="CK533" s="393"/>
      <c r="CL533" s="393"/>
      <c r="CM533" s="393"/>
      <c r="CN533" s="393"/>
      <c r="CO533" s="393"/>
      <c r="CP533" s="393"/>
      <c r="CQ533" s="393"/>
      <c r="CR533" s="393"/>
      <c r="CS533" s="393"/>
      <c r="CT533" s="393"/>
      <c r="CU533" s="393"/>
      <c r="CV533" s="393"/>
      <c r="CW533" s="393"/>
      <c r="CX533" s="393"/>
      <c r="CY533" s="393"/>
      <c r="CZ533" s="393"/>
    </row>
    <row r="534" s="397" customFormat="true" ht="25.15" customHeight="true" x14ac:dyDescent="0.2">
      <c r="C534" s="1154" t="s">
        <v>295</v>
      </c>
      <c r="D534" s="1155"/>
      <c r="E534" s="717">
        <v>2.0399143408162193E-2</v>
      </c>
      <c r="F534" s="671"/>
      <c r="G534" s="671"/>
      <c r="H534" s="1155" t="s">
        <v>295</v>
      </c>
      <c r="I534" s="1155"/>
      <c r="J534" s="718">
        <v>2.7094513528821394E-2</v>
      </c>
      <c r="K534" s="671"/>
      <c r="L534" s="671"/>
      <c r="M534" s="1155" t="s">
        <v>295</v>
      </c>
      <c r="N534" s="1155"/>
      <c r="O534" s="719">
        <v>2.5017029435659373E-2</v>
      </c>
      <c r="P534" s="671"/>
      <c r="Q534" s="671"/>
      <c r="S534" s="390"/>
      <c r="T534" s="390"/>
      <c r="U534" s="390"/>
      <c r="V534" s="390"/>
      <c r="W534" s="390"/>
      <c r="X534" s="390"/>
      <c r="Y534" s="390"/>
      <c r="Z534" s="390"/>
      <c r="AA534" s="390"/>
      <c r="AB534" s="390"/>
      <c r="AC534" s="390"/>
      <c r="AD534" s="390"/>
      <c r="AE534" s="390"/>
      <c r="AF534" s="390"/>
      <c r="AG534" s="390"/>
      <c r="AH534" s="390"/>
      <c r="AI534" s="390"/>
      <c r="AJ534" s="390"/>
      <c r="AK534" s="390"/>
      <c r="AL534" s="390"/>
      <c r="AM534" s="390"/>
      <c r="AN534" s="390"/>
      <c r="AO534" s="390"/>
      <c r="AP534" s="390"/>
      <c r="AQ534" s="390"/>
      <c r="AR534" s="390"/>
      <c r="AS534" s="390"/>
      <c r="AT534" s="390"/>
      <c r="AU534" s="390"/>
      <c r="AV534" s="390"/>
      <c r="AW534" s="390"/>
      <c r="AX534" s="390"/>
      <c r="AY534" s="390"/>
      <c r="AZ534" s="390"/>
      <c r="BA534" s="392"/>
      <c r="BB534" s="469"/>
      <c r="BC534" s="392"/>
      <c r="BD534" s="392"/>
      <c r="BE534" s="392"/>
      <c r="BF534" s="392"/>
      <c r="BG534" s="392"/>
      <c r="BH534" s="392"/>
      <c r="BI534" s="392"/>
      <c r="BJ534" s="392"/>
      <c r="BK534" s="392"/>
      <c r="BL534" s="392"/>
      <c r="BM534" s="392"/>
      <c r="BN534" s="392"/>
      <c r="BO534" s="392"/>
      <c r="BP534" s="392"/>
      <c r="BQ534" s="392"/>
      <c r="BR534" s="392"/>
      <c r="BS534" s="393"/>
      <c r="BT534" s="393"/>
      <c r="BU534" s="393"/>
      <c r="BV534" s="393"/>
      <c r="BW534" s="393"/>
      <c r="BX534" s="393"/>
      <c r="BY534" s="393"/>
      <c r="BZ534" s="393"/>
      <c r="CA534" s="393"/>
      <c r="CB534" s="393"/>
      <c r="CC534" s="393"/>
      <c r="CD534" s="393"/>
      <c r="CE534" s="393"/>
      <c r="CF534" s="393"/>
      <c r="CG534" s="393"/>
      <c r="CH534" s="393"/>
      <c r="CI534" s="393"/>
      <c r="CJ534" s="393"/>
      <c r="CK534" s="393"/>
      <c r="CL534" s="393"/>
      <c r="CM534" s="393"/>
      <c r="CN534" s="393"/>
      <c r="CO534" s="393"/>
      <c r="CP534" s="393"/>
      <c r="CQ534" s="393"/>
      <c r="CR534" s="393"/>
      <c r="CS534" s="393"/>
      <c r="CT534" s="393"/>
      <c r="CU534" s="393"/>
      <c r="CV534" s="393"/>
      <c r="CW534" s="393"/>
      <c r="CX534" s="393"/>
      <c r="CY534" s="393"/>
      <c r="CZ534" s="393"/>
    </row>
    <row r="535" s="397" customFormat="true" ht="25.15" customHeight="true" x14ac:dyDescent="0.2">
      <c r="C535" s="1154" t="s">
        <v>273</v>
      </c>
      <c r="D535" s="1155"/>
      <c r="E535" s="717">
        <v>8.4698795900407089E-2</v>
      </c>
      <c r="F535" s="671"/>
      <c r="G535" s="671"/>
      <c r="H535" s="1155" t="s">
        <v>273</v>
      </c>
      <c r="I535" s="1155"/>
      <c r="J535" s="718">
        <v>9.1688888315504424E-2</v>
      </c>
      <c r="K535" s="671"/>
      <c r="L535" s="671"/>
      <c r="M535" s="1155" t="s">
        <v>273</v>
      </c>
      <c r="N535" s="1155"/>
      <c r="O535" s="719">
        <v>7.3648229692669626E-2</v>
      </c>
      <c r="P535" s="671"/>
      <c r="Q535" s="671"/>
      <c r="S535" s="390"/>
      <c r="T535" s="390"/>
      <c r="U535" s="390"/>
      <c r="V535" s="390"/>
      <c r="W535" s="390"/>
      <c r="X535" s="390"/>
      <c r="Y535" s="390"/>
      <c r="Z535" s="390"/>
      <c r="AA535" s="390"/>
      <c r="AB535" s="390"/>
      <c r="AC535" s="390"/>
      <c r="AD535" s="390"/>
      <c r="AE535" s="390"/>
      <c r="AF535" s="390"/>
      <c r="AG535" s="390"/>
      <c r="AH535" s="390"/>
      <c r="AI535" s="390"/>
      <c r="AJ535" s="390"/>
      <c r="AK535" s="390"/>
      <c r="AL535" s="390"/>
      <c r="AM535" s="390"/>
      <c r="AN535" s="390"/>
      <c r="AO535" s="390"/>
      <c r="AP535" s="390"/>
      <c r="AQ535" s="390"/>
      <c r="AR535" s="390"/>
      <c r="AS535" s="390"/>
      <c r="AT535" s="390"/>
      <c r="AU535" s="390"/>
      <c r="AV535" s="390"/>
      <c r="AW535" s="390"/>
      <c r="AX535" s="390"/>
      <c r="AY535" s="390"/>
      <c r="AZ535" s="390"/>
      <c r="BA535" s="392"/>
      <c r="BB535" s="469"/>
      <c r="BC535" s="392"/>
      <c r="BD535" s="392"/>
      <c r="BE535" s="392"/>
      <c r="BF535" s="392"/>
      <c r="BG535" s="392"/>
      <c r="BH535" s="392"/>
      <c r="BI535" s="392"/>
      <c r="BJ535" s="392"/>
      <c r="BK535" s="392"/>
      <c r="BL535" s="392"/>
      <c r="BM535" s="392"/>
      <c r="BN535" s="392"/>
      <c r="BO535" s="392"/>
      <c r="BP535" s="392"/>
      <c r="BQ535" s="392"/>
      <c r="BR535" s="392"/>
      <c r="BS535" s="393"/>
      <c r="BT535" s="393"/>
      <c r="BU535" s="393"/>
      <c r="BV535" s="393"/>
      <c r="BW535" s="393"/>
      <c r="BX535" s="393"/>
      <c r="BY535" s="393"/>
      <c r="BZ535" s="393"/>
      <c r="CA535" s="393"/>
      <c r="CB535" s="393"/>
      <c r="CC535" s="393"/>
      <c r="CD535" s="393"/>
      <c r="CE535" s="393"/>
      <c r="CF535" s="393"/>
      <c r="CG535" s="393"/>
      <c r="CH535" s="393"/>
      <c r="CI535" s="393"/>
      <c r="CJ535" s="393"/>
      <c r="CK535" s="393"/>
      <c r="CL535" s="393"/>
      <c r="CM535" s="393"/>
      <c r="CN535" s="393"/>
      <c r="CO535" s="393"/>
      <c r="CP535" s="393"/>
      <c r="CQ535" s="393"/>
      <c r="CR535" s="393"/>
      <c r="CS535" s="393"/>
      <c r="CT535" s="393"/>
      <c r="CU535" s="393"/>
      <c r="CV535" s="393"/>
      <c r="CW535" s="393"/>
      <c r="CX535" s="393"/>
      <c r="CY535" s="393"/>
      <c r="CZ535" s="393"/>
    </row>
    <row r="536" s="397" customFormat="true" ht="25.15" customHeight="true" x14ac:dyDescent="0.2">
      <c r="C536" s="1154" t="s">
        <v>269</v>
      </c>
      <c r="D536" s="1155"/>
      <c r="E536" s="717">
        <v>9.4026469182784594E-2</v>
      </c>
      <c r="F536" s="671"/>
      <c r="G536" s="671"/>
      <c r="H536" s="1155" t="s">
        <v>269</v>
      </c>
      <c r="I536" s="1155"/>
      <c r="J536" s="718">
        <v>0.10013815202599799</v>
      </c>
      <c r="K536" s="671"/>
      <c r="L536" s="671"/>
      <c r="M536" s="1155" t="s">
        <v>269</v>
      </c>
      <c r="N536" s="1155"/>
      <c r="O536" s="719">
        <v>8.2032636130384848E-2</v>
      </c>
      <c r="P536" s="671"/>
      <c r="Q536" s="671"/>
      <c r="S536" s="390"/>
      <c r="T536" s="390"/>
      <c r="U536" s="390"/>
      <c r="V536" s="390"/>
      <c r="W536" s="390"/>
      <c r="X536" s="390"/>
      <c r="Y536" s="390"/>
      <c r="Z536" s="390"/>
      <c r="AA536" s="390"/>
      <c r="AB536" s="390"/>
      <c r="AC536" s="390"/>
      <c r="AD536" s="390"/>
      <c r="AE536" s="390"/>
      <c r="AF536" s="390"/>
      <c r="AG536" s="390"/>
      <c r="AH536" s="390"/>
      <c r="AI536" s="390"/>
      <c r="AJ536" s="390"/>
      <c r="AK536" s="390"/>
      <c r="AL536" s="390"/>
      <c r="AM536" s="390"/>
      <c r="AN536" s="390"/>
      <c r="AO536" s="390"/>
      <c r="AP536" s="390"/>
      <c r="AQ536" s="390"/>
      <c r="AR536" s="390"/>
      <c r="AS536" s="390"/>
      <c r="AT536" s="390"/>
      <c r="AU536" s="390"/>
      <c r="AV536" s="390"/>
      <c r="AW536" s="390"/>
      <c r="AX536" s="390"/>
      <c r="AY536" s="390"/>
      <c r="AZ536" s="390"/>
      <c r="BA536" s="392"/>
      <c r="BB536" s="469"/>
      <c r="BC536" s="392"/>
      <c r="BD536" s="392"/>
      <c r="BE536" s="392"/>
      <c r="BF536" s="392"/>
      <c r="BG536" s="392"/>
      <c r="BH536" s="392"/>
      <c r="BI536" s="392"/>
      <c r="BJ536" s="392"/>
      <c r="BK536" s="392"/>
      <c r="BL536" s="392"/>
      <c r="BM536" s="392"/>
      <c r="BN536" s="392"/>
      <c r="BO536" s="392"/>
      <c r="BP536" s="392"/>
      <c r="BQ536" s="392"/>
      <c r="BR536" s="392"/>
      <c r="BS536" s="393"/>
      <c r="BT536" s="393"/>
      <c r="BU536" s="393"/>
      <c r="BV536" s="393"/>
      <c r="BW536" s="393"/>
      <c r="BX536" s="393"/>
      <c r="BY536" s="393"/>
      <c r="BZ536" s="393"/>
      <c r="CA536" s="393"/>
      <c r="CB536" s="393"/>
      <c r="CC536" s="393"/>
      <c r="CD536" s="393"/>
      <c r="CE536" s="393"/>
      <c r="CF536" s="393"/>
      <c r="CG536" s="393"/>
      <c r="CH536" s="393"/>
      <c r="CI536" s="393"/>
      <c r="CJ536" s="393"/>
      <c r="CK536" s="393"/>
      <c r="CL536" s="393"/>
      <c r="CM536" s="393"/>
      <c r="CN536" s="393"/>
      <c r="CO536" s="393"/>
      <c r="CP536" s="393"/>
      <c r="CQ536" s="393"/>
      <c r="CR536" s="393"/>
      <c r="CS536" s="393"/>
      <c r="CT536" s="393"/>
      <c r="CU536" s="393"/>
      <c r="CV536" s="393"/>
      <c r="CW536" s="393"/>
      <c r="CX536" s="393"/>
      <c r="CY536" s="393"/>
      <c r="CZ536" s="393"/>
    </row>
    <row r="537" s="397" customFormat="true" ht="25.15" customHeight="true" x14ac:dyDescent="0.2">
      <c r="C537" s="1154" t="s">
        <v>276</v>
      </c>
      <c r="D537" s="1155"/>
      <c r="E537" s="717">
        <v>8.288719595232058E-2</v>
      </c>
      <c r="F537" s="671"/>
      <c r="G537" s="671"/>
      <c r="H537" s="1155" t="s">
        <v>276</v>
      </c>
      <c r="I537" s="1155"/>
      <c r="J537" s="718">
        <v>7.7939821242391821E-2</v>
      </c>
      <c r="K537" s="671"/>
      <c r="L537" s="671"/>
      <c r="M537" s="1155" t="s">
        <v>276</v>
      </c>
      <c r="N537" s="1155"/>
      <c r="O537" s="719">
        <v>9.4280812975375522E-2</v>
      </c>
      <c r="P537" s="671"/>
      <c r="Q537" s="671"/>
      <c r="S537" s="390"/>
      <c r="T537" s="390"/>
      <c r="U537" s="390"/>
      <c r="V537" s="390"/>
      <c r="W537" s="390"/>
      <c r="X537" s="390"/>
      <c r="Y537" s="390"/>
      <c r="Z537" s="390"/>
      <c r="AA537" s="390"/>
      <c r="AB537" s="390"/>
      <c r="AC537" s="390"/>
      <c r="AD537" s="390"/>
      <c r="AE537" s="390"/>
      <c r="AF537" s="390"/>
      <c r="AG537" s="390"/>
      <c r="AH537" s="390"/>
      <c r="AI537" s="390"/>
      <c r="AJ537" s="390"/>
      <c r="AK537" s="390"/>
      <c r="AL537" s="390"/>
      <c r="AM537" s="390"/>
      <c r="AN537" s="390"/>
      <c r="AO537" s="390"/>
      <c r="AP537" s="390"/>
      <c r="AQ537" s="390"/>
      <c r="AR537" s="390"/>
      <c r="AS537" s="390"/>
      <c r="AT537" s="390"/>
      <c r="AU537" s="390"/>
      <c r="AV537" s="390"/>
      <c r="AW537" s="390"/>
      <c r="AX537" s="390"/>
      <c r="AY537" s="390"/>
      <c r="AZ537" s="390"/>
      <c r="BA537" s="392"/>
      <c r="BB537" s="469"/>
      <c r="BC537" s="392"/>
      <c r="BD537" s="392"/>
      <c r="BE537" s="392"/>
      <c r="BF537" s="392"/>
      <c r="BG537" s="392"/>
      <c r="BH537" s="392"/>
      <c r="BI537" s="392"/>
      <c r="BJ537" s="392"/>
      <c r="BK537" s="392"/>
      <c r="BL537" s="392"/>
      <c r="BM537" s="392"/>
      <c r="BN537" s="392"/>
      <c r="BO537" s="392"/>
      <c r="BP537" s="392"/>
      <c r="BQ537" s="392"/>
      <c r="BR537" s="392"/>
      <c r="BS537" s="393"/>
      <c r="BT537" s="393"/>
      <c r="BU537" s="393"/>
      <c r="BV537" s="393"/>
      <c r="BW537" s="393"/>
      <c r="BX537" s="393"/>
      <c r="BY537" s="393"/>
      <c r="BZ537" s="393"/>
      <c r="CA537" s="393"/>
      <c r="CB537" s="393"/>
      <c r="CC537" s="393"/>
      <c r="CD537" s="393"/>
      <c r="CE537" s="393"/>
      <c r="CF537" s="393"/>
      <c r="CG537" s="393"/>
      <c r="CH537" s="393"/>
      <c r="CI537" s="393"/>
      <c r="CJ537" s="393"/>
      <c r="CK537" s="393"/>
      <c r="CL537" s="393"/>
      <c r="CM537" s="393"/>
      <c r="CN537" s="393"/>
      <c r="CO537" s="393"/>
      <c r="CP537" s="393"/>
      <c r="CQ537" s="393"/>
      <c r="CR537" s="393"/>
      <c r="CS537" s="393"/>
      <c r="CT537" s="393"/>
      <c r="CU537" s="393"/>
      <c r="CV537" s="393"/>
      <c r="CW537" s="393"/>
      <c r="CX537" s="393"/>
      <c r="CY537" s="393"/>
      <c r="CZ537" s="393"/>
    </row>
    <row r="538" s="397" customFormat="true" ht="25.15" customHeight="true" x14ac:dyDescent="0.2">
      <c r="C538" s="1154" t="s">
        <v>292</v>
      </c>
      <c r="D538" s="1155"/>
      <c r="E538" s="717">
        <v>3.3358488090642346E-2</v>
      </c>
      <c r="F538" s="671"/>
      <c r="G538" s="671"/>
      <c r="H538" s="1155" t="s">
        <v>292</v>
      </c>
      <c r="I538" s="1155"/>
      <c r="J538" s="718">
        <v>3.7718221871356088E-2</v>
      </c>
      <c r="K538" s="671"/>
      <c r="L538" s="671"/>
      <c r="M538" s="1155" t="s">
        <v>292</v>
      </c>
      <c r="N538" s="1155"/>
      <c r="O538" s="719">
        <v>2.1616239204810407E-2</v>
      </c>
      <c r="P538" s="671"/>
      <c r="Q538" s="671"/>
      <c r="S538" s="390"/>
      <c r="T538" s="390"/>
      <c r="U538" s="390"/>
      <c r="V538" s="390"/>
      <c r="W538" s="390"/>
      <c r="X538" s="390"/>
      <c r="Y538" s="390"/>
      <c r="Z538" s="390"/>
      <c r="AA538" s="390"/>
      <c r="AB538" s="390"/>
      <c r="AC538" s="390"/>
      <c r="AD538" s="390"/>
      <c r="AE538" s="390"/>
      <c r="AF538" s="390"/>
      <c r="AG538" s="390"/>
      <c r="AH538" s="390"/>
      <c r="AI538" s="390"/>
      <c r="AJ538" s="390"/>
      <c r="AK538" s="390"/>
      <c r="AL538" s="390"/>
      <c r="AM538" s="390"/>
      <c r="AN538" s="390"/>
      <c r="AO538" s="390"/>
      <c r="AP538" s="390"/>
      <c r="AQ538" s="390"/>
      <c r="AR538" s="390"/>
      <c r="AS538" s="390"/>
      <c r="AT538" s="390"/>
      <c r="AU538" s="390"/>
      <c r="AV538" s="390"/>
      <c r="AW538" s="390"/>
      <c r="AX538" s="390"/>
      <c r="AY538" s="390"/>
      <c r="AZ538" s="390"/>
      <c r="BA538" s="392"/>
      <c r="BB538" s="469"/>
      <c r="BC538" s="392"/>
      <c r="BD538" s="392"/>
      <c r="BE538" s="392"/>
      <c r="BF538" s="392"/>
      <c r="BG538" s="392"/>
      <c r="BH538" s="392"/>
      <c r="BI538" s="392"/>
      <c r="BJ538" s="392"/>
      <c r="BK538" s="392"/>
      <c r="BL538" s="392"/>
      <c r="BM538" s="392"/>
      <c r="BN538" s="392"/>
      <c r="BO538" s="392"/>
      <c r="BP538" s="392"/>
      <c r="BQ538" s="392"/>
      <c r="BR538" s="392"/>
      <c r="BS538" s="393"/>
      <c r="BT538" s="393"/>
      <c r="BU538" s="393"/>
      <c r="BV538" s="393"/>
      <c r="BW538" s="393"/>
      <c r="BX538" s="393"/>
      <c r="BY538" s="393"/>
      <c r="BZ538" s="393"/>
      <c r="CA538" s="393"/>
      <c r="CB538" s="393"/>
      <c r="CC538" s="393"/>
      <c r="CD538" s="393"/>
      <c r="CE538" s="393"/>
      <c r="CF538" s="393"/>
      <c r="CG538" s="393"/>
      <c r="CH538" s="393"/>
      <c r="CI538" s="393"/>
      <c r="CJ538" s="393"/>
      <c r="CK538" s="393"/>
      <c r="CL538" s="393"/>
      <c r="CM538" s="393"/>
      <c r="CN538" s="393"/>
      <c r="CO538" s="393"/>
      <c r="CP538" s="393"/>
      <c r="CQ538" s="393"/>
      <c r="CR538" s="393"/>
      <c r="CS538" s="393"/>
      <c r="CT538" s="393"/>
      <c r="CU538" s="393"/>
      <c r="CV538" s="393"/>
      <c r="CW538" s="393"/>
      <c r="CX538" s="393"/>
      <c r="CY538" s="393"/>
      <c r="CZ538" s="393"/>
    </row>
    <row r="539" s="397" customFormat="true" ht="25.15" customHeight="true" x14ac:dyDescent="0.2">
      <c r="C539" s="1154" t="s">
        <v>291</v>
      </c>
      <c r="D539" s="1155"/>
      <c r="E539" s="717">
        <v>3.0701524804528153E-2</v>
      </c>
      <c r="F539" s="671"/>
      <c r="G539" s="671"/>
      <c r="H539" s="1155" t="s">
        <v>291</v>
      </c>
      <c r="I539" s="1155"/>
      <c r="J539" s="718">
        <v>9.5773621796865719E-3</v>
      </c>
      <c r="K539" s="671"/>
      <c r="L539" s="671"/>
      <c r="M539" s="1155" t="s">
        <v>291</v>
      </c>
      <c r="N539" s="1155"/>
      <c r="O539" s="719">
        <v>5.4964868166520811E-2</v>
      </c>
      <c r="P539" s="671"/>
      <c r="Q539" s="671"/>
      <c r="S539" s="390"/>
      <c r="T539" s="390"/>
      <c r="U539" s="390"/>
      <c r="V539" s="390"/>
      <c r="W539" s="390"/>
      <c r="X539" s="390"/>
      <c r="Y539" s="390"/>
      <c r="Z539" s="390"/>
      <c r="AA539" s="390"/>
      <c r="AB539" s="390"/>
      <c r="AC539" s="390"/>
      <c r="AD539" s="390"/>
      <c r="AE539" s="390"/>
      <c r="AF539" s="390"/>
      <c r="AG539" s="390"/>
      <c r="AH539" s="390"/>
      <c r="AI539" s="390"/>
      <c r="AJ539" s="390"/>
      <c r="AK539" s="390"/>
      <c r="AL539" s="390"/>
      <c r="AM539" s="390"/>
      <c r="AN539" s="390"/>
      <c r="AO539" s="390"/>
      <c r="AP539" s="390"/>
      <c r="AQ539" s="390"/>
      <c r="AR539" s="390"/>
      <c r="AS539" s="390"/>
      <c r="AT539" s="390"/>
      <c r="AU539" s="390"/>
      <c r="AV539" s="390"/>
      <c r="AW539" s="390"/>
      <c r="AX539" s="390"/>
      <c r="AY539" s="390"/>
      <c r="AZ539" s="390"/>
      <c r="BA539" s="392"/>
      <c r="BB539" s="469"/>
      <c r="BC539" s="392"/>
      <c r="BD539" s="392"/>
      <c r="BE539" s="392"/>
      <c r="BF539" s="392"/>
      <c r="BG539" s="392"/>
      <c r="BH539" s="392"/>
      <c r="BI539" s="392"/>
      <c r="BJ539" s="392"/>
      <c r="BK539" s="392"/>
      <c r="BL539" s="392"/>
      <c r="BM539" s="392"/>
      <c r="BN539" s="392"/>
      <c r="BO539" s="392"/>
      <c r="BP539" s="392"/>
      <c r="BQ539" s="392"/>
      <c r="BR539" s="392"/>
      <c r="BS539" s="393"/>
      <c r="BT539" s="393"/>
      <c r="BU539" s="393"/>
      <c r="BV539" s="393"/>
      <c r="BW539" s="393"/>
      <c r="BX539" s="393"/>
      <c r="BY539" s="393"/>
      <c r="BZ539" s="393"/>
      <c r="CA539" s="393"/>
      <c r="CB539" s="393"/>
      <c r="CC539" s="393"/>
      <c r="CD539" s="393"/>
      <c r="CE539" s="393"/>
      <c r="CF539" s="393"/>
      <c r="CG539" s="393"/>
      <c r="CH539" s="393"/>
      <c r="CI539" s="393"/>
      <c r="CJ539" s="393"/>
      <c r="CK539" s="393"/>
      <c r="CL539" s="393"/>
      <c r="CM539" s="393"/>
      <c r="CN539" s="393"/>
      <c r="CO539" s="393"/>
      <c r="CP539" s="393"/>
      <c r="CQ539" s="393"/>
      <c r="CR539" s="393"/>
      <c r="CS539" s="393"/>
      <c r="CT539" s="393"/>
      <c r="CU539" s="393"/>
      <c r="CV539" s="393"/>
      <c r="CW539" s="393"/>
      <c r="CX539" s="393"/>
      <c r="CY539" s="393"/>
      <c r="CZ539" s="393"/>
    </row>
    <row r="540" s="397" customFormat="true" ht="25.15" customHeight="true" x14ac:dyDescent="0.2">
      <c r="C540" s="1154" t="s">
        <v>293</v>
      </c>
      <c r="D540" s="1155"/>
      <c r="E540" s="717">
        <v>2.800191102910686E-2</v>
      </c>
      <c r="F540" s="671"/>
      <c r="G540" s="671"/>
      <c r="H540" s="1155" t="s">
        <v>293</v>
      </c>
      <c r="I540" s="1155"/>
      <c r="J540" s="718">
        <v>3.4351365892922224E-2</v>
      </c>
      <c r="K540" s="671"/>
      <c r="L540" s="671"/>
      <c r="M540" s="1155" t="s">
        <v>293</v>
      </c>
      <c r="N540" s="1155"/>
      <c r="O540" s="719">
        <v>2.6504758025841652E-2</v>
      </c>
      <c r="P540" s="671"/>
      <c r="Q540" s="671"/>
      <c r="S540" s="390"/>
      <c r="T540" s="390"/>
      <c r="U540" s="390"/>
      <c r="V540" s="390"/>
      <c r="W540" s="390"/>
      <c r="X540" s="390"/>
      <c r="Y540" s="390"/>
      <c r="Z540" s="390"/>
      <c r="AA540" s="390"/>
      <c r="AB540" s="390"/>
      <c r="AC540" s="390"/>
      <c r="AD540" s="390"/>
      <c r="AE540" s="390"/>
      <c r="AF540" s="390"/>
      <c r="AG540" s="390"/>
      <c r="AH540" s="390"/>
      <c r="AI540" s="390"/>
      <c r="AJ540" s="390"/>
      <c r="AK540" s="390"/>
      <c r="AL540" s="390"/>
      <c r="AM540" s="390"/>
      <c r="AN540" s="390"/>
      <c r="AO540" s="390"/>
      <c r="AP540" s="390"/>
      <c r="AQ540" s="390"/>
      <c r="AR540" s="390"/>
      <c r="AS540" s="390"/>
      <c r="AT540" s="390"/>
      <c r="AU540" s="390"/>
      <c r="AV540" s="390"/>
      <c r="AW540" s="390"/>
      <c r="AX540" s="390"/>
      <c r="AY540" s="390"/>
      <c r="AZ540" s="390"/>
      <c r="BA540" s="392"/>
      <c r="BB540" s="469"/>
      <c r="BC540" s="392"/>
      <c r="BD540" s="392"/>
      <c r="BE540" s="392"/>
      <c r="BF540" s="392"/>
      <c r="BG540" s="392"/>
      <c r="BH540" s="392"/>
      <c r="BI540" s="392"/>
      <c r="BJ540" s="392"/>
      <c r="BK540" s="392"/>
      <c r="BL540" s="392"/>
      <c r="BM540" s="392"/>
      <c r="BN540" s="392"/>
      <c r="BO540" s="392"/>
      <c r="BP540" s="392"/>
      <c r="BQ540" s="392"/>
      <c r="BR540" s="392"/>
      <c r="BS540" s="393"/>
      <c r="BT540" s="393"/>
      <c r="BU540" s="393"/>
      <c r="BV540" s="393"/>
      <c r="BW540" s="393"/>
      <c r="BX540" s="393"/>
      <c r="BY540" s="393"/>
      <c r="BZ540" s="393"/>
      <c r="CA540" s="393"/>
      <c r="CB540" s="393"/>
      <c r="CC540" s="393"/>
      <c r="CD540" s="393"/>
      <c r="CE540" s="393"/>
      <c r="CF540" s="393"/>
      <c r="CG540" s="393"/>
      <c r="CH540" s="393"/>
      <c r="CI540" s="393"/>
      <c r="CJ540" s="393"/>
      <c r="CK540" s="393"/>
      <c r="CL540" s="393"/>
      <c r="CM540" s="393"/>
      <c r="CN540" s="393"/>
      <c r="CO540" s="393"/>
      <c r="CP540" s="393"/>
      <c r="CQ540" s="393"/>
      <c r="CR540" s="393"/>
      <c r="CS540" s="393"/>
      <c r="CT540" s="393"/>
      <c r="CU540" s="393"/>
      <c r="CV540" s="393"/>
      <c r="CW540" s="393"/>
      <c r="CX540" s="393"/>
      <c r="CY540" s="393"/>
      <c r="CZ540" s="393"/>
    </row>
    <row r="541" s="397" customFormat="true" ht="25.15" customHeight="true" x14ac:dyDescent="0.2">
      <c r="C541" s="1154" t="s">
        <v>289</v>
      </c>
      <c r="D541" s="1155"/>
      <c r="E541" s="717">
        <v>4.7820122325573089E-2</v>
      </c>
      <c r="F541" s="671"/>
      <c r="G541" s="671"/>
      <c r="H541" s="1155" t="s">
        <v>289</v>
      </c>
      <c r="I541" s="1155"/>
      <c r="J541" s="718">
        <v>5.3844945264330465E-2</v>
      </c>
      <c r="K541" s="671"/>
      <c r="L541" s="671"/>
      <c r="M541" s="1155" t="s">
        <v>289</v>
      </c>
      <c r="N541" s="1155"/>
      <c r="O541" s="719">
        <v>4.1949928621782102E-2</v>
      </c>
      <c r="P541" s="671"/>
      <c r="Q541" s="671"/>
      <c r="S541" s="390"/>
      <c r="T541" s="390"/>
      <c r="U541" s="390"/>
      <c r="V541" s="390"/>
      <c r="W541" s="390"/>
      <c r="X541" s="390"/>
      <c r="Y541" s="390"/>
      <c r="Z541" s="390"/>
      <c r="AA541" s="390"/>
      <c r="AB541" s="390"/>
      <c r="AC541" s="390"/>
      <c r="AD541" s="390"/>
      <c r="AE541" s="390"/>
      <c r="AF541" s="390"/>
      <c r="AG541" s="390"/>
      <c r="AH541" s="390"/>
      <c r="AI541" s="390"/>
      <c r="AJ541" s="390"/>
      <c r="AK541" s="390"/>
      <c r="AL541" s="390"/>
      <c r="AM541" s="390"/>
      <c r="AN541" s="390"/>
      <c r="AO541" s="390"/>
      <c r="AP541" s="390"/>
      <c r="AQ541" s="390"/>
      <c r="AR541" s="390"/>
      <c r="AS541" s="390"/>
      <c r="AT541" s="390"/>
      <c r="AU541" s="390"/>
      <c r="AV541" s="390"/>
      <c r="AW541" s="390"/>
      <c r="AX541" s="390"/>
      <c r="AY541" s="390"/>
      <c r="AZ541" s="390"/>
      <c r="BA541" s="392"/>
      <c r="BB541" s="469"/>
      <c r="BC541" s="392"/>
      <c r="BD541" s="392"/>
      <c r="BE541" s="392"/>
      <c r="BF541" s="392"/>
      <c r="BG541" s="392"/>
      <c r="BH541" s="392"/>
      <c r="BI541" s="392"/>
      <c r="BJ541" s="392"/>
      <c r="BK541" s="392"/>
      <c r="BL541" s="392"/>
      <c r="BM541" s="392"/>
      <c r="BN541" s="392"/>
      <c r="BO541" s="392"/>
      <c r="BP541" s="392"/>
      <c r="BQ541" s="392"/>
      <c r="BR541" s="392"/>
      <c r="BS541" s="393"/>
      <c r="BT541" s="393"/>
      <c r="BU541" s="393"/>
      <c r="BV541" s="393"/>
      <c r="BW541" s="393"/>
      <c r="BX541" s="393"/>
      <c r="BY541" s="393"/>
      <c r="BZ541" s="393"/>
      <c r="CA541" s="393"/>
      <c r="CB541" s="393"/>
      <c r="CC541" s="393"/>
      <c r="CD541" s="393"/>
      <c r="CE541" s="393"/>
      <c r="CF541" s="393"/>
      <c r="CG541" s="393"/>
      <c r="CH541" s="393"/>
      <c r="CI541" s="393"/>
      <c r="CJ541" s="393"/>
      <c r="CK541" s="393"/>
      <c r="CL541" s="393"/>
      <c r="CM541" s="393"/>
      <c r="CN541" s="393"/>
      <c r="CO541" s="393"/>
      <c r="CP541" s="393"/>
      <c r="CQ541" s="393"/>
      <c r="CR541" s="393"/>
      <c r="CS541" s="393"/>
      <c r="CT541" s="393"/>
      <c r="CU541" s="393"/>
      <c r="CV541" s="393"/>
      <c r="CW541" s="393"/>
      <c r="CX541" s="393"/>
      <c r="CY541" s="393"/>
      <c r="CZ541" s="393"/>
    </row>
    <row r="542" s="397" customFormat="true" ht="25.15" customHeight="true" x14ac:dyDescent="0.2">
      <c r="C542" s="1154" t="s">
        <v>284</v>
      </c>
      <c r="D542" s="1155"/>
      <c r="E542" s="717">
        <v>6.9093157296603161E-2</v>
      </c>
      <c r="F542" s="671"/>
      <c r="G542" s="671"/>
      <c r="H542" s="1155" t="s">
        <v>284</v>
      </c>
      <c r="I542" s="1155"/>
      <c r="J542" s="718">
        <v>7.4445421585339414E-2</v>
      </c>
      <c r="K542" s="671"/>
      <c r="L542" s="671"/>
      <c r="M542" s="1155" t="s">
        <v>284</v>
      </c>
      <c r="N542" s="1155"/>
      <c r="O542" s="719">
        <v>5.8636396019448041E-2</v>
      </c>
      <c r="P542" s="671"/>
      <c r="Q542" s="671"/>
      <c r="S542" s="390"/>
      <c r="T542" s="390"/>
      <c r="U542" s="390"/>
      <c r="V542" s="390"/>
      <c r="W542" s="390"/>
      <c r="X542" s="390"/>
      <c r="Y542" s="390"/>
      <c r="Z542" s="390"/>
      <c r="AA542" s="390"/>
      <c r="AB542" s="390"/>
      <c r="AC542" s="390"/>
      <c r="AD542" s="390"/>
      <c r="AE542" s="390"/>
      <c r="AF542" s="390"/>
      <c r="AG542" s="390"/>
      <c r="AH542" s="390"/>
      <c r="AI542" s="390"/>
      <c r="AJ542" s="390"/>
      <c r="AK542" s="390"/>
      <c r="AL542" s="390"/>
      <c r="AM542" s="390"/>
      <c r="AN542" s="390"/>
      <c r="AO542" s="390"/>
      <c r="AP542" s="390"/>
      <c r="AQ542" s="390"/>
      <c r="AR542" s="390"/>
      <c r="AS542" s="390"/>
      <c r="AT542" s="390"/>
      <c r="AU542" s="390"/>
      <c r="AV542" s="390"/>
      <c r="AW542" s="390"/>
      <c r="AX542" s="390"/>
      <c r="AY542" s="390"/>
      <c r="AZ542" s="390"/>
      <c r="BA542" s="392"/>
      <c r="BB542" s="469"/>
      <c r="BC542" s="392"/>
      <c r="BD542" s="392"/>
      <c r="BE542" s="392"/>
      <c r="BF542" s="392"/>
      <c r="BG542" s="392"/>
      <c r="BH542" s="392"/>
      <c r="BI542" s="392"/>
      <c r="BJ542" s="392"/>
      <c r="BK542" s="392"/>
      <c r="BL542" s="392"/>
      <c r="BM542" s="392"/>
      <c r="BN542" s="392"/>
      <c r="BO542" s="392"/>
      <c r="BP542" s="392"/>
      <c r="BQ542" s="392"/>
      <c r="BR542" s="392"/>
      <c r="BS542" s="393"/>
      <c r="BT542" s="393"/>
      <c r="BU542" s="393"/>
      <c r="BV542" s="393"/>
      <c r="BW542" s="393"/>
      <c r="BX542" s="393"/>
      <c r="BY542" s="393"/>
      <c r="BZ542" s="393"/>
      <c r="CA542" s="393"/>
      <c r="CB542" s="393"/>
      <c r="CC542" s="393"/>
      <c r="CD542" s="393"/>
      <c r="CE542" s="393"/>
      <c r="CF542" s="393"/>
      <c r="CG542" s="393"/>
      <c r="CH542" s="393"/>
      <c r="CI542" s="393"/>
      <c r="CJ542" s="393"/>
      <c r="CK542" s="393"/>
      <c r="CL542" s="393"/>
      <c r="CM542" s="393"/>
      <c r="CN542" s="393"/>
      <c r="CO542" s="393"/>
      <c r="CP542" s="393"/>
      <c r="CQ542" s="393"/>
      <c r="CR542" s="393"/>
      <c r="CS542" s="393"/>
      <c r="CT542" s="393"/>
      <c r="CU542" s="393"/>
      <c r="CV542" s="393"/>
      <c r="CW542" s="393"/>
      <c r="CX542" s="393"/>
      <c r="CY542" s="393"/>
      <c r="CZ542" s="393"/>
    </row>
    <row r="543" s="397" customFormat="true" ht="25.15" customHeight="true" x14ac:dyDescent="0.2">
      <c r="C543" s="1154" t="s">
        <v>286</v>
      </c>
      <c r="D543" s="1155"/>
      <c r="E543" s="717">
        <v>5.9160369956740462E-2</v>
      </c>
      <c r="F543" s="671"/>
      <c r="G543" s="671"/>
      <c r="H543" s="1155" t="s">
        <v>286</v>
      </c>
      <c r="I543" s="1155"/>
      <c r="J543" s="718">
        <v>6.1270561207906422E-2</v>
      </c>
      <c r="K543" s="671"/>
      <c r="L543" s="671"/>
      <c r="M543" s="1155" t="s">
        <v>286</v>
      </c>
      <c r="N543" s="1155"/>
      <c r="O543" s="719">
        <v>6.5542195388125002E-2</v>
      </c>
      <c r="P543" s="671"/>
      <c r="Q543" s="671"/>
      <c r="S543" s="390"/>
      <c r="T543" s="390"/>
      <c r="U543" s="390"/>
      <c r="V543" s="390"/>
      <c r="W543" s="390"/>
      <c r="X543" s="390"/>
      <c r="Y543" s="390"/>
      <c r="Z543" s="390"/>
      <c r="AA543" s="390"/>
      <c r="AB543" s="390"/>
      <c r="AC543" s="390"/>
      <c r="AD543" s="390"/>
      <c r="AE543" s="390"/>
      <c r="AF543" s="390"/>
      <c r="AG543" s="390"/>
      <c r="AH543" s="390"/>
      <c r="AI543" s="390"/>
      <c r="AJ543" s="390"/>
      <c r="AK543" s="390"/>
      <c r="AL543" s="390"/>
      <c r="AM543" s="390"/>
      <c r="AN543" s="390"/>
      <c r="AO543" s="390"/>
      <c r="AP543" s="390"/>
      <c r="AQ543" s="390"/>
      <c r="AR543" s="390"/>
      <c r="AS543" s="390"/>
      <c r="AT543" s="390"/>
      <c r="AU543" s="390"/>
      <c r="AV543" s="390"/>
      <c r="AW543" s="390"/>
      <c r="AX543" s="390"/>
      <c r="AY543" s="390"/>
      <c r="AZ543" s="390"/>
      <c r="BA543" s="392"/>
      <c r="BB543" s="469"/>
      <c r="BC543" s="392"/>
      <c r="BD543" s="392"/>
      <c r="BE543" s="392"/>
      <c r="BF543" s="392"/>
      <c r="BG543" s="392"/>
      <c r="BH543" s="392"/>
      <c r="BI543" s="392"/>
      <c r="BJ543" s="392"/>
      <c r="BK543" s="392"/>
      <c r="BL543" s="392"/>
      <c r="BM543" s="392"/>
      <c r="BN543" s="392"/>
      <c r="BO543" s="392"/>
      <c r="BP543" s="392"/>
      <c r="BQ543" s="392"/>
      <c r="BR543" s="392"/>
      <c r="BS543" s="393"/>
      <c r="BT543" s="393"/>
      <c r="BU543" s="393"/>
      <c r="BV543" s="393"/>
      <c r="BW543" s="393"/>
      <c r="BX543" s="393"/>
      <c r="BY543" s="393"/>
      <c r="BZ543" s="393"/>
      <c r="CA543" s="393"/>
      <c r="CB543" s="393"/>
      <c r="CC543" s="393"/>
      <c r="CD543" s="393"/>
      <c r="CE543" s="393"/>
      <c r="CF543" s="393"/>
      <c r="CG543" s="393"/>
      <c r="CH543" s="393"/>
      <c r="CI543" s="393"/>
      <c r="CJ543" s="393"/>
      <c r="CK543" s="393"/>
      <c r="CL543" s="393"/>
      <c r="CM543" s="393"/>
      <c r="CN543" s="393"/>
      <c r="CO543" s="393"/>
      <c r="CP543" s="393"/>
      <c r="CQ543" s="393"/>
      <c r="CR543" s="393"/>
      <c r="CS543" s="393"/>
      <c r="CT543" s="393"/>
      <c r="CU543" s="393"/>
      <c r="CV543" s="393"/>
      <c r="CW543" s="393"/>
      <c r="CX543" s="393"/>
      <c r="CY543" s="393"/>
      <c r="CZ543" s="393"/>
    </row>
    <row r="544" s="397" customFormat="true" ht="25.15" customHeight="true" x14ac:dyDescent="0.2">
      <c r="C544" s="1154" t="s">
        <v>296</v>
      </c>
      <c r="D544" s="1155"/>
      <c r="E544" s="717">
        <v>-1.790485846046537E-2</v>
      </c>
      <c r="F544" s="671"/>
      <c r="G544" s="671"/>
      <c r="H544" s="1155" t="s">
        <v>296</v>
      </c>
      <c r="I544" s="1155"/>
      <c r="J544" s="718">
        <v>-1.8950313040891197E-2</v>
      </c>
      <c r="K544" s="671"/>
      <c r="L544" s="671"/>
      <c r="M544" s="1155" t="s">
        <v>296</v>
      </c>
      <c r="N544" s="1155"/>
      <c r="O544" s="719">
        <v>-3.0976524434482887E-3</v>
      </c>
      <c r="P544" s="671"/>
      <c r="Q544" s="671"/>
      <c r="S544" s="390"/>
      <c r="T544" s="390"/>
      <c r="U544" s="390"/>
      <c r="V544" s="390"/>
      <c r="W544" s="390"/>
      <c r="X544" s="390"/>
      <c r="Y544" s="390"/>
      <c r="Z544" s="390"/>
      <c r="AA544" s="390"/>
      <c r="AB544" s="390"/>
      <c r="AC544" s="390"/>
      <c r="AD544" s="390"/>
      <c r="AE544" s="390"/>
      <c r="AF544" s="390"/>
      <c r="AG544" s="390"/>
      <c r="AH544" s="390"/>
      <c r="AI544" s="390"/>
      <c r="AJ544" s="390"/>
      <c r="AK544" s="390"/>
      <c r="AL544" s="390"/>
      <c r="AM544" s="390"/>
      <c r="AN544" s="390"/>
      <c r="AO544" s="390"/>
      <c r="AP544" s="390"/>
      <c r="AQ544" s="390"/>
      <c r="AR544" s="390"/>
      <c r="AS544" s="390"/>
      <c r="AT544" s="390"/>
      <c r="AU544" s="390"/>
      <c r="AV544" s="390"/>
      <c r="AW544" s="390"/>
      <c r="AX544" s="390"/>
      <c r="AY544" s="390"/>
      <c r="AZ544" s="390"/>
      <c r="BA544" s="392"/>
      <c r="BB544" s="469"/>
      <c r="BC544" s="392"/>
      <c r="BD544" s="392"/>
      <c r="BE544" s="392"/>
      <c r="BF544" s="392"/>
      <c r="BG544" s="392"/>
      <c r="BH544" s="392"/>
      <c r="BI544" s="392"/>
      <c r="BJ544" s="392"/>
      <c r="BK544" s="392"/>
      <c r="BL544" s="392"/>
      <c r="BM544" s="392"/>
      <c r="BN544" s="392"/>
      <c r="BO544" s="392"/>
      <c r="BP544" s="392"/>
      <c r="BQ544" s="392"/>
      <c r="BR544" s="392"/>
      <c r="BS544" s="393"/>
      <c r="BT544" s="393"/>
      <c r="BU544" s="393"/>
      <c r="BV544" s="393"/>
      <c r="BW544" s="393"/>
      <c r="BX544" s="393"/>
      <c r="BY544" s="393"/>
      <c r="BZ544" s="393"/>
      <c r="CA544" s="393"/>
      <c r="CB544" s="393"/>
      <c r="CC544" s="393"/>
      <c r="CD544" s="393"/>
      <c r="CE544" s="393"/>
      <c r="CF544" s="393"/>
      <c r="CG544" s="393"/>
      <c r="CH544" s="393"/>
      <c r="CI544" s="393"/>
      <c r="CJ544" s="393"/>
      <c r="CK544" s="393"/>
      <c r="CL544" s="393"/>
      <c r="CM544" s="393"/>
      <c r="CN544" s="393"/>
      <c r="CO544" s="393"/>
      <c r="CP544" s="393"/>
      <c r="CQ544" s="393"/>
      <c r="CR544" s="393"/>
      <c r="CS544" s="393"/>
      <c r="CT544" s="393"/>
      <c r="CU544" s="393"/>
      <c r="CV544" s="393"/>
      <c r="CW544" s="393"/>
      <c r="CX544" s="393"/>
      <c r="CY544" s="393"/>
      <c r="CZ544" s="393"/>
    </row>
    <row r="545" s="397" customFormat="true" ht="25.15" customHeight="true" x14ac:dyDescent="0.2">
      <c r="C545" s="1154" t="s">
        <v>297</v>
      </c>
      <c r="D545" s="1155"/>
      <c r="E545" s="717">
        <v>-1.9155369368111432E-3</v>
      </c>
      <c r="F545" s="671"/>
      <c r="G545" s="671"/>
      <c r="H545" s="1155" t="s">
        <v>297</v>
      </c>
      <c r="I545" s="1155"/>
      <c r="J545" s="718">
        <v>-3.4895090394051201E-4</v>
      </c>
      <c r="K545" s="671"/>
      <c r="L545" s="671"/>
      <c r="M545" s="1155" t="s">
        <v>297</v>
      </c>
      <c r="N545" s="1155"/>
      <c r="O545" s="719">
        <v>3.5061785046011488E-4</v>
      </c>
      <c r="P545" s="671"/>
      <c r="Q545" s="671"/>
      <c r="S545" s="390"/>
      <c r="T545" s="390"/>
      <c r="U545" s="390"/>
      <c r="V545" s="390"/>
      <c r="W545" s="390"/>
      <c r="X545" s="390"/>
      <c r="Y545" s="390"/>
      <c r="Z545" s="390"/>
      <c r="AA545" s="390"/>
      <c r="AB545" s="390"/>
      <c r="AC545" s="390"/>
      <c r="AD545" s="390"/>
      <c r="AE545" s="390"/>
      <c r="AF545" s="390"/>
      <c r="AG545" s="390"/>
      <c r="AH545" s="390"/>
      <c r="AI545" s="390"/>
      <c r="AJ545" s="390"/>
      <c r="AK545" s="390"/>
      <c r="AL545" s="390"/>
      <c r="AM545" s="390"/>
      <c r="AN545" s="390"/>
      <c r="AO545" s="390"/>
      <c r="AP545" s="390"/>
      <c r="AQ545" s="390"/>
      <c r="AR545" s="390"/>
      <c r="AS545" s="390"/>
      <c r="AT545" s="390"/>
      <c r="AU545" s="390"/>
      <c r="AV545" s="390"/>
      <c r="AW545" s="390"/>
      <c r="AX545" s="390"/>
      <c r="AY545" s="390"/>
      <c r="AZ545" s="390"/>
      <c r="BA545" s="392"/>
      <c r="BB545" s="469"/>
      <c r="BC545" s="392"/>
      <c r="BD545" s="392"/>
      <c r="BE545" s="392"/>
      <c r="BF545" s="392"/>
      <c r="BG545" s="392"/>
      <c r="BH545" s="392"/>
      <c r="BI545" s="392"/>
      <c r="BJ545" s="392"/>
      <c r="BK545" s="392"/>
      <c r="BL545" s="392"/>
      <c r="BM545" s="392"/>
      <c r="BN545" s="392"/>
      <c r="BO545" s="392"/>
      <c r="BP545" s="392"/>
      <c r="BQ545" s="392"/>
      <c r="BR545" s="392"/>
      <c r="BS545" s="393"/>
      <c r="BT545" s="393"/>
      <c r="BU545" s="393"/>
      <c r="BV545" s="393"/>
      <c r="BW545" s="393"/>
      <c r="BX545" s="393"/>
      <c r="BY545" s="393"/>
      <c r="BZ545" s="393"/>
      <c r="CA545" s="393"/>
      <c r="CB545" s="393"/>
      <c r="CC545" s="393"/>
      <c r="CD545" s="393"/>
      <c r="CE545" s="393"/>
      <c r="CF545" s="393"/>
      <c r="CG545" s="393"/>
      <c r="CH545" s="393"/>
      <c r="CI545" s="393"/>
      <c r="CJ545" s="393"/>
      <c r="CK545" s="393"/>
      <c r="CL545" s="393"/>
      <c r="CM545" s="393"/>
      <c r="CN545" s="393"/>
      <c r="CO545" s="393"/>
      <c r="CP545" s="393"/>
      <c r="CQ545" s="393"/>
      <c r="CR545" s="393"/>
      <c r="CS545" s="393"/>
      <c r="CT545" s="393"/>
      <c r="CU545" s="393"/>
      <c r="CV545" s="393"/>
      <c r="CW545" s="393"/>
      <c r="CX545" s="393"/>
      <c r="CY545" s="393"/>
      <c r="CZ545" s="393"/>
    </row>
    <row r="546" s="397" customFormat="true" ht="25.15" customHeight="true" x14ac:dyDescent="0.2">
      <c r="C546" s="1154" t="s">
        <v>288</v>
      </c>
      <c r="D546" s="1155"/>
      <c r="E546" s="717">
        <v>3.9088445695740805E-2</v>
      </c>
      <c r="F546" s="671"/>
      <c r="G546" s="671"/>
      <c r="H546" s="1155" t="s">
        <v>288</v>
      </c>
      <c r="I546" s="1155"/>
      <c r="J546" s="718">
        <v>3.9774620077834548E-2</v>
      </c>
      <c r="K546" s="671"/>
      <c r="L546" s="671"/>
      <c r="M546" s="1155" t="s">
        <v>288</v>
      </c>
      <c r="N546" s="1155"/>
      <c r="O546" s="719">
        <v>5.9338571593309644E-2</v>
      </c>
      <c r="P546" s="671"/>
      <c r="Q546" s="671"/>
      <c r="S546" s="390"/>
      <c r="T546" s="390"/>
      <c r="U546" s="390"/>
      <c r="V546" s="390"/>
      <c r="W546" s="390"/>
      <c r="X546" s="390"/>
      <c r="Y546" s="390"/>
      <c r="Z546" s="390"/>
      <c r="AA546" s="390"/>
      <c r="AB546" s="390"/>
      <c r="AC546" s="390"/>
      <c r="AD546" s="390"/>
      <c r="AE546" s="390"/>
      <c r="AF546" s="390"/>
      <c r="AG546" s="390"/>
      <c r="AH546" s="390"/>
      <c r="AI546" s="390"/>
      <c r="AJ546" s="390"/>
      <c r="AK546" s="390"/>
      <c r="AL546" s="390"/>
      <c r="AM546" s="390"/>
      <c r="AN546" s="390"/>
      <c r="AO546" s="390"/>
      <c r="AP546" s="390"/>
      <c r="AQ546" s="390"/>
      <c r="AR546" s="390"/>
      <c r="AS546" s="390"/>
      <c r="AT546" s="390"/>
      <c r="AU546" s="390"/>
      <c r="AV546" s="390"/>
      <c r="AW546" s="390"/>
      <c r="AX546" s="390"/>
      <c r="AY546" s="390"/>
      <c r="AZ546" s="390"/>
      <c r="BA546" s="392"/>
      <c r="BB546" s="469"/>
      <c r="BC546" s="392"/>
      <c r="BD546" s="392"/>
      <c r="BE546" s="392"/>
      <c r="BF546" s="392"/>
      <c r="BG546" s="392"/>
      <c r="BH546" s="392"/>
      <c r="BI546" s="392"/>
      <c r="BJ546" s="392"/>
      <c r="BK546" s="392"/>
      <c r="BL546" s="392"/>
      <c r="BM546" s="392"/>
      <c r="BN546" s="392"/>
      <c r="BO546" s="392"/>
      <c r="BP546" s="392"/>
      <c r="BQ546" s="392"/>
      <c r="BR546" s="392"/>
      <c r="BS546" s="393"/>
      <c r="BT546" s="393"/>
      <c r="BU546" s="393"/>
      <c r="BV546" s="393"/>
      <c r="BW546" s="393"/>
      <c r="BX546" s="393"/>
      <c r="BY546" s="393"/>
      <c r="BZ546" s="393"/>
      <c r="CA546" s="393"/>
      <c r="CB546" s="393"/>
      <c r="CC546" s="393"/>
      <c r="CD546" s="393"/>
      <c r="CE546" s="393"/>
      <c r="CF546" s="393"/>
      <c r="CG546" s="393"/>
      <c r="CH546" s="393"/>
      <c r="CI546" s="393"/>
      <c r="CJ546" s="393"/>
      <c r="CK546" s="393"/>
      <c r="CL546" s="393"/>
      <c r="CM546" s="393"/>
      <c r="CN546" s="393"/>
      <c r="CO546" s="393"/>
      <c r="CP546" s="393"/>
      <c r="CQ546" s="393"/>
      <c r="CR546" s="393"/>
      <c r="CS546" s="393"/>
      <c r="CT546" s="393"/>
      <c r="CU546" s="393"/>
      <c r="CV546" s="393"/>
      <c r="CW546" s="393"/>
      <c r="CX546" s="393"/>
      <c r="CY546" s="393"/>
      <c r="CZ546" s="393"/>
    </row>
    <row r="547" s="397" customFormat="true" ht="25.15" customHeight="true" x14ac:dyDescent="0.2">
      <c r="C547" s="1154" t="s">
        <v>285</v>
      </c>
      <c r="D547" s="1155"/>
      <c r="E547" s="720">
        <v>6.6237256088230931E-2</v>
      </c>
      <c r="F547" s="671"/>
      <c r="G547" s="671"/>
      <c r="H547" s="1155" t="s">
        <v>285</v>
      </c>
      <c r="I547" s="1155"/>
      <c r="J547" s="721">
        <v>7.275935307420571E-2</v>
      </c>
      <c r="K547" s="671"/>
      <c r="L547" s="671"/>
      <c r="M547" s="1155" t="s">
        <v>285</v>
      </c>
      <c r="N547" s="1155"/>
      <c r="O547" s="722">
        <v>5.4821218245602744E-2</v>
      </c>
      <c r="P547" s="671"/>
      <c r="Q547" s="671"/>
      <c r="S547" s="390"/>
      <c r="T547" s="390"/>
      <c r="U547" s="390"/>
      <c r="V547" s="390"/>
      <c r="W547" s="390"/>
      <c r="X547" s="390"/>
      <c r="Y547" s="390"/>
      <c r="Z547" s="390"/>
      <c r="AA547" s="390"/>
      <c r="AB547" s="390"/>
      <c r="AC547" s="390"/>
      <c r="AD547" s="390"/>
      <c r="AE547" s="390"/>
      <c r="AF547" s="390"/>
      <c r="AG547" s="390"/>
      <c r="AH547" s="390"/>
      <c r="AI547" s="390"/>
      <c r="AJ547" s="390"/>
      <c r="AK547" s="390"/>
      <c r="AL547" s="390"/>
      <c r="AM547" s="390"/>
      <c r="AN547" s="390"/>
      <c r="AO547" s="390"/>
      <c r="AP547" s="390"/>
      <c r="AQ547" s="390"/>
      <c r="AR547" s="390"/>
      <c r="AS547" s="390"/>
      <c r="AT547" s="390"/>
      <c r="AU547" s="390"/>
      <c r="AV547" s="390"/>
      <c r="AW547" s="390"/>
      <c r="AX547" s="390"/>
      <c r="AY547" s="390"/>
      <c r="AZ547" s="390"/>
      <c r="BA547" s="392"/>
      <c r="BB547" s="469"/>
      <c r="BC547" s="392"/>
      <c r="BD547" s="392"/>
      <c r="BE547" s="392"/>
      <c r="BF547" s="392"/>
      <c r="BG547" s="392"/>
      <c r="BH547" s="392"/>
      <c r="BI547" s="392"/>
      <c r="BJ547" s="392"/>
      <c r="BK547" s="392"/>
      <c r="BL547" s="392"/>
      <c r="BM547" s="392"/>
      <c r="BN547" s="392"/>
      <c r="BO547" s="392"/>
      <c r="BP547" s="392"/>
      <c r="BQ547" s="392"/>
      <c r="BR547" s="392"/>
      <c r="BS547" s="393"/>
      <c r="BT547" s="393"/>
      <c r="BU547" s="393"/>
      <c r="BV547" s="393"/>
      <c r="BW547" s="393"/>
      <c r="BX547" s="393"/>
      <c r="BY547" s="393"/>
      <c r="BZ547" s="393"/>
      <c r="CA547" s="393"/>
      <c r="CB547" s="393"/>
      <c r="CC547" s="393"/>
      <c r="CD547" s="393"/>
      <c r="CE547" s="393"/>
      <c r="CF547" s="393"/>
      <c r="CG547" s="393"/>
      <c r="CH547" s="393"/>
      <c r="CI547" s="393"/>
      <c r="CJ547" s="393"/>
      <c r="CK547" s="393"/>
      <c r="CL547" s="393"/>
      <c r="CM547" s="393"/>
      <c r="CN547" s="393"/>
      <c r="CO547" s="393"/>
      <c r="CP547" s="393"/>
      <c r="CQ547" s="393"/>
      <c r="CR547" s="393"/>
      <c r="CS547" s="393"/>
      <c r="CT547" s="393"/>
      <c r="CU547" s="393"/>
      <c r="CV547" s="393"/>
      <c r="CW547" s="393"/>
      <c r="CX547" s="393"/>
      <c r="CY547" s="393"/>
      <c r="CZ547" s="393"/>
    </row>
    <row r="548" s="397" customFormat="true" ht="25.15" customHeight="true" x14ac:dyDescent="0.2">
      <c r="C548" s="1154"/>
      <c r="D548" s="1155"/>
      <c r="E548" s="671"/>
      <c r="F548" s="671"/>
      <c r="G548" s="671"/>
      <c r="H548" s="1155"/>
      <c r="I548" s="1155"/>
      <c r="J548" s="671"/>
      <c r="K548" s="671"/>
      <c r="L548" s="671"/>
      <c r="M548" s="1155"/>
      <c r="N548" s="1155"/>
      <c r="O548" s="671"/>
      <c r="P548" s="671"/>
      <c r="Q548" s="671"/>
      <c r="S548" s="390"/>
      <c r="T548" s="390"/>
      <c r="U548" s="390"/>
      <c r="V548" s="390"/>
      <c r="W548" s="390"/>
      <c r="X548" s="390"/>
      <c r="Y548" s="390"/>
      <c r="Z548" s="390"/>
      <c r="AA548" s="390"/>
      <c r="AB548" s="390"/>
      <c r="AC548" s="390"/>
      <c r="AD548" s="390"/>
      <c r="AE548" s="390"/>
      <c r="AF548" s="390"/>
      <c r="AG548" s="390"/>
      <c r="AH548" s="390"/>
      <c r="AI548" s="390"/>
      <c r="AJ548" s="390"/>
      <c r="AK548" s="390"/>
      <c r="AL548" s="390"/>
      <c r="AM548" s="390"/>
      <c r="AN548" s="390"/>
      <c r="AO548" s="390"/>
      <c r="AP548" s="390"/>
      <c r="AQ548" s="390"/>
      <c r="AR548" s="390"/>
      <c r="AS548" s="390"/>
      <c r="AT548" s="390"/>
      <c r="AU548" s="390"/>
      <c r="AV548" s="390"/>
      <c r="AW548" s="390"/>
      <c r="AX548" s="390"/>
      <c r="AY548" s="390"/>
      <c r="AZ548" s="390"/>
      <c r="BA548" s="392"/>
      <c r="BB548" s="469"/>
      <c r="BC548" s="392"/>
      <c r="BD548" s="392"/>
      <c r="BE548" s="392"/>
      <c r="BF548" s="392"/>
      <c r="BG548" s="392"/>
      <c r="BH548" s="392"/>
      <c r="BI548" s="392"/>
      <c r="BJ548" s="392"/>
      <c r="BK548" s="392"/>
      <c r="BL548" s="392"/>
      <c r="BM548" s="392"/>
      <c r="BN548" s="392"/>
      <c r="BO548" s="392"/>
      <c r="BP548" s="392"/>
      <c r="BQ548" s="392"/>
      <c r="BR548" s="392"/>
      <c r="BS548" s="393"/>
      <c r="BT548" s="393"/>
      <c r="BU548" s="393"/>
      <c r="BV548" s="393"/>
      <c r="BW548" s="393"/>
      <c r="BX548" s="393"/>
      <c r="BY548" s="393"/>
      <c r="BZ548" s="393"/>
      <c r="CA548" s="393"/>
      <c r="CB548" s="393"/>
      <c r="CC548" s="393"/>
      <c r="CD548" s="393"/>
      <c r="CE548" s="393"/>
      <c r="CF548" s="393"/>
      <c r="CG548" s="393"/>
      <c r="CH548" s="393"/>
      <c r="CI548" s="393"/>
      <c r="CJ548" s="393"/>
      <c r="CK548" s="393"/>
      <c r="CL548" s="393"/>
      <c r="CM548" s="393"/>
      <c r="CN548" s="393"/>
      <c r="CO548" s="393"/>
      <c r="CP548" s="393"/>
      <c r="CQ548" s="393"/>
      <c r="CR548" s="393"/>
      <c r="CS548" s="393"/>
      <c r="CT548" s="393"/>
      <c r="CU548" s="393"/>
      <c r="CV548" s="393"/>
      <c r="CW548" s="393"/>
      <c r="CX548" s="393"/>
      <c r="CY548" s="393"/>
      <c r="CZ548" s="393"/>
    </row>
    <row r="549" s="397" customFormat="true" ht="25.15" customHeight="true" x14ac:dyDescent="0.2">
      <c r="C549" s="1154"/>
      <c r="D549" s="1155"/>
      <c r="E549" s="671"/>
      <c r="F549" s="671"/>
      <c r="G549" s="671"/>
      <c r="H549" s="1155"/>
      <c r="I549" s="1155"/>
      <c r="J549" s="671"/>
      <c r="K549" s="671"/>
      <c r="L549" s="671"/>
      <c r="M549" s="1155"/>
      <c r="N549" s="1155"/>
      <c r="O549" s="671"/>
      <c r="P549" s="671"/>
      <c r="Q549" s="671"/>
      <c r="S549" s="390"/>
      <c r="T549" s="390"/>
      <c r="U549" s="390"/>
      <c r="V549" s="390"/>
      <c r="W549" s="390"/>
      <c r="X549" s="390"/>
      <c r="Y549" s="390"/>
      <c r="Z549" s="390"/>
      <c r="AA549" s="390"/>
      <c r="AB549" s="390"/>
      <c r="AC549" s="390"/>
      <c r="AD549" s="390"/>
      <c r="AE549" s="390"/>
      <c r="AF549" s="390"/>
      <c r="AG549" s="390"/>
      <c r="AH549" s="390"/>
      <c r="AI549" s="390"/>
      <c r="AJ549" s="390"/>
      <c r="AK549" s="390"/>
      <c r="AL549" s="390"/>
      <c r="AM549" s="390"/>
      <c r="AN549" s="390"/>
      <c r="AO549" s="390"/>
      <c r="AP549" s="390"/>
      <c r="AQ549" s="390"/>
      <c r="AR549" s="390"/>
      <c r="AS549" s="390"/>
      <c r="AT549" s="390"/>
      <c r="AU549" s="390"/>
      <c r="AV549" s="390"/>
      <c r="AW549" s="390"/>
      <c r="AX549" s="390"/>
      <c r="AY549" s="390"/>
      <c r="AZ549" s="390"/>
      <c r="BA549" s="392"/>
      <c r="BB549" s="469"/>
      <c r="BC549" s="392"/>
      <c r="BD549" s="392"/>
      <c r="BE549" s="392"/>
      <c r="BF549" s="392"/>
      <c r="BG549" s="392"/>
      <c r="BH549" s="392"/>
      <c r="BI549" s="392"/>
      <c r="BJ549" s="392"/>
      <c r="BK549" s="392"/>
      <c r="BL549" s="392"/>
      <c r="BM549" s="392"/>
      <c r="BN549" s="392"/>
      <c r="BO549" s="392"/>
      <c r="BP549" s="392"/>
      <c r="BQ549" s="392"/>
      <c r="BR549" s="392"/>
      <c r="BS549" s="393"/>
      <c r="BT549" s="393"/>
      <c r="BU549" s="393"/>
      <c r="BV549" s="393"/>
      <c r="BW549" s="393"/>
      <c r="BX549" s="393"/>
      <c r="BY549" s="393"/>
      <c r="BZ549" s="393"/>
      <c r="CA549" s="393"/>
      <c r="CB549" s="393"/>
      <c r="CC549" s="393"/>
      <c r="CD549" s="393"/>
      <c r="CE549" s="393"/>
      <c r="CF549" s="393"/>
      <c r="CG549" s="393"/>
      <c r="CH549" s="393"/>
      <c r="CI549" s="393"/>
      <c r="CJ549" s="393"/>
      <c r="CK549" s="393"/>
      <c r="CL549" s="393"/>
      <c r="CM549" s="393"/>
      <c r="CN549" s="393"/>
      <c r="CO549" s="393"/>
      <c r="CP549" s="393"/>
      <c r="CQ549" s="393"/>
      <c r="CR549" s="393"/>
      <c r="CS549" s="393"/>
      <c r="CT549" s="393"/>
      <c r="CU549" s="393"/>
      <c r="CV549" s="393"/>
      <c r="CW549" s="393"/>
      <c r="CX549" s="393"/>
      <c r="CY549" s="393"/>
      <c r="CZ549" s="393"/>
    </row>
    <row r="550" s="397" customFormat="true" ht="25.15" customHeight="true" x14ac:dyDescent="0.2">
      <c r="C550" s="1154" t="s">
        <v>264</v>
      </c>
      <c r="D550" s="1155"/>
      <c r="E550" s="1155"/>
      <c r="F550" s="671"/>
      <c r="G550" s="671"/>
      <c r="H550" s="1155" t="s">
        <v>264</v>
      </c>
      <c r="I550" s="1155"/>
      <c r="J550" s="1155"/>
      <c r="K550" s="671"/>
      <c r="L550" s="671"/>
      <c r="M550" s="1155" t="s">
        <v>264</v>
      </c>
      <c r="N550" s="1155"/>
      <c r="O550" s="1155"/>
      <c r="P550" s="671"/>
      <c r="Q550" s="671"/>
      <c r="S550" s="390"/>
      <c r="T550" s="390"/>
      <c r="U550" s="390"/>
      <c r="V550" s="390"/>
      <c r="W550" s="390"/>
      <c r="X550" s="390"/>
      <c r="Y550" s="390"/>
      <c r="Z550" s="390"/>
      <c r="AA550" s="390"/>
      <c r="AB550" s="390"/>
      <c r="AC550" s="390"/>
      <c r="AD550" s="390"/>
      <c r="AE550" s="390"/>
      <c r="AF550" s="390"/>
      <c r="AG550" s="390"/>
      <c r="AH550" s="390"/>
      <c r="AI550" s="390"/>
      <c r="AJ550" s="390"/>
      <c r="AK550" s="390"/>
      <c r="AL550" s="390"/>
      <c r="AM550" s="390"/>
      <c r="AN550" s="390"/>
      <c r="AO550" s="390"/>
      <c r="AP550" s="390"/>
      <c r="AQ550" s="390"/>
      <c r="AR550" s="390"/>
      <c r="AS550" s="390"/>
      <c r="AT550" s="390"/>
      <c r="AU550" s="390"/>
      <c r="AV550" s="390"/>
      <c r="AW550" s="390"/>
      <c r="AX550" s="390"/>
      <c r="AY550" s="390"/>
      <c r="AZ550" s="390"/>
      <c r="BA550" s="392"/>
      <c r="BB550" s="469"/>
      <c r="BC550" s="392"/>
      <c r="BD550" s="392"/>
      <c r="BE550" s="392"/>
      <c r="BF550" s="392"/>
      <c r="BG550" s="392"/>
      <c r="BH550" s="392"/>
      <c r="BI550" s="392"/>
      <c r="BJ550" s="392"/>
      <c r="BK550" s="392"/>
      <c r="BL550" s="392"/>
      <c r="BM550" s="392"/>
      <c r="BN550" s="392"/>
      <c r="BO550" s="392"/>
      <c r="BP550" s="392"/>
      <c r="BQ550" s="392"/>
      <c r="BR550" s="392"/>
      <c r="BS550" s="393"/>
      <c r="BT550" s="393"/>
      <c r="BU550" s="393"/>
      <c r="BV550" s="393"/>
      <c r="BW550" s="393"/>
      <c r="BX550" s="393"/>
      <c r="BY550" s="393"/>
      <c r="BZ550" s="393"/>
      <c r="CA550" s="393"/>
      <c r="CB550" s="393"/>
      <c r="CC550" s="393"/>
      <c r="CD550" s="393"/>
      <c r="CE550" s="393"/>
      <c r="CF550" s="393"/>
      <c r="CG550" s="393"/>
      <c r="CH550" s="393"/>
      <c r="CI550" s="393"/>
      <c r="CJ550" s="393"/>
      <c r="CK550" s="393"/>
      <c r="CL550" s="393"/>
      <c r="CM550" s="393"/>
      <c r="CN550" s="393"/>
      <c r="CO550" s="393"/>
      <c r="CP550" s="393"/>
      <c r="CQ550" s="393"/>
      <c r="CR550" s="393"/>
      <c r="CS550" s="393"/>
      <c r="CT550" s="393"/>
      <c r="CU550" s="393"/>
      <c r="CV550" s="393"/>
      <c r="CW550" s="393"/>
      <c r="CX550" s="393"/>
      <c r="CY550" s="393"/>
      <c r="CZ550" s="393"/>
    </row>
    <row r="551" s="397" customFormat="true" ht="25.15" customHeight="true" x14ac:dyDescent="0.2">
      <c r="C551" s="1154" t="s">
        <v>204</v>
      </c>
      <c r="D551" s="1155"/>
      <c r="E551" s="735" t="s">
        <v>205</v>
      </c>
      <c r="F551" s="671"/>
      <c r="G551" s="671"/>
      <c r="H551" s="1155" t="s">
        <v>204</v>
      </c>
      <c r="I551" s="1155"/>
      <c r="J551" s="736" t="s">
        <v>205</v>
      </c>
      <c r="K551" s="671"/>
      <c r="L551" s="671"/>
      <c r="M551" s="1155" t="s">
        <v>204</v>
      </c>
      <c r="N551" s="1155"/>
      <c r="O551" s="737" t="s">
        <v>205</v>
      </c>
      <c r="P551" s="671"/>
      <c r="Q551" s="671"/>
      <c r="S551" s="390"/>
      <c r="T551" s="390"/>
      <c r="U551" s="390"/>
      <c r="V551" s="390"/>
      <c r="W551" s="390"/>
      <c r="X551" s="390"/>
      <c r="Y551" s="390"/>
      <c r="Z551" s="390"/>
      <c r="AA551" s="390"/>
      <c r="AB551" s="390"/>
      <c r="AC551" s="390"/>
      <c r="AD551" s="390"/>
      <c r="AE551" s="390"/>
      <c r="AF551" s="390"/>
      <c r="AG551" s="390"/>
      <c r="AH551" s="390"/>
      <c r="AI551" s="390"/>
      <c r="AJ551" s="390"/>
      <c r="AK551" s="390"/>
      <c r="AL551" s="390"/>
      <c r="AM551" s="390"/>
      <c r="AN551" s="390"/>
      <c r="AO551" s="390"/>
      <c r="AP551" s="390"/>
      <c r="AQ551" s="390"/>
      <c r="AR551" s="390"/>
      <c r="AS551" s="390"/>
      <c r="AT551" s="390"/>
      <c r="AU551" s="390"/>
      <c r="AV551" s="390"/>
      <c r="AW551" s="390"/>
      <c r="AX551" s="390"/>
      <c r="AY551" s="390"/>
      <c r="AZ551" s="390"/>
      <c r="BA551" s="392"/>
      <c r="BB551" s="469"/>
      <c r="BC551" s="392"/>
      <c r="BD551" s="392"/>
      <c r="BE551" s="392"/>
      <c r="BF551" s="392"/>
      <c r="BG551" s="392"/>
      <c r="BH551" s="392"/>
      <c r="BI551" s="392"/>
      <c r="BJ551" s="392"/>
      <c r="BK551" s="392"/>
      <c r="BL551" s="392"/>
      <c r="BM551" s="392"/>
      <c r="BN551" s="392"/>
      <c r="BO551" s="392"/>
      <c r="BP551" s="392"/>
      <c r="BQ551" s="392"/>
      <c r="BR551" s="392"/>
      <c r="BS551" s="393"/>
      <c r="BT551" s="393"/>
      <c r="BU551" s="393"/>
      <c r="BV551" s="393"/>
      <c r="BW551" s="393"/>
      <c r="BX551" s="393"/>
      <c r="BY551" s="393"/>
      <c r="BZ551" s="393"/>
      <c r="CA551" s="393"/>
      <c r="CB551" s="393"/>
      <c r="CC551" s="393"/>
      <c r="CD551" s="393"/>
      <c r="CE551" s="393"/>
      <c r="CF551" s="393"/>
      <c r="CG551" s="393"/>
      <c r="CH551" s="393"/>
      <c r="CI551" s="393"/>
      <c r="CJ551" s="393"/>
      <c r="CK551" s="393"/>
      <c r="CL551" s="393"/>
      <c r="CM551" s="393"/>
      <c r="CN551" s="393"/>
      <c r="CO551" s="393"/>
      <c r="CP551" s="393"/>
      <c r="CQ551" s="393"/>
      <c r="CR551" s="393"/>
      <c r="CS551" s="393"/>
      <c r="CT551" s="393"/>
      <c r="CU551" s="393"/>
      <c r="CV551" s="393"/>
      <c r="CW551" s="393"/>
      <c r="CX551" s="393"/>
      <c r="CY551" s="393"/>
      <c r="CZ551" s="393"/>
    </row>
    <row r="552" s="397" customFormat="true" ht="25.15" customHeight="true" x14ac:dyDescent="0.2">
      <c r="C552" s="1154" t="s">
        <v>205</v>
      </c>
      <c r="D552" s="1155"/>
      <c r="E552" s="738">
        <v>0.99999999999999967</v>
      </c>
      <c r="F552" s="671"/>
      <c r="G552" s="671"/>
      <c r="H552" s="1155" t="s">
        <v>205</v>
      </c>
      <c r="I552" s="1155"/>
      <c r="J552" s="739">
        <v>0.99999999999999989</v>
      </c>
      <c r="K552" s="671"/>
      <c r="L552" s="671"/>
      <c r="M552" s="1155" t="s">
        <v>205</v>
      </c>
      <c r="N552" s="1155"/>
      <c r="O552" s="740">
        <v>0.99999999999999978</v>
      </c>
      <c r="P552" s="671"/>
      <c r="Q552" s="671"/>
      <c r="S552" s="390"/>
      <c r="T552" s="390"/>
      <c r="U552" s="390"/>
      <c r="V552" s="390"/>
      <c r="W552" s="390"/>
      <c r="X552" s="390"/>
      <c r="Y552" s="390"/>
      <c r="Z552" s="390"/>
      <c r="AA552" s="390"/>
      <c r="AB552" s="390"/>
      <c r="AC552" s="390"/>
      <c r="AD552" s="390"/>
      <c r="AE552" s="390"/>
      <c r="AF552" s="390"/>
      <c r="AG552" s="390"/>
      <c r="AH552" s="390"/>
      <c r="AI552" s="390"/>
      <c r="AJ552" s="390"/>
      <c r="AK552" s="390"/>
      <c r="AL552" s="390"/>
      <c r="AM552" s="390"/>
      <c r="AN552" s="390"/>
      <c r="AO552" s="390"/>
      <c r="AP552" s="390"/>
      <c r="AQ552" s="390"/>
      <c r="AR552" s="390"/>
      <c r="AS552" s="390"/>
      <c r="AT552" s="390"/>
      <c r="AU552" s="390"/>
      <c r="AV552" s="390"/>
      <c r="AW552" s="390"/>
      <c r="AX552" s="390"/>
      <c r="AY552" s="390"/>
      <c r="AZ552" s="390"/>
      <c r="BA552" s="392"/>
      <c r="BB552" s="469"/>
      <c r="BC552" s="392"/>
      <c r="BD552" s="392"/>
      <c r="BE552" s="392"/>
      <c r="BF552" s="392"/>
      <c r="BG552" s="392"/>
      <c r="BH552" s="392"/>
      <c r="BI552" s="392"/>
      <c r="BJ552" s="392"/>
      <c r="BK552" s="392"/>
      <c r="BL552" s="392"/>
      <c r="BM552" s="392"/>
      <c r="BN552" s="392"/>
      <c r="BO552" s="392"/>
      <c r="BP552" s="392"/>
      <c r="BQ552" s="392"/>
      <c r="BR552" s="392"/>
      <c r="BS552" s="393"/>
      <c r="BT552" s="393"/>
      <c r="BU552" s="393"/>
      <c r="BV552" s="393"/>
      <c r="BW552" s="393"/>
      <c r="BX552" s="393"/>
      <c r="BY552" s="393"/>
      <c r="BZ552" s="393"/>
      <c r="CA552" s="393"/>
      <c r="CB552" s="393"/>
      <c r="CC552" s="393"/>
      <c r="CD552" s="393"/>
      <c r="CE552" s="393"/>
      <c r="CF552" s="393"/>
      <c r="CG552" s="393"/>
      <c r="CH552" s="393"/>
      <c r="CI552" s="393"/>
      <c r="CJ552" s="393"/>
      <c r="CK552" s="393"/>
      <c r="CL552" s="393"/>
      <c r="CM552" s="393"/>
      <c r="CN552" s="393"/>
      <c r="CO552" s="393"/>
      <c r="CP552" s="393"/>
      <c r="CQ552" s="393"/>
      <c r="CR552" s="393"/>
      <c r="CS552" s="393"/>
      <c r="CT552" s="393"/>
      <c r="CU552" s="393"/>
      <c r="CV552" s="393"/>
      <c r="CW552" s="393"/>
      <c r="CX552" s="393"/>
      <c r="CY552" s="393"/>
      <c r="CZ552" s="393"/>
    </row>
    <row r="553" s="397" customFormat="true" ht="25.15" customHeight="true" x14ac:dyDescent="0.2">
      <c r="C553" s="1154"/>
      <c r="D553" s="1155"/>
      <c r="E553" s="671"/>
      <c r="F553" s="671"/>
      <c r="G553" s="671"/>
      <c r="H553" s="1155"/>
      <c r="I553" s="1155"/>
      <c r="J553" s="671"/>
      <c r="K553" s="671"/>
      <c r="L553" s="671"/>
      <c r="M553" s="1155"/>
      <c r="N553" s="1155"/>
      <c r="O553" s="671"/>
      <c r="P553" s="671"/>
      <c r="Q553" s="671"/>
      <c r="S553" s="390"/>
      <c r="T553" s="390"/>
      <c r="U553" s="390"/>
      <c r="V553" s="390"/>
      <c r="W553" s="390"/>
      <c r="X553" s="390"/>
      <c r="Y553" s="390"/>
      <c r="Z553" s="390"/>
      <c r="AA553" s="390"/>
      <c r="AB553" s="390"/>
      <c r="AC553" s="390"/>
      <c r="AD553" s="390"/>
      <c r="AE553" s="390"/>
      <c r="AF553" s="390"/>
      <c r="AG553" s="390"/>
      <c r="AH553" s="390"/>
      <c r="AI553" s="390"/>
      <c r="AJ553" s="390"/>
      <c r="AK553" s="390"/>
      <c r="AL553" s="390"/>
      <c r="AM553" s="390"/>
      <c r="AN553" s="390"/>
      <c r="AO553" s="390"/>
      <c r="AP553" s="390"/>
      <c r="AQ553" s="390"/>
      <c r="AR553" s="390"/>
      <c r="AS553" s="390"/>
      <c r="AT553" s="390"/>
      <c r="AU553" s="390"/>
      <c r="AV553" s="390"/>
      <c r="AW553" s="390"/>
      <c r="AX553" s="390"/>
      <c r="AY553" s="390"/>
      <c r="AZ553" s="390"/>
      <c r="BA553" s="392"/>
      <c r="BB553" s="469"/>
      <c r="BC553" s="392"/>
      <c r="BD553" s="392"/>
      <c r="BE553" s="392"/>
      <c r="BF553" s="392"/>
      <c r="BG553" s="392"/>
      <c r="BH553" s="392"/>
      <c r="BI553" s="392"/>
      <c r="BJ553" s="392"/>
      <c r="BK553" s="392"/>
      <c r="BL553" s="392"/>
      <c r="BM553" s="392"/>
      <c r="BN553" s="392"/>
      <c r="BO553" s="392"/>
      <c r="BP553" s="392"/>
      <c r="BQ553" s="392"/>
      <c r="BR553" s="392"/>
      <c r="BS553" s="393"/>
      <c r="BT553" s="393"/>
      <c r="BU553" s="393"/>
      <c r="BV553" s="393"/>
      <c r="BW553" s="393"/>
      <c r="BX553" s="393"/>
      <c r="BY553" s="393"/>
      <c r="BZ553" s="393"/>
      <c r="CA553" s="393"/>
      <c r="CB553" s="393"/>
      <c r="CC553" s="393"/>
      <c r="CD553" s="393"/>
      <c r="CE553" s="393"/>
      <c r="CF553" s="393"/>
      <c r="CG553" s="393"/>
      <c r="CH553" s="393"/>
      <c r="CI553" s="393"/>
      <c r="CJ553" s="393"/>
      <c r="CK553" s="393"/>
      <c r="CL553" s="393"/>
      <c r="CM553" s="393"/>
      <c r="CN553" s="393"/>
      <c r="CO553" s="393"/>
      <c r="CP553" s="393"/>
      <c r="CQ553" s="393"/>
      <c r="CR553" s="393"/>
      <c r="CS553" s="393"/>
      <c r="CT553" s="393"/>
      <c r="CU553" s="393"/>
      <c r="CV553" s="393"/>
      <c r="CW553" s="393"/>
      <c r="CX553" s="393"/>
      <c r="CY553" s="393"/>
      <c r="CZ553" s="393"/>
    </row>
    <row r="554" s="397" customFormat="true" ht="25.15" customHeight="true" x14ac:dyDescent="0.2">
      <c r="C554" s="1154"/>
      <c r="D554" s="1155"/>
      <c r="E554" s="670"/>
      <c r="F554" s="670"/>
      <c r="G554" s="670"/>
      <c r="H554" s="1154"/>
      <c r="I554" s="1155"/>
      <c r="J554" s="670"/>
      <c r="K554" s="670"/>
      <c r="L554" s="670"/>
      <c r="M554" s="1154"/>
      <c r="N554" s="1155"/>
      <c r="O554" s="670"/>
      <c r="P554" s="670"/>
      <c r="Q554" s="670"/>
      <c r="S554" s="390"/>
      <c r="T554" s="390"/>
      <c r="U554" s="390"/>
      <c r="V554" s="390"/>
      <c r="W554" s="390"/>
      <c r="X554" s="390"/>
      <c r="Y554" s="390"/>
      <c r="Z554" s="390"/>
      <c r="AA554" s="390"/>
      <c r="AB554" s="390"/>
      <c r="AC554" s="390"/>
      <c r="AD554" s="390"/>
      <c r="AE554" s="390"/>
      <c r="AF554" s="390"/>
      <c r="AG554" s="390"/>
      <c r="AH554" s="390"/>
      <c r="AI554" s="390"/>
      <c r="AJ554" s="390"/>
      <c r="AK554" s="390"/>
      <c r="AL554" s="390"/>
      <c r="AM554" s="390"/>
      <c r="AN554" s="390"/>
      <c r="AO554" s="390"/>
      <c r="AP554" s="390"/>
      <c r="AQ554" s="390"/>
      <c r="AR554" s="390"/>
      <c r="AS554" s="390"/>
      <c r="AT554" s="390"/>
      <c r="AU554" s="390"/>
      <c r="AV554" s="390"/>
      <c r="AW554" s="390"/>
      <c r="AX554" s="390"/>
      <c r="AY554" s="390"/>
      <c r="AZ554" s="390"/>
      <c r="BA554" s="392"/>
      <c r="BB554" s="469"/>
      <c r="BC554" s="392"/>
      <c r="BD554" s="392"/>
      <c r="BE554" s="392"/>
      <c r="BF554" s="392"/>
      <c r="BG554" s="392"/>
      <c r="BH554" s="392"/>
      <c r="BI554" s="392"/>
      <c r="BJ554" s="392"/>
      <c r="BK554" s="392"/>
      <c r="BL554" s="392"/>
      <c r="BM554" s="392"/>
      <c r="BN554" s="392"/>
      <c r="BO554" s="392"/>
      <c r="BP554" s="392"/>
      <c r="BQ554" s="392"/>
      <c r="BR554" s="392"/>
      <c r="BS554" s="393"/>
      <c r="BT554" s="393"/>
      <c r="BU554" s="393"/>
      <c r="BV554" s="393"/>
      <c r="BW554" s="393"/>
      <c r="BX554" s="393"/>
      <c r="BY554" s="393"/>
      <c r="BZ554" s="393"/>
      <c r="CA554" s="393"/>
      <c r="CB554" s="393"/>
      <c r="CC554" s="393"/>
      <c r="CD554" s="393"/>
      <c r="CE554" s="393"/>
      <c r="CF554" s="393"/>
      <c r="CG554" s="393"/>
      <c r="CH554" s="393"/>
      <c r="CI554" s="393"/>
      <c r="CJ554" s="393"/>
      <c r="CK554" s="393"/>
      <c r="CL554" s="393"/>
      <c r="CM554" s="393"/>
      <c r="CN554" s="393"/>
      <c r="CO554" s="393"/>
      <c r="CP554" s="393"/>
      <c r="CQ554" s="393"/>
      <c r="CR554" s="393"/>
      <c r="CS554" s="393"/>
      <c r="CT554" s="393"/>
      <c r="CU554" s="393"/>
      <c r="CV554" s="393"/>
      <c r="CW554" s="393"/>
      <c r="CX554" s="393"/>
      <c r="CY554" s="393"/>
      <c r="CZ554" s="393"/>
    </row>
    <row r="555" s="397" customFormat="true" ht="25.15" customHeight="true" x14ac:dyDescent="0.2">
      <c r="C555" s="1154"/>
      <c r="D555" s="1155"/>
      <c r="E555" s="670"/>
      <c r="F555" s="670"/>
      <c r="G555" s="670"/>
      <c r="H555" s="1154"/>
      <c r="I555" s="1155"/>
      <c r="J555" s="670"/>
      <c r="K555" s="670"/>
      <c r="L555" s="670"/>
      <c r="M555" s="1154"/>
      <c r="N555" s="1155"/>
      <c r="O555" s="670"/>
      <c r="P555" s="670"/>
      <c r="Q555" s="670"/>
      <c r="S555" s="390"/>
      <c r="T555" s="390"/>
      <c r="U555" s="390"/>
      <c r="V555" s="390"/>
      <c r="W555" s="390"/>
      <c r="X555" s="390"/>
      <c r="Y555" s="390"/>
      <c r="Z555" s="390"/>
      <c r="AA555" s="390"/>
      <c r="AB555" s="390"/>
      <c r="AC555" s="390"/>
      <c r="AD555" s="390"/>
      <c r="AE555" s="390"/>
      <c r="AF555" s="390"/>
      <c r="AG555" s="390"/>
      <c r="AH555" s="390"/>
      <c r="AI555" s="390"/>
      <c r="AJ555" s="390"/>
      <c r="AK555" s="390"/>
      <c r="AL555" s="390"/>
      <c r="AM555" s="390"/>
      <c r="AN555" s="390"/>
      <c r="AO555" s="390"/>
      <c r="AP555" s="390"/>
      <c r="AQ555" s="390"/>
      <c r="AR555" s="390"/>
      <c r="AS555" s="390"/>
      <c r="AT555" s="390"/>
      <c r="AU555" s="390"/>
      <c r="AV555" s="390"/>
      <c r="AW555" s="390"/>
      <c r="AX555" s="390"/>
      <c r="AY555" s="390"/>
      <c r="AZ555" s="390"/>
      <c r="BA555" s="392"/>
      <c r="BB555" s="469"/>
      <c r="BC555" s="392"/>
      <c r="BD555" s="392"/>
      <c r="BE555" s="392"/>
      <c r="BF555" s="392"/>
      <c r="BG555" s="392"/>
      <c r="BH555" s="392"/>
      <c r="BI555" s="392"/>
      <c r="BJ555" s="392"/>
      <c r="BK555" s="392"/>
      <c r="BL555" s="392"/>
      <c r="BM555" s="392"/>
      <c r="BN555" s="392"/>
      <c r="BO555" s="392"/>
      <c r="BP555" s="392"/>
      <c r="BQ555" s="392"/>
      <c r="BR555" s="392"/>
      <c r="BS555" s="393"/>
      <c r="BT555" s="393"/>
      <c r="BU555" s="393"/>
      <c r="BV555" s="393"/>
      <c r="BW555" s="393"/>
      <c r="BX555" s="393"/>
      <c r="BY555" s="393"/>
      <c r="BZ555" s="393"/>
      <c r="CA555" s="393"/>
      <c r="CB555" s="393"/>
      <c r="CC555" s="393"/>
      <c r="CD555" s="393"/>
      <c r="CE555" s="393"/>
      <c r="CF555" s="393"/>
      <c r="CG555" s="393"/>
      <c r="CH555" s="393"/>
      <c r="CI555" s="393"/>
      <c r="CJ555" s="393"/>
      <c r="CK555" s="393"/>
      <c r="CL555" s="393"/>
      <c r="CM555" s="393"/>
      <c r="CN555" s="393"/>
      <c r="CO555" s="393"/>
      <c r="CP555" s="393"/>
      <c r="CQ555" s="393"/>
      <c r="CR555" s="393"/>
      <c r="CS555" s="393"/>
      <c r="CT555" s="393"/>
      <c r="CU555" s="393"/>
      <c r="CV555" s="393"/>
      <c r="CW555" s="393"/>
      <c r="CX555" s="393"/>
      <c r="CY555" s="393"/>
      <c r="CZ555" s="393"/>
    </row>
    <row r="556" s="397" customFormat="true" ht="25.15" customHeight="true" x14ac:dyDescent="0.2">
      <c r="C556" s="1154"/>
      <c r="D556" s="1155"/>
      <c r="E556" s="670"/>
      <c r="F556" s="670"/>
      <c r="G556" s="670"/>
      <c r="H556" s="1154"/>
      <c r="I556" s="1155"/>
      <c r="J556" s="670"/>
      <c r="K556" s="670"/>
      <c r="L556" s="670"/>
      <c r="M556" s="1154"/>
      <c r="N556" s="1155"/>
      <c r="O556" s="670"/>
      <c r="P556" s="670"/>
      <c r="Q556" s="670"/>
      <c r="S556" s="390"/>
      <c r="T556" s="390"/>
      <c r="U556" s="390"/>
      <c r="V556" s="390"/>
      <c r="W556" s="390"/>
      <c r="X556" s="390"/>
      <c r="Y556" s="390"/>
      <c r="Z556" s="390"/>
      <c r="AA556" s="390"/>
      <c r="AB556" s="390"/>
      <c r="AC556" s="390"/>
      <c r="AD556" s="390"/>
      <c r="AE556" s="390"/>
      <c r="AF556" s="390"/>
      <c r="AG556" s="390"/>
      <c r="AH556" s="390"/>
      <c r="AI556" s="390"/>
      <c r="AJ556" s="390"/>
      <c r="AK556" s="390"/>
      <c r="AL556" s="390"/>
      <c r="AM556" s="390"/>
      <c r="AN556" s="390"/>
      <c r="AO556" s="390"/>
      <c r="AP556" s="390"/>
      <c r="AQ556" s="390"/>
      <c r="AR556" s="390"/>
      <c r="AS556" s="390"/>
      <c r="AT556" s="390"/>
      <c r="AU556" s="390"/>
      <c r="AV556" s="390"/>
      <c r="AW556" s="390"/>
      <c r="AX556" s="390"/>
      <c r="AY556" s="390"/>
      <c r="AZ556" s="390"/>
      <c r="BA556" s="392"/>
      <c r="BB556" s="469"/>
      <c r="BC556" s="392"/>
      <c r="BD556" s="392"/>
      <c r="BE556" s="392"/>
      <c r="BF556" s="392"/>
      <c r="BG556" s="392"/>
      <c r="BH556" s="392"/>
      <c r="BI556" s="392"/>
      <c r="BJ556" s="392"/>
      <c r="BK556" s="392"/>
      <c r="BL556" s="392"/>
      <c r="BM556" s="392"/>
      <c r="BN556" s="392"/>
      <c r="BO556" s="392"/>
      <c r="BP556" s="392"/>
      <c r="BQ556" s="392"/>
      <c r="BR556" s="392"/>
      <c r="BS556" s="393"/>
      <c r="BT556" s="393"/>
      <c r="BU556" s="393"/>
      <c r="BV556" s="393"/>
      <c r="BW556" s="393"/>
      <c r="BX556" s="393"/>
      <c r="BY556" s="393"/>
      <c r="BZ556" s="393"/>
      <c r="CA556" s="393"/>
      <c r="CB556" s="393"/>
      <c r="CC556" s="393"/>
      <c r="CD556" s="393"/>
      <c r="CE556" s="393"/>
      <c r="CF556" s="393"/>
      <c r="CG556" s="393"/>
      <c r="CH556" s="393"/>
      <c r="CI556" s="393"/>
      <c r="CJ556" s="393"/>
      <c r="CK556" s="393"/>
      <c r="CL556" s="393"/>
      <c r="CM556" s="393"/>
      <c r="CN556" s="393"/>
      <c r="CO556" s="393"/>
      <c r="CP556" s="393"/>
      <c r="CQ556" s="393"/>
      <c r="CR556" s="393"/>
      <c r="CS556" s="393"/>
      <c r="CT556" s="393"/>
      <c r="CU556" s="393"/>
      <c r="CV556" s="393"/>
      <c r="CW556" s="393"/>
      <c r="CX556" s="393"/>
      <c r="CY556" s="393"/>
      <c r="CZ556" s="393"/>
    </row>
    <row r="557" s="397" customFormat="true" ht="25.15" customHeight="true" x14ac:dyDescent="0.2">
      <c r="C557" s="1154"/>
      <c r="D557" s="1155"/>
      <c r="E557" s="670"/>
      <c r="F557" s="670"/>
      <c r="G557" s="670"/>
      <c r="H557" s="1154"/>
      <c r="I557" s="1155"/>
      <c r="J557" s="670"/>
      <c r="K557" s="670"/>
      <c r="L557" s="670"/>
      <c r="M557" s="1154"/>
      <c r="N557" s="1155"/>
      <c r="O557" s="670"/>
      <c r="P557" s="670"/>
      <c r="Q557" s="670"/>
      <c r="S557" s="390"/>
      <c r="T557" s="390"/>
      <c r="U557" s="390"/>
      <c r="V557" s="390"/>
      <c r="W557" s="390"/>
      <c r="X557" s="390"/>
      <c r="Y557" s="390"/>
      <c r="Z557" s="390"/>
      <c r="AA557" s="390"/>
      <c r="AB557" s="390"/>
      <c r="AC557" s="390"/>
      <c r="AD557" s="390"/>
      <c r="AE557" s="390"/>
      <c r="AF557" s="390"/>
      <c r="AG557" s="390"/>
      <c r="AH557" s="390"/>
      <c r="AI557" s="390"/>
      <c r="AJ557" s="390"/>
      <c r="AK557" s="390"/>
      <c r="AL557" s="390"/>
      <c r="AM557" s="390"/>
      <c r="AN557" s="390"/>
      <c r="AO557" s="390"/>
      <c r="AP557" s="390"/>
      <c r="AQ557" s="390"/>
      <c r="AR557" s="390"/>
      <c r="AS557" s="390"/>
      <c r="AT557" s="390"/>
      <c r="AU557" s="390"/>
      <c r="AV557" s="390"/>
      <c r="AW557" s="390"/>
      <c r="AX557" s="390"/>
      <c r="AY557" s="390"/>
      <c r="AZ557" s="390"/>
      <c r="BA557" s="392"/>
      <c r="BB557" s="469"/>
      <c r="BC557" s="392"/>
      <c r="BD557" s="392"/>
      <c r="BE557" s="392"/>
      <c r="BF557" s="392"/>
      <c r="BG557" s="392"/>
      <c r="BH557" s="392"/>
      <c r="BI557" s="392"/>
      <c r="BJ557" s="392"/>
      <c r="BK557" s="392"/>
      <c r="BL557" s="392"/>
      <c r="BM557" s="392"/>
      <c r="BN557" s="392"/>
      <c r="BO557" s="392"/>
      <c r="BP557" s="392"/>
      <c r="BQ557" s="392"/>
      <c r="BR557" s="392"/>
      <c r="BS557" s="393"/>
      <c r="BT557" s="393"/>
      <c r="BU557" s="393"/>
      <c r="BV557" s="393"/>
      <c r="BW557" s="393"/>
      <c r="BX557" s="393"/>
      <c r="BY557" s="393"/>
      <c r="BZ557" s="393"/>
      <c r="CA557" s="393"/>
      <c r="CB557" s="393"/>
      <c r="CC557" s="393"/>
      <c r="CD557" s="393"/>
      <c r="CE557" s="393"/>
      <c r="CF557" s="393"/>
      <c r="CG557" s="393"/>
      <c r="CH557" s="393"/>
      <c r="CI557" s="393"/>
      <c r="CJ557" s="393"/>
      <c r="CK557" s="393"/>
      <c r="CL557" s="393"/>
      <c r="CM557" s="393"/>
      <c r="CN557" s="393"/>
      <c r="CO557" s="393"/>
      <c r="CP557" s="393"/>
      <c r="CQ557" s="393"/>
      <c r="CR557" s="393"/>
      <c r="CS557" s="393"/>
      <c r="CT557" s="393"/>
      <c r="CU557" s="393"/>
      <c r="CV557" s="393"/>
      <c r="CW557" s="393"/>
      <c r="CX557" s="393"/>
      <c r="CY557" s="393"/>
      <c r="CZ557" s="393"/>
    </row>
    <row r="558" s="397" customFormat="true" ht="25.15" customHeight="true" x14ac:dyDescent="0.2">
      <c r="C558" s="1154"/>
      <c r="D558" s="1155"/>
      <c r="E558" s="670"/>
      <c r="F558" s="670"/>
      <c r="G558" s="670"/>
      <c r="H558" s="1154"/>
      <c r="I558" s="1155"/>
      <c r="J558" s="670"/>
      <c r="K558" s="670"/>
      <c r="L558" s="670"/>
      <c r="M558" s="1154"/>
      <c r="N558" s="1155"/>
      <c r="O558" s="670"/>
      <c r="P558" s="670"/>
      <c r="Q558" s="670"/>
      <c r="S558" s="390"/>
      <c r="T558" s="390"/>
      <c r="U558" s="390"/>
      <c r="V558" s="390"/>
      <c r="W558" s="390"/>
      <c r="X558" s="390"/>
      <c r="Y558" s="390"/>
      <c r="Z558" s="390"/>
      <c r="AA558" s="390"/>
      <c r="AB558" s="390"/>
      <c r="AC558" s="390"/>
      <c r="AD558" s="390"/>
      <c r="AE558" s="390"/>
      <c r="AF558" s="390"/>
      <c r="AG558" s="390"/>
      <c r="AH558" s="390"/>
      <c r="AI558" s="390"/>
      <c r="AJ558" s="390"/>
      <c r="AK558" s="390"/>
      <c r="AL558" s="390"/>
      <c r="AM558" s="390"/>
      <c r="AN558" s="390"/>
      <c r="AO558" s="390"/>
      <c r="AP558" s="390"/>
      <c r="AQ558" s="390"/>
      <c r="AR558" s="390"/>
      <c r="AS558" s="390"/>
      <c r="AT558" s="390"/>
      <c r="AU558" s="390"/>
      <c r="AV558" s="390"/>
      <c r="AW558" s="390"/>
      <c r="AX558" s="390"/>
      <c r="AY558" s="390"/>
      <c r="AZ558" s="390"/>
      <c r="BA558" s="392"/>
      <c r="BB558" s="469"/>
      <c r="BC558" s="392"/>
      <c r="BD558" s="392"/>
      <c r="BE558" s="392"/>
      <c r="BF558" s="392"/>
      <c r="BG558" s="392"/>
      <c r="BH558" s="392"/>
      <c r="BI558" s="392"/>
      <c r="BJ558" s="392"/>
      <c r="BK558" s="392"/>
      <c r="BL558" s="392"/>
      <c r="BM558" s="392"/>
      <c r="BN558" s="392"/>
      <c r="BO558" s="392"/>
      <c r="BP558" s="392"/>
      <c r="BQ558" s="392"/>
      <c r="BR558" s="392"/>
      <c r="BS558" s="393"/>
      <c r="BT558" s="393"/>
      <c r="BU558" s="393"/>
      <c r="BV558" s="393"/>
      <c r="BW558" s="393"/>
      <c r="BX558" s="393"/>
      <c r="BY558" s="393"/>
      <c r="BZ558" s="393"/>
      <c r="CA558" s="393"/>
      <c r="CB558" s="393"/>
      <c r="CC558" s="393"/>
      <c r="CD558" s="393"/>
      <c r="CE558" s="393"/>
      <c r="CF558" s="393"/>
      <c r="CG558" s="393"/>
      <c r="CH558" s="393"/>
      <c r="CI558" s="393"/>
      <c r="CJ558" s="393"/>
      <c r="CK558" s="393"/>
      <c r="CL558" s="393"/>
      <c r="CM558" s="393"/>
      <c r="CN558" s="393"/>
      <c r="CO558" s="393"/>
      <c r="CP558" s="393"/>
      <c r="CQ558" s="393"/>
      <c r="CR558" s="393"/>
      <c r="CS558" s="393"/>
      <c r="CT558" s="393"/>
      <c r="CU558" s="393"/>
      <c r="CV558" s="393"/>
      <c r="CW558" s="393"/>
      <c r="CX558" s="393"/>
      <c r="CY558" s="393"/>
      <c r="CZ558" s="393"/>
    </row>
    <row r="559" s="397" customFormat="true" ht="25.15" customHeight="true" x14ac:dyDescent="0.2">
      <c r="C559" s="1154"/>
      <c r="D559" s="1155"/>
      <c r="E559" s="670"/>
      <c r="F559" s="670"/>
      <c r="G559" s="670"/>
      <c r="H559" s="1154"/>
      <c r="I559" s="1155"/>
      <c r="J559" s="670"/>
      <c r="K559" s="670"/>
      <c r="L559" s="670"/>
      <c r="M559" s="1154"/>
      <c r="N559" s="1155"/>
      <c r="O559" s="670"/>
      <c r="P559" s="670"/>
      <c r="Q559" s="670"/>
      <c r="S559" s="390"/>
      <c r="T559" s="390"/>
      <c r="U559" s="390"/>
      <c r="V559" s="390"/>
      <c r="W559" s="390"/>
      <c r="X559" s="390"/>
      <c r="Y559" s="390"/>
      <c r="Z559" s="390"/>
      <c r="AA559" s="390"/>
      <c r="AB559" s="390"/>
      <c r="AC559" s="390"/>
      <c r="AD559" s="390"/>
      <c r="AE559" s="390"/>
      <c r="AF559" s="390"/>
      <c r="AG559" s="390"/>
      <c r="AH559" s="390"/>
      <c r="AI559" s="390"/>
      <c r="AJ559" s="390"/>
      <c r="AK559" s="390"/>
      <c r="AL559" s="390"/>
      <c r="AM559" s="390"/>
      <c r="AN559" s="390"/>
      <c r="AO559" s="390"/>
      <c r="AP559" s="390"/>
      <c r="AQ559" s="390"/>
      <c r="AR559" s="390"/>
      <c r="AS559" s="390"/>
      <c r="AT559" s="390"/>
      <c r="AU559" s="390"/>
      <c r="AV559" s="390"/>
      <c r="AW559" s="390"/>
      <c r="AX559" s="390"/>
      <c r="AY559" s="390"/>
      <c r="AZ559" s="390"/>
      <c r="BA559" s="392"/>
      <c r="BB559" s="469"/>
      <c r="BC559" s="392"/>
      <c r="BD559" s="392"/>
      <c r="BE559" s="392"/>
      <c r="BF559" s="392"/>
      <c r="BG559" s="392"/>
      <c r="BH559" s="392"/>
      <c r="BI559" s="392"/>
      <c r="BJ559" s="392"/>
      <c r="BK559" s="392"/>
      <c r="BL559" s="392"/>
      <c r="BM559" s="392"/>
      <c r="BN559" s="392"/>
      <c r="BO559" s="392"/>
      <c r="BP559" s="392"/>
      <c r="BQ559" s="392"/>
      <c r="BR559" s="392"/>
      <c r="BS559" s="393"/>
      <c r="BT559" s="393"/>
      <c r="BU559" s="393"/>
      <c r="BV559" s="393"/>
      <c r="BW559" s="393"/>
      <c r="BX559" s="393"/>
      <c r="BY559" s="393"/>
      <c r="BZ559" s="393"/>
      <c r="CA559" s="393"/>
      <c r="CB559" s="393"/>
      <c r="CC559" s="393"/>
      <c r="CD559" s="393"/>
      <c r="CE559" s="393"/>
      <c r="CF559" s="393"/>
      <c r="CG559" s="393"/>
      <c r="CH559" s="393"/>
      <c r="CI559" s="393"/>
      <c r="CJ559" s="393"/>
      <c r="CK559" s="393"/>
      <c r="CL559" s="393"/>
      <c r="CM559" s="393"/>
      <c r="CN559" s="393"/>
      <c r="CO559" s="393"/>
      <c r="CP559" s="393"/>
      <c r="CQ559" s="393"/>
      <c r="CR559" s="393"/>
      <c r="CS559" s="393"/>
      <c r="CT559" s="393"/>
      <c r="CU559" s="393"/>
      <c r="CV559" s="393"/>
      <c r="CW559" s="393"/>
      <c r="CX559" s="393"/>
      <c r="CY559" s="393"/>
      <c r="CZ559" s="393"/>
    </row>
    <row r="560" s="397" customFormat="true" ht="25.15" customHeight="true" x14ac:dyDescent="0.2">
      <c r="C560" s="1154"/>
      <c r="D560" s="1155"/>
      <c r="E560" s="670"/>
      <c r="F560" s="670"/>
      <c r="G560" s="670"/>
      <c r="H560" s="1154"/>
      <c r="I560" s="1155"/>
      <c r="J560" s="670"/>
      <c r="K560" s="670"/>
      <c r="L560" s="670"/>
      <c r="M560" s="1154"/>
      <c r="N560" s="1155"/>
      <c r="O560" s="670"/>
      <c r="P560" s="670"/>
      <c r="Q560" s="670"/>
      <c r="S560" s="390"/>
      <c r="T560" s="390"/>
      <c r="U560" s="390"/>
      <c r="V560" s="390"/>
      <c r="W560" s="390"/>
      <c r="X560" s="390"/>
      <c r="Y560" s="390"/>
      <c r="Z560" s="390"/>
      <c r="AA560" s="390"/>
      <c r="AB560" s="390"/>
      <c r="AC560" s="390"/>
      <c r="AD560" s="390"/>
      <c r="AE560" s="390"/>
      <c r="AF560" s="390"/>
      <c r="AG560" s="390"/>
      <c r="AH560" s="390"/>
      <c r="AI560" s="390"/>
      <c r="AJ560" s="390"/>
      <c r="AK560" s="390"/>
      <c r="AL560" s="390"/>
      <c r="AM560" s="390"/>
      <c r="AN560" s="390"/>
      <c r="AO560" s="390"/>
      <c r="AP560" s="390"/>
      <c r="AQ560" s="390"/>
      <c r="AR560" s="390"/>
      <c r="AS560" s="390"/>
      <c r="AT560" s="390"/>
      <c r="AU560" s="390"/>
      <c r="AV560" s="390"/>
      <c r="AW560" s="390"/>
      <c r="AX560" s="390"/>
      <c r="AY560" s="390"/>
      <c r="AZ560" s="390"/>
      <c r="BA560" s="392"/>
      <c r="BB560" s="469"/>
      <c r="BC560" s="392"/>
      <c r="BD560" s="392"/>
      <c r="BE560" s="392"/>
      <c r="BF560" s="392"/>
      <c r="BG560" s="392"/>
      <c r="BH560" s="392"/>
      <c r="BI560" s="392"/>
      <c r="BJ560" s="392"/>
      <c r="BK560" s="392"/>
      <c r="BL560" s="392"/>
      <c r="BM560" s="392"/>
      <c r="BN560" s="392"/>
      <c r="BO560" s="392"/>
      <c r="BP560" s="392"/>
      <c r="BQ560" s="392"/>
      <c r="BR560" s="392"/>
      <c r="BS560" s="393"/>
      <c r="BT560" s="393"/>
      <c r="BU560" s="393"/>
      <c r="BV560" s="393"/>
      <c r="BW560" s="393"/>
      <c r="BX560" s="393"/>
      <c r="BY560" s="393"/>
      <c r="BZ560" s="393"/>
      <c r="CA560" s="393"/>
      <c r="CB560" s="393"/>
      <c r="CC560" s="393"/>
      <c r="CD560" s="393"/>
      <c r="CE560" s="393"/>
      <c r="CF560" s="393"/>
      <c r="CG560" s="393"/>
      <c r="CH560" s="393"/>
      <c r="CI560" s="393"/>
      <c r="CJ560" s="393"/>
      <c r="CK560" s="393"/>
      <c r="CL560" s="393"/>
      <c r="CM560" s="393"/>
      <c r="CN560" s="393"/>
      <c r="CO560" s="393"/>
      <c r="CP560" s="393"/>
      <c r="CQ560" s="393"/>
      <c r="CR560" s="393"/>
      <c r="CS560" s="393"/>
      <c r="CT560" s="393"/>
      <c r="CU560" s="393"/>
      <c r="CV560" s="393"/>
      <c r="CW560" s="393"/>
      <c r="CX560" s="393"/>
      <c r="CY560" s="393"/>
      <c r="CZ560" s="393"/>
    </row>
    <row r="561" s="397" customFormat="true" ht="25.15" customHeight="true" x14ac:dyDescent="0.2">
      <c r="C561" s="1154"/>
      <c r="D561" s="1155"/>
      <c r="E561" s="670"/>
      <c r="F561" s="670"/>
      <c r="G561" s="670"/>
      <c r="H561" s="1154"/>
      <c r="I561" s="1155"/>
      <c r="J561" s="670"/>
      <c r="K561" s="670"/>
      <c r="L561" s="670"/>
      <c r="M561" s="1154"/>
      <c r="N561" s="1155"/>
      <c r="O561" s="670"/>
      <c r="P561" s="670"/>
      <c r="Q561" s="670"/>
      <c r="S561" s="390"/>
      <c r="T561" s="390"/>
      <c r="U561" s="390"/>
      <c r="V561" s="390"/>
      <c r="W561" s="390"/>
      <c r="X561" s="390"/>
      <c r="Y561" s="390"/>
      <c r="Z561" s="390"/>
      <c r="AA561" s="390"/>
      <c r="AB561" s="390"/>
      <c r="AC561" s="390"/>
      <c r="AD561" s="390"/>
      <c r="AE561" s="390"/>
      <c r="AF561" s="390"/>
      <c r="AG561" s="390"/>
      <c r="AH561" s="390"/>
      <c r="AI561" s="390"/>
      <c r="AJ561" s="390"/>
      <c r="AK561" s="390"/>
      <c r="AL561" s="390"/>
      <c r="AM561" s="390"/>
      <c r="AN561" s="390"/>
      <c r="AO561" s="390"/>
      <c r="AP561" s="390"/>
      <c r="AQ561" s="390"/>
      <c r="AR561" s="390"/>
      <c r="AS561" s="390"/>
      <c r="AT561" s="390"/>
      <c r="AU561" s="390"/>
      <c r="AV561" s="390"/>
      <c r="AW561" s="390"/>
      <c r="AX561" s="390"/>
      <c r="AY561" s="390"/>
      <c r="AZ561" s="390"/>
      <c r="BA561" s="392"/>
      <c r="BB561" s="469"/>
      <c r="BC561" s="392"/>
      <c r="BD561" s="392"/>
      <c r="BE561" s="392"/>
      <c r="BF561" s="392"/>
      <c r="BG561" s="392"/>
      <c r="BH561" s="392"/>
      <c r="BI561" s="392"/>
      <c r="BJ561" s="392"/>
      <c r="BK561" s="392"/>
      <c r="BL561" s="392"/>
      <c r="BM561" s="392"/>
      <c r="BN561" s="392"/>
      <c r="BO561" s="392"/>
      <c r="BP561" s="392"/>
      <c r="BQ561" s="392"/>
      <c r="BR561" s="392"/>
      <c r="BS561" s="393"/>
      <c r="BT561" s="393"/>
      <c r="BU561" s="393"/>
      <c r="BV561" s="393"/>
      <c r="BW561" s="393"/>
      <c r="BX561" s="393"/>
      <c r="BY561" s="393"/>
      <c r="BZ561" s="393"/>
      <c r="CA561" s="393"/>
      <c r="CB561" s="393"/>
      <c r="CC561" s="393"/>
      <c r="CD561" s="393"/>
      <c r="CE561" s="393"/>
      <c r="CF561" s="393"/>
      <c r="CG561" s="393"/>
      <c r="CH561" s="393"/>
      <c r="CI561" s="393"/>
      <c r="CJ561" s="393"/>
      <c r="CK561" s="393"/>
      <c r="CL561" s="393"/>
      <c r="CM561" s="393"/>
      <c r="CN561" s="393"/>
      <c r="CO561" s="393"/>
      <c r="CP561" s="393"/>
      <c r="CQ561" s="393"/>
      <c r="CR561" s="393"/>
      <c r="CS561" s="393"/>
      <c r="CT561" s="393"/>
      <c r="CU561" s="393"/>
      <c r="CV561" s="393"/>
      <c r="CW561" s="393"/>
      <c r="CX561" s="393"/>
      <c r="CY561" s="393"/>
      <c r="CZ561" s="393"/>
    </row>
    <row r="562" s="397" customFormat="true" ht="25.15" customHeight="true" x14ac:dyDescent="0.2">
      <c r="C562" s="1154"/>
      <c r="D562" s="1155"/>
      <c r="E562" s="670"/>
      <c r="F562" s="670"/>
      <c r="G562" s="670"/>
      <c r="H562" s="1154"/>
      <c r="I562" s="1155"/>
      <c r="J562" s="670"/>
      <c r="K562" s="670"/>
      <c r="L562" s="670"/>
      <c r="M562" s="1154"/>
      <c r="N562" s="1155"/>
      <c r="O562" s="670"/>
      <c r="P562" s="670"/>
      <c r="Q562" s="670"/>
      <c r="S562" s="390"/>
      <c r="T562" s="390"/>
      <c r="U562" s="390"/>
      <c r="V562" s="390"/>
      <c r="W562" s="390"/>
      <c r="X562" s="390"/>
      <c r="Y562" s="390"/>
      <c r="Z562" s="390"/>
      <c r="AA562" s="390"/>
      <c r="AB562" s="390"/>
      <c r="AC562" s="390"/>
      <c r="AD562" s="390"/>
      <c r="AE562" s="390"/>
      <c r="AF562" s="390"/>
      <c r="AG562" s="390"/>
      <c r="AH562" s="390"/>
      <c r="AI562" s="390"/>
      <c r="AJ562" s="390"/>
      <c r="AK562" s="390"/>
      <c r="AL562" s="390"/>
      <c r="AM562" s="390"/>
      <c r="AN562" s="390"/>
      <c r="AO562" s="390"/>
      <c r="AP562" s="390"/>
      <c r="AQ562" s="390"/>
      <c r="AR562" s="390"/>
      <c r="AS562" s="390"/>
      <c r="AT562" s="390"/>
      <c r="AU562" s="390"/>
      <c r="AV562" s="390"/>
      <c r="AW562" s="390"/>
      <c r="AX562" s="390"/>
      <c r="AY562" s="390"/>
      <c r="AZ562" s="390"/>
      <c r="BA562" s="392"/>
      <c r="BB562" s="469"/>
      <c r="BC562" s="392"/>
      <c r="BD562" s="392"/>
      <c r="BE562" s="392"/>
      <c r="BF562" s="392"/>
      <c r="BG562" s="392"/>
      <c r="BH562" s="392"/>
      <c r="BI562" s="392"/>
      <c r="BJ562" s="392"/>
      <c r="BK562" s="392"/>
      <c r="BL562" s="392"/>
      <c r="BM562" s="392"/>
      <c r="BN562" s="392"/>
      <c r="BO562" s="392"/>
      <c r="BP562" s="392"/>
      <c r="BQ562" s="392"/>
      <c r="BR562" s="392"/>
      <c r="BS562" s="393"/>
      <c r="BT562" s="393"/>
      <c r="BU562" s="393"/>
      <c r="BV562" s="393"/>
      <c r="BW562" s="393"/>
      <c r="BX562" s="393"/>
      <c r="BY562" s="393"/>
      <c r="BZ562" s="393"/>
      <c r="CA562" s="393"/>
      <c r="CB562" s="393"/>
      <c r="CC562" s="393"/>
      <c r="CD562" s="393"/>
      <c r="CE562" s="393"/>
      <c r="CF562" s="393"/>
      <c r="CG562" s="393"/>
      <c r="CH562" s="393"/>
      <c r="CI562" s="393"/>
      <c r="CJ562" s="393"/>
      <c r="CK562" s="393"/>
      <c r="CL562" s="393"/>
      <c r="CM562" s="393"/>
      <c r="CN562" s="393"/>
      <c r="CO562" s="393"/>
      <c r="CP562" s="393"/>
      <c r="CQ562" s="393"/>
      <c r="CR562" s="393"/>
      <c r="CS562" s="393"/>
      <c r="CT562" s="393"/>
      <c r="CU562" s="393"/>
      <c r="CV562" s="393"/>
      <c r="CW562" s="393"/>
      <c r="CX562" s="393"/>
      <c r="CY562" s="393"/>
      <c r="CZ562" s="393"/>
    </row>
    <row r="563" s="397" customFormat="true" ht="25.15" customHeight="true" x14ac:dyDescent="0.2">
      <c r="C563" s="1154"/>
      <c r="D563" s="1155"/>
      <c r="E563" s="670"/>
      <c r="F563" s="670"/>
      <c r="G563" s="670"/>
      <c r="H563" s="1154"/>
      <c r="I563" s="1155"/>
      <c r="J563" s="670"/>
      <c r="K563" s="670"/>
      <c r="L563" s="670"/>
      <c r="M563" s="1154"/>
      <c r="N563" s="1155"/>
      <c r="O563" s="670"/>
      <c r="P563" s="670"/>
      <c r="Q563" s="670"/>
      <c r="S563" s="390"/>
      <c r="T563" s="390"/>
      <c r="U563" s="390"/>
      <c r="V563" s="390"/>
      <c r="W563" s="390"/>
      <c r="X563" s="390"/>
      <c r="Y563" s="390"/>
      <c r="Z563" s="390"/>
      <c r="AA563" s="390"/>
      <c r="AB563" s="390"/>
      <c r="AC563" s="390"/>
      <c r="AD563" s="390"/>
      <c r="AE563" s="390"/>
      <c r="AF563" s="390"/>
      <c r="AG563" s="390"/>
      <c r="AH563" s="390"/>
      <c r="AI563" s="390"/>
      <c r="AJ563" s="390"/>
      <c r="AK563" s="390"/>
      <c r="AL563" s="390"/>
      <c r="AM563" s="390"/>
      <c r="AN563" s="390"/>
      <c r="AO563" s="390"/>
      <c r="AP563" s="390"/>
      <c r="AQ563" s="390"/>
      <c r="AR563" s="390"/>
      <c r="AS563" s="390"/>
      <c r="AT563" s="390"/>
      <c r="AU563" s="390"/>
      <c r="AV563" s="390"/>
      <c r="AW563" s="390"/>
      <c r="AX563" s="390"/>
      <c r="AY563" s="390"/>
      <c r="AZ563" s="390"/>
      <c r="BA563" s="392"/>
      <c r="BB563" s="469"/>
      <c r="BC563" s="392"/>
      <c r="BD563" s="392"/>
      <c r="BE563" s="392"/>
      <c r="BF563" s="392"/>
      <c r="BG563" s="392"/>
      <c r="BH563" s="392"/>
      <c r="BI563" s="392"/>
      <c r="BJ563" s="392"/>
      <c r="BK563" s="392"/>
      <c r="BL563" s="392"/>
      <c r="BM563" s="392"/>
      <c r="BN563" s="392"/>
      <c r="BO563" s="392"/>
      <c r="BP563" s="392"/>
      <c r="BQ563" s="392"/>
      <c r="BR563" s="392"/>
      <c r="BS563" s="393"/>
      <c r="BT563" s="393"/>
      <c r="BU563" s="393"/>
      <c r="BV563" s="393"/>
      <c r="BW563" s="393"/>
      <c r="BX563" s="393"/>
      <c r="BY563" s="393"/>
      <c r="BZ563" s="393"/>
      <c r="CA563" s="393"/>
      <c r="CB563" s="393"/>
      <c r="CC563" s="393"/>
      <c r="CD563" s="393"/>
      <c r="CE563" s="393"/>
      <c r="CF563" s="393"/>
      <c r="CG563" s="393"/>
      <c r="CH563" s="393"/>
      <c r="CI563" s="393"/>
      <c r="CJ563" s="393"/>
      <c r="CK563" s="393"/>
      <c r="CL563" s="393"/>
      <c r="CM563" s="393"/>
      <c r="CN563" s="393"/>
      <c r="CO563" s="393"/>
      <c r="CP563" s="393"/>
      <c r="CQ563" s="393"/>
      <c r="CR563" s="393"/>
      <c r="CS563" s="393"/>
      <c r="CT563" s="393"/>
      <c r="CU563" s="393"/>
      <c r="CV563" s="393"/>
      <c r="CW563" s="393"/>
      <c r="CX563" s="393"/>
      <c r="CY563" s="393"/>
      <c r="CZ563" s="393"/>
    </row>
    <row r="564" s="397" customFormat="true" ht="25.15" customHeight="true" x14ac:dyDescent="0.2">
      <c r="C564" s="1154"/>
      <c r="D564" s="1155"/>
      <c r="E564" s="670"/>
      <c r="F564" s="670"/>
      <c r="G564" s="670"/>
      <c r="H564" s="1154"/>
      <c r="I564" s="1155"/>
      <c r="J564" s="670"/>
      <c r="K564" s="670"/>
      <c r="L564" s="670"/>
      <c r="M564" s="1154"/>
      <c r="N564" s="1155"/>
      <c r="O564" s="670"/>
      <c r="P564" s="670"/>
      <c r="Q564" s="670"/>
      <c r="S564" s="390"/>
      <c r="T564" s="390"/>
      <c r="U564" s="390"/>
      <c r="V564" s="390"/>
      <c r="W564" s="390"/>
      <c r="X564" s="390"/>
      <c r="Y564" s="390"/>
      <c r="Z564" s="390"/>
      <c r="AA564" s="390"/>
      <c r="AB564" s="390"/>
      <c r="AC564" s="390"/>
      <c r="AD564" s="390"/>
      <c r="AE564" s="390"/>
      <c r="AF564" s="390"/>
      <c r="AG564" s="390"/>
      <c r="AH564" s="390"/>
      <c r="AI564" s="390"/>
      <c r="AJ564" s="390"/>
      <c r="AK564" s="390"/>
      <c r="AL564" s="390"/>
      <c r="AM564" s="390"/>
      <c r="AN564" s="390"/>
      <c r="AO564" s="390"/>
      <c r="AP564" s="390"/>
      <c r="AQ564" s="390"/>
      <c r="AR564" s="390"/>
      <c r="AS564" s="390"/>
      <c r="AT564" s="390"/>
      <c r="AU564" s="390"/>
      <c r="AV564" s="390"/>
      <c r="AW564" s="390"/>
      <c r="AX564" s="390"/>
      <c r="AY564" s="390"/>
      <c r="AZ564" s="390"/>
      <c r="BA564" s="392"/>
      <c r="BB564" s="469"/>
      <c r="BC564" s="392"/>
      <c r="BD564" s="392"/>
      <c r="BE564" s="392"/>
      <c r="BF564" s="392"/>
      <c r="BG564" s="392"/>
      <c r="BH564" s="392"/>
      <c r="BI564" s="392"/>
      <c r="BJ564" s="392"/>
      <c r="BK564" s="392"/>
      <c r="BL564" s="392"/>
      <c r="BM564" s="392"/>
      <c r="BN564" s="392"/>
      <c r="BO564" s="392"/>
      <c r="BP564" s="392"/>
      <c r="BQ564" s="392"/>
      <c r="BR564" s="392"/>
      <c r="BS564" s="393"/>
      <c r="BT564" s="393"/>
      <c r="BU564" s="393"/>
      <c r="BV564" s="393"/>
      <c r="BW564" s="393"/>
      <c r="BX564" s="393"/>
      <c r="BY564" s="393"/>
      <c r="BZ564" s="393"/>
      <c r="CA564" s="393"/>
      <c r="CB564" s="393"/>
      <c r="CC564" s="393"/>
      <c r="CD564" s="393"/>
      <c r="CE564" s="393"/>
      <c r="CF564" s="393"/>
      <c r="CG564" s="393"/>
      <c r="CH564" s="393"/>
      <c r="CI564" s="393"/>
      <c r="CJ564" s="393"/>
      <c r="CK564" s="393"/>
      <c r="CL564" s="393"/>
      <c r="CM564" s="393"/>
      <c r="CN564" s="393"/>
      <c r="CO564" s="393"/>
      <c r="CP564" s="393"/>
      <c r="CQ564" s="393"/>
      <c r="CR564" s="393"/>
      <c r="CS564" s="393"/>
      <c r="CT564" s="393"/>
      <c r="CU564" s="393"/>
      <c r="CV564" s="393"/>
      <c r="CW564" s="393"/>
      <c r="CX564" s="393"/>
      <c r="CY564" s="393"/>
      <c r="CZ564" s="393"/>
    </row>
    <row r="565" s="397" customFormat="true" ht="25.15" customHeight="true" x14ac:dyDescent="0.2">
      <c r="C565" s="1154"/>
      <c r="D565" s="1155"/>
      <c r="E565" s="670"/>
      <c r="F565" s="670"/>
      <c r="G565" s="670"/>
      <c r="H565" s="1154"/>
      <c r="I565" s="1155"/>
      <c r="J565" s="670"/>
      <c r="K565" s="670"/>
      <c r="L565" s="670"/>
      <c r="M565" s="1154"/>
      <c r="N565" s="1155"/>
      <c r="O565" s="670"/>
      <c r="P565" s="670"/>
      <c r="Q565" s="670"/>
      <c r="S565" s="390"/>
      <c r="T565" s="390"/>
      <c r="U565" s="390"/>
      <c r="V565" s="390"/>
      <c r="W565" s="390"/>
      <c r="X565" s="390"/>
      <c r="Y565" s="390"/>
      <c r="Z565" s="390"/>
      <c r="AA565" s="390"/>
      <c r="AB565" s="390"/>
      <c r="AC565" s="390"/>
      <c r="AD565" s="390"/>
      <c r="AE565" s="390"/>
      <c r="AF565" s="390"/>
      <c r="AG565" s="390"/>
      <c r="AH565" s="390"/>
      <c r="AI565" s="390"/>
      <c r="AJ565" s="390"/>
      <c r="AK565" s="390"/>
      <c r="AL565" s="390"/>
      <c r="AM565" s="390"/>
      <c r="AN565" s="390"/>
      <c r="AO565" s="390"/>
      <c r="AP565" s="390"/>
      <c r="AQ565" s="390"/>
      <c r="AR565" s="390"/>
      <c r="AS565" s="390"/>
      <c r="AT565" s="390"/>
      <c r="AU565" s="390"/>
      <c r="AV565" s="390"/>
      <c r="AW565" s="390"/>
      <c r="AX565" s="390"/>
      <c r="AY565" s="390"/>
      <c r="AZ565" s="390"/>
      <c r="BA565" s="392"/>
      <c r="BB565" s="469"/>
      <c r="BC565" s="392"/>
      <c r="BD565" s="392"/>
      <c r="BE565" s="392"/>
      <c r="BF565" s="392"/>
      <c r="BG565" s="392"/>
      <c r="BH565" s="392"/>
      <c r="BI565" s="392"/>
      <c r="BJ565" s="392"/>
      <c r="BK565" s="392"/>
      <c r="BL565" s="392"/>
      <c r="BM565" s="392"/>
      <c r="BN565" s="392"/>
      <c r="BO565" s="392"/>
      <c r="BP565" s="392"/>
      <c r="BQ565" s="392"/>
      <c r="BR565" s="392"/>
      <c r="BS565" s="393"/>
      <c r="BT565" s="393"/>
      <c r="BU565" s="393"/>
      <c r="BV565" s="393"/>
      <c r="BW565" s="393"/>
      <c r="BX565" s="393"/>
      <c r="BY565" s="393"/>
      <c r="BZ565" s="393"/>
      <c r="CA565" s="393"/>
      <c r="CB565" s="393"/>
      <c r="CC565" s="393"/>
      <c r="CD565" s="393"/>
      <c r="CE565" s="393"/>
      <c r="CF565" s="393"/>
      <c r="CG565" s="393"/>
      <c r="CH565" s="393"/>
      <c r="CI565" s="393"/>
      <c r="CJ565" s="393"/>
      <c r="CK565" s="393"/>
      <c r="CL565" s="393"/>
      <c r="CM565" s="393"/>
      <c r="CN565" s="393"/>
      <c r="CO565" s="393"/>
      <c r="CP565" s="393"/>
      <c r="CQ565" s="393"/>
      <c r="CR565" s="393"/>
      <c r="CS565" s="393"/>
      <c r="CT565" s="393"/>
      <c r="CU565" s="393"/>
      <c r="CV565" s="393"/>
      <c r="CW565" s="393"/>
      <c r="CX565" s="393"/>
      <c r="CY565" s="393"/>
      <c r="CZ565" s="393"/>
    </row>
    <row r="566" s="397" customFormat="true" ht="25.15" customHeight="true" x14ac:dyDescent="0.2">
      <c r="C566" s="1154"/>
      <c r="D566" s="1155"/>
      <c r="E566" s="670"/>
      <c r="F566" s="670"/>
      <c r="G566" s="670"/>
      <c r="H566" s="1154"/>
      <c r="I566" s="1155"/>
      <c r="J566" s="670"/>
      <c r="K566" s="670"/>
      <c r="L566" s="670"/>
      <c r="M566" s="1154"/>
      <c r="N566" s="1155"/>
      <c r="O566" s="670"/>
      <c r="P566" s="670"/>
      <c r="Q566" s="670"/>
      <c r="S566" s="390"/>
      <c r="T566" s="390"/>
      <c r="U566" s="390"/>
      <c r="V566" s="390"/>
      <c r="W566" s="390"/>
      <c r="X566" s="390"/>
      <c r="Y566" s="390"/>
      <c r="Z566" s="390"/>
      <c r="AA566" s="390"/>
      <c r="AB566" s="390"/>
      <c r="AC566" s="390"/>
      <c r="AD566" s="390"/>
      <c r="AE566" s="390"/>
      <c r="AF566" s="390"/>
      <c r="AG566" s="390"/>
      <c r="AH566" s="390"/>
      <c r="AI566" s="390"/>
      <c r="AJ566" s="390"/>
      <c r="AK566" s="390"/>
      <c r="AL566" s="390"/>
      <c r="AM566" s="390"/>
      <c r="AN566" s="390"/>
      <c r="AO566" s="390"/>
      <c r="AP566" s="390"/>
      <c r="AQ566" s="390"/>
      <c r="AR566" s="390"/>
      <c r="AS566" s="390"/>
      <c r="AT566" s="390"/>
      <c r="AU566" s="390"/>
      <c r="AV566" s="390"/>
      <c r="AW566" s="390"/>
      <c r="AX566" s="390"/>
      <c r="AY566" s="390"/>
      <c r="AZ566" s="390"/>
      <c r="BA566" s="392"/>
      <c r="BB566" s="469"/>
      <c r="BC566" s="392"/>
      <c r="BD566" s="392"/>
      <c r="BE566" s="392"/>
      <c r="BF566" s="392"/>
      <c r="BG566" s="392"/>
      <c r="BH566" s="392"/>
      <c r="BI566" s="392"/>
      <c r="BJ566" s="392"/>
      <c r="BK566" s="392"/>
      <c r="BL566" s="392"/>
      <c r="BM566" s="392"/>
      <c r="BN566" s="392"/>
      <c r="BO566" s="392"/>
      <c r="BP566" s="392"/>
      <c r="BQ566" s="392"/>
      <c r="BR566" s="392"/>
      <c r="BS566" s="393"/>
      <c r="BT566" s="393"/>
      <c r="BU566" s="393"/>
      <c r="BV566" s="393"/>
      <c r="BW566" s="393"/>
      <c r="BX566" s="393"/>
      <c r="BY566" s="393"/>
      <c r="BZ566" s="393"/>
      <c r="CA566" s="393"/>
      <c r="CB566" s="393"/>
      <c r="CC566" s="393"/>
      <c r="CD566" s="393"/>
      <c r="CE566" s="393"/>
      <c r="CF566" s="393"/>
      <c r="CG566" s="393"/>
      <c r="CH566" s="393"/>
      <c r="CI566" s="393"/>
      <c r="CJ566" s="393"/>
      <c r="CK566" s="393"/>
      <c r="CL566" s="393"/>
      <c r="CM566" s="393"/>
      <c r="CN566" s="393"/>
      <c r="CO566" s="393"/>
      <c r="CP566" s="393"/>
      <c r="CQ566" s="393"/>
      <c r="CR566" s="393"/>
      <c r="CS566" s="393"/>
      <c r="CT566" s="393"/>
      <c r="CU566" s="393"/>
      <c r="CV566" s="393"/>
      <c r="CW566" s="393"/>
      <c r="CX566" s="393"/>
      <c r="CY566" s="393"/>
      <c r="CZ566" s="393"/>
    </row>
    <row r="567" s="397" customFormat="true" ht="25.15" customHeight="true" x14ac:dyDescent="0.2">
      <c r="C567" s="1154"/>
      <c r="D567" s="1155"/>
      <c r="E567" s="670"/>
      <c r="F567" s="670"/>
      <c r="G567" s="670"/>
      <c r="H567" s="1154"/>
      <c r="I567" s="1155"/>
      <c r="J567" s="670"/>
      <c r="K567" s="670"/>
      <c r="L567" s="670"/>
      <c r="M567" s="1154"/>
      <c r="N567" s="1155"/>
      <c r="O567" s="670"/>
      <c r="P567" s="670"/>
      <c r="Q567" s="670"/>
      <c r="S567" s="390"/>
      <c r="T567" s="390"/>
      <c r="U567" s="390"/>
      <c r="V567" s="390"/>
      <c r="W567" s="390"/>
      <c r="X567" s="390"/>
      <c r="Y567" s="390"/>
      <c r="Z567" s="390"/>
      <c r="AA567" s="390"/>
      <c r="AB567" s="390"/>
      <c r="AC567" s="390"/>
      <c r="AD567" s="390"/>
      <c r="AE567" s="390"/>
      <c r="AF567" s="390"/>
      <c r="AG567" s="390"/>
      <c r="AH567" s="390"/>
      <c r="AI567" s="390"/>
      <c r="AJ567" s="390"/>
      <c r="AK567" s="390"/>
      <c r="AL567" s="390"/>
      <c r="AM567" s="390"/>
      <c r="AN567" s="390"/>
      <c r="AO567" s="390"/>
      <c r="AP567" s="390"/>
      <c r="AQ567" s="390"/>
      <c r="AR567" s="390"/>
      <c r="AS567" s="390"/>
      <c r="AT567" s="390"/>
      <c r="AU567" s="390"/>
      <c r="AV567" s="390"/>
      <c r="AW567" s="390"/>
      <c r="AX567" s="390"/>
      <c r="AY567" s="390"/>
      <c r="AZ567" s="390"/>
      <c r="BA567" s="392"/>
      <c r="BB567" s="469"/>
      <c r="BC567" s="392"/>
      <c r="BD567" s="392"/>
      <c r="BE567" s="392"/>
      <c r="BF567" s="392"/>
      <c r="BG567" s="392"/>
      <c r="BH567" s="392"/>
      <c r="BI567" s="392"/>
      <c r="BJ567" s="392"/>
      <c r="BK567" s="392"/>
      <c r="BL567" s="392"/>
      <c r="BM567" s="392"/>
      <c r="BN567" s="392"/>
      <c r="BO567" s="392"/>
      <c r="BP567" s="392"/>
      <c r="BQ567" s="392"/>
      <c r="BR567" s="392"/>
      <c r="BS567" s="393"/>
      <c r="BT567" s="393"/>
      <c r="BU567" s="393"/>
      <c r="BV567" s="393"/>
      <c r="BW567" s="393"/>
      <c r="BX567" s="393"/>
      <c r="BY567" s="393"/>
      <c r="BZ567" s="393"/>
      <c r="CA567" s="393"/>
      <c r="CB567" s="393"/>
      <c r="CC567" s="393"/>
      <c r="CD567" s="393"/>
      <c r="CE567" s="393"/>
      <c r="CF567" s="393"/>
      <c r="CG567" s="393"/>
      <c r="CH567" s="393"/>
      <c r="CI567" s="393"/>
      <c r="CJ567" s="393"/>
      <c r="CK567" s="393"/>
      <c r="CL567" s="393"/>
      <c r="CM567" s="393"/>
      <c r="CN567" s="393"/>
      <c r="CO567" s="393"/>
      <c r="CP567" s="393"/>
      <c r="CQ567" s="393"/>
      <c r="CR567" s="393"/>
      <c r="CS567" s="393"/>
      <c r="CT567" s="393"/>
      <c r="CU567" s="393"/>
      <c r="CV567" s="393"/>
      <c r="CW567" s="393"/>
      <c r="CX567" s="393"/>
      <c r="CY567" s="393"/>
      <c r="CZ567" s="393"/>
    </row>
    <row r="568" s="397" customFormat="true" ht="25.15" customHeight="true" x14ac:dyDescent="0.2">
      <c r="C568" s="1154"/>
      <c r="D568" s="1155"/>
      <c r="E568" s="670"/>
      <c r="F568" s="670"/>
      <c r="G568" s="670"/>
      <c r="H568" s="1154"/>
      <c r="I568" s="1155"/>
      <c r="J568" s="670"/>
      <c r="K568" s="670"/>
      <c r="L568" s="670"/>
      <c r="M568" s="1154"/>
      <c r="N568" s="1155"/>
      <c r="O568" s="670"/>
      <c r="P568" s="670"/>
      <c r="Q568" s="670"/>
      <c r="S568" s="390"/>
      <c r="T568" s="390"/>
      <c r="U568" s="390"/>
      <c r="V568" s="390"/>
      <c r="W568" s="390"/>
      <c r="X568" s="390"/>
      <c r="Y568" s="390"/>
      <c r="Z568" s="390"/>
      <c r="AA568" s="390"/>
      <c r="AB568" s="390"/>
      <c r="AC568" s="390"/>
      <c r="AD568" s="390"/>
      <c r="AE568" s="390"/>
      <c r="AF568" s="390"/>
      <c r="AG568" s="390"/>
      <c r="AH568" s="390"/>
      <c r="AI568" s="390"/>
      <c r="AJ568" s="390"/>
      <c r="AK568" s="390"/>
      <c r="AL568" s="390"/>
      <c r="AM568" s="390"/>
      <c r="AN568" s="390"/>
      <c r="AO568" s="390"/>
      <c r="AP568" s="390"/>
      <c r="AQ568" s="390"/>
      <c r="AR568" s="390"/>
      <c r="AS568" s="390"/>
      <c r="AT568" s="390"/>
      <c r="AU568" s="390"/>
      <c r="AV568" s="390"/>
      <c r="AW568" s="390"/>
      <c r="AX568" s="390"/>
      <c r="AY568" s="390"/>
      <c r="AZ568" s="390"/>
      <c r="BA568" s="392"/>
      <c r="BB568" s="469"/>
      <c r="BC568" s="392"/>
      <c r="BD568" s="392"/>
      <c r="BE568" s="392"/>
      <c r="BF568" s="392"/>
      <c r="BG568" s="392"/>
      <c r="BH568" s="392"/>
      <c r="BI568" s="392"/>
      <c r="BJ568" s="392"/>
      <c r="BK568" s="392"/>
      <c r="BL568" s="392"/>
      <c r="BM568" s="392"/>
      <c r="BN568" s="392"/>
      <c r="BO568" s="392"/>
      <c r="BP568" s="392"/>
      <c r="BQ568" s="392"/>
      <c r="BR568" s="392"/>
      <c r="BS568" s="393"/>
      <c r="BT568" s="393"/>
      <c r="BU568" s="393"/>
      <c r="BV568" s="393"/>
      <c r="BW568" s="393"/>
      <c r="BX568" s="393"/>
      <c r="BY568" s="393"/>
      <c r="BZ568" s="393"/>
      <c r="CA568" s="393"/>
      <c r="CB568" s="393"/>
      <c r="CC568" s="393"/>
      <c r="CD568" s="393"/>
      <c r="CE568" s="393"/>
      <c r="CF568" s="393"/>
      <c r="CG568" s="393"/>
      <c r="CH568" s="393"/>
      <c r="CI568" s="393"/>
      <c r="CJ568" s="393"/>
      <c r="CK568" s="393"/>
      <c r="CL568" s="393"/>
      <c r="CM568" s="393"/>
      <c r="CN568" s="393"/>
      <c r="CO568" s="393"/>
      <c r="CP568" s="393"/>
      <c r="CQ568" s="393"/>
      <c r="CR568" s="393"/>
      <c r="CS568" s="393"/>
      <c r="CT568" s="393"/>
      <c r="CU568" s="393"/>
      <c r="CV568" s="393"/>
      <c r="CW568" s="393"/>
      <c r="CX568" s="393"/>
      <c r="CY568" s="393"/>
      <c r="CZ568" s="393"/>
    </row>
    <row r="569" s="397" customFormat="true" ht="25.15" customHeight="true" x14ac:dyDescent="0.2">
      <c r="C569" s="1154"/>
      <c r="D569" s="1155"/>
      <c r="E569" s="670"/>
      <c r="F569" s="670"/>
      <c r="G569" s="670"/>
      <c r="H569" s="1154"/>
      <c r="I569" s="1155"/>
      <c r="J569" s="670"/>
      <c r="K569" s="670"/>
      <c r="L569" s="670"/>
      <c r="M569" s="1154"/>
      <c r="N569" s="1155"/>
      <c r="O569" s="670"/>
      <c r="P569" s="670"/>
      <c r="Q569" s="670"/>
      <c r="S569" s="390"/>
      <c r="T569" s="390"/>
      <c r="U569" s="390"/>
      <c r="V569" s="390"/>
      <c r="W569" s="390"/>
      <c r="X569" s="390"/>
      <c r="Y569" s="390"/>
      <c r="Z569" s="390"/>
      <c r="AA569" s="390"/>
      <c r="AB569" s="390"/>
      <c r="AC569" s="390"/>
      <c r="AD569" s="390"/>
      <c r="AE569" s="390"/>
      <c r="AF569" s="390"/>
      <c r="AG569" s="390"/>
      <c r="AH569" s="390"/>
      <c r="AI569" s="390"/>
      <c r="AJ569" s="390"/>
      <c r="AK569" s="390"/>
      <c r="AL569" s="390"/>
      <c r="AM569" s="390"/>
      <c r="AN569" s="390"/>
      <c r="AO569" s="390"/>
      <c r="AP569" s="390"/>
      <c r="AQ569" s="390"/>
      <c r="AR569" s="390"/>
      <c r="AS569" s="390"/>
      <c r="AT569" s="390"/>
      <c r="AU569" s="390"/>
      <c r="AV569" s="390"/>
      <c r="AW569" s="390"/>
      <c r="AX569" s="390"/>
      <c r="AY569" s="390"/>
      <c r="AZ569" s="390"/>
      <c r="BA569" s="392"/>
      <c r="BB569" s="469"/>
      <c r="BC569" s="392"/>
      <c r="BD569" s="392"/>
      <c r="BE569" s="392"/>
      <c r="BF569" s="392"/>
      <c r="BG569" s="392"/>
      <c r="BH569" s="392"/>
      <c r="BI569" s="392"/>
      <c r="BJ569" s="392"/>
      <c r="BK569" s="392"/>
      <c r="BL569" s="392"/>
      <c r="BM569" s="392"/>
      <c r="BN569" s="392"/>
      <c r="BO569" s="392"/>
      <c r="BP569" s="392"/>
      <c r="BQ569" s="392"/>
      <c r="BR569" s="392"/>
      <c r="BS569" s="393"/>
      <c r="BT569" s="393"/>
      <c r="BU569" s="393"/>
      <c r="BV569" s="393"/>
      <c r="BW569" s="393"/>
      <c r="BX569" s="393"/>
      <c r="BY569" s="393"/>
      <c r="BZ569" s="393"/>
      <c r="CA569" s="393"/>
      <c r="CB569" s="393"/>
      <c r="CC569" s="393"/>
      <c r="CD569" s="393"/>
      <c r="CE569" s="393"/>
      <c r="CF569" s="393"/>
      <c r="CG569" s="393"/>
      <c r="CH569" s="393"/>
      <c r="CI569" s="393"/>
      <c r="CJ569" s="393"/>
      <c r="CK569" s="393"/>
      <c r="CL569" s="393"/>
      <c r="CM569" s="393"/>
      <c r="CN569" s="393"/>
      <c r="CO569" s="393"/>
      <c r="CP569" s="393"/>
      <c r="CQ569" s="393"/>
      <c r="CR569" s="393"/>
      <c r="CS569" s="393"/>
      <c r="CT569" s="393"/>
      <c r="CU569" s="393"/>
      <c r="CV569" s="393"/>
      <c r="CW569" s="393"/>
      <c r="CX569" s="393"/>
      <c r="CY569" s="393"/>
      <c r="CZ569" s="393"/>
    </row>
    <row r="570" s="397" customFormat="true" ht="25.15" customHeight="true" x14ac:dyDescent="0.2">
      <c r="C570" s="1154"/>
      <c r="D570" s="1155"/>
      <c r="E570" s="670"/>
      <c r="F570" s="670"/>
      <c r="G570" s="670"/>
      <c r="H570" s="1154"/>
      <c r="I570" s="1155"/>
      <c r="J570" s="670"/>
      <c r="K570" s="670"/>
      <c r="L570" s="670"/>
      <c r="M570" s="1154"/>
      <c r="N570" s="1155"/>
      <c r="O570" s="670"/>
      <c r="P570" s="670"/>
      <c r="Q570" s="670"/>
      <c r="S570" s="390"/>
      <c r="T570" s="390"/>
      <c r="U570" s="390"/>
      <c r="V570" s="390"/>
      <c r="W570" s="390"/>
      <c r="X570" s="390"/>
      <c r="Y570" s="390"/>
      <c r="Z570" s="390"/>
      <c r="AA570" s="390"/>
      <c r="AB570" s="390"/>
      <c r="AC570" s="390"/>
      <c r="AD570" s="390"/>
      <c r="AE570" s="390"/>
      <c r="AF570" s="390"/>
      <c r="AG570" s="390"/>
      <c r="AH570" s="390"/>
      <c r="AI570" s="390"/>
      <c r="AJ570" s="390"/>
      <c r="AK570" s="390"/>
      <c r="AL570" s="390"/>
      <c r="AM570" s="390"/>
      <c r="AN570" s="390"/>
      <c r="AO570" s="390"/>
      <c r="AP570" s="390"/>
      <c r="AQ570" s="390"/>
      <c r="AR570" s="390"/>
      <c r="AS570" s="390"/>
      <c r="AT570" s="390"/>
      <c r="AU570" s="390"/>
      <c r="AV570" s="390"/>
      <c r="AW570" s="390"/>
      <c r="AX570" s="390"/>
      <c r="AY570" s="390"/>
      <c r="AZ570" s="390"/>
      <c r="BA570" s="392"/>
      <c r="BB570" s="469"/>
      <c r="BC570" s="392"/>
      <c r="BD570" s="392"/>
      <c r="BE570" s="392"/>
      <c r="BF570" s="392"/>
      <c r="BG570" s="392"/>
      <c r="BH570" s="392"/>
      <c r="BI570" s="392"/>
      <c r="BJ570" s="392"/>
      <c r="BK570" s="392"/>
      <c r="BL570" s="392"/>
      <c r="BM570" s="392"/>
      <c r="BN570" s="392"/>
      <c r="BO570" s="392"/>
      <c r="BP570" s="392"/>
      <c r="BQ570" s="392"/>
      <c r="BR570" s="392"/>
      <c r="BS570" s="393"/>
      <c r="BT570" s="393"/>
      <c r="BU570" s="393"/>
      <c r="BV570" s="393"/>
      <c r="BW570" s="393"/>
      <c r="BX570" s="393"/>
      <c r="BY570" s="393"/>
      <c r="BZ570" s="393"/>
      <c r="CA570" s="393"/>
      <c r="CB570" s="393"/>
      <c r="CC570" s="393"/>
      <c r="CD570" s="393"/>
      <c r="CE570" s="393"/>
      <c r="CF570" s="393"/>
      <c r="CG570" s="393"/>
      <c r="CH570" s="393"/>
      <c r="CI570" s="393"/>
      <c r="CJ570" s="393"/>
      <c r="CK570" s="393"/>
      <c r="CL570" s="393"/>
      <c r="CM570" s="393"/>
      <c r="CN570" s="393"/>
      <c r="CO570" s="393"/>
      <c r="CP570" s="393"/>
      <c r="CQ570" s="393"/>
      <c r="CR570" s="393"/>
      <c r="CS570" s="393"/>
      <c r="CT570" s="393"/>
      <c r="CU570" s="393"/>
      <c r="CV570" s="393"/>
      <c r="CW570" s="393"/>
      <c r="CX570" s="393"/>
      <c r="CY570" s="393"/>
      <c r="CZ570" s="393"/>
    </row>
    <row r="571" s="397" customFormat="true" ht="25.15" customHeight="true" x14ac:dyDescent="0.2">
      <c r="C571" s="1154"/>
      <c r="D571" s="1155"/>
      <c r="E571" s="670"/>
      <c r="F571" s="670"/>
      <c r="G571" s="670"/>
      <c r="H571" s="1154"/>
      <c r="I571" s="1155"/>
      <c r="J571" s="670"/>
      <c r="K571" s="670"/>
      <c r="L571" s="670"/>
      <c r="M571" s="1154"/>
      <c r="N571" s="1155"/>
      <c r="O571" s="670"/>
      <c r="P571" s="670"/>
      <c r="Q571" s="670"/>
      <c r="S571" s="390"/>
      <c r="T571" s="390"/>
      <c r="U571" s="390"/>
      <c r="V571" s="390"/>
      <c r="W571" s="390"/>
      <c r="X571" s="390"/>
      <c r="Y571" s="390"/>
      <c r="Z571" s="390"/>
      <c r="AA571" s="390"/>
      <c r="AB571" s="390"/>
      <c r="AC571" s="390"/>
      <c r="AD571" s="390"/>
      <c r="AE571" s="390"/>
      <c r="AF571" s="390"/>
      <c r="AG571" s="390"/>
      <c r="AH571" s="390"/>
      <c r="AI571" s="390"/>
      <c r="AJ571" s="390"/>
      <c r="AK571" s="390"/>
      <c r="AL571" s="390"/>
      <c r="AM571" s="390"/>
      <c r="AN571" s="390"/>
      <c r="AO571" s="390"/>
      <c r="AP571" s="390"/>
      <c r="AQ571" s="390"/>
      <c r="AR571" s="390"/>
      <c r="AS571" s="390"/>
      <c r="AT571" s="390"/>
      <c r="AU571" s="390"/>
      <c r="AV571" s="390"/>
      <c r="AW571" s="390"/>
      <c r="AX571" s="390"/>
      <c r="AY571" s="390"/>
      <c r="AZ571" s="390"/>
      <c r="BA571" s="392"/>
      <c r="BB571" s="469"/>
      <c r="BC571" s="392"/>
      <c r="BD571" s="392"/>
      <c r="BE571" s="392"/>
      <c r="BF571" s="392"/>
      <c r="BG571" s="392"/>
      <c r="BH571" s="392"/>
      <c r="BI571" s="392"/>
      <c r="BJ571" s="392"/>
      <c r="BK571" s="392"/>
      <c r="BL571" s="392"/>
      <c r="BM571" s="392"/>
      <c r="BN571" s="392"/>
      <c r="BO571" s="392"/>
      <c r="BP571" s="392"/>
      <c r="BQ571" s="392"/>
      <c r="BR571" s="392"/>
      <c r="BS571" s="393"/>
      <c r="BT571" s="393"/>
      <c r="BU571" s="393"/>
      <c r="BV571" s="393"/>
      <c r="BW571" s="393"/>
      <c r="BX571" s="393"/>
      <c r="BY571" s="393"/>
      <c r="BZ571" s="393"/>
      <c r="CA571" s="393"/>
      <c r="CB571" s="393"/>
      <c r="CC571" s="393"/>
      <c r="CD571" s="393"/>
      <c r="CE571" s="393"/>
      <c r="CF571" s="393"/>
      <c r="CG571" s="393"/>
      <c r="CH571" s="393"/>
      <c r="CI571" s="393"/>
      <c r="CJ571" s="393"/>
      <c r="CK571" s="393"/>
      <c r="CL571" s="393"/>
      <c r="CM571" s="393"/>
      <c r="CN571" s="393"/>
      <c r="CO571" s="393"/>
      <c r="CP571" s="393"/>
      <c r="CQ571" s="393"/>
      <c r="CR571" s="393"/>
      <c r="CS571" s="393"/>
      <c r="CT571" s="393"/>
      <c r="CU571" s="393"/>
      <c r="CV571" s="393"/>
      <c r="CW571" s="393"/>
      <c r="CX571" s="393"/>
      <c r="CY571" s="393"/>
      <c r="CZ571" s="393"/>
    </row>
    <row r="572" s="397" customFormat="true" ht="25.15" customHeight="true" x14ac:dyDescent="0.2">
      <c r="C572" s="1154"/>
      <c r="D572" s="1155"/>
      <c r="E572" s="670"/>
      <c r="F572" s="670"/>
      <c r="G572" s="670"/>
      <c r="H572" s="1154"/>
      <c r="I572" s="1155"/>
      <c r="J572" s="670"/>
      <c r="K572" s="670"/>
      <c r="L572" s="670"/>
      <c r="M572" s="1154"/>
      <c r="N572" s="1155"/>
      <c r="O572" s="670"/>
      <c r="P572" s="670"/>
      <c r="Q572" s="670"/>
      <c r="S572" s="390"/>
      <c r="T572" s="390"/>
      <c r="U572" s="390"/>
      <c r="V572" s="390"/>
      <c r="W572" s="390"/>
      <c r="X572" s="390"/>
      <c r="Y572" s="390"/>
      <c r="Z572" s="390"/>
      <c r="AA572" s="390"/>
      <c r="AB572" s="390"/>
      <c r="AC572" s="390"/>
      <c r="AD572" s="390"/>
      <c r="AE572" s="390"/>
      <c r="AF572" s="390"/>
      <c r="AG572" s="390"/>
      <c r="AH572" s="390"/>
      <c r="AI572" s="390"/>
      <c r="AJ572" s="390"/>
      <c r="AK572" s="390"/>
      <c r="AL572" s="390"/>
      <c r="AM572" s="390"/>
      <c r="AN572" s="390"/>
      <c r="AO572" s="390"/>
      <c r="AP572" s="390"/>
      <c r="AQ572" s="390"/>
      <c r="AR572" s="390"/>
      <c r="AS572" s="390"/>
      <c r="AT572" s="390"/>
      <c r="AU572" s="390"/>
      <c r="AV572" s="390"/>
      <c r="AW572" s="390"/>
      <c r="AX572" s="390"/>
      <c r="AY572" s="390"/>
      <c r="AZ572" s="390"/>
      <c r="BA572" s="392"/>
      <c r="BB572" s="469"/>
      <c r="BC572" s="392"/>
      <c r="BD572" s="392"/>
      <c r="BE572" s="392"/>
      <c r="BF572" s="392"/>
      <c r="BG572" s="392"/>
      <c r="BH572" s="392"/>
      <c r="BI572" s="392"/>
      <c r="BJ572" s="392"/>
      <c r="BK572" s="392"/>
      <c r="BL572" s="392"/>
      <c r="BM572" s="392"/>
      <c r="BN572" s="392"/>
      <c r="BO572" s="392"/>
      <c r="BP572" s="392"/>
      <c r="BQ572" s="392"/>
      <c r="BR572" s="392"/>
      <c r="BS572" s="393"/>
      <c r="BT572" s="393"/>
      <c r="BU572" s="393"/>
      <c r="BV572" s="393"/>
      <c r="BW572" s="393"/>
      <c r="BX572" s="393"/>
      <c r="BY572" s="393"/>
      <c r="BZ572" s="393"/>
      <c r="CA572" s="393"/>
      <c r="CB572" s="393"/>
      <c r="CC572" s="393"/>
      <c r="CD572" s="393"/>
      <c r="CE572" s="393"/>
      <c r="CF572" s="393"/>
      <c r="CG572" s="393"/>
      <c r="CH572" s="393"/>
      <c r="CI572" s="393"/>
      <c r="CJ572" s="393"/>
      <c r="CK572" s="393"/>
      <c r="CL572" s="393"/>
      <c r="CM572" s="393"/>
      <c r="CN572" s="393"/>
      <c r="CO572" s="393"/>
      <c r="CP572" s="393"/>
      <c r="CQ572" s="393"/>
      <c r="CR572" s="393"/>
      <c r="CS572" s="393"/>
      <c r="CT572" s="393"/>
      <c r="CU572" s="393"/>
      <c r="CV572" s="393"/>
      <c r="CW572" s="393"/>
      <c r="CX572" s="393"/>
      <c r="CY572" s="393"/>
      <c r="CZ572" s="393"/>
    </row>
    <row r="573" s="397" customFormat="true" ht="25.15" customHeight="true" x14ac:dyDescent="0.2">
      <c r="C573" s="1154"/>
      <c r="D573" s="1155"/>
      <c r="E573" s="670"/>
      <c r="F573" s="670"/>
      <c r="G573" s="670"/>
      <c r="H573" s="1154"/>
      <c r="I573" s="1155"/>
      <c r="J573" s="670"/>
      <c r="K573" s="670"/>
      <c r="L573" s="670"/>
      <c r="M573" s="1154"/>
      <c r="N573" s="1155"/>
      <c r="O573" s="670"/>
      <c r="P573" s="670"/>
      <c r="Q573" s="670"/>
      <c r="S573" s="390"/>
      <c r="T573" s="390"/>
      <c r="U573" s="390"/>
      <c r="V573" s="390"/>
      <c r="W573" s="390"/>
      <c r="X573" s="390"/>
      <c r="Y573" s="390"/>
      <c r="Z573" s="390"/>
      <c r="AA573" s="390"/>
      <c r="AB573" s="390"/>
      <c r="AC573" s="390"/>
      <c r="AD573" s="390"/>
      <c r="AE573" s="390"/>
      <c r="AF573" s="390"/>
      <c r="AG573" s="390"/>
      <c r="AH573" s="390"/>
      <c r="AI573" s="390"/>
      <c r="AJ573" s="390"/>
      <c r="AK573" s="390"/>
      <c r="AL573" s="390"/>
      <c r="AM573" s="390"/>
      <c r="AN573" s="390"/>
      <c r="AO573" s="390"/>
      <c r="AP573" s="390"/>
      <c r="AQ573" s="390"/>
      <c r="AR573" s="390"/>
      <c r="AS573" s="390"/>
      <c r="AT573" s="390"/>
      <c r="AU573" s="390"/>
      <c r="AV573" s="390"/>
      <c r="AW573" s="390"/>
      <c r="AX573" s="390"/>
      <c r="AY573" s="390"/>
      <c r="AZ573" s="390"/>
      <c r="BA573" s="392"/>
      <c r="BB573" s="469"/>
      <c r="BC573" s="392"/>
      <c r="BD573" s="392"/>
      <c r="BE573" s="392"/>
      <c r="BF573" s="392"/>
      <c r="BG573" s="392"/>
      <c r="BH573" s="392"/>
      <c r="BI573" s="392"/>
      <c r="BJ573" s="392"/>
      <c r="BK573" s="392"/>
      <c r="BL573" s="392"/>
      <c r="BM573" s="392"/>
      <c r="BN573" s="392"/>
      <c r="BO573" s="392"/>
      <c r="BP573" s="392"/>
      <c r="BQ573" s="392"/>
      <c r="BR573" s="392"/>
      <c r="BS573" s="393"/>
      <c r="BT573" s="393"/>
      <c r="BU573" s="393"/>
      <c r="BV573" s="393"/>
      <c r="BW573" s="393"/>
      <c r="BX573" s="393"/>
      <c r="BY573" s="393"/>
      <c r="BZ573" s="393"/>
      <c r="CA573" s="393"/>
      <c r="CB573" s="393"/>
      <c r="CC573" s="393"/>
      <c r="CD573" s="393"/>
      <c r="CE573" s="393"/>
      <c r="CF573" s="393"/>
      <c r="CG573" s="393"/>
      <c r="CH573" s="393"/>
      <c r="CI573" s="393"/>
      <c r="CJ573" s="393"/>
      <c r="CK573" s="393"/>
      <c r="CL573" s="393"/>
      <c r="CM573" s="393"/>
      <c r="CN573" s="393"/>
      <c r="CO573" s="393"/>
      <c r="CP573" s="393"/>
      <c r="CQ573" s="393"/>
      <c r="CR573" s="393"/>
      <c r="CS573" s="393"/>
      <c r="CT573" s="393"/>
      <c r="CU573" s="393"/>
      <c r="CV573" s="393"/>
      <c r="CW573" s="393"/>
      <c r="CX573" s="393"/>
      <c r="CY573" s="393"/>
      <c r="CZ573" s="393"/>
    </row>
    <row r="574" s="397" customFormat="true" ht="25.15" customHeight="true" x14ac:dyDescent="0.2">
      <c r="C574" s="1154"/>
      <c r="D574" s="1155"/>
      <c r="E574" s="670"/>
      <c r="F574" s="670"/>
      <c r="G574" s="670"/>
      <c r="H574" s="1154"/>
      <c r="I574" s="1155"/>
      <c r="J574" s="670"/>
      <c r="K574" s="670"/>
      <c r="L574" s="670"/>
      <c r="M574" s="1154"/>
      <c r="N574" s="1155"/>
      <c r="O574" s="670"/>
      <c r="P574" s="670"/>
      <c r="Q574" s="670"/>
      <c r="S574" s="390"/>
      <c r="T574" s="390"/>
      <c r="U574" s="390"/>
      <c r="V574" s="390"/>
      <c r="W574" s="390"/>
      <c r="X574" s="390"/>
      <c r="Y574" s="390"/>
      <c r="Z574" s="390"/>
      <c r="AA574" s="390"/>
      <c r="AB574" s="390"/>
      <c r="AC574" s="390"/>
      <c r="AD574" s="390"/>
      <c r="AE574" s="390"/>
      <c r="AF574" s="390"/>
      <c r="AG574" s="390"/>
      <c r="AH574" s="390"/>
      <c r="AI574" s="390"/>
      <c r="AJ574" s="390"/>
      <c r="AK574" s="390"/>
      <c r="AL574" s="390"/>
      <c r="AM574" s="390"/>
      <c r="AN574" s="390"/>
      <c r="AO574" s="390"/>
      <c r="AP574" s="390"/>
      <c r="AQ574" s="390"/>
      <c r="AR574" s="390"/>
      <c r="AS574" s="390"/>
      <c r="AT574" s="390"/>
      <c r="AU574" s="390"/>
      <c r="AV574" s="390"/>
      <c r="AW574" s="390"/>
      <c r="AX574" s="390"/>
      <c r="AY574" s="390"/>
      <c r="AZ574" s="390"/>
      <c r="BA574" s="392"/>
      <c r="BB574" s="469"/>
      <c r="BC574" s="392"/>
      <c r="BD574" s="392"/>
      <c r="BE574" s="392"/>
      <c r="BF574" s="392"/>
      <c r="BG574" s="392"/>
      <c r="BH574" s="392"/>
      <c r="BI574" s="392"/>
      <c r="BJ574" s="392"/>
      <c r="BK574" s="392"/>
      <c r="BL574" s="392"/>
      <c r="BM574" s="392"/>
      <c r="BN574" s="392"/>
      <c r="BO574" s="392"/>
      <c r="BP574" s="392"/>
      <c r="BQ574" s="392"/>
      <c r="BR574" s="392"/>
      <c r="BS574" s="393"/>
      <c r="BT574" s="393"/>
      <c r="BU574" s="393"/>
      <c r="BV574" s="393"/>
      <c r="BW574" s="393"/>
      <c r="BX574" s="393"/>
      <c r="BY574" s="393"/>
      <c r="BZ574" s="393"/>
      <c r="CA574" s="393"/>
      <c r="CB574" s="393"/>
      <c r="CC574" s="393"/>
      <c r="CD574" s="393"/>
      <c r="CE574" s="393"/>
      <c r="CF574" s="393"/>
      <c r="CG574" s="393"/>
      <c r="CH574" s="393"/>
      <c r="CI574" s="393"/>
      <c r="CJ574" s="393"/>
      <c r="CK574" s="393"/>
      <c r="CL574" s="393"/>
      <c r="CM574" s="393"/>
      <c r="CN574" s="393"/>
      <c r="CO574" s="393"/>
      <c r="CP574" s="393"/>
      <c r="CQ574" s="393"/>
      <c r="CR574" s="393"/>
      <c r="CS574" s="393"/>
      <c r="CT574" s="393"/>
      <c r="CU574" s="393"/>
      <c r="CV574" s="393"/>
      <c r="CW574" s="393"/>
      <c r="CX574" s="393"/>
      <c r="CY574" s="393"/>
      <c r="CZ574" s="393"/>
    </row>
    <row r="575" s="397" customFormat="true" ht="25.15" customHeight="true" x14ac:dyDescent="0.2">
      <c r="C575" s="1154"/>
      <c r="D575" s="1155"/>
      <c r="E575" s="670"/>
      <c r="F575" s="670"/>
      <c r="G575" s="670"/>
      <c r="H575" s="1154"/>
      <c r="I575" s="1155"/>
      <c r="J575" s="670"/>
      <c r="K575" s="670"/>
      <c r="L575" s="670"/>
      <c r="M575" s="1154"/>
      <c r="N575" s="1155"/>
      <c r="O575" s="670"/>
      <c r="P575" s="670"/>
      <c r="Q575" s="670"/>
      <c r="S575" s="390"/>
      <c r="T575" s="390"/>
      <c r="U575" s="390"/>
      <c r="V575" s="390"/>
      <c r="W575" s="390"/>
      <c r="X575" s="390"/>
      <c r="Y575" s="390"/>
      <c r="Z575" s="390"/>
      <c r="AA575" s="390"/>
      <c r="AB575" s="390"/>
      <c r="AC575" s="390"/>
      <c r="AD575" s="390"/>
      <c r="AE575" s="390"/>
      <c r="AF575" s="390"/>
      <c r="AG575" s="390"/>
      <c r="AH575" s="390"/>
      <c r="AI575" s="390"/>
      <c r="AJ575" s="390"/>
      <c r="AK575" s="390"/>
      <c r="AL575" s="390"/>
      <c r="AM575" s="390"/>
      <c r="AN575" s="390"/>
      <c r="AO575" s="390"/>
      <c r="AP575" s="390"/>
      <c r="AQ575" s="390"/>
      <c r="AR575" s="390"/>
      <c r="AS575" s="390"/>
      <c r="AT575" s="390"/>
      <c r="AU575" s="390"/>
      <c r="AV575" s="390"/>
      <c r="AW575" s="390"/>
      <c r="AX575" s="390"/>
      <c r="AY575" s="390"/>
      <c r="AZ575" s="390"/>
      <c r="BA575" s="392"/>
      <c r="BB575" s="469"/>
      <c r="BC575" s="392"/>
      <c r="BD575" s="392"/>
      <c r="BE575" s="392"/>
      <c r="BF575" s="392"/>
      <c r="BG575" s="392"/>
      <c r="BH575" s="392"/>
      <c r="BI575" s="392"/>
      <c r="BJ575" s="392"/>
      <c r="BK575" s="392"/>
      <c r="BL575" s="392"/>
      <c r="BM575" s="392"/>
      <c r="BN575" s="392"/>
      <c r="BO575" s="392"/>
      <c r="BP575" s="392"/>
      <c r="BQ575" s="392"/>
      <c r="BR575" s="392"/>
      <c r="BS575" s="393"/>
      <c r="BT575" s="393"/>
      <c r="BU575" s="393"/>
      <c r="BV575" s="393"/>
      <c r="BW575" s="393"/>
      <c r="BX575" s="393"/>
      <c r="BY575" s="393"/>
      <c r="BZ575" s="393"/>
      <c r="CA575" s="393"/>
      <c r="CB575" s="393"/>
      <c r="CC575" s="393"/>
      <c r="CD575" s="393"/>
      <c r="CE575" s="393"/>
      <c r="CF575" s="393"/>
      <c r="CG575" s="393"/>
      <c r="CH575" s="393"/>
      <c r="CI575" s="393"/>
      <c r="CJ575" s="393"/>
      <c r="CK575" s="393"/>
      <c r="CL575" s="393"/>
      <c r="CM575" s="393"/>
      <c r="CN575" s="393"/>
      <c r="CO575" s="393"/>
      <c r="CP575" s="393"/>
      <c r="CQ575" s="393"/>
      <c r="CR575" s="393"/>
      <c r="CS575" s="393"/>
      <c r="CT575" s="393"/>
      <c r="CU575" s="393"/>
      <c r="CV575" s="393"/>
      <c r="CW575" s="393"/>
      <c r="CX575" s="393"/>
      <c r="CY575" s="393"/>
      <c r="CZ575" s="393"/>
    </row>
    <row r="576" s="397" customFormat="true" ht="25.15" customHeight="true" x14ac:dyDescent="0.2">
      <c r="C576" s="1154"/>
      <c r="D576" s="1155"/>
      <c r="E576" s="670"/>
      <c r="F576" s="670"/>
      <c r="G576" s="670"/>
      <c r="H576" s="1154"/>
      <c r="I576" s="1155"/>
      <c r="J576" s="670"/>
      <c r="K576" s="670"/>
      <c r="L576" s="670"/>
      <c r="M576" s="1154"/>
      <c r="N576" s="1155"/>
      <c r="O576" s="670"/>
      <c r="P576" s="670"/>
      <c r="Q576" s="670"/>
      <c r="S576" s="390"/>
      <c r="T576" s="390"/>
      <c r="U576" s="390"/>
      <c r="V576" s="390"/>
      <c r="W576" s="390"/>
      <c r="X576" s="390"/>
      <c r="Y576" s="390"/>
      <c r="Z576" s="390"/>
      <c r="AA576" s="390"/>
      <c r="AB576" s="390"/>
      <c r="AC576" s="390"/>
      <c r="AD576" s="390"/>
      <c r="AE576" s="390"/>
      <c r="AF576" s="390"/>
      <c r="AG576" s="390"/>
      <c r="AH576" s="390"/>
      <c r="AI576" s="390"/>
      <c r="AJ576" s="390"/>
      <c r="AK576" s="390"/>
      <c r="AL576" s="390"/>
      <c r="AM576" s="390"/>
      <c r="AN576" s="390"/>
      <c r="AO576" s="390"/>
      <c r="AP576" s="390"/>
      <c r="AQ576" s="390"/>
      <c r="AR576" s="390"/>
      <c r="AS576" s="390"/>
      <c r="AT576" s="390"/>
      <c r="AU576" s="390"/>
      <c r="AV576" s="390"/>
      <c r="AW576" s="390"/>
      <c r="AX576" s="390"/>
      <c r="AY576" s="390"/>
      <c r="AZ576" s="390"/>
      <c r="BA576" s="392"/>
      <c r="BB576" s="469"/>
      <c r="BC576" s="392"/>
      <c r="BD576" s="392"/>
      <c r="BE576" s="392"/>
      <c r="BF576" s="392"/>
      <c r="BG576" s="392"/>
      <c r="BH576" s="392"/>
      <c r="BI576" s="392"/>
      <c r="BJ576" s="392"/>
      <c r="BK576" s="392"/>
      <c r="BL576" s="392"/>
      <c r="BM576" s="392"/>
      <c r="BN576" s="392"/>
      <c r="BO576" s="392"/>
      <c r="BP576" s="392"/>
      <c r="BQ576" s="392"/>
      <c r="BR576" s="392"/>
      <c r="BS576" s="393"/>
      <c r="BT576" s="393"/>
      <c r="BU576" s="393"/>
      <c r="BV576" s="393"/>
      <c r="BW576" s="393"/>
      <c r="BX576" s="393"/>
      <c r="BY576" s="393"/>
      <c r="BZ576" s="393"/>
      <c r="CA576" s="393"/>
      <c r="CB576" s="393"/>
      <c r="CC576" s="393"/>
      <c r="CD576" s="393"/>
      <c r="CE576" s="393"/>
      <c r="CF576" s="393"/>
      <c r="CG576" s="393"/>
      <c r="CH576" s="393"/>
      <c r="CI576" s="393"/>
      <c r="CJ576" s="393"/>
      <c r="CK576" s="393"/>
      <c r="CL576" s="393"/>
      <c r="CM576" s="393"/>
      <c r="CN576" s="393"/>
      <c r="CO576" s="393"/>
      <c r="CP576" s="393"/>
      <c r="CQ576" s="393"/>
      <c r="CR576" s="393"/>
      <c r="CS576" s="393"/>
      <c r="CT576" s="393"/>
      <c r="CU576" s="393"/>
      <c r="CV576" s="393"/>
      <c r="CW576" s="393"/>
      <c r="CX576" s="393"/>
      <c r="CY576" s="393"/>
      <c r="CZ576" s="393"/>
    </row>
    <row r="577" s="397" customFormat="true" ht="25.15" customHeight="true" x14ac:dyDescent="0.2">
      <c r="C577" s="1154"/>
      <c r="D577" s="1155"/>
      <c r="E577" s="670"/>
      <c r="F577" s="670"/>
      <c r="G577" s="670"/>
      <c r="H577" s="1154"/>
      <c r="I577" s="1155"/>
      <c r="J577" s="670"/>
      <c r="K577" s="670"/>
      <c r="L577" s="670"/>
      <c r="M577" s="1154"/>
      <c r="N577" s="1155"/>
      <c r="O577" s="670"/>
      <c r="P577" s="670"/>
      <c r="Q577" s="670"/>
      <c r="S577" s="390"/>
      <c r="T577" s="390"/>
      <c r="U577" s="390"/>
      <c r="V577" s="390"/>
      <c r="W577" s="390"/>
      <c r="X577" s="390"/>
      <c r="Y577" s="390"/>
      <c r="Z577" s="390"/>
      <c r="AA577" s="390"/>
      <c r="AB577" s="390"/>
      <c r="AC577" s="390"/>
      <c r="AD577" s="390"/>
      <c r="AE577" s="390"/>
      <c r="AF577" s="390"/>
      <c r="AG577" s="390"/>
      <c r="AH577" s="390"/>
      <c r="AI577" s="390"/>
      <c r="AJ577" s="390"/>
      <c r="AK577" s="390"/>
      <c r="AL577" s="390"/>
      <c r="AM577" s="390"/>
      <c r="AN577" s="390"/>
      <c r="AO577" s="390"/>
      <c r="AP577" s="390"/>
      <c r="AQ577" s="390"/>
      <c r="AR577" s="390"/>
      <c r="AS577" s="390"/>
      <c r="AT577" s="390"/>
      <c r="AU577" s="390"/>
      <c r="AV577" s="390"/>
      <c r="AW577" s="390"/>
      <c r="AX577" s="390"/>
      <c r="AY577" s="390"/>
      <c r="AZ577" s="390"/>
      <c r="BA577" s="392"/>
      <c r="BB577" s="469"/>
      <c r="BC577" s="392"/>
      <c r="BD577" s="392"/>
      <c r="BE577" s="392"/>
      <c r="BF577" s="392"/>
      <c r="BG577" s="392"/>
      <c r="BH577" s="392"/>
      <c r="BI577" s="392"/>
      <c r="BJ577" s="392"/>
      <c r="BK577" s="392"/>
      <c r="BL577" s="392"/>
      <c r="BM577" s="392"/>
      <c r="BN577" s="392"/>
      <c r="BO577" s="392"/>
      <c r="BP577" s="392"/>
      <c r="BQ577" s="392"/>
      <c r="BR577" s="392"/>
      <c r="BS577" s="393"/>
      <c r="BT577" s="393"/>
      <c r="BU577" s="393"/>
      <c r="BV577" s="393"/>
      <c r="BW577" s="393"/>
      <c r="BX577" s="393"/>
      <c r="BY577" s="393"/>
      <c r="BZ577" s="393"/>
      <c r="CA577" s="393"/>
      <c r="CB577" s="393"/>
      <c r="CC577" s="393"/>
      <c r="CD577" s="393"/>
      <c r="CE577" s="393"/>
      <c r="CF577" s="393"/>
      <c r="CG577" s="393"/>
      <c r="CH577" s="393"/>
      <c r="CI577" s="393"/>
      <c r="CJ577" s="393"/>
      <c r="CK577" s="393"/>
      <c r="CL577" s="393"/>
      <c r="CM577" s="393"/>
      <c r="CN577" s="393"/>
      <c r="CO577" s="393"/>
      <c r="CP577" s="393"/>
      <c r="CQ577" s="393"/>
      <c r="CR577" s="393"/>
      <c r="CS577" s="393"/>
      <c r="CT577" s="393"/>
      <c r="CU577" s="393"/>
      <c r="CV577" s="393"/>
      <c r="CW577" s="393"/>
      <c r="CX577" s="393"/>
      <c r="CY577" s="393"/>
      <c r="CZ577" s="393"/>
    </row>
    <row r="578" s="397" customFormat="true" ht="25.15" customHeight="true" x14ac:dyDescent="0.2">
      <c r="C578" s="1154"/>
      <c r="D578" s="1155"/>
      <c r="E578" s="670"/>
      <c r="F578" s="670"/>
      <c r="G578" s="670"/>
      <c r="H578" s="1154"/>
      <c r="I578" s="1155"/>
      <c r="J578" s="670"/>
      <c r="K578" s="670"/>
      <c r="L578" s="670"/>
      <c r="M578" s="1154"/>
      <c r="N578" s="1155"/>
      <c r="O578" s="670"/>
      <c r="P578" s="670"/>
      <c r="Q578" s="670"/>
      <c r="S578" s="390"/>
      <c r="T578" s="390"/>
      <c r="U578" s="390"/>
      <c r="V578" s="390"/>
      <c r="W578" s="390"/>
      <c r="X578" s="390"/>
      <c r="Y578" s="390"/>
      <c r="Z578" s="390"/>
      <c r="AA578" s="390"/>
      <c r="AB578" s="390"/>
      <c r="AC578" s="390"/>
      <c r="AD578" s="390"/>
      <c r="AE578" s="390"/>
      <c r="AF578" s="390"/>
      <c r="AG578" s="390"/>
      <c r="AH578" s="390"/>
      <c r="AI578" s="390"/>
      <c r="AJ578" s="390"/>
      <c r="AK578" s="390"/>
      <c r="AL578" s="390"/>
      <c r="AM578" s="390"/>
      <c r="AN578" s="390"/>
      <c r="AO578" s="390"/>
      <c r="AP578" s="390"/>
      <c r="AQ578" s="390"/>
      <c r="AR578" s="390"/>
      <c r="AS578" s="390"/>
      <c r="AT578" s="390"/>
      <c r="AU578" s="390"/>
      <c r="AV578" s="390"/>
      <c r="AW578" s="390"/>
      <c r="AX578" s="390"/>
      <c r="AY578" s="390"/>
      <c r="AZ578" s="390"/>
      <c r="BA578" s="392"/>
      <c r="BB578" s="469"/>
      <c r="BC578" s="392"/>
      <c r="BD578" s="392"/>
      <c r="BE578" s="392"/>
      <c r="BF578" s="392"/>
      <c r="BG578" s="392"/>
      <c r="BH578" s="392"/>
      <c r="BI578" s="392"/>
      <c r="BJ578" s="392"/>
      <c r="BK578" s="392"/>
      <c r="BL578" s="392"/>
      <c r="BM578" s="392"/>
      <c r="BN578" s="392"/>
      <c r="BO578" s="392"/>
      <c r="BP578" s="392"/>
      <c r="BQ578" s="392"/>
      <c r="BR578" s="392"/>
      <c r="BS578" s="393"/>
      <c r="BT578" s="393"/>
      <c r="BU578" s="393"/>
      <c r="BV578" s="393"/>
      <c r="BW578" s="393"/>
      <c r="BX578" s="393"/>
      <c r="BY578" s="393"/>
      <c r="BZ578" s="393"/>
      <c r="CA578" s="393"/>
      <c r="CB578" s="393"/>
      <c r="CC578" s="393"/>
      <c r="CD578" s="393"/>
      <c r="CE578" s="393"/>
      <c r="CF578" s="393"/>
      <c r="CG578" s="393"/>
      <c r="CH578" s="393"/>
      <c r="CI578" s="393"/>
      <c r="CJ578" s="393"/>
      <c r="CK578" s="393"/>
      <c r="CL578" s="393"/>
      <c r="CM578" s="393"/>
      <c r="CN578" s="393"/>
      <c r="CO578" s="393"/>
      <c r="CP578" s="393"/>
      <c r="CQ578" s="393"/>
      <c r="CR578" s="393"/>
      <c r="CS578" s="393"/>
      <c r="CT578" s="393"/>
      <c r="CU578" s="393"/>
      <c r="CV578" s="393"/>
      <c r="CW578" s="393"/>
      <c r="CX578" s="393"/>
      <c r="CY578" s="393"/>
      <c r="CZ578" s="393"/>
    </row>
    <row r="579" s="397" customFormat="true" ht="25.15" customHeight="true" x14ac:dyDescent="0.2">
      <c r="C579" s="1154"/>
      <c r="D579" s="1155"/>
      <c r="E579" s="670"/>
      <c r="F579" s="670"/>
      <c r="G579" s="670"/>
      <c r="H579" s="1154"/>
      <c r="I579" s="1155"/>
      <c r="J579" s="670"/>
      <c r="K579" s="670"/>
      <c r="L579" s="670"/>
      <c r="M579" s="1154"/>
      <c r="N579" s="1155"/>
      <c r="O579" s="670"/>
      <c r="P579" s="670"/>
      <c r="Q579" s="670"/>
      <c r="S579" s="390"/>
      <c r="T579" s="390"/>
      <c r="U579" s="390"/>
      <c r="V579" s="390"/>
      <c r="W579" s="390"/>
      <c r="X579" s="390"/>
      <c r="Y579" s="390"/>
      <c r="Z579" s="390"/>
      <c r="AA579" s="390"/>
      <c r="AB579" s="390"/>
      <c r="AC579" s="390"/>
      <c r="AD579" s="390"/>
      <c r="AE579" s="390"/>
      <c r="AF579" s="390"/>
      <c r="AG579" s="390"/>
      <c r="AH579" s="390"/>
      <c r="AI579" s="390"/>
      <c r="AJ579" s="390"/>
      <c r="AK579" s="390"/>
      <c r="AL579" s="390"/>
      <c r="AM579" s="390"/>
      <c r="AN579" s="390"/>
      <c r="AO579" s="390"/>
      <c r="AP579" s="390"/>
      <c r="AQ579" s="390"/>
      <c r="AR579" s="390"/>
      <c r="AS579" s="390"/>
      <c r="AT579" s="390"/>
      <c r="AU579" s="390"/>
      <c r="AV579" s="390"/>
      <c r="AW579" s="390"/>
      <c r="AX579" s="390"/>
      <c r="AY579" s="390"/>
      <c r="AZ579" s="390"/>
      <c r="BA579" s="392"/>
      <c r="BB579" s="469"/>
      <c r="BC579" s="392"/>
      <c r="BD579" s="392"/>
      <c r="BE579" s="392"/>
      <c r="BF579" s="392"/>
      <c r="BG579" s="392"/>
      <c r="BH579" s="392"/>
      <c r="BI579" s="392"/>
      <c r="BJ579" s="392"/>
      <c r="BK579" s="392"/>
      <c r="BL579" s="392"/>
      <c r="BM579" s="392"/>
      <c r="BN579" s="392"/>
      <c r="BO579" s="392"/>
      <c r="BP579" s="392"/>
      <c r="BQ579" s="392"/>
      <c r="BR579" s="392"/>
      <c r="BS579" s="393"/>
      <c r="BT579" s="393"/>
      <c r="BU579" s="393"/>
      <c r="BV579" s="393"/>
      <c r="BW579" s="393"/>
      <c r="BX579" s="393"/>
      <c r="BY579" s="393"/>
      <c r="BZ579" s="393"/>
      <c r="CA579" s="393"/>
      <c r="CB579" s="393"/>
      <c r="CC579" s="393"/>
      <c r="CD579" s="393"/>
      <c r="CE579" s="393"/>
      <c r="CF579" s="393"/>
      <c r="CG579" s="393"/>
      <c r="CH579" s="393"/>
      <c r="CI579" s="393"/>
      <c r="CJ579" s="393"/>
      <c r="CK579" s="393"/>
      <c r="CL579" s="393"/>
      <c r="CM579" s="393"/>
      <c r="CN579" s="393"/>
      <c r="CO579" s="393"/>
      <c r="CP579" s="393"/>
      <c r="CQ579" s="393"/>
      <c r="CR579" s="393"/>
      <c r="CS579" s="393"/>
      <c r="CT579" s="393"/>
      <c r="CU579" s="393"/>
      <c r="CV579" s="393"/>
      <c r="CW579" s="393"/>
      <c r="CX579" s="393"/>
      <c r="CY579" s="393"/>
      <c r="CZ579" s="393"/>
    </row>
    <row r="580" s="397" customFormat="true" ht="25.15" customHeight="true" x14ac:dyDescent="0.2">
      <c r="C580" s="1154"/>
      <c r="D580" s="1155"/>
      <c r="E580" s="670"/>
      <c r="F580" s="670"/>
      <c r="G580" s="670"/>
      <c r="H580" s="1154"/>
      <c r="I580" s="1155"/>
      <c r="J580" s="670"/>
      <c r="K580" s="670"/>
      <c r="L580" s="670"/>
      <c r="M580" s="1154"/>
      <c r="N580" s="1155"/>
      <c r="O580" s="670"/>
      <c r="P580" s="670"/>
      <c r="Q580" s="670"/>
      <c r="S580" s="390"/>
      <c r="T580" s="390"/>
      <c r="U580" s="390"/>
      <c r="V580" s="390"/>
      <c r="W580" s="390"/>
      <c r="X580" s="390"/>
      <c r="Y580" s="390"/>
      <c r="Z580" s="390"/>
      <c r="AA580" s="390"/>
      <c r="AB580" s="390"/>
      <c r="AC580" s="390"/>
      <c r="AD580" s="390"/>
      <c r="AE580" s="390"/>
      <c r="AF580" s="390"/>
      <c r="AG580" s="390"/>
      <c r="AH580" s="390"/>
      <c r="AI580" s="390"/>
      <c r="AJ580" s="390"/>
      <c r="AK580" s="390"/>
      <c r="AL580" s="390"/>
      <c r="AM580" s="390"/>
      <c r="AN580" s="390"/>
      <c r="AO580" s="390"/>
      <c r="AP580" s="390"/>
      <c r="AQ580" s="390"/>
      <c r="AR580" s="390"/>
      <c r="AS580" s="390"/>
      <c r="AT580" s="390"/>
      <c r="AU580" s="390"/>
      <c r="AV580" s="390"/>
      <c r="AW580" s="390"/>
      <c r="AX580" s="390"/>
      <c r="AY580" s="390"/>
      <c r="AZ580" s="390"/>
      <c r="BA580" s="392"/>
      <c r="BB580" s="469"/>
      <c r="BC580" s="392"/>
      <c r="BD580" s="392"/>
      <c r="BE580" s="392"/>
      <c r="BF580" s="392"/>
      <c r="BG580" s="392"/>
      <c r="BH580" s="392"/>
      <c r="BI580" s="392"/>
      <c r="BJ580" s="392"/>
      <c r="BK580" s="392"/>
      <c r="BL580" s="392"/>
      <c r="BM580" s="392"/>
      <c r="BN580" s="392"/>
      <c r="BO580" s="392"/>
      <c r="BP580" s="392"/>
      <c r="BQ580" s="392"/>
      <c r="BR580" s="392"/>
      <c r="BS580" s="393"/>
      <c r="BT580" s="393"/>
      <c r="BU580" s="393"/>
      <c r="BV580" s="393"/>
      <c r="BW580" s="393"/>
      <c r="BX580" s="393"/>
      <c r="BY580" s="393"/>
      <c r="BZ580" s="393"/>
      <c r="CA580" s="393"/>
      <c r="CB580" s="393"/>
      <c r="CC580" s="393"/>
      <c r="CD580" s="393"/>
      <c r="CE580" s="393"/>
      <c r="CF580" s="393"/>
      <c r="CG580" s="393"/>
      <c r="CH580" s="393"/>
      <c r="CI580" s="393"/>
      <c r="CJ580" s="393"/>
      <c r="CK580" s="393"/>
      <c r="CL580" s="393"/>
      <c r="CM580" s="393"/>
      <c r="CN580" s="393"/>
      <c r="CO580" s="393"/>
      <c r="CP580" s="393"/>
      <c r="CQ580" s="393"/>
      <c r="CR580" s="393"/>
      <c r="CS580" s="393"/>
      <c r="CT580" s="393"/>
      <c r="CU580" s="393"/>
      <c r="CV580" s="393"/>
      <c r="CW580" s="393"/>
      <c r="CX580" s="393"/>
      <c r="CY580" s="393"/>
      <c r="CZ580" s="393"/>
    </row>
    <row r="581" s="397" customFormat="true" ht="25.15" customHeight="true" x14ac:dyDescent="0.2">
      <c r="C581" s="1154"/>
      <c r="D581" s="1155"/>
      <c r="E581" s="670"/>
      <c r="F581" s="670"/>
      <c r="G581" s="670"/>
      <c r="H581" s="1154"/>
      <c r="I581" s="1155"/>
      <c r="J581" s="670"/>
      <c r="K581" s="670"/>
      <c r="L581" s="670"/>
      <c r="M581" s="1154"/>
      <c r="N581" s="1155"/>
      <c r="O581" s="670"/>
      <c r="P581" s="670"/>
      <c r="Q581" s="670"/>
      <c r="S581" s="390"/>
      <c r="T581" s="390"/>
      <c r="U581" s="390"/>
      <c r="V581" s="390"/>
      <c r="W581" s="390"/>
      <c r="X581" s="390"/>
      <c r="Y581" s="390"/>
      <c r="Z581" s="390"/>
      <c r="AA581" s="390"/>
      <c r="AB581" s="390"/>
      <c r="AC581" s="390"/>
      <c r="AD581" s="390"/>
      <c r="AE581" s="390"/>
      <c r="AF581" s="390"/>
      <c r="AG581" s="390"/>
      <c r="AH581" s="390"/>
      <c r="AI581" s="390"/>
      <c r="AJ581" s="390"/>
      <c r="AK581" s="390"/>
      <c r="AL581" s="390"/>
      <c r="AM581" s="390"/>
      <c r="AN581" s="390"/>
      <c r="AO581" s="390"/>
      <c r="AP581" s="390"/>
      <c r="AQ581" s="390"/>
      <c r="AR581" s="390"/>
      <c r="AS581" s="390"/>
      <c r="AT581" s="390"/>
      <c r="AU581" s="390"/>
      <c r="AV581" s="390"/>
      <c r="AW581" s="390"/>
      <c r="AX581" s="390"/>
      <c r="AY581" s="390"/>
      <c r="AZ581" s="390"/>
      <c r="BA581" s="392"/>
      <c r="BB581" s="469"/>
      <c r="BC581" s="392"/>
      <c r="BD581" s="392"/>
      <c r="BE581" s="392"/>
      <c r="BF581" s="392"/>
      <c r="BG581" s="392"/>
      <c r="BH581" s="392"/>
      <c r="BI581" s="392"/>
      <c r="BJ581" s="392"/>
      <c r="BK581" s="392"/>
      <c r="BL581" s="392"/>
      <c r="BM581" s="392"/>
      <c r="BN581" s="392"/>
      <c r="BO581" s="392"/>
      <c r="BP581" s="392"/>
      <c r="BQ581" s="392"/>
      <c r="BR581" s="392"/>
      <c r="BS581" s="393"/>
      <c r="BT581" s="393"/>
      <c r="BU581" s="393"/>
      <c r="BV581" s="393"/>
      <c r="BW581" s="393"/>
      <c r="BX581" s="393"/>
      <c r="BY581" s="393"/>
      <c r="BZ581" s="393"/>
      <c r="CA581" s="393"/>
      <c r="CB581" s="393"/>
      <c r="CC581" s="393"/>
      <c r="CD581" s="393"/>
      <c r="CE581" s="393"/>
      <c r="CF581" s="393"/>
      <c r="CG581" s="393"/>
      <c r="CH581" s="393"/>
      <c r="CI581" s="393"/>
      <c r="CJ581" s="393"/>
      <c r="CK581" s="393"/>
      <c r="CL581" s="393"/>
      <c r="CM581" s="393"/>
      <c r="CN581" s="393"/>
      <c r="CO581" s="393"/>
      <c r="CP581" s="393"/>
      <c r="CQ581" s="393"/>
      <c r="CR581" s="393"/>
      <c r="CS581" s="393"/>
      <c r="CT581" s="393"/>
      <c r="CU581" s="393"/>
      <c r="CV581" s="393"/>
      <c r="CW581" s="393"/>
      <c r="CX581" s="393"/>
      <c r="CY581" s="393"/>
      <c r="CZ581" s="393"/>
    </row>
    <row r="582" s="397" customFormat="true" ht="25.15" customHeight="true" x14ac:dyDescent="0.2">
      <c r="C582" s="1154"/>
      <c r="D582" s="1155"/>
      <c r="E582" s="670"/>
      <c r="F582" s="670"/>
      <c r="G582" s="670"/>
      <c r="H582" s="1154"/>
      <c r="I582" s="1155"/>
      <c r="J582" s="670"/>
      <c r="K582" s="670"/>
      <c r="L582" s="670"/>
      <c r="M582" s="1154"/>
      <c r="N582" s="1155"/>
      <c r="O582" s="670"/>
      <c r="P582" s="670"/>
      <c r="Q582" s="670"/>
      <c r="S582" s="390"/>
      <c r="T582" s="390"/>
      <c r="U582" s="390"/>
      <c r="V582" s="390"/>
      <c r="W582" s="390"/>
      <c r="X582" s="390"/>
      <c r="Y582" s="390"/>
      <c r="Z582" s="390"/>
      <c r="AA582" s="390"/>
      <c r="AB582" s="390"/>
      <c r="AC582" s="390"/>
      <c r="AD582" s="390"/>
      <c r="AE582" s="390"/>
      <c r="AF582" s="390"/>
      <c r="AG582" s="390"/>
      <c r="AH582" s="390"/>
      <c r="AI582" s="390"/>
      <c r="AJ582" s="390"/>
      <c r="AK582" s="390"/>
      <c r="AL582" s="390"/>
      <c r="AM582" s="390"/>
      <c r="AN582" s="390"/>
      <c r="AO582" s="390"/>
      <c r="AP582" s="390"/>
      <c r="AQ582" s="390"/>
      <c r="AR582" s="390"/>
      <c r="AS582" s="390"/>
      <c r="AT582" s="390"/>
      <c r="AU582" s="390"/>
      <c r="AV582" s="390"/>
      <c r="AW582" s="390"/>
      <c r="AX582" s="390"/>
      <c r="AY582" s="390"/>
      <c r="AZ582" s="390"/>
      <c r="BA582" s="392"/>
      <c r="BB582" s="469"/>
      <c r="BC582" s="392"/>
      <c r="BD582" s="392"/>
      <c r="BE582" s="392"/>
      <c r="BF582" s="392"/>
      <c r="BG582" s="392"/>
      <c r="BH582" s="392"/>
      <c r="BI582" s="392"/>
      <c r="BJ582" s="392"/>
      <c r="BK582" s="392"/>
      <c r="BL582" s="392"/>
      <c r="BM582" s="392"/>
      <c r="BN582" s="392"/>
      <c r="BO582" s="392"/>
      <c r="BP582" s="392"/>
      <c r="BQ582" s="392"/>
      <c r="BR582" s="392"/>
      <c r="BS582" s="393"/>
      <c r="BT582" s="393"/>
      <c r="BU582" s="393"/>
      <c r="BV582" s="393"/>
      <c r="BW582" s="393"/>
      <c r="BX582" s="393"/>
      <c r="BY582" s="393"/>
      <c r="BZ582" s="393"/>
      <c r="CA582" s="393"/>
      <c r="CB582" s="393"/>
      <c r="CC582" s="393"/>
      <c r="CD582" s="393"/>
      <c r="CE582" s="393"/>
      <c r="CF582" s="393"/>
      <c r="CG582" s="393"/>
      <c r="CH582" s="393"/>
      <c r="CI582" s="393"/>
      <c r="CJ582" s="393"/>
      <c r="CK582" s="393"/>
      <c r="CL582" s="393"/>
      <c r="CM582" s="393"/>
      <c r="CN582" s="393"/>
      <c r="CO582" s="393"/>
      <c r="CP582" s="393"/>
      <c r="CQ582" s="393"/>
      <c r="CR582" s="393"/>
      <c r="CS582" s="393"/>
      <c r="CT582" s="393"/>
      <c r="CU582" s="393"/>
      <c r="CV582" s="393"/>
      <c r="CW582" s="393"/>
      <c r="CX582" s="393"/>
      <c r="CY582" s="393"/>
      <c r="CZ582" s="393"/>
    </row>
    <row r="583" s="397" customFormat="true" ht="25.15" customHeight="true" x14ac:dyDescent="0.2">
      <c r="C583" s="1154"/>
      <c r="D583" s="1155"/>
      <c r="E583" s="670"/>
      <c r="F583" s="670"/>
      <c r="G583" s="670"/>
      <c r="H583" s="1154"/>
      <c r="I583" s="1155"/>
      <c r="J583" s="670"/>
      <c r="K583" s="670"/>
      <c r="L583" s="670"/>
      <c r="M583" s="1154"/>
      <c r="N583" s="1155"/>
      <c r="O583" s="670"/>
      <c r="P583" s="670"/>
      <c r="Q583" s="670"/>
      <c r="S583" s="390"/>
      <c r="T583" s="390"/>
      <c r="U583" s="390"/>
      <c r="V583" s="390"/>
      <c r="W583" s="390"/>
      <c r="X583" s="390"/>
      <c r="Y583" s="390"/>
      <c r="Z583" s="390"/>
      <c r="AA583" s="390"/>
      <c r="AB583" s="390"/>
      <c r="AC583" s="390"/>
      <c r="AD583" s="390"/>
      <c r="AE583" s="390"/>
      <c r="AF583" s="390"/>
      <c r="AG583" s="390"/>
      <c r="AH583" s="390"/>
      <c r="AI583" s="390"/>
      <c r="AJ583" s="390"/>
      <c r="AK583" s="390"/>
      <c r="AL583" s="390"/>
      <c r="AM583" s="390"/>
      <c r="AN583" s="390"/>
      <c r="AO583" s="390"/>
      <c r="AP583" s="390"/>
      <c r="AQ583" s="390"/>
      <c r="AR583" s="390"/>
      <c r="AS583" s="390"/>
      <c r="AT583" s="390"/>
      <c r="AU583" s="390"/>
      <c r="AV583" s="390"/>
      <c r="AW583" s="390"/>
      <c r="AX583" s="390"/>
      <c r="AY583" s="390"/>
      <c r="AZ583" s="390"/>
      <c r="BA583" s="392"/>
      <c r="BB583" s="469"/>
      <c r="BC583" s="392"/>
      <c r="BD583" s="392"/>
      <c r="BE583" s="392"/>
      <c r="BF583" s="392"/>
      <c r="BG583" s="392"/>
      <c r="BH583" s="392"/>
      <c r="BI583" s="392"/>
      <c r="BJ583" s="392"/>
      <c r="BK583" s="392"/>
      <c r="BL583" s="392"/>
      <c r="BM583" s="392"/>
      <c r="BN583" s="392"/>
      <c r="BO583" s="392"/>
      <c r="BP583" s="392"/>
      <c r="BQ583" s="392"/>
      <c r="BR583" s="392"/>
      <c r="BS583" s="393"/>
      <c r="BT583" s="393"/>
      <c r="BU583" s="393"/>
      <c r="BV583" s="393"/>
      <c r="BW583" s="393"/>
      <c r="BX583" s="393"/>
      <c r="BY583" s="393"/>
      <c r="BZ583" s="393"/>
      <c r="CA583" s="393"/>
      <c r="CB583" s="393"/>
      <c r="CC583" s="393"/>
      <c r="CD583" s="393"/>
      <c r="CE583" s="393"/>
      <c r="CF583" s="393"/>
      <c r="CG583" s="393"/>
      <c r="CH583" s="393"/>
      <c r="CI583" s="393"/>
      <c r="CJ583" s="393"/>
      <c r="CK583" s="393"/>
      <c r="CL583" s="393"/>
      <c r="CM583" s="393"/>
      <c r="CN583" s="393"/>
      <c r="CO583" s="393"/>
      <c r="CP583" s="393"/>
      <c r="CQ583" s="393"/>
      <c r="CR583" s="393"/>
      <c r="CS583" s="393"/>
      <c r="CT583" s="393"/>
      <c r="CU583" s="393"/>
      <c r="CV583" s="393"/>
      <c r="CW583" s="393"/>
      <c r="CX583" s="393"/>
      <c r="CY583" s="393"/>
      <c r="CZ583" s="393"/>
    </row>
    <row r="584" s="397" customFormat="true" ht="25.15" customHeight="true" x14ac:dyDescent="0.2">
      <c r="C584" s="1154"/>
      <c r="D584" s="1155"/>
      <c r="E584" s="670"/>
      <c r="F584" s="670"/>
      <c r="G584" s="670"/>
      <c r="H584" s="1154"/>
      <c r="I584" s="1155"/>
      <c r="J584" s="670"/>
      <c r="K584" s="670"/>
      <c r="L584" s="670"/>
      <c r="M584" s="1154"/>
      <c r="N584" s="1155"/>
      <c r="O584" s="670"/>
      <c r="P584" s="670"/>
      <c r="Q584" s="670"/>
      <c r="S584" s="390"/>
      <c r="T584" s="390"/>
      <c r="U584" s="390"/>
      <c r="V584" s="390"/>
      <c r="W584" s="390"/>
      <c r="X584" s="390"/>
      <c r="Y584" s="390"/>
      <c r="Z584" s="390"/>
      <c r="AA584" s="390"/>
      <c r="AB584" s="390"/>
      <c r="AC584" s="390"/>
      <c r="AD584" s="390"/>
      <c r="AE584" s="390"/>
      <c r="AF584" s="390"/>
      <c r="AG584" s="390"/>
      <c r="AH584" s="390"/>
      <c r="AI584" s="390"/>
      <c r="AJ584" s="390"/>
      <c r="AK584" s="390"/>
      <c r="AL584" s="390"/>
      <c r="AM584" s="390"/>
      <c r="AN584" s="390"/>
      <c r="AO584" s="390"/>
      <c r="AP584" s="390"/>
      <c r="AQ584" s="390"/>
      <c r="AR584" s="390"/>
      <c r="AS584" s="390"/>
      <c r="AT584" s="390"/>
      <c r="AU584" s="390"/>
      <c r="AV584" s="390"/>
      <c r="AW584" s="390"/>
      <c r="AX584" s="390"/>
      <c r="AY584" s="390"/>
      <c r="AZ584" s="390"/>
      <c r="BA584" s="392"/>
      <c r="BB584" s="469"/>
      <c r="BC584" s="392"/>
      <c r="BD584" s="392"/>
      <c r="BE584" s="392"/>
      <c r="BF584" s="392"/>
      <c r="BG584" s="392"/>
      <c r="BH584" s="392"/>
      <c r="BI584" s="392"/>
      <c r="BJ584" s="392"/>
      <c r="BK584" s="392"/>
      <c r="BL584" s="392"/>
      <c r="BM584" s="392"/>
      <c r="BN584" s="392"/>
      <c r="BO584" s="392"/>
      <c r="BP584" s="392"/>
      <c r="BQ584" s="392"/>
      <c r="BR584" s="392"/>
      <c r="BS584" s="393"/>
      <c r="BT584" s="393"/>
      <c r="BU584" s="393"/>
      <c r="BV584" s="393"/>
      <c r="BW584" s="393"/>
      <c r="BX584" s="393"/>
      <c r="BY584" s="393"/>
      <c r="BZ584" s="393"/>
      <c r="CA584" s="393"/>
      <c r="CB584" s="393"/>
      <c r="CC584" s="393"/>
      <c r="CD584" s="393"/>
      <c r="CE584" s="393"/>
      <c r="CF584" s="393"/>
      <c r="CG584" s="393"/>
      <c r="CH584" s="393"/>
      <c r="CI584" s="393"/>
      <c r="CJ584" s="393"/>
      <c r="CK584" s="393"/>
      <c r="CL584" s="393"/>
      <c r="CM584" s="393"/>
      <c r="CN584" s="393"/>
      <c r="CO584" s="393"/>
      <c r="CP584" s="393"/>
      <c r="CQ584" s="393"/>
      <c r="CR584" s="393"/>
      <c r="CS584" s="393"/>
      <c r="CT584" s="393"/>
      <c r="CU584" s="393"/>
      <c r="CV584" s="393"/>
      <c r="CW584" s="393"/>
      <c r="CX584" s="393"/>
      <c r="CY584" s="393"/>
      <c r="CZ584" s="393"/>
    </row>
    <row r="585" s="397" customFormat="true" ht="25.15" customHeight="true" x14ac:dyDescent="0.2">
      <c r="C585" s="1154"/>
      <c r="D585" s="1155"/>
      <c r="E585" s="670"/>
      <c r="F585" s="670"/>
      <c r="G585" s="670"/>
      <c r="H585" s="1154"/>
      <c r="I585" s="1155"/>
      <c r="J585" s="670"/>
      <c r="K585" s="670"/>
      <c r="L585" s="670"/>
      <c r="M585" s="1154"/>
      <c r="N585" s="1155"/>
      <c r="O585" s="670"/>
      <c r="P585" s="670"/>
      <c r="Q585" s="670"/>
      <c r="S585" s="390"/>
      <c r="T585" s="390"/>
      <c r="U585" s="390"/>
      <c r="V585" s="390"/>
      <c r="W585" s="390"/>
      <c r="X585" s="390"/>
      <c r="Y585" s="390"/>
      <c r="Z585" s="390"/>
      <c r="AA585" s="390"/>
      <c r="AB585" s="390"/>
      <c r="AC585" s="390"/>
      <c r="AD585" s="390"/>
      <c r="AE585" s="390"/>
      <c r="AF585" s="390"/>
      <c r="AG585" s="390"/>
      <c r="AH585" s="390"/>
      <c r="AI585" s="390"/>
      <c r="AJ585" s="390"/>
      <c r="AK585" s="390"/>
      <c r="AL585" s="390"/>
      <c r="AM585" s="390"/>
      <c r="AN585" s="390"/>
      <c r="AO585" s="390"/>
      <c r="AP585" s="390"/>
      <c r="AQ585" s="390"/>
      <c r="AR585" s="390"/>
      <c r="AS585" s="390"/>
      <c r="AT585" s="390"/>
      <c r="AU585" s="390"/>
      <c r="AV585" s="390"/>
      <c r="AW585" s="390"/>
      <c r="AX585" s="390"/>
      <c r="AY585" s="390"/>
      <c r="AZ585" s="390"/>
      <c r="BA585" s="392"/>
      <c r="BB585" s="469"/>
      <c r="BC585" s="392"/>
      <c r="BD585" s="392"/>
      <c r="BE585" s="392"/>
      <c r="BF585" s="392"/>
      <c r="BG585" s="392"/>
      <c r="BH585" s="392"/>
      <c r="BI585" s="392"/>
      <c r="BJ585" s="392"/>
      <c r="BK585" s="392"/>
      <c r="BL585" s="392"/>
      <c r="BM585" s="392"/>
      <c r="BN585" s="392"/>
      <c r="BO585" s="392"/>
      <c r="BP585" s="392"/>
      <c r="BQ585" s="392"/>
      <c r="BR585" s="392"/>
      <c r="BS585" s="393"/>
      <c r="BT585" s="393"/>
      <c r="BU585" s="393"/>
      <c r="BV585" s="393"/>
      <c r="BW585" s="393"/>
      <c r="BX585" s="393"/>
      <c r="BY585" s="393"/>
      <c r="BZ585" s="393"/>
      <c r="CA585" s="393"/>
      <c r="CB585" s="393"/>
      <c r="CC585" s="393"/>
      <c r="CD585" s="393"/>
      <c r="CE585" s="393"/>
      <c r="CF585" s="393"/>
      <c r="CG585" s="393"/>
      <c r="CH585" s="393"/>
      <c r="CI585" s="393"/>
      <c r="CJ585" s="393"/>
      <c r="CK585" s="393"/>
      <c r="CL585" s="393"/>
      <c r="CM585" s="393"/>
      <c r="CN585" s="393"/>
      <c r="CO585" s="393"/>
      <c r="CP585" s="393"/>
      <c r="CQ585" s="393"/>
      <c r="CR585" s="393"/>
      <c r="CS585" s="393"/>
      <c r="CT585" s="393"/>
      <c r="CU585" s="393"/>
      <c r="CV585" s="393"/>
      <c r="CW585" s="393"/>
      <c r="CX585" s="393"/>
      <c r="CY585" s="393"/>
      <c r="CZ585" s="393"/>
    </row>
    <row r="586" s="397" customFormat="true" ht="25.15" customHeight="true" x14ac:dyDescent="0.2">
      <c r="C586" s="1154"/>
      <c r="D586" s="1155"/>
      <c r="E586" s="670"/>
      <c r="F586" s="670"/>
      <c r="G586" s="670"/>
      <c r="H586" s="1154"/>
      <c r="I586" s="1155"/>
      <c r="J586" s="670"/>
      <c r="K586" s="670"/>
      <c r="L586" s="670"/>
      <c r="M586" s="1154"/>
      <c r="N586" s="1155"/>
      <c r="O586" s="670"/>
      <c r="P586" s="670"/>
      <c r="Q586" s="670"/>
      <c r="S586" s="390"/>
      <c r="T586" s="390"/>
      <c r="U586" s="390"/>
      <c r="V586" s="390"/>
      <c r="W586" s="390"/>
      <c r="X586" s="390"/>
      <c r="Y586" s="390"/>
      <c r="Z586" s="390"/>
      <c r="AA586" s="390"/>
      <c r="AB586" s="390"/>
      <c r="AC586" s="390"/>
      <c r="AD586" s="390"/>
      <c r="AE586" s="390"/>
      <c r="AF586" s="390"/>
      <c r="AG586" s="390"/>
      <c r="AH586" s="390"/>
      <c r="AI586" s="390"/>
      <c r="AJ586" s="390"/>
      <c r="AK586" s="390"/>
      <c r="AL586" s="390"/>
      <c r="AM586" s="390"/>
      <c r="AN586" s="390"/>
      <c r="AO586" s="390"/>
      <c r="AP586" s="390"/>
      <c r="AQ586" s="390"/>
      <c r="AR586" s="390"/>
      <c r="AS586" s="390"/>
      <c r="AT586" s="390"/>
      <c r="AU586" s="390"/>
      <c r="AV586" s="390"/>
      <c r="AW586" s="390"/>
      <c r="AX586" s="390"/>
      <c r="AY586" s="390"/>
      <c r="AZ586" s="390"/>
      <c r="BA586" s="392"/>
      <c r="BB586" s="469"/>
      <c r="BC586" s="392"/>
      <c r="BD586" s="392"/>
      <c r="BE586" s="392"/>
      <c r="BF586" s="392"/>
      <c r="BG586" s="392"/>
      <c r="BH586" s="392"/>
      <c r="BI586" s="392"/>
      <c r="BJ586" s="392"/>
      <c r="BK586" s="392"/>
      <c r="BL586" s="392"/>
      <c r="BM586" s="392"/>
      <c r="BN586" s="392"/>
      <c r="BO586" s="392"/>
      <c r="BP586" s="392"/>
      <c r="BQ586" s="392"/>
      <c r="BR586" s="392"/>
      <c r="BS586" s="393"/>
      <c r="BT586" s="393"/>
      <c r="BU586" s="393"/>
      <c r="BV586" s="393"/>
      <c r="BW586" s="393"/>
      <c r="BX586" s="393"/>
      <c r="BY586" s="393"/>
      <c r="BZ586" s="393"/>
      <c r="CA586" s="393"/>
      <c r="CB586" s="393"/>
      <c r="CC586" s="393"/>
      <c r="CD586" s="393"/>
      <c r="CE586" s="393"/>
      <c r="CF586" s="393"/>
      <c r="CG586" s="393"/>
      <c r="CH586" s="393"/>
      <c r="CI586" s="393"/>
      <c r="CJ586" s="393"/>
      <c r="CK586" s="393"/>
      <c r="CL586" s="393"/>
      <c r="CM586" s="393"/>
      <c r="CN586" s="393"/>
      <c r="CO586" s="393"/>
      <c r="CP586" s="393"/>
      <c r="CQ586" s="393"/>
      <c r="CR586" s="393"/>
      <c r="CS586" s="393"/>
      <c r="CT586" s="393"/>
      <c r="CU586" s="393"/>
      <c r="CV586" s="393"/>
      <c r="CW586" s="393"/>
      <c r="CX586" s="393"/>
      <c r="CY586" s="393"/>
      <c r="CZ586" s="393"/>
    </row>
    <row r="587" s="397" customFormat="true" ht="25.15" customHeight="true" x14ac:dyDescent="0.2">
      <c r="C587" s="1154"/>
      <c r="D587" s="1155"/>
      <c r="E587" s="670"/>
      <c r="F587" s="670"/>
      <c r="G587" s="670"/>
      <c r="H587" s="1154"/>
      <c r="I587" s="1155"/>
      <c r="J587" s="670"/>
      <c r="K587" s="670"/>
      <c r="L587" s="670"/>
      <c r="M587" s="1154"/>
      <c r="N587" s="1155"/>
      <c r="O587" s="670"/>
      <c r="P587" s="670"/>
      <c r="Q587" s="670"/>
      <c r="S587" s="390"/>
      <c r="T587" s="390"/>
      <c r="U587" s="390"/>
      <c r="V587" s="390"/>
      <c r="W587" s="390"/>
      <c r="X587" s="390"/>
      <c r="Y587" s="390"/>
      <c r="Z587" s="390"/>
      <c r="AA587" s="390"/>
      <c r="AB587" s="390"/>
      <c r="AC587" s="390"/>
      <c r="AD587" s="390"/>
      <c r="AE587" s="390"/>
      <c r="AF587" s="390"/>
      <c r="AG587" s="390"/>
      <c r="AH587" s="390"/>
      <c r="AI587" s="390"/>
      <c r="AJ587" s="390"/>
      <c r="AK587" s="390"/>
      <c r="AL587" s="390"/>
      <c r="AM587" s="390"/>
      <c r="AN587" s="390"/>
      <c r="AO587" s="390"/>
      <c r="AP587" s="390"/>
      <c r="AQ587" s="390"/>
      <c r="AR587" s="390"/>
      <c r="AS587" s="390"/>
      <c r="AT587" s="390"/>
      <c r="AU587" s="390"/>
      <c r="AV587" s="390"/>
      <c r="AW587" s="390"/>
      <c r="AX587" s="390"/>
      <c r="AY587" s="390"/>
      <c r="AZ587" s="390"/>
      <c r="BA587" s="392"/>
      <c r="BB587" s="469"/>
      <c r="BC587" s="392"/>
      <c r="BD587" s="392"/>
      <c r="BE587" s="392"/>
      <c r="BF587" s="392"/>
      <c r="BG587" s="392"/>
      <c r="BH587" s="392"/>
      <c r="BI587" s="392"/>
      <c r="BJ587" s="392"/>
      <c r="BK587" s="392"/>
      <c r="BL587" s="392"/>
      <c r="BM587" s="392"/>
      <c r="BN587" s="392"/>
      <c r="BO587" s="392"/>
      <c r="BP587" s="392"/>
      <c r="BQ587" s="392"/>
      <c r="BR587" s="392"/>
      <c r="BS587" s="393"/>
      <c r="BT587" s="393"/>
      <c r="BU587" s="393"/>
      <c r="BV587" s="393"/>
      <c r="BW587" s="393"/>
      <c r="BX587" s="393"/>
      <c r="BY587" s="393"/>
      <c r="BZ587" s="393"/>
      <c r="CA587" s="393"/>
      <c r="CB587" s="393"/>
      <c r="CC587" s="393"/>
      <c r="CD587" s="393"/>
      <c r="CE587" s="393"/>
      <c r="CF587" s="393"/>
      <c r="CG587" s="393"/>
      <c r="CH587" s="393"/>
      <c r="CI587" s="393"/>
      <c r="CJ587" s="393"/>
      <c r="CK587" s="393"/>
      <c r="CL587" s="393"/>
      <c r="CM587" s="393"/>
      <c r="CN587" s="393"/>
      <c r="CO587" s="393"/>
      <c r="CP587" s="393"/>
      <c r="CQ587" s="393"/>
      <c r="CR587" s="393"/>
      <c r="CS587" s="393"/>
      <c r="CT587" s="393"/>
      <c r="CU587" s="393"/>
      <c r="CV587" s="393"/>
      <c r="CW587" s="393"/>
      <c r="CX587" s="393"/>
      <c r="CY587" s="393"/>
      <c r="CZ587" s="393"/>
    </row>
    <row r="588" s="397" customFormat="true" ht="25.15" customHeight="true" x14ac:dyDescent="0.2">
      <c r="C588" s="1154"/>
      <c r="D588" s="1155"/>
      <c r="E588" s="670"/>
      <c r="F588" s="670"/>
      <c r="G588" s="670"/>
      <c r="H588" s="1154"/>
      <c r="I588" s="1155"/>
      <c r="J588" s="670"/>
      <c r="K588" s="670"/>
      <c r="L588" s="670"/>
      <c r="M588" s="1154"/>
      <c r="N588" s="1155"/>
      <c r="O588" s="670"/>
      <c r="P588" s="670"/>
      <c r="Q588" s="670"/>
      <c r="S588" s="390"/>
      <c r="T588" s="390"/>
      <c r="U588" s="390"/>
      <c r="V588" s="390"/>
      <c r="W588" s="390"/>
      <c r="X588" s="390"/>
      <c r="Y588" s="390"/>
      <c r="Z588" s="390"/>
      <c r="AA588" s="390"/>
      <c r="AB588" s="390"/>
      <c r="AC588" s="390"/>
      <c r="AD588" s="390"/>
      <c r="AE588" s="390"/>
      <c r="AF588" s="390"/>
      <c r="AG588" s="390"/>
      <c r="AH588" s="390"/>
      <c r="AI588" s="390"/>
      <c r="AJ588" s="390"/>
      <c r="AK588" s="390"/>
      <c r="AL588" s="390"/>
      <c r="AM588" s="390"/>
      <c r="AN588" s="390"/>
      <c r="AO588" s="390"/>
      <c r="AP588" s="390"/>
      <c r="AQ588" s="390"/>
      <c r="AR588" s="390"/>
      <c r="AS588" s="390"/>
      <c r="AT588" s="390"/>
      <c r="AU588" s="390"/>
      <c r="AV588" s="390"/>
      <c r="AW588" s="390"/>
      <c r="AX588" s="390"/>
      <c r="AY588" s="390"/>
      <c r="AZ588" s="390"/>
      <c r="BA588" s="392"/>
      <c r="BB588" s="469"/>
      <c r="BC588" s="392"/>
      <c r="BD588" s="392"/>
      <c r="BE588" s="392"/>
      <c r="BF588" s="392"/>
      <c r="BG588" s="392"/>
      <c r="BH588" s="392"/>
      <c r="BI588" s="392"/>
      <c r="BJ588" s="392"/>
      <c r="BK588" s="392"/>
      <c r="BL588" s="392"/>
      <c r="BM588" s="392"/>
      <c r="BN588" s="392"/>
      <c r="BO588" s="392"/>
      <c r="BP588" s="392"/>
      <c r="BQ588" s="392"/>
      <c r="BR588" s="392"/>
      <c r="BS588" s="393"/>
      <c r="BT588" s="393"/>
      <c r="BU588" s="393"/>
      <c r="BV588" s="393"/>
      <c r="BW588" s="393"/>
      <c r="BX588" s="393"/>
      <c r="BY588" s="393"/>
      <c r="BZ588" s="393"/>
      <c r="CA588" s="393"/>
      <c r="CB588" s="393"/>
      <c r="CC588" s="393"/>
      <c r="CD588" s="393"/>
      <c r="CE588" s="393"/>
      <c r="CF588" s="393"/>
      <c r="CG588" s="393"/>
      <c r="CH588" s="393"/>
      <c r="CI588" s="393"/>
      <c r="CJ588" s="393"/>
      <c r="CK588" s="393"/>
      <c r="CL588" s="393"/>
      <c r="CM588" s="393"/>
      <c r="CN588" s="393"/>
      <c r="CO588" s="393"/>
      <c r="CP588" s="393"/>
      <c r="CQ588" s="393"/>
      <c r="CR588" s="393"/>
      <c r="CS588" s="393"/>
      <c r="CT588" s="393"/>
      <c r="CU588" s="393"/>
      <c r="CV588" s="393"/>
      <c r="CW588" s="393"/>
      <c r="CX588" s="393"/>
      <c r="CY588" s="393"/>
      <c r="CZ588" s="393"/>
    </row>
    <row r="589" s="397" customFormat="true" ht="25.15" customHeight="true" x14ac:dyDescent="0.2">
      <c r="C589" s="1154"/>
      <c r="D589" s="1155"/>
      <c r="E589" s="670"/>
      <c r="F589" s="670"/>
      <c r="G589" s="670"/>
      <c r="H589" s="1154"/>
      <c r="I589" s="1155"/>
      <c r="J589" s="670"/>
      <c r="K589" s="670"/>
      <c r="L589" s="670"/>
      <c r="M589" s="1154"/>
      <c r="N589" s="1155"/>
      <c r="O589" s="670"/>
      <c r="P589" s="670"/>
      <c r="Q589" s="670"/>
      <c r="S589" s="390"/>
      <c r="T589" s="390"/>
      <c r="U589" s="390"/>
      <c r="V589" s="390"/>
      <c r="W589" s="390"/>
      <c r="X589" s="390"/>
      <c r="Y589" s="390"/>
      <c r="Z589" s="390"/>
      <c r="AA589" s="390"/>
      <c r="AB589" s="390"/>
      <c r="AC589" s="390"/>
      <c r="AD589" s="390"/>
      <c r="AE589" s="390"/>
      <c r="AF589" s="390"/>
      <c r="AG589" s="390"/>
      <c r="AH589" s="390"/>
      <c r="AI589" s="390"/>
      <c r="AJ589" s="390"/>
      <c r="AK589" s="390"/>
      <c r="AL589" s="390"/>
      <c r="AM589" s="390"/>
      <c r="AN589" s="390"/>
      <c r="AO589" s="390"/>
      <c r="AP589" s="390"/>
      <c r="AQ589" s="390"/>
      <c r="AR589" s="390"/>
      <c r="AS589" s="390"/>
      <c r="AT589" s="390"/>
      <c r="AU589" s="390"/>
      <c r="AV589" s="390"/>
      <c r="AW589" s="390"/>
      <c r="AX589" s="390"/>
      <c r="AY589" s="390"/>
      <c r="AZ589" s="390"/>
      <c r="BA589" s="392"/>
      <c r="BB589" s="469"/>
      <c r="BC589" s="392"/>
      <c r="BD589" s="392"/>
      <c r="BE589" s="392"/>
      <c r="BF589" s="392"/>
      <c r="BG589" s="392"/>
      <c r="BH589" s="392"/>
      <c r="BI589" s="392"/>
      <c r="BJ589" s="392"/>
      <c r="BK589" s="392"/>
      <c r="BL589" s="392"/>
      <c r="BM589" s="392"/>
      <c r="BN589" s="392"/>
      <c r="BO589" s="392"/>
      <c r="BP589" s="392"/>
      <c r="BQ589" s="392"/>
      <c r="BR589" s="392"/>
      <c r="BS589" s="393"/>
      <c r="BT589" s="393"/>
      <c r="BU589" s="393"/>
      <c r="BV589" s="393"/>
      <c r="BW589" s="393"/>
      <c r="BX589" s="393"/>
      <c r="BY589" s="393"/>
      <c r="BZ589" s="393"/>
      <c r="CA589" s="393"/>
      <c r="CB589" s="393"/>
      <c r="CC589" s="393"/>
      <c r="CD589" s="393"/>
      <c r="CE589" s="393"/>
      <c r="CF589" s="393"/>
      <c r="CG589" s="393"/>
      <c r="CH589" s="393"/>
      <c r="CI589" s="393"/>
      <c r="CJ589" s="393"/>
      <c r="CK589" s="393"/>
      <c r="CL589" s="393"/>
      <c r="CM589" s="393"/>
      <c r="CN589" s="393"/>
      <c r="CO589" s="393"/>
      <c r="CP589" s="393"/>
      <c r="CQ589" s="393"/>
      <c r="CR589" s="393"/>
      <c r="CS589" s="393"/>
      <c r="CT589" s="393"/>
      <c r="CU589" s="393"/>
      <c r="CV589" s="393"/>
      <c r="CW589" s="393"/>
      <c r="CX589" s="393"/>
      <c r="CY589" s="393"/>
      <c r="CZ589" s="393"/>
    </row>
    <row r="590" s="397" customFormat="true" ht="25.15" customHeight="true" x14ac:dyDescent="0.2">
      <c r="C590" s="1154"/>
      <c r="D590" s="1155"/>
      <c r="E590" s="670"/>
      <c r="F590" s="670"/>
      <c r="G590" s="670"/>
      <c r="H590" s="1154"/>
      <c r="I590" s="1155"/>
      <c r="J590" s="670"/>
      <c r="K590" s="670"/>
      <c r="L590" s="670"/>
      <c r="M590" s="1154"/>
      <c r="N590" s="1155"/>
      <c r="O590" s="670"/>
      <c r="P590" s="670"/>
      <c r="Q590" s="670"/>
      <c r="S590" s="390"/>
      <c r="T590" s="390"/>
      <c r="U590" s="390"/>
      <c r="V590" s="390"/>
      <c r="W590" s="390"/>
      <c r="X590" s="390"/>
      <c r="Y590" s="390"/>
      <c r="Z590" s="390"/>
      <c r="AA590" s="390"/>
      <c r="AB590" s="390"/>
      <c r="AC590" s="390"/>
      <c r="AD590" s="390"/>
      <c r="AE590" s="390"/>
      <c r="AF590" s="390"/>
      <c r="AG590" s="390"/>
      <c r="AH590" s="390"/>
      <c r="AI590" s="390"/>
      <c r="AJ590" s="390"/>
      <c r="AK590" s="390"/>
      <c r="AL590" s="390"/>
      <c r="AM590" s="390"/>
      <c r="AN590" s="390"/>
      <c r="AO590" s="390"/>
      <c r="AP590" s="390"/>
      <c r="AQ590" s="390"/>
      <c r="AR590" s="390"/>
      <c r="AS590" s="390"/>
      <c r="AT590" s="390"/>
      <c r="AU590" s="390"/>
      <c r="AV590" s="390"/>
      <c r="AW590" s="390"/>
      <c r="AX590" s="390"/>
      <c r="AY590" s="390"/>
      <c r="AZ590" s="390"/>
      <c r="BA590" s="392"/>
      <c r="BB590" s="469"/>
      <c r="BC590" s="392"/>
      <c r="BD590" s="392"/>
      <c r="BE590" s="392"/>
      <c r="BF590" s="392"/>
      <c r="BG590" s="392"/>
      <c r="BH590" s="392"/>
      <c r="BI590" s="392"/>
      <c r="BJ590" s="392"/>
      <c r="BK590" s="392"/>
      <c r="BL590" s="392"/>
      <c r="BM590" s="392"/>
      <c r="BN590" s="392"/>
      <c r="BO590" s="392"/>
      <c r="BP590" s="392"/>
      <c r="BQ590" s="392"/>
      <c r="BR590" s="392"/>
      <c r="BS590" s="393"/>
      <c r="BT590" s="393"/>
      <c r="BU590" s="393"/>
      <c r="BV590" s="393"/>
      <c r="BW590" s="393"/>
      <c r="BX590" s="393"/>
      <c r="BY590" s="393"/>
      <c r="BZ590" s="393"/>
      <c r="CA590" s="393"/>
      <c r="CB590" s="393"/>
      <c r="CC590" s="393"/>
      <c r="CD590" s="393"/>
      <c r="CE590" s="393"/>
      <c r="CF590" s="393"/>
      <c r="CG590" s="393"/>
      <c r="CH590" s="393"/>
      <c r="CI590" s="393"/>
      <c r="CJ590" s="393"/>
      <c r="CK590" s="393"/>
      <c r="CL590" s="393"/>
      <c r="CM590" s="393"/>
      <c r="CN590" s="393"/>
      <c r="CO590" s="393"/>
      <c r="CP590" s="393"/>
      <c r="CQ590" s="393"/>
      <c r="CR590" s="393"/>
      <c r="CS590" s="393"/>
      <c r="CT590" s="393"/>
      <c r="CU590" s="393"/>
      <c r="CV590" s="393"/>
      <c r="CW590" s="393"/>
      <c r="CX590" s="393"/>
      <c r="CY590" s="393"/>
      <c r="CZ590" s="393"/>
    </row>
    <row r="591" s="397" customFormat="true" ht="25.15" customHeight="true" x14ac:dyDescent="0.2">
      <c r="C591" s="1154"/>
      <c r="D591" s="1155"/>
      <c r="E591" s="670"/>
      <c r="F591" s="670"/>
      <c r="G591" s="670"/>
      <c r="H591" s="1154"/>
      <c r="I591" s="1155"/>
      <c r="J591" s="670"/>
      <c r="K591" s="670"/>
      <c r="L591" s="670"/>
      <c r="M591" s="1154"/>
      <c r="N591" s="1155"/>
      <c r="O591" s="670"/>
      <c r="P591" s="670"/>
      <c r="Q591" s="670"/>
      <c r="S591" s="390"/>
      <c r="T591" s="390"/>
      <c r="U591" s="390"/>
      <c r="V591" s="390"/>
      <c r="W591" s="390"/>
      <c r="X591" s="390"/>
      <c r="Y591" s="390"/>
      <c r="Z591" s="390"/>
      <c r="AA591" s="390"/>
      <c r="AB591" s="390"/>
      <c r="AC591" s="390"/>
      <c r="AD591" s="390"/>
      <c r="AE591" s="390"/>
      <c r="AF591" s="390"/>
      <c r="AG591" s="390"/>
      <c r="AH591" s="390"/>
      <c r="AI591" s="390"/>
      <c r="AJ591" s="390"/>
      <c r="AK591" s="390"/>
      <c r="AL591" s="390"/>
      <c r="AM591" s="390"/>
      <c r="AN591" s="390"/>
      <c r="AO591" s="390"/>
      <c r="AP591" s="390"/>
      <c r="AQ591" s="390"/>
      <c r="AR591" s="390"/>
      <c r="AS591" s="390"/>
      <c r="AT591" s="390"/>
      <c r="AU591" s="390"/>
      <c r="AV591" s="390"/>
      <c r="AW591" s="390"/>
      <c r="AX591" s="390"/>
      <c r="AY591" s="390"/>
      <c r="AZ591" s="390"/>
      <c r="BA591" s="392"/>
      <c r="BB591" s="469"/>
      <c r="BC591" s="392"/>
      <c r="BD591" s="392"/>
      <c r="BE591" s="392"/>
      <c r="BF591" s="392"/>
      <c r="BG591" s="392"/>
      <c r="BH591" s="392"/>
      <c r="BI591" s="392"/>
      <c r="BJ591" s="392"/>
      <c r="BK591" s="392"/>
      <c r="BL591" s="392"/>
      <c r="BM591" s="392"/>
      <c r="BN591" s="392"/>
      <c r="BO591" s="392"/>
      <c r="BP591" s="392"/>
      <c r="BQ591" s="392"/>
      <c r="BR591" s="392"/>
      <c r="BS591" s="393"/>
      <c r="BT591" s="393"/>
      <c r="BU591" s="393"/>
      <c r="BV591" s="393"/>
      <c r="BW591" s="393"/>
      <c r="BX591" s="393"/>
      <c r="BY591" s="393"/>
      <c r="BZ591" s="393"/>
      <c r="CA591" s="393"/>
      <c r="CB591" s="393"/>
      <c r="CC591" s="393"/>
      <c r="CD591" s="393"/>
      <c r="CE591" s="393"/>
      <c r="CF591" s="393"/>
      <c r="CG591" s="393"/>
      <c r="CH591" s="393"/>
      <c r="CI591" s="393"/>
      <c r="CJ591" s="393"/>
      <c r="CK591" s="393"/>
      <c r="CL591" s="393"/>
      <c r="CM591" s="393"/>
      <c r="CN591" s="393"/>
      <c r="CO591" s="393"/>
      <c r="CP591" s="393"/>
      <c r="CQ591" s="393"/>
      <c r="CR591" s="393"/>
      <c r="CS591" s="393"/>
      <c r="CT591" s="393"/>
      <c r="CU591" s="393"/>
      <c r="CV591" s="393"/>
      <c r="CW591" s="393"/>
      <c r="CX591" s="393"/>
      <c r="CY591" s="393"/>
      <c r="CZ591" s="393"/>
    </row>
    <row r="592" s="397" customFormat="true" ht="25.15" customHeight="true" x14ac:dyDescent="0.2">
      <c r="C592" s="1154"/>
      <c r="D592" s="1155"/>
      <c r="E592" s="670"/>
      <c r="F592" s="670"/>
      <c r="G592" s="670"/>
      <c r="H592" s="1154"/>
      <c r="I592" s="1155"/>
      <c r="J592" s="670"/>
      <c r="K592" s="670"/>
      <c r="L592" s="670"/>
      <c r="M592" s="1154"/>
      <c r="N592" s="1155"/>
      <c r="O592" s="670"/>
      <c r="P592" s="670"/>
      <c r="Q592" s="670"/>
      <c r="S592" s="390"/>
      <c r="T592" s="390"/>
      <c r="U592" s="390"/>
      <c r="V592" s="390"/>
      <c r="W592" s="390"/>
      <c r="X592" s="390"/>
      <c r="Y592" s="390"/>
      <c r="Z592" s="390"/>
      <c r="AA592" s="390"/>
      <c r="AB592" s="390"/>
      <c r="AC592" s="390"/>
      <c r="AD592" s="390"/>
      <c r="AE592" s="390"/>
      <c r="AF592" s="390"/>
      <c r="AG592" s="390"/>
      <c r="AH592" s="390"/>
      <c r="AI592" s="390"/>
      <c r="AJ592" s="390"/>
      <c r="AK592" s="390"/>
      <c r="AL592" s="390"/>
      <c r="AM592" s="390"/>
      <c r="AN592" s="390"/>
      <c r="AO592" s="390"/>
      <c r="AP592" s="390"/>
      <c r="AQ592" s="390"/>
      <c r="AR592" s="390"/>
      <c r="AS592" s="390"/>
      <c r="AT592" s="390"/>
      <c r="AU592" s="390"/>
      <c r="AV592" s="390"/>
      <c r="AW592" s="390"/>
      <c r="AX592" s="390"/>
      <c r="AY592" s="390"/>
      <c r="AZ592" s="390"/>
      <c r="BA592" s="392"/>
      <c r="BB592" s="469"/>
      <c r="BC592" s="392"/>
      <c r="BD592" s="392"/>
      <c r="BE592" s="392"/>
      <c r="BF592" s="392"/>
      <c r="BG592" s="392"/>
      <c r="BH592" s="392"/>
      <c r="BI592" s="392"/>
      <c r="BJ592" s="392"/>
      <c r="BK592" s="392"/>
      <c r="BL592" s="392"/>
      <c r="BM592" s="392"/>
      <c r="BN592" s="392"/>
      <c r="BO592" s="392"/>
      <c r="BP592" s="392"/>
      <c r="BQ592" s="392"/>
      <c r="BR592" s="392"/>
      <c r="BS592" s="393"/>
      <c r="BT592" s="393"/>
      <c r="BU592" s="393"/>
      <c r="BV592" s="393"/>
      <c r="BW592" s="393"/>
      <c r="BX592" s="393"/>
      <c r="BY592" s="393"/>
      <c r="BZ592" s="393"/>
      <c r="CA592" s="393"/>
      <c r="CB592" s="393"/>
      <c r="CC592" s="393"/>
      <c r="CD592" s="393"/>
      <c r="CE592" s="393"/>
      <c r="CF592" s="393"/>
      <c r="CG592" s="393"/>
      <c r="CH592" s="393"/>
      <c r="CI592" s="393"/>
      <c r="CJ592" s="393"/>
      <c r="CK592" s="393"/>
      <c r="CL592" s="393"/>
      <c r="CM592" s="393"/>
      <c r="CN592" s="393"/>
      <c r="CO592" s="393"/>
      <c r="CP592" s="393"/>
      <c r="CQ592" s="393"/>
      <c r="CR592" s="393"/>
      <c r="CS592" s="393"/>
      <c r="CT592" s="393"/>
      <c r="CU592" s="393"/>
      <c r="CV592" s="393"/>
      <c r="CW592" s="393"/>
      <c r="CX592" s="393"/>
      <c r="CY592" s="393"/>
      <c r="CZ592" s="393"/>
    </row>
    <row r="593" s="397" customFormat="true" ht="25.15" customHeight="true" x14ac:dyDescent="0.2">
      <c r="C593" s="1154"/>
      <c r="D593" s="1155"/>
      <c r="E593" s="670"/>
      <c r="F593" s="670"/>
      <c r="G593" s="670"/>
      <c r="H593" s="1154"/>
      <c r="I593" s="1155"/>
      <c r="J593" s="670"/>
      <c r="K593" s="670"/>
      <c r="L593" s="670"/>
      <c r="M593" s="1154"/>
      <c r="N593" s="1155"/>
      <c r="O593" s="670"/>
      <c r="P593" s="670"/>
      <c r="Q593" s="670"/>
      <c r="S593" s="390"/>
      <c r="T593" s="390"/>
      <c r="U593" s="390"/>
      <c r="V593" s="390"/>
      <c r="W593" s="390"/>
      <c r="X593" s="390"/>
      <c r="Y593" s="390"/>
      <c r="Z593" s="390"/>
      <c r="AA593" s="390"/>
      <c r="AB593" s="390"/>
      <c r="AC593" s="390"/>
      <c r="AD593" s="390"/>
      <c r="AE593" s="390"/>
      <c r="AF593" s="390"/>
      <c r="AG593" s="390"/>
      <c r="AH593" s="390"/>
      <c r="AI593" s="390"/>
      <c r="AJ593" s="390"/>
      <c r="AK593" s="390"/>
      <c r="AL593" s="390"/>
      <c r="AM593" s="390"/>
      <c r="AN593" s="390"/>
      <c r="AO593" s="390"/>
      <c r="AP593" s="390"/>
      <c r="AQ593" s="390"/>
      <c r="AR593" s="390"/>
      <c r="AS593" s="390"/>
      <c r="AT593" s="390"/>
      <c r="AU593" s="390"/>
      <c r="AV593" s="390"/>
      <c r="AW593" s="390"/>
      <c r="AX593" s="390"/>
      <c r="AY593" s="390"/>
      <c r="AZ593" s="390"/>
      <c r="BA593" s="392"/>
      <c r="BB593" s="469"/>
      <c r="BC593" s="392"/>
      <c r="BD593" s="392"/>
      <c r="BE593" s="392"/>
      <c r="BF593" s="392"/>
      <c r="BG593" s="392"/>
      <c r="BH593" s="392"/>
      <c r="BI593" s="392"/>
      <c r="BJ593" s="392"/>
      <c r="BK593" s="392"/>
      <c r="BL593" s="392"/>
      <c r="BM593" s="392"/>
      <c r="BN593" s="392"/>
      <c r="BO593" s="392"/>
      <c r="BP593" s="392"/>
      <c r="BQ593" s="392"/>
      <c r="BR593" s="392"/>
      <c r="BS593" s="393"/>
      <c r="BT593" s="393"/>
      <c r="BU593" s="393"/>
      <c r="BV593" s="393"/>
      <c r="BW593" s="393"/>
      <c r="BX593" s="393"/>
      <c r="BY593" s="393"/>
      <c r="BZ593" s="393"/>
      <c r="CA593" s="393"/>
      <c r="CB593" s="393"/>
      <c r="CC593" s="393"/>
      <c r="CD593" s="393"/>
      <c r="CE593" s="393"/>
      <c r="CF593" s="393"/>
      <c r="CG593" s="393"/>
      <c r="CH593" s="393"/>
      <c r="CI593" s="393"/>
      <c r="CJ593" s="393"/>
      <c r="CK593" s="393"/>
      <c r="CL593" s="393"/>
      <c r="CM593" s="393"/>
      <c r="CN593" s="393"/>
      <c r="CO593" s="393"/>
      <c r="CP593" s="393"/>
      <c r="CQ593" s="393"/>
      <c r="CR593" s="393"/>
      <c r="CS593" s="393"/>
      <c r="CT593" s="393"/>
      <c r="CU593" s="393"/>
      <c r="CV593" s="393"/>
      <c r="CW593" s="393"/>
      <c r="CX593" s="393"/>
      <c r="CY593" s="393"/>
      <c r="CZ593" s="393"/>
    </row>
    <row r="594" s="397" customFormat="true" ht="25.15" customHeight="true" x14ac:dyDescent="0.2">
      <c r="C594" s="1154"/>
      <c r="D594" s="1155"/>
      <c r="E594" s="670"/>
      <c r="F594" s="670"/>
      <c r="G594" s="670"/>
      <c r="H594" s="1154"/>
      <c r="I594" s="1155"/>
      <c r="J594" s="670"/>
      <c r="K594" s="670"/>
      <c r="L594" s="670"/>
      <c r="M594" s="1154"/>
      <c r="N594" s="1155"/>
      <c r="O594" s="670"/>
      <c r="P594" s="670"/>
      <c r="Q594" s="670"/>
      <c r="S594" s="390"/>
      <c r="T594" s="390"/>
      <c r="U594" s="390"/>
      <c r="V594" s="390"/>
      <c r="W594" s="390"/>
      <c r="X594" s="390"/>
      <c r="Y594" s="390"/>
      <c r="Z594" s="390"/>
      <c r="AA594" s="390"/>
      <c r="AB594" s="390"/>
      <c r="AC594" s="390"/>
      <c r="AD594" s="390"/>
      <c r="AE594" s="390"/>
      <c r="AF594" s="390"/>
      <c r="AG594" s="390"/>
      <c r="AH594" s="390"/>
      <c r="AI594" s="390"/>
      <c r="AJ594" s="390"/>
      <c r="AK594" s="390"/>
      <c r="AL594" s="390"/>
      <c r="AM594" s="390"/>
      <c r="AN594" s="390"/>
      <c r="AO594" s="390"/>
      <c r="AP594" s="390"/>
      <c r="AQ594" s="390"/>
      <c r="AR594" s="390"/>
      <c r="AS594" s="390"/>
      <c r="AT594" s="390"/>
      <c r="AU594" s="390"/>
      <c r="AV594" s="390"/>
      <c r="AW594" s="390"/>
      <c r="AX594" s="390"/>
      <c r="AY594" s="390"/>
      <c r="AZ594" s="390"/>
      <c r="BA594" s="392"/>
      <c r="BB594" s="469"/>
      <c r="BC594" s="392"/>
      <c r="BD594" s="392"/>
      <c r="BE594" s="392"/>
      <c r="BF594" s="392"/>
      <c r="BG594" s="392"/>
      <c r="BH594" s="392"/>
      <c r="BI594" s="392"/>
      <c r="BJ594" s="392"/>
      <c r="BK594" s="392"/>
      <c r="BL594" s="392"/>
      <c r="BM594" s="392"/>
      <c r="BN594" s="392"/>
      <c r="BO594" s="392"/>
      <c r="BP594" s="392"/>
      <c r="BQ594" s="392"/>
      <c r="BR594" s="392"/>
      <c r="BS594" s="393"/>
      <c r="BT594" s="393"/>
      <c r="BU594" s="393"/>
      <c r="BV594" s="393"/>
      <c r="BW594" s="393"/>
      <c r="BX594" s="393"/>
      <c r="BY594" s="393"/>
      <c r="BZ594" s="393"/>
      <c r="CA594" s="393"/>
      <c r="CB594" s="393"/>
      <c r="CC594" s="393"/>
      <c r="CD594" s="393"/>
      <c r="CE594" s="393"/>
      <c r="CF594" s="393"/>
      <c r="CG594" s="393"/>
      <c r="CH594" s="393"/>
      <c r="CI594" s="393"/>
      <c r="CJ594" s="393"/>
      <c r="CK594" s="393"/>
      <c r="CL594" s="393"/>
      <c r="CM594" s="393"/>
      <c r="CN594" s="393"/>
      <c r="CO594" s="393"/>
      <c r="CP594" s="393"/>
      <c r="CQ594" s="393"/>
      <c r="CR594" s="393"/>
      <c r="CS594" s="393"/>
      <c r="CT594" s="393"/>
      <c r="CU594" s="393"/>
      <c r="CV594" s="393"/>
      <c r="CW594" s="393"/>
      <c r="CX594" s="393"/>
      <c r="CY594" s="393"/>
      <c r="CZ594" s="393"/>
    </row>
    <row r="595" s="397" customFormat="true" ht="25.15" customHeight="true" x14ac:dyDescent="0.2">
      <c r="C595" s="1154"/>
      <c r="D595" s="1155"/>
      <c r="E595" s="670"/>
      <c r="F595" s="670"/>
      <c r="G595" s="670"/>
      <c r="H595" s="1154"/>
      <c r="I595" s="1155"/>
      <c r="J595" s="670"/>
      <c r="K595" s="670"/>
      <c r="L595" s="670"/>
      <c r="M595" s="1154"/>
      <c r="N595" s="1155"/>
      <c r="O595" s="670"/>
      <c r="P595" s="670"/>
      <c r="Q595" s="670"/>
      <c r="S595" s="390"/>
      <c r="T595" s="390"/>
      <c r="U595" s="390"/>
      <c r="V595" s="390"/>
      <c r="W595" s="390"/>
      <c r="X595" s="390"/>
      <c r="Y595" s="390"/>
      <c r="Z595" s="390"/>
      <c r="AA595" s="390"/>
      <c r="AB595" s="390"/>
      <c r="AC595" s="390"/>
      <c r="AD595" s="390"/>
      <c r="AE595" s="390"/>
      <c r="AF595" s="390"/>
      <c r="AG595" s="390"/>
      <c r="AH595" s="390"/>
      <c r="AI595" s="390"/>
      <c r="AJ595" s="390"/>
      <c r="AK595" s="390"/>
      <c r="AL595" s="390"/>
      <c r="AM595" s="390"/>
      <c r="AN595" s="390"/>
      <c r="AO595" s="390"/>
      <c r="AP595" s="390"/>
      <c r="AQ595" s="390"/>
      <c r="AR595" s="390"/>
      <c r="AS595" s="390"/>
      <c r="AT595" s="390"/>
      <c r="AU595" s="390"/>
      <c r="AV595" s="390"/>
      <c r="AW595" s="390"/>
      <c r="AX595" s="390"/>
      <c r="AY595" s="390"/>
      <c r="AZ595" s="390"/>
      <c r="BA595" s="392"/>
      <c r="BB595" s="469"/>
      <c r="BC595" s="392"/>
      <c r="BD595" s="392"/>
      <c r="BE595" s="392"/>
      <c r="BF595" s="392"/>
      <c r="BG595" s="392"/>
      <c r="BH595" s="392"/>
      <c r="BI595" s="392"/>
      <c r="BJ595" s="392"/>
      <c r="BK595" s="392"/>
      <c r="BL595" s="392"/>
      <c r="BM595" s="392"/>
      <c r="BN595" s="392"/>
      <c r="BO595" s="392"/>
      <c r="BP595" s="392"/>
      <c r="BQ595" s="392"/>
      <c r="BR595" s="392"/>
      <c r="BS595" s="393"/>
      <c r="BT595" s="393"/>
      <c r="BU595" s="393"/>
      <c r="BV595" s="393"/>
      <c r="BW595" s="393"/>
      <c r="BX595" s="393"/>
      <c r="BY595" s="393"/>
      <c r="BZ595" s="393"/>
      <c r="CA595" s="393"/>
      <c r="CB595" s="393"/>
      <c r="CC595" s="393"/>
      <c r="CD595" s="393"/>
      <c r="CE595" s="393"/>
      <c r="CF595" s="393"/>
      <c r="CG595" s="393"/>
      <c r="CH595" s="393"/>
      <c r="CI595" s="393"/>
      <c r="CJ595" s="393"/>
      <c r="CK595" s="393"/>
      <c r="CL595" s="393"/>
      <c r="CM595" s="393"/>
      <c r="CN595" s="393"/>
      <c r="CO595" s="393"/>
      <c r="CP595" s="393"/>
      <c r="CQ595" s="393"/>
      <c r="CR595" s="393"/>
      <c r="CS595" s="393"/>
      <c r="CT595" s="393"/>
      <c r="CU595" s="393"/>
      <c r="CV595" s="393"/>
      <c r="CW595" s="393"/>
      <c r="CX595" s="393"/>
      <c r="CY595" s="393"/>
      <c r="CZ595" s="393"/>
    </row>
    <row r="596" s="397" customFormat="true" ht="25.15" customHeight="true" x14ac:dyDescent="0.2">
      <c r="C596" s="1154"/>
      <c r="D596" s="1155"/>
      <c r="E596" s="670"/>
      <c r="F596" s="670"/>
      <c r="G596" s="670"/>
      <c r="H596" s="1154"/>
      <c r="I596" s="1155"/>
      <c r="J596" s="670"/>
      <c r="K596" s="670"/>
      <c r="L596" s="670"/>
      <c r="M596" s="1154"/>
      <c r="N596" s="1155"/>
      <c r="O596" s="670"/>
      <c r="P596" s="670"/>
      <c r="Q596" s="670"/>
      <c r="S596" s="390"/>
      <c r="T596" s="390"/>
      <c r="U596" s="390"/>
      <c r="V596" s="390"/>
      <c r="W596" s="390"/>
      <c r="X596" s="390"/>
      <c r="Y596" s="390"/>
      <c r="Z596" s="390"/>
      <c r="AA596" s="390"/>
      <c r="AB596" s="390"/>
      <c r="AC596" s="390"/>
      <c r="AD596" s="390"/>
      <c r="AE596" s="390"/>
      <c r="AF596" s="390"/>
      <c r="AG596" s="390"/>
      <c r="AH596" s="390"/>
      <c r="AI596" s="390"/>
      <c r="AJ596" s="390"/>
      <c r="AK596" s="390"/>
      <c r="AL596" s="390"/>
      <c r="AM596" s="390"/>
      <c r="AN596" s="390"/>
      <c r="AO596" s="390"/>
      <c r="AP596" s="390"/>
      <c r="AQ596" s="390"/>
      <c r="AR596" s="390"/>
      <c r="AS596" s="390"/>
      <c r="AT596" s="390"/>
      <c r="AU596" s="390"/>
      <c r="AV596" s="390"/>
      <c r="AW596" s="390"/>
      <c r="AX596" s="390"/>
      <c r="AY596" s="390"/>
      <c r="AZ596" s="390"/>
      <c r="BA596" s="392"/>
      <c r="BB596" s="469"/>
      <c r="BC596" s="392"/>
      <c r="BD596" s="392"/>
      <c r="BE596" s="392"/>
      <c r="BF596" s="392"/>
      <c r="BG596" s="392"/>
      <c r="BH596" s="392"/>
      <c r="BI596" s="392"/>
      <c r="BJ596" s="392"/>
      <c r="BK596" s="392"/>
      <c r="BL596" s="392"/>
      <c r="BM596" s="392"/>
      <c r="BN596" s="392"/>
      <c r="BO596" s="392"/>
      <c r="BP596" s="392"/>
      <c r="BQ596" s="392"/>
      <c r="BR596" s="392"/>
      <c r="BS596" s="393"/>
      <c r="BT596" s="393"/>
      <c r="BU596" s="393"/>
      <c r="BV596" s="393"/>
      <c r="BW596" s="393"/>
      <c r="BX596" s="393"/>
      <c r="BY596" s="393"/>
      <c r="BZ596" s="393"/>
      <c r="CA596" s="393"/>
      <c r="CB596" s="393"/>
      <c r="CC596" s="393"/>
      <c r="CD596" s="393"/>
      <c r="CE596" s="393"/>
      <c r="CF596" s="393"/>
      <c r="CG596" s="393"/>
      <c r="CH596" s="393"/>
      <c r="CI596" s="393"/>
      <c r="CJ596" s="393"/>
      <c r="CK596" s="393"/>
      <c r="CL596" s="393"/>
      <c r="CM596" s="393"/>
      <c r="CN596" s="393"/>
      <c r="CO596" s="393"/>
      <c r="CP596" s="393"/>
      <c r="CQ596" s="393"/>
      <c r="CR596" s="393"/>
      <c r="CS596" s="393"/>
      <c r="CT596" s="393"/>
      <c r="CU596" s="393"/>
      <c r="CV596" s="393"/>
      <c r="CW596" s="393"/>
      <c r="CX596" s="393"/>
      <c r="CY596" s="393"/>
      <c r="CZ596" s="393"/>
    </row>
    <row r="597" s="397" customFormat="true" ht="25.15" customHeight="true" x14ac:dyDescent="0.2">
      <c r="C597" s="1154"/>
      <c r="D597" s="1155"/>
      <c r="E597" s="670"/>
      <c r="F597" s="670"/>
      <c r="G597" s="670"/>
      <c r="H597" s="1154"/>
      <c r="I597" s="1155"/>
      <c r="J597" s="670"/>
      <c r="K597" s="670"/>
      <c r="L597" s="670"/>
      <c r="M597" s="1154"/>
      <c r="N597" s="1155"/>
      <c r="O597" s="670"/>
      <c r="P597" s="670"/>
      <c r="Q597" s="670"/>
      <c r="S597" s="390"/>
      <c r="T597" s="390"/>
      <c r="U597" s="390"/>
      <c r="V597" s="390"/>
      <c r="W597" s="390"/>
      <c r="X597" s="390"/>
      <c r="Y597" s="390"/>
      <c r="Z597" s="390"/>
      <c r="AA597" s="390"/>
      <c r="AB597" s="390"/>
      <c r="AC597" s="390"/>
      <c r="AD597" s="390"/>
      <c r="AE597" s="390"/>
      <c r="AF597" s="390"/>
      <c r="AG597" s="390"/>
      <c r="AH597" s="390"/>
      <c r="AI597" s="390"/>
      <c r="AJ597" s="390"/>
      <c r="AK597" s="390"/>
      <c r="AL597" s="390"/>
      <c r="AM597" s="390"/>
      <c r="AN597" s="390"/>
      <c r="AO597" s="390"/>
      <c r="AP597" s="390"/>
      <c r="AQ597" s="390"/>
      <c r="AR597" s="390"/>
      <c r="AS597" s="390"/>
      <c r="AT597" s="390"/>
      <c r="AU597" s="390"/>
      <c r="AV597" s="390"/>
      <c r="AW597" s="390"/>
      <c r="AX597" s="390"/>
      <c r="AY597" s="390"/>
      <c r="AZ597" s="390"/>
      <c r="BA597" s="392"/>
      <c r="BB597" s="469"/>
      <c r="BC597" s="392"/>
      <c r="BD597" s="392"/>
      <c r="BE597" s="392"/>
      <c r="BF597" s="392"/>
      <c r="BG597" s="392"/>
      <c r="BH597" s="392"/>
      <c r="BI597" s="392"/>
      <c r="BJ597" s="392"/>
      <c r="BK597" s="392"/>
      <c r="BL597" s="392"/>
      <c r="BM597" s="392"/>
      <c r="BN597" s="392"/>
      <c r="BO597" s="392"/>
      <c r="BP597" s="392"/>
      <c r="BQ597" s="392"/>
      <c r="BR597" s="392"/>
      <c r="BS597" s="393"/>
      <c r="BT597" s="393"/>
      <c r="BU597" s="393"/>
      <c r="BV597" s="393"/>
      <c r="BW597" s="393"/>
      <c r="BX597" s="393"/>
      <c r="BY597" s="393"/>
      <c r="BZ597" s="393"/>
      <c r="CA597" s="393"/>
      <c r="CB597" s="393"/>
      <c r="CC597" s="393"/>
      <c r="CD597" s="393"/>
      <c r="CE597" s="393"/>
      <c r="CF597" s="393"/>
      <c r="CG597" s="393"/>
      <c r="CH597" s="393"/>
      <c r="CI597" s="393"/>
      <c r="CJ597" s="393"/>
      <c r="CK597" s="393"/>
      <c r="CL597" s="393"/>
      <c r="CM597" s="393"/>
      <c r="CN597" s="393"/>
      <c r="CO597" s="393"/>
      <c r="CP597" s="393"/>
      <c r="CQ597" s="393"/>
      <c r="CR597" s="393"/>
      <c r="CS597" s="393"/>
      <c r="CT597" s="393"/>
      <c r="CU597" s="393"/>
      <c r="CV597" s="393"/>
      <c r="CW597" s="393"/>
      <c r="CX597" s="393"/>
      <c r="CY597" s="393"/>
      <c r="CZ597" s="393"/>
    </row>
    <row r="598" s="397" customFormat="true" ht="25.15" customHeight="true" x14ac:dyDescent="0.2">
      <c r="C598" s="1154"/>
      <c r="D598" s="1155"/>
      <c r="E598" s="670"/>
      <c r="F598" s="670"/>
      <c r="G598" s="670"/>
      <c r="H598" s="1154"/>
      <c r="I598" s="1155"/>
      <c r="J598" s="670"/>
      <c r="K598" s="670"/>
      <c r="L598" s="670"/>
      <c r="M598" s="1154"/>
      <c r="N598" s="1155"/>
      <c r="O598" s="670"/>
      <c r="P598" s="670"/>
      <c r="Q598" s="670"/>
      <c r="S598" s="390"/>
      <c r="T598" s="390"/>
      <c r="U598" s="390"/>
      <c r="V598" s="390"/>
      <c r="W598" s="390"/>
      <c r="X598" s="390"/>
      <c r="Y598" s="390"/>
      <c r="Z598" s="390"/>
      <c r="AA598" s="390"/>
      <c r="AB598" s="390"/>
      <c r="AC598" s="390"/>
      <c r="AD598" s="390"/>
      <c r="AE598" s="390"/>
      <c r="AF598" s="390"/>
      <c r="AG598" s="390"/>
      <c r="AH598" s="390"/>
      <c r="AI598" s="390"/>
      <c r="AJ598" s="390"/>
      <c r="AK598" s="390"/>
      <c r="AL598" s="390"/>
      <c r="AM598" s="390"/>
      <c r="AN598" s="390"/>
      <c r="AO598" s="390"/>
      <c r="AP598" s="390"/>
      <c r="AQ598" s="390"/>
      <c r="AR598" s="390"/>
      <c r="AS598" s="390"/>
      <c r="AT598" s="390"/>
      <c r="AU598" s="390"/>
      <c r="AV598" s="390"/>
      <c r="AW598" s="390"/>
      <c r="AX598" s="390"/>
      <c r="AY598" s="390"/>
      <c r="AZ598" s="390"/>
      <c r="BA598" s="392"/>
      <c r="BB598" s="469"/>
      <c r="BC598" s="392"/>
      <c r="BD598" s="392"/>
      <c r="BE598" s="392"/>
      <c r="BF598" s="392"/>
      <c r="BG598" s="392"/>
      <c r="BH598" s="392"/>
      <c r="BI598" s="392"/>
      <c r="BJ598" s="392"/>
      <c r="BK598" s="392"/>
      <c r="BL598" s="392"/>
      <c r="BM598" s="392"/>
      <c r="BN598" s="392"/>
      <c r="BO598" s="392"/>
      <c r="BP598" s="392"/>
      <c r="BQ598" s="392"/>
      <c r="BR598" s="392"/>
      <c r="BS598" s="393"/>
      <c r="BT598" s="393"/>
      <c r="BU598" s="393"/>
      <c r="BV598" s="393"/>
      <c r="BW598" s="393"/>
      <c r="BX598" s="393"/>
      <c r="BY598" s="393"/>
      <c r="BZ598" s="393"/>
      <c r="CA598" s="393"/>
      <c r="CB598" s="393"/>
      <c r="CC598" s="393"/>
      <c r="CD598" s="393"/>
      <c r="CE598" s="393"/>
      <c r="CF598" s="393"/>
      <c r="CG598" s="393"/>
      <c r="CH598" s="393"/>
      <c r="CI598" s="393"/>
      <c r="CJ598" s="393"/>
      <c r="CK598" s="393"/>
      <c r="CL598" s="393"/>
      <c r="CM598" s="393"/>
      <c r="CN598" s="393"/>
      <c r="CO598" s="393"/>
      <c r="CP598" s="393"/>
      <c r="CQ598" s="393"/>
      <c r="CR598" s="393"/>
      <c r="CS598" s="393"/>
      <c r="CT598" s="393"/>
      <c r="CU598" s="393"/>
      <c r="CV598" s="393"/>
      <c r="CW598" s="393"/>
      <c r="CX598" s="393"/>
      <c r="CY598" s="393"/>
      <c r="CZ598" s="393"/>
    </row>
    <row r="599" s="397" customFormat="true" ht="25.15" customHeight="true" x14ac:dyDescent="0.2">
      <c r="C599" s="1154"/>
      <c r="D599" s="1155"/>
      <c r="E599" s="670"/>
      <c r="F599" s="670"/>
      <c r="G599" s="670"/>
      <c r="H599" s="1154"/>
      <c r="I599" s="1155"/>
      <c r="J599" s="670"/>
      <c r="K599" s="670"/>
      <c r="L599" s="670"/>
      <c r="M599" s="1154"/>
      <c r="N599" s="1155"/>
      <c r="O599" s="670"/>
      <c r="P599" s="670"/>
      <c r="Q599" s="670"/>
      <c r="S599" s="390"/>
      <c r="T599" s="390"/>
      <c r="U599" s="390"/>
      <c r="V599" s="390"/>
      <c r="W599" s="390"/>
      <c r="X599" s="390"/>
      <c r="Y599" s="390"/>
      <c r="Z599" s="390"/>
      <c r="AA599" s="390"/>
      <c r="AB599" s="390"/>
      <c r="AC599" s="390"/>
      <c r="AD599" s="390"/>
      <c r="AE599" s="390"/>
      <c r="AF599" s="390"/>
      <c r="AG599" s="390"/>
      <c r="AH599" s="390"/>
      <c r="AI599" s="390"/>
      <c r="AJ599" s="390"/>
      <c r="AK599" s="390"/>
      <c r="AL599" s="390"/>
      <c r="AM599" s="390"/>
      <c r="AN599" s="390"/>
      <c r="AO599" s="390"/>
      <c r="AP599" s="390"/>
      <c r="AQ599" s="390"/>
      <c r="AR599" s="390"/>
      <c r="AS599" s="390"/>
      <c r="AT599" s="390"/>
      <c r="AU599" s="390"/>
      <c r="AV599" s="390"/>
      <c r="AW599" s="390"/>
      <c r="AX599" s="390"/>
      <c r="AY599" s="390"/>
      <c r="AZ599" s="390"/>
      <c r="BA599" s="392"/>
      <c r="BB599" s="469"/>
      <c r="BC599" s="392"/>
      <c r="BD599" s="392"/>
      <c r="BE599" s="392"/>
      <c r="BF599" s="392"/>
      <c r="BG599" s="392"/>
      <c r="BH599" s="392"/>
      <c r="BI599" s="392"/>
      <c r="BJ599" s="392"/>
      <c r="BK599" s="392"/>
      <c r="BL599" s="392"/>
      <c r="BM599" s="392"/>
      <c r="BN599" s="392"/>
      <c r="BO599" s="392"/>
      <c r="BP599" s="392"/>
      <c r="BQ599" s="392"/>
      <c r="BR599" s="392"/>
      <c r="BS599" s="393"/>
      <c r="BT599" s="393"/>
      <c r="BU599" s="393"/>
      <c r="BV599" s="393"/>
      <c r="BW599" s="393"/>
      <c r="BX599" s="393"/>
      <c r="BY599" s="393"/>
      <c r="BZ599" s="393"/>
      <c r="CA599" s="393"/>
      <c r="CB599" s="393"/>
      <c r="CC599" s="393"/>
      <c r="CD599" s="393"/>
      <c r="CE599" s="393"/>
      <c r="CF599" s="393"/>
      <c r="CG599" s="393"/>
      <c r="CH599" s="393"/>
      <c r="CI599" s="393"/>
      <c r="CJ599" s="393"/>
      <c r="CK599" s="393"/>
      <c r="CL599" s="393"/>
      <c r="CM599" s="393"/>
      <c r="CN599" s="393"/>
      <c r="CO599" s="393"/>
      <c r="CP599" s="393"/>
      <c r="CQ599" s="393"/>
      <c r="CR599" s="393"/>
      <c r="CS599" s="393"/>
      <c r="CT599" s="393"/>
      <c r="CU599" s="393"/>
      <c r="CV599" s="393"/>
      <c r="CW599" s="393"/>
      <c r="CX599" s="393"/>
      <c r="CY599" s="393"/>
      <c r="CZ599" s="393"/>
    </row>
    <row r="600" s="397" customFormat="true" ht="25.15" customHeight="true" x14ac:dyDescent="0.2">
      <c r="C600" s="1154"/>
      <c r="D600" s="1155"/>
      <c r="E600" s="670"/>
      <c r="F600" s="670"/>
      <c r="G600" s="670"/>
      <c r="H600" s="1154"/>
      <c r="I600" s="1155"/>
      <c r="J600" s="670"/>
      <c r="K600" s="670"/>
      <c r="L600" s="670"/>
      <c r="M600" s="1154"/>
      <c r="N600" s="1155"/>
      <c r="O600" s="670"/>
      <c r="P600" s="670"/>
      <c r="Q600" s="670"/>
      <c r="S600" s="390"/>
      <c r="T600" s="390"/>
      <c r="U600" s="390"/>
      <c r="V600" s="390"/>
      <c r="W600" s="390"/>
      <c r="X600" s="390"/>
      <c r="Y600" s="390"/>
      <c r="Z600" s="390"/>
      <c r="AA600" s="390"/>
      <c r="AB600" s="390"/>
      <c r="AC600" s="390"/>
      <c r="AD600" s="390"/>
      <c r="AE600" s="390"/>
      <c r="AF600" s="390"/>
      <c r="AG600" s="390"/>
      <c r="AH600" s="390"/>
      <c r="AI600" s="390"/>
      <c r="AJ600" s="390"/>
      <c r="AK600" s="390"/>
      <c r="AL600" s="390"/>
      <c r="AM600" s="390"/>
      <c r="AN600" s="390"/>
      <c r="AO600" s="390"/>
      <c r="AP600" s="390"/>
      <c r="AQ600" s="390"/>
      <c r="AR600" s="390"/>
      <c r="AS600" s="390"/>
      <c r="AT600" s="390"/>
      <c r="AU600" s="390"/>
      <c r="AV600" s="390"/>
      <c r="AW600" s="390"/>
      <c r="AX600" s="390"/>
      <c r="AY600" s="390"/>
      <c r="AZ600" s="390"/>
      <c r="BA600" s="392"/>
      <c r="BB600" s="469"/>
      <c r="BC600" s="392"/>
      <c r="BD600" s="392"/>
      <c r="BE600" s="392"/>
      <c r="BF600" s="392"/>
      <c r="BG600" s="392"/>
      <c r="BH600" s="392"/>
      <c r="BI600" s="392"/>
      <c r="BJ600" s="392"/>
      <c r="BK600" s="392"/>
      <c r="BL600" s="392"/>
      <c r="BM600" s="392"/>
      <c r="BN600" s="392"/>
      <c r="BO600" s="392"/>
      <c r="BP600" s="392"/>
      <c r="BQ600" s="392"/>
      <c r="BR600" s="392"/>
      <c r="BS600" s="393"/>
      <c r="BT600" s="393"/>
      <c r="BU600" s="393"/>
      <c r="BV600" s="393"/>
      <c r="BW600" s="393"/>
      <c r="BX600" s="393"/>
      <c r="BY600" s="393"/>
      <c r="BZ600" s="393"/>
      <c r="CA600" s="393"/>
      <c r="CB600" s="393"/>
      <c r="CC600" s="393"/>
      <c r="CD600" s="393"/>
      <c r="CE600" s="393"/>
      <c r="CF600" s="393"/>
      <c r="CG600" s="393"/>
      <c r="CH600" s="393"/>
      <c r="CI600" s="393"/>
      <c r="CJ600" s="393"/>
      <c r="CK600" s="393"/>
      <c r="CL600" s="393"/>
      <c r="CM600" s="393"/>
      <c r="CN600" s="393"/>
      <c r="CO600" s="393"/>
      <c r="CP600" s="393"/>
      <c r="CQ600" s="393"/>
      <c r="CR600" s="393"/>
      <c r="CS600" s="393"/>
      <c r="CT600" s="393"/>
      <c r="CU600" s="393"/>
      <c r="CV600" s="393"/>
      <c r="CW600" s="393"/>
      <c r="CX600" s="393"/>
      <c r="CY600" s="393"/>
      <c r="CZ600" s="393"/>
    </row>
    <row r="601" s="397" customFormat="true" ht="25.15" customHeight="true" x14ac:dyDescent="0.2">
      <c r="C601" s="1154"/>
      <c r="D601" s="1155"/>
      <c r="E601" s="670"/>
      <c r="F601" s="670"/>
      <c r="G601" s="670"/>
      <c r="H601" s="1154"/>
      <c r="I601" s="1155"/>
      <c r="J601" s="670"/>
      <c r="K601" s="670"/>
      <c r="L601" s="670"/>
      <c r="M601" s="1154"/>
      <c r="N601" s="1155"/>
      <c r="O601" s="670"/>
      <c r="P601" s="670"/>
      <c r="Q601" s="670"/>
      <c r="S601" s="390"/>
      <c r="T601" s="390"/>
      <c r="U601" s="390"/>
      <c r="V601" s="390"/>
      <c r="W601" s="390"/>
      <c r="X601" s="390"/>
      <c r="Y601" s="390"/>
      <c r="Z601" s="390"/>
      <c r="AA601" s="390"/>
      <c r="AB601" s="390"/>
      <c r="AC601" s="390"/>
      <c r="AD601" s="390"/>
      <c r="AE601" s="390"/>
      <c r="AF601" s="390"/>
      <c r="AG601" s="390"/>
      <c r="AH601" s="390"/>
      <c r="AI601" s="390"/>
      <c r="AJ601" s="390"/>
      <c r="AK601" s="390"/>
      <c r="AL601" s="390"/>
      <c r="AM601" s="390"/>
      <c r="AN601" s="390"/>
      <c r="AO601" s="390"/>
      <c r="AP601" s="390"/>
      <c r="AQ601" s="390"/>
      <c r="AR601" s="390"/>
      <c r="AS601" s="390"/>
      <c r="AT601" s="390"/>
      <c r="AU601" s="390"/>
      <c r="AV601" s="390"/>
      <c r="AW601" s="390"/>
      <c r="AX601" s="390"/>
      <c r="AY601" s="390"/>
      <c r="AZ601" s="390"/>
      <c r="BA601" s="392"/>
      <c r="BB601" s="469"/>
      <c r="BC601" s="392"/>
      <c r="BD601" s="392"/>
      <c r="BE601" s="392"/>
      <c r="BF601" s="392"/>
      <c r="BG601" s="392"/>
      <c r="BH601" s="392"/>
      <c r="BI601" s="392"/>
      <c r="BJ601" s="392"/>
      <c r="BK601" s="392"/>
      <c r="BL601" s="392"/>
      <c r="BM601" s="392"/>
      <c r="BN601" s="392"/>
      <c r="BO601" s="392"/>
      <c r="BP601" s="392"/>
      <c r="BQ601" s="392"/>
      <c r="BR601" s="392"/>
      <c r="BS601" s="393"/>
      <c r="BT601" s="393"/>
      <c r="BU601" s="393"/>
      <c r="BV601" s="393"/>
      <c r="BW601" s="393"/>
      <c r="BX601" s="393"/>
      <c r="BY601" s="393"/>
      <c r="BZ601" s="393"/>
      <c r="CA601" s="393"/>
      <c r="CB601" s="393"/>
      <c r="CC601" s="393"/>
      <c r="CD601" s="393"/>
      <c r="CE601" s="393"/>
      <c r="CF601" s="393"/>
      <c r="CG601" s="393"/>
      <c r="CH601" s="393"/>
      <c r="CI601" s="393"/>
      <c r="CJ601" s="393"/>
      <c r="CK601" s="393"/>
      <c r="CL601" s="393"/>
      <c r="CM601" s="393"/>
      <c r="CN601" s="393"/>
      <c r="CO601" s="393"/>
      <c r="CP601" s="393"/>
      <c r="CQ601" s="393"/>
      <c r="CR601" s="393"/>
      <c r="CS601" s="393"/>
      <c r="CT601" s="393"/>
      <c r="CU601" s="393"/>
      <c r="CV601" s="393"/>
      <c r="CW601" s="393"/>
      <c r="CX601" s="393"/>
      <c r="CY601" s="393"/>
      <c r="CZ601" s="393"/>
    </row>
    <row r="602" s="397" customFormat="true" ht="25.15" customHeight="true" x14ac:dyDescent="0.2">
      <c r="C602" s="1154"/>
      <c r="D602" s="1155"/>
      <c r="E602" s="670"/>
      <c r="F602" s="670"/>
      <c r="G602" s="670"/>
      <c r="H602" s="1154"/>
      <c r="I602" s="1155"/>
      <c r="J602" s="670"/>
      <c r="K602" s="670"/>
      <c r="L602" s="670"/>
      <c r="M602" s="1154"/>
      <c r="N602" s="1155"/>
      <c r="O602" s="670"/>
      <c r="P602" s="670"/>
      <c r="Q602" s="670"/>
      <c r="S602" s="390"/>
      <c r="T602" s="390"/>
      <c r="U602" s="390"/>
      <c r="V602" s="390"/>
      <c r="W602" s="390"/>
      <c r="X602" s="390"/>
      <c r="Y602" s="390"/>
      <c r="Z602" s="390"/>
      <c r="AA602" s="390"/>
      <c r="AB602" s="390"/>
      <c r="AC602" s="390"/>
      <c r="AD602" s="390"/>
      <c r="AE602" s="390"/>
      <c r="AF602" s="390"/>
      <c r="AG602" s="390"/>
      <c r="AH602" s="390"/>
      <c r="AI602" s="390"/>
      <c r="AJ602" s="390"/>
      <c r="AK602" s="390"/>
      <c r="AL602" s="390"/>
      <c r="AM602" s="390"/>
      <c r="AN602" s="390"/>
      <c r="AO602" s="390"/>
      <c r="AP602" s="390"/>
      <c r="AQ602" s="390"/>
      <c r="AR602" s="390"/>
      <c r="AS602" s="390"/>
      <c r="AT602" s="390"/>
      <c r="AU602" s="390"/>
      <c r="AV602" s="390"/>
      <c r="AW602" s="390"/>
      <c r="AX602" s="390"/>
      <c r="AY602" s="390"/>
      <c r="AZ602" s="390"/>
      <c r="BA602" s="392"/>
      <c r="BB602" s="469"/>
      <c r="BC602" s="392"/>
      <c r="BD602" s="392"/>
      <c r="BE602" s="392"/>
      <c r="BF602" s="392"/>
      <c r="BG602" s="392"/>
      <c r="BH602" s="392"/>
      <c r="BI602" s="392"/>
      <c r="BJ602" s="392"/>
      <c r="BK602" s="392"/>
      <c r="BL602" s="392"/>
      <c r="BM602" s="392"/>
      <c r="BN602" s="392"/>
      <c r="BO602" s="392"/>
      <c r="BP602" s="392"/>
      <c r="BQ602" s="392"/>
      <c r="BR602" s="392"/>
      <c r="BS602" s="393"/>
      <c r="BT602" s="393"/>
      <c r="BU602" s="393"/>
      <c r="BV602" s="393"/>
      <c r="BW602" s="393"/>
      <c r="BX602" s="393"/>
      <c r="BY602" s="393"/>
      <c r="BZ602" s="393"/>
      <c r="CA602" s="393"/>
      <c r="CB602" s="393"/>
      <c r="CC602" s="393"/>
      <c r="CD602" s="393"/>
      <c r="CE602" s="393"/>
      <c r="CF602" s="393"/>
      <c r="CG602" s="393"/>
      <c r="CH602" s="393"/>
      <c r="CI602" s="393"/>
      <c r="CJ602" s="393"/>
      <c r="CK602" s="393"/>
      <c r="CL602" s="393"/>
      <c r="CM602" s="393"/>
      <c r="CN602" s="393"/>
      <c r="CO602" s="393"/>
      <c r="CP602" s="393"/>
      <c r="CQ602" s="393"/>
      <c r="CR602" s="393"/>
      <c r="CS602" s="393"/>
      <c r="CT602" s="393"/>
      <c r="CU602" s="393"/>
      <c r="CV602" s="393"/>
      <c r="CW602" s="393"/>
      <c r="CX602" s="393"/>
      <c r="CY602" s="393"/>
      <c r="CZ602" s="393"/>
    </row>
    <row r="603" s="397" customFormat="true" ht="25.15" customHeight="true" x14ac:dyDescent="0.2">
      <c r="C603" s="1154"/>
      <c r="D603" s="1155"/>
      <c r="E603" s="670"/>
      <c r="F603" s="670"/>
      <c r="G603" s="670"/>
      <c r="H603" s="1154"/>
      <c r="I603" s="1155"/>
      <c r="J603" s="670"/>
      <c r="K603" s="670"/>
      <c r="L603" s="670"/>
      <c r="M603" s="1154"/>
      <c r="N603" s="1155"/>
      <c r="O603" s="670"/>
      <c r="P603" s="670"/>
      <c r="Q603" s="670"/>
      <c r="S603" s="390"/>
      <c r="T603" s="390"/>
      <c r="U603" s="390"/>
      <c r="V603" s="390"/>
      <c r="W603" s="390"/>
      <c r="X603" s="390"/>
      <c r="Y603" s="390"/>
      <c r="Z603" s="390"/>
      <c r="AA603" s="390"/>
      <c r="AB603" s="390"/>
      <c r="AC603" s="390"/>
      <c r="AD603" s="390"/>
      <c r="AE603" s="390"/>
      <c r="AF603" s="390"/>
      <c r="AG603" s="390"/>
      <c r="AH603" s="390"/>
      <c r="AI603" s="390"/>
      <c r="AJ603" s="390"/>
      <c r="AK603" s="390"/>
      <c r="AL603" s="390"/>
      <c r="AM603" s="390"/>
      <c r="AN603" s="390"/>
      <c r="AO603" s="390"/>
      <c r="AP603" s="390"/>
      <c r="AQ603" s="390"/>
      <c r="AR603" s="390"/>
      <c r="AS603" s="390"/>
      <c r="AT603" s="390"/>
      <c r="AU603" s="390"/>
      <c r="AV603" s="390"/>
      <c r="AW603" s="390"/>
      <c r="AX603" s="390"/>
      <c r="AY603" s="390"/>
      <c r="AZ603" s="390"/>
      <c r="BA603" s="392"/>
      <c r="BB603" s="469"/>
      <c r="BC603" s="392"/>
      <c r="BD603" s="392"/>
      <c r="BE603" s="392"/>
      <c r="BF603" s="392"/>
      <c r="BG603" s="392"/>
      <c r="BH603" s="392"/>
      <c r="BI603" s="392"/>
      <c r="BJ603" s="392"/>
      <c r="BK603" s="392"/>
      <c r="BL603" s="392"/>
      <c r="BM603" s="392"/>
      <c r="BN603" s="392"/>
      <c r="BO603" s="392"/>
      <c r="BP603" s="392"/>
      <c r="BQ603" s="392"/>
      <c r="BR603" s="392"/>
      <c r="BS603" s="393"/>
      <c r="BT603" s="393"/>
      <c r="BU603" s="393"/>
      <c r="BV603" s="393"/>
      <c r="BW603" s="393"/>
      <c r="BX603" s="393"/>
      <c r="BY603" s="393"/>
      <c r="BZ603" s="393"/>
      <c r="CA603" s="393"/>
      <c r="CB603" s="393"/>
      <c r="CC603" s="393"/>
      <c r="CD603" s="393"/>
      <c r="CE603" s="393"/>
      <c r="CF603" s="393"/>
      <c r="CG603" s="393"/>
      <c r="CH603" s="393"/>
      <c r="CI603" s="393"/>
      <c r="CJ603" s="393"/>
      <c r="CK603" s="393"/>
      <c r="CL603" s="393"/>
      <c r="CM603" s="393"/>
      <c r="CN603" s="393"/>
      <c r="CO603" s="393"/>
      <c r="CP603" s="393"/>
      <c r="CQ603" s="393"/>
      <c r="CR603" s="393"/>
      <c r="CS603" s="393"/>
      <c r="CT603" s="393"/>
      <c r="CU603" s="393"/>
      <c r="CV603" s="393"/>
      <c r="CW603" s="393"/>
      <c r="CX603" s="393"/>
      <c r="CY603" s="393"/>
      <c r="CZ603" s="393"/>
    </row>
    <row r="604" s="397" customFormat="true" ht="25.15" customHeight="true" x14ac:dyDescent="0.2">
      <c r="C604" s="1154"/>
      <c r="D604" s="1155"/>
      <c r="E604" s="670"/>
      <c r="F604" s="670"/>
      <c r="G604" s="670"/>
      <c r="H604" s="1154"/>
      <c r="I604" s="1155"/>
      <c r="J604" s="670"/>
      <c r="K604" s="670"/>
      <c r="L604" s="670"/>
      <c r="M604" s="1154"/>
      <c r="N604" s="1155"/>
      <c r="O604" s="670"/>
      <c r="P604" s="670"/>
      <c r="Q604" s="670"/>
      <c r="S604" s="390"/>
      <c r="T604" s="390"/>
      <c r="U604" s="390"/>
      <c r="V604" s="390"/>
      <c r="W604" s="390"/>
      <c r="X604" s="390"/>
      <c r="Y604" s="390"/>
      <c r="Z604" s="390"/>
      <c r="AA604" s="390"/>
      <c r="AB604" s="390"/>
      <c r="AC604" s="390"/>
      <c r="AD604" s="390"/>
      <c r="AE604" s="390"/>
      <c r="AF604" s="390"/>
      <c r="AG604" s="390"/>
      <c r="AH604" s="390"/>
      <c r="AI604" s="390"/>
      <c r="AJ604" s="390"/>
      <c r="AK604" s="390"/>
      <c r="AL604" s="390"/>
      <c r="AM604" s="390"/>
      <c r="AN604" s="390"/>
      <c r="AO604" s="390"/>
      <c r="AP604" s="390"/>
      <c r="AQ604" s="390"/>
      <c r="AR604" s="390"/>
      <c r="AS604" s="390"/>
      <c r="AT604" s="390"/>
      <c r="AU604" s="390"/>
      <c r="AV604" s="390"/>
      <c r="AW604" s="390"/>
      <c r="AX604" s="390"/>
      <c r="AY604" s="390"/>
      <c r="AZ604" s="390"/>
      <c r="BA604" s="393"/>
      <c r="BB604" s="470"/>
      <c r="BC604" s="393"/>
      <c r="BD604" s="393"/>
      <c r="BE604" s="393"/>
      <c r="BF604" s="393"/>
      <c r="BG604" s="393"/>
      <c r="BH604" s="393"/>
      <c r="BI604" s="393"/>
      <c r="BJ604" s="393"/>
      <c r="BK604" s="393"/>
      <c r="BL604" s="393"/>
      <c r="BM604" s="393"/>
      <c r="BN604" s="393"/>
      <c r="BO604" s="393"/>
      <c r="BP604" s="393"/>
      <c r="BQ604" s="393"/>
      <c r="BR604" s="393"/>
      <c r="BS604" s="393"/>
      <c r="BT604" s="393"/>
      <c r="BU604" s="393"/>
      <c r="BV604" s="393"/>
      <c r="BW604" s="393"/>
      <c r="BX604" s="393"/>
      <c r="BY604" s="393"/>
      <c r="BZ604" s="393"/>
      <c r="CA604" s="393"/>
      <c r="CB604" s="393"/>
      <c r="CC604" s="393"/>
      <c r="CD604" s="393"/>
      <c r="CE604" s="393"/>
      <c r="CF604" s="393"/>
      <c r="CG604" s="393"/>
      <c r="CH604" s="393"/>
      <c r="CI604" s="393"/>
      <c r="CJ604" s="393"/>
      <c r="CK604" s="393"/>
      <c r="CL604" s="393"/>
      <c r="CM604" s="393"/>
      <c r="CN604" s="393"/>
      <c r="CO604" s="393"/>
      <c r="CP604" s="393"/>
      <c r="CQ604" s="393"/>
      <c r="CR604" s="393"/>
      <c r="CS604" s="393"/>
      <c r="CT604" s="393"/>
      <c r="CU604" s="393"/>
      <c r="CV604" s="393"/>
      <c r="CW604" s="393"/>
      <c r="CX604" s="393"/>
      <c r="CY604" s="393"/>
      <c r="CZ604" s="393"/>
    </row>
    <row r="605" s="397" customFormat="true" ht="25.15" customHeight="true" x14ac:dyDescent="0.2">
      <c r="C605" s="1154"/>
      <c r="D605" s="1155"/>
      <c r="E605" s="670"/>
      <c r="F605" s="670"/>
      <c r="G605" s="670"/>
      <c r="H605" s="1154"/>
      <c r="I605" s="1155"/>
      <c r="J605" s="670"/>
      <c r="K605" s="670"/>
      <c r="L605" s="670"/>
      <c r="M605" s="1154"/>
      <c r="N605" s="1155"/>
      <c r="O605" s="670"/>
      <c r="P605" s="670"/>
      <c r="Q605" s="670"/>
      <c r="S605" s="390"/>
      <c r="T605" s="390"/>
      <c r="U605" s="390"/>
      <c r="V605" s="390"/>
      <c r="W605" s="390"/>
      <c r="X605" s="390"/>
      <c r="Y605" s="390"/>
      <c r="Z605" s="390"/>
      <c r="AA605" s="390"/>
      <c r="AB605" s="390"/>
      <c r="AC605" s="390"/>
      <c r="AD605" s="390"/>
      <c r="AE605" s="390"/>
      <c r="AF605" s="390"/>
      <c r="AG605" s="390"/>
      <c r="AH605" s="390"/>
      <c r="AI605" s="390"/>
      <c r="AJ605" s="390"/>
      <c r="AK605" s="390"/>
      <c r="AL605" s="390"/>
      <c r="AM605" s="390"/>
      <c r="AN605" s="390"/>
      <c r="AO605" s="390"/>
      <c r="AP605" s="390"/>
      <c r="AQ605" s="390"/>
      <c r="AR605" s="390"/>
      <c r="AS605" s="390"/>
      <c r="AT605" s="390"/>
      <c r="AU605" s="390"/>
      <c r="AV605" s="390"/>
      <c r="AW605" s="390"/>
      <c r="AX605" s="390"/>
      <c r="AY605" s="390"/>
      <c r="AZ605" s="390"/>
      <c r="BA605" s="393"/>
      <c r="BB605" s="470"/>
      <c r="BC605" s="393"/>
      <c r="BD605" s="393"/>
      <c r="BE605" s="393"/>
      <c r="BF605" s="393"/>
      <c r="BG605" s="393"/>
      <c r="BH605" s="393"/>
      <c r="BI605" s="393"/>
      <c r="BJ605" s="393"/>
      <c r="BK605" s="393"/>
      <c r="BL605" s="393"/>
      <c r="BM605" s="393"/>
      <c r="BN605" s="393"/>
      <c r="BO605" s="393"/>
      <c r="BP605" s="393"/>
      <c r="BQ605" s="393"/>
      <c r="BR605" s="393"/>
      <c r="BS605" s="393"/>
      <c r="BT605" s="393"/>
      <c r="BU605" s="393"/>
      <c r="BV605" s="393"/>
      <c r="BW605" s="393"/>
      <c r="BX605" s="393"/>
      <c r="BY605" s="393"/>
      <c r="BZ605" s="393"/>
      <c r="CA605" s="393"/>
      <c r="CB605" s="393"/>
      <c r="CC605" s="393"/>
      <c r="CD605" s="393"/>
      <c r="CE605" s="393"/>
      <c r="CF605" s="393"/>
      <c r="CG605" s="393"/>
      <c r="CH605" s="393"/>
      <c r="CI605" s="393"/>
      <c r="CJ605" s="393"/>
      <c r="CK605" s="393"/>
      <c r="CL605" s="393"/>
      <c r="CM605" s="393"/>
      <c r="CN605" s="393"/>
      <c r="CO605" s="393"/>
      <c r="CP605" s="393"/>
      <c r="CQ605" s="393"/>
      <c r="CR605" s="393"/>
      <c r="CS605" s="393"/>
      <c r="CT605" s="393"/>
      <c r="CU605" s="393"/>
      <c r="CV605" s="393"/>
      <c r="CW605" s="393"/>
      <c r="CX605" s="393"/>
      <c r="CY605" s="393"/>
      <c r="CZ605" s="393"/>
    </row>
    <row r="606" s="397" customFormat="true" ht="25.15" customHeight="true" x14ac:dyDescent="0.2">
      <c r="C606" s="1154"/>
      <c r="D606" s="1155"/>
      <c r="E606" s="670"/>
      <c r="F606" s="670"/>
      <c r="G606" s="670"/>
      <c r="H606" s="1154"/>
      <c r="I606" s="1155"/>
      <c r="J606" s="670"/>
      <c r="K606" s="670"/>
      <c r="L606" s="670"/>
      <c r="M606" s="1154"/>
      <c r="N606" s="1155"/>
      <c r="O606" s="670"/>
      <c r="P606" s="670"/>
      <c r="Q606" s="670"/>
      <c r="S606" s="390"/>
      <c r="T606" s="390"/>
      <c r="U606" s="390"/>
      <c r="V606" s="390"/>
      <c r="W606" s="390"/>
      <c r="X606" s="390"/>
      <c r="Y606" s="390"/>
      <c r="Z606" s="390"/>
      <c r="AA606" s="390"/>
      <c r="AB606" s="390"/>
      <c r="AC606" s="390"/>
      <c r="AD606" s="390"/>
      <c r="AE606" s="390"/>
      <c r="AF606" s="390"/>
      <c r="AG606" s="390"/>
      <c r="AH606" s="390"/>
      <c r="AI606" s="390"/>
      <c r="AJ606" s="390"/>
      <c r="AK606" s="390"/>
      <c r="AL606" s="390"/>
      <c r="AM606" s="390"/>
      <c r="AN606" s="390"/>
      <c r="AO606" s="390"/>
      <c r="AP606" s="390"/>
      <c r="AQ606" s="390"/>
      <c r="AR606" s="390"/>
      <c r="AS606" s="390"/>
      <c r="AT606" s="390"/>
      <c r="AU606" s="390"/>
      <c r="AV606" s="390"/>
      <c r="AW606" s="390"/>
      <c r="AX606" s="390"/>
      <c r="AY606" s="390"/>
      <c r="AZ606" s="390"/>
      <c r="BA606" s="393"/>
      <c r="BB606" s="470"/>
      <c r="BC606" s="393"/>
      <c r="BD606" s="393"/>
      <c r="BE606" s="393"/>
      <c r="BF606" s="393"/>
      <c r="BG606" s="393"/>
      <c r="BH606" s="393"/>
      <c r="BI606" s="393"/>
      <c r="BJ606" s="393"/>
      <c r="BK606" s="393"/>
      <c r="BL606" s="393"/>
      <c r="BM606" s="393"/>
      <c r="BN606" s="393"/>
      <c r="BO606" s="393"/>
      <c r="BP606" s="393"/>
      <c r="BQ606" s="393"/>
      <c r="BR606" s="393"/>
      <c r="BS606" s="393"/>
      <c r="BT606" s="393"/>
      <c r="BU606" s="393"/>
      <c r="BV606" s="393"/>
      <c r="BW606" s="393"/>
      <c r="BX606" s="393"/>
      <c r="BY606" s="393"/>
      <c r="BZ606" s="393"/>
      <c r="CA606" s="393"/>
      <c r="CB606" s="393"/>
      <c r="CC606" s="393"/>
      <c r="CD606" s="393"/>
      <c r="CE606" s="393"/>
      <c r="CF606" s="393"/>
      <c r="CG606" s="393"/>
      <c r="CH606" s="393"/>
      <c r="CI606" s="393"/>
      <c r="CJ606" s="393"/>
      <c r="CK606" s="393"/>
      <c r="CL606" s="393"/>
      <c r="CM606" s="393"/>
      <c r="CN606" s="393"/>
      <c r="CO606" s="393"/>
      <c r="CP606" s="393"/>
      <c r="CQ606" s="393"/>
      <c r="CR606" s="393"/>
      <c r="CS606" s="393"/>
      <c r="CT606" s="393"/>
      <c r="CU606" s="393"/>
      <c r="CV606" s="393"/>
      <c r="CW606" s="393"/>
      <c r="CX606" s="393"/>
      <c r="CY606" s="393"/>
      <c r="CZ606" s="393"/>
    </row>
    <row r="607" s="397" customFormat="true" ht="25.15" customHeight="true" x14ac:dyDescent="0.2">
      <c r="C607" s="1154"/>
      <c r="D607" s="1155"/>
      <c r="E607" s="670"/>
      <c r="F607" s="670"/>
      <c r="G607" s="670"/>
      <c r="H607" s="1154"/>
      <c r="I607" s="1155"/>
      <c r="J607" s="670"/>
      <c r="K607" s="670"/>
      <c r="L607" s="670"/>
      <c r="M607" s="1154"/>
      <c r="N607" s="1155"/>
      <c r="O607" s="670"/>
      <c r="P607" s="670"/>
      <c r="Q607" s="670"/>
      <c r="S607" s="390"/>
      <c r="T607" s="390"/>
      <c r="U607" s="390"/>
      <c r="V607" s="390"/>
      <c r="W607" s="390"/>
      <c r="X607" s="390"/>
      <c r="Y607" s="390"/>
      <c r="Z607" s="390"/>
      <c r="AA607" s="390"/>
      <c r="AB607" s="390"/>
      <c r="AC607" s="390"/>
      <c r="AD607" s="390"/>
      <c r="AE607" s="390"/>
      <c r="AF607" s="390"/>
      <c r="AG607" s="390"/>
      <c r="AH607" s="390"/>
      <c r="AI607" s="390"/>
      <c r="AJ607" s="390"/>
      <c r="AK607" s="390"/>
      <c r="AL607" s="390"/>
      <c r="AM607" s="390"/>
      <c r="AN607" s="390"/>
      <c r="AO607" s="390"/>
      <c r="AP607" s="390"/>
      <c r="AQ607" s="390"/>
      <c r="AR607" s="390"/>
      <c r="AS607" s="390"/>
      <c r="AT607" s="390"/>
      <c r="AU607" s="390"/>
      <c r="AV607" s="390"/>
      <c r="AW607" s="390"/>
      <c r="AX607" s="390"/>
      <c r="AY607" s="390"/>
      <c r="AZ607" s="390"/>
      <c r="BA607" s="393"/>
      <c r="BB607" s="470"/>
      <c r="BC607" s="393"/>
      <c r="BD607" s="393"/>
      <c r="BE607" s="393"/>
      <c r="BF607" s="393"/>
      <c r="BG607" s="393"/>
      <c r="BH607" s="393"/>
      <c r="BI607" s="393"/>
      <c r="BJ607" s="393"/>
      <c r="BK607" s="393"/>
      <c r="BL607" s="393"/>
      <c r="BM607" s="393"/>
      <c r="BN607" s="393"/>
      <c r="BO607" s="393"/>
      <c r="BP607" s="393"/>
      <c r="BQ607" s="393"/>
      <c r="BR607" s="393"/>
      <c r="BS607" s="393"/>
      <c r="BT607" s="393"/>
      <c r="BU607" s="393"/>
      <c r="BV607" s="393"/>
      <c r="BW607" s="393"/>
      <c r="BX607" s="393"/>
      <c r="BY607" s="393"/>
      <c r="BZ607" s="393"/>
      <c r="CA607" s="393"/>
      <c r="CB607" s="393"/>
      <c r="CC607" s="393"/>
      <c r="CD607" s="393"/>
      <c r="CE607" s="393"/>
      <c r="CF607" s="393"/>
      <c r="CG607" s="393"/>
      <c r="CH607" s="393"/>
      <c r="CI607" s="393"/>
      <c r="CJ607" s="393"/>
      <c r="CK607" s="393"/>
      <c r="CL607" s="393"/>
      <c r="CM607" s="393"/>
      <c r="CN607" s="393"/>
      <c r="CO607" s="393"/>
      <c r="CP607" s="393"/>
      <c r="CQ607" s="393"/>
      <c r="CR607" s="393"/>
      <c r="CS607" s="393"/>
      <c r="CT607" s="393"/>
      <c r="CU607" s="393"/>
      <c r="CV607" s="393"/>
      <c r="CW607" s="393"/>
      <c r="CX607" s="393"/>
      <c r="CY607" s="393"/>
      <c r="CZ607" s="393"/>
    </row>
    <row r="608" s="397" customFormat="true" ht="25.15" customHeight="true" x14ac:dyDescent="0.2">
      <c r="C608" s="1154"/>
      <c r="D608" s="1155"/>
      <c r="E608" s="670"/>
      <c r="F608" s="670"/>
      <c r="G608" s="670"/>
      <c r="H608" s="1154"/>
      <c r="I608" s="1155"/>
      <c r="J608" s="670"/>
      <c r="K608" s="670"/>
      <c r="L608" s="670"/>
      <c r="M608" s="1154"/>
      <c r="N608" s="1155"/>
      <c r="O608" s="670"/>
      <c r="P608" s="670"/>
      <c r="Q608" s="670"/>
      <c r="S608" s="390"/>
      <c r="T608" s="390"/>
      <c r="U608" s="390"/>
      <c r="V608" s="390"/>
      <c r="W608" s="390"/>
      <c r="X608" s="390"/>
      <c r="Y608" s="390"/>
      <c r="Z608" s="390"/>
      <c r="AA608" s="390"/>
      <c r="AB608" s="390"/>
      <c r="AC608" s="390"/>
      <c r="AD608" s="390"/>
      <c r="AE608" s="390"/>
      <c r="AF608" s="390"/>
      <c r="AG608" s="390"/>
      <c r="AH608" s="390"/>
      <c r="AI608" s="390"/>
      <c r="AJ608" s="390"/>
      <c r="AK608" s="390"/>
      <c r="AL608" s="390"/>
      <c r="AM608" s="390"/>
      <c r="AN608" s="390"/>
      <c r="AO608" s="390"/>
      <c r="AP608" s="390"/>
      <c r="AQ608" s="390"/>
      <c r="AR608" s="390"/>
      <c r="AS608" s="390"/>
      <c r="AT608" s="390"/>
      <c r="AU608" s="390"/>
      <c r="AV608" s="390"/>
      <c r="AW608" s="390"/>
      <c r="AX608" s="390"/>
      <c r="AY608" s="390"/>
      <c r="AZ608" s="390"/>
      <c r="BA608" s="393"/>
      <c r="BB608" s="470"/>
      <c r="BC608" s="393"/>
      <c r="BD608" s="393"/>
      <c r="BE608" s="393"/>
      <c r="BF608" s="393"/>
      <c r="BG608" s="393"/>
      <c r="BH608" s="393"/>
      <c r="BI608" s="393"/>
      <c r="BJ608" s="393"/>
      <c r="BK608" s="393"/>
      <c r="BL608" s="393"/>
      <c r="BM608" s="393"/>
      <c r="BN608" s="393"/>
      <c r="BO608" s="393"/>
      <c r="BP608" s="393"/>
      <c r="BQ608" s="393"/>
      <c r="BR608" s="393"/>
      <c r="BS608" s="393"/>
      <c r="BT608" s="393"/>
      <c r="BU608" s="393"/>
      <c r="BV608" s="393"/>
      <c r="BW608" s="393"/>
      <c r="BX608" s="393"/>
      <c r="BY608" s="393"/>
      <c r="BZ608" s="393"/>
      <c r="CA608" s="393"/>
      <c r="CB608" s="393"/>
      <c r="CC608" s="393"/>
      <c r="CD608" s="393"/>
      <c r="CE608" s="393"/>
      <c r="CF608" s="393"/>
      <c r="CG608" s="393"/>
      <c r="CH608" s="393"/>
      <c r="CI608" s="393"/>
      <c r="CJ608" s="393"/>
      <c r="CK608" s="393"/>
      <c r="CL608" s="393"/>
      <c r="CM608" s="393"/>
      <c r="CN608" s="393"/>
      <c r="CO608" s="393"/>
      <c r="CP608" s="393"/>
      <c r="CQ608" s="393"/>
      <c r="CR608" s="393"/>
      <c r="CS608" s="393"/>
      <c r="CT608" s="393"/>
      <c r="CU608" s="393"/>
      <c r="CV608" s="393"/>
      <c r="CW608" s="393"/>
      <c r="CX608" s="393"/>
      <c r="CY608" s="393"/>
      <c r="CZ608" s="393"/>
    </row>
    <row r="609" s="397" customFormat="true" ht="25.15" customHeight="true" x14ac:dyDescent="0.2">
      <c r="C609" s="1154"/>
      <c r="D609" s="1155"/>
      <c r="E609" s="670"/>
      <c r="F609" s="670"/>
      <c r="G609" s="670"/>
      <c r="H609" s="1154"/>
      <c r="I609" s="1155"/>
      <c r="J609" s="670"/>
      <c r="K609" s="670"/>
      <c r="L609" s="670"/>
      <c r="M609" s="1154"/>
      <c r="N609" s="1155"/>
      <c r="O609" s="670"/>
      <c r="P609" s="670"/>
      <c r="Q609" s="670"/>
      <c r="S609" s="390"/>
      <c r="T609" s="390"/>
      <c r="U609" s="390"/>
      <c r="V609" s="390"/>
      <c r="W609" s="390"/>
      <c r="X609" s="390"/>
      <c r="Y609" s="390"/>
      <c r="Z609" s="390"/>
      <c r="AA609" s="390"/>
      <c r="AB609" s="390"/>
      <c r="AC609" s="390"/>
      <c r="AD609" s="390"/>
      <c r="AE609" s="390"/>
      <c r="AF609" s="390"/>
      <c r="AG609" s="390"/>
      <c r="AH609" s="390"/>
      <c r="AI609" s="390"/>
      <c r="AJ609" s="390"/>
      <c r="AK609" s="390"/>
      <c r="AL609" s="390"/>
      <c r="AM609" s="390"/>
      <c r="AN609" s="390"/>
      <c r="AO609" s="390"/>
      <c r="AP609" s="390"/>
      <c r="AQ609" s="390"/>
      <c r="AR609" s="390"/>
      <c r="AS609" s="390"/>
      <c r="AT609" s="390"/>
      <c r="AU609" s="390"/>
      <c r="AV609" s="390"/>
      <c r="AW609" s="390"/>
      <c r="AX609" s="390"/>
      <c r="AY609" s="390"/>
      <c r="AZ609" s="390"/>
      <c r="BA609" s="393"/>
      <c r="BB609" s="470"/>
      <c r="BC609" s="393"/>
      <c r="BD609" s="393"/>
      <c r="BE609" s="393"/>
      <c r="BF609" s="393"/>
      <c r="BG609" s="393"/>
      <c r="BH609" s="393"/>
      <c r="BI609" s="393"/>
      <c r="BJ609" s="393"/>
      <c r="BK609" s="393"/>
      <c r="BL609" s="393"/>
      <c r="BM609" s="393"/>
      <c r="BN609" s="393"/>
      <c r="BO609" s="393"/>
      <c r="BP609" s="393"/>
      <c r="BQ609" s="393"/>
      <c r="BR609" s="393"/>
      <c r="BS609" s="393"/>
      <c r="BT609" s="393"/>
      <c r="BU609" s="393"/>
      <c r="BV609" s="393"/>
      <c r="BW609" s="393"/>
      <c r="BX609" s="393"/>
      <c r="BY609" s="393"/>
      <c r="BZ609" s="393"/>
      <c r="CA609" s="393"/>
      <c r="CB609" s="393"/>
      <c r="CC609" s="393"/>
      <c r="CD609" s="393"/>
      <c r="CE609" s="393"/>
      <c r="CF609" s="393"/>
      <c r="CG609" s="393"/>
      <c r="CH609" s="393"/>
      <c r="CI609" s="393"/>
      <c r="CJ609" s="393"/>
      <c r="CK609" s="393"/>
      <c r="CL609" s="393"/>
      <c r="CM609" s="393"/>
      <c r="CN609" s="393"/>
      <c r="CO609" s="393"/>
      <c r="CP609" s="393"/>
      <c r="CQ609" s="393"/>
      <c r="CR609" s="393"/>
      <c r="CS609" s="393"/>
      <c r="CT609" s="393"/>
      <c r="CU609" s="393"/>
      <c r="CV609" s="393"/>
      <c r="CW609" s="393"/>
      <c r="CX609" s="393"/>
      <c r="CY609" s="393"/>
      <c r="CZ609" s="393"/>
    </row>
    <row r="610" s="397" customFormat="true" ht="25.15" customHeight="true" x14ac:dyDescent="0.2">
      <c r="C610" s="1154"/>
      <c r="D610" s="1155"/>
      <c r="E610" s="670"/>
      <c r="F610" s="670"/>
      <c r="G610" s="670"/>
      <c r="H610" s="1154"/>
      <c r="I610" s="1155"/>
      <c r="J610" s="670"/>
      <c r="K610" s="670"/>
      <c r="L610" s="670"/>
      <c r="M610" s="1154"/>
      <c r="N610" s="1155"/>
      <c r="O610" s="670"/>
      <c r="P610" s="670"/>
      <c r="Q610" s="670"/>
      <c r="S610" s="390"/>
      <c r="T610" s="390"/>
      <c r="U610" s="390"/>
      <c r="V610" s="390"/>
      <c r="W610" s="390"/>
      <c r="X610" s="390"/>
      <c r="Y610" s="390"/>
      <c r="Z610" s="390"/>
      <c r="AA610" s="390"/>
      <c r="AB610" s="390"/>
      <c r="AC610" s="390"/>
      <c r="AD610" s="390"/>
      <c r="AE610" s="390"/>
      <c r="AF610" s="390"/>
      <c r="AG610" s="390"/>
      <c r="AH610" s="390"/>
      <c r="AI610" s="390"/>
      <c r="AJ610" s="390"/>
      <c r="AK610" s="390"/>
      <c r="AL610" s="390"/>
      <c r="AM610" s="390"/>
      <c r="AN610" s="390"/>
      <c r="AO610" s="390"/>
      <c r="AP610" s="390"/>
      <c r="AQ610" s="390"/>
      <c r="AR610" s="390"/>
      <c r="AS610" s="390"/>
      <c r="AT610" s="390"/>
      <c r="AU610" s="390"/>
      <c r="AV610" s="390"/>
      <c r="AW610" s="390"/>
      <c r="AX610" s="390"/>
      <c r="AY610" s="390"/>
      <c r="AZ610" s="390"/>
      <c r="BA610" s="393"/>
      <c r="BB610" s="470"/>
      <c r="BC610" s="393"/>
      <c r="BD610" s="393"/>
      <c r="BE610" s="393"/>
      <c r="BF610" s="393"/>
      <c r="BG610" s="393"/>
      <c r="BH610" s="393"/>
      <c r="BI610" s="393"/>
      <c r="BJ610" s="393"/>
      <c r="BK610" s="393"/>
      <c r="BL610" s="393"/>
      <c r="BM610" s="393"/>
      <c r="BN610" s="393"/>
      <c r="BO610" s="393"/>
      <c r="BP610" s="393"/>
      <c r="BQ610" s="393"/>
      <c r="BR610" s="393"/>
      <c r="BS610" s="393"/>
      <c r="BT610" s="393"/>
      <c r="BU610" s="393"/>
      <c r="BV610" s="393"/>
      <c r="BW610" s="393"/>
      <c r="BX610" s="393"/>
      <c r="BY610" s="393"/>
      <c r="BZ610" s="393"/>
      <c r="CA610" s="393"/>
      <c r="CB610" s="393"/>
      <c r="CC610" s="393"/>
      <c r="CD610" s="393"/>
      <c r="CE610" s="393"/>
      <c r="CF610" s="393"/>
      <c r="CG610" s="393"/>
      <c r="CH610" s="393"/>
      <c r="CI610" s="393"/>
      <c r="CJ610" s="393"/>
      <c r="CK610" s="393"/>
      <c r="CL610" s="393"/>
      <c r="CM610" s="393"/>
      <c r="CN610" s="393"/>
      <c r="CO610" s="393"/>
      <c r="CP610" s="393"/>
      <c r="CQ610" s="393"/>
      <c r="CR610" s="393"/>
      <c r="CS610" s="393"/>
      <c r="CT610" s="393"/>
      <c r="CU610" s="393"/>
      <c r="CV610" s="393"/>
      <c r="CW610" s="393"/>
      <c r="CX610" s="393"/>
      <c r="CY610" s="393"/>
      <c r="CZ610" s="393"/>
    </row>
    <row r="611" s="397" customFormat="true" ht="25.15" customHeight="true" x14ac:dyDescent="0.2">
      <c r="C611" s="1154"/>
      <c r="D611" s="1155"/>
      <c r="E611" s="670"/>
      <c r="F611" s="670"/>
      <c r="G611" s="670"/>
      <c r="H611" s="1154"/>
      <c r="I611" s="1155"/>
      <c r="J611" s="670"/>
      <c r="K611" s="670"/>
      <c r="L611" s="670"/>
      <c r="M611" s="1154"/>
      <c r="N611" s="1155"/>
      <c r="O611" s="670"/>
      <c r="P611" s="670"/>
      <c r="Q611" s="670"/>
      <c r="S611" s="390"/>
      <c r="T611" s="390"/>
      <c r="U611" s="390"/>
      <c r="V611" s="390"/>
      <c r="W611" s="390"/>
      <c r="X611" s="390"/>
      <c r="Y611" s="390"/>
      <c r="Z611" s="390"/>
      <c r="AA611" s="390"/>
      <c r="AB611" s="390"/>
      <c r="AC611" s="390"/>
      <c r="AD611" s="390"/>
      <c r="AE611" s="390"/>
      <c r="AF611" s="390"/>
      <c r="AG611" s="390"/>
      <c r="AH611" s="390"/>
      <c r="AI611" s="390"/>
      <c r="AJ611" s="390"/>
      <c r="AK611" s="390"/>
      <c r="AL611" s="390"/>
      <c r="AM611" s="390"/>
      <c r="AN611" s="390"/>
      <c r="AO611" s="390"/>
      <c r="AP611" s="390"/>
      <c r="AQ611" s="390"/>
      <c r="AR611" s="390"/>
      <c r="AS611" s="390"/>
      <c r="AT611" s="390"/>
      <c r="AU611" s="390"/>
      <c r="AV611" s="390"/>
      <c r="AW611" s="390"/>
      <c r="AX611" s="390"/>
      <c r="AY611" s="390"/>
      <c r="AZ611" s="390"/>
      <c r="BA611" s="393"/>
      <c r="BB611" s="470"/>
      <c r="BC611" s="393"/>
      <c r="BD611" s="393"/>
      <c r="BE611" s="393"/>
      <c r="BF611" s="393"/>
      <c r="BG611" s="393"/>
      <c r="BH611" s="393"/>
      <c r="BI611" s="393"/>
      <c r="BJ611" s="393"/>
      <c r="BK611" s="393"/>
      <c r="BL611" s="393"/>
      <c r="BM611" s="393"/>
      <c r="BN611" s="393"/>
      <c r="BO611" s="393"/>
      <c r="BP611" s="393"/>
      <c r="BQ611" s="393"/>
      <c r="BR611" s="393"/>
      <c r="BS611" s="393"/>
      <c r="BT611" s="393"/>
      <c r="BU611" s="393"/>
      <c r="BV611" s="393"/>
      <c r="BW611" s="393"/>
      <c r="BX611" s="393"/>
      <c r="BY611" s="393"/>
      <c r="BZ611" s="393"/>
      <c r="CA611" s="393"/>
      <c r="CB611" s="393"/>
      <c r="CC611" s="393"/>
      <c r="CD611" s="393"/>
      <c r="CE611" s="393"/>
      <c r="CF611" s="393"/>
      <c r="CG611" s="393"/>
      <c r="CH611" s="393"/>
      <c r="CI611" s="393"/>
      <c r="CJ611" s="393"/>
      <c r="CK611" s="393"/>
      <c r="CL611" s="393"/>
      <c r="CM611" s="393"/>
      <c r="CN611" s="393"/>
      <c r="CO611" s="393"/>
      <c r="CP611" s="393"/>
      <c r="CQ611" s="393"/>
      <c r="CR611" s="393"/>
      <c r="CS611" s="393"/>
      <c r="CT611" s="393"/>
      <c r="CU611" s="393"/>
      <c r="CV611" s="393"/>
      <c r="CW611" s="393"/>
      <c r="CX611" s="393"/>
      <c r="CY611" s="393"/>
      <c r="CZ611" s="393"/>
    </row>
    <row r="612" s="397" customFormat="true" ht="25.15" customHeight="true" x14ac:dyDescent="0.2">
      <c r="C612" s="1154"/>
      <c r="D612" s="1155"/>
      <c r="E612" s="670"/>
      <c r="F612" s="670"/>
      <c r="G612" s="670"/>
      <c r="H612" s="1154"/>
      <c r="I612" s="1155"/>
      <c r="J612" s="670"/>
      <c r="K612" s="670"/>
      <c r="L612" s="670"/>
      <c r="M612" s="1154"/>
      <c r="N612" s="1155"/>
      <c r="O612" s="670"/>
      <c r="P612" s="670"/>
      <c r="Q612" s="670"/>
      <c r="S612" s="390"/>
      <c r="T612" s="390"/>
      <c r="U612" s="390"/>
      <c r="V612" s="390"/>
      <c r="W612" s="390"/>
      <c r="X612" s="390"/>
      <c r="Y612" s="390"/>
      <c r="Z612" s="390"/>
      <c r="AA612" s="390"/>
      <c r="AB612" s="390"/>
      <c r="AC612" s="390"/>
      <c r="AD612" s="390"/>
      <c r="AE612" s="390"/>
      <c r="AF612" s="390"/>
      <c r="AG612" s="390"/>
      <c r="AH612" s="390"/>
      <c r="AI612" s="390"/>
      <c r="AJ612" s="390"/>
      <c r="AK612" s="390"/>
      <c r="AL612" s="390"/>
      <c r="AM612" s="390"/>
      <c r="AN612" s="390"/>
      <c r="AO612" s="390"/>
      <c r="AP612" s="390"/>
      <c r="AQ612" s="390"/>
      <c r="AR612" s="390"/>
      <c r="AS612" s="390"/>
      <c r="AT612" s="390"/>
      <c r="AU612" s="390"/>
      <c r="AV612" s="390"/>
      <c r="AW612" s="390"/>
      <c r="AX612" s="390"/>
      <c r="AY612" s="390"/>
      <c r="AZ612" s="390"/>
      <c r="BA612" s="393"/>
      <c r="BB612" s="470"/>
      <c r="BC612" s="393"/>
      <c r="BD612" s="393"/>
      <c r="BE612" s="393"/>
      <c r="BF612" s="393"/>
      <c r="BG612" s="393"/>
      <c r="BH612" s="393"/>
      <c r="BI612" s="393"/>
      <c r="BJ612" s="393"/>
      <c r="BK612" s="393"/>
      <c r="BL612" s="393"/>
      <c r="BM612" s="393"/>
      <c r="BN612" s="393"/>
      <c r="BO612" s="393"/>
      <c r="BP612" s="393"/>
      <c r="BQ612" s="393"/>
      <c r="BR612" s="393"/>
      <c r="BS612" s="393"/>
      <c r="BT612" s="393"/>
      <c r="BU612" s="393"/>
      <c r="BV612" s="393"/>
      <c r="BW612" s="393"/>
      <c r="BX612" s="393"/>
      <c r="BY612" s="393"/>
      <c r="BZ612" s="393"/>
      <c r="CA612" s="393"/>
      <c r="CB612" s="393"/>
      <c r="CC612" s="393"/>
      <c r="CD612" s="393"/>
      <c r="CE612" s="393"/>
      <c r="CF612" s="393"/>
      <c r="CG612" s="393"/>
      <c r="CH612" s="393"/>
      <c r="CI612" s="393"/>
      <c r="CJ612" s="393"/>
      <c r="CK612" s="393"/>
      <c r="CL612" s="393"/>
      <c r="CM612" s="393"/>
      <c r="CN612" s="393"/>
      <c r="CO612" s="393"/>
      <c r="CP612" s="393"/>
      <c r="CQ612" s="393"/>
      <c r="CR612" s="393"/>
      <c r="CS612" s="393"/>
      <c r="CT612" s="393"/>
      <c r="CU612" s="393"/>
      <c r="CV612" s="393"/>
      <c r="CW612" s="393"/>
      <c r="CX612" s="393"/>
      <c r="CY612" s="393"/>
      <c r="CZ612" s="393"/>
    </row>
    <row r="613" s="397" customFormat="true" ht="25.15" customHeight="true" x14ac:dyDescent="0.2">
      <c r="C613" s="1154"/>
      <c r="D613" s="1155"/>
      <c r="E613" s="670"/>
      <c r="F613" s="670"/>
      <c r="G613" s="670"/>
      <c r="H613" s="1154"/>
      <c r="I613" s="1155"/>
      <c r="J613" s="670"/>
      <c r="K613" s="670"/>
      <c r="L613" s="670"/>
      <c r="M613" s="1154"/>
      <c r="N613" s="1155"/>
      <c r="O613" s="670"/>
      <c r="P613" s="670"/>
      <c r="Q613" s="670"/>
      <c r="S613" s="390"/>
      <c r="T613" s="390"/>
      <c r="U613" s="390"/>
      <c r="V613" s="390"/>
      <c r="W613" s="390"/>
      <c r="X613" s="390"/>
      <c r="Y613" s="390"/>
      <c r="Z613" s="390"/>
      <c r="AA613" s="390"/>
      <c r="AB613" s="390"/>
      <c r="AC613" s="390"/>
      <c r="AD613" s="390"/>
      <c r="AE613" s="390"/>
      <c r="AF613" s="390"/>
      <c r="AG613" s="390"/>
      <c r="AH613" s="390"/>
      <c r="AI613" s="390"/>
      <c r="AJ613" s="390"/>
      <c r="AK613" s="390"/>
      <c r="AL613" s="390"/>
      <c r="AM613" s="390"/>
      <c r="AN613" s="390"/>
      <c r="AO613" s="390"/>
      <c r="AP613" s="390"/>
      <c r="AQ613" s="390"/>
      <c r="AR613" s="390"/>
      <c r="AS613" s="390"/>
      <c r="AT613" s="390"/>
      <c r="AU613" s="390"/>
      <c r="AV613" s="390"/>
      <c r="AW613" s="390"/>
      <c r="AX613" s="390"/>
      <c r="AY613" s="390"/>
      <c r="AZ613" s="390"/>
      <c r="BA613" s="393"/>
      <c r="BB613" s="470"/>
      <c r="BC613" s="393"/>
      <c r="BD613" s="393"/>
      <c r="BE613" s="393"/>
      <c r="BF613" s="393"/>
      <c r="BG613" s="393"/>
      <c r="BH613" s="393"/>
      <c r="BI613" s="393"/>
      <c r="BJ613" s="393"/>
      <c r="BK613" s="393"/>
      <c r="BL613" s="393"/>
      <c r="BM613" s="393"/>
      <c r="BN613" s="393"/>
      <c r="BO613" s="393"/>
      <c r="BP613" s="393"/>
      <c r="BQ613" s="393"/>
      <c r="BR613" s="393"/>
      <c r="BS613" s="393"/>
      <c r="BT613" s="393"/>
      <c r="BU613" s="393"/>
      <c r="BV613" s="393"/>
      <c r="BW613" s="393"/>
      <c r="BX613" s="393"/>
      <c r="BY613" s="393"/>
      <c r="BZ613" s="393"/>
      <c r="CA613" s="393"/>
      <c r="CB613" s="393"/>
      <c r="CC613" s="393"/>
      <c r="CD613" s="393"/>
      <c r="CE613" s="393"/>
      <c r="CF613" s="393"/>
      <c r="CG613" s="393"/>
      <c r="CH613" s="393"/>
      <c r="CI613" s="393"/>
      <c r="CJ613" s="393"/>
      <c r="CK613" s="393"/>
      <c r="CL613" s="393"/>
      <c r="CM613" s="393"/>
      <c r="CN613" s="393"/>
      <c r="CO613" s="393"/>
      <c r="CP613" s="393"/>
      <c r="CQ613" s="393"/>
      <c r="CR613" s="393"/>
      <c r="CS613" s="393"/>
      <c r="CT613" s="393"/>
      <c r="CU613" s="393"/>
      <c r="CV613" s="393"/>
      <c r="CW613" s="393"/>
      <c r="CX613" s="393"/>
      <c r="CY613" s="393"/>
      <c r="CZ613" s="393"/>
    </row>
    <row r="614" s="397" customFormat="true" ht="25.15" customHeight="true" x14ac:dyDescent="0.2">
      <c r="C614" s="1154"/>
      <c r="D614" s="1155"/>
      <c r="E614" s="670"/>
      <c r="F614" s="670"/>
      <c r="G614" s="670"/>
      <c r="H614" s="1154"/>
      <c r="I614" s="1155"/>
      <c r="J614" s="670"/>
      <c r="K614" s="670"/>
      <c r="L614" s="670"/>
      <c r="M614" s="1154"/>
      <c r="N614" s="1155"/>
      <c r="O614" s="670"/>
      <c r="P614" s="670"/>
      <c r="Q614" s="670"/>
      <c r="S614" s="390"/>
      <c r="T614" s="390"/>
      <c r="U614" s="390"/>
      <c r="V614" s="390"/>
      <c r="W614" s="390"/>
      <c r="X614" s="390"/>
      <c r="Y614" s="390"/>
      <c r="Z614" s="390"/>
      <c r="AA614" s="390"/>
      <c r="AB614" s="390"/>
      <c r="AC614" s="390"/>
      <c r="AD614" s="390"/>
      <c r="AE614" s="390"/>
      <c r="AF614" s="390"/>
      <c r="AG614" s="390"/>
      <c r="AH614" s="390"/>
      <c r="AI614" s="390"/>
      <c r="AJ614" s="390"/>
      <c r="AK614" s="390"/>
      <c r="AL614" s="390"/>
      <c r="AM614" s="390"/>
      <c r="AN614" s="390"/>
      <c r="AO614" s="390"/>
      <c r="AP614" s="390"/>
      <c r="AQ614" s="390"/>
      <c r="AR614" s="390"/>
      <c r="AS614" s="390"/>
      <c r="AT614" s="390"/>
      <c r="AU614" s="390"/>
      <c r="AV614" s="390"/>
      <c r="AW614" s="390"/>
      <c r="AX614" s="390"/>
      <c r="AY614" s="390"/>
      <c r="AZ614" s="390"/>
      <c r="BA614" s="393"/>
      <c r="BB614" s="470"/>
      <c r="BC614" s="393"/>
      <c r="BD614" s="393"/>
      <c r="BE614" s="393"/>
      <c r="BF614" s="393"/>
      <c r="BG614" s="393"/>
      <c r="BH614" s="393"/>
      <c r="BI614" s="393"/>
      <c r="BJ614" s="393"/>
      <c r="BK614" s="393"/>
      <c r="BL614" s="393"/>
      <c r="BM614" s="393"/>
      <c r="BN614" s="393"/>
      <c r="BO614" s="393"/>
      <c r="BP614" s="393"/>
      <c r="BQ614" s="393"/>
      <c r="BR614" s="393"/>
      <c r="BS614" s="393"/>
      <c r="BT614" s="393"/>
      <c r="BU614" s="393"/>
      <c r="BV614" s="393"/>
      <c r="BW614" s="393"/>
      <c r="BX614" s="393"/>
      <c r="BY614" s="393"/>
      <c r="BZ614" s="393"/>
      <c r="CA614" s="393"/>
      <c r="CB614" s="393"/>
      <c r="CC614" s="393"/>
      <c r="CD614" s="393"/>
      <c r="CE614" s="393"/>
      <c r="CF614" s="393"/>
      <c r="CG614" s="393"/>
      <c r="CH614" s="393"/>
      <c r="CI614" s="393"/>
      <c r="CJ614" s="393"/>
      <c r="CK614" s="393"/>
      <c r="CL614" s="393"/>
      <c r="CM614" s="393"/>
      <c r="CN614" s="393"/>
      <c r="CO614" s="393"/>
      <c r="CP614" s="393"/>
      <c r="CQ614" s="393"/>
      <c r="CR614" s="393"/>
      <c r="CS614" s="393"/>
      <c r="CT614" s="393"/>
      <c r="CU614" s="393"/>
      <c r="CV614" s="393"/>
      <c r="CW614" s="393"/>
      <c r="CX614" s="393"/>
      <c r="CY614" s="393"/>
      <c r="CZ614" s="393"/>
    </row>
    <row r="615" s="397" customFormat="true" ht="25.15" customHeight="true" x14ac:dyDescent="0.2">
      <c r="C615" s="1154"/>
      <c r="D615" s="1155"/>
      <c r="E615" s="670"/>
      <c r="F615" s="670"/>
      <c r="G615" s="670"/>
      <c r="H615" s="1154"/>
      <c r="I615" s="1155"/>
      <c r="J615" s="670"/>
      <c r="K615" s="670"/>
      <c r="L615" s="670"/>
      <c r="M615" s="1154"/>
      <c r="N615" s="1155"/>
      <c r="O615" s="670"/>
      <c r="P615" s="670"/>
      <c r="Q615" s="670"/>
      <c r="S615" s="390"/>
      <c r="T615" s="390"/>
      <c r="U615" s="390"/>
      <c r="V615" s="390"/>
      <c r="W615" s="390"/>
      <c r="X615" s="390"/>
      <c r="Y615" s="390"/>
      <c r="Z615" s="390"/>
      <c r="AA615" s="390"/>
      <c r="AB615" s="390"/>
      <c r="AC615" s="390"/>
      <c r="AD615" s="390"/>
      <c r="AE615" s="390"/>
      <c r="AF615" s="390"/>
      <c r="AG615" s="390"/>
      <c r="AH615" s="390"/>
      <c r="AI615" s="390"/>
      <c r="AJ615" s="390"/>
      <c r="AK615" s="390"/>
      <c r="AL615" s="390"/>
      <c r="AM615" s="390"/>
      <c r="AN615" s="390"/>
      <c r="AO615" s="390"/>
      <c r="AP615" s="390"/>
      <c r="AQ615" s="390"/>
      <c r="AR615" s="390"/>
      <c r="AS615" s="390"/>
      <c r="AT615" s="390"/>
      <c r="AU615" s="390"/>
      <c r="AV615" s="390"/>
      <c r="AW615" s="390"/>
      <c r="AX615" s="390"/>
      <c r="AY615" s="390"/>
      <c r="AZ615" s="390"/>
      <c r="BA615" s="393"/>
      <c r="BB615" s="470"/>
      <c r="BC615" s="393"/>
      <c r="BD615" s="393"/>
      <c r="BE615" s="393"/>
      <c r="BF615" s="393"/>
      <c r="BG615" s="393"/>
      <c r="BH615" s="393"/>
      <c r="BI615" s="393"/>
      <c r="BJ615" s="393"/>
      <c r="BK615" s="393"/>
      <c r="BL615" s="393"/>
      <c r="BM615" s="393"/>
      <c r="BN615" s="393"/>
      <c r="BO615" s="393"/>
      <c r="BP615" s="393"/>
      <c r="BQ615" s="393"/>
      <c r="BR615" s="393"/>
      <c r="BS615" s="393"/>
      <c r="BT615" s="393"/>
      <c r="BU615" s="393"/>
      <c r="BV615" s="393"/>
      <c r="BW615" s="393"/>
      <c r="BX615" s="393"/>
      <c r="BY615" s="393"/>
      <c r="BZ615" s="393"/>
      <c r="CA615" s="393"/>
      <c r="CB615" s="393"/>
      <c r="CC615" s="393"/>
      <c r="CD615" s="393"/>
      <c r="CE615" s="393"/>
      <c r="CF615" s="393"/>
      <c r="CG615" s="393"/>
      <c r="CH615" s="393"/>
      <c r="CI615" s="393"/>
      <c r="CJ615" s="393"/>
      <c r="CK615" s="393"/>
      <c r="CL615" s="393"/>
      <c r="CM615" s="393"/>
      <c r="CN615" s="393"/>
      <c r="CO615" s="393"/>
      <c r="CP615" s="393"/>
      <c r="CQ615" s="393"/>
      <c r="CR615" s="393"/>
      <c r="CS615" s="393"/>
      <c r="CT615" s="393"/>
      <c r="CU615" s="393"/>
      <c r="CV615" s="393"/>
      <c r="CW615" s="393"/>
      <c r="CX615" s="393"/>
      <c r="CY615" s="393"/>
      <c r="CZ615" s="393"/>
    </row>
    <row r="616" s="397" customFormat="true" ht="25.15" customHeight="true" x14ac:dyDescent="0.2">
      <c r="C616" s="1154"/>
      <c r="D616" s="1155"/>
      <c r="E616" s="670"/>
      <c r="F616" s="670"/>
      <c r="G616" s="670"/>
      <c r="H616" s="1154"/>
      <c r="I616" s="1155"/>
      <c r="J616" s="670"/>
      <c r="K616" s="670"/>
      <c r="L616" s="670"/>
      <c r="M616" s="1154"/>
      <c r="N616" s="1155"/>
      <c r="O616" s="670"/>
      <c r="P616" s="670"/>
      <c r="Q616" s="670"/>
      <c r="S616" s="390"/>
      <c r="T616" s="390"/>
      <c r="U616" s="390"/>
      <c r="V616" s="390"/>
      <c r="W616" s="390"/>
      <c r="X616" s="390"/>
      <c r="Y616" s="390"/>
      <c r="Z616" s="390"/>
      <c r="AA616" s="390"/>
      <c r="AB616" s="390"/>
      <c r="AC616" s="390"/>
      <c r="AD616" s="390"/>
      <c r="AE616" s="390"/>
      <c r="AF616" s="390"/>
      <c r="AG616" s="390"/>
      <c r="AH616" s="390"/>
      <c r="AI616" s="390"/>
      <c r="AJ616" s="390"/>
      <c r="AK616" s="390"/>
      <c r="AL616" s="390"/>
      <c r="AM616" s="390"/>
      <c r="AN616" s="390"/>
      <c r="AO616" s="390"/>
      <c r="AP616" s="390"/>
      <c r="AQ616" s="390"/>
      <c r="AR616" s="390"/>
      <c r="AS616" s="390"/>
      <c r="AT616" s="390"/>
      <c r="AU616" s="390"/>
      <c r="AV616" s="390"/>
      <c r="AW616" s="390"/>
      <c r="AX616" s="390"/>
      <c r="AY616" s="390"/>
      <c r="AZ616" s="390"/>
      <c r="BA616" s="393"/>
      <c r="BB616" s="470"/>
      <c r="BC616" s="393"/>
      <c r="BD616" s="393"/>
      <c r="BE616" s="393"/>
      <c r="BF616" s="393"/>
      <c r="BG616" s="393"/>
      <c r="BH616" s="393"/>
      <c r="BI616" s="393"/>
      <c r="BJ616" s="393"/>
      <c r="BK616" s="393"/>
      <c r="BL616" s="393"/>
      <c r="BM616" s="393"/>
      <c r="BN616" s="393"/>
      <c r="BO616" s="393"/>
      <c r="BP616" s="393"/>
      <c r="BQ616" s="393"/>
      <c r="BR616" s="393"/>
      <c r="BS616" s="393"/>
      <c r="BT616" s="393"/>
      <c r="BU616" s="393"/>
      <c r="BV616" s="393"/>
      <c r="BW616" s="393"/>
      <c r="BX616" s="393"/>
      <c r="BY616" s="393"/>
      <c r="BZ616" s="393"/>
      <c r="CA616" s="393"/>
      <c r="CB616" s="393"/>
      <c r="CC616" s="393"/>
      <c r="CD616" s="393"/>
      <c r="CE616" s="393"/>
      <c r="CF616" s="393"/>
      <c r="CG616" s="393"/>
      <c r="CH616" s="393"/>
      <c r="CI616" s="393"/>
      <c r="CJ616" s="393"/>
      <c r="CK616" s="393"/>
      <c r="CL616" s="393"/>
      <c r="CM616" s="393"/>
      <c r="CN616" s="393"/>
      <c r="CO616" s="393"/>
      <c r="CP616" s="393"/>
      <c r="CQ616" s="393"/>
      <c r="CR616" s="393"/>
      <c r="CS616" s="393"/>
      <c r="CT616" s="393"/>
      <c r="CU616" s="393"/>
      <c r="CV616" s="393"/>
      <c r="CW616" s="393"/>
      <c r="CX616" s="393"/>
      <c r="CY616" s="393"/>
      <c r="CZ616" s="393"/>
    </row>
    <row r="617" s="397" customFormat="true" ht="25.15" customHeight="true" x14ac:dyDescent="0.2">
      <c r="C617" s="1154"/>
      <c r="D617" s="1155"/>
      <c r="E617" s="670"/>
      <c r="F617" s="670"/>
      <c r="G617" s="670"/>
      <c r="H617" s="1154"/>
      <c r="I617" s="1155"/>
      <c r="J617" s="670"/>
      <c r="K617" s="670"/>
      <c r="L617" s="670"/>
      <c r="M617" s="1154"/>
      <c r="N617" s="1155"/>
      <c r="O617" s="670"/>
      <c r="P617" s="670"/>
      <c r="Q617" s="670"/>
      <c r="S617" s="390"/>
      <c r="T617" s="390"/>
      <c r="U617" s="390"/>
      <c r="V617" s="390"/>
      <c r="W617" s="390"/>
      <c r="X617" s="390"/>
      <c r="Y617" s="390"/>
      <c r="Z617" s="390"/>
      <c r="AA617" s="390"/>
      <c r="AB617" s="390"/>
      <c r="AC617" s="390"/>
      <c r="AD617" s="390"/>
      <c r="AE617" s="390"/>
      <c r="AF617" s="390"/>
      <c r="AG617" s="390"/>
      <c r="AH617" s="390"/>
      <c r="AI617" s="390"/>
      <c r="AJ617" s="390"/>
      <c r="AK617" s="390"/>
      <c r="AL617" s="390"/>
      <c r="AM617" s="390"/>
      <c r="AN617" s="390"/>
      <c r="AO617" s="390"/>
      <c r="AP617" s="390"/>
      <c r="AQ617" s="390"/>
      <c r="AR617" s="390"/>
      <c r="AS617" s="390"/>
      <c r="AT617" s="390"/>
      <c r="AU617" s="390"/>
      <c r="AV617" s="390"/>
      <c r="AW617" s="390"/>
      <c r="AX617" s="390"/>
      <c r="AY617" s="390"/>
      <c r="AZ617" s="390"/>
      <c r="BA617" s="393"/>
      <c r="BB617" s="470"/>
      <c r="BC617" s="393"/>
      <c r="BD617" s="393"/>
      <c r="BE617" s="393"/>
      <c r="BF617" s="393"/>
      <c r="BG617" s="393"/>
      <c r="BH617" s="393"/>
      <c r="BI617" s="393"/>
      <c r="BJ617" s="393"/>
      <c r="BK617" s="393"/>
      <c r="BL617" s="393"/>
      <c r="BM617" s="393"/>
      <c r="BN617" s="393"/>
      <c r="BO617" s="393"/>
      <c r="BP617" s="393"/>
      <c r="BQ617" s="393"/>
      <c r="BR617" s="393"/>
      <c r="BS617" s="393"/>
      <c r="BT617" s="393"/>
      <c r="BU617" s="393"/>
      <c r="BV617" s="393"/>
      <c r="BW617" s="393"/>
      <c r="BX617" s="393"/>
      <c r="BY617" s="393"/>
      <c r="BZ617" s="393"/>
      <c r="CA617" s="393"/>
      <c r="CB617" s="393"/>
      <c r="CC617" s="393"/>
      <c r="CD617" s="393"/>
      <c r="CE617" s="393"/>
      <c r="CF617" s="393"/>
      <c r="CG617" s="393"/>
      <c r="CH617" s="393"/>
      <c r="CI617" s="393"/>
      <c r="CJ617" s="393"/>
      <c r="CK617" s="393"/>
      <c r="CL617" s="393"/>
      <c r="CM617" s="393"/>
      <c r="CN617" s="393"/>
      <c r="CO617" s="393"/>
      <c r="CP617" s="393"/>
      <c r="CQ617" s="393"/>
      <c r="CR617" s="393"/>
      <c r="CS617" s="393"/>
      <c r="CT617" s="393"/>
      <c r="CU617" s="393"/>
      <c r="CV617" s="393"/>
      <c r="CW617" s="393"/>
      <c r="CX617" s="393"/>
      <c r="CY617" s="393"/>
      <c r="CZ617" s="393"/>
    </row>
    <row r="618" s="397" customFormat="true" ht="25.15" customHeight="true" x14ac:dyDescent="0.2">
      <c r="C618" s="1154"/>
      <c r="D618" s="1155"/>
      <c r="E618" s="670"/>
      <c r="F618" s="670"/>
      <c r="G618" s="670"/>
      <c r="H618" s="1154"/>
      <c r="I618" s="1155"/>
      <c r="J618" s="670"/>
      <c r="K618" s="670"/>
      <c r="L618" s="670"/>
      <c r="M618" s="1154"/>
      <c r="N618" s="1155"/>
      <c r="O618" s="670"/>
      <c r="P618" s="670"/>
      <c r="Q618" s="670"/>
      <c r="S618" s="390"/>
      <c r="T618" s="390"/>
      <c r="U618" s="390"/>
      <c r="V618" s="390"/>
      <c r="W618" s="390"/>
      <c r="X618" s="390"/>
      <c r="Y618" s="390"/>
      <c r="Z618" s="390"/>
      <c r="AA618" s="390"/>
      <c r="AB618" s="390"/>
      <c r="AC618" s="390"/>
      <c r="AD618" s="390"/>
      <c r="AE618" s="390"/>
      <c r="AF618" s="390"/>
      <c r="AG618" s="390"/>
      <c r="AH618" s="390"/>
      <c r="AI618" s="390"/>
      <c r="AJ618" s="390"/>
      <c r="AK618" s="390"/>
      <c r="AL618" s="390"/>
      <c r="AM618" s="390"/>
      <c r="AN618" s="390"/>
      <c r="AO618" s="390"/>
      <c r="AP618" s="390"/>
      <c r="AQ618" s="390"/>
      <c r="AR618" s="390"/>
      <c r="AS618" s="390"/>
      <c r="AT618" s="390"/>
      <c r="AU618" s="390"/>
      <c r="AV618" s="390"/>
      <c r="AW618" s="390"/>
      <c r="AX618" s="390"/>
      <c r="AY618" s="390"/>
      <c r="AZ618" s="390"/>
      <c r="BA618" s="393"/>
      <c r="BB618" s="470"/>
      <c r="BC618" s="393"/>
      <c r="BD618" s="393"/>
      <c r="BE618" s="393"/>
      <c r="BF618" s="393"/>
      <c r="BG618" s="393"/>
      <c r="BH618" s="393"/>
      <c r="BI618" s="393"/>
      <c r="BJ618" s="393"/>
      <c r="BK618" s="393"/>
      <c r="BL618" s="393"/>
      <c r="BM618" s="393"/>
      <c r="BN618" s="393"/>
      <c r="BO618" s="393"/>
      <c r="BP618" s="393"/>
      <c r="BQ618" s="393"/>
      <c r="BR618" s="393"/>
      <c r="BS618" s="393"/>
      <c r="BT618" s="393"/>
      <c r="BU618" s="393"/>
      <c r="BV618" s="393"/>
      <c r="BW618" s="393"/>
      <c r="BX618" s="393"/>
      <c r="BY618" s="393"/>
      <c r="BZ618" s="393"/>
      <c r="CA618" s="393"/>
      <c r="CB618" s="393"/>
      <c r="CC618" s="393"/>
      <c r="CD618" s="393"/>
      <c r="CE618" s="393"/>
      <c r="CF618" s="393"/>
      <c r="CG618" s="393"/>
      <c r="CH618" s="393"/>
      <c r="CI618" s="393"/>
      <c r="CJ618" s="393"/>
      <c r="CK618" s="393"/>
      <c r="CL618" s="393"/>
      <c r="CM618" s="393"/>
      <c r="CN618" s="393"/>
      <c r="CO618" s="393"/>
      <c r="CP618" s="393"/>
      <c r="CQ618" s="393"/>
      <c r="CR618" s="393"/>
      <c r="CS618" s="393"/>
      <c r="CT618" s="393"/>
      <c r="CU618" s="393"/>
      <c r="CV618" s="393"/>
      <c r="CW618" s="393"/>
      <c r="CX618" s="393"/>
      <c r="CY618" s="393"/>
      <c r="CZ618" s="393"/>
    </row>
    <row r="619" s="397" customFormat="true" ht="25.15" customHeight="true" x14ac:dyDescent="0.2">
      <c r="C619" s="1154"/>
      <c r="D619" s="1155"/>
      <c r="E619" s="670"/>
      <c r="F619" s="670"/>
      <c r="G619" s="670"/>
      <c r="H619" s="1154"/>
      <c r="I619" s="1155"/>
      <c r="J619" s="670"/>
      <c r="K619" s="670"/>
      <c r="L619" s="670"/>
      <c r="M619" s="1154"/>
      <c r="N619" s="1155"/>
      <c r="O619" s="670"/>
      <c r="P619" s="670"/>
      <c r="Q619" s="670"/>
      <c r="S619" s="390"/>
      <c r="T619" s="390"/>
      <c r="U619" s="390"/>
      <c r="V619" s="390"/>
      <c r="W619" s="390"/>
      <c r="X619" s="390"/>
      <c r="Y619" s="390"/>
      <c r="Z619" s="390"/>
      <c r="AA619" s="390"/>
      <c r="AB619" s="390"/>
      <c r="AC619" s="390"/>
      <c r="AD619" s="390"/>
      <c r="AE619" s="390"/>
      <c r="AF619" s="390"/>
      <c r="AG619" s="390"/>
      <c r="AH619" s="390"/>
      <c r="AI619" s="390"/>
      <c r="AJ619" s="390"/>
      <c r="AK619" s="390"/>
      <c r="AL619" s="390"/>
      <c r="AM619" s="390"/>
      <c r="AN619" s="390"/>
      <c r="AO619" s="390"/>
      <c r="AP619" s="390"/>
      <c r="AQ619" s="390"/>
      <c r="AR619" s="390"/>
      <c r="AS619" s="390"/>
      <c r="AT619" s="390"/>
      <c r="AU619" s="390"/>
      <c r="AV619" s="390"/>
      <c r="AW619" s="390"/>
      <c r="AX619" s="390"/>
      <c r="AY619" s="390"/>
      <c r="AZ619" s="390"/>
      <c r="BA619" s="393"/>
      <c r="BB619" s="470"/>
      <c r="BC619" s="393"/>
      <c r="BD619" s="393"/>
      <c r="BE619" s="393"/>
      <c r="BF619" s="393"/>
      <c r="BG619" s="393"/>
      <c r="BH619" s="393"/>
      <c r="BI619" s="393"/>
      <c r="BJ619" s="393"/>
      <c r="BK619" s="393"/>
      <c r="BL619" s="393"/>
      <c r="BM619" s="393"/>
      <c r="BN619" s="393"/>
      <c r="BO619" s="393"/>
      <c r="BP619" s="393"/>
      <c r="BQ619" s="393"/>
      <c r="BR619" s="393"/>
      <c r="BS619" s="393"/>
      <c r="BT619" s="393"/>
      <c r="BU619" s="393"/>
      <c r="BV619" s="393"/>
      <c r="BW619" s="393"/>
      <c r="BX619" s="393"/>
      <c r="BY619" s="393"/>
      <c r="BZ619" s="393"/>
      <c r="CA619" s="393"/>
      <c r="CB619" s="393"/>
      <c r="CC619" s="393"/>
      <c r="CD619" s="393"/>
      <c r="CE619" s="393"/>
      <c r="CF619" s="393"/>
      <c r="CG619" s="393"/>
      <c r="CH619" s="393"/>
      <c r="CI619" s="393"/>
      <c r="CJ619" s="393"/>
      <c r="CK619" s="393"/>
      <c r="CL619" s="393"/>
      <c r="CM619" s="393"/>
      <c r="CN619" s="393"/>
      <c r="CO619" s="393"/>
      <c r="CP619" s="393"/>
      <c r="CQ619" s="393"/>
      <c r="CR619" s="393"/>
      <c r="CS619" s="393"/>
      <c r="CT619" s="393"/>
      <c r="CU619" s="393"/>
      <c r="CV619" s="393"/>
      <c r="CW619" s="393"/>
      <c r="CX619" s="393"/>
      <c r="CY619" s="393"/>
      <c r="CZ619" s="393"/>
    </row>
    <row r="620" s="397" customFormat="true" ht="25.15" customHeight="true" x14ac:dyDescent="0.2">
      <c r="C620" s="1154"/>
      <c r="D620" s="1155"/>
      <c r="E620" s="670"/>
      <c r="F620" s="670"/>
      <c r="G620" s="670"/>
      <c r="H620" s="1154"/>
      <c r="I620" s="1155"/>
      <c r="J620" s="670"/>
      <c r="K620" s="670"/>
      <c r="L620" s="670"/>
      <c r="M620" s="1154"/>
      <c r="N620" s="1155"/>
      <c r="O620" s="670"/>
      <c r="P620" s="670"/>
      <c r="Q620" s="670"/>
      <c r="S620" s="390"/>
      <c r="T620" s="390"/>
      <c r="U620" s="390"/>
      <c r="V620" s="390"/>
      <c r="W620" s="390"/>
      <c r="X620" s="390"/>
      <c r="Y620" s="390"/>
      <c r="Z620" s="390"/>
      <c r="AA620" s="390"/>
      <c r="AB620" s="390"/>
      <c r="AC620" s="390"/>
      <c r="AD620" s="390"/>
      <c r="AE620" s="390"/>
      <c r="AF620" s="390"/>
      <c r="AG620" s="390"/>
      <c r="AH620" s="390"/>
      <c r="AI620" s="390"/>
      <c r="AJ620" s="390"/>
      <c r="AK620" s="390"/>
      <c r="AL620" s="390"/>
      <c r="AM620" s="390"/>
      <c r="AN620" s="390"/>
      <c r="AO620" s="390"/>
      <c r="AP620" s="390"/>
      <c r="AQ620" s="390"/>
      <c r="AR620" s="390"/>
      <c r="AS620" s="390"/>
      <c r="AT620" s="390"/>
      <c r="AU620" s="390"/>
      <c r="AV620" s="390"/>
      <c r="AW620" s="390"/>
      <c r="AX620" s="390"/>
      <c r="AY620" s="390"/>
      <c r="AZ620" s="390"/>
      <c r="BA620" s="393"/>
      <c r="BB620" s="470"/>
      <c r="BC620" s="393"/>
      <c r="BD620" s="393"/>
      <c r="BE620" s="393"/>
      <c r="BF620" s="393"/>
      <c r="BG620" s="393"/>
      <c r="BH620" s="393"/>
      <c r="BI620" s="393"/>
      <c r="BJ620" s="393"/>
      <c r="BK620" s="393"/>
      <c r="BL620" s="393"/>
      <c r="BM620" s="393"/>
      <c r="BN620" s="393"/>
      <c r="BO620" s="393"/>
      <c r="BP620" s="393"/>
      <c r="BQ620" s="393"/>
      <c r="BR620" s="393"/>
      <c r="BS620" s="393"/>
      <c r="BT620" s="393"/>
      <c r="BU620" s="393"/>
      <c r="BV620" s="393"/>
      <c r="BW620" s="393"/>
      <c r="BX620" s="393"/>
      <c r="BY620" s="393"/>
      <c r="BZ620" s="393"/>
      <c r="CA620" s="393"/>
      <c r="CB620" s="393"/>
      <c r="CC620" s="393"/>
      <c r="CD620" s="393"/>
      <c r="CE620" s="393"/>
      <c r="CF620" s="393"/>
      <c r="CG620" s="393"/>
      <c r="CH620" s="393"/>
      <c r="CI620" s="393"/>
      <c r="CJ620" s="393"/>
      <c r="CK620" s="393"/>
      <c r="CL620" s="393"/>
      <c r="CM620" s="393"/>
      <c r="CN620" s="393"/>
      <c r="CO620" s="393"/>
      <c r="CP620" s="393"/>
      <c r="CQ620" s="393"/>
      <c r="CR620" s="393"/>
      <c r="CS620" s="393"/>
      <c r="CT620" s="393"/>
      <c r="CU620" s="393"/>
      <c r="CV620" s="393"/>
      <c r="CW620" s="393"/>
      <c r="CX620" s="393"/>
      <c r="CY620" s="393"/>
      <c r="CZ620" s="393"/>
    </row>
    <row r="621" s="397" customFormat="true" ht="25.15" customHeight="true" x14ac:dyDescent="0.2">
      <c r="C621" s="1154"/>
      <c r="D621" s="1155"/>
      <c r="E621" s="670"/>
      <c r="F621" s="670"/>
      <c r="G621" s="670"/>
      <c r="H621" s="1154"/>
      <c r="I621" s="1155"/>
      <c r="J621" s="670"/>
      <c r="K621" s="670"/>
      <c r="L621" s="670"/>
      <c r="M621" s="1154"/>
      <c r="N621" s="1155"/>
      <c r="O621" s="670"/>
      <c r="P621" s="670"/>
      <c r="Q621" s="670"/>
      <c r="S621" s="390"/>
      <c r="T621" s="390"/>
      <c r="U621" s="390"/>
      <c r="V621" s="390"/>
      <c r="W621" s="390"/>
      <c r="X621" s="390"/>
      <c r="Y621" s="390"/>
      <c r="Z621" s="390"/>
      <c r="AA621" s="390"/>
      <c r="AB621" s="390"/>
      <c r="AC621" s="390"/>
      <c r="AD621" s="390"/>
      <c r="AE621" s="390"/>
      <c r="AF621" s="390"/>
      <c r="AG621" s="390"/>
      <c r="AH621" s="390"/>
      <c r="AI621" s="390"/>
      <c r="AJ621" s="390"/>
      <c r="AK621" s="390"/>
      <c r="AL621" s="390"/>
      <c r="AM621" s="390"/>
      <c r="AN621" s="390"/>
      <c r="AO621" s="390"/>
      <c r="AP621" s="390"/>
      <c r="AQ621" s="390"/>
      <c r="AR621" s="390"/>
      <c r="AS621" s="390"/>
      <c r="AT621" s="390"/>
      <c r="AU621" s="390"/>
      <c r="AV621" s="390"/>
      <c r="AW621" s="390"/>
      <c r="AX621" s="390"/>
      <c r="AY621" s="390"/>
      <c r="AZ621" s="390"/>
      <c r="BA621" s="393"/>
      <c r="BB621" s="470"/>
      <c r="BC621" s="393"/>
      <c r="BD621" s="393"/>
      <c r="BE621" s="393"/>
      <c r="BF621" s="393"/>
      <c r="BG621" s="393"/>
      <c r="BH621" s="393"/>
      <c r="BI621" s="393"/>
      <c r="BJ621" s="393"/>
      <c r="BK621" s="393"/>
      <c r="BL621" s="393"/>
      <c r="BM621" s="393"/>
      <c r="BN621" s="393"/>
      <c r="BO621" s="393"/>
      <c r="BP621" s="393"/>
      <c r="BQ621" s="393"/>
      <c r="BR621" s="393"/>
      <c r="BS621" s="393"/>
      <c r="BT621" s="393"/>
      <c r="BU621" s="393"/>
      <c r="BV621" s="393"/>
      <c r="BW621" s="393"/>
      <c r="BX621" s="393"/>
      <c r="BY621" s="393"/>
      <c r="BZ621" s="393"/>
      <c r="CA621" s="393"/>
      <c r="CB621" s="393"/>
      <c r="CC621" s="393"/>
      <c r="CD621" s="393"/>
      <c r="CE621" s="393"/>
      <c r="CF621" s="393"/>
      <c r="CG621" s="393"/>
      <c r="CH621" s="393"/>
      <c r="CI621" s="393"/>
      <c r="CJ621" s="393"/>
      <c r="CK621" s="393"/>
      <c r="CL621" s="393"/>
      <c r="CM621" s="393"/>
      <c r="CN621" s="393"/>
      <c r="CO621" s="393"/>
      <c r="CP621" s="393"/>
      <c r="CQ621" s="393"/>
      <c r="CR621" s="393"/>
      <c r="CS621" s="393"/>
      <c r="CT621" s="393"/>
      <c r="CU621" s="393"/>
      <c r="CV621" s="393"/>
      <c r="CW621" s="393"/>
      <c r="CX621" s="393"/>
      <c r="CY621" s="393"/>
      <c r="CZ621" s="393"/>
    </row>
    <row r="622" s="397" customFormat="true" ht="25.15" customHeight="true" x14ac:dyDescent="0.2">
      <c r="C622" s="1154"/>
      <c r="D622" s="1155"/>
      <c r="E622" s="670"/>
      <c r="F622" s="670"/>
      <c r="G622" s="670"/>
      <c r="H622" s="1154"/>
      <c r="I622" s="1155"/>
      <c r="J622" s="670"/>
      <c r="K622" s="670"/>
      <c r="L622" s="670"/>
      <c r="M622" s="1154"/>
      <c r="N622" s="1155"/>
      <c r="O622" s="670"/>
      <c r="P622" s="670"/>
      <c r="Q622" s="670"/>
      <c r="S622" s="390"/>
      <c r="T622" s="390"/>
      <c r="U622" s="390"/>
      <c r="V622" s="390"/>
      <c r="W622" s="390"/>
      <c r="X622" s="390"/>
      <c r="Y622" s="390"/>
      <c r="Z622" s="390"/>
      <c r="AA622" s="390"/>
      <c r="AB622" s="390"/>
      <c r="AC622" s="390"/>
      <c r="AD622" s="390"/>
      <c r="AE622" s="390"/>
      <c r="AF622" s="390"/>
      <c r="AG622" s="390"/>
      <c r="AH622" s="390"/>
      <c r="AI622" s="390"/>
      <c r="AJ622" s="390"/>
      <c r="AK622" s="390"/>
      <c r="AL622" s="390"/>
      <c r="AM622" s="390"/>
      <c r="AN622" s="390"/>
      <c r="AO622" s="390"/>
      <c r="AP622" s="390"/>
      <c r="AQ622" s="390"/>
      <c r="AR622" s="390"/>
      <c r="AS622" s="390"/>
      <c r="AT622" s="390"/>
      <c r="AU622" s="390"/>
      <c r="AV622" s="390"/>
      <c r="AW622" s="390"/>
      <c r="AX622" s="390"/>
      <c r="AY622" s="390"/>
      <c r="AZ622" s="390"/>
      <c r="BA622" s="393"/>
      <c r="BB622" s="470"/>
      <c r="BC622" s="393"/>
      <c r="BD622" s="393"/>
      <c r="BE622" s="393"/>
      <c r="BF622" s="393"/>
      <c r="BG622" s="393"/>
      <c r="BH622" s="393"/>
      <c r="BI622" s="393"/>
      <c r="BJ622" s="393"/>
      <c r="BK622" s="393"/>
      <c r="BL622" s="393"/>
      <c r="BM622" s="393"/>
      <c r="BN622" s="393"/>
      <c r="BO622" s="393"/>
      <c r="BP622" s="393"/>
      <c r="BQ622" s="393"/>
      <c r="BR622" s="393"/>
      <c r="BS622" s="393"/>
      <c r="BT622" s="393"/>
      <c r="BU622" s="393"/>
      <c r="BV622" s="393"/>
      <c r="BW622" s="393"/>
      <c r="BX622" s="393"/>
      <c r="BY622" s="393"/>
      <c r="BZ622" s="393"/>
      <c r="CA622" s="393"/>
      <c r="CB622" s="393"/>
      <c r="CC622" s="393"/>
      <c r="CD622" s="393"/>
      <c r="CE622" s="393"/>
      <c r="CF622" s="393"/>
      <c r="CG622" s="393"/>
      <c r="CH622" s="393"/>
      <c r="CI622" s="393"/>
      <c r="CJ622" s="393"/>
      <c r="CK622" s="393"/>
      <c r="CL622" s="393"/>
      <c r="CM622" s="393"/>
      <c r="CN622" s="393"/>
      <c r="CO622" s="393"/>
      <c r="CP622" s="393"/>
      <c r="CQ622" s="393"/>
      <c r="CR622" s="393"/>
      <c r="CS622" s="393"/>
      <c r="CT622" s="393"/>
      <c r="CU622" s="393"/>
      <c r="CV622" s="393"/>
      <c r="CW622" s="393"/>
      <c r="CX622" s="393"/>
      <c r="CY622" s="393"/>
      <c r="CZ622" s="393"/>
    </row>
    <row r="623" s="397" customFormat="true" ht="25.15" customHeight="true" x14ac:dyDescent="0.2">
      <c r="C623" s="1154"/>
      <c r="D623" s="1155"/>
      <c r="E623" s="670"/>
      <c r="F623" s="670"/>
      <c r="G623" s="670"/>
      <c r="H623" s="1154"/>
      <c r="I623" s="1155"/>
      <c r="J623" s="670"/>
      <c r="K623" s="670"/>
      <c r="L623" s="670"/>
      <c r="M623" s="1154"/>
      <c r="N623" s="1155"/>
      <c r="O623" s="670"/>
      <c r="P623" s="670"/>
      <c r="Q623" s="670"/>
      <c r="S623" s="390"/>
      <c r="T623" s="390"/>
      <c r="U623" s="390"/>
      <c r="V623" s="390"/>
      <c r="W623" s="390"/>
      <c r="X623" s="390"/>
      <c r="Y623" s="390"/>
      <c r="Z623" s="390"/>
      <c r="AA623" s="390"/>
      <c r="AB623" s="390"/>
      <c r="AC623" s="390"/>
      <c r="AD623" s="390"/>
      <c r="AE623" s="390"/>
      <c r="AF623" s="390"/>
      <c r="AG623" s="390"/>
      <c r="AH623" s="390"/>
      <c r="AI623" s="390"/>
      <c r="AJ623" s="390"/>
      <c r="AK623" s="390"/>
      <c r="AL623" s="390"/>
      <c r="AM623" s="390"/>
      <c r="AN623" s="390"/>
      <c r="AO623" s="390"/>
      <c r="AP623" s="390"/>
      <c r="AQ623" s="390"/>
      <c r="AR623" s="390"/>
      <c r="AS623" s="390"/>
      <c r="AT623" s="390"/>
      <c r="AU623" s="390"/>
      <c r="AV623" s="390"/>
      <c r="AW623" s="390"/>
      <c r="AX623" s="390"/>
      <c r="AY623" s="390"/>
      <c r="AZ623" s="390"/>
      <c r="BA623" s="393"/>
      <c r="BB623" s="470"/>
      <c r="BC623" s="393"/>
      <c r="BD623" s="393"/>
      <c r="BE623" s="393"/>
      <c r="BF623" s="393"/>
      <c r="BG623" s="393"/>
      <c r="BH623" s="393"/>
      <c r="BI623" s="393"/>
      <c r="BJ623" s="393"/>
      <c r="BK623" s="393"/>
      <c r="BL623" s="393"/>
      <c r="BM623" s="393"/>
      <c r="BN623" s="393"/>
      <c r="BO623" s="393"/>
      <c r="BP623" s="393"/>
      <c r="BQ623" s="393"/>
      <c r="BR623" s="393"/>
      <c r="BS623" s="393"/>
      <c r="BT623" s="393"/>
      <c r="BU623" s="393"/>
      <c r="BV623" s="393"/>
      <c r="BW623" s="393"/>
      <c r="BX623" s="393"/>
      <c r="BY623" s="393"/>
      <c r="BZ623" s="393"/>
      <c r="CA623" s="393"/>
      <c r="CB623" s="393"/>
      <c r="CC623" s="393"/>
      <c r="CD623" s="393"/>
      <c r="CE623" s="393"/>
      <c r="CF623" s="393"/>
      <c r="CG623" s="393"/>
      <c r="CH623" s="393"/>
      <c r="CI623" s="393"/>
      <c r="CJ623" s="393"/>
      <c r="CK623" s="393"/>
      <c r="CL623" s="393"/>
      <c r="CM623" s="393"/>
      <c r="CN623" s="393"/>
      <c r="CO623" s="393"/>
      <c r="CP623" s="393"/>
      <c r="CQ623" s="393"/>
      <c r="CR623" s="393"/>
      <c r="CS623" s="393"/>
      <c r="CT623" s="393"/>
      <c r="CU623" s="393"/>
      <c r="CV623" s="393"/>
      <c r="CW623" s="393"/>
      <c r="CX623" s="393"/>
      <c r="CY623" s="393"/>
      <c r="CZ623" s="393"/>
    </row>
    <row r="624" s="397" customFormat="true" ht="25.15" customHeight="true" x14ac:dyDescent="0.2">
      <c r="C624" s="1154"/>
      <c r="D624" s="1155"/>
      <c r="E624" s="670"/>
      <c r="F624" s="670"/>
      <c r="G624" s="670"/>
      <c r="H624" s="1154"/>
      <c r="I624" s="1155"/>
      <c r="J624" s="670"/>
      <c r="K624" s="670"/>
      <c r="L624" s="670"/>
      <c r="M624" s="1154"/>
      <c r="N624" s="1155"/>
      <c r="O624" s="670"/>
      <c r="P624" s="670"/>
      <c r="Q624" s="670"/>
      <c r="S624" s="390"/>
      <c r="T624" s="390"/>
      <c r="U624" s="390"/>
      <c r="V624" s="390"/>
      <c r="W624" s="390"/>
      <c r="X624" s="390"/>
      <c r="Y624" s="390"/>
      <c r="Z624" s="390"/>
      <c r="AA624" s="390"/>
      <c r="AB624" s="390"/>
      <c r="AC624" s="390"/>
      <c r="AD624" s="390"/>
      <c r="AE624" s="390"/>
      <c r="AF624" s="390"/>
      <c r="AG624" s="390"/>
      <c r="AH624" s="390"/>
      <c r="AI624" s="390"/>
      <c r="AJ624" s="390"/>
      <c r="AK624" s="390"/>
      <c r="AL624" s="390"/>
      <c r="AM624" s="390"/>
      <c r="AN624" s="390"/>
      <c r="AO624" s="390"/>
      <c r="AP624" s="390"/>
      <c r="AQ624" s="390"/>
      <c r="AR624" s="390"/>
      <c r="AS624" s="390"/>
      <c r="AT624" s="390"/>
      <c r="AU624" s="390"/>
      <c r="AV624" s="390"/>
      <c r="AW624" s="390"/>
      <c r="AX624" s="390"/>
      <c r="AY624" s="390"/>
      <c r="AZ624" s="390"/>
      <c r="BA624" s="393"/>
      <c r="BB624" s="470"/>
      <c r="BC624" s="393"/>
      <c r="BD624" s="393"/>
      <c r="BE624" s="393"/>
      <c r="BF624" s="393"/>
      <c r="BG624" s="393"/>
      <c r="BH624" s="393"/>
      <c r="BI624" s="393"/>
      <c r="BJ624" s="393"/>
      <c r="BK624" s="393"/>
      <c r="BL624" s="393"/>
      <c r="BM624" s="393"/>
      <c r="BN624" s="393"/>
      <c r="BO624" s="393"/>
      <c r="BP624" s="393"/>
      <c r="BQ624" s="393"/>
      <c r="BR624" s="393"/>
      <c r="BS624" s="393"/>
      <c r="BT624" s="393"/>
      <c r="BU624" s="393"/>
      <c r="BV624" s="393"/>
      <c r="BW624" s="393"/>
      <c r="BX624" s="393"/>
      <c r="BY624" s="393"/>
      <c r="BZ624" s="393"/>
      <c r="CA624" s="393"/>
      <c r="CB624" s="393"/>
      <c r="CC624" s="393"/>
      <c r="CD624" s="393"/>
      <c r="CE624" s="393"/>
      <c r="CF624" s="393"/>
      <c r="CG624" s="393"/>
      <c r="CH624" s="393"/>
      <c r="CI624" s="393"/>
      <c r="CJ624" s="393"/>
      <c r="CK624" s="393"/>
      <c r="CL624" s="393"/>
      <c r="CM624" s="393"/>
      <c r="CN624" s="393"/>
      <c r="CO624" s="393"/>
      <c r="CP624" s="393"/>
      <c r="CQ624" s="393"/>
      <c r="CR624" s="393"/>
      <c r="CS624" s="393"/>
      <c r="CT624" s="393"/>
      <c r="CU624" s="393"/>
      <c r="CV624" s="393"/>
      <c r="CW624" s="393"/>
      <c r="CX624" s="393"/>
      <c r="CY624" s="393"/>
      <c r="CZ624" s="393"/>
    </row>
    <row r="625" s="397" customFormat="true" ht="25.15" customHeight="true" x14ac:dyDescent="0.2">
      <c r="C625" s="1154"/>
      <c r="D625" s="1155"/>
      <c r="E625" s="670"/>
      <c r="F625" s="670"/>
      <c r="G625" s="670"/>
      <c r="H625" s="1154"/>
      <c r="I625" s="1155"/>
      <c r="J625" s="670"/>
      <c r="K625" s="670"/>
      <c r="L625" s="670"/>
      <c r="M625" s="1154"/>
      <c r="N625" s="1155"/>
      <c r="O625" s="670"/>
      <c r="P625" s="670"/>
      <c r="Q625" s="670"/>
      <c r="S625" s="390"/>
      <c r="T625" s="390"/>
      <c r="U625" s="390"/>
      <c r="V625" s="390"/>
      <c r="W625" s="390"/>
      <c r="X625" s="390"/>
      <c r="Y625" s="390"/>
      <c r="Z625" s="390"/>
      <c r="AA625" s="390"/>
      <c r="AB625" s="390"/>
      <c r="AC625" s="390"/>
      <c r="AD625" s="390"/>
      <c r="AE625" s="390"/>
      <c r="AF625" s="390"/>
      <c r="AG625" s="390"/>
      <c r="AH625" s="390"/>
      <c r="AI625" s="390"/>
      <c r="AJ625" s="390"/>
      <c r="AK625" s="390"/>
      <c r="AL625" s="390"/>
      <c r="AM625" s="390"/>
      <c r="AN625" s="390"/>
      <c r="AO625" s="390"/>
      <c r="AP625" s="390"/>
      <c r="AQ625" s="390"/>
      <c r="AR625" s="390"/>
      <c r="AS625" s="390"/>
      <c r="AT625" s="390"/>
      <c r="AU625" s="390"/>
      <c r="AV625" s="390"/>
      <c r="AW625" s="390"/>
      <c r="AX625" s="390"/>
      <c r="AY625" s="390"/>
      <c r="AZ625" s="390"/>
      <c r="BA625" s="393"/>
      <c r="BB625" s="470"/>
      <c r="BC625" s="393"/>
      <c r="BD625" s="393"/>
      <c r="BE625" s="393"/>
      <c r="BF625" s="393"/>
      <c r="BG625" s="393"/>
      <c r="BH625" s="393"/>
      <c r="BI625" s="393"/>
      <c r="BJ625" s="393"/>
      <c r="BK625" s="393"/>
      <c r="BL625" s="393"/>
      <c r="BM625" s="393"/>
      <c r="BN625" s="393"/>
      <c r="BO625" s="393"/>
      <c r="BP625" s="393"/>
      <c r="BQ625" s="393"/>
      <c r="BR625" s="393"/>
      <c r="BS625" s="393"/>
      <c r="BT625" s="393"/>
      <c r="BU625" s="393"/>
      <c r="BV625" s="393"/>
      <c r="BW625" s="393"/>
      <c r="BX625" s="393"/>
      <c r="BY625" s="393"/>
      <c r="BZ625" s="393"/>
      <c r="CA625" s="393"/>
      <c r="CB625" s="393"/>
      <c r="CC625" s="393"/>
      <c r="CD625" s="393"/>
      <c r="CE625" s="393"/>
      <c r="CF625" s="393"/>
      <c r="CG625" s="393"/>
      <c r="CH625" s="393"/>
      <c r="CI625" s="393"/>
      <c r="CJ625" s="393"/>
      <c r="CK625" s="393"/>
      <c r="CL625" s="393"/>
      <c r="CM625" s="393"/>
      <c r="CN625" s="393"/>
      <c r="CO625" s="393"/>
      <c r="CP625" s="393"/>
      <c r="CQ625" s="393"/>
      <c r="CR625" s="393"/>
      <c r="CS625" s="393"/>
      <c r="CT625" s="393"/>
      <c r="CU625" s="393"/>
      <c r="CV625" s="393"/>
      <c r="CW625" s="393"/>
      <c r="CX625" s="393"/>
      <c r="CY625" s="393"/>
      <c r="CZ625" s="393"/>
    </row>
    <row r="626" s="397" customFormat="true" ht="25.15" customHeight="true" x14ac:dyDescent="0.2">
      <c r="C626" s="1154"/>
      <c r="D626" s="1155"/>
      <c r="E626" s="670"/>
      <c r="F626" s="670"/>
      <c r="G626" s="670"/>
      <c r="H626" s="1154"/>
      <c r="I626" s="1155"/>
      <c r="J626" s="670"/>
      <c r="K626" s="670"/>
      <c r="L626" s="670"/>
      <c r="M626" s="1154"/>
      <c r="N626" s="1155"/>
      <c r="O626" s="670"/>
      <c r="P626" s="670"/>
      <c r="Q626" s="670"/>
      <c r="S626" s="390"/>
      <c r="T626" s="390"/>
      <c r="U626" s="390"/>
      <c r="V626" s="390"/>
      <c r="W626" s="390"/>
      <c r="X626" s="390"/>
      <c r="Y626" s="390"/>
      <c r="Z626" s="390"/>
      <c r="AA626" s="390"/>
      <c r="AB626" s="390"/>
      <c r="AC626" s="390"/>
      <c r="AD626" s="390"/>
      <c r="AE626" s="390"/>
      <c r="AF626" s="390"/>
      <c r="AG626" s="390"/>
      <c r="AH626" s="390"/>
      <c r="AI626" s="390"/>
      <c r="AJ626" s="390"/>
      <c r="AK626" s="390"/>
      <c r="AL626" s="390"/>
      <c r="AM626" s="390"/>
      <c r="AN626" s="390"/>
      <c r="AO626" s="390"/>
      <c r="AP626" s="390"/>
      <c r="AQ626" s="390"/>
      <c r="AR626" s="390"/>
      <c r="AS626" s="390"/>
      <c r="AT626" s="390"/>
      <c r="AU626" s="390"/>
      <c r="AV626" s="390"/>
      <c r="AW626" s="390"/>
      <c r="AX626" s="390"/>
      <c r="AY626" s="390"/>
      <c r="AZ626" s="390"/>
      <c r="BA626" s="393"/>
      <c r="BB626" s="470"/>
      <c r="BC626" s="393"/>
      <c r="BD626" s="393"/>
      <c r="BE626" s="393"/>
      <c r="BF626" s="393"/>
      <c r="BG626" s="393"/>
      <c r="BH626" s="393"/>
      <c r="BI626" s="393"/>
      <c r="BJ626" s="393"/>
      <c r="BK626" s="393"/>
      <c r="BL626" s="393"/>
      <c r="BM626" s="393"/>
      <c r="BN626" s="393"/>
      <c r="BO626" s="393"/>
      <c r="BP626" s="393"/>
      <c r="BQ626" s="393"/>
      <c r="BR626" s="393"/>
      <c r="BS626" s="393"/>
      <c r="BT626" s="393"/>
      <c r="BU626" s="393"/>
      <c r="BV626" s="393"/>
      <c r="BW626" s="393"/>
      <c r="BX626" s="393"/>
      <c r="BY626" s="393"/>
      <c r="BZ626" s="393"/>
      <c r="CA626" s="393"/>
      <c r="CB626" s="393"/>
      <c r="CC626" s="393"/>
      <c r="CD626" s="393"/>
      <c r="CE626" s="393"/>
      <c r="CF626" s="393"/>
      <c r="CG626" s="393"/>
      <c r="CH626" s="393"/>
      <c r="CI626" s="393"/>
      <c r="CJ626" s="393"/>
      <c r="CK626" s="393"/>
      <c r="CL626" s="393"/>
      <c r="CM626" s="393"/>
      <c r="CN626" s="393"/>
      <c r="CO626" s="393"/>
      <c r="CP626" s="393"/>
      <c r="CQ626" s="393"/>
      <c r="CR626" s="393"/>
      <c r="CS626" s="393"/>
      <c r="CT626" s="393"/>
      <c r="CU626" s="393"/>
      <c r="CV626" s="393"/>
      <c r="CW626" s="393"/>
      <c r="CX626" s="393"/>
      <c r="CY626" s="393"/>
      <c r="CZ626" s="393"/>
    </row>
    <row r="627" s="397" customFormat="true" ht="25.15" customHeight="true" x14ac:dyDescent="0.2">
      <c r="C627" s="1154"/>
      <c r="D627" s="1155"/>
      <c r="E627" s="670"/>
      <c r="F627" s="670"/>
      <c r="G627" s="670"/>
      <c r="H627" s="1154"/>
      <c r="I627" s="1155"/>
      <c r="J627" s="670"/>
      <c r="K627" s="670"/>
      <c r="L627" s="670"/>
      <c r="M627" s="1154"/>
      <c r="N627" s="1155"/>
      <c r="O627" s="670"/>
      <c r="P627" s="670"/>
      <c r="Q627" s="670"/>
      <c r="S627" s="390"/>
      <c r="T627" s="390"/>
      <c r="U627" s="390"/>
      <c r="V627" s="390"/>
      <c r="W627" s="390"/>
      <c r="X627" s="390"/>
      <c r="Y627" s="390"/>
      <c r="Z627" s="390"/>
      <c r="AA627" s="390"/>
      <c r="AB627" s="390"/>
      <c r="AC627" s="390"/>
      <c r="AD627" s="390"/>
      <c r="AE627" s="390"/>
      <c r="AF627" s="390"/>
      <c r="AG627" s="390"/>
      <c r="AH627" s="390"/>
      <c r="AI627" s="390"/>
      <c r="AJ627" s="390"/>
      <c r="AK627" s="390"/>
      <c r="AL627" s="390"/>
      <c r="AM627" s="390"/>
      <c r="AN627" s="390"/>
      <c r="AO627" s="390"/>
      <c r="AP627" s="390"/>
      <c r="AQ627" s="390"/>
      <c r="AR627" s="390"/>
      <c r="AS627" s="390"/>
      <c r="AT627" s="390"/>
      <c r="AU627" s="390"/>
      <c r="AV627" s="390"/>
      <c r="AW627" s="390"/>
      <c r="AX627" s="390"/>
      <c r="AY627" s="390"/>
      <c r="AZ627" s="390"/>
      <c r="BA627" s="393"/>
      <c r="BB627" s="470"/>
      <c r="BC627" s="393"/>
      <c r="BD627" s="393"/>
      <c r="BE627" s="393"/>
      <c r="BF627" s="393"/>
      <c r="BG627" s="393"/>
      <c r="BH627" s="393"/>
      <c r="BI627" s="393"/>
      <c r="BJ627" s="393"/>
      <c r="BK627" s="393"/>
      <c r="BL627" s="393"/>
      <c r="BM627" s="393"/>
      <c r="BN627" s="393"/>
      <c r="BO627" s="393"/>
      <c r="BP627" s="393"/>
      <c r="BQ627" s="393"/>
      <c r="BR627" s="393"/>
      <c r="BS627" s="393"/>
      <c r="BT627" s="393"/>
      <c r="BU627" s="393"/>
      <c r="BV627" s="393"/>
      <c r="BW627" s="393"/>
      <c r="BX627" s="393"/>
      <c r="BY627" s="393"/>
      <c r="BZ627" s="393"/>
      <c r="CA627" s="393"/>
      <c r="CB627" s="393"/>
      <c r="CC627" s="393"/>
      <c r="CD627" s="393"/>
      <c r="CE627" s="393"/>
      <c r="CF627" s="393"/>
      <c r="CG627" s="393"/>
      <c r="CH627" s="393"/>
      <c r="CI627" s="393"/>
      <c r="CJ627" s="393"/>
      <c r="CK627" s="393"/>
      <c r="CL627" s="393"/>
      <c r="CM627" s="393"/>
      <c r="CN627" s="393"/>
      <c r="CO627" s="393"/>
      <c r="CP627" s="393"/>
      <c r="CQ627" s="393"/>
      <c r="CR627" s="393"/>
      <c r="CS627" s="393"/>
      <c r="CT627" s="393"/>
      <c r="CU627" s="393"/>
      <c r="CV627" s="393"/>
      <c r="CW627" s="393"/>
      <c r="CX627" s="393"/>
      <c r="CY627" s="393"/>
      <c r="CZ627" s="393"/>
    </row>
    <row r="628" s="397" customFormat="true" ht="25.15" customHeight="true" x14ac:dyDescent="0.2">
      <c r="C628" s="1154"/>
      <c r="D628" s="1155"/>
      <c r="E628" s="670"/>
      <c r="F628" s="670"/>
      <c r="G628" s="670"/>
      <c r="H628" s="1154"/>
      <c r="I628" s="1155"/>
      <c r="J628" s="670"/>
      <c r="K628" s="670"/>
      <c r="L628" s="670"/>
      <c r="M628" s="1154"/>
      <c r="N628" s="1155"/>
      <c r="O628" s="670"/>
      <c r="P628" s="670"/>
      <c r="Q628" s="670"/>
      <c r="S628" s="390"/>
      <c r="T628" s="390"/>
      <c r="U628" s="390"/>
      <c r="V628" s="390"/>
      <c r="W628" s="390"/>
      <c r="X628" s="390"/>
      <c r="Y628" s="390"/>
      <c r="Z628" s="390"/>
      <c r="AA628" s="390"/>
      <c r="AB628" s="390"/>
      <c r="AC628" s="390"/>
      <c r="AD628" s="390"/>
      <c r="AE628" s="390"/>
      <c r="AF628" s="390"/>
      <c r="AG628" s="390"/>
      <c r="AH628" s="390"/>
      <c r="AI628" s="390"/>
      <c r="AJ628" s="390"/>
      <c r="AK628" s="390"/>
      <c r="AL628" s="390"/>
      <c r="AM628" s="390"/>
      <c r="AN628" s="390"/>
      <c r="AO628" s="390"/>
      <c r="AP628" s="390"/>
      <c r="AQ628" s="390"/>
      <c r="AR628" s="390"/>
      <c r="AS628" s="390"/>
      <c r="AT628" s="390"/>
      <c r="AU628" s="390"/>
      <c r="AV628" s="390"/>
      <c r="AW628" s="390"/>
      <c r="AX628" s="390"/>
      <c r="AY628" s="390"/>
      <c r="AZ628" s="390"/>
      <c r="BA628" s="393"/>
      <c r="BB628" s="470"/>
      <c r="BC628" s="393"/>
      <c r="BD628" s="393"/>
      <c r="BE628" s="393"/>
      <c r="BF628" s="393"/>
      <c r="BG628" s="393"/>
      <c r="BH628" s="393"/>
      <c r="BI628" s="393"/>
      <c r="BJ628" s="393"/>
      <c r="BK628" s="393"/>
      <c r="BL628" s="393"/>
      <c r="BM628" s="393"/>
      <c r="BN628" s="393"/>
      <c r="BO628" s="393"/>
      <c r="BP628" s="393"/>
      <c r="BQ628" s="393"/>
      <c r="BR628" s="393"/>
      <c r="BS628" s="393"/>
      <c r="BT628" s="393"/>
      <c r="BU628" s="393"/>
      <c r="BV628" s="393"/>
      <c r="BW628" s="393"/>
      <c r="BX628" s="393"/>
      <c r="BY628" s="393"/>
      <c r="BZ628" s="393"/>
      <c r="CA628" s="393"/>
      <c r="CB628" s="393"/>
      <c r="CC628" s="393"/>
      <c r="CD628" s="393"/>
      <c r="CE628" s="393"/>
      <c r="CF628" s="393"/>
      <c r="CG628" s="393"/>
      <c r="CH628" s="393"/>
      <c r="CI628" s="393"/>
      <c r="CJ628" s="393"/>
      <c r="CK628" s="393"/>
      <c r="CL628" s="393"/>
      <c r="CM628" s="393"/>
      <c r="CN628" s="393"/>
      <c r="CO628" s="393"/>
      <c r="CP628" s="393"/>
      <c r="CQ628" s="393"/>
      <c r="CR628" s="393"/>
      <c r="CS628" s="393"/>
      <c r="CT628" s="393"/>
      <c r="CU628" s="393"/>
      <c r="CV628" s="393"/>
      <c r="CW628" s="393"/>
      <c r="CX628" s="393"/>
      <c r="CY628" s="393"/>
      <c r="CZ628" s="393"/>
    </row>
    <row r="629" s="397" customFormat="true" ht="25.15" customHeight="true" x14ac:dyDescent="0.2">
      <c r="C629" s="1154"/>
      <c r="D629" s="1155"/>
      <c r="E629" s="670"/>
      <c r="F629" s="670"/>
      <c r="G629" s="670"/>
      <c r="H629" s="1154"/>
      <c r="I629" s="1155"/>
      <c r="J629" s="670"/>
      <c r="K629" s="670"/>
      <c r="L629" s="670"/>
      <c r="M629" s="1154"/>
      <c r="N629" s="1155"/>
      <c r="O629" s="670"/>
      <c r="P629" s="670"/>
      <c r="Q629" s="670"/>
      <c r="S629" s="390"/>
      <c r="T629" s="390"/>
      <c r="U629" s="390"/>
      <c r="V629" s="390"/>
      <c r="W629" s="390"/>
      <c r="X629" s="390"/>
      <c r="Y629" s="390"/>
      <c r="Z629" s="390"/>
      <c r="AA629" s="390"/>
      <c r="AB629" s="390"/>
      <c r="AC629" s="390"/>
      <c r="AD629" s="390"/>
      <c r="AE629" s="390"/>
      <c r="AF629" s="390"/>
      <c r="AG629" s="390"/>
      <c r="AH629" s="390"/>
      <c r="AI629" s="390"/>
      <c r="AJ629" s="390"/>
      <c r="AK629" s="390"/>
      <c r="AL629" s="390"/>
      <c r="AM629" s="390"/>
      <c r="AN629" s="390"/>
      <c r="AO629" s="390"/>
      <c r="AP629" s="390"/>
      <c r="AQ629" s="390"/>
      <c r="AR629" s="390"/>
      <c r="AS629" s="390"/>
      <c r="AT629" s="390"/>
      <c r="AU629" s="390"/>
      <c r="AV629" s="390"/>
      <c r="AW629" s="390"/>
      <c r="AX629" s="390"/>
      <c r="AY629" s="390"/>
      <c r="AZ629" s="390"/>
      <c r="BA629" s="393"/>
      <c r="BB629" s="470"/>
      <c r="BC629" s="393"/>
      <c r="BD629" s="393"/>
      <c r="BE629" s="393"/>
      <c r="BF629" s="393"/>
      <c r="BG629" s="393"/>
      <c r="BH629" s="393"/>
      <c r="BI629" s="393"/>
      <c r="BJ629" s="393"/>
      <c r="BK629" s="393"/>
      <c r="BL629" s="393"/>
      <c r="BM629" s="393"/>
      <c r="BN629" s="393"/>
      <c r="BO629" s="393"/>
      <c r="BP629" s="393"/>
      <c r="BQ629" s="393"/>
      <c r="BR629" s="393"/>
      <c r="BS629" s="393"/>
      <c r="BT629" s="393"/>
      <c r="BU629" s="393"/>
      <c r="BV629" s="393"/>
      <c r="BW629" s="393"/>
      <c r="BX629" s="393"/>
      <c r="BY629" s="393"/>
      <c r="BZ629" s="393"/>
      <c r="CA629" s="393"/>
      <c r="CB629" s="393"/>
      <c r="CC629" s="393"/>
      <c r="CD629" s="393"/>
      <c r="CE629" s="393"/>
      <c r="CF629" s="393"/>
      <c r="CG629" s="393"/>
      <c r="CH629" s="393"/>
      <c r="CI629" s="393"/>
      <c r="CJ629" s="393"/>
      <c r="CK629" s="393"/>
      <c r="CL629" s="393"/>
      <c r="CM629" s="393"/>
      <c r="CN629" s="393"/>
      <c r="CO629" s="393"/>
      <c r="CP629" s="393"/>
      <c r="CQ629" s="393"/>
      <c r="CR629" s="393"/>
      <c r="CS629" s="393"/>
      <c r="CT629" s="393"/>
      <c r="CU629" s="393"/>
      <c r="CV629" s="393"/>
      <c r="CW629" s="393"/>
      <c r="CX629" s="393"/>
      <c r="CY629" s="393"/>
      <c r="CZ629" s="393"/>
    </row>
    <row r="630" s="397" customFormat="true" ht="25.15" customHeight="true" x14ac:dyDescent="0.2">
      <c r="C630" s="1154"/>
      <c r="D630" s="1155"/>
      <c r="E630" s="670"/>
      <c r="F630" s="670"/>
      <c r="G630" s="670"/>
      <c r="H630" s="1154"/>
      <c r="I630" s="1155"/>
      <c r="J630" s="670"/>
      <c r="K630" s="670"/>
      <c r="L630" s="670"/>
      <c r="M630" s="1154"/>
      <c r="N630" s="1155"/>
      <c r="O630" s="670"/>
      <c r="P630" s="670"/>
      <c r="Q630" s="670"/>
      <c r="S630" s="390"/>
      <c r="T630" s="390"/>
      <c r="U630" s="390"/>
      <c r="V630" s="390"/>
      <c r="W630" s="390"/>
      <c r="X630" s="390"/>
      <c r="Y630" s="390"/>
      <c r="Z630" s="390"/>
      <c r="AA630" s="390"/>
      <c r="AB630" s="390"/>
      <c r="AC630" s="390"/>
      <c r="AD630" s="390"/>
      <c r="AE630" s="390"/>
      <c r="AF630" s="390"/>
      <c r="AG630" s="390"/>
      <c r="AH630" s="390"/>
      <c r="AI630" s="390"/>
      <c r="AJ630" s="390"/>
      <c r="AK630" s="390"/>
      <c r="AL630" s="390"/>
      <c r="AM630" s="390"/>
      <c r="AN630" s="390"/>
      <c r="AO630" s="390"/>
      <c r="AP630" s="390"/>
      <c r="AQ630" s="390"/>
      <c r="AR630" s="390"/>
      <c r="AS630" s="390"/>
      <c r="AT630" s="390"/>
      <c r="AU630" s="390"/>
      <c r="AV630" s="390"/>
      <c r="AW630" s="390"/>
      <c r="AX630" s="390"/>
      <c r="AY630" s="390"/>
      <c r="AZ630" s="390"/>
      <c r="BA630" s="393"/>
      <c r="BB630" s="470"/>
      <c r="BC630" s="393"/>
      <c r="BD630" s="393"/>
      <c r="BE630" s="393"/>
      <c r="BF630" s="393"/>
      <c r="BG630" s="393"/>
      <c r="BH630" s="393"/>
      <c r="BI630" s="393"/>
      <c r="BJ630" s="393"/>
      <c r="BK630" s="393"/>
      <c r="BL630" s="393"/>
      <c r="BM630" s="393"/>
      <c r="BN630" s="393"/>
      <c r="BO630" s="393"/>
      <c r="BP630" s="393"/>
      <c r="BQ630" s="393"/>
      <c r="BR630" s="393"/>
      <c r="BS630" s="393"/>
      <c r="BT630" s="393"/>
      <c r="BU630" s="393"/>
      <c r="BV630" s="393"/>
      <c r="BW630" s="393"/>
      <c r="BX630" s="393"/>
      <c r="BY630" s="393"/>
      <c r="BZ630" s="393"/>
      <c r="CA630" s="393"/>
      <c r="CB630" s="393"/>
      <c r="CC630" s="393"/>
      <c r="CD630" s="393"/>
      <c r="CE630" s="393"/>
      <c r="CF630" s="393"/>
      <c r="CG630" s="393"/>
      <c r="CH630" s="393"/>
      <c r="CI630" s="393"/>
      <c r="CJ630" s="393"/>
      <c r="CK630" s="393"/>
      <c r="CL630" s="393"/>
      <c r="CM630" s="393"/>
      <c r="CN630" s="393"/>
      <c r="CO630" s="393"/>
      <c r="CP630" s="393"/>
      <c r="CQ630" s="393"/>
      <c r="CR630" s="393"/>
      <c r="CS630" s="393"/>
      <c r="CT630" s="393"/>
      <c r="CU630" s="393"/>
      <c r="CV630" s="393"/>
      <c r="CW630" s="393"/>
      <c r="CX630" s="393"/>
      <c r="CY630" s="393"/>
      <c r="CZ630" s="393"/>
    </row>
    <row r="631" s="397" customFormat="true" ht="25.15" customHeight="true" x14ac:dyDescent="0.2">
      <c r="C631" s="1154"/>
      <c r="D631" s="1155"/>
      <c r="E631" s="670"/>
      <c r="F631" s="670"/>
      <c r="G631" s="670"/>
      <c r="H631" s="1154"/>
      <c r="I631" s="1155"/>
      <c r="J631" s="670"/>
      <c r="K631" s="670"/>
      <c r="L631" s="670"/>
      <c r="M631" s="1154"/>
      <c r="N631" s="1155"/>
      <c r="O631" s="670"/>
      <c r="P631" s="670"/>
      <c r="Q631" s="670"/>
      <c r="S631" s="390"/>
      <c r="T631" s="390"/>
      <c r="U631" s="390"/>
      <c r="V631" s="390"/>
      <c r="W631" s="390"/>
      <c r="X631" s="390"/>
      <c r="Y631" s="390"/>
      <c r="Z631" s="390"/>
      <c r="AA631" s="390"/>
      <c r="AB631" s="390"/>
      <c r="AC631" s="390"/>
      <c r="AD631" s="390"/>
      <c r="AE631" s="390"/>
      <c r="AF631" s="390"/>
      <c r="AG631" s="390"/>
      <c r="AH631" s="390"/>
      <c r="AI631" s="390"/>
      <c r="AJ631" s="390"/>
      <c r="AK631" s="390"/>
      <c r="AL631" s="390"/>
      <c r="AM631" s="390"/>
      <c r="AN631" s="390"/>
      <c r="AO631" s="390"/>
      <c r="AP631" s="390"/>
      <c r="AQ631" s="390"/>
      <c r="AR631" s="390"/>
      <c r="AS631" s="390"/>
      <c r="AT631" s="390"/>
      <c r="AU631" s="390"/>
      <c r="AV631" s="390"/>
      <c r="AW631" s="390"/>
      <c r="AX631" s="390"/>
      <c r="AY631" s="390"/>
      <c r="AZ631" s="390"/>
      <c r="BA631" s="393"/>
      <c r="BB631" s="470"/>
      <c r="BC631" s="393"/>
      <c r="BD631" s="393"/>
      <c r="BE631" s="393"/>
      <c r="BF631" s="393"/>
      <c r="BG631" s="393"/>
      <c r="BH631" s="393"/>
      <c r="BI631" s="393"/>
      <c r="BJ631" s="393"/>
      <c r="BK631" s="393"/>
      <c r="BL631" s="393"/>
      <c r="BM631" s="393"/>
      <c r="BN631" s="393"/>
      <c r="BO631" s="393"/>
      <c r="BP631" s="393"/>
      <c r="BQ631" s="393"/>
      <c r="BR631" s="393"/>
      <c r="BS631" s="393"/>
      <c r="BT631" s="393"/>
      <c r="BU631" s="393"/>
      <c r="BV631" s="393"/>
      <c r="BW631" s="393"/>
      <c r="BX631" s="393"/>
      <c r="BY631" s="393"/>
      <c r="BZ631" s="393"/>
      <c r="CA631" s="393"/>
      <c r="CB631" s="393"/>
      <c r="CC631" s="393"/>
      <c r="CD631" s="393"/>
      <c r="CE631" s="393"/>
      <c r="CF631" s="393"/>
      <c r="CG631" s="393"/>
      <c r="CH631" s="393"/>
      <c r="CI631" s="393"/>
      <c r="CJ631" s="393"/>
      <c r="CK631" s="393"/>
      <c r="CL631" s="393"/>
      <c r="CM631" s="393"/>
      <c r="CN631" s="393"/>
      <c r="CO631" s="393"/>
      <c r="CP631" s="393"/>
      <c r="CQ631" s="393"/>
      <c r="CR631" s="393"/>
      <c r="CS631" s="393"/>
      <c r="CT631" s="393"/>
      <c r="CU631" s="393"/>
      <c r="CV631" s="393"/>
      <c r="CW631" s="393"/>
      <c r="CX631" s="393"/>
      <c r="CY631" s="393"/>
      <c r="CZ631" s="393"/>
    </row>
    <row r="632" s="397" customFormat="true" ht="25.15" customHeight="true" x14ac:dyDescent="0.2">
      <c r="C632" s="1154"/>
      <c r="D632" s="1155"/>
      <c r="E632" s="670"/>
      <c r="F632" s="670"/>
      <c r="G632" s="670"/>
      <c r="H632" s="1154"/>
      <c r="I632" s="1155"/>
      <c r="J632" s="670"/>
      <c r="K632" s="670"/>
      <c r="L632" s="670"/>
      <c r="M632" s="1154"/>
      <c r="N632" s="1155"/>
      <c r="O632" s="670"/>
      <c r="P632" s="670"/>
      <c r="Q632" s="670"/>
      <c r="S632" s="390"/>
      <c r="T632" s="390"/>
      <c r="U632" s="390"/>
      <c r="V632" s="390"/>
      <c r="W632" s="390"/>
      <c r="X632" s="390"/>
      <c r="Y632" s="390"/>
      <c r="Z632" s="390"/>
      <c r="AA632" s="390"/>
      <c r="AB632" s="390"/>
      <c r="AC632" s="390"/>
      <c r="AD632" s="390"/>
      <c r="AE632" s="390"/>
      <c r="AF632" s="390"/>
      <c r="AG632" s="390"/>
      <c r="AH632" s="390"/>
      <c r="AI632" s="390"/>
      <c r="AJ632" s="390"/>
      <c r="AK632" s="390"/>
      <c r="AL632" s="390"/>
      <c r="AM632" s="390"/>
      <c r="AN632" s="390"/>
      <c r="AO632" s="390"/>
      <c r="AP632" s="390"/>
      <c r="AQ632" s="390"/>
      <c r="AR632" s="390"/>
      <c r="AS632" s="390"/>
      <c r="AT632" s="390"/>
      <c r="AU632" s="390"/>
      <c r="AV632" s="390"/>
      <c r="AW632" s="390"/>
      <c r="AX632" s="390"/>
      <c r="AY632" s="390"/>
      <c r="AZ632" s="390"/>
      <c r="BA632" s="393"/>
      <c r="BB632" s="470"/>
      <c r="BC632" s="393"/>
      <c r="BD632" s="393"/>
      <c r="BE632" s="393"/>
      <c r="BF632" s="393"/>
      <c r="BG632" s="393"/>
      <c r="BH632" s="393"/>
      <c r="BI632" s="393"/>
      <c r="BJ632" s="393"/>
      <c r="BK632" s="393"/>
      <c r="BL632" s="393"/>
      <c r="BM632" s="393"/>
      <c r="BN632" s="393"/>
      <c r="BO632" s="393"/>
      <c r="BP632" s="393"/>
      <c r="BQ632" s="393"/>
      <c r="BR632" s="393"/>
      <c r="BS632" s="393"/>
      <c r="BT632" s="393"/>
      <c r="BU632" s="393"/>
      <c r="BV632" s="393"/>
      <c r="BW632" s="393"/>
      <c r="BX632" s="393"/>
      <c r="BY632" s="393"/>
      <c r="BZ632" s="393"/>
      <c r="CA632" s="393"/>
      <c r="CB632" s="393"/>
      <c r="CC632" s="393"/>
      <c r="CD632" s="393"/>
      <c r="CE632" s="393"/>
      <c r="CF632" s="393"/>
      <c r="CG632" s="393"/>
      <c r="CH632" s="393"/>
      <c r="CI632" s="393"/>
      <c r="CJ632" s="393"/>
      <c r="CK632" s="393"/>
      <c r="CL632" s="393"/>
      <c r="CM632" s="393"/>
      <c r="CN632" s="393"/>
      <c r="CO632" s="393"/>
      <c r="CP632" s="393"/>
      <c r="CQ632" s="393"/>
      <c r="CR632" s="393"/>
      <c r="CS632" s="393"/>
      <c r="CT632" s="393"/>
      <c r="CU632" s="393"/>
      <c r="CV632" s="393"/>
      <c r="CW632" s="393"/>
      <c r="CX632" s="393"/>
      <c r="CY632" s="393"/>
      <c r="CZ632" s="393"/>
    </row>
    <row r="633" s="397" customFormat="true" ht="25.15" customHeight="true" x14ac:dyDescent="0.2">
      <c r="C633" s="1154"/>
      <c r="D633" s="1155"/>
      <c r="E633" s="670"/>
      <c r="F633" s="670"/>
      <c r="G633" s="670"/>
      <c r="H633" s="1154"/>
      <c r="I633" s="1155"/>
      <c r="J633" s="670"/>
      <c r="K633" s="670"/>
      <c r="L633" s="670"/>
      <c r="M633" s="1154"/>
      <c r="N633" s="1155"/>
      <c r="O633" s="670"/>
      <c r="P633" s="670"/>
      <c r="Q633" s="670"/>
      <c r="S633" s="390"/>
      <c r="T633" s="390"/>
      <c r="U633" s="390"/>
      <c r="V633" s="390"/>
      <c r="W633" s="390"/>
      <c r="X633" s="390"/>
      <c r="Y633" s="390"/>
      <c r="Z633" s="390"/>
      <c r="AA633" s="390"/>
      <c r="AB633" s="390"/>
      <c r="AC633" s="390"/>
      <c r="AD633" s="390"/>
      <c r="AE633" s="390"/>
      <c r="AF633" s="390"/>
      <c r="AG633" s="390"/>
      <c r="AH633" s="390"/>
      <c r="AI633" s="390"/>
      <c r="AJ633" s="390"/>
      <c r="AK633" s="390"/>
      <c r="AL633" s="390"/>
      <c r="AM633" s="390"/>
      <c r="AN633" s="390"/>
      <c r="AO633" s="390"/>
      <c r="AP633" s="390"/>
      <c r="AQ633" s="390"/>
      <c r="AR633" s="390"/>
      <c r="AS633" s="390"/>
      <c r="AT633" s="390"/>
      <c r="AU633" s="390"/>
      <c r="AV633" s="390"/>
      <c r="AW633" s="390"/>
      <c r="AX633" s="390"/>
      <c r="AY633" s="390"/>
      <c r="AZ633" s="390"/>
      <c r="BA633" s="393"/>
      <c r="BB633" s="470"/>
      <c r="BC633" s="393"/>
      <c r="BD633" s="393"/>
      <c r="BE633" s="393"/>
      <c r="BF633" s="393"/>
      <c r="BG633" s="393"/>
      <c r="BH633" s="393"/>
      <c r="BI633" s="393"/>
      <c r="BJ633" s="393"/>
      <c r="BK633" s="393"/>
      <c r="BL633" s="393"/>
      <c r="BM633" s="393"/>
      <c r="BN633" s="393"/>
      <c r="BO633" s="393"/>
      <c r="BP633" s="393"/>
      <c r="BQ633" s="393"/>
      <c r="BR633" s="393"/>
      <c r="BS633" s="393"/>
      <c r="BT633" s="393"/>
      <c r="BU633" s="393"/>
      <c r="BV633" s="393"/>
      <c r="BW633" s="393"/>
      <c r="BX633" s="393"/>
      <c r="BY633" s="393"/>
      <c r="BZ633" s="393"/>
      <c r="CA633" s="393"/>
      <c r="CB633" s="393"/>
      <c r="CC633" s="393"/>
      <c r="CD633" s="393"/>
      <c r="CE633" s="393"/>
      <c r="CF633" s="393"/>
      <c r="CG633" s="393"/>
      <c r="CH633" s="393"/>
      <c r="CI633" s="393"/>
      <c r="CJ633" s="393"/>
      <c r="CK633" s="393"/>
      <c r="CL633" s="393"/>
      <c r="CM633" s="393"/>
      <c r="CN633" s="393"/>
      <c r="CO633" s="393"/>
      <c r="CP633" s="393"/>
      <c r="CQ633" s="393"/>
      <c r="CR633" s="393"/>
      <c r="CS633" s="393"/>
      <c r="CT633" s="393"/>
      <c r="CU633" s="393"/>
      <c r="CV633" s="393"/>
      <c r="CW633" s="393"/>
      <c r="CX633" s="393"/>
      <c r="CY633" s="393"/>
      <c r="CZ633" s="393"/>
    </row>
    <row r="634" s="397" customFormat="true" ht="25.15" customHeight="true" x14ac:dyDescent="0.2">
      <c r="C634" s="1154"/>
      <c r="D634" s="1155"/>
      <c r="E634" s="670"/>
      <c r="F634" s="670"/>
      <c r="G634" s="670"/>
      <c r="H634" s="1154"/>
      <c r="I634" s="1155"/>
      <c r="J634" s="670"/>
      <c r="K634" s="670"/>
      <c r="L634" s="670"/>
      <c r="M634" s="1154"/>
      <c r="N634" s="1155"/>
      <c r="O634" s="670"/>
      <c r="P634" s="670"/>
      <c r="Q634" s="670"/>
      <c r="S634" s="390"/>
      <c r="T634" s="390"/>
      <c r="U634" s="390"/>
      <c r="V634" s="390"/>
      <c r="W634" s="390"/>
      <c r="X634" s="390"/>
      <c r="Y634" s="390"/>
      <c r="Z634" s="390"/>
      <c r="AA634" s="390"/>
      <c r="AB634" s="390"/>
      <c r="AC634" s="390"/>
      <c r="AD634" s="390"/>
      <c r="AE634" s="390"/>
      <c r="AF634" s="390"/>
      <c r="AG634" s="390"/>
      <c r="AH634" s="390"/>
      <c r="AI634" s="390"/>
      <c r="AJ634" s="390"/>
      <c r="AK634" s="390"/>
      <c r="AL634" s="390"/>
      <c r="AM634" s="390"/>
      <c r="AN634" s="390"/>
      <c r="AO634" s="390"/>
      <c r="AP634" s="390"/>
      <c r="AQ634" s="390"/>
      <c r="AR634" s="390"/>
      <c r="AS634" s="390"/>
      <c r="AT634" s="390"/>
      <c r="AU634" s="390"/>
      <c r="AV634" s="390"/>
      <c r="AW634" s="390"/>
      <c r="AX634" s="390"/>
      <c r="AY634" s="390"/>
      <c r="AZ634" s="390"/>
      <c r="BA634" s="393"/>
      <c r="BB634" s="470"/>
      <c r="BC634" s="393"/>
      <c r="BD634" s="393"/>
      <c r="BE634" s="393"/>
      <c r="BF634" s="393"/>
      <c r="BG634" s="393"/>
      <c r="BH634" s="393"/>
      <c r="BI634" s="393"/>
      <c r="BJ634" s="393"/>
      <c r="BK634" s="393"/>
      <c r="BL634" s="393"/>
      <c r="BM634" s="393"/>
      <c r="BN634" s="393"/>
      <c r="BO634" s="393"/>
      <c r="BP634" s="393"/>
      <c r="BQ634" s="393"/>
      <c r="BR634" s="393"/>
      <c r="BS634" s="393"/>
      <c r="BT634" s="393"/>
      <c r="BU634" s="393"/>
      <c r="BV634" s="393"/>
      <c r="BW634" s="393"/>
      <c r="BX634" s="393"/>
      <c r="BY634" s="393"/>
      <c r="BZ634" s="393"/>
      <c r="CA634" s="393"/>
      <c r="CB634" s="393"/>
      <c r="CC634" s="393"/>
      <c r="CD634" s="393"/>
      <c r="CE634" s="393"/>
      <c r="CF634" s="393"/>
      <c r="CG634" s="393"/>
      <c r="CH634" s="393"/>
      <c r="CI634" s="393"/>
      <c r="CJ634" s="393"/>
      <c r="CK634" s="393"/>
      <c r="CL634" s="393"/>
      <c r="CM634" s="393"/>
      <c r="CN634" s="393"/>
      <c r="CO634" s="393"/>
      <c r="CP634" s="393"/>
      <c r="CQ634" s="393"/>
      <c r="CR634" s="393"/>
      <c r="CS634" s="393"/>
      <c r="CT634" s="393"/>
      <c r="CU634" s="393"/>
      <c r="CV634" s="393"/>
      <c r="CW634" s="393"/>
      <c r="CX634" s="393"/>
      <c r="CY634" s="393"/>
      <c r="CZ634" s="393"/>
    </row>
    <row r="635" s="397" customFormat="true" ht="25.15" customHeight="true" x14ac:dyDescent="0.2">
      <c r="C635" s="1154"/>
      <c r="D635" s="1155"/>
      <c r="E635" s="670"/>
      <c r="F635" s="670"/>
      <c r="G635" s="670"/>
      <c r="H635" s="1154"/>
      <c r="I635" s="1155"/>
      <c r="J635" s="670"/>
      <c r="K635" s="670"/>
      <c r="L635" s="670"/>
      <c r="M635" s="1154"/>
      <c r="N635" s="1155"/>
      <c r="O635" s="670"/>
      <c r="P635" s="670"/>
      <c r="Q635" s="670"/>
      <c r="S635" s="390"/>
      <c r="T635" s="390"/>
      <c r="U635" s="390"/>
      <c r="V635" s="390"/>
      <c r="W635" s="390"/>
      <c r="X635" s="390"/>
      <c r="Y635" s="390"/>
      <c r="Z635" s="390"/>
      <c r="AA635" s="390"/>
      <c r="AB635" s="390"/>
      <c r="AC635" s="390"/>
      <c r="AD635" s="390"/>
      <c r="AE635" s="390"/>
      <c r="AF635" s="390"/>
      <c r="AG635" s="390"/>
      <c r="AH635" s="390"/>
      <c r="AI635" s="390"/>
      <c r="AJ635" s="390"/>
      <c r="AK635" s="390"/>
      <c r="AL635" s="390"/>
      <c r="AM635" s="390"/>
      <c r="AN635" s="390"/>
      <c r="AO635" s="390"/>
      <c r="AP635" s="390"/>
      <c r="AQ635" s="390"/>
      <c r="AR635" s="390"/>
      <c r="AS635" s="390"/>
      <c r="AT635" s="390"/>
      <c r="AU635" s="390"/>
      <c r="AV635" s="390"/>
      <c r="AW635" s="390"/>
      <c r="AX635" s="390"/>
      <c r="AY635" s="390"/>
      <c r="AZ635" s="390"/>
      <c r="BA635" s="393"/>
      <c r="BB635" s="470"/>
      <c r="BC635" s="393"/>
      <c r="BD635" s="393"/>
      <c r="BE635" s="393"/>
      <c r="BF635" s="393"/>
      <c r="BG635" s="393"/>
      <c r="BH635" s="393"/>
      <c r="BI635" s="393"/>
      <c r="BJ635" s="393"/>
      <c r="BK635" s="393"/>
      <c r="BL635" s="393"/>
      <c r="BM635" s="393"/>
      <c r="BN635" s="393"/>
      <c r="BO635" s="393"/>
      <c r="BP635" s="393"/>
      <c r="BQ635" s="393"/>
      <c r="BR635" s="393"/>
      <c r="BS635" s="393"/>
      <c r="BT635" s="393"/>
      <c r="BU635" s="393"/>
      <c r="BV635" s="393"/>
      <c r="BW635" s="393"/>
      <c r="BX635" s="393"/>
      <c r="BY635" s="393"/>
      <c r="BZ635" s="393"/>
      <c r="CA635" s="393"/>
      <c r="CB635" s="393"/>
      <c r="CC635" s="393"/>
      <c r="CD635" s="393"/>
      <c r="CE635" s="393"/>
      <c r="CF635" s="393"/>
      <c r="CG635" s="393"/>
      <c r="CH635" s="393"/>
      <c r="CI635" s="393"/>
      <c r="CJ635" s="393"/>
      <c r="CK635" s="393"/>
      <c r="CL635" s="393"/>
      <c r="CM635" s="393"/>
      <c r="CN635" s="393"/>
      <c r="CO635" s="393"/>
      <c r="CP635" s="393"/>
      <c r="CQ635" s="393"/>
      <c r="CR635" s="393"/>
      <c r="CS635" s="393"/>
      <c r="CT635" s="393"/>
      <c r="CU635" s="393"/>
      <c r="CV635" s="393"/>
      <c r="CW635" s="393"/>
      <c r="CX635" s="393"/>
      <c r="CY635" s="393"/>
      <c r="CZ635" s="393"/>
    </row>
    <row r="636" s="397" customFormat="true" ht="25.15" customHeight="true" x14ac:dyDescent="0.2">
      <c r="C636" s="1154"/>
      <c r="D636" s="1155"/>
      <c r="E636" s="670"/>
      <c r="F636" s="670"/>
      <c r="G636" s="670"/>
      <c r="H636" s="1154"/>
      <c r="I636" s="1155"/>
      <c r="J636" s="670"/>
      <c r="K636" s="670"/>
      <c r="L636" s="670"/>
      <c r="M636" s="1154"/>
      <c r="N636" s="1155"/>
      <c r="O636" s="670"/>
      <c r="P636" s="670"/>
      <c r="Q636" s="670"/>
      <c r="S636" s="390"/>
      <c r="T636" s="390"/>
      <c r="U636" s="390"/>
      <c r="V636" s="390"/>
      <c r="W636" s="390"/>
      <c r="X636" s="390"/>
      <c r="Y636" s="390"/>
      <c r="Z636" s="390"/>
      <c r="AA636" s="390"/>
      <c r="AB636" s="390"/>
      <c r="AC636" s="390"/>
      <c r="AD636" s="390"/>
      <c r="AE636" s="390"/>
      <c r="AF636" s="390"/>
      <c r="AG636" s="390"/>
      <c r="AH636" s="390"/>
      <c r="AI636" s="390"/>
      <c r="AJ636" s="390"/>
      <c r="AK636" s="390"/>
      <c r="AL636" s="390"/>
      <c r="AM636" s="390"/>
      <c r="AN636" s="390"/>
      <c r="AO636" s="390"/>
      <c r="AP636" s="390"/>
      <c r="AQ636" s="390"/>
      <c r="AR636" s="390"/>
      <c r="AS636" s="390"/>
      <c r="AT636" s="390"/>
      <c r="AU636" s="390"/>
      <c r="AV636" s="390"/>
      <c r="AW636" s="390"/>
      <c r="AX636" s="390"/>
      <c r="AY636" s="390"/>
      <c r="AZ636" s="390"/>
      <c r="BA636" s="393"/>
      <c r="BB636" s="470"/>
      <c r="BC636" s="393"/>
      <c r="BD636" s="393"/>
      <c r="BE636" s="393"/>
      <c r="BF636" s="393"/>
      <c r="BG636" s="393"/>
      <c r="BH636" s="393"/>
      <c r="BI636" s="393"/>
      <c r="BJ636" s="393"/>
      <c r="BK636" s="393"/>
      <c r="BL636" s="393"/>
      <c r="BM636" s="393"/>
      <c r="BN636" s="393"/>
      <c r="BO636" s="393"/>
      <c r="BP636" s="393"/>
      <c r="BQ636" s="393"/>
      <c r="BR636" s="393"/>
      <c r="BS636" s="393"/>
      <c r="BT636" s="393"/>
      <c r="BU636" s="393"/>
      <c r="BV636" s="393"/>
      <c r="BW636" s="393"/>
      <c r="BX636" s="393"/>
      <c r="BY636" s="393"/>
      <c r="BZ636" s="393"/>
      <c r="CA636" s="393"/>
      <c r="CB636" s="393"/>
      <c r="CC636" s="393"/>
      <c r="CD636" s="393"/>
      <c r="CE636" s="393"/>
      <c r="CF636" s="393"/>
      <c r="CG636" s="393"/>
      <c r="CH636" s="393"/>
      <c r="CI636" s="393"/>
      <c r="CJ636" s="393"/>
      <c r="CK636" s="393"/>
      <c r="CL636" s="393"/>
      <c r="CM636" s="393"/>
      <c r="CN636" s="393"/>
      <c r="CO636" s="393"/>
      <c r="CP636" s="393"/>
      <c r="CQ636" s="393"/>
      <c r="CR636" s="393"/>
      <c r="CS636" s="393"/>
      <c r="CT636" s="393"/>
      <c r="CU636" s="393"/>
      <c r="CV636" s="393"/>
      <c r="CW636" s="393"/>
      <c r="CX636" s="393"/>
      <c r="CY636" s="393"/>
      <c r="CZ636" s="393"/>
    </row>
    <row r="637" s="397" customFormat="true" ht="25.15" customHeight="true" x14ac:dyDescent="0.2">
      <c r="C637" s="1154"/>
      <c r="D637" s="1155"/>
      <c r="E637" s="670"/>
      <c r="F637" s="670"/>
      <c r="G637" s="670"/>
      <c r="H637" s="1154"/>
      <c r="I637" s="1155"/>
      <c r="J637" s="670"/>
      <c r="K637" s="670"/>
      <c r="L637" s="670"/>
      <c r="M637" s="1154"/>
      <c r="N637" s="1155"/>
      <c r="O637" s="670"/>
      <c r="P637" s="670"/>
      <c r="Q637" s="670"/>
      <c r="S637" s="390"/>
      <c r="T637" s="390"/>
      <c r="U637" s="390"/>
      <c r="V637" s="390"/>
      <c r="W637" s="390"/>
      <c r="X637" s="390"/>
      <c r="Y637" s="390"/>
      <c r="Z637" s="390"/>
      <c r="AA637" s="390"/>
      <c r="AB637" s="390"/>
      <c r="AC637" s="390"/>
      <c r="AD637" s="390"/>
      <c r="AE637" s="390"/>
      <c r="AF637" s="390"/>
      <c r="AG637" s="390"/>
      <c r="AH637" s="390"/>
      <c r="AI637" s="390"/>
      <c r="AJ637" s="390"/>
      <c r="AK637" s="390"/>
      <c r="AL637" s="390"/>
      <c r="AM637" s="390"/>
      <c r="AN637" s="390"/>
      <c r="AO637" s="390"/>
      <c r="AP637" s="390"/>
      <c r="AQ637" s="390"/>
      <c r="AR637" s="390"/>
      <c r="AS637" s="390"/>
      <c r="AT637" s="390"/>
      <c r="AU637" s="390"/>
      <c r="AV637" s="390"/>
      <c r="AW637" s="390"/>
      <c r="AX637" s="390"/>
      <c r="AY637" s="390"/>
      <c r="AZ637" s="390"/>
      <c r="BA637" s="393"/>
      <c r="BB637" s="470"/>
      <c r="BC637" s="393"/>
      <c r="BD637" s="393"/>
      <c r="BE637" s="393"/>
      <c r="BF637" s="393"/>
      <c r="BG637" s="393"/>
      <c r="BH637" s="393"/>
      <c r="BI637" s="393"/>
      <c r="BJ637" s="393"/>
      <c r="BK637" s="393"/>
      <c r="BL637" s="393"/>
      <c r="BM637" s="393"/>
      <c r="BN637" s="393"/>
      <c r="BO637" s="393"/>
      <c r="BP637" s="393"/>
      <c r="BQ637" s="393"/>
      <c r="BR637" s="393"/>
      <c r="BS637" s="393"/>
      <c r="BT637" s="393"/>
      <c r="BU637" s="393"/>
      <c r="BV637" s="393"/>
      <c r="BW637" s="393"/>
      <c r="BX637" s="393"/>
      <c r="BY637" s="393"/>
      <c r="BZ637" s="393"/>
      <c r="CA637" s="393"/>
      <c r="CB637" s="393"/>
      <c r="CC637" s="393"/>
      <c r="CD637" s="393"/>
      <c r="CE637" s="393"/>
      <c r="CF637" s="393"/>
      <c r="CG637" s="393"/>
      <c r="CH637" s="393"/>
      <c r="CI637" s="393"/>
      <c r="CJ637" s="393"/>
      <c r="CK637" s="393"/>
      <c r="CL637" s="393"/>
      <c r="CM637" s="393"/>
      <c r="CN637" s="393"/>
      <c r="CO637" s="393"/>
      <c r="CP637" s="393"/>
      <c r="CQ637" s="393"/>
      <c r="CR637" s="393"/>
      <c r="CS637" s="393"/>
      <c r="CT637" s="393"/>
      <c r="CU637" s="393"/>
      <c r="CV637" s="393"/>
      <c r="CW637" s="393"/>
      <c r="CX637" s="393"/>
      <c r="CY637" s="393"/>
      <c r="CZ637" s="393"/>
    </row>
    <row r="638" s="397" customFormat="true" ht="25.15" customHeight="true" x14ac:dyDescent="0.2">
      <c r="C638" s="1154"/>
      <c r="D638" s="1155"/>
      <c r="E638" s="670"/>
      <c r="F638" s="670"/>
      <c r="G638" s="670"/>
      <c r="H638" s="1154"/>
      <c r="I638" s="1155"/>
      <c r="J638" s="670"/>
      <c r="K638" s="670"/>
      <c r="L638" s="670"/>
      <c r="M638" s="1154"/>
      <c r="N638" s="1155"/>
      <c r="O638" s="670"/>
      <c r="P638" s="670"/>
      <c r="Q638" s="670"/>
      <c r="S638" s="390"/>
      <c r="T638" s="390"/>
      <c r="U638" s="390"/>
      <c r="V638" s="390"/>
      <c r="W638" s="390"/>
      <c r="X638" s="390"/>
      <c r="Y638" s="390"/>
      <c r="Z638" s="390"/>
      <c r="AA638" s="390"/>
      <c r="AB638" s="390"/>
      <c r="AC638" s="390"/>
      <c r="AD638" s="390"/>
      <c r="AE638" s="390"/>
      <c r="AF638" s="390"/>
      <c r="AG638" s="390"/>
      <c r="AH638" s="390"/>
      <c r="AI638" s="390"/>
      <c r="AJ638" s="390"/>
      <c r="AK638" s="390"/>
      <c r="AL638" s="390"/>
      <c r="AM638" s="390"/>
      <c r="AN638" s="390"/>
      <c r="AO638" s="390"/>
      <c r="AP638" s="390"/>
      <c r="AQ638" s="390"/>
      <c r="AR638" s="390"/>
      <c r="AS638" s="390"/>
      <c r="AT638" s="390"/>
      <c r="AU638" s="390"/>
      <c r="AV638" s="390"/>
      <c r="AW638" s="390"/>
      <c r="AX638" s="390"/>
      <c r="AY638" s="390"/>
      <c r="AZ638" s="390"/>
      <c r="BA638" s="393"/>
      <c r="BB638" s="470"/>
      <c r="BC638" s="393"/>
      <c r="BD638" s="393"/>
      <c r="BE638" s="393"/>
      <c r="BF638" s="393"/>
      <c r="BG638" s="393"/>
      <c r="BH638" s="393"/>
      <c r="BI638" s="393"/>
      <c r="BJ638" s="393"/>
      <c r="BK638" s="393"/>
      <c r="BL638" s="393"/>
      <c r="BM638" s="393"/>
      <c r="BN638" s="393"/>
      <c r="BO638" s="393"/>
      <c r="BP638" s="393"/>
      <c r="BQ638" s="393"/>
      <c r="BR638" s="393"/>
      <c r="BS638" s="393"/>
      <c r="BT638" s="393"/>
      <c r="BU638" s="393"/>
      <c r="BV638" s="393"/>
      <c r="BW638" s="393"/>
      <c r="BX638" s="393"/>
      <c r="BY638" s="393"/>
      <c r="BZ638" s="393"/>
      <c r="CA638" s="393"/>
      <c r="CB638" s="393"/>
      <c r="CC638" s="393"/>
      <c r="CD638" s="393"/>
      <c r="CE638" s="393"/>
      <c r="CF638" s="393"/>
      <c r="CG638" s="393"/>
      <c r="CH638" s="393"/>
      <c r="CI638" s="393"/>
      <c r="CJ638" s="393"/>
      <c r="CK638" s="393"/>
      <c r="CL638" s="393"/>
      <c r="CM638" s="393"/>
      <c r="CN638" s="393"/>
      <c r="CO638" s="393"/>
      <c r="CP638" s="393"/>
      <c r="CQ638" s="393"/>
      <c r="CR638" s="393"/>
      <c r="CS638" s="393"/>
      <c r="CT638" s="393"/>
      <c r="CU638" s="393"/>
      <c r="CV638" s="393"/>
      <c r="CW638" s="393"/>
      <c r="CX638" s="393"/>
      <c r="CY638" s="393"/>
      <c r="CZ638" s="393"/>
    </row>
    <row r="639" s="397" customFormat="true" ht="25.15" customHeight="true" x14ac:dyDescent="0.2">
      <c r="C639" s="1154"/>
      <c r="D639" s="1155"/>
      <c r="E639" s="670"/>
      <c r="F639" s="670"/>
      <c r="G639" s="670"/>
      <c r="H639" s="1154"/>
      <c r="I639" s="1155"/>
      <c r="J639" s="670"/>
      <c r="K639" s="670"/>
      <c r="L639" s="670"/>
      <c r="M639" s="1154"/>
      <c r="N639" s="1155"/>
      <c r="O639" s="670"/>
      <c r="P639" s="670"/>
      <c r="Q639" s="670"/>
      <c r="S639" s="390"/>
      <c r="T639" s="390"/>
      <c r="U639" s="390"/>
      <c r="V639" s="390"/>
      <c r="W639" s="390"/>
      <c r="X639" s="390"/>
      <c r="Y639" s="390"/>
      <c r="Z639" s="390"/>
      <c r="AA639" s="390"/>
      <c r="AB639" s="390"/>
      <c r="AC639" s="390"/>
      <c r="AD639" s="390"/>
      <c r="AE639" s="390"/>
      <c r="AF639" s="390"/>
      <c r="AG639" s="390"/>
      <c r="AH639" s="390"/>
      <c r="AI639" s="390"/>
      <c r="AJ639" s="390"/>
      <c r="AK639" s="390"/>
      <c r="AL639" s="390"/>
      <c r="AM639" s="390"/>
      <c r="AN639" s="390"/>
      <c r="AO639" s="390"/>
      <c r="AP639" s="390"/>
      <c r="AQ639" s="390"/>
      <c r="AR639" s="390"/>
      <c r="AS639" s="390"/>
      <c r="AT639" s="390"/>
      <c r="AU639" s="390"/>
      <c r="AV639" s="390"/>
      <c r="AW639" s="390"/>
      <c r="AX639" s="390"/>
      <c r="AY639" s="390"/>
      <c r="AZ639" s="390"/>
      <c r="BA639" s="393"/>
      <c r="BB639" s="470"/>
      <c r="BC639" s="393"/>
      <c r="BD639" s="393"/>
      <c r="BE639" s="393"/>
      <c r="BF639" s="393"/>
      <c r="BG639" s="393"/>
      <c r="BH639" s="393"/>
      <c r="BI639" s="393"/>
      <c r="BJ639" s="393"/>
      <c r="BK639" s="393"/>
      <c r="BL639" s="393"/>
      <c r="BM639" s="393"/>
      <c r="BN639" s="393"/>
      <c r="BO639" s="393"/>
      <c r="BP639" s="393"/>
      <c r="BQ639" s="393"/>
      <c r="BR639" s="393"/>
      <c r="BS639" s="393"/>
      <c r="BT639" s="393"/>
      <c r="BU639" s="393"/>
      <c r="BV639" s="393"/>
      <c r="BW639" s="393"/>
      <c r="BX639" s="393"/>
      <c r="BY639" s="393"/>
      <c r="BZ639" s="393"/>
      <c r="CA639" s="393"/>
      <c r="CB639" s="393"/>
      <c r="CC639" s="393"/>
      <c r="CD639" s="393"/>
      <c r="CE639" s="393"/>
      <c r="CF639" s="393"/>
      <c r="CG639" s="393"/>
      <c r="CH639" s="393"/>
      <c r="CI639" s="393"/>
      <c r="CJ639" s="393"/>
      <c r="CK639" s="393"/>
      <c r="CL639" s="393"/>
      <c r="CM639" s="393"/>
      <c r="CN639" s="393"/>
      <c r="CO639" s="393"/>
      <c r="CP639" s="393"/>
      <c r="CQ639" s="393"/>
      <c r="CR639" s="393"/>
      <c r="CS639" s="393"/>
      <c r="CT639" s="393"/>
      <c r="CU639" s="393"/>
      <c r="CV639" s="393"/>
      <c r="CW639" s="393"/>
      <c r="CX639" s="393"/>
      <c r="CY639" s="393"/>
      <c r="CZ639" s="393"/>
    </row>
    <row r="640" s="397" customFormat="true" ht="25.15" customHeight="true" x14ac:dyDescent="0.2">
      <c r="C640" s="1154"/>
      <c r="D640" s="1155"/>
      <c r="E640" s="670"/>
      <c r="F640" s="670"/>
      <c r="G640" s="670"/>
      <c r="H640" s="1154"/>
      <c r="I640" s="1155"/>
      <c r="J640" s="670"/>
      <c r="K640" s="670"/>
      <c r="L640" s="670"/>
      <c r="M640" s="1154"/>
      <c r="N640" s="1155"/>
      <c r="O640" s="670"/>
      <c r="P640" s="670"/>
      <c r="Q640" s="670"/>
      <c r="S640" s="390"/>
      <c r="T640" s="390"/>
      <c r="U640" s="390"/>
      <c r="V640" s="390"/>
      <c r="W640" s="390"/>
      <c r="X640" s="390"/>
      <c r="Y640" s="390"/>
      <c r="Z640" s="390"/>
      <c r="AA640" s="390"/>
      <c r="AB640" s="390"/>
      <c r="AC640" s="390"/>
      <c r="AD640" s="390"/>
      <c r="AE640" s="390"/>
      <c r="AF640" s="390"/>
      <c r="AG640" s="390"/>
      <c r="AH640" s="390"/>
      <c r="AI640" s="390"/>
      <c r="AJ640" s="390"/>
      <c r="AK640" s="390"/>
      <c r="AL640" s="390"/>
      <c r="AM640" s="390"/>
      <c r="AN640" s="390"/>
      <c r="AO640" s="390"/>
      <c r="AP640" s="390"/>
      <c r="AQ640" s="390"/>
      <c r="AR640" s="390"/>
      <c r="AS640" s="390"/>
      <c r="AT640" s="390"/>
      <c r="AU640" s="390"/>
      <c r="AV640" s="390"/>
      <c r="AW640" s="390"/>
      <c r="AX640" s="390"/>
      <c r="AY640" s="390"/>
      <c r="AZ640" s="390"/>
      <c r="BA640" s="393"/>
      <c r="BB640" s="470"/>
      <c r="BC640" s="393"/>
      <c r="BD640" s="393"/>
      <c r="BE640" s="393"/>
      <c r="BF640" s="393"/>
      <c r="BG640" s="393"/>
      <c r="BH640" s="393"/>
      <c r="BI640" s="393"/>
      <c r="BJ640" s="393"/>
      <c r="BK640" s="393"/>
      <c r="BL640" s="393"/>
      <c r="BM640" s="393"/>
      <c r="BN640" s="393"/>
      <c r="BO640" s="393"/>
      <c r="BP640" s="393"/>
      <c r="BQ640" s="393"/>
      <c r="BR640" s="393"/>
      <c r="BS640" s="393"/>
      <c r="BT640" s="393"/>
      <c r="BU640" s="393"/>
      <c r="BV640" s="393"/>
      <c r="BW640" s="393"/>
      <c r="BX640" s="393"/>
      <c r="BY640" s="393"/>
      <c r="BZ640" s="393"/>
      <c r="CA640" s="393"/>
      <c r="CB640" s="393"/>
      <c r="CC640" s="393"/>
      <c r="CD640" s="393"/>
      <c r="CE640" s="393"/>
      <c r="CF640" s="393"/>
      <c r="CG640" s="393"/>
      <c r="CH640" s="393"/>
      <c r="CI640" s="393"/>
      <c r="CJ640" s="393"/>
      <c r="CK640" s="393"/>
      <c r="CL640" s="393"/>
      <c r="CM640" s="393"/>
      <c r="CN640" s="393"/>
      <c r="CO640" s="393"/>
      <c r="CP640" s="393"/>
      <c r="CQ640" s="393"/>
      <c r="CR640" s="393"/>
      <c r="CS640" s="393"/>
      <c r="CT640" s="393"/>
      <c r="CU640" s="393"/>
      <c r="CV640" s="393"/>
      <c r="CW640" s="393"/>
      <c r="CX640" s="393"/>
      <c r="CY640" s="393"/>
      <c r="CZ640" s="393"/>
    </row>
    <row r="641" s="397" customFormat="true" ht="25.15" customHeight="true" x14ac:dyDescent="0.2">
      <c r="C641" s="1154"/>
      <c r="D641" s="1155"/>
      <c r="E641" s="670"/>
      <c r="F641" s="670"/>
      <c r="G641" s="670"/>
      <c r="H641" s="1154"/>
      <c r="I641" s="1155"/>
      <c r="J641" s="670"/>
      <c r="K641" s="670"/>
      <c r="L641" s="670"/>
      <c r="M641" s="1154"/>
      <c r="N641" s="1155"/>
      <c r="O641" s="670"/>
      <c r="P641" s="670"/>
      <c r="Q641" s="670"/>
      <c r="S641" s="390"/>
      <c r="T641" s="390"/>
      <c r="U641" s="390"/>
      <c r="V641" s="390"/>
      <c r="W641" s="390"/>
      <c r="X641" s="390"/>
      <c r="Y641" s="390"/>
      <c r="Z641" s="390"/>
      <c r="AA641" s="390"/>
      <c r="AB641" s="390"/>
      <c r="AC641" s="390"/>
      <c r="AD641" s="390"/>
      <c r="AE641" s="390"/>
      <c r="AF641" s="390"/>
      <c r="AG641" s="390"/>
      <c r="AH641" s="390"/>
      <c r="AI641" s="390"/>
      <c r="AJ641" s="390"/>
      <c r="AK641" s="390"/>
      <c r="AL641" s="390"/>
      <c r="AM641" s="390"/>
      <c r="AN641" s="390"/>
      <c r="AO641" s="390"/>
      <c r="AP641" s="390"/>
      <c r="AQ641" s="390"/>
      <c r="AR641" s="390"/>
      <c r="AS641" s="390"/>
      <c r="AT641" s="390"/>
      <c r="AU641" s="390"/>
      <c r="AV641" s="390"/>
      <c r="AW641" s="390"/>
      <c r="AX641" s="390"/>
      <c r="AY641" s="390"/>
      <c r="AZ641" s="390"/>
      <c r="BA641" s="393"/>
      <c r="BB641" s="470"/>
      <c r="BC641" s="393"/>
      <c r="BD641" s="393"/>
      <c r="BE641" s="393"/>
      <c r="BF641" s="393"/>
      <c r="BG641" s="393"/>
      <c r="BH641" s="393"/>
      <c r="BI641" s="393"/>
      <c r="BJ641" s="393"/>
      <c r="BK641" s="393"/>
      <c r="BL641" s="393"/>
      <c r="BM641" s="393"/>
      <c r="BN641" s="393"/>
      <c r="BO641" s="393"/>
      <c r="BP641" s="393"/>
      <c r="BQ641" s="393"/>
      <c r="BR641" s="393"/>
      <c r="BS641" s="393"/>
      <c r="BT641" s="393"/>
      <c r="BU641" s="393"/>
      <c r="BV641" s="393"/>
      <c r="BW641" s="393"/>
      <c r="BX641" s="393"/>
      <c r="BY641" s="393"/>
      <c r="BZ641" s="393"/>
      <c r="CA641" s="393"/>
      <c r="CB641" s="393"/>
      <c r="CC641" s="393"/>
      <c r="CD641" s="393"/>
      <c r="CE641" s="393"/>
      <c r="CF641" s="393"/>
      <c r="CG641" s="393"/>
      <c r="CH641" s="393"/>
      <c r="CI641" s="393"/>
      <c r="CJ641" s="393"/>
      <c r="CK641" s="393"/>
      <c r="CL641" s="393"/>
      <c r="CM641" s="393"/>
      <c r="CN641" s="393"/>
      <c r="CO641" s="393"/>
      <c r="CP641" s="393"/>
      <c r="CQ641" s="393"/>
      <c r="CR641" s="393"/>
      <c r="CS641" s="393"/>
      <c r="CT641" s="393"/>
      <c r="CU641" s="393"/>
      <c r="CV641" s="393"/>
      <c r="CW641" s="393"/>
      <c r="CX641" s="393"/>
      <c r="CY641" s="393"/>
      <c r="CZ641" s="393"/>
    </row>
    <row r="642" s="397" customFormat="true" ht="25.15" customHeight="true" x14ac:dyDescent="0.2">
      <c r="C642" s="1154"/>
      <c r="D642" s="1155"/>
      <c r="E642" s="670"/>
      <c r="F642" s="670"/>
      <c r="G642" s="670"/>
      <c r="H642" s="1154"/>
      <c r="I642" s="1155"/>
      <c r="J642" s="670"/>
      <c r="K642" s="670"/>
      <c r="L642" s="670"/>
      <c r="M642" s="1154"/>
      <c r="N642" s="1155"/>
      <c r="O642" s="670"/>
      <c r="P642" s="670"/>
      <c r="Q642" s="670"/>
      <c r="S642" s="390"/>
      <c r="T642" s="390"/>
      <c r="U642" s="390"/>
      <c r="V642" s="390"/>
      <c r="W642" s="390"/>
      <c r="X642" s="390"/>
      <c r="Y642" s="390"/>
      <c r="Z642" s="390"/>
      <c r="AA642" s="390"/>
      <c r="AB642" s="390"/>
      <c r="AC642" s="390"/>
      <c r="AD642" s="390"/>
      <c r="AE642" s="390"/>
      <c r="AF642" s="390"/>
      <c r="AG642" s="390"/>
      <c r="AH642" s="390"/>
      <c r="AI642" s="390"/>
      <c r="AJ642" s="390"/>
      <c r="AK642" s="390"/>
      <c r="AL642" s="390"/>
      <c r="AM642" s="390"/>
      <c r="AN642" s="390"/>
      <c r="AO642" s="390"/>
      <c r="AP642" s="390"/>
      <c r="AQ642" s="390"/>
      <c r="AR642" s="390"/>
      <c r="AS642" s="390"/>
      <c r="AT642" s="390"/>
      <c r="AU642" s="390"/>
      <c r="AV642" s="390"/>
      <c r="AW642" s="390"/>
      <c r="AX642" s="390"/>
      <c r="AY642" s="390"/>
      <c r="AZ642" s="390"/>
      <c r="BA642" s="393"/>
      <c r="BB642" s="470"/>
      <c r="BC642" s="393"/>
      <c r="BD642" s="393"/>
      <c r="BE642" s="393"/>
      <c r="BF642" s="393"/>
      <c r="BG642" s="393"/>
      <c r="BH642" s="393"/>
      <c r="BI642" s="393"/>
      <c r="BJ642" s="393"/>
      <c r="BK642" s="393"/>
      <c r="BL642" s="393"/>
      <c r="BM642" s="393"/>
      <c r="BN642" s="393"/>
      <c r="BO642" s="393"/>
      <c r="BP642" s="393"/>
      <c r="BQ642" s="393"/>
      <c r="BR642" s="393"/>
      <c r="BS642" s="393"/>
      <c r="BT642" s="393"/>
      <c r="BU642" s="393"/>
      <c r="BV642" s="393"/>
      <c r="BW642" s="393"/>
      <c r="BX642" s="393"/>
      <c r="BY642" s="393"/>
      <c r="BZ642" s="393"/>
      <c r="CA642" s="393"/>
      <c r="CB642" s="393"/>
      <c r="CC642" s="393"/>
      <c r="CD642" s="393"/>
      <c r="CE642" s="393"/>
      <c r="CF642" s="393"/>
      <c r="CG642" s="393"/>
      <c r="CH642" s="393"/>
      <c r="CI642" s="393"/>
      <c r="CJ642" s="393"/>
      <c r="CK642" s="393"/>
      <c r="CL642" s="393"/>
      <c r="CM642" s="393"/>
      <c r="CN642" s="393"/>
      <c r="CO642" s="393"/>
      <c r="CP642" s="393"/>
      <c r="CQ642" s="393"/>
      <c r="CR642" s="393"/>
      <c r="CS642" s="393"/>
      <c r="CT642" s="393"/>
      <c r="CU642" s="393"/>
      <c r="CV642" s="393"/>
      <c r="CW642" s="393"/>
      <c r="CX642" s="393"/>
      <c r="CY642" s="393"/>
      <c r="CZ642" s="393"/>
    </row>
    <row r="643" s="397" customFormat="true" ht="25.15" customHeight="true" x14ac:dyDescent="0.2">
      <c r="C643" s="1154"/>
      <c r="D643" s="1155"/>
      <c r="E643" s="670"/>
      <c r="F643" s="670"/>
      <c r="G643" s="670"/>
      <c r="H643" s="1154"/>
      <c r="I643" s="1155"/>
      <c r="J643" s="670"/>
      <c r="K643" s="670"/>
      <c r="L643" s="670"/>
      <c r="M643" s="1154"/>
      <c r="N643" s="1155"/>
      <c r="O643" s="670"/>
      <c r="P643" s="670"/>
      <c r="Q643" s="670"/>
      <c r="S643" s="390"/>
      <c r="T643" s="390"/>
      <c r="U643" s="390"/>
      <c r="V643" s="390"/>
      <c r="W643" s="390"/>
      <c r="X643" s="390"/>
      <c r="Y643" s="390"/>
      <c r="Z643" s="390"/>
      <c r="AA643" s="390"/>
      <c r="AB643" s="390"/>
      <c r="AC643" s="390"/>
      <c r="AD643" s="390"/>
      <c r="AE643" s="390"/>
      <c r="AF643" s="390"/>
      <c r="AG643" s="390"/>
      <c r="AH643" s="390"/>
      <c r="AI643" s="390"/>
      <c r="AJ643" s="390"/>
      <c r="AK643" s="390"/>
      <c r="AL643" s="390"/>
      <c r="AM643" s="390"/>
      <c r="AN643" s="390"/>
      <c r="AO643" s="390"/>
      <c r="AP643" s="390"/>
      <c r="AQ643" s="390"/>
      <c r="AR643" s="390"/>
      <c r="AS643" s="390"/>
      <c r="AT643" s="390"/>
      <c r="AU643" s="390"/>
      <c r="AV643" s="390"/>
      <c r="AW643" s="390"/>
      <c r="AX643" s="390"/>
      <c r="AY643" s="390"/>
      <c r="AZ643" s="390"/>
      <c r="BA643" s="393"/>
      <c r="BB643" s="470"/>
      <c r="BC643" s="393"/>
      <c r="BD643" s="393"/>
      <c r="BE643" s="393"/>
      <c r="BF643" s="393"/>
      <c r="BG643" s="393"/>
      <c r="BH643" s="393"/>
      <c r="BI643" s="393"/>
      <c r="BJ643" s="393"/>
      <c r="BK643" s="393"/>
      <c r="BL643" s="393"/>
      <c r="BM643" s="393"/>
      <c r="BN643" s="393"/>
      <c r="BO643" s="393"/>
      <c r="BP643" s="393"/>
      <c r="BQ643" s="393"/>
      <c r="BR643" s="393"/>
      <c r="BS643" s="393"/>
      <c r="BT643" s="393"/>
      <c r="BU643" s="393"/>
      <c r="BV643" s="393"/>
      <c r="BW643" s="393"/>
      <c r="BX643" s="393"/>
      <c r="BY643" s="393"/>
      <c r="BZ643" s="393"/>
      <c r="CA643" s="393"/>
      <c r="CB643" s="393"/>
      <c r="CC643" s="393"/>
      <c r="CD643" s="393"/>
      <c r="CE643" s="393"/>
      <c r="CF643" s="393"/>
      <c r="CG643" s="393"/>
      <c r="CH643" s="393"/>
      <c r="CI643" s="393"/>
      <c r="CJ643" s="393"/>
      <c r="CK643" s="393"/>
      <c r="CL643" s="393"/>
      <c r="CM643" s="393"/>
      <c r="CN643" s="393"/>
      <c r="CO643" s="393"/>
      <c r="CP643" s="393"/>
      <c r="CQ643" s="393"/>
      <c r="CR643" s="393"/>
      <c r="CS643" s="393"/>
      <c r="CT643" s="393"/>
      <c r="CU643" s="393"/>
      <c r="CV643" s="393"/>
      <c r="CW643" s="393"/>
      <c r="CX643" s="393"/>
      <c r="CY643" s="393"/>
      <c r="CZ643" s="393"/>
    </row>
    <row r="644" s="397" customFormat="true" ht="25.15" customHeight="true" x14ac:dyDescent="0.2">
      <c r="C644" s="1154"/>
      <c r="D644" s="1155"/>
      <c r="E644" s="670"/>
      <c r="F644" s="670"/>
      <c r="G644" s="670"/>
      <c r="H644" s="1154"/>
      <c r="I644" s="1155"/>
      <c r="J644" s="670"/>
      <c r="K644" s="670"/>
      <c r="L644" s="670"/>
      <c r="M644" s="1154"/>
      <c r="N644" s="1155"/>
      <c r="O644" s="670"/>
      <c r="P644" s="670"/>
      <c r="Q644" s="670"/>
      <c r="S644" s="390"/>
      <c r="T644" s="390"/>
      <c r="U644" s="390"/>
      <c r="V644" s="390"/>
      <c r="W644" s="390"/>
      <c r="X644" s="390"/>
      <c r="Y644" s="390"/>
      <c r="Z644" s="390"/>
      <c r="AA644" s="390"/>
      <c r="AB644" s="390"/>
      <c r="AC644" s="390"/>
      <c r="AD644" s="390"/>
      <c r="AE644" s="390"/>
      <c r="AF644" s="390"/>
      <c r="AG644" s="390"/>
      <c r="AH644" s="390"/>
      <c r="AI644" s="390"/>
      <c r="AJ644" s="390"/>
      <c r="AK644" s="390"/>
      <c r="AL644" s="390"/>
      <c r="AM644" s="390"/>
      <c r="AN644" s="390"/>
      <c r="AO644" s="390"/>
      <c r="AP644" s="390"/>
      <c r="AQ644" s="390"/>
      <c r="AR644" s="390"/>
      <c r="AS644" s="390"/>
      <c r="AT644" s="390"/>
      <c r="AU644" s="390"/>
      <c r="AV644" s="390"/>
      <c r="AW644" s="390"/>
      <c r="AX644" s="390"/>
      <c r="AY644" s="390"/>
      <c r="AZ644" s="390"/>
      <c r="BA644" s="393"/>
      <c r="BB644" s="470"/>
      <c r="BC644" s="393"/>
      <c r="BD644" s="393"/>
      <c r="BE644" s="393"/>
      <c r="BF644" s="393"/>
      <c r="BG644" s="393"/>
      <c r="BH644" s="393"/>
      <c r="BI644" s="393"/>
      <c r="BJ644" s="393"/>
      <c r="BK644" s="393"/>
      <c r="BL644" s="393"/>
      <c r="BM644" s="393"/>
      <c r="BN644" s="393"/>
      <c r="BO644" s="393"/>
      <c r="BP644" s="393"/>
      <c r="BQ644" s="393"/>
      <c r="BR644" s="393"/>
      <c r="BS644" s="393"/>
      <c r="BT644" s="393"/>
      <c r="BU644" s="393"/>
      <c r="BV644" s="393"/>
      <c r="BW644" s="393"/>
      <c r="BX644" s="393"/>
      <c r="BY644" s="393"/>
      <c r="BZ644" s="393"/>
      <c r="CA644" s="393"/>
      <c r="CB644" s="393"/>
      <c r="CC644" s="393"/>
      <c r="CD644" s="393"/>
      <c r="CE644" s="393"/>
      <c r="CF644" s="393"/>
      <c r="CG644" s="393"/>
      <c r="CH644" s="393"/>
      <c r="CI644" s="393"/>
      <c r="CJ644" s="393"/>
      <c r="CK644" s="393"/>
      <c r="CL644" s="393"/>
      <c r="CM644" s="393"/>
      <c r="CN644" s="393"/>
      <c r="CO644" s="393"/>
      <c r="CP644" s="393"/>
      <c r="CQ644" s="393"/>
      <c r="CR644" s="393"/>
      <c r="CS644" s="393"/>
      <c r="CT644" s="393"/>
      <c r="CU644" s="393"/>
      <c r="CV644" s="393"/>
      <c r="CW644" s="393"/>
      <c r="CX644" s="393"/>
      <c r="CY644" s="393"/>
      <c r="CZ644" s="393"/>
    </row>
    <row r="645" s="397" customFormat="true" ht="25.15" customHeight="true" x14ac:dyDescent="0.2">
      <c r="C645" s="1154"/>
      <c r="D645" s="1155"/>
      <c r="E645" s="670"/>
      <c r="F645" s="670"/>
      <c r="G645" s="670"/>
      <c r="H645" s="1154"/>
      <c r="I645" s="1155"/>
      <c r="J645" s="670"/>
      <c r="K645" s="670"/>
      <c r="L645" s="670"/>
      <c r="M645" s="1154"/>
      <c r="N645" s="1155"/>
      <c r="O645" s="670"/>
      <c r="P645" s="670"/>
      <c r="Q645" s="670"/>
      <c r="S645" s="390"/>
      <c r="T645" s="390"/>
      <c r="U645" s="390"/>
      <c r="V645" s="390"/>
      <c r="W645" s="390"/>
      <c r="X645" s="390"/>
      <c r="Y645" s="390"/>
      <c r="Z645" s="390"/>
      <c r="AA645" s="390"/>
      <c r="AB645" s="390"/>
      <c r="AC645" s="390"/>
      <c r="AD645" s="390"/>
      <c r="AE645" s="390"/>
      <c r="AF645" s="390"/>
      <c r="AG645" s="390"/>
      <c r="AH645" s="390"/>
      <c r="AI645" s="390"/>
      <c r="AJ645" s="390"/>
      <c r="AK645" s="390"/>
      <c r="AL645" s="390"/>
      <c r="AM645" s="390"/>
      <c r="AN645" s="390"/>
      <c r="AO645" s="390"/>
      <c r="AP645" s="390"/>
      <c r="AQ645" s="390"/>
      <c r="AR645" s="390"/>
      <c r="AS645" s="390"/>
      <c r="AT645" s="390"/>
      <c r="AU645" s="390"/>
      <c r="AV645" s="390"/>
      <c r="AW645" s="390"/>
      <c r="AX645" s="390"/>
      <c r="AY645" s="390"/>
      <c r="AZ645" s="390"/>
      <c r="BA645" s="393"/>
      <c r="BB645" s="470"/>
      <c r="BC645" s="393"/>
      <c r="BD645" s="393"/>
      <c r="BE645" s="393"/>
      <c r="BF645" s="393"/>
      <c r="BG645" s="393"/>
      <c r="BH645" s="393"/>
      <c r="BI645" s="393"/>
      <c r="BJ645" s="393"/>
      <c r="BK645" s="393"/>
      <c r="BL645" s="393"/>
      <c r="BM645" s="393"/>
      <c r="BN645" s="393"/>
      <c r="BO645" s="393"/>
      <c r="BP645" s="393"/>
      <c r="BQ645" s="393"/>
      <c r="BR645" s="393"/>
      <c r="BS645" s="393"/>
      <c r="BT645" s="393"/>
      <c r="BU645" s="393"/>
      <c r="BV645" s="393"/>
      <c r="BW645" s="393"/>
      <c r="BX645" s="393"/>
      <c r="BY645" s="393"/>
      <c r="BZ645" s="393"/>
      <c r="CA645" s="393"/>
      <c r="CB645" s="393"/>
      <c r="CC645" s="393"/>
      <c r="CD645" s="393"/>
      <c r="CE645" s="393"/>
      <c r="CF645" s="393"/>
      <c r="CG645" s="393"/>
      <c r="CH645" s="393"/>
      <c r="CI645" s="393"/>
      <c r="CJ645" s="393"/>
      <c r="CK645" s="393"/>
      <c r="CL645" s="393"/>
      <c r="CM645" s="393"/>
      <c r="CN645" s="393"/>
      <c r="CO645" s="393"/>
      <c r="CP645" s="393"/>
      <c r="CQ645" s="393"/>
      <c r="CR645" s="393"/>
      <c r="CS645" s="393"/>
      <c r="CT645" s="393"/>
      <c r="CU645" s="393"/>
      <c r="CV645" s="393"/>
      <c r="CW645" s="393"/>
      <c r="CX645" s="393"/>
      <c r="CY645" s="393"/>
      <c r="CZ645" s="393"/>
    </row>
    <row r="646" s="397" customFormat="true" ht="25.15" customHeight="true" x14ac:dyDescent="0.2">
      <c r="C646" s="1154"/>
      <c r="D646" s="1155"/>
      <c r="E646" s="670"/>
      <c r="F646" s="670"/>
      <c r="G646" s="670"/>
      <c r="H646" s="1154"/>
      <c r="I646" s="1155"/>
      <c r="J646" s="670"/>
      <c r="K646" s="670"/>
      <c r="L646" s="670"/>
      <c r="M646" s="1154"/>
      <c r="N646" s="1155"/>
      <c r="O646" s="670"/>
      <c r="P646" s="670"/>
      <c r="Q646" s="670"/>
      <c r="S646" s="390"/>
      <c r="T646" s="390"/>
      <c r="U646" s="390"/>
      <c r="V646" s="390"/>
      <c r="W646" s="390"/>
      <c r="X646" s="390"/>
      <c r="Y646" s="390"/>
      <c r="Z646" s="390"/>
      <c r="AA646" s="390"/>
      <c r="AB646" s="390"/>
      <c r="AC646" s="390"/>
      <c r="AD646" s="390"/>
      <c r="AE646" s="390"/>
      <c r="AF646" s="390"/>
      <c r="AG646" s="390"/>
      <c r="AH646" s="390"/>
      <c r="AI646" s="390"/>
      <c r="AJ646" s="390"/>
      <c r="AK646" s="390"/>
      <c r="AL646" s="390"/>
      <c r="AM646" s="390"/>
      <c r="AN646" s="390"/>
      <c r="AO646" s="390"/>
      <c r="AP646" s="390"/>
      <c r="AQ646" s="390"/>
      <c r="AR646" s="390"/>
      <c r="AS646" s="390"/>
      <c r="AT646" s="390"/>
      <c r="AU646" s="390"/>
      <c r="AV646" s="390"/>
      <c r="AW646" s="390"/>
      <c r="AX646" s="390"/>
      <c r="AY646" s="390"/>
      <c r="AZ646" s="390"/>
      <c r="BA646" s="393"/>
      <c r="BB646" s="470"/>
      <c r="BC646" s="393"/>
      <c r="BD646" s="393"/>
      <c r="BE646" s="393"/>
      <c r="BF646" s="393"/>
      <c r="BG646" s="393"/>
      <c r="BH646" s="393"/>
      <c r="BI646" s="393"/>
      <c r="BJ646" s="393"/>
      <c r="BK646" s="393"/>
      <c r="BL646" s="393"/>
      <c r="BM646" s="393"/>
      <c r="BN646" s="393"/>
      <c r="BO646" s="393"/>
      <c r="BP646" s="393"/>
      <c r="BQ646" s="393"/>
      <c r="BR646" s="393"/>
      <c r="BS646" s="393"/>
      <c r="BT646" s="393"/>
      <c r="BU646" s="393"/>
      <c r="BV646" s="393"/>
      <c r="BW646" s="393"/>
      <c r="BX646" s="393"/>
      <c r="BY646" s="393"/>
      <c r="BZ646" s="393"/>
      <c r="CA646" s="393"/>
      <c r="CB646" s="393"/>
      <c r="CC646" s="393"/>
      <c r="CD646" s="393"/>
      <c r="CE646" s="393"/>
      <c r="CF646" s="393"/>
      <c r="CG646" s="393"/>
      <c r="CH646" s="393"/>
      <c r="CI646" s="393"/>
      <c r="CJ646" s="393"/>
      <c r="CK646" s="393"/>
      <c r="CL646" s="393"/>
      <c r="CM646" s="393"/>
      <c r="CN646" s="393"/>
      <c r="CO646" s="393"/>
      <c r="CP646" s="393"/>
      <c r="CQ646" s="393"/>
      <c r="CR646" s="393"/>
      <c r="CS646" s="393"/>
      <c r="CT646" s="393"/>
      <c r="CU646" s="393"/>
      <c r="CV646" s="393"/>
      <c r="CW646" s="393"/>
      <c r="CX646" s="393"/>
      <c r="CY646" s="393"/>
      <c r="CZ646" s="393"/>
    </row>
    <row r="647" s="397" customFormat="true" ht="25.15" customHeight="true" x14ac:dyDescent="0.2">
      <c r="C647" s="1154"/>
      <c r="D647" s="1155"/>
      <c r="E647" s="670"/>
      <c r="F647" s="670"/>
      <c r="G647" s="670"/>
      <c r="H647" s="1154"/>
      <c r="I647" s="1155"/>
      <c r="J647" s="670"/>
      <c r="K647" s="670"/>
      <c r="L647" s="670"/>
      <c r="M647" s="1154"/>
      <c r="N647" s="1155"/>
      <c r="O647" s="670"/>
      <c r="P647" s="670"/>
      <c r="Q647" s="670"/>
      <c r="S647" s="390"/>
      <c r="T647" s="390"/>
      <c r="U647" s="390"/>
      <c r="V647" s="390"/>
      <c r="W647" s="390"/>
      <c r="X647" s="390"/>
      <c r="Y647" s="390"/>
      <c r="Z647" s="390"/>
      <c r="AA647" s="390"/>
      <c r="AB647" s="390"/>
      <c r="AC647" s="390"/>
      <c r="AD647" s="390"/>
      <c r="AE647" s="390"/>
      <c r="AF647" s="390"/>
      <c r="AG647" s="390"/>
      <c r="AH647" s="390"/>
      <c r="AI647" s="390"/>
      <c r="AJ647" s="390"/>
      <c r="AK647" s="390"/>
      <c r="AL647" s="390"/>
      <c r="AM647" s="390"/>
      <c r="AN647" s="390"/>
      <c r="AO647" s="390"/>
      <c r="AP647" s="390"/>
      <c r="AQ647" s="390"/>
      <c r="AR647" s="390"/>
      <c r="AS647" s="390"/>
      <c r="AT647" s="390"/>
      <c r="AU647" s="390"/>
      <c r="AV647" s="390"/>
      <c r="AW647" s="390"/>
      <c r="AX647" s="390"/>
      <c r="AY647" s="390"/>
      <c r="AZ647" s="390"/>
      <c r="BA647" s="393"/>
      <c r="BB647" s="470"/>
      <c r="BC647" s="393"/>
      <c r="BD647" s="393"/>
      <c r="BE647" s="393"/>
      <c r="BF647" s="393"/>
      <c r="BG647" s="393"/>
      <c r="BH647" s="393"/>
      <c r="BI647" s="393"/>
      <c r="BJ647" s="393"/>
      <c r="BK647" s="393"/>
      <c r="BL647" s="393"/>
      <c r="BM647" s="393"/>
      <c r="BN647" s="393"/>
      <c r="BO647" s="393"/>
      <c r="BP647" s="393"/>
      <c r="BQ647" s="393"/>
      <c r="BR647" s="393"/>
      <c r="BS647" s="393"/>
      <c r="BT647" s="393"/>
      <c r="BU647" s="393"/>
      <c r="BV647" s="393"/>
      <c r="BW647" s="393"/>
      <c r="BX647" s="393"/>
      <c r="BY647" s="393"/>
      <c r="BZ647" s="393"/>
      <c r="CA647" s="393"/>
      <c r="CB647" s="393"/>
      <c r="CC647" s="393"/>
      <c r="CD647" s="393"/>
      <c r="CE647" s="393"/>
      <c r="CF647" s="393"/>
      <c r="CG647" s="393"/>
      <c r="CH647" s="393"/>
      <c r="CI647" s="393"/>
      <c r="CJ647" s="393"/>
      <c r="CK647" s="393"/>
      <c r="CL647" s="393"/>
      <c r="CM647" s="393"/>
      <c r="CN647" s="393"/>
      <c r="CO647" s="393"/>
      <c r="CP647" s="393"/>
      <c r="CQ647" s="393"/>
      <c r="CR647" s="393"/>
      <c r="CS647" s="393"/>
      <c r="CT647" s="393"/>
      <c r="CU647" s="393"/>
      <c r="CV647" s="393"/>
      <c r="CW647" s="393"/>
      <c r="CX647" s="393"/>
      <c r="CY647" s="393"/>
      <c r="CZ647" s="393"/>
    </row>
    <row r="648" s="397" customFormat="true" ht="25.15" customHeight="true" x14ac:dyDescent="0.2">
      <c r="C648" s="1154"/>
      <c r="D648" s="1155"/>
      <c r="E648" s="670"/>
      <c r="F648" s="670"/>
      <c r="G648" s="670"/>
      <c r="H648" s="1154"/>
      <c r="I648" s="1155"/>
      <c r="J648" s="670"/>
      <c r="K648" s="670"/>
      <c r="L648" s="670"/>
      <c r="M648" s="1154"/>
      <c r="N648" s="1155"/>
      <c r="O648" s="670"/>
      <c r="P648" s="670"/>
      <c r="Q648" s="670"/>
      <c r="S648" s="390"/>
      <c r="T648" s="390"/>
      <c r="U648" s="390"/>
      <c r="V648" s="390"/>
      <c r="W648" s="390"/>
      <c r="X648" s="390"/>
      <c r="Y648" s="390"/>
      <c r="Z648" s="390"/>
      <c r="AA648" s="390"/>
      <c r="AB648" s="390"/>
      <c r="AC648" s="390"/>
      <c r="AD648" s="390"/>
      <c r="AE648" s="390"/>
      <c r="AF648" s="390"/>
      <c r="AG648" s="390"/>
      <c r="AH648" s="390"/>
      <c r="AI648" s="390"/>
      <c r="AJ648" s="390"/>
      <c r="AK648" s="390"/>
      <c r="AL648" s="390"/>
      <c r="AM648" s="390"/>
      <c r="AN648" s="390"/>
      <c r="AO648" s="390"/>
      <c r="AP648" s="390"/>
      <c r="AQ648" s="390"/>
      <c r="AR648" s="390"/>
      <c r="AS648" s="390"/>
      <c r="AT648" s="390"/>
      <c r="AU648" s="390"/>
      <c r="AV648" s="390"/>
      <c r="AW648" s="390"/>
      <c r="AX648" s="390"/>
      <c r="AY648" s="390"/>
      <c r="AZ648" s="390"/>
      <c r="BA648" s="393"/>
      <c r="BB648" s="470"/>
      <c r="BC648" s="393"/>
      <c r="BD648" s="393"/>
      <c r="BE648" s="393"/>
      <c r="BF648" s="393"/>
      <c r="BG648" s="393"/>
      <c r="BH648" s="393"/>
      <c r="BI648" s="393"/>
      <c r="BJ648" s="393"/>
      <c r="BK648" s="393"/>
      <c r="BL648" s="393"/>
      <c r="BM648" s="393"/>
      <c r="BN648" s="393"/>
      <c r="BO648" s="393"/>
      <c r="BP648" s="393"/>
      <c r="BQ648" s="393"/>
      <c r="BR648" s="393"/>
      <c r="BS648" s="393"/>
      <c r="BT648" s="393"/>
      <c r="BU648" s="393"/>
      <c r="BV648" s="393"/>
      <c r="BW648" s="393"/>
      <c r="BX648" s="393"/>
      <c r="BY648" s="393"/>
      <c r="BZ648" s="393"/>
      <c r="CA648" s="393"/>
      <c r="CB648" s="393"/>
      <c r="CC648" s="393"/>
      <c r="CD648" s="393"/>
      <c r="CE648" s="393"/>
      <c r="CF648" s="393"/>
      <c r="CG648" s="393"/>
      <c r="CH648" s="393"/>
      <c r="CI648" s="393"/>
      <c r="CJ648" s="393"/>
      <c r="CK648" s="393"/>
      <c r="CL648" s="393"/>
      <c r="CM648" s="393"/>
      <c r="CN648" s="393"/>
      <c r="CO648" s="393"/>
      <c r="CP648" s="393"/>
      <c r="CQ648" s="393"/>
      <c r="CR648" s="393"/>
      <c r="CS648" s="393"/>
      <c r="CT648" s="393"/>
      <c r="CU648" s="393"/>
      <c r="CV648" s="393"/>
      <c r="CW648" s="393"/>
      <c r="CX648" s="393"/>
      <c r="CY648" s="393"/>
      <c r="CZ648" s="393"/>
    </row>
    <row r="649" s="397" customFormat="true" ht="25.15" customHeight="true" x14ac:dyDescent="0.2">
      <c r="C649" s="1154"/>
      <c r="D649" s="1155"/>
      <c r="E649" s="670"/>
      <c r="F649" s="670"/>
      <c r="G649" s="670"/>
      <c r="H649" s="1154"/>
      <c r="I649" s="1155"/>
      <c r="J649" s="670"/>
      <c r="K649" s="670"/>
      <c r="L649" s="670"/>
      <c r="M649" s="1154"/>
      <c r="N649" s="1155"/>
      <c r="O649" s="670"/>
      <c r="P649" s="670"/>
      <c r="Q649" s="670"/>
      <c r="S649" s="390"/>
      <c r="T649" s="390"/>
      <c r="U649" s="390"/>
      <c r="V649" s="390"/>
      <c r="W649" s="390"/>
      <c r="X649" s="390"/>
      <c r="Y649" s="390"/>
      <c r="Z649" s="390"/>
      <c r="AA649" s="390"/>
      <c r="AB649" s="390"/>
      <c r="AC649" s="390"/>
      <c r="AD649" s="390"/>
      <c r="AE649" s="390"/>
      <c r="AF649" s="390"/>
      <c r="AG649" s="390"/>
      <c r="AH649" s="390"/>
      <c r="AI649" s="390"/>
      <c r="AJ649" s="390"/>
      <c r="AK649" s="390"/>
      <c r="AL649" s="390"/>
      <c r="AM649" s="390"/>
      <c r="AN649" s="390"/>
      <c r="AO649" s="390"/>
      <c r="AP649" s="390"/>
      <c r="AQ649" s="390"/>
      <c r="AR649" s="390"/>
      <c r="AS649" s="390"/>
      <c r="AT649" s="390"/>
      <c r="AU649" s="390"/>
      <c r="AV649" s="390"/>
      <c r="AW649" s="390"/>
      <c r="AX649" s="390"/>
      <c r="AY649" s="390"/>
      <c r="AZ649" s="390"/>
      <c r="BA649" s="393"/>
      <c r="BB649" s="470"/>
      <c r="BC649" s="393"/>
      <c r="BD649" s="393"/>
      <c r="BE649" s="393"/>
      <c r="BF649" s="393"/>
      <c r="BG649" s="393"/>
      <c r="BH649" s="393"/>
      <c r="BI649" s="393"/>
      <c r="BJ649" s="393"/>
      <c r="BK649" s="393"/>
      <c r="BL649" s="393"/>
      <c r="BM649" s="393"/>
      <c r="BN649" s="393"/>
      <c r="BO649" s="393"/>
      <c r="BP649" s="393"/>
      <c r="BQ649" s="393"/>
      <c r="BR649" s="393"/>
      <c r="BS649" s="393"/>
      <c r="BT649" s="393"/>
      <c r="BU649" s="393"/>
      <c r="BV649" s="393"/>
      <c r="BW649" s="393"/>
      <c r="BX649" s="393"/>
      <c r="BY649" s="393"/>
      <c r="BZ649" s="393"/>
      <c r="CA649" s="393"/>
      <c r="CB649" s="393"/>
      <c r="CC649" s="393"/>
      <c r="CD649" s="393"/>
      <c r="CE649" s="393"/>
      <c r="CF649" s="393"/>
      <c r="CG649" s="393"/>
      <c r="CH649" s="393"/>
      <c r="CI649" s="393"/>
      <c r="CJ649" s="393"/>
      <c r="CK649" s="393"/>
      <c r="CL649" s="393"/>
      <c r="CM649" s="393"/>
      <c r="CN649" s="393"/>
      <c r="CO649" s="393"/>
      <c r="CP649" s="393"/>
      <c r="CQ649" s="393"/>
      <c r="CR649" s="393"/>
      <c r="CS649" s="393"/>
      <c r="CT649" s="393"/>
      <c r="CU649" s="393"/>
      <c r="CV649" s="393"/>
      <c r="CW649" s="393"/>
      <c r="CX649" s="393"/>
      <c r="CY649" s="393"/>
      <c r="CZ649" s="393"/>
    </row>
    <row r="650" s="397" customFormat="true" ht="25.15" customHeight="true" x14ac:dyDescent="0.2">
      <c r="C650" s="1154"/>
      <c r="D650" s="1155"/>
      <c r="E650" s="670"/>
      <c r="F650" s="670"/>
      <c r="G650" s="670"/>
      <c r="H650" s="1154"/>
      <c r="I650" s="1155"/>
      <c r="J650" s="670"/>
      <c r="K650" s="670"/>
      <c r="L650" s="670"/>
      <c r="M650" s="1154"/>
      <c r="N650" s="1155"/>
      <c r="O650" s="670"/>
      <c r="P650" s="670"/>
      <c r="Q650" s="670"/>
      <c r="S650" s="390"/>
      <c r="T650" s="390"/>
      <c r="U650" s="390"/>
      <c r="V650" s="390"/>
      <c r="W650" s="390"/>
      <c r="X650" s="390"/>
      <c r="Y650" s="390"/>
      <c r="Z650" s="390"/>
      <c r="AA650" s="390"/>
      <c r="AB650" s="390"/>
      <c r="AC650" s="390"/>
      <c r="AD650" s="390"/>
      <c r="AE650" s="390"/>
      <c r="AF650" s="390"/>
      <c r="AG650" s="390"/>
      <c r="AH650" s="390"/>
      <c r="AI650" s="390"/>
      <c r="AJ650" s="390"/>
      <c r="AK650" s="390"/>
      <c r="AL650" s="390"/>
      <c r="AM650" s="390"/>
      <c r="AN650" s="390"/>
      <c r="AO650" s="390"/>
      <c r="AP650" s="390"/>
      <c r="AQ650" s="390"/>
      <c r="AR650" s="390"/>
      <c r="AS650" s="390"/>
      <c r="AT650" s="390"/>
      <c r="AU650" s="390"/>
      <c r="AV650" s="390"/>
      <c r="AW650" s="390"/>
      <c r="AX650" s="390"/>
      <c r="AY650" s="390"/>
      <c r="AZ650" s="390"/>
      <c r="BA650" s="393"/>
      <c r="BB650" s="470"/>
      <c r="BC650" s="393"/>
      <c r="BD650" s="393"/>
      <c r="BE650" s="393"/>
      <c r="BF650" s="393"/>
      <c r="BG650" s="393"/>
      <c r="BH650" s="393"/>
      <c r="BI650" s="393"/>
      <c r="BJ650" s="393"/>
      <c r="BK650" s="393"/>
      <c r="BL650" s="393"/>
      <c r="BM650" s="393"/>
      <c r="BN650" s="393"/>
      <c r="BO650" s="393"/>
      <c r="BP650" s="393"/>
      <c r="BQ650" s="393"/>
      <c r="BR650" s="393"/>
      <c r="BS650" s="393"/>
      <c r="BT650" s="393"/>
      <c r="BU650" s="393"/>
      <c r="BV650" s="393"/>
      <c r="BW650" s="393"/>
      <c r="BX650" s="393"/>
      <c r="BY650" s="393"/>
      <c r="BZ650" s="393"/>
      <c r="CA650" s="393"/>
      <c r="CB650" s="393"/>
      <c r="CC650" s="393"/>
      <c r="CD650" s="393"/>
      <c r="CE650" s="393"/>
      <c r="CF650" s="393"/>
      <c r="CG650" s="393"/>
      <c r="CH650" s="393"/>
      <c r="CI650" s="393"/>
      <c r="CJ650" s="393"/>
      <c r="CK650" s="393"/>
      <c r="CL650" s="393"/>
      <c r="CM650" s="393"/>
      <c r="CN650" s="393"/>
      <c r="CO650" s="393"/>
      <c r="CP650" s="393"/>
      <c r="CQ650" s="393"/>
      <c r="CR650" s="393"/>
      <c r="CS650" s="393"/>
      <c r="CT650" s="393"/>
      <c r="CU650" s="393"/>
      <c r="CV650" s="393"/>
      <c r="CW650" s="393"/>
      <c r="CX650" s="393"/>
      <c r="CY650" s="393"/>
      <c r="CZ650" s="393"/>
    </row>
    <row r="651" s="397" customFormat="true" ht="25.15" customHeight="true" x14ac:dyDescent="0.2">
      <c r="C651" s="1154"/>
      <c r="D651" s="1155"/>
      <c r="E651" s="670"/>
      <c r="F651" s="670"/>
      <c r="G651" s="670"/>
      <c r="H651" s="1154"/>
      <c r="I651" s="1155"/>
      <c r="J651" s="670"/>
      <c r="K651" s="670"/>
      <c r="L651" s="670"/>
      <c r="M651" s="1154"/>
      <c r="N651" s="1155"/>
      <c r="O651" s="670"/>
      <c r="P651" s="670"/>
      <c r="Q651" s="670"/>
      <c r="S651" s="390"/>
      <c r="T651" s="390"/>
      <c r="U651" s="390"/>
      <c r="V651" s="390"/>
      <c r="W651" s="390"/>
      <c r="X651" s="390"/>
      <c r="Y651" s="390"/>
      <c r="Z651" s="390"/>
      <c r="AA651" s="390"/>
      <c r="AB651" s="390"/>
      <c r="AC651" s="390"/>
      <c r="AD651" s="390"/>
      <c r="AE651" s="390"/>
      <c r="AF651" s="390"/>
      <c r="AG651" s="390"/>
      <c r="AH651" s="390"/>
      <c r="AI651" s="390"/>
      <c r="AJ651" s="390"/>
      <c r="AK651" s="390"/>
      <c r="AL651" s="390"/>
      <c r="AM651" s="390"/>
      <c r="AN651" s="390"/>
      <c r="AO651" s="390"/>
      <c r="AP651" s="390"/>
      <c r="AQ651" s="390"/>
      <c r="AR651" s="390"/>
      <c r="AS651" s="390"/>
      <c r="AT651" s="390"/>
      <c r="AU651" s="390"/>
      <c r="AV651" s="390"/>
      <c r="AW651" s="390"/>
      <c r="AX651" s="390"/>
      <c r="AY651" s="390"/>
      <c r="AZ651" s="390"/>
      <c r="BA651" s="393"/>
      <c r="BB651" s="470"/>
      <c r="BC651" s="393"/>
      <c r="BD651" s="393"/>
      <c r="BE651" s="393"/>
      <c r="BF651" s="393"/>
      <c r="BG651" s="393"/>
      <c r="BH651" s="393"/>
      <c r="BI651" s="393"/>
      <c r="BJ651" s="393"/>
      <c r="BK651" s="393"/>
      <c r="BL651" s="393"/>
      <c r="BM651" s="393"/>
      <c r="BN651" s="393"/>
      <c r="BO651" s="393"/>
      <c r="BP651" s="393"/>
      <c r="BQ651" s="393"/>
      <c r="BR651" s="393"/>
      <c r="BS651" s="393"/>
      <c r="BT651" s="393"/>
      <c r="BU651" s="393"/>
      <c r="BV651" s="393"/>
      <c r="BW651" s="393"/>
      <c r="BX651" s="393"/>
      <c r="BY651" s="393"/>
      <c r="BZ651" s="393"/>
      <c r="CA651" s="393"/>
      <c r="CB651" s="393"/>
      <c r="CC651" s="393"/>
      <c r="CD651" s="393"/>
      <c r="CE651" s="393"/>
      <c r="CF651" s="393"/>
      <c r="CG651" s="393"/>
      <c r="CH651" s="393"/>
      <c r="CI651" s="393"/>
      <c r="CJ651" s="393"/>
      <c r="CK651" s="393"/>
      <c r="CL651" s="393"/>
      <c r="CM651" s="393"/>
      <c r="CN651" s="393"/>
      <c r="CO651" s="393"/>
      <c r="CP651" s="393"/>
      <c r="CQ651" s="393"/>
      <c r="CR651" s="393"/>
      <c r="CS651" s="393"/>
      <c r="CT651" s="393"/>
      <c r="CU651" s="393"/>
      <c r="CV651" s="393"/>
      <c r="CW651" s="393"/>
      <c r="CX651" s="393"/>
      <c r="CY651" s="393"/>
      <c r="CZ651" s="393"/>
    </row>
    <row r="652" s="397" customFormat="true" ht="25.15" customHeight="true" x14ac:dyDescent="0.2">
      <c r="C652" s="1154"/>
      <c r="D652" s="1155"/>
      <c r="E652" s="670"/>
      <c r="F652" s="670"/>
      <c r="G652" s="670"/>
      <c r="H652" s="1154"/>
      <c r="I652" s="1155"/>
      <c r="J652" s="670"/>
      <c r="K652" s="670"/>
      <c r="L652" s="670"/>
      <c r="M652" s="1154"/>
      <c r="N652" s="1155"/>
      <c r="O652" s="670"/>
      <c r="P652" s="670"/>
      <c r="Q652" s="670"/>
      <c r="S652" s="390"/>
      <c r="T652" s="390"/>
      <c r="U652" s="390"/>
      <c r="V652" s="390"/>
      <c r="W652" s="390"/>
      <c r="X652" s="390"/>
      <c r="Y652" s="390"/>
      <c r="Z652" s="390"/>
      <c r="AA652" s="390"/>
      <c r="AB652" s="390"/>
      <c r="AC652" s="390"/>
      <c r="AD652" s="390"/>
      <c r="AE652" s="390"/>
      <c r="AF652" s="390"/>
      <c r="AG652" s="390"/>
      <c r="AH652" s="390"/>
      <c r="AI652" s="390"/>
      <c r="AJ652" s="390"/>
      <c r="AK652" s="390"/>
      <c r="AL652" s="390"/>
      <c r="AM652" s="390"/>
      <c r="AN652" s="390"/>
      <c r="AO652" s="390"/>
      <c r="AP652" s="390"/>
      <c r="AQ652" s="390"/>
      <c r="AR652" s="390"/>
      <c r="AS652" s="390"/>
      <c r="AT652" s="390"/>
      <c r="AU652" s="390"/>
      <c r="AV652" s="390"/>
      <c r="AW652" s="390"/>
      <c r="AX652" s="390"/>
      <c r="AY652" s="390"/>
      <c r="AZ652" s="390"/>
      <c r="BA652" s="393"/>
      <c r="BB652" s="470"/>
      <c r="BC652" s="393"/>
      <c r="BD652" s="393"/>
      <c r="BE652" s="393"/>
      <c r="BF652" s="393"/>
      <c r="BG652" s="393"/>
      <c r="BH652" s="393"/>
      <c r="BI652" s="393"/>
      <c r="BJ652" s="393"/>
      <c r="BK652" s="393"/>
      <c r="BL652" s="393"/>
      <c r="BM652" s="393"/>
      <c r="BN652" s="393"/>
      <c r="BO652" s="393"/>
      <c r="BP652" s="393"/>
      <c r="BQ652" s="393"/>
      <c r="BR652" s="393"/>
      <c r="BS652" s="393"/>
      <c r="BT652" s="393"/>
      <c r="BU652" s="393"/>
      <c r="BV652" s="393"/>
      <c r="BW652" s="393"/>
      <c r="BX652" s="393"/>
      <c r="BY652" s="393"/>
      <c r="BZ652" s="393"/>
      <c r="CA652" s="393"/>
      <c r="CB652" s="393"/>
      <c r="CC652" s="393"/>
      <c r="CD652" s="393"/>
      <c r="CE652" s="393"/>
      <c r="CF652" s="393"/>
      <c r="CG652" s="393"/>
      <c r="CH652" s="393"/>
      <c r="CI652" s="393"/>
      <c r="CJ652" s="393"/>
      <c r="CK652" s="393"/>
      <c r="CL652" s="393"/>
      <c r="CM652" s="393"/>
      <c r="CN652" s="393"/>
      <c r="CO652" s="393"/>
      <c r="CP652" s="393"/>
      <c r="CQ652" s="393"/>
      <c r="CR652" s="393"/>
      <c r="CS652" s="393"/>
      <c r="CT652" s="393"/>
      <c r="CU652" s="393"/>
      <c r="CV652" s="393"/>
      <c r="CW652" s="393"/>
      <c r="CX652" s="393"/>
      <c r="CY652" s="393"/>
      <c r="CZ652" s="393"/>
    </row>
    <row r="653" s="397" customFormat="true" ht="25.15" customHeight="true" x14ac:dyDescent="0.2">
      <c r="C653" s="1154"/>
      <c r="D653" s="1155"/>
      <c r="E653" s="670"/>
      <c r="F653" s="670"/>
      <c r="G653" s="670"/>
      <c r="H653" s="1154"/>
      <c r="I653" s="1155"/>
      <c r="J653" s="670"/>
      <c r="K653" s="670"/>
      <c r="L653" s="670"/>
      <c r="M653" s="1154"/>
      <c r="N653" s="1155"/>
      <c r="O653" s="670"/>
      <c r="P653" s="670"/>
      <c r="Q653" s="670"/>
      <c r="S653" s="390"/>
      <c r="T653" s="390"/>
      <c r="U653" s="390"/>
      <c r="V653" s="390"/>
      <c r="W653" s="390"/>
      <c r="X653" s="390"/>
      <c r="Y653" s="390"/>
      <c r="Z653" s="390"/>
      <c r="AA653" s="390"/>
      <c r="AB653" s="390"/>
      <c r="AC653" s="390"/>
      <c r="AD653" s="390"/>
      <c r="AE653" s="390"/>
      <c r="AF653" s="390"/>
      <c r="AG653" s="390"/>
      <c r="AH653" s="390"/>
      <c r="AI653" s="390"/>
      <c r="AJ653" s="390"/>
      <c r="AK653" s="390"/>
      <c r="AL653" s="390"/>
      <c r="AM653" s="390"/>
      <c r="AN653" s="390"/>
      <c r="AO653" s="390"/>
      <c r="AP653" s="390"/>
      <c r="AQ653" s="390"/>
      <c r="AR653" s="390"/>
      <c r="AS653" s="390"/>
      <c r="AT653" s="390"/>
      <c r="AU653" s="390"/>
      <c r="AV653" s="390"/>
      <c r="AW653" s="390"/>
      <c r="AX653" s="390"/>
      <c r="AY653" s="390"/>
      <c r="AZ653" s="390"/>
      <c r="BA653" s="393"/>
      <c r="BB653" s="470"/>
      <c r="BC653" s="393"/>
      <c r="BD653" s="393"/>
      <c r="BE653" s="393"/>
      <c r="BF653" s="393"/>
      <c r="BG653" s="393"/>
      <c r="BH653" s="393"/>
      <c r="BI653" s="393"/>
      <c r="BJ653" s="393"/>
      <c r="BK653" s="393"/>
      <c r="BL653" s="393"/>
      <c r="BM653" s="393"/>
      <c r="BN653" s="393"/>
      <c r="BO653" s="393"/>
      <c r="BP653" s="393"/>
      <c r="BQ653" s="393"/>
      <c r="BR653" s="393"/>
      <c r="BS653" s="393"/>
      <c r="BT653" s="393"/>
      <c r="BU653" s="393"/>
      <c r="BV653" s="393"/>
      <c r="BW653" s="393"/>
      <c r="BX653" s="393"/>
      <c r="BY653" s="393"/>
      <c r="BZ653" s="393"/>
      <c r="CA653" s="393"/>
      <c r="CB653" s="393"/>
      <c r="CC653" s="393"/>
      <c r="CD653" s="393"/>
      <c r="CE653" s="393"/>
      <c r="CF653" s="393"/>
      <c r="CG653" s="393"/>
      <c r="CH653" s="393"/>
      <c r="CI653" s="393"/>
      <c r="CJ653" s="393"/>
      <c r="CK653" s="393"/>
      <c r="CL653" s="393"/>
      <c r="CM653" s="393"/>
      <c r="CN653" s="393"/>
      <c r="CO653" s="393"/>
      <c r="CP653" s="393"/>
      <c r="CQ653" s="393"/>
      <c r="CR653" s="393"/>
      <c r="CS653" s="393"/>
      <c r="CT653" s="393"/>
      <c r="CU653" s="393"/>
      <c r="CV653" s="393"/>
      <c r="CW653" s="393"/>
      <c r="CX653" s="393"/>
      <c r="CY653" s="393"/>
      <c r="CZ653" s="393"/>
    </row>
    <row r="654" s="397" customFormat="true" ht="25.15" customHeight="true" x14ac:dyDescent="0.2">
      <c r="C654" s="1154"/>
      <c r="D654" s="1155"/>
      <c r="E654" s="670"/>
      <c r="F654" s="670"/>
      <c r="G654" s="670"/>
      <c r="H654" s="1154"/>
      <c r="I654" s="1155"/>
      <c r="J654" s="670"/>
      <c r="K654" s="670"/>
      <c r="L654" s="670"/>
      <c r="M654" s="1154"/>
      <c r="N654" s="1155"/>
      <c r="O654" s="670"/>
      <c r="P654" s="670"/>
      <c r="Q654" s="670"/>
      <c r="S654" s="390"/>
      <c r="T654" s="390"/>
      <c r="U654" s="390"/>
      <c r="V654" s="390"/>
      <c r="W654" s="390"/>
      <c r="X654" s="390"/>
      <c r="Y654" s="390"/>
      <c r="Z654" s="390"/>
      <c r="AA654" s="390"/>
      <c r="AB654" s="390"/>
      <c r="AC654" s="390"/>
      <c r="AD654" s="390"/>
      <c r="AE654" s="390"/>
      <c r="AF654" s="390"/>
      <c r="AG654" s="390"/>
      <c r="AH654" s="390"/>
      <c r="AI654" s="390"/>
      <c r="AJ654" s="390"/>
      <c r="AK654" s="390"/>
      <c r="AL654" s="390"/>
      <c r="AM654" s="390"/>
      <c r="AN654" s="390"/>
      <c r="AO654" s="390"/>
      <c r="AP654" s="390"/>
      <c r="AQ654" s="390"/>
      <c r="AR654" s="390"/>
      <c r="AS654" s="390"/>
      <c r="AT654" s="390"/>
      <c r="AU654" s="390"/>
      <c r="AV654" s="390"/>
      <c r="AW654" s="390"/>
      <c r="AX654" s="390"/>
      <c r="AY654" s="390"/>
      <c r="AZ654" s="390"/>
      <c r="BA654" s="393"/>
      <c r="BB654" s="470"/>
      <c r="BC654" s="393"/>
      <c r="BD654" s="393"/>
      <c r="BE654" s="393"/>
      <c r="BF654" s="393"/>
      <c r="BG654" s="393"/>
      <c r="BH654" s="393"/>
      <c r="BI654" s="393"/>
      <c r="BJ654" s="393"/>
      <c r="BK654" s="393"/>
      <c r="BL654" s="393"/>
      <c r="BM654" s="393"/>
      <c r="BN654" s="393"/>
      <c r="BO654" s="393"/>
      <c r="BP654" s="393"/>
      <c r="BQ654" s="393"/>
      <c r="BR654" s="393"/>
      <c r="BS654" s="393"/>
      <c r="BT654" s="393"/>
      <c r="BU654" s="393"/>
      <c r="BV654" s="393"/>
      <c r="BW654" s="393"/>
      <c r="BX654" s="393"/>
      <c r="BY654" s="393"/>
      <c r="BZ654" s="393"/>
      <c r="CA654" s="393"/>
      <c r="CB654" s="393"/>
      <c r="CC654" s="393"/>
      <c r="CD654" s="393"/>
      <c r="CE654" s="393"/>
      <c r="CF654" s="393"/>
      <c r="CG654" s="393"/>
      <c r="CH654" s="393"/>
      <c r="CI654" s="393"/>
      <c r="CJ654" s="393"/>
      <c r="CK654" s="393"/>
      <c r="CL654" s="393"/>
      <c r="CM654" s="393"/>
      <c r="CN654" s="393"/>
      <c r="CO654" s="393"/>
      <c r="CP654" s="393"/>
      <c r="CQ654" s="393"/>
      <c r="CR654" s="393"/>
      <c r="CS654" s="393"/>
      <c r="CT654" s="393"/>
      <c r="CU654" s="393"/>
      <c r="CV654" s="393"/>
      <c r="CW654" s="393"/>
      <c r="CX654" s="393"/>
      <c r="CY654" s="393"/>
      <c r="CZ654" s="393"/>
    </row>
    <row r="655" s="397" customFormat="true" ht="25.15" customHeight="true" x14ac:dyDescent="0.2">
      <c r="C655" s="1154"/>
      <c r="D655" s="1155"/>
      <c r="E655" s="670"/>
      <c r="F655" s="670"/>
      <c r="G655" s="670"/>
      <c r="H655" s="1154"/>
      <c r="I655" s="1155"/>
      <c r="J655" s="670"/>
      <c r="K655" s="670"/>
      <c r="L655" s="670"/>
      <c r="M655" s="1154"/>
      <c r="N655" s="1155"/>
      <c r="O655" s="670"/>
      <c r="P655" s="670"/>
      <c r="Q655" s="670"/>
      <c r="S655" s="390"/>
      <c r="T655" s="390"/>
      <c r="U655" s="390"/>
      <c r="V655" s="390"/>
      <c r="W655" s="390"/>
      <c r="X655" s="390"/>
      <c r="Y655" s="390"/>
      <c r="Z655" s="390"/>
      <c r="AA655" s="390"/>
      <c r="AB655" s="390"/>
      <c r="AC655" s="390"/>
      <c r="AD655" s="390"/>
      <c r="AE655" s="390"/>
      <c r="AF655" s="390"/>
      <c r="AG655" s="390"/>
      <c r="AH655" s="390"/>
      <c r="AI655" s="390"/>
      <c r="AJ655" s="390"/>
      <c r="AK655" s="390"/>
      <c r="AL655" s="390"/>
      <c r="AM655" s="390"/>
      <c r="AN655" s="390"/>
      <c r="AO655" s="390"/>
      <c r="AP655" s="390"/>
      <c r="AQ655" s="390"/>
      <c r="AR655" s="390"/>
      <c r="AS655" s="390"/>
      <c r="AT655" s="390"/>
      <c r="AU655" s="390"/>
      <c r="AV655" s="390"/>
      <c r="AW655" s="390"/>
      <c r="AX655" s="390"/>
      <c r="AY655" s="390"/>
      <c r="AZ655" s="390"/>
      <c r="BA655" s="393"/>
      <c r="BB655" s="470"/>
      <c r="BC655" s="393"/>
      <c r="BD655" s="393"/>
      <c r="BE655" s="393"/>
      <c r="BF655" s="393"/>
      <c r="BG655" s="393"/>
      <c r="BH655" s="393"/>
      <c r="BI655" s="393"/>
      <c r="BJ655" s="393"/>
      <c r="BK655" s="393"/>
      <c r="BL655" s="393"/>
      <c r="BM655" s="393"/>
      <c r="BN655" s="393"/>
      <c r="BO655" s="393"/>
      <c r="BP655" s="393"/>
      <c r="BQ655" s="393"/>
      <c r="BR655" s="393"/>
      <c r="BS655" s="393"/>
      <c r="BT655" s="393"/>
      <c r="BU655" s="393"/>
      <c r="BV655" s="393"/>
      <c r="BW655" s="393"/>
      <c r="BX655" s="393"/>
      <c r="BY655" s="393"/>
      <c r="BZ655" s="393"/>
      <c r="CA655" s="393"/>
      <c r="CB655" s="393"/>
      <c r="CC655" s="393"/>
      <c r="CD655" s="393"/>
      <c r="CE655" s="393"/>
      <c r="CF655" s="393"/>
      <c r="CG655" s="393"/>
      <c r="CH655" s="393"/>
      <c r="CI655" s="393"/>
      <c r="CJ655" s="393"/>
      <c r="CK655" s="393"/>
      <c r="CL655" s="393"/>
      <c r="CM655" s="393"/>
      <c r="CN655" s="393"/>
      <c r="CO655" s="393"/>
      <c r="CP655" s="393"/>
      <c r="CQ655" s="393"/>
      <c r="CR655" s="393"/>
      <c r="CS655" s="393"/>
      <c r="CT655" s="393"/>
      <c r="CU655" s="393"/>
      <c r="CV655" s="393"/>
      <c r="CW655" s="393"/>
      <c r="CX655" s="393"/>
      <c r="CY655" s="393"/>
      <c r="CZ655" s="393"/>
    </row>
    <row r="656" s="397" customFormat="true" ht="25.15" customHeight="true" x14ac:dyDescent="0.2">
      <c r="C656" s="1154"/>
      <c r="D656" s="1155"/>
      <c r="E656" s="670"/>
      <c r="F656" s="670"/>
      <c r="G656" s="670"/>
      <c r="H656" s="1154"/>
      <c r="I656" s="1155"/>
      <c r="J656" s="670"/>
      <c r="K656" s="670"/>
      <c r="L656" s="670"/>
      <c r="M656" s="1154"/>
      <c r="N656" s="1155"/>
      <c r="O656" s="670"/>
      <c r="P656" s="670"/>
      <c r="Q656" s="670"/>
      <c r="S656" s="390"/>
      <c r="T656" s="390"/>
      <c r="U656" s="390"/>
      <c r="V656" s="390"/>
      <c r="W656" s="390"/>
      <c r="X656" s="390"/>
      <c r="Y656" s="390"/>
      <c r="Z656" s="390"/>
      <c r="AA656" s="390"/>
      <c r="AB656" s="390"/>
      <c r="AC656" s="390"/>
      <c r="AD656" s="390"/>
      <c r="AE656" s="390"/>
      <c r="AF656" s="390"/>
      <c r="AG656" s="390"/>
      <c r="AH656" s="390"/>
      <c r="AI656" s="390"/>
      <c r="AJ656" s="390"/>
      <c r="AK656" s="390"/>
      <c r="AL656" s="390"/>
      <c r="AM656" s="390"/>
      <c r="AN656" s="390"/>
      <c r="AO656" s="390"/>
      <c r="AP656" s="390"/>
      <c r="AQ656" s="390"/>
      <c r="AR656" s="390"/>
      <c r="AS656" s="390"/>
      <c r="AT656" s="390"/>
      <c r="AU656" s="390"/>
      <c r="AV656" s="390"/>
      <c r="AW656" s="390"/>
      <c r="AX656" s="390"/>
      <c r="AY656" s="390"/>
      <c r="AZ656" s="390"/>
      <c r="BA656" s="393"/>
      <c r="BB656" s="470"/>
      <c r="BC656" s="393"/>
      <c r="BD656" s="393"/>
      <c r="BE656" s="393"/>
      <c r="BF656" s="393"/>
      <c r="BG656" s="393"/>
      <c r="BH656" s="393"/>
      <c r="BI656" s="393"/>
      <c r="BJ656" s="393"/>
      <c r="BK656" s="393"/>
      <c r="BL656" s="393"/>
      <c r="BM656" s="393"/>
      <c r="BN656" s="393"/>
      <c r="BO656" s="393"/>
      <c r="BP656" s="393"/>
      <c r="BQ656" s="393"/>
      <c r="BR656" s="393"/>
      <c r="BS656" s="393"/>
      <c r="BT656" s="393"/>
      <c r="BU656" s="393"/>
      <c r="BV656" s="393"/>
      <c r="BW656" s="393"/>
      <c r="BX656" s="393"/>
      <c r="BY656" s="393"/>
      <c r="BZ656" s="393"/>
      <c r="CA656" s="393"/>
      <c r="CB656" s="393"/>
      <c r="CC656" s="393"/>
      <c r="CD656" s="393"/>
      <c r="CE656" s="393"/>
      <c r="CF656" s="393"/>
      <c r="CG656" s="393"/>
      <c r="CH656" s="393"/>
      <c r="CI656" s="393"/>
      <c r="CJ656" s="393"/>
      <c r="CK656" s="393"/>
      <c r="CL656" s="393"/>
      <c r="CM656" s="393"/>
      <c r="CN656" s="393"/>
      <c r="CO656" s="393"/>
      <c r="CP656" s="393"/>
      <c r="CQ656" s="393"/>
      <c r="CR656" s="393"/>
      <c r="CS656" s="393"/>
      <c r="CT656" s="393"/>
      <c r="CU656" s="393"/>
      <c r="CV656" s="393"/>
      <c r="CW656" s="393"/>
      <c r="CX656" s="393"/>
      <c r="CY656" s="393"/>
      <c r="CZ656" s="393"/>
    </row>
    <row r="657" s="397" customFormat="true" ht="25.15" customHeight="true" x14ac:dyDescent="0.2">
      <c r="C657" s="1154"/>
      <c r="D657" s="1155"/>
      <c r="E657" s="670"/>
      <c r="F657" s="670"/>
      <c r="G657" s="670"/>
      <c r="H657" s="1154"/>
      <c r="I657" s="1155"/>
      <c r="J657" s="670"/>
      <c r="K657" s="670"/>
      <c r="L657" s="670"/>
      <c r="M657" s="1154"/>
      <c r="N657" s="1155"/>
      <c r="O657" s="670"/>
      <c r="P657" s="670"/>
      <c r="Q657" s="670"/>
      <c r="S657" s="390"/>
      <c r="T657" s="390"/>
      <c r="U657" s="390"/>
      <c r="V657" s="390"/>
      <c r="W657" s="390"/>
      <c r="X657" s="390"/>
      <c r="Y657" s="390"/>
      <c r="Z657" s="390"/>
      <c r="AA657" s="390"/>
      <c r="AB657" s="390"/>
      <c r="AC657" s="390"/>
      <c r="AD657" s="390"/>
      <c r="AE657" s="390"/>
      <c r="AF657" s="390"/>
      <c r="AG657" s="390"/>
      <c r="AH657" s="390"/>
      <c r="AI657" s="390"/>
      <c r="AJ657" s="390"/>
      <c r="AK657" s="390"/>
      <c r="AL657" s="390"/>
      <c r="AM657" s="390"/>
      <c r="AN657" s="390"/>
      <c r="AO657" s="390"/>
      <c r="AP657" s="390"/>
      <c r="AQ657" s="390"/>
      <c r="AR657" s="390"/>
      <c r="AS657" s="390"/>
      <c r="AT657" s="390"/>
      <c r="AU657" s="390"/>
      <c r="AV657" s="390"/>
      <c r="AW657" s="390"/>
      <c r="AX657" s="390"/>
      <c r="AY657" s="390"/>
      <c r="AZ657" s="390"/>
      <c r="BA657" s="393"/>
      <c r="BB657" s="470"/>
      <c r="BC657" s="393"/>
      <c r="BD657" s="393"/>
      <c r="BE657" s="393"/>
      <c r="BF657" s="393"/>
      <c r="BG657" s="393"/>
      <c r="BH657" s="393"/>
      <c r="BI657" s="393"/>
      <c r="BJ657" s="393"/>
      <c r="BK657" s="393"/>
      <c r="BL657" s="393"/>
      <c r="BM657" s="393"/>
      <c r="BN657" s="393"/>
      <c r="BO657" s="393"/>
      <c r="BP657" s="393"/>
      <c r="BQ657" s="393"/>
      <c r="BR657" s="393"/>
      <c r="BS657" s="393"/>
      <c r="BT657" s="393"/>
      <c r="BU657" s="393"/>
      <c r="BV657" s="393"/>
      <c r="BW657" s="393"/>
      <c r="BX657" s="393"/>
      <c r="BY657" s="393"/>
      <c r="BZ657" s="393"/>
      <c r="CA657" s="393"/>
      <c r="CB657" s="393"/>
      <c r="CC657" s="393"/>
      <c r="CD657" s="393"/>
      <c r="CE657" s="393"/>
      <c r="CF657" s="393"/>
      <c r="CG657" s="393"/>
      <c r="CH657" s="393"/>
      <c r="CI657" s="393"/>
      <c r="CJ657" s="393"/>
      <c r="CK657" s="393"/>
      <c r="CL657" s="393"/>
      <c r="CM657" s="393"/>
      <c r="CN657" s="393"/>
      <c r="CO657" s="393"/>
      <c r="CP657" s="393"/>
      <c r="CQ657" s="393"/>
      <c r="CR657" s="393"/>
      <c r="CS657" s="393"/>
      <c r="CT657" s="393"/>
      <c r="CU657" s="393"/>
      <c r="CV657" s="393"/>
      <c r="CW657" s="393"/>
      <c r="CX657" s="393"/>
      <c r="CY657" s="393"/>
      <c r="CZ657" s="393"/>
    </row>
    <row r="658" s="397" customFormat="true" ht="25.15" customHeight="true" x14ac:dyDescent="0.2">
      <c r="C658" s="1154"/>
      <c r="D658" s="1155"/>
      <c r="E658" s="670"/>
      <c r="F658" s="670"/>
      <c r="G658" s="670"/>
      <c r="H658" s="1154"/>
      <c r="I658" s="1155"/>
      <c r="J658" s="670"/>
      <c r="K658" s="670"/>
      <c r="L658" s="670"/>
      <c r="M658" s="1154"/>
      <c r="N658" s="1155"/>
      <c r="O658" s="670"/>
      <c r="P658" s="670"/>
      <c r="Q658" s="670"/>
      <c r="S658" s="390"/>
      <c r="T658" s="390"/>
      <c r="U658" s="390"/>
      <c r="V658" s="390"/>
      <c r="W658" s="390"/>
      <c r="X658" s="390"/>
      <c r="Y658" s="390"/>
      <c r="Z658" s="390"/>
      <c r="AA658" s="390"/>
      <c r="AB658" s="390"/>
      <c r="AC658" s="390"/>
      <c r="AD658" s="390"/>
      <c r="AE658" s="390"/>
      <c r="AF658" s="390"/>
      <c r="AG658" s="390"/>
      <c r="AH658" s="390"/>
      <c r="AI658" s="390"/>
      <c r="AJ658" s="390"/>
      <c r="AK658" s="390"/>
      <c r="AL658" s="390"/>
      <c r="AM658" s="390"/>
      <c r="AN658" s="390"/>
      <c r="AO658" s="390"/>
      <c r="AP658" s="390"/>
      <c r="AQ658" s="390"/>
      <c r="AR658" s="390"/>
      <c r="AS658" s="390"/>
      <c r="AT658" s="390"/>
      <c r="AU658" s="390"/>
      <c r="AV658" s="390"/>
      <c r="AW658" s="390"/>
      <c r="AX658" s="390"/>
      <c r="AY658" s="390"/>
      <c r="AZ658" s="390"/>
      <c r="BA658" s="393"/>
      <c r="BB658" s="470"/>
      <c r="BC658" s="393"/>
      <c r="BD658" s="393"/>
      <c r="BE658" s="393"/>
      <c r="BF658" s="393"/>
      <c r="BG658" s="393"/>
      <c r="BH658" s="393"/>
      <c r="BI658" s="393"/>
      <c r="BJ658" s="393"/>
      <c r="BK658" s="393"/>
      <c r="BL658" s="393"/>
      <c r="BM658" s="393"/>
      <c r="BN658" s="393"/>
      <c r="BO658" s="393"/>
      <c r="BP658" s="393"/>
      <c r="BQ658" s="393"/>
      <c r="BR658" s="393"/>
      <c r="BS658" s="393"/>
      <c r="BT658" s="393"/>
      <c r="BU658" s="393"/>
      <c r="BV658" s="393"/>
      <c r="BW658" s="393"/>
      <c r="BX658" s="393"/>
      <c r="BY658" s="393"/>
      <c r="BZ658" s="393"/>
      <c r="CA658" s="393"/>
      <c r="CB658" s="393"/>
      <c r="CC658" s="393"/>
      <c r="CD658" s="393"/>
      <c r="CE658" s="393"/>
      <c r="CF658" s="393"/>
      <c r="CG658" s="393"/>
      <c r="CH658" s="393"/>
      <c r="CI658" s="393"/>
      <c r="CJ658" s="393"/>
      <c r="CK658" s="393"/>
      <c r="CL658" s="393"/>
      <c r="CM658" s="393"/>
      <c r="CN658" s="393"/>
      <c r="CO658" s="393"/>
      <c r="CP658" s="393"/>
      <c r="CQ658" s="393"/>
      <c r="CR658" s="393"/>
      <c r="CS658" s="393"/>
      <c r="CT658" s="393"/>
      <c r="CU658" s="393"/>
      <c r="CV658" s="393"/>
      <c r="CW658" s="393"/>
      <c r="CX658" s="393"/>
      <c r="CY658" s="393"/>
      <c r="CZ658" s="393"/>
    </row>
    <row r="659" s="397" customFormat="true" ht="25.15" customHeight="true" x14ac:dyDescent="0.2">
      <c r="C659" s="1154"/>
      <c r="D659" s="1155"/>
      <c r="E659" s="670"/>
      <c r="F659" s="670"/>
      <c r="G659" s="670"/>
      <c r="H659" s="1154"/>
      <c r="I659" s="1155"/>
      <c r="J659" s="670"/>
      <c r="K659" s="670"/>
      <c r="L659" s="670"/>
      <c r="M659" s="1154"/>
      <c r="N659" s="1155"/>
      <c r="O659" s="670"/>
      <c r="P659" s="670"/>
      <c r="Q659" s="670"/>
      <c r="S659" s="390"/>
      <c r="T659" s="390"/>
      <c r="U659" s="390"/>
      <c r="V659" s="390"/>
      <c r="W659" s="390"/>
      <c r="X659" s="390"/>
      <c r="Y659" s="390"/>
      <c r="Z659" s="390"/>
      <c r="AA659" s="390"/>
      <c r="AB659" s="390"/>
      <c r="AC659" s="390"/>
      <c r="AD659" s="390"/>
      <c r="AE659" s="390"/>
      <c r="AF659" s="390"/>
      <c r="AG659" s="390"/>
      <c r="AH659" s="390"/>
      <c r="AI659" s="390"/>
      <c r="AJ659" s="390"/>
      <c r="AK659" s="390"/>
      <c r="AL659" s="390"/>
      <c r="AM659" s="390"/>
      <c r="AN659" s="390"/>
      <c r="AO659" s="390"/>
      <c r="AP659" s="390"/>
      <c r="AQ659" s="390"/>
      <c r="AR659" s="390"/>
      <c r="AS659" s="390"/>
      <c r="AT659" s="390"/>
      <c r="AU659" s="390"/>
      <c r="AV659" s="390"/>
      <c r="AW659" s="390"/>
      <c r="AX659" s="390"/>
      <c r="AY659" s="390"/>
      <c r="AZ659" s="390"/>
      <c r="BA659" s="393"/>
      <c r="BB659" s="470"/>
      <c r="BC659" s="393"/>
      <c r="BD659" s="393"/>
      <c r="BE659" s="393"/>
      <c r="BF659" s="393"/>
      <c r="BG659" s="393"/>
      <c r="BH659" s="393"/>
      <c r="BI659" s="393"/>
      <c r="BJ659" s="393"/>
      <c r="BK659" s="393"/>
      <c r="BL659" s="393"/>
      <c r="BM659" s="393"/>
      <c r="BN659" s="393"/>
      <c r="BO659" s="393"/>
      <c r="BP659" s="393"/>
      <c r="BQ659" s="393"/>
      <c r="BR659" s="393"/>
      <c r="BS659" s="393"/>
      <c r="BT659" s="393"/>
      <c r="BU659" s="393"/>
      <c r="BV659" s="393"/>
      <c r="BW659" s="393"/>
      <c r="BX659" s="393"/>
      <c r="BY659" s="393"/>
      <c r="BZ659" s="393"/>
      <c r="CA659" s="393"/>
      <c r="CB659" s="393"/>
      <c r="CC659" s="393"/>
      <c r="CD659" s="393"/>
      <c r="CE659" s="393"/>
      <c r="CF659" s="393"/>
      <c r="CG659" s="393"/>
      <c r="CH659" s="393"/>
      <c r="CI659" s="393"/>
      <c r="CJ659" s="393"/>
      <c r="CK659" s="393"/>
      <c r="CL659" s="393"/>
      <c r="CM659" s="393"/>
      <c r="CN659" s="393"/>
      <c r="CO659" s="393"/>
      <c r="CP659" s="393"/>
      <c r="CQ659" s="393"/>
      <c r="CR659" s="393"/>
      <c r="CS659" s="393"/>
      <c r="CT659" s="393"/>
      <c r="CU659" s="393"/>
      <c r="CV659" s="393"/>
      <c r="CW659" s="393"/>
      <c r="CX659" s="393"/>
      <c r="CY659" s="393"/>
      <c r="CZ659" s="393"/>
    </row>
    <row r="660" s="397" customFormat="true" ht="25.15" customHeight="true" x14ac:dyDescent="0.2">
      <c r="C660" s="1154"/>
      <c r="D660" s="1155"/>
      <c r="E660" s="670"/>
      <c r="F660" s="670"/>
      <c r="G660" s="670"/>
      <c r="H660" s="1154"/>
      <c r="I660" s="1155"/>
      <c r="J660" s="670"/>
      <c r="K660" s="670"/>
      <c r="L660" s="670"/>
      <c r="M660" s="1154"/>
      <c r="N660" s="1155"/>
      <c r="O660" s="670"/>
      <c r="P660" s="670"/>
      <c r="Q660" s="670"/>
      <c r="S660" s="390"/>
      <c r="T660" s="390"/>
      <c r="U660" s="390"/>
      <c r="V660" s="390"/>
      <c r="W660" s="390"/>
      <c r="X660" s="390"/>
      <c r="Y660" s="390"/>
      <c r="Z660" s="390"/>
      <c r="AA660" s="390"/>
      <c r="AB660" s="390"/>
      <c r="AC660" s="390"/>
      <c r="AD660" s="390"/>
      <c r="AE660" s="390"/>
      <c r="AF660" s="390"/>
      <c r="AG660" s="390"/>
      <c r="AH660" s="390"/>
      <c r="AI660" s="390"/>
      <c r="AJ660" s="390"/>
      <c r="AK660" s="390"/>
      <c r="AL660" s="390"/>
      <c r="AM660" s="390"/>
      <c r="AN660" s="390"/>
      <c r="AO660" s="390"/>
      <c r="AP660" s="390"/>
      <c r="AQ660" s="390"/>
      <c r="AR660" s="390"/>
      <c r="AS660" s="390"/>
      <c r="AT660" s="390"/>
      <c r="AU660" s="390"/>
      <c r="AV660" s="390"/>
      <c r="AW660" s="390"/>
      <c r="AX660" s="390"/>
      <c r="AY660" s="390"/>
      <c r="AZ660" s="390"/>
      <c r="BA660" s="393"/>
      <c r="BB660" s="470"/>
      <c r="BC660" s="393"/>
      <c r="BD660" s="393"/>
      <c r="BE660" s="393"/>
      <c r="BF660" s="393"/>
      <c r="BG660" s="393"/>
      <c r="BH660" s="393"/>
      <c r="BI660" s="393"/>
      <c r="BJ660" s="393"/>
      <c r="BK660" s="393"/>
      <c r="BL660" s="393"/>
      <c r="BM660" s="393"/>
      <c r="BN660" s="393"/>
      <c r="BO660" s="393"/>
      <c r="BP660" s="393"/>
      <c r="BQ660" s="393"/>
      <c r="BR660" s="393"/>
      <c r="BS660" s="393"/>
      <c r="BT660" s="393"/>
      <c r="BU660" s="393"/>
      <c r="BV660" s="393"/>
      <c r="BW660" s="393"/>
      <c r="BX660" s="393"/>
      <c r="BY660" s="393"/>
      <c r="BZ660" s="393"/>
      <c r="CA660" s="393"/>
      <c r="CB660" s="393"/>
      <c r="CC660" s="393"/>
      <c r="CD660" s="393"/>
      <c r="CE660" s="393"/>
      <c r="CF660" s="393"/>
      <c r="CG660" s="393"/>
      <c r="CH660" s="393"/>
      <c r="CI660" s="393"/>
      <c r="CJ660" s="393"/>
      <c r="CK660" s="393"/>
      <c r="CL660" s="393"/>
      <c r="CM660" s="393"/>
      <c r="CN660" s="393"/>
      <c r="CO660" s="393"/>
      <c r="CP660" s="393"/>
      <c r="CQ660" s="393"/>
      <c r="CR660" s="393"/>
      <c r="CS660" s="393"/>
      <c r="CT660" s="393"/>
      <c r="CU660" s="393"/>
      <c r="CV660" s="393"/>
      <c r="CW660" s="393"/>
      <c r="CX660" s="393"/>
      <c r="CY660" s="393"/>
      <c r="CZ660" s="393"/>
    </row>
    <row r="661" s="397" customFormat="true" ht="25.15" customHeight="true" x14ac:dyDescent="0.2">
      <c r="C661" s="1154"/>
      <c r="D661" s="1155"/>
      <c r="E661" s="670"/>
      <c r="F661" s="670"/>
      <c r="G661" s="670"/>
      <c r="H661" s="1154"/>
      <c r="I661" s="1155"/>
      <c r="J661" s="670"/>
      <c r="K661" s="670"/>
      <c r="L661" s="670"/>
      <c r="M661" s="1154"/>
      <c r="N661" s="1155"/>
      <c r="O661" s="670"/>
      <c r="P661" s="670"/>
      <c r="Q661" s="670"/>
      <c r="S661" s="390"/>
      <c r="T661" s="390"/>
      <c r="U661" s="390"/>
      <c r="V661" s="390"/>
      <c r="W661" s="390"/>
      <c r="X661" s="390"/>
      <c r="Y661" s="390"/>
      <c r="Z661" s="390"/>
      <c r="AA661" s="390"/>
      <c r="AB661" s="390"/>
      <c r="AC661" s="390"/>
      <c r="AD661" s="390"/>
      <c r="AE661" s="390"/>
      <c r="AF661" s="390"/>
      <c r="AG661" s="390"/>
      <c r="AH661" s="390"/>
      <c r="AI661" s="390"/>
      <c r="AJ661" s="390"/>
      <c r="AK661" s="390"/>
      <c r="AL661" s="390"/>
      <c r="AM661" s="390"/>
      <c r="AN661" s="390"/>
      <c r="AO661" s="390"/>
      <c r="AP661" s="390"/>
      <c r="AQ661" s="390"/>
      <c r="AR661" s="390"/>
      <c r="AS661" s="390"/>
      <c r="AT661" s="390"/>
      <c r="AU661" s="390"/>
      <c r="AV661" s="390"/>
      <c r="AW661" s="390"/>
      <c r="AX661" s="390"/>
      <c r="AY661" s="390"/>
      <c r="AZ661" s="390"/>
      <c r="BA661" s="393"/>
      <c r="BB661" s="470"/>
      <c r="BC661" s="393"/>
      <c r="BD661" s="393"/>
      <c r="BE661" s="393"/>
      <c r="BF661" s="393"/>
      <c r="BG661" s="393"/>
      <c r="BH661" s="393"/>
      <c r="BI661" s="393"/>
      <c r="BJ661" s="393"/>
      <c r="BK661" s="393"/>
      <c r="BL661" s="393"/>
      <c r="BM661" s="393"/>
      <c r="BN661" s="393"/>
      <c r="BO661" s="393"/>
      <c r="BP661" s="393"/>
      <c r="BQ661" s="393"/>
      <c r="BR661" s="393"/>
      <c r="BS661" s="393"/>
      <c r="BT661" s="393"/>
      <c r="BU661" s="393"/>
      <c r="BV661" s="393"/>
      <c r="BW661" s="393"/>
      <c r="BX661" s="393"/>
      <c r="BY661" s="393"/>
      <c r="BZ661" s="393"/>
      <c r="CA661" s="393"/>
      <c r="CB661" s="393"/>
      <c r="CC661" s="393"/>
      <c r="CD661" s="393"/>
      <c r="CE661" s="393"/>
      <c r="CF661" s="393"/>
      <c r="CG661" s="393"/>
      <c r="CH661" s="393"/>
      <c r="CI661" s="393"/>
      <c r="CJ661" s="393"/>
      <c r="CK661" s="393"/>
      <c r="CL661" s="393"/>
      <c r="CM661" s="393"/>
      <c r="CN661" s="393"/>
      <c r="CO661" s="393"/>
      <c r="CP661" s="393"/>
      <c r="CQ661" s="393"/>
      <c r="CR661" s="393"/>
      <c r="CS661" s="393"/>
      <c r="CT661" s="393"/>
      <c r="CU661" s="393"/>
      <c r="CV661" s="393"/>
      <c r="CW661" s="393"/>
      <c r="CX661" s="393"/>
      <c r="CY661" s="393"/>
      <c r="CZ661" s="393"/>
    </row>
    <row r="662" s="397" customFormat="true" ht="25.15" customHeight="true" x14ac:dyDescent="0.2">
      <c r="C662" s="1154"/>
      <c r="D662" s="1155"/>
      <c r="E662" s="670"/>
      <c r="F662" s="670"/>
      <c r="G662" s="670"/>
      <c r="H662" s="1154"/>
      <c r="I662" s="1155"/>
      <c r="J662" s="670"/>
      <c r="K662" s="670"/>
      <c r="L662" s="670"/>
      <c r="M662" s="1154"/>
      <c r="N662" s="1155"/>
      <c r="O662" s="670"/>
      <c r="P662" s="670"/>
      <c r="Q662" s="670"/>
      <c r="S662" s="390"/>
      <c r="T662" s="390"/>
      <c r="U662" s="390"/>
      <c r="V662" s="390"/>
      <c r="W662" s="390"/>
      <c r="X662" s="390"/>
      <c r="Y662" s="390"/>
      <c r="Z662" s="390"/>
      <c r="AA662" s="390"/>
      <c r="AB662" s="390"/>
      <c r="AC662" s="390"/>
      <c r="AD662" s="390"/>
      <c r="AE662" s="390"/>
      <c r="AF662" s="390"/>
      <c r="AG662" s="390"/>
      <c r="AH662" s="390"/>
      <c r="AI662" s="390"/>
      <c r="AJ662" s="390"/>
      <c r="AK662" s="390"/>
      <c r="AL662" s="390"/>
      <c r="AM662" s="390"/>
      <c r="AN662" s="390"/>
      <c r="AO662" s="390"/>
      <c r="AP662" s="390"/>
      <c r="AQ662" s="390"/>
      <c r="AR662" s="390"/>
      <c r="AS662" s="390"/>
      <c r="AT662" s="390"/>
      <c r="AU662" s="390"/>
      <c r="AV662" s="390"/>
      <c r="AW662" s="390"/>
      <c r="AX662" s="390"/>
      <c r="AY662" s="390"/>
      <c r="AZ662" s="390"/>
      <c r="BA662" s="393"/>
      <c r="BB662" s="470"/>
      <c r="BC662" s="393"/>
      <c r="BD662" s="393"/>
      <c r="BE662" s="393"/>
      <c r="BF662" s="393"/>
      <c r="BG662" s="393"/>
      <c r="BH662" s="393"/>
      <c r="BI662" s="393"/>
      <c r="BJ662" s="393"/>
      <c r="BK662" s="393"/>
      <c r="BL662" s="393"/>
      <c r="BM662" s="393"/>
      <c r="BN662" s="393"/>
      <c r="BO662" s="393"/>
      <c r="BP662" s="393"/>
      <c r="BQ662" s="393"/>
      <c r="BR662" s="393"/>
      <c r="BS662" s="393"/>
      <c r="BT662" s="393"/>
      <c r="BU662" s="393"/>
      <c r="BV662" s="393"/>
      <c r="BW662" s="393"/>
      <c r="BX662" s="393"/>
      <c r="BY662" s="393"/>
      <c r="BZ662" s="393"/>
      <c r="CA662" s="393"/>
      <c r="CB662" s="393"/>
      <c r="CC662" s="393"/>
      <c r="CD662" s="393"/>
      <c r="CE662" s="393"/>
      <c r="CF662" s="393"/>
      <c r="CG662" s="393"/>
      <c r="CH662" s="393"/>
      <c r="CI662" s="393"/>
      <c r="CJ662" s="393"/>
      <c r="CK662" s="393"/>
      <c r="CL662" s="393"/>
      <c r="CM662" s="393"/>
      <c r="CN662" s="393"/>
      <c r="CO662" s="393"/>
      <c r="CP662" s="393"/>
      <c r="CQ662" s="393"/>
      <c r="CR662" s="393"/>
      <c r="CS662" s="393"/>
      <c r="CT662" s="393"/>
      <c r="CU662" s="393"/>
      <c r="CV662" s="393"/>
      <c r="CW662" s="393"/>
      <c r="CX662" s="393"/>
      <c r="CY662" s="393"/>
      <c r="CZ662" s="393"/>
    </row>
    <row r="663" s="397" customFormat="true" ht="25.15" customHeight="true" x14ac:dyDescent="0.2">
      <c r="C663" s="1154"/>
      <c r="D663" s="1155"/>
      <c r="E663" s="670"/>
      <c r="F663" s="670"/>
      <c r="G663" s="670"/>
      <c r="H663" s="1154"/>
      <c r="I663" s="1155"/>
      <c r="J663" s="670"/>
      <c r="K663" s="670"/>
      <c r="L663" s="670"/>
      <c r="M663" s="1154"/>
      <c r="N663" s="1155"/>
      <c r="O663" s="670"/>
      <c r="P663" s="670"/>
      <c r="Q663" s="670"/>
      <c r="S663" s="390"/>
      <c r="T663" s="390"/>
      <c r="U663" s="390"/>
      <c r="V663" s="390"/>
      <c r="W663" s="390"/>
      <c r="X663" s="390"/>
      <c r="Y663" s="390"/>
      <c r="Z663" s="390"/>
      <c r="AA663" s="390"/>
      <c r="AB663" s="390"/>
      <c r="AC663" s="390"/>
      <c r="AD663" s="390"/>
      <c r="AE663" s="390"/>
      <c r="AF663" s="390"/>
      <c r="AG663" s="390"/>
      <c r="AH663" s="390"/>
      <c r="AI663" s="390"/>
      <c r="AJ663" s="390"/>
      <c r="AK663" s="390"/>
      <c r="AL663" s="390"/>
      <c r="AM663" s="390"/>
      <c r="AN663" s="390"/>
      <c r="AO663" s="390"/>
      <c r="AP663" s="390"/>
      <c r="AQ663" s="390"/>
      <c r="AR663" s="390"/>
      <c r="AS663" s="390"/>
      <c r="AT663" s="390"/>
      <c r="AU663" s="390"/>
      <c r="AV663" s="390"/>
      <c r="AW663" s="390"/>
      <c r="AX663" s="390"/>
      <c r="AY663" s="390"/>
      <c r="AZ663" s="390"/>
      <c r="BA663" s="393"/>
      <c r="BB663" s="470"/>
      <c r="BC663" s="393"/>
      <c r="BD663" s="393"/>
      <c r="BE663" s="393"/>
      <c r="BF663" s="393"/>
      <c r="BG663" s="393"/>
      <c r="BH663" s="393"/>
      <c r="BI663" s="393"/>
      <c r="BJ663" s="393"/>
      <c r="BK663" s="393"/>
      <c r="BL663" s="393"/>
      <c r="BM663" s="393"/>
      <c r="BN663" s="393"/>
      <c r="BO663" s="393"/>
      <c r="BP663" s="393"/>
      <c r="BQ663" s="393"/>
      <c r="BR663" s="393"/>
      <c r="BS663" s="393"/>
      <c r="BT663" s="393"/>
      <c r="BU663" s="393"/>
      <c r="BV663" s="393"/>
      <c r="BW663" s="393"/>
      <c r="BX663" s="393"/>
      <c r="BY663" s="393"/>
      <c r="BZ663" s="393"/>
      <c r="CA663" s="393"/>
      <c r="CB663" s="393"/>
      <c r="CC663" s="393"/>
      <c r="CD663" s="393"/>
      <c r="CE663" s="393"/>
      <c r="CF663" s="393"/>
      <c r="CG663" s="393"/>
      <c r="CH663" s="393"/>
      <c r="CI663" s="393"/>
      <c r="CJ663" s="393"/>
      <c r="CK663" s="393"/>
      <c r="CL663" s="393"/>
      <c r="CM663" s="393"/>
      <c r="CN663" s="393"/>
      <c r="CO663" s="393"/>
      <c r="CP663" s="393"/>
      <c r="CQ663" s="393"/>
      <c r="CR663" s="393"/>
      <c r="CS663" s="393"/>
      <c r="CT663" s="393"/>
      <c r="CU663" s="393"/>
      <c r="CV663" s="393"/>
      <c r="CW663" s="393"/>
      <c r="CX663" s="393"/>
      <c r="CY663" s="393"/>
      <c r="CZ663" s="393"/>
    </row>
    <row r="664" s="397" customFormat="true" ht="25.15" customHeight="true" x14ac:dyDescent="0.2">
      <c r="C664" s="1154"/>
      <c r="D664" s="1155"/>
      <c r="E664" s="670"/>
      <c r="F664" s="670"/>
      <c r="G664" s="670"/>
      <c r="H664" s="1154"/>
      <c r="I664" s="1155"/>
      <c r="J664" s="670"/>
      <c r="K664" s="670"/>
      <c r="L664" s="670"/>
      <c r="M664" s="1154"/>
      <c r="N664" s="1155"/>
      <c r="O664" s="670"/>
      <c r="P664" s="670"/>
      <c r="Q664" s="670"/>
      <c r="S664" s="390"/>
      <c r="T664" s="390"/>
      <c r="U664" s="390"/>
      <c r="V664" s="390"/>
      <c r="W664" s="390"/>
      <c r="X664" s="390"/>
      <c r="Y664" s="390"/>
      <c r="Z664" s="390"/>
      <c r="AA664" s="390"/>
      <c r="AB664" s="390"/>
      <c r="AC664" s="390"/>
      <c r="AD664" s="390"/>
      <c r="AE664" s="390"/>
      <c r="AF664" s="390"/>
      <c r="AG664" s="390"/>
      <c r="AH664" s="390"/>
      <c r="AI664" s="390"/>
      <c r="AJ664" s="390"/>
      <c r="AK664" s="390"/>
      <c r="AL664" s="390"/>
      <c r="AM664" s="390"/>
      <c r="AN664" s="390"/>
      <c r="AO664" s="390"/>
      <c r="AP664" s="390"/>
      <c r="AQ664" s="390"/>
      <c r="AR664" s="390"/>
      <c r="AS664" s="390"/>
      <c r="AT664" s="390"/>
      <c r="AU664" s="390"/>
      <c r="AV664" s="390"/>
      <c r="AW664" s="390"/>
      <c r="AX664" s="390"/>
      <c r="AY664" s="390"/>
      <c r="AZ664" s="390"/>
      <c r="BA664" s="393"/>
      <c r="BB664" s="470"/>
      <c r="BC664" s="393"/>
      <c r="BD664" s="393"/>
      <c r="BE664" s="393"/>
      <c r="BF664" s="393"/>
      <c r="BG664" s="393"/>
      <c r="BH664" s="393"/>
      <c r="BI664" s="393"/>
      <c r="BJ664" s="393"/>
      <c r="BK664" s="393"/>
      <c r="BL664" s="393"/>
      <c r="BM664" s="393"/>
      <c r="BN664" s="393"/>
      <c r="BO664" s="393"/>
      <c r="BP664" s="393"/>
      <c r="BQ664" s="393"/>
      <c r="BR664" s="393"/>
      <c r="BS664" s="393"/>
      <c r="BT664" s="393"/>
      <c r="BU664" s="393"/>
      <c r="BV664" s="393"/>
      <c r="BW664" s="393"/>
      <c r="BX664" s="393"/>
      <c r="BY664" s="393"/>
      <c r="BZ664" s="393"/>
      <c r="CA664" s="393"/>
      <c r="CB664" s="393"/>
      <c r="CC664" s="393"/>
      <c r="CD664" s="393"/>
      <c r="CE664" s="393"/>
      <c r="CF664" s="393"/>
      <c r="CG664" s="393"/>
      <c r="CH664" s="393"/>
      <c r="CI664" s="393"/>
      <c r="CJ664" s="393"/>
      <c r="CK664" s="393"/>
      <c r="CL664" s="393"/>
      <c r="CM664" s="393"/>
      <c r="CN664" s="393"/>
      <c r="CO664" s="393"/>
      <c r="CP664" s="393"/>
      <c r="CQ664" s="393"/>
      <c r="CR664" s="393"/>
      <c r="CS664" s="393"/>
      <c r="CT664" s="393"/>
      <c r="CU664" s="393"/>
      <c r="CV664" s="393"/>
      <c r="CW664" s="393"/>
      <c r="CX664" s="393"/>
      <c r="CY664" s="393"/>
      <c r="CZ664" s="393"/>
    </row>
    <row r="665" s="397" customFormat="true" ht="25.15" customHeight="true" x14ac:dyDescent="0.2">
      <c r="C665" s="1154"/>
      <c r="D665" s="1155"/>
      <c r="E665" s="670"/>
      <c r="F665" s="670"/>
      <c r="G665" s="670"/>
      <c r="H665" s="1154"/>
      <c r="I665" s="1155"/>
      <c r="J665" s="670"/>
      <c r="K665" s="670"/>
      <c r="L665" s="670"/>
      <c r="M665" s="1154"/>
      <c r="N665" s="1155"/>
      <c r="O665" s="670"/>
      <c r="P665" s="670"/>
      <c r="Q665" s="670"/>
      <c r="S665" s="390"/>
      <c r="T665" s="390"/>
      <c r="U665" s="390"/>
      <c r="V665" s="390"/>
      <c r="W665" s="390"/>
      <c r="X665" s="390"/>
      <c r="Y665" s="390"/>
      <c r="Z665" s="390"/>
      <c r="AA665" s="390"/>
      <c r="AB665" s="390"/>
      <c r="AC665" s="390"/>
      <c r="AD665" s="390"/>
      <c r="AE665" s="390"/>
      <c r="AF665" s="390"/>
      <c r="AG665" s="390"/>
      <c r="AH665" s="390"/>
      <c r="AI665" s="390"/>
      <c r="AJ665" s="390"/>
      <c r="AK665" s="390"/>
      <c r="AL665" s="390"/>
      <c r="AM665" s="390"/>
      <c r="AN665" s="390"/>
      <c r="AO665" s="390"/>
      <c r="AP665" s="390"/>
      <c r="AQ665" s="390"/>
      <c r="AR665" s="390"/>
      <c r="AS665" s="390"/>
      <c r="AT665" s="390"/>
      <c r="AU665" s="390"/>
      <c r="AV665" s="390"/>
      <c r="AW665" s="390"/>
      <c r="AX665" s="390"/>
      <c r="AY665" s="390"/>
      <c r="AZ665" s="390"/>
      <c r="BA665" s="393"/>
      <c r="BB665" s="470"/>
      <c r="BC665" s="393"/>
      <c r="BD665" s="393"/>
      <c r="BE665" s="393"/>
      <c r="BF665" s="393"/>
      <c r="BG665" s="393"/>
      <c r="BH665" s="393"/>
      <c r="BI665" s="393"/>
      <c r="BJ665" s="393"/>
      <c r="BK665" s="393"/>
      <c r="BL665" s="393"/>
      <c r="BM665" s="393"/>
      <c r="BN665" s="393"/>
      <c r="BO665" s="393"/>
      <c r="BP665" s="393"/>
      <c r="BQ665" s="393"/>
      <c r="BR665" s="393"/>
      <c r="BS665" s="393"/>
      <c r="BT665" s="393"/>
      <c r="BU665" s="393"/>
      <c r="BV665" s="393"/>
      <c r="BW665" s="393"/>
      <c r="BX665" s="393"/>
      <c r="BY665" s="393"/>
      <c r="BZ665" s="393"/>
      <c r="CA665" s="393"/>
      <c r="CB665" s="393"/>
      <c r="CC665" s="393"/>
      <c r="CD665" s="393"/>
      <c r="CE665" s="393"/>
      <c r="CF665" s="393"/>
      <c r="CG665" s="393"/>
      <c r="CH665" s="393"/>
      <c r="CI665" s="393"/>
      <c r="CJ665" s="393"/>
      <c r="CK665" s="393"/>
      <c r="CL665" s="393"/>
      <c r="CM665" s="393"/>
      <c r="CN665" s="393"/>
      <c r="CO665" s="393"/>
      <c r="CP665" s="393"/>
      <c r="CQ665" s="393"/>
      <c r="CR665" s="393"/>
      <c r="CS665" s="393"/>
      <c r="CT665" s="393"/>
      <c r="CU665" s="393"/>
      <c r="CV665" s="393"/>
      <c r="CW665" s="393"/>
      <c r="CX665" s="393"/>
      <c r="CY665" s="393"/>
      <c r="CZ665" s="393"/>
    </row>
    <row r="666" s="397" customFormat="true" ht="25.15" customHeight="true" x14ac:dyDescent="0.2">
      <c r="C666" s="1154"/>
      <c r="D666" s="1155"/>
      <c r="E666" s="670"/>
      <c r="F666" s="670"/>
      <c r="G666" s="670"/>
      <c r="H666" s="1154"/>
      <c r="I666" s="1155"/>
      <c r="J666" s="670"/>
      <c r="K666" s="670"/>
      <c r="L666" s="670"/>
      <c r="M666" s="1154"/>
      <c r="N666" s="1155"/>
      <c r="O666" s="670"/>
      <c r="P666" s="670"/>
      <c r="Q666" s="670"/>
      <c r="S666" s="390"/>
      <c r="T666" s="390"/>
      <c r="U666" s="390"/>
      <c r="V666" s="390"/>
      <c r="W666" s="390"/>
      <c r="X666" s="390"/>
      <c r="Y666" s="390"/>
      <c r="Z666" s="390"/>
      <c r="AA666" s="390"/>
      <c r="AB666" s="390"/>
      <c r="AC666" s="390"/>
      <c r="AD666" s="390"/>
      <c r="AE666" s="390"/>
      <c r="AF666" s="390"/>
      <c r="AG666" s="390"/>
      <c r="AH666" s="390"/>
      <c r="AI666" s="390"/>
      <c r="AJ666" s="390"/>
      <c r="AK666" s="390"/>
      <c r="AL666" s="390"/>
      <c r="AM666" s="390"/>
      <c r="AN666" s="390"/>
      <c r="AO666" s="390"/>
      <c r="AP666" s="390"/>
      <c r="AQ666" s="390"/>
      <c r="AR666" s="390"/>
      <c r="AS666" s="390"/>
      <c r="AT666" s="390"/>
      <c r="AU666" s="390"/>
      <c r="AV666" s="390"/>
      <c r="AW666" s="390"/>
      <c r="AX666" s="390"/>
      <c r="AY666" s="390"/>
      <c r="AZ666" s="390"/>
      <c r="BA666" s="393"/>
      <c r="BB666" s="470"/>
      <c r="BC666" s="393"/>
      <c r="BD666" s="393"/>
      <c r="BE666" s="393"/>
      <c r="BF666" s="393"/>
      <c r="BG666" s="393"/>
      <c r="BH666" s="393"/>
      <c r="BI666" s="393"/>
      <c r="BJ666" s="393"/>
      <c r="BK666" s="393"/>
      <c r="BL666" s="393"/>
      <c r="BM666" s="393"/>
      <c r="BN666" s="393"/>
      <c r="BO666" s="393"/>
      <c r="BP666" s="393"/>
      <c r="BQ666" s="393"/>
      <c r="BR666" s="393"/>
      <c r="BS666" s="393"/>
      <c r="BT666" s="393"/>
      <c r="BU666" s="393"/>
      <c r="BV666" s="393"/>
      <c r="BW666" s="393"/>
      <c r="BX666" s="393"/>
      <c r="BY666" s="393"/>
      <c r="BZ666" s="393"/>
      <c r="CA666" s="393"/>
      <c r="CB666" s="393"/>
      <c r="CC666" s="393"/>
      <c r="CD666" s="393"/>
      <c r="CE666" s="393"/>
      <c r="CF666" s="393"/>
      <c r="CG666" s="393"/>
      <c r="CH666" s="393"/>
      <c r="CI666" s="393"/>
      <c r="CJ666" s="393"/>
      <c r="CK666" s="393"/>
      <c r="CL666" s="393"/>
      <c r="CM666" s="393"/>
      <c r="CN666" s="393"/>
      <c r="CO666" s="393"/>
      <c r="CP666" s="393"/>
      <c r="CQ666" s="393"/>
      <c r="CR666" s="393"/>
      <c r="CS666" s="393"/>
      <c r="CT666" s="393"/>
      <c r="CU666" s="393"/>
      <c r="CV666" s="393"/>
      <c r="CW666" s="393"/>
      <c r="CX666" s="393"/>
      <c r="CY666" s="393"/>
      <c r="CZ666" s="393"/>
    </row>
    <row r="667" s="397" customFormat="true" ht="25.15" customHeight="true" x14ac:dyDescent="0.2">
      <c r="C667" s="1154"/>
      <c r="D667" s="1155"/>
      <c r="E667" s="670"/>
      <c r="F667" s="670"/>
      <c r="G667" s="670"/>
      <c r="H667" s="1154"/>
      <c r="I667" s="1155"/>
      <c r="J667" s="670"/>
      <c r="K667" s="670"/>
      <c r="L667" s="670"/>
      <c r="M667" s="1154"/>
      <c r="N667" s="1155"/>
      <c r="O667" s="670"/>
      <c r="P667" s="670"/>
      <c r="Q667" s="670"/>
      <c r="S667" s="390"/>
      <c r="T667" s="390"/>
      <c r="U667" s="390"/>
      <c r="V667" s="390"/>
      <c r="W667" s="390"/>
      <c r="X667" s="390"/>
      <c r="Y667" s="390"/>
      <c r="Z667" s="390"/>
      <c r="AA667" s="390"/>
      <c r="AB667" s="390"/>
      <c r="AC667" s="390"/>
      <c r="AD667" s="390"/>
      <c r="AE667" s="390"/>
      <c r="AF667" s="390"/>
      <c r="AG667" s="390"/>
      <c r="AH667" s="390"/>
      <c r="AI667" s="390"/>
      <c r="AJ667" s="390"/>
      <c r="AK667" s="390"/>
      <c r="AL667" s="390"/>
      <c r="AM667" s="390"/>
      <c r="AN667" s="390"/>
      <c r="AO667" s="390"/>
      <c r="AP667" s="390"/>
      <c r="AQ667" s="390"/>
      <c r="AR667" s="390"/>
      <c r="AS667" s="390"/>
      <c r="AT667" s="390"/>
      <c r="AU667" s="390"/>
      <c r="AV667" s="390"/>
      <c r="AW667" s="390"/>
      <c r="AX667" s="390"/>
      <c r="AY667" s="390"/>
      <c r="AZ667" s="390"/>
      <c r="BA667" s="393"/>
      <c r="BB667" s="470"/>
      <c r="BC667" s="393"/>
      <c r="BD667" s="393"/>
      <c r="BE667" s="393"/>
      <c r="BF667" s="393"/>
      <c r="BG667" s="393"/>
      <c r="BH667" s="393"/>
      <c r="BI667" s="393"/>
      <c r="BJ667" s="393"/>
      <c r="BK667" s="393"/>
      <c r="BL667" s="393"/>
      <c r="BM667" s="393"/>
      <c r="BN667" s="393"/>
      <c r="BO667" s="393"/>
      <c r="BP667" s="393"/>
      <c r="BQ667" s="393"/>
      <c r="BR667" s="393"/>
      <c r="BS667" s="393"/>
      <c r="BT667" s="393"/>
      <c r="BU667" s="393"/>
      <c r="BV667" s="393"/>
      <c r="BW667" s="393"/>
      <c r="BX667" s="393"/>
      <c r="BY667" s="393"/>
      <c r="BZ667" s="393"/>
      <c r="CA667" s="393"/>
      <c r="CB667" s="393"/>
      <c r="CC667" s="393"/>
      <c r="CD667" s="393"/>
      <c r="CE667" s="393"/>
      <c r="CF667" s="393"/>
      <c r="CG667" s="393"/>
      <c r="CH667" s="393"/>
      <c r="CI667" s="393"/>
      <c r="CJ667" s="393"/>
      <c r="CK667" s="393"/>
      <c r="CL667" s="393"/>
      <c r="CM667" s="393"/>
      <c r="CN667" s="393"/>
      <c r="CO667" s="393"/>
      <c r="CP667" s="393"/>
      <c r="CQ667" s="393"/>
      <c r="CR667" s="393"/>
      <c r="CS667" s="393"/>
      <c r="CT667" s="393"/>
      <c r="CU667" s="393"/>
      <c r="CV667" s="393"/>
      <c r="CW667" s="393"/>
      <c r="CX667" s="393"/>
      <c r="CY667" s="393"/>
      <c r="CZ667" s="393"/>
    </row>
    <row r="668" s="397" customFormat="true" ht="25.15" customHeight="true" x14ac:dyDescent="0.2">
      <c r="C668" s="1154"/>
      <c r="D668" s="1155"/>
      <c r="E668" s="670"/>
      <c r="F668" s="670"/>
      <c r="G668" s="670"/>
      <c r="H668" s="1154"/>
      <c r="I668" s="1155"/>
      <c r="J668" s="670"/>
      <c r="K668" s="670"/>
      <c r="L668" s="670"/>
      <c r="M668" s="1154"/>
      <c r="N668" s="1155"/>
      <c r="O668" s="670"/>
      <c r="P668" s="670"/>
      <c r="Q668" s="670"/>
      <c r="S668" s="390"/>
      <c r="T668" s="390"/>
      <c r="U668" s="390"/>
      <c r="V668" s="390"/>
      <c r="W668" s="390"/>
      <c r="X668" s="390"/>
      <c r="Y668" s="390"/>
      <c r="Z668" s="390"/>
      <c r="AA668" s="390"/>
      <c r="AB668" s="390"/>
      <c r="AC668" s="390"/>
      <c r="AD668" s="390"/>
      <c r="AE668" s="390"/>
      <c r="AF668" s="390"/>
      <c r="AG668" s="390"/>
      <c r="AH668" s="390"/>
      <c r="AI668" s="390"/>
      <c r="AJ668" s="390"/>
      <c r="AK668" s="390"/>
      <c r="AL668" s="390"/>
      <c r="AM668" s="390"/>
      <c r="AN668" s="390"/>
      <c r="AO668" s="390"/>
      <c r="AP668" s="390"/>
      <c r="AQ668" s="390"/>
      <c r="AR668" s="390"/>
      <c r="AS668" s="390"/>
      <c r="AT668" s="390"/>
      <c r="AU668" s="390"/>
      <c r="AV668" s="390"/>
      <c r="AW668" s="390"/>
      <c r="AX668" s="390"/>
      <c r="AY668" s="390"/>
      <c r="AZ668" s="390"/>
      <c r="BA668" s="393"/>
      <c r="BB668" s="470"/>
      <c r="BC668" s="393"/>
      <c r="BD668" s="393"/>
      <c r="BE668" s="393"/>
      <c r="BF668" s="393"/>
      <c r="BG668" s="393"/>
      <c r="BH668" s="393"/>
      <c r="BI668" s="393"/>
      <c r="BJ668" s="393"/>
      <c r="BK668" s="393"/>
      <c r="BL668" s="393"/>
      <c r="BM668" s="393"/>
      <c r="BN668" s="393"/>
      <c r="BO668" s="393"/>
      <c r="BP668" s="393"/>
      <c r="BQ668" s="393"/>
      <c r="BR668" s="393"/>
      <c r="BS668" s="393"/>
      <c r="BT668" s="393"/>
      <c r="BU668" s="393"/>
      <c r="BV668" s="393"/>
      <c r="BW668" s="393"/>
      <c r="BX668" s="393"/>
      <c r="BY668" s="393"/>
      <c r="BZ668" s="393"/>
      <c r="CA668" s="393"/>
      <c r="CB668" s="393"/>
      <c r="CC668" s="393"/>
      <c r="CD668" s="393"/>
      <c r="CE668" s="393"/>
      <c r="CF668" s="393"/>
      <c r="CG668" s="393"/>
      <c r="CH668" s="393"/>
      <c r="CI668" s="393"/>
      <c r="CJ668" s="393"/>
      <c r="CK668" s="393"/>
      <c r="CL668" s="393"/>
      <c r="CM668" s="393"/>
      <c r="CN668" s="393"/>
      <c r="CO668" s="393"/>
      <c r="CP668" s="393"/>
      <c r="CQ668" s="393"/>
      <c r="CR668" s="393"/>
      <c r="CS668" s="393"/>
      <c r="CT668" s="393"/>
      <c r="CU668" s="393"/>
      <c r="CV668" s="393"/>
      <c r="CW668" s="393"/>
      <c r="CX668" s="393"/>
      <c r="CY668" s="393"/>
      <c r="CZ668" s="393"/>
    </row>
    <row r="669" s="397" customFormat="true" ht="25.15" customHeight="true" x14ac:dyDescent="0.2">
      <c r="C669" s="1154"/>
      <c r="D669" s="1155"/>
      <c r="E669" s="670"/>
      <c r="F669" s="670"/>
      <c r="G669" s="670"/>
      <c r="H669" s="1154"/>
      <c r="I669" s="1155"/>
      <c r="J669" s="670"/>
      <c r="K669" s="670"/>
      <c r="L669" s="670"/>
      <c r="M669" s="1154"/>
      <c r="N669" s="1155"/>
      <c r="O669" s="670"/>
      <c r="P669" s="670"/>
      <c r="Q669" s="670"/>
      <c r="S669" s="390"/>
      <c r="T669" s="390"/>
      <c r="U669" s="390"/>
      <c r="V669" s="390"/>
      <c r="W669" s="390"/>
      <c r="X669" s="390"/>
      <c r="Y669" s="390"/>
      <c r="Z669" s="390"/>
      <c r="AA669" s="390"/>
      <c r="AB669" s="390"/>
      <c r="AC669" s="390"/>
      <c r="AD669" s="390"/>
      <c r="AE669" s="390"/>
      <c r="AF669" s="390"/>
      <c r="AG669" s="390"/>
      <c r="AH669" s="390"/>
      <c r="AI669" s="390"/>
      <c r="AJ669" s="390"/>
      <c r="AK669" s="390"/>
      <c r="AL669" s="390"/>
      <c r="AM669" s="390"/>
      <c r="AN669" s="390"/>
      <c r="AO669" s="390"/>
      <c r="AP669" s="390"/>
      <c r="AQ669" s="390"/>
      <c r="AR669" s="390"/>
      <c r="AS669" s="390"/>
      <c r="AT669" s="390"/>
      <c r="AU669" s="390"/>
      <c r="AV669" s="390"/>
      <c r="AW669" s="390"/>
      <c r="AX669" s="390"/>
      <c r="AY669" s="390"/>
      <c r="AZ669" s="390"/>
      <c r="BA669" s="393"/>
      <c r="BB669" s="470"/>
      <c r="BC669" s="393"/>
      <c r="BD669" s="393"/>
      <c r="BE669" s="393"/>
      <c r="BF669" s="393"/>
      <c r="BG669" s="393"/>
      <c r="BH669" s="393"/>
      <c r="BI669" s="393"/>
      <c r="BJ669" s="393"/>
      <c r="BK669" s="393"/>
      <c r="BL669" s="393"/>
      <c r="BM669" s="393"/>
      <c r="BN669" s="393"/>
      <c r="BO669" s="393"/>
      <c r="BP669" s="393"/>
      <c r="BQ669" s="393"/>
      <c r="BR669" s="393"/>
      <c r="BS669" s="393"/>
      <c r="BT669" s="393"/>
      <c r="BU669" s="393"/>
      <c r="BV669" s="393"/>
      <c r="BW669" s="393"/>
      <c r="BX669" s="393"/>
      <c r="BY669" s="393"/>
      <c r="BZ669" s="393"/>
      <c r="CA669" s="393"/>
      <c r="CB669" s="393"/>
      <c r="CC669" s="393"/>
      <c r="CD669" s="393"/>
      <c r="CE669" s="393"/>
      <c r="CF669" s="393"/>
      <c r="CG669" s="393"/>
      <c r="CH669" s="393"/>
      <c r="CI669" s="393"/>
      <c r="CJ669" s="393"/>
      <c r="CK669" s="393"/>
      <c r="CL669" s="393"/>
      <c r="CM669" s="393"/>
      <c r="CN669" s="393"/>
      <c r="CO669" s="393"/>
      <c r="CP669" s="393"/>
      <c r="CQ669" s="393"/>
      <c r="CR669" s="393"/>
      <c r="CS669" s="393"/>
      <c r="CT669" s="393"/>
      <c r="CU669" s="393"/>
      <c r="CV669" s="393"/>
      <c r="CW669" s="393"/>
      <c r="CX669" s="393"/>
      <c r="CY669" s="393"/>
      <c r="CZ669" s="393"/>
    </row>
    <row r="670" s="397" customFormat="true" ht="25.15" customHeight="true" x14ac:dyDescent="0.2">
      <c r="C670" s="1154"/>
      <c r="D670" s="1155"/>
      <c r="E670" s="670"/>
      <c r="F670" s="670"/>
      <c r="G670" s="670"/>
      <c r="H670" s="1154"/>
      <c r="I670" s="1155"/>
      <c r="J670" s="670"/>
      <c r="K670" s="670"/>
      <c r="L670" s="670"/>
      <c r="M670" s="1154"/>
      <c r="N670" s="1155"/>
      <c r="O670" s="670"/>
      <c r="P670" s="670"/>
      <c r="Q670" s="670"/>
      <c r="S670" s="390"/>
      <c r="T670" s="390"/>
      <c r="U670" s="390"/>
      <c r="V670" s="390"/>
      <c r="W670" s="390"/>
      <c r="X670" s="390"/>
      <c r="Y670" s="390"/>
      <c r="Z670" s="390"/>
      <c r="AA670" s="390"/>
      <c r="AB670" s="390"/>
      <c r="AC670" s="390"/>
      <c r="AD670" s="390"/>
      <c r="AE670" s="390"/>
      <c r="AF670" s="390"/>
      <c r="AG670" s="390"/>
      <c r="AH670" s="390"/>
      <c r="AI670" s="390"/>
      <c r="AJ670" s="390"/>
      <c r="AK670" s="390"/>
      <c r="AL670" s="390"/>
      <c r="AM670" s="390"/>
      <c r="AN670" s="390"/>
      <c r="AO670" s="390"/>
      <c r="AP670" s="390"/>
      <c r="AQ670" s="390"/>
      <c r="AR670" s="390"/>
      <c r="AS670" s="390"/>
      <c r="AT670" s="390"/>
      <c r="AU670" s="390"/>
      <c r="AV670" s="390"/>
      <c r="AW670" s="390"/>
      <c r="AX670" s="390"/>
      <c r="AY670" s="390"/>
      <c r="AZ670" s="390"/>
      <c r="BA670" s="393"/>
      <c r="BB670" s="470"/>
      <c r="BC670" s="393"/>
      <c r="BD670" s="393"/>
      <c r="BE670" s="393"/>
      <c r="BF670" s="393"/>
      <c r="BG670" s="393"/>
      <c r="BH670" s="393"/>
      <c r="BI670" s="393"/>
      <c r="BJ670" s="393"/>
      <c r="BK670" s="393"/>
      <c r="BL670" s="393"/>
      <c r="BM670" s="393"/>
      <c r="BN670" s="393"/>
      <c r="BO670" s="393"/>
      <c r="BP670" s="393"/>
      <c r="BQ670" s="393"/>
      <c r="BR670" s="393"/>
      <c r="BS670" s="393"/>
      <c r="BT670" s="393"/>
      <c r="BU670" s="393"/>
      <c r="BV670" s="393"/>
      <c r="BW670" s="393"/>
      <c r="BX670" s="393"/>
      <c r="BY670" s="393"/>
      <c r="BZ670" s="393"/>
      <c r="CA670" s="393"/>
      <c r="CB670" s="393"/>
      <c r="CC670" s="393"/>
      <c r="CD670" s="393"/>
      <c r="CE670" s="393"/>
      <c r="CF670" s="393"/>
      <c r="CG670" s="393"/>
      <c r="CH670" s="393"/>
      <c r="CI670" s="393"/>
      <c r="CJ670" s="393"/>
      <c r="CK670" s="393"/>
      <c r="CL670" s="393"/>
      <c r="CM670" s="393"/>
      <c r="CN670" s="393"/>
      <c r="CO670" s="393"/>
      <c r="CP670" s="393"/>
      <c r="CQ670" s="393"/>
      <c r="CR670" s="393"/>
      <c r="CS670" s="393"/>
      <c r="CT670" s="393"/>
      <c r="CU670" s="393"/>
      <c r="CV670" s="393"/>
      <c r="CW670" s="393"/>
      <c r="CX670" s="393"/>
      <c r="CY670" s="393"/>
      <c r="CZ670" s="393"/>
    </row>
    <row r="671" s="397" customFormat="true" ht="25.15" customHeight="true" x14ac:dyDescent="0.2">
      <c r="C671" s="1154"/>
      <c r="D671" s="1155"/>
      <c r="E671" s="670"/>
      <c r="F671" s="670"/>
      <c r="G671" s="670"/>
      <c r="H671" s="1154"/>
      <c r="I671" s="1155"/>
      <c r="J671" s="670"/>
      <c r="K671" s="670"/>
      <c r="L671" s="670"/>
      <c r="M671" s="1154"/>
      <c r="N671" s="1155"/>
      <c r="O671" s="670"/>
      <c r="P671" s="670"/>
      <c r="Q671" s="670"/>
      <c r="S671" s="390"/>
      <c r="T671" s="390"/>
      <c r="U671" s="390"/>
      <c r="V671" s="390"/>
      <c r="W671" s="390"/>
      <c r="X671" s="390"/>
      <c r="Y671" s="390"/>
      <c r="Z671" s="390"/>
      <c r="AA671" s="390"/>
      <c r="AB671" s="390"/>
      <c r="AC671" s="390"/>
      <c r="AD671" s="390"/>
      <c r="AE671" s="390"/>
      <c r="AF671" s="390"/>
      <c r="AG671" s="390"/>
      <c r="AH671" s="390"/>
      <c r="AI671" s="390"/>
      <c r="AJ671" s="390"/>
      <c r="AK671" s="390"/>
      <c r="AL671" s="390"/>
      <c r="AM671" s="390"/>
      <c r="AN671" s="390"/>
      <c r="AO671" s="390"/>
      <c r="AP671" s="390"/>
      <c r="AQ671" s="390"/>
      <c r="AR671" s="390"/>
      <c r="AS671" s="390"/>
      <c r="AT671" s="390"/>
      <c r="AU671" s="390"/>
      <c r="AV671" s="390"/>
      <c r="AW671" s="390"/>
      <c r="AX671" s="390"/>
      <c r="AY671" s="390"/>
      <c r="AZ671" s="390"/>
      <c r="BA671" s="393"/>
      <c r="BB671" s="470"/>
      <c r="BC671" s="393"/>
      <c r="BD671" s="393"/>
      <c r="BE671" s="393"/>
      <c r="BF671" s="393"/>
      <c r="BG671" s="393"/>
      <c r="BH671" s="393"/>
      <c r="BI671" s="393"/>
      <c r="BJ671" s="393"/>
      <c r="BK671" s="393"/>
      <c r="BL671" s="393"/>
      <c r="BM671" s="393"/>
      <c r="BN671" s="393"/>
      <c r="BO671" s="393"/>
      <c r="BP671" s="393"/>
      <c r="BQ671" s="393"/>
      <c r="BR671" s="393"/>
      <c r="BS671" s="393"/>
      <c r="BT671" s="393"/>
      <c r="BU671" s="393"/>
      <c r="BV671" s="393"/>
      <c r="BW671" s="393"/>
      <c r="BX671" s="393"/>
      <c r="BY671" s="393"/>
      <c r="BZ671" s="393"/>
      <c r="CA671" s="393"/>
      <c r="CB671" s="393"/>
      <c r="CC671" s="393"/>
      <c r="CD671" s="393"/>
      <c r="CE671" s="393"/>
      <c r="CF671" s="393"/>
      <c r="CG671" s="393"/>
      <c r="CH671" s="393"/>
      <c r="CI671" s="393"/>
      <c r="CJ671" s="393"/>
      <c r="CK671" s="393"/>
      <c r="CL671" s="393"/>
      <c r="CM671" s="393"/>
      <c r="CN671" s="393"/>
      <c r="CO671" s="393"/>
      <c r="CP671" s="393"/>
      <c r="CQ671" s="393"/>
      <c r="CR671" s="393"/>
      <c r="CS671" s="393"/>
      <c r="CT671" s="393"/>
      <c r="CU671" s="393"/>
      <c r="CV671" s="393"/>
      <c r="CW671" s="393"/>
      <c r="CX671" s="393"/>
      <c r="CY671" s="393"/>
      <c r="CZ671" s="393"/>
    </row>
    <row r="672" s="397" customFormat="true" ht="25.15" customHeight="true" x14ac:dyDescent="0.2">
      <c r="C672" s="1154"/>
      <c r="D672" s="1155"/>
      <c r="E672" s="670"/>
      <c r="F672" s="670"/>
      <c r="G672" s="670"/>
      <c r="H672" s="1154"/>
      <c r="I672" s="1155"/>
      <c r="J672" s="670"/>
      <c r="K672" s="670"/>
      <c r="L672" s="670"/>
      <c r="M672" s="1154"/>
      <c r="N672" s="1155"/>
      <c r="O672" s="670"/>
      <c r="P672" s="670"/>
      <c r="Q672" s="670"/>
      <c r="S672" s="390"/>
      <c r="T672" s="390"/>
      <c r="U672" s="390"/>
      <c r="V672" s="390"/>
      <c r="W672" s="390"/>
      <c r="X672" s="390"/>
      <c r="Y672" s="390"/>
      <c r="Z672" s="390"/>
      <c r="AA672" s="390"/>
      <c r="AB672" s="390"/>
      <c r="AC672" s="390"/>
      <c r="AD672" s="390"/>
      <c r="AE672" s="390"/>
      <c r="AF672" s="390"/>
      <c r="AG672" s="390"/>
      <c r="AH672" s="390"/>
      <c r="AI672" s="390"/>
      <c r="AJ672" s="390"/>
      <c r="AK672" s="390"/>
      <c r="AL672" s="390"/>
      <c r="AM672" s="390"/>
      <c r="AN672" s="390"/>
      <c r="AO672" s="390"/>
      <c r="AP672" s="390"/>
      <c r="AQ672" s="390"/>
      <c r="AR672" s="390"/>
      <c r="AS672" s="390"/>
      <c r="AT672" s="390"/>
      <c r="AU672" s="390"/>
      <c r="AV672" s="390"/>
      <c r="AW672" s="390"/>
      <c r="AX672" s="390"/>
      <c r="AY672" s="390"/>
      <c r="AZ672" s="390"/>
      <c r="BA672" s="393"/>
      <c r="BB672" s="470"/>
      <c r="BC672" s="393"/>
      <c r="BD672" s="393"/>
      <c r="BE672" s="393"/>
      <c r="BF672" s="393"/>
      <c r="BG672" s="393"/>
      <c r="BH672" s="393"/>
      <c r="BI672" s="393"/>
      <c r="BJ672" s="393"/>
      <c r="BK672" s="393"/>
      <c r="BL672" s="393"/>
      <c r="BM672" s="393"/>
      <c r="BN672" s="393"/>
      <c r="BO672" s="393"/>
      <c r="BP672" s="393"/>
      <c r="BQ672" s="393"/>
      <c r="BR672" s="393"/>
      <c r="BS672" s="393"/>
      <c r="BT672" s="393"/>
      <c r="BU672" s="393"/>
      <c r="BV672" s="393"/>
      <c r="BW672" s="393"/>
      <c r="BX672" s="393"/>
      <c r="BY672" s="393"/>
      <c r="BZ672" s="393"/>
      <c r="CA672" s="393"/>
      <c r="CB672" s="393"/>
      <c r="CC672" s="393"/>
      <c r="CD672" s="393"/>
      <c r="CE672" s="393"/>
      <c r="CF672" s="393"/>
      <c r="CG672" s="393"/>
      <c r="CH672" s="393"/>
      <c r="CI672" s="393"/>
      <c r="CJ672" s="393"/>
      <c r="CK672" s="393"/>
      <c r="CL672" s="393"/>
      <c r="CM672" s="393"/>
      <c r="CN672" s="393"/>
      <c r="CO672" s="393"/>
      <c r="CP672" s="393"/>
      <c r="CQ672" s="393"/>
      <c r="CR672" s="393"/>
      <c r="CS672" s="393"/>
      <c r="CT672" s="393"/>
      <c r="CU672" s="393"/>
      <c r="CV672" s="393"/>
      <c r="CW672" s="393"/>
      <c r="CX672" s="393"/>
      <c r="CY672" s="393"/>
      <c r="CZ672" s="393"/>
    </row>
    <row r="673" s="397" customFormat="true" ht="25.15" customHeight="true" x14ac:dyDescent="0.2">
      <c r="C673" s="1154"/>
      <c r="D673" s="1155"/>
      <c r="E673" s="670"/>
      <c r="F673" s="670"/>
      <c r="G673" s="670"/>
      <c r="H673" s="1154"/>
      <c r="I673" s="1155"/>
      <c r="J673" s="670"/>
      <c r="K673" s="670"/>
      <c r="L673" s="670"/>
      <c r="M673" s="1154"/>
      <c r="N673" s="1155"/>
      <c r="O673" s="670"/>
      <c r="P673" s="670"/>
      <c r="Q673" s="670"/>
      <c r="S673" s="390"/>
      <c r="T673" s="390"/>
      <c r="U673" s="390"/>
      <c r="V673" s="390"/>
      <c r="W673" s="390"/>
      <c r="X673" s="390"/>
      <c r="Y673" s="390"/>
      <c r="Z673" s="390"/>
      <c r="AA673" s="390"/>
      <c r="AB673" s="390"/>
      <c r="AC673" s="390"/>
      <c r="AD673" s="390"/>
      <c r="AE673" s="390"/>
      <c r="AF673" s="390"/>
      <c r="AG673" s="390"/>
      <c r="AH673" s="390"/>
      <c r="AI673" s="390"/>
      <c r="AJ673" s="390"/>
      <c r="AK673" s="390"/>
      <c r="AL673" s="390"/>
      <c r="AM673" s="390"/>
      <c r="AN673" s="390"/>
      <c r="AO673" s="390"/>
      <c r="AP673" s="390"/>
      <c r="AQ673" s="390"/>
      <c r="AR673" s="390"/>
      <c r="AS673" s="390"/>
      <c r="AT673" s="390"/>
      <c r="AU673" s="390"/>
      <c r="AV673" s="390"/>
      <c r="AW673" s="390"/>
      <c r="AX673" s="390"/>
      <c r="AY673" s="390"/>
      <c r="AZ673" s="390"/>
      <c r="BA673" s="393"/>
      <c r="BB673" s="470"/>
      <c r="BC673" s="393"/>
      <c r="BD673" s="393"/>
      <c r="BE673" s="393"/>
      <c r="BF673" s="393"/>
      <c r="BG673" s="393"/>
      <c r="BH673" s="393"/>
      <c r="BI673" s="393"/>
      <c r="BJ673" s="393"/>
      <c r="BK673" s="393"/>
      <c r="BL673" s="393"/>
      <c r="BM673" s="393"/>
      <c r="BN673" s="393"/>
      <c r="BO673" s="393"/>
      <c r="BP673" s="393"/>
      <c r="BQ673" s="393"/>
      <c r="BR673" s="393"/>
      <c r="BS673" s="393"/>
      <c r="BT673" s="393"/>
      <c r="BU673" s="393"/>
      <c r="BV673" s="393"/>
      <c r="BW673" s="393"/>
      <c r="BX673" s="393"/>
      <c r="BY673" s="393"/>
      <c r="BZ673" s="393"/>
      <c r="CA673" s="393"/>
      <c r="CB673" s="393"/>
      <c r="CC673" s="393"/>
      <c r="CD673" s="393"/>
      <c r="CE673" s="393"/>
      <c r="CF673" s="393"/>
      <c r="CG673" s="393"/>
      <c r="CH673" s="393"/>
      <c r="CI673" s="393"/>
      <c r="CJ673" s="393"/>
      <c r="CK673" s="393"/>
      <c r="CL673" s="393"/>
      <c r="CM673" s="393"/>
      <c r="CN673" s="393"/>
      <c r="CO673" s="393"/>
      <c r="CP673" s="393"/>
      <c r="CQ673" s="393"/>
      <c r="CR673" s="393"/>
      <c r="CS673" s="393"/>
      <c r="CT673" s="393"/>
      <c r="CU673" s="393"/>
      <c r="CV673" s="393"/>
      <c r="CW673" s="393"/>
      <c r="CX673" s="393"/>
      <c r="CY673" s="393"/>
      <c r="CZ673" s="393"/>
    </row>
    <row r="674" s="397" customFormat="true" ht="25.15" customHeight="true" x14ac:dyDescent="0.2">
      <c r="C674" s="1154"/>
      <c r="D674" s="1155"/>
      <c r="E674" s="670"/>
      <c r="F674" s="670"/>
      <c r="G674" s="670"/>
      <c r="H674" s="1154"/>
      <c r="I674" s="1155"/>
      <c r="J674" s="670"/>
      <c r="K674" s="670"/>
      <c r="L674" s="670"/>
      <c r="M674" s="1154"/>
      <c r="N674" s="1155"/>
      <c r="O674" s="670"/>
      <c r="P674" s="670"/>
      <c r="Q674" s="670"/>
      <c r="S674" s="390"/>
      <c r="T674" s="390"/>
      <c r="U674" s="390"/>
      <c r="V674" s="390"/>
      <c r="W674" s="390"/>
      <c r="X674" s="390"/>
      <c r="Y674" s="390"/>
      <c r="Z674" s="390"/>
      <c r="AA674" s="390"/>
      <c r="AB674" s="390"/>
      <c r="AC674" s="390"/>
      <c r="AD674" s="390"/>
      <c r="AE674" s="390"/>
      <c r="AF674" s="390"/>
      <c r="AG674" s="390"/>
      <c r="AH674" s="390"/>
      <c r="AI674" s="390"/>
      <c r="AJ674" s="390"/>
      <c r="AK674" s="390"/>
      <c r="AL674" s="390"/>
      <c r="AM674" s="390"/>
      <c r="AN674" s="390"/>
      <c r="AO674" s="390"/>
      <c r="AP674" s="390"/>
      <c r="AQ674" s="390"/>
      <c r="AR674" s="390"/>
      <c r="AS674" s="390"/>
      <c r="AT674" s="390"/>
      <c r="AU674" s="390"/>
      <c r="AV674" s="390"/>
      <c r="AW674" s="390"/>
      <c r="AX674" s="390"/>
      <c r="AY674" s="390"/>
      <c r="AZ674" s="390"/>
      <c r="BA674" s="393"/>
      <c r="BB674" s="470"/>
      <c r="BC674" s="393"/>
      <c r="BD674" s="393"/>
      <c r="BE674" s="393"/>
      <c r="BF674" s="393"/>
      <c r="BG674" s="393"/>
      <c r="BH674" s="393"/>
      <c r="BI674" s="393"/>
      <c r="BJ674" s="393"/>
      <c r="BK674" s="393"/>
      <c r="BL674" s="393"/>
      <c r="BM674" s="393"/>
      <c r="BN674" s="393"/>
      <c r="BO674" s="393"/>
      <c r="BP674" s="393"/>
      <c r="BQ674" s="393"/>
      <c r="BR674" s="393"/>
      <c r="BS674" s="393"/>
      <c r="BT674" s="393"/>
      <c r="BU674" s="393"/>
      <c r="BV674" s="393"/>
      <c r="BW674" s="393"/>
      <c r="BX674" s="393"/>
      <c r="BY674" s="393"/>
      <c r="BZ674" s="393"/>
      <c r="CA674" s="393"/>
      <c r="CB674" s="393"/>
      <c r="CC674" s="393"/>
      <c r="CD674" s="393"/>
      <c r="CE674" s="393"/>
      <c r="CF674" s="393"/>
      <c r="CG674" s="393"/>
      <c r="CH674" s="393"/>
      <c r="CI674" s="393"/>
      <c r="CJ674" s="393"/>
      <c r="CK674" s="393"/>
      <c r="CL674" s="393"/>
      <c r="CM674" s="393"/>
      <c r="CN674" s="393"/>
      <c r="CO674" s="393"/>
      <c r="CP674" s="393"/>
      <c r="CQ674" s="393"/>
      <c r="CR674" s="393"/>
      <c r="CS674" s="393"/>
      <c r="CT674" s="393"/>
      <c r="CU674" s="393"/>
      <c r="CV674" s="393"/>
      <c r="CW674" s="393"/>
      <c r="CX674" s="393"/>
      <c r="CY674" s="393"/>
      <c r="CZ674" s="393"/>
    </row>
    <row r="675" s="397" customFormat="true" ht="25.15" customHeight="true" x14ac:dyDescent="0.2">
      <c r="C675" s="1154"/>
      <c r="D675" s="1155"/>
      <c r="E675" s="670"/>
      <c r="F675" s="670"/>
      <c r="G675" s="670"/>
      <c r="H675" s="1154"/>
      <c r="I675" s="1155"/>
      <c r="J675" s="670"/>
      <c r="K675" s="670"/>
      <c r="L675" s="670"/>
      <c r="M675" s="1154"/>
      <c r="N675" s="1155"/>
      <c r="O675" s="670"/>
      <c r="P675" s="670"/>
      <c r="Q675" s="670"/>
      <c r="S675" s="390"/>
      <c r="T675" s="390"/>
      <c r="U675" s="390"/>
      <c r="V675" s="390"/>
      <c r="W675" s="390"/>
      <c r="X675" s="390"/>
      <c r="Y675" s="390"/>
      <c r="Z675" s="390"/>
      <c r="AA675" s="390"/>
      <c r="AB675" s="390"/>
      <c r="AC675" s="390"/>
      <c r="AD675" s="390"/>
      <c r="AE675" s="390"/>
      <c r="AF675" s="390"/>
      <c r="AG675" s="390"/>
      <c r="AH675" s="390"/>
      <c r="AI675" s="390"/>
      <c r="AJ675" s="390"/>
      <c r="AK675" s="390"/>
      <c r="AL675" s="390"/>
      <c r="AM675" s="390"/>
      <c r="AN675" s="390"/>
      <c r="AO675" s="390"/>
      <c r="AP675" s="390"/>
      <c r="AQ675" s="390"/>
      <c r="AR675" s="390"/>
      <c r="AS675" s="390"/>
      <c r="AT675" s="390"/>
      <c r="AU675" s="390"/>
      <c r="AV675" s="390"/>
      <c r="AW675" s="390"/>
      <c r="AX675" s="390"/>
      <c r="AY675" s="390"/>
      <c r="AZ675" s="390"/>
      <c r="BA675" s="393"/>
      <c r="BB675" s="470"/>
      <c r="BC675" s="393"/>
      <c r="BD675" s="393"/>
      <c r="BE675" s="393"/>
      <c r="BF675" s="393"/>
      <c r="BG675" s="393"/>
      <c r="BH675" s="393"/>
      <c r="BI675" s="393"/>
      <c r="BJ675" s="393"/>
      <c r="BK675" s="393"/>
      <c r="BL675" s="393"/>
      <c r="BM675" s="393"/>
      <c r="BN675" s="393"/>
      <c r="BO675" s="393"/>
      <c r="BP675" s="393"/>
      <c r="BQ675" s="393"/>
      <c r="BR675" s="393"/>
      <c r="BS675" s="393"/>
      <c r="BT675" s="393"/>
      <c r="BU675" s="393"/>
      <c r="BV675" s="393"/>
      <c r="BW675" s="393"/>
      <c r="BX675" s="393"/>
      <c r="BY675" s="393"/>
      <c r="BZ675" s="393"/>
      <c r="CA675" s="393"/>
      <c r="CB675" s="393"/>
      <c r="CC675" s="393"/>
      <c r="CD675" s="393"/>
      <c r="CE675" s="393"/>
      <c r="CF675" s="393"/>
      <c r="CG675" s="393"/>
      <c r="CH675" s="393"/>
      <c r="CI675" s="393"/>
      <c r="CJ675" s="393"/>
      <c r="CK675" s="393"/>
      <c r="CL675" s="393"/>
      <c r="CM675" s="393"/>
      <c r="CN675" s="393"/>
      <c r="CO675" s="393"/>
      <c r="CP675" s="393"/>
      <c r="CQ675" s="393"/>
      <c r="CR675" s="393"/>
      <c r="CS675" s="393"/>
      <c r="CT675" s="393"/>
      <c r="CU675" s="393"/>
      <c r="CV675" s="393"/>
      <c r="CW675" s="393"/>
      <c r="CX675" s="393"/>
      <c r="CY675" s="393"/>
      <c r="CZ675" s="393"/>
    </row>
    <row r="676" s="397" customFormat="true" ht="25.15" customHeight="true" x14ac:dyDescent="0.2">
      <c r="C676" s="1154"/>
      <c r="D676" s="1155"/>
      <c r="E676" s="670"/>
      <c r="F676" s="670"/>
      <c r="G676" s="670"/>
      <c r="H676" s="1154"/>
      <c r="I676" s="1155"/>
      <c r="J676" s="670"/>
      <c r="K676" s="670"/>
      <c r="L676" s="670"/>
      <c r="M676" s="1154"/>
      <c r="N676" s="1155"/>
      <c r="O676" s="670"/>
      <c r="P676" s="670"/>
      <c r="Q676" s="670"/>
      <c r="S676" s="390"/>
      <c r="T676" s="390"/>
      <c r="U676" s="390"/>
      <c r="V676" s="390"/>
      <c r="W676" s="390"/>
      <c r="X676" s="390"/>
      <c r="Y676" s="390"/>
      <c r="Z676" s="390"/>
      <c r="AA676" s="390"/>
      <c r="AB676" s="390"/>
      <c r="AC676" s="390"/>
      <c r="AD676" s="390"/>
      <c r="AE676" s="390"/>
      <c r="AF676" s="390"/>
      <c r="AG676" s="390"/>
      <c r="AH676" s="390"/>
      <c r="AI676" s="390"/>
      <c r="AJ676" s="390"/>
      <c r="AK676" s="390"/>
      <c r="AL676" s="390"/>
      <c r="AM676" s="390"/>
      <c r="AN676" s="390"/>
      <c r="AO676" s="390"/>
      <c r="AP676" s="390"/>
      <c r="AQ676" s="390"/>
      <c r="AR676" s="390"/>
      <c r="AS676" s="390"/>
      <c r="AT676" s="390"/>
      <c r="AU676" s="390"/>
      <c r="AV676" s="390"/>
      <c r="AW676" s="390"/>
      <c r="AX676" s="390"/>
      <c r="AY676" s="390"/>
      <c r="AZ676" s="390"/>
      <c r="BA676" s="393"/>
      <c r="BB676" s="470"/>
      <c r="BC676" s="393"/>
      <c r="BD676" s="393"/>
      <c r="BE676" s="393"/>
      <c r="BF676" s="393"/>
      <c r="BG676" s="393"/>
      <c r="BH676" s="393"/>
      <c r="BI676" s="393"/>
      <c r="BJ676" s="393"/>
      <c r="BK676" s="393"/>
      <c r="BL676" s="393"/>
      <c r="BM676" s="393"/>
      <c r="BN676" s="393"/>
      <c r="BO676" s="393"/>
      <c r="BP676" s="393"/>
      <c r="BQ676" s="393"/>
      <c r="BR676" s="393"/>
      <c r="BS676" s="393"/>
      <c r="BT676" s="393"/>
      <c r="BU676" s="393"/>
      <c r="BV676" s="393"/>
      <c r="BW676" s="393"/>
      <c r="BX676" s="393"/>
      <c r="BY676" s="393"/>
      <c r="BZ676" s="393"/>
      <c r="CA676" s="393"/>
      <c r="CB676" s="393"/>
      <c r="CC676" s="393"/>
      <c r="CD676" s="393"/>
      <c r="CE676" s="393"/>
      <c r="CF676" s="393"/>
      <c r="CG676" s="393"/>
      <c r="CH676" s="393"/>
      <c r="CI676" s="393"/>
      <c r="CJ676" s="393"/>
      <c r="CK676" s="393"/>
      <c r="CL676" s="393"/>
      <c r="CM676" s="393"/>
      <c r="CN676" s="393"/>
      <c r="CO676" s="393"/>
      <c r="CP676" s="393"/>
      <c r="CQ676" s="393"/>
      <c r="CR676" s="393"/>
      <c r="CS676" s="393"/>
      <c r="CT676" s="393"/>
      <c r="CU676" s="393"/>
      <c r="CV676" s="393"/>
      <c r="CW676" s="393"/>
      <c r="CX676" s="393"/>
      <c r="CY676" s="393"/>
      <c r="CZ676" s="393"/>
    </row>
    <row r="677" s="397" customFormat="true" ht="25.15" customHeight="true" x14ac:dyDescent="0.2">
      <c r="C677" s="1154"/>
      <c r="D677" s="1155"/>
      <c r="E677" s="670"/>
      <c r="F677" s="670"/>
      <c r="G677" s="670"/>
      <c r="H677" s="1154"/>
      <c r="I677" s="1155"/>
      <c r="J677" s="670"/>
      <c r="K677" s="670"/>
      <c r="L677" s="670"/>
      <c r="M677" s="1154"/>
      <c r="N677" s="1155"/>
      <c r="O677" s="670"/>
      <c r="P677" s="670"/>
      <c r="Q677" s="670"/>
      <c r="S677" s="390"/>
      <c r="T677" s="390"/>
      <c r="U677" s="390"/>
      <c r="V677" s="390"/>
      <c r="W677" s="390"/>
      <c r="X677" s="390"/>
      <c r="Y677" s="390"/>
      <c r="Z677" s="390"/>
      <c r="AA677" s="390"/>
      <c r="AB677" s="390"/>
      <c r="AC677" s="390"/>
      <c r="AD677" s="390"/>
      <c r="AE677" s="390"/>
      <c r="AF677" s="390"/>
      <c r="AG677" s="390"/>
      <c r="AH677" s="390"/>
      <c r="AI677" s="390"/>
      <c r="AJ677" s="390"/>
      <c r="AK677" s="390"/>
      <c r="AL677" s="390"/>
      <c r="AM677" s="390"/>
      <c r="AN677" s="390"/>
      <c r="AO677" s="390"/>
      <c r="AP677" s="390"/>
      <c r="AQ677" s="390"/>
      <c r="AR677" s="390"/>
      <c r="AS677" s="390"/>
      <c r="AT677" s="390"/>
      <c r="AU677" s="390"/>
      <c r="AV677" s="390"/>
      <c r="AW677" s="390"/>
      <c r="AX677" s="390"/>
      <c r="AY677" s="390"/>
      <c r="AZ677" s="390"/>
      <c r="BA677" s="393"/>
      <c r="BB677" s="470"/>
      <c r="BC677" s="393"/>
      <c r="BD677" s="393"/>
      <c r="BE677" s="393"/>
      <c r="BF677" s="393"/>
      <c r="BG677" s="393"/>
      <c r="BH677" s="393"/>
      <c r="BI677" s="393"/>
      <c r="BJ677" s="393"/>
      <c r="BK677" s="393"/>
      <c r="BL677" s="393"/>
      <c r="BM677" s="393"/>
      <c r="BN677" s="393"/>
      <c r="BO677" s="393"/>
      <c r="BP677" s="393"/>
      <c r="BQ677" s="393"/>
      <c r="BR677" s="393"/>
      <c r="BS677" s="393"/>
      <c r="BT677" s="393"/>
      <c r="BU677" s="393"/>
      <c r="BV677" s="393"/>
      <c r="BW677" s="393"/>
      <c r="BX677" s="393"/>
      <c r="BY677" s="393"/>
      <c r="BZ677" s="393"/>
      <c r="CA677" s="393"/>
      <c r="CB677" s="393"/>
      <c r="CC677" s="393"/>
      <c r="CD677" s="393"/>
      <c r="CE677" s="393"/>
      <c r="CF677" s="393"/>
      <c r="CG677" s="393"/>
      <c r="CH677" s="393"/>
      <c r="CI677" s="393"/>
      <c r="CJ677" s="393"/>
      <c r="CK677" s="393"/>
      <c r="CL677" s="393"/>
      <c r="CM677" s="393"/>
      <c r="CN677" s="393"/>
      <c r="CO677" s="393"/>
      <c r="CP677" s="393"/>
      <c r="CQ677" s="393"/>
      <c r="CR677" s="393"/>
      <c r="CS677" s="393"/>
      <c r="CT677" s="393"/>
      <c r="CU677" s="393"/>
      <c r="CV677" s="393"/>
      <c r="CW677" s="393"/>
      <c r="CX677" s="393"/>
      <c r="CY677" s="393"/>
      <c r="CZ677" s="393"/>
    </row>
    <row r="678" s="397" customFormat="true" ht="25.15" customHeight="true" x14ac:dyDescent="0.2">
      <c r="C678" s="1154"/>
      <c r="D678" s="1155"/>
      <c r="E678" s="670"/>
      <c r="F678" s="670"/>
      <c r="G678" s="670"/>
      <c r="H678" s="1154"/>
      <c r="I678" s="1155"/>
      <c r="J678" s="670"/>
      <c r="K678" s="670"/>
      <c r="L678" s="670"/>
      <c r="M678" s="1154"/>
      <c r="N678" s="1155"/>
      <c r="O678" s="670"/>
      <c r="P678" s="670"/>
      <c r="Q678" s="670"/>
      <c r="S678" s="390"/>
      <c r="T678" s="390"/>
      <c r="U678" s="390"/>
      <c r="V678" s="390"/>
      <c r="W678" s="390"/>
      <c r="X678" s="390"/>
      <c r="Y678" s="390"/>
      <c r="Z678" s="390"/>
      <c r="AA678" s="390"/>
      <c r="AB678" s="390"/>
      <c r="AC678" s="390"/>
      <c r="AD678" s="390"/>
      <c r="AE678" s="390"/>
      <c r="AF678" s="390"/>
      <c r="AG678" s="390"/>
      <c r="AH678" s="390"/>
      <c r="AI678" s="390"/>
      <c r="AJ678" s="390"/>
      <c r="AK678" s="390"/>
      <c r="AL678" s="390"/>
      <c r="AM678" s="390"/>
      <c r="AN678" s="390"/>
      <c r="AO678" s="390"/>
      <c r="AP678" s="390"/>
      <c r="AQ678" s="390"/>
      <c r="AR678" s="390"/>
      <c r="AS678" s="390"/>
      <c r="AT678" s="390"/>
      <c r="AU678" s="390"/>
      <c r="AV678" s="390"/>
      <c r="AW678" s="390"/>
      <c r="AX678" s="390"/>
      <c r="AY678" s="390"/>
      <c r="AZ678" s="390"/>
      <c r="BA678" s="393"/>
      <c r="BB678" s="470"/>
      <c r="BC678" s="393"/>
      <c r="BD678" s="393"/>
      <c r="BE678" s="393"/>
      <c r="BF678" s="393"/>
      <c r="BG678" s="393"/>
      <c r="BH678" s="393"/>
      <c r="BI678" s="393"/>
      <c r="BJ678" s="393"/>
      <c r="BK678" s="393"/>
      <c r="BL678" s="393"/>
      <c r="BM678" s="393"/>
      <c r="BN678" s="393"/>
      <c r="BO678" s="393"/>
      <c r="BP678" s="393"/>
      <c r="BQ678" s="393"/>
      <c r="BR678" s="393"/>
      <c r="BS678" s="393"/>
      <c r="BT678" s="393"/>
      <c r="BU678" s="393"/>
      <c r="BV678" s="393"/>
      <c r="BW678" s="393"/>
      <c r="BX678" s="393"/>
      <c r="BY678" s="393"/>
      <c r="BZ678" s="393"/>
      <c r="CA678" s="393"/>
      <c r="CB678" s="393"/>
      <c r="CC678" s="393"/>
      <c r="CD678" s="393"/>
      <c r="CE678" s="393"/>
      <c r="CF678" s="393"/>
      <c r="CG678" s="393"/>
      <c r="CH678" s="393"/>
      <c r="CI678" s="393"/>
      <c r="CJ678" s="393"/>
      <c r="CK678" s="393"/>
      <c r="CL678" s="393"/>
      <c r="CM678" s="393"/>
      <c r="CN678" s="393"/>
      <c r="CO678" s="393"/>
      <c r="CP678" s="393"/>
      <c r="CQ678" s="393"/>
      <c r="CR678" s="393"/>
      <c r="CS678" s="393"/>
      <c r="CT678" s="393"/>
      <c r="CU678" s="393"/>
      <c r="CV678" s="393"/>
      <c r="CW678" s="393"/>
      <c r="CX678" s="393"/>
      <c r="CY678" s="393"/>
      <c r="CZ678" s="393"/>
    </row>
    <row r="679" s="397" customFormat="true" ht="25.15" customHeight="true" x14ac:dyDescent="0.2">
      <c r="C679" s="1154"/>
      <c r="D679" s="1155"/>
      <c r="E679" s="670"/>
      <c r="F679" s="670"/>
      <c r="G679" s="670"/>
      <c r="H679" s="1154"/>
      <c r="I679" s="1155"/>
      <c r="J679" s="670"/>
      <c r="K679" s="670"/>
      <c r="L679" s="670"/>
      <c r="M679" s="1154"/>
      <c r="N679" s="1155"/>
      <c r="O679" s="670"/>
      <c r="P679" s="670"/>
      <c r="Q679" s="670"/>
      <c r="S679" s="390"/>
      <c r="T679" s="390"/>
      <c r="U679" s="390"/>
      <c r="V679" s="390"/>
      <c r="W679" s="390"/>
      <c r="X679" s="390"/>
      <c r="Y679" s="390"/>
      <c r="Z679" s="390"/>
      <c r="AA679" s="390"/>
      <c r="AB679" s="390"/>
      <c r="AC679" s="390"/>
      <c r="AD679" s="390"/>
      <c r="AE679" s="390"/>
      <c r="AF679" s="390"/>
      <c r="AG679" s="390"/>
      <c r="AH679" s="390"/>
      <c r="AI679" s="390"/>
      <c r="AJ679" s="390"/>
      <c r="AK679" s="390"/>
      <c r="AL679" s="390"/>
      <c r="AM679" s="390"/>
      <c r="AN679" s="390"/>
      <c r="AO679" s="390"/>
      <c r="AP679" s="390"/>
      <c r="AQ679" s="390"/>
      <c r="AR679" s="390"/>
      <c r="AS679" s="390"/>
      <c r="AT679" s="390"/>
      <c r="AU679" s="390"/>
      <c r="AV679" s="390"/>
      <c r="AW679" s="390"/>
      <c r="AX679" s="390"/>
      <c r="AY679" s="390"/>
      <c r="AZ679" s="390"/>
      <c r="BA679" s="393"/>
      <c r="BB679" s="470"/>
      <c r="BC679" s="393"/>
      <c r="BD679" s="393"/>
      <c r="BE679" s="393"/>
      <c r="BF679" s="393"/>
      <c r="BG679" s="393"/>
      <c r="BH679" s="393"/>
      <c r="BI679" s="393"/>
      <c r="BJ679" s="393"/>
      <c r="BK679" s="393"/>
      <c r="BL679" s="393"/>
      <c r="BM679" s="393"/>
      <c r="BN679" s="393"/>
      <c r="BO679" s="393"/>
      <c r="BP679" s="393"/>
      <c r="BQ679" s="393"/>
      <c r="BR679" s="393"/>
      <c r="BS679" s="393"/>
      <c r="BT679" s="393"/>
      <c r="BU679" s="393"/>
      <c r="BV679" s="393"/>
      <c r="BW679" s="393"/>
      <c r="BX679" s="393"/>
      <c r="BY679" s="393"/>
      <c r="BZ679" s="393"/>
      <c r="CA679" s="393"/>
      <c r="CB679" s="393"/>
      <c r="CC679" s="393"/>
      <c r="CD679" s="393"/>
      <c r="CE679" s="393"/>
      <c r="CF679" s="393"/>
      <c r="CG679" s="393"/>
      <c r="CH679" s="393"/>
      <c r="CI679" s="393"/>
      <c r="CJ679" s="393"/>
      <c r="CK679" s="393"/>
      <c r="CL679" s="393"/>
      <c r="CM679" s="393"/>
      <c r="CN679" s="393"/>
      <c r="CO679" s="393"/>
      <c r="CP679" s="393"/>
      <c r="CQ679" s="393"/>
      <c r="CR679" s="393"/>
      <c r="CS679" s="393"/>
      <c r="CT679" s="393"/>
      <c r="CU679" s="393"/>
      <c r="CV679" s="393"/>
      <c r="CW679" s="393"/>
      <c r="CX679" s="393"/>
      <c r="CY679" s="393"/>
      <c r="CZ679" s="393"/>
    </row>
    <row r="680" s="397" customFormat="true" ht="25.15" customHeight="true" x14ac:dyDescent="0.2">
      <c r="C680" s="1154"/>
      <c r="D680" s="1155"/>
      <c r="E680" s="670"/>
      <c r="F680" s="670"/>
      <c r="G680" s="670"/>
      <c r="H680" s="1154"/>
      <c r="I680" s="1155"/>
      <c r="J680" s="670"/>
      <c r="K680" s="670"/>
      <c r="L680" s="670"/>
      <c r="M680" s="1154"/>
      <c r="N680" s="1155"/>
      <c r="O680" s="670"/>
      <c r="P680" s="670"/>
      <c r="Q680" s="670"/>
      <c r="S680" s="390"/>
      <c r="T680" s="390"/>
      <c r="U680" s="390"/>
      <c r="V680" s="390"/>
      <c r="W680" s="390"/>
      <c r="X680" s="390"/>
      <c r="Y680" s="390"/>
      <c r="Z680" s="390"/>
      <c r="AA680" s="390"/>
      <c r="AB680" s="390"/>
      <c r="AC680" s="390"/>
      <c r="AD680" s="390"/>
      <c r="AE680" s="390"/>
      <c r="AF680" s="390"/>
      <c r="AG680" s="390"/>
      <c r="AH680" s="390"/>
      <c r="AI680" s="390"/>
      <c r="AJ680" s="390"/>
      <c r="AK680" s="390"/>
      <c r="AL680" s="390"/>
      <c r="AM680" s="390"/>
      <c r="AN680" s="390"/>
      <c r="AO680" s="390"/>
      <c r="AP680" s="390"/>
      <c r="AQ680" s="390"/>
      <c r="AR680" s="390"/>
      <c r="AS680" s="390"/>
      <c r="AT680" s="390"/>
      <c r="AU680" s="390"/>
      <c r="AV680" s="390"/>
      <c r="AW680" s="390"/>
      <c r="AX680" s="390"/>
      <c r="AY680" s="390"/>
      <c r="AZ680" s="390"/>
      <c r="BA680" s="393"/>
      <c r="BB680" s="470"/>
      <c r="BC680" s="393"/>
      <c r="BD680" s="393"/>
      <c r="BE680" s="393"/>
      <c r="BF680" s="393"/>
      <c r="BG680" s="393"/>
      <c r="BH680" s="393"/>
      <c r="BI680" s="393"/>
      <c r="BJ680" s="393"/>
      <c r="BK680" s="393"/>
      <c r="BL680" s="393"/>
      <c r="BM680" s="393"/>
      <c r="BN680" s="393"/>
      <c r="BO680" s="393"/>
      <c r="BP680" s="393"/>
      <c r="BQ680" s="393"/>
      <c r="BR680" s="393"/>
      <c r="BS680" s="393"/>
      <c r="BT680" s="393"/>
      <c r="BU680" s="393"/>
      <c r="BV680" s="393"/>
      <c r="BW680" s="393"/>
      <c r="BX680" s="393"/>
      <c r="BY680" s="393"/>
      <c r="BZ680" s="393"/>
      <c r="CA680" s="393"/>
      <c r="CB680" s="393"/>
      <c r="CC680" s="393"/>
      <c r="CD680" s="393"/>
      <c r="CE680" s="393"/>
      <c r="CF680" s="393"/>
      <c r="CG680" s="393"/>
      <c r="CH680" s="393"/>
      <c r="CI680" s="393"/>
      <c r="CJ680" s="393"/>
      <c r="CK680" s="393"/>
      <c r="CL680" s="393"/>
      <c r="CM680" s="393"/>
      <c r="CN680" s="393"/>
      <c r="CO680" s="393"/>
      <c r="CP680" s="393"/>
      <c r="CQ680" s="393"/>
      <c r="CR680" s="393"/>
      <c r="CS680" s="393"/>
      <c r="CT680" s="393"/>
      <c r="CU680" s="393"/>
      <c r="CV680" s="393"/>
      <c r="CW680" s="393"/>
      <c r="CX680" s="393"/>
      <c r="CY680" s="393"/>
      <c r="CZ680" s="393"/>
    </row>
    <row r="681" s="397" customFormat="true" ht="25.15" customHeight="true" x14ac:dyDescent="0.2">
      <c r="C681" s="1154"/>
      <c r="D681" s="1155"/>
      <c r="E681" s="670"/>
      <c r="F681" s="670"/>
      <c r="G681" s="670"/>
      <c r="H681" s="1154"/>
      <c r="I681" s="1155"/>
      <c r="J681" s="670"/>
      <c r="K681" s="670"/>
      <c r="L681" s="670"/>
      <c r="M681" s="1154"/>
      <c r="N681" s="1155"/>
      <c r="O681" s="670"/>
      <c r="P681" s="670"/>
      <c r="Q681" s="670"/>
      <c r="S681" s="390"/>
      <c r="T681" s="390"/>
      <c r="U681" s="390"/>
      <c r="V681" s="390"/>
      <c r="W681" s="390"/>
      <c r="X681" s="390"/>
      <c r="Y681" s="390"/>
      <c r="Z681" s="390"/>
      <c r="AA681" s="390"/>
      <c r="AB681" s="390"/>
      <c r="AC681" s="390"/>
      <c r="AD681" s="390"/>
      <c r="AE681" s="390"/>
      <c r="AF681" s="390"/>
      <c r="AG681" s="390"/>
      <c r="AH681" s="390"/>
      <c r="AI681" s="390"/>
      <c r="AJ681" s="390"/>
      <c r="AK681" s="390"/>
      <c r="AL681" s="390"/>
      <c r="AM681" s="390"/>
      <c r="AN681" s="390"/>
      <c r="AO681" s="390"/>
      <c r="AP681" s="390"/>
      <c r="AQ681" s="390"/>
      <c r="AR681" s="390"/>
      <c r="AS681" s="390"/>
      <c r="AT681" s="390"/>
      <c r="AU681" s="390"/>
      <c r="AV681" s="390"/>
      <c r="AW681" s="390"/>
      <c r="AX681" s="390"/>
      <c r="AY681" s="390"/>
      <c r="AZ681" s="390"/>
      <c r="BA681" s="393"/>
      <c r="BB681" s="470"/>
      <c r="BC681" s="393"/>
      <c r="BD681" s="393"/>
      <c r="BE681" s="393"/>
      <c r="BF681" s="393"/>
      <c r="BG681" s="393"/>
      <c r="BH681" s="393"/>
      <c r="BI681" s="393"/>
      <c r="BJ681" s="393"/>
      <c r="BK681" s="393"/>
      <c r="BL681" s="393"/>
      <c r="BM681" s="393"/>
      <c r="BN681" s="393"/>
      <c r="BO681" s="393"/>
      <c r="BP681" s="393"/>
      <c r="BQ681" s="393"/>
      <c r="BR681" s="393"/>
      <c r="BS681" s="393"/>
      <c r="BT681" s="393"/>
      <c r="BU681" s="393"/>
      <c r="BV681" s="393"/>
      <c r="BW681" s="393"/>
      <c r="BX681" s="393"/>
      <c r="BY681" s="393"/>
      <c r="BZ681" s="393"/>
      <c r="CA681" s="393"/>
      <c r="CB681" s="393"/>
      <c r="CC681" s="393"/>
      <c r="CD681" s="393"/>
      <c r="CE681" s="393"/>
      <c r="CF681" s="393"/>
      <c r="CG681" s="393"/>
      <c r="CH681" s="393"/>
      <c r="CI681" s="393"/>
      <c r="CJ681" s="393"/>
      <c r="CK681" s="393"/>
      <c r="CL681" s="393"/>
      <c r="CM681" s="393"/>
      <c r="CN681" s="393"/>
      <c r="CO681" s="393"/>
      <c r="CP681" s="393"/>
      <c r="CQ681" s="393"/>
      <c r="CR681" s="393"/>
      <c r="CS681" s="393"/>
      <c r="CT681" s="393"/>
      <c r="CU681" s="393"/>
      <c r="CV681" s="393"/>
      <c r="CW681" s="393"/>
      <c r="CX681" s="393"/>
      <c r="CY681" s="393"/>
      <c r="CZ681" s="393"/>
    </row>
    <row r="682" s="397" customFormat="true" ht="25.15" customHeight="true" x14ac:dyDescent="0.2">
      <c r="C682" s="1154"/>
      <c r="D682" s="1155"/>
      <c r="E682" s="670"/>
      <c r="F682" s="670"/>
      <c r="G682" s="670"/>
      <c r="H682" s="1154"/>
      <c r="I682" s="1155"/>
      <c r="J682" s="670"/>
      <c r="K682" s="670"/>
      <c r="L682" s="670"/>
      <c r="M682" s="1154"/>
      <c r="N682" s="1155"/>
      <c r="O682" s="670"/>
      <c r="P682" s="670"/>
      <c r="Q682" s="670"/>
      <c r="S682" s="390"/>
      <c r="T682" s="390"/>
      <c r="U682" s="390"/>
      <c r="V682" s="390"/>
      <c r="W682" s="390"/>
      <c r="X682" s="390"/>
      <c r="Y682" s="390"/>
      <c r="Z682" s="390"/>
      <c r="AA682" s="390"/>
      <c r="AB682" s="390"/>
      <c r="AC682" s="390"/>
      <c r="AD682" s="390"/>
      <c r="AE682" s="390"/>
      <c r="AF682" s="390"/>
      <c r="AG682" s="390"/>
      <c r="AH682" s="390"/>
      <c r="AI682" s="390"/>
      <c r="AJ682" s="390"/>
      <c r="AK682" s="390"/>
      <c r="AL682" s="390"/>
      <c r="AM682" s="390"/>
      <c r="AN682" s="390"/>
      <c r="AO682" s="390"/>
      <c r="AP682" s="390"/>
      <c r="AQ682" s="390"/>
      <c r="AR682" s="390"/>
      <c r="AS682" s="390"/>
      <c r="AT682" s="390"/>
      <c r="AU682" s="390"/>
      <c r="AV682" s="390"/>
      <c r="AW682" s="390"/>
      <c r="AX682" s="390"/>
      <c r="AY682" s="390"/>
      <c r="AZ682" s="390"/>
      <c r="BA682" s="393"/>
      <c r="BB682" s="470"/>
      <c r="BC682" s="393"/>
      <c r="BD682" s="393"/>
      <c r="BE682" s="393"/>
      <c r="BF682" s="393"/>
      <c r="BG682" s="393"/>
      <c r="BH682" s="393"/>
      <c r="BI682" s="393"/>
      <c r="BJ682" s="393"/>
      <c r="BK682" s="393"/>
      <c r="BL682" s="393"/>
      <c r="BM682" s="393"/>
      <c r="BN682" s="393"/>
      <c r="BO682" s="393"/>
      <c r="BP682" s="393"/>
      <c r="BQ682" s="393"/>
      <c r="BR682" s="393"/>
      <c r="BS682" s="393"/>
      <c r="BT682" s="393"/>
      <c r="BU682" s="393"/>
      <c r="BV682" s="393"/>
      <c r="BW682" s="393"/>
      <c r="BX682" s="393"/>
      <c r="BY682" s="393"/>
      <c r="BZ682" s="393"/>
      <c r="CA682" s="393"/>
      <c r="CB682" s="393"/>
      <c r="CC682" s="393"/>
      <c r="CD682" s="393"/>
      <c r="CE682" s="393"/>
      <c r="CF682" s="393"/>
      <c r="CG682" s="393"/>
      <c r="CH682" s="393"/>
      <c r="CI682" s="393"/>
      <c r="CJ682" s="393"/>
      <c r="CK682" s="393"/>
      <c r="CL682" s="393"/>
      <c r="CM682" s="393"/>
      <c r="CN682" s="393"/>
      <c r="CO682" s="393"/>
      <c r="CP682" s="393"/>
      <c r="CQ682" s="393"/>
      <c r="CR682" s="393"/>
      <c r="CS682" s="393"/>
      <c r="CT682" s="393"/>
      <c r="CU682" s="393"/>
      <c r="CV682" s="393"/>
      <c r="CW682" s="393"/>
      <c r="CX682" s="393"/>
      <c r="CY682" s="393"/>
      <c r="CZ682" s="393"/>
    </row>
    <row r="683" s="397" customFormat="true" ht="25.15" customHeight="true" x14ac:dyDescent="0.2">
      <c r="C683" s="1154"/>
      <c r="D683" s="1155"/>
      <c r="E683" s="670"/>
      <c r="F683" s="670"/>
      <c r="G683" s="670"/>
      <c r="H683" s="1154"/>
      <c r="I683" s="1155"/>
      <c r="J683" s="670"/>
      <c r="K683" s="670"/>
      <c r="L683" s="670"/>
      <c r="M683" s="1154"/>
      <c r="N683" s="1155"/>
      <c r="O683" s="670"/>
      <c r="P683" s="670"/>
      <c r="Q683" s="670"/>
      <c r="S683" s="390"/>
      <c r="T683" s="390"/>
      <c r="U683" s="390"/>
      <c r="V683" s="390"/>
      <c r="W683" s="390"/>
      <c r="X683" s="390"/>
      <c r="Y683" s="390"/>
      <c r="Z683" s="390"/>
      <c r="AA683" s="390"/>
      <c r="AB683" s="390"/>
      <c r="AC683" s="390"/>
      <c r="AD683" s="390"/>
      <c r="AE683" s="390"/>
      <c r="AF683" s="390"/>
      <c r="AG683" s="390"/>
      <c r="AH683" s="390"/>
      <c r="AI683" s="390"/>
      <c r="AJ683" s="390"/>
      <c r="AK683" s="390"/>
      <c r="AL683" s="390"/>
      <c r="AM683" s="390"/>
      <c r="AN683" s="390"/>
      <c r="AO683" s="390"/>
      <c r="AP683" s="390"/>
      <c r="AQ683" s="390"/>
      <c r="AR683" s="390"/>
      <c r="AS683" s="390"/>
      <c r="AT683" s="390"/>
      <c r="AU683" s="390"/>
      <c r="AV683" s="390"/>
      <c r="AW683" s="390"/>
      <c r="AX683" s="390"/>
      <c r="AY683" s="390"/>
      <c r="AZ683" s="390"/>
      <c r="BA683" s="393"/>
      <c r="BB683" s="470"/>
      <c r="BC683" s="393"/>
      <c r="BD683" s="393"/>
      <c r="BE683" s="393"/>
      <c r="BF683" s="393"/>
      <c r="BG683" s="393"/>
      <c r="BH683" s="393"/>
      <c r="BI683" s="393"/>
      <c r="BJ683" s="393"/>
      <c r="BK683" s="393"/>
      <c r="BL683" s="393"/>
      <c r="BM683" s="393"/>
      <c r="BN683" s="393"/>
      <c r="BO683" s="393"/>
      <c r="BP683" s="393"/>
      <c r="BQ683" s="393"/>
      <c r="BR683" s="393"/>
      <c r="BS683" s="393"/>
      <c r="BT683" s="393"/>
      <c r="BU683" s="393"/>
      <c r="BV683" s="393"/>
      <c r="BW683" s="393"/>
      <c r="BX683" s="393"/>
      <c r="BY683" s="393"/>
      <c r="BZ683" s="393"/>
      <c r="CA683" s="393"/>
      <c r="CB683" s="393"/>
      <c r="CC683" s="393"/>
      <c r="CD683" s="393"/>
      <c r="CE683" s="393"/>
      <c r="CF683" s="393"/>
      <c r="CG683" s="393"/>
      <c r="CH683" s="393"/>
      <c r="CI683" s="393"/>
      <c r="CJ683" s="393"/>
      <c r="CK683" s="393"/>
      <c r="CL683" s="393"/>
      <c r="CM683" s="393"/>
      <c r="CN683" s="393"/>
      <c r="CO683" s="393"/>
      <c r="CP683" s="393"/>
      <c r="CQ683" s="393"/>
      <c r="CR683" s="393"/>
      <c r="CS683" s="393"/>
      <c r="CT683" s="393"/>
      <c r="CU683" s="393"/>
      <c r="CV683" s="393"/>
      <c r="CW683" s="393"/>
      <c r="CX683" s="393"/>
      <c r="CY683" s="393"/>
      <c r="CZ683" s="393"/>
    </row>
    <row r="684" s="397" customFormat="true" ht="25.15" customHeight="true" x14ac:dyDescent="0.2">
      <c r="C684" s="1154"/>
      <c r="D684" s="1155"/>
      <c r="E684" s="670"/>
      <c r="F684" s="670"/>
      <c r="G684" s="670"/>
      <c r="H684" s="1154"/>
      <c r="I684" s="1155"/>
      <c r="J684" s="670"/>
      <c r="K684" s="670"/>
      <c r="L684" s="670"/>
      <c r="M684" s="1154"/>
      <c r="N684" s="1155"/>
      <c r="O684" s="670"/>
      <c r="P684" s="670"/>
      <c r="Q684" s="670"/>
      <c r="S684" s="390"/>
      <c r="T684" s="390"/>
      <c r="U684" s="390"/>
      <c r="V684" s="390"/>
      <c r="W684" s="390"/>
      <c r="X684" s="390"/>
      <c r="Y684" s="390"/>
      <c r="Z684" s="390"/>
      <c r="AA684" s="390"/>
      <c r="AB684" s="390"/>
      <c r="AC684" s="390"/>
      <c r="AD684" s="390"/>
      <c r="AE684" s="390"/>
      <c r="AF684" s="390"/>
      <c r="AG684" s="390"/>
      <c r="AH684" s="390"/>
      <c r="AI684" s="390"/>
      <c r="AJ684" s="390"/>
      <c r="AK684" s="390"/>
      <c r="AL684" s="390"/>
      <c r="AM684" s="390"/>
      <c r="AN684" s="390"/>
      <c r="AO684" s="390"/>
      <c r="AP684" s="390"/>
      <c r="AQ684" s="390"/>
      <c r="AR684" s="390"/>
      <c r="AS684" s="390"/>
      <c r="AT684" s="390"/>
      <c r="AU684" s="390"/>
      <c r="AV684" s="390"/>
      <c r="AW684" s="390"/>
      <c r="AX684" s="390"/>
      <c r="AY684" s="390"/>
      <c r="AZ684" s="390"/>
      <c r="BA684" s="393"/>
      <c r="BB684" s="470"/>
      <c r="BC684" s="393"/>
      <c r="BD684" s="393"/>
      <c r="BE684" s="393"/>
      <c r="BF684" s="393"/>
      <c r="BG684" s="393"/>
      <c r="BH684" s="393"/>
      <c r="BI684" s="393"/>
      <c r="BJ684" s="393"/>
      <c r="BK684" s="393"/>
      <c r="BL684" s="393"/>
      <c r="BM684" s="393"/>
      <c r="BN684" s="393"/>
      <c r="BO684" s="393"/>
      <c r="BP684" s="393"/>
      <c r="BQ684" s="393"/>
      <c r="BR684" s="393"/>
      <c r="BS684" s="393"/>
      <c r="BT684" s="393"/>
      <c r="BU684" s="393"/>
      <c r="BV684" s="393"/>
      <c r="BW684" s="393"/>
      <c r="BX684" s="393"/>
      <c r="BY684" s="393"/>
      <c r="BZ684" s="393"/>
      <c r="CA684" s="393"/>
      <c r="CB684" s="393"/>
      <c r="CC684" s="393"/>
      <c r="CD684" s="393"/>
      <c r="CE684" s="393"/>
      <c r="CF684" s="393"/>
      <c r="CG684" s="393"/>
      <c r="CH684" s="393"/>
      <c r="CI684" s="393"/>
      <c r="CJ684" s="393"/>
      <c r="CK684" s="393"/>
      <c r="CL684" s="393"/>
      <c r="CM684" s="393"/>
      <c r="CN684" s="393"/>
      <c r="CO684" s="393"/>
      <c r="CP684" s="393"/>
      <c r="CQ684" s="393"/>
      <c r="CR684" s="393"/>
      <c r="CS684" s="393"/>
      <c r="CT684" s="393"/>
      <c r="CU684" s="393"/>
      <c r="CV684" s="393"/>
      <c r="CW684" s="393"/>
      <c r="CX684" s="393"/>
      <c r="CY684" s="393"/>
      <c r="CZ684" s="393"/>
    </row>
    <row r="685" s="397" customFormat="true" ht="25.15" customHeight="true" x14ac:dyDescent="0.2">
      <c r="C685" s="1154"/>
      <c r="D685" s="1155"/>
      <c r="E685" s="670"/>
      <c r="F685" s="670"/>
      <c r="G685" s="670"/>
      <c r="H685" s="1154"/>
      <c r="I685" s="1155"/>
      <c r="J685" s="670"/>
      <c r="K685" s="670"/>
      <c r="L685" s="670"/>
      <c r="M685" s="1154"/>
      <c r="N685" s="1155"/>
      <c r="O685" s="670"/>
      <c r="P685" s="670"/>
      <c r="Q685" s="670"/>
      <c r="S685" s="390"/>
      <c r="T685" s="390"/>
      <c r="U685" s="390"/>
      <c r="V685" s="390"/>
      <c r="W685" s="390"/>
      <c r="X685" s="390"/>
      <c r="Y685" s="390"/>
      <c r="Z685" s="390"/>
      <c r="AA685" s="390"/>
      <c r="AB685" s="390"/>
      <c r="AC685" s="390"/>
      <c r="AD685" s="390"/>
      <c r="AE685" s="390"/>
      <c r="AF685" s="390"/>
      <c r="AG685" s="390"/>
      <c r="AH685" s="390"/>
      <c r="AI685" s="390"/>
      <c r="AJ685" s="390"/>
      <c r="AK685" s="390"/>
      <c r="AL685" s="390"/>
      <c r="AM685" s="390"/>
      <c r="AN685" s="390"/>
      <c r="AO685" s="390"/>
      <c r="AP685" s="390"/>
      <c r="AQ685" s="390"/>
      <c r="AR685" s="390"/>
      <c r="AS685" s="390"/>
      <c r="AT685" s="390"/>
      <c r="AU685" s="390"/>
      <c r="AV685" s="390"/>
      <c r="AW685" s="390"/>
      <c r="AX685" s="390"/>
      <c r="AY685" s="390"/>
      <c r="AZ685" s="390"/>
      <c r="BA685" s="393"/>
      <c r="BB685" s="470"/>
      <c r="BC685" s="393"/>
      <c r="BD685" s="393"/>
      <c r="BE685" s="393"/>
      <c r="BF685" s="393"/>
      <c r="BG685" s="393"/>
      <c r="BH685" s="393"/>
      <c r="BI685" s="393"/>
      <c r="BJ685" s="393"/>
      <c r="BK685" s="393"/>
      <c r="BL685" s="393"/>
      <c r="BM685" s="393"/>
      <c r="BN685" s="393"/>
      <c r="BO685" s="393"/>
      <c r="BP685" s="393"/>
      <c r="BQ685" s="393"/>
      <c r="BR685" s="393"/>
      <c r="BS685" s="393"/>
      <c r="BT685" s="393"/>
      <c r="BU685" s="393"/>
      <c r="BV685" s="393"/>
      <c r="BW685" s="393"/>
      <c r="BX685" s="393"/>
      <c r="BY685" s="393"/>
      <c r="BZ685" s="393"/>
      <c r="CA685" s="393"/>
      <c r="CB685" s="393"/>
      <c r="CC685" s="393"/>
      <c r="CD685" s="393"/>
      <c r="CE685" s="393"/>
      <c r="CF685" s="393"/>
      <c r="CG685" s="393"/>
      <c r="CH685" s="393"/>
      <c r="CI685" s="393"/>
      <c r="CJ685" s="393"/>
      <c r="CK685" s="393"/>
      <c r="CL685" s="393"/>
      <c r="CM685" s="393"/>
      <c r="CN685" s="393"/>
      <c r="CO685" s="393"/>
      <c r="CP685" s="393"/>
      <c r="CQ685" s="393"/>
      <c r="CR685" s="393"/>
      <c r="CS685" s="393"/>
      <c r="CT685" s="393"/>
      <c r="CU685" s="393"/>
      <c r="CV685" s="393"/>
      <c r="CW685" s="393"/>
      <c r="CX685" s="393"/>
      <c r="CY685" s="393"/>
      <c r="CZ685" s="393"/>
    </row>
    <row r="686" s="397" customFormat="true" ht="25.15" customHeight="true" x14ac:dyDescent="0.2">
      <c r="C686" s="1154"/>
      <c r="D686" s="1155"/>
      <c r="E686" s="670"/>
      <c r="F686" s="670"/>
      <c r="G686" s="670"/>
      <c r="H686" s="1154"/>
      <c r="I686" s="1155"/>
      <c r="J686" s="670"/>
      <c r="K686" s="670"/>
      <c r="L686" s="670"/>
      <c r="M686" s="1154"/>
      <c r="N686" s="1155"/>
      <c r="O686" s="670"/>
      <c r="P686" s="670"/>
      <c r="Q686" s="670"/>
      <c r="S686" s="390"/>
      <c r="T686" s="390"/>
      <c r="U686" s="390"/>
      <c r="V686" s="390"/>
      <c r="W686" s="390"/>
      <c r="X686" s="390"/>
      <c r="Y686" s="390"/>
      <c r="Z686" s="390"/>
      <c r="AA686" s="390"/>
      <c r="AB686" s="390"/>
      <c r="AC686" s="390"/>
      <c r="AD686" s="390"/>
      <c r="AE686" s="390"/>
      <c r="AF686" s="390"/>
      <c r="AG686" s="390"/>
      <c r="AH686" s="390"/>
      <c r="AI686" s="390"/>
      <c r="AJ686" s="390"/>
      <c r="AK686" s="390"/>
      <c r="AL686" s="390"/>
      <c r="AM686" s="390"/>
      <c r="AN686" s="390"/>
      <c r="AO686" s="390"/>
      <c r="AP686" s="390"/>
      <c r="AQ686" s="390"/>
      <c r="AR686" s="390"/>
      <c r="AS686" s="390"/>
      <c r="AT686" s="390"/>
      <c r="AU686" s="390"/>
      <c r="AV686" s="390"/>
      <c r="AW686" s="390"/>
      <c r="AX686" s="390"/>
      <c r="AY686" s="390"/>
      <c r="AZ686" s="390"/>
      <c r="BA686" s="393"/>
      <c r="BB686" s="470"/>
      <c r="BC686" s="393"/>
      <c r="BD686" s="393"/>
      <c r="BE686" s="393"/>
      <c r="BF686" s="393"/>
      <c r="BG686" s="393"/>
      <c r="BH686" s="393"/>
      <c r="BI686" s="393"/>
      <c r="BJ686" s="393"/>
      <c r="BK686" s="393"/>
      <c r="BL686" s="393"/>
      <c r="BM686" s="393"/>
      <c r="BN686" s="393"/>
      <c r="BO686" s="393"/>
      <c r="BP686" s="393"/>
      <c r="BQ686" s="393"/>
      <c r="BR686" s="393"/>
      <c r="BS686" s="393"/>
      <c r="BT686" s="393"/>
      <c r="BU686" s="393"/>
      <c r="BV686" s="393"/>
      <c r="BW686" s="393"/>
      <c r="BX686" s="393"/>
      <c r="BY686" s="393"/>
      <c r="BZ686" s="393"/>
      <c r="CA686" s="393"/>
      <c r="CB686" s="393"/>
      <c r="CC686" s="393"/>
      <c r="CD686" s="393"/>
      <c r="CE686" s="393"/>
      <c r="CF686" s="393"/>
      <c r="CG686" s="393"/>
      <c r="CH686" s="393"/>
      <c r="CI686" s="393"/>
      <c r="CJ686" s="393"/>
      <c r="CK686" s="393"/>
      <c r="CL686" s="393"/>
      <c r="CM686" s="393"/>
      <c r="CN686" s="393"/>
      <c r="CO686" s="393"/>
      <c r="CP686" s="393"/>
      <c r="CQ686" s="393"/>
      <c r="CR686" s="393"/>
      <c r="CS686" s="393"/>
      <c r="CT686" s="393"/>
      <c r="CU686" s="393"/>
      <c r="CV686" s="393"/>
      <c r="CW686" s="393"/>
      <c r="CX686" s="393"/>
      <c r="CY686" s="393"/>
      <c r="CZ686" s="393"/>
    </row>
    <row r="687" s="397" customFormat="true" ht="25.15" customHeight="true" x14ac:dyDescent="0.2">
      <c r="C687" s="1154"/>
      <c r="D687" s="1155"/>
      <c r="E687" s="670"/>
      <c r="F687" s="670"/>
      <c r="G687" s="670"/>
      <c r="H687" s="1154"/>
      <c r="I687" s="1155"/>
      <c r="J687" s="670"/>
      <c r="K687" s="670"/>
      <c r="L687" s="670"/>
      <c r="M687" s="1154"/>
      <c r="N687" s="1155"/>
      <c r="O687" s="670"/>
      <c r="P687" s="670"/>
      <c r="Q687" s="670"/>
      <c r="S687" s="390"/>
      <c r="T687" s="390"/>
      <c r="U687" s="390"/>
      <c r="V687" s="390"/>
      <c r="W687" s="390"/>
      <c r="X687" s="390"/>
      <c r="Y687" s="390"/>
      <c r="Z687" s="390"/>
      <c r="AA687" s="390"/>
      <c r="AB687" s="390"/>
      <c r="AC687" s="390"/>
      <c r="AD687" s="390"/>
      <c r="AE687" s="390"/>
      <c r="AF687" s="390"/>
      <c r="AG687" s="390"/>
      <c r="AH687" s="390"/>
      <c r="AI687" s="390"/>
      <c r="AJ687" s="390"/>
      <c r="AK687" s="390"/>
      <c r="AL687" s="390"/>
      <c r="AM687" s="390"/>
      <c r="AN687" s="390"/>
      <c r="AO687" s="390"/>
      <c r="AP687" s="390"/>
      <c r="AQ687" s="390"/>
      <c r="AR687" s="390"/>
      <c r="AS687" s="390"/>
      <c r="AT687" s="390"/>
      <c r="AU687" s="390"/>
      <c r="AV687" s="390"/>
      <c r="AW687" s="390"/>
      <c r="AX687" s="390"/>
      <c r="AY687" s="390"/>
      <c r="AZ687" s="390"/>
      <c r="BA687" s="393"/>
      <c r="BB687" s="470"/>
      <c r="BC687" s="393"/>
      <c r="BD687" s="393"/>
      <c r="BE687" s="393"/>
      <c r="BF687" s="393"/>
      <c r="BG687" s="393"/>
      <c r="BH687" s="393"/>
      <c r="BI687" s="393"/>
      <c r="BJ687" s="393"/>
      <c r="BK687" s="393"/>
      <c r="BL687" s="393"/>
      <c r="BM687" s="393"/>
      <c r="BN687" s="393"/>
      <c r="BO687" s="393"/>
      <c r="BP687" s="393"/>
      <c r="BQ687" s="393"/>
      <c r="BR687" s="393"/>
      <c r="BS687" s="393"/>
      <c r="BT687" s="393"/>
      <c r="BU687" s="393"/>
      <c r="BV687" s="393"/>
      <c r="BW687" s="393"/>
      <c r="BX687" s="393"/>
      <c r="BY687" s="393"/>
      <c r="BZ687" s="393"/>
      <c r="CA687" s="393"/>
      <c r="CB687" s="393"/>
      <c r="CC687" s="393"/>
      <c r="CD687" s="393"/>
      <c r="CE687" s="393"/>
      <c r="CF687" s="393"/>
      <c r="CG687" s="393"/>
      <c r="CH687" s="393"/>
      <c r="CI687" s="393"/>
      <c r="CJ687" s="393"/>
      <c r="CK687" s="393"/>
      <c r="CL687" s="393"/>
      <c r="CM687" s="393"/>
      <c r="CN687" s="393"/>
      <c r="CO687" s="393"/>
      <c r="CP687" s="393"/>
      <c r="CQ687" s="393"/>
      <c r="CR687" s="393"/>
      <c r="CS687" s="393"/>
      <c r="CT687" s="393"/>
      <c r="CU687" s="393"/>
      <c r="CV687" s="393"/>
      <c r="CW687" s="393"/>
      <c r="CX687" s="393"/>
      <c r="CY687" s="393"/>
      <c r="CZ687" s="393"/>
    </row>
    <row r="688" s="397" customFormat="true" ht="25.15" customHeight="true" x14ac:dyDescent="0.2">
      <c r="C688" s="1154"/>
      <c r="D688" s="1155"/>
      <c r="E688" s="670"/>
      <c r="F688" s="670"/>
      <c r="G688" s="670"/>
      <c r="H688" s="1154"/>
      <c r="I688" s="1155"/>
      <c r="J688" s="670"/>
      <c r="K688" s="670"/>
      <c r="L688" s="670"/>
      <c r="M688" s="1154"/>
      <c r="N688" s="1155"/>
      <c r="O688" s="670"/>
      <c r="P688" s="670"/>
      <c r="Q688" s="670"/>
      <c r="S688" s="390"/>
      <c r="T688" s="390"/>
      <c r="U688" s="390"/>
      <c r="V688" s="390"/>
      <c r="W688" s="390"/>
      <c r="X688" s="390"/>
      <c r="Y688" s="390"/>
      <c r="Z688" s="390"/>
      <c r="AA688" s="390"/>
      <c r="AB688" s="390"/>
      <c r="AC688" s="390"/>
      <c r="AD688" s="390"/>
      <c r="AE688" s="390"/>
      <c r="AF688" s="390"/>
      <c r="AG688" s="390"/>
      <c r="AH688" s="390"/>
      <c r="AI688" s="390"/>
      <c r="AJ688" s="390"/>
      <c r="AK688" s="390"/>
      <c r="AL688" s="390"/>
      <c r="AM688" s="390"/>
      <c r="AN688" s="390"/>
      <c r="AO688" s="390"/>
      <c r="AP688" s="390"/>
      <c r="AQ688" s="390"/>
      <c r="AR688" s="390"/>
      <c r="AS688" s="390"/>
      <c r="AT688" s="390"/>
      <c r="AU688" s="390"/>
      <c r="AV688" s="390"/>
      <c r="AW688" s="390"/>
      <c r="AX688" s="390"/>
      <c r="AY688" s="390"/>
      <c r="AZ688" s="390"/>
      <c r="BA688" s="393"/>
      <c r="BB688" s="470"/>
      <c r="BC688" s="393"/>
      <c r="BD688" s="393"/>
      <c r="BE688" s="393"/>
      <c r="BF688" s="393"/>
      <c r="BG688" s="393"/>
      <c r="BH688" s="393"/>
      <c r="BI688" s="393"/>
      <c r="BJ688" s="393"/>
      <c r="BK688" s="393"/>
      <c r="BL688" s="393"/>
      <c r="BM688" s="393"/>
      <c r="BN688" s="393"/>
      <c r="BO688" s="393"/>
      <c r="BP688" s="393"/>
      <c r="BQ688" s="393"/>
      <c r="BR688" s="393"/>
      <c r="BS688" s="393"/>
      <c r="BT688" s="393"/>
      <c r="BU688" s="393"/>
      <c r="BV688" s="393"/>
      <c r="BW688" s="393"/>
      <c r="BX688" s="393"/>
      <c r="BY688" s="393"/>
      <c r="BZ688" s="393"/>
      <c r="CA688" s="393"/>
      <c r="CB688" s="393"/>
      <c r="CC688" s="393"/>
      <c r="CD688" s="393"/>
      <c r="CE688" s="393"/>
      <c r="CF688" s="393"/>
      <c r="CG688" s="393"/>
      <c r="CH688" s="393"/>
      <c r="CI688" s="393"/>
      <c r="CJ688" s="393"/>
      <c r="CK688" s="393"/>
      <c r="CL688" s="393"/>
      <c r="CM688" s="393"/>
      <c r="CN688" s="393"/>
      <c r="CO688" s="393"/>
      <c r="CP688" s="393"/>
      <c r="CQ688" s="393"/>
      <c r="CR688" s="393"/>
      <c r="CS688" s="393"/>
      <c r="CT688" s="393"/>
      <c r="CU688" s="393"/>
      <c r="CV688" s="393"/>
      <c r="CW688" s="393"/>
      <c r="CX688" s="393"/>
      <c r="CY688" s="393"/>
      <c r="CZ688" s="393"/>
    </row>
    <row r="689" s="397" customFormat="true" ht="25.15" customHeight="true" x14ac:dyDescent="0.2">
      <c r="C689" s="1154"/>
      <c r="D689" s="1155"/>
      <c r="E689" s="670"/>
      <c r="F689" s="670"/>
      <c r="G689" s="670"/>
      <c r="H689" s="1154"/>
      <c r="I689" s="1155"/>
      <c r="J689" s="670"/>
      <c r="K689" s="670"/>
      <c r="L689" s="670"/>
      <c r="M689" s="1154"/>
      <c r="N689" s="1155"/>
      <c r="O689" s="670"/>
      <c r="P689" s="670"/>
      <c r="Q689" s="670"/>
      <c r="S689" s="390"/>
      <c r="T689" s="390"/>
      <c r="U689" s="390"/>
      <c r="V689" s="390"/>
      <c r="W689" s="390"/>
      <c r="X689" s="390"/>
      <c r="Y689" s="390"/>
      <c r="Z689" s="390"/>
      <c r="AA689" s="390"/>
      <c r="AB689" s="390"/>
      <c r="AC689" s="390"/>
      <c r="AD689" s="390"/>
      <c r="AE689" s="390"/>
      <c r="AF689" s="390"/>
      <c r="AG689" s="390"/>
      <c r="AH689" s="390"/>
      <c r="AI689" s="390"/>
      <c r="AJ689" s="390"/>
      <c r="AK689" s="390"/>
      <c r="AL689" s="390"/>
      <c r="AM689" s="390"/>
      <c r="AN689" s="390"/>
      <c r="AO689" s="390"/>
      <c r="AP689" s="390"/>
      <c r="AQ689" s="390"/>
      <c r="AR689" s="390"/>
      <c r="AS689" s="390"/>
      <c r="AT689" s="390"/>
      <c r="AU689" s="390"/>
      <c r="AV689" s="390"/>
      <c r="AW689" s="390"/>
      <c r="AX689" s="390"/>
      <c r="AY689" s="390"/>
      <c r="AZ689" s="390"/>
      <c r="BA689" s="393"/>
      <c r="BB689" s="470"/>
      <c r="BC689" s="393"/>
      <c r="BD689" s="393"/>
      <c r="BE689" s="393"/>
      <c r="BF689" s="393"/>
      <c r="BG689" s="393"/>
      <c r="BH689" s="393"/>
      <c r="BI689" s="393"/>
      <c r="BJ689" s="393"/>
      <c r="BK689" s="393"/>
      <c r="BL689" s="393"/>
      <c r="BM689" s="393"/>
      <c r="BN689" s="393"/>
      <c r="BO689" s="393"/>
      <c r="BP689" s="393"/>
      <c r="BQ689" s="393"/>
      <c r="BR689" s="393"/>
      <c r="BS689" s="393"/>
      <c r="BT689" s="393"/>
      <c r="BU689" s="393"/>
      <c r="BV689" s="393"/>
      <c r="BW689" s="393"/>
      <c r="BX689" s="393"/>
      <c r="BY689" s="393"/>
      <c r="BZ689" s="393"/>
      <c r="CA689" s="393"/>
      <c r="CB689" s="393"/>
      <c r="CC689" s="393"/>
      <c r="CD689" s="393"/>
      <c r="CE689" s="393"/>
      <c r="CF689" s="393"/>
      <c r="CG689" s="393"/>
      <c r="CH689" s="393"/>
      <c r="CI689" s="393"/>
      <c r="CJ689" s="393"/>
      <c r="CK689" s="393"/>
      <c r="CL689" s="393"/>
      <c r="CM689" s="393"/>
      <c r="CN689" s="393"/>
      <c r="CO689" s="393"/>
      <c r="CP689" s="393"/>
      <c r="CQ689" s="393"/>
      <c r="CR689" s="393"/>
      <c r="CS689" s="393"/>
      <c r="CT689" s="393"/>
      <c r="CU689" s="393"/>
      <c r="CV689" s="393"/>
      <c r="CW689" s="393"/>
      <c r="CX689" s="393"/>
      <c r="CY689" s="393"/>
      <c r="CZ689" s="393"/>
    </row>
    <row r="690" s="397" customFormat="true" ht="25.15" customHeight="true" x14ac:dyDescent="0.2">
      <c r="C690" s="1154"/>
      <c r="D690" s="1155"/>
      <c r="E690" s="670"/>
      <c r="F690" s="670"/>
      <c r="G690" s="670"/>
      <c r="H690" s="1154"/>
      <c r="I690" s="1155"/>
      <c r="J690" s="670"/>
      <c r="K690" s="670"/>
      <c r="L690" s="670"/>
      <c r="M690" s="1154"/>
      <c r="N690" s="1155"/>
      <c r="O690" s="670"/>
      <c r="P690" s="670"/>
      <c r="Q690" s="670"/>
      <c r="S690" s="390"/>
      <c r="T690" s="390"/>
      <c r="U690" s="390"/>
      <c r="V690" s="390"/>
      <c r="W690" s="390"/>
      <c r="X690" s="390"/>
      <c r="Y690" s="390"/>
      <c r="Z690" s="390"/>
      <c r="AA690" s="390"/>
      <c r="AB690" s="390"/>
      <c r="AC690" s="390"/>
      <c r="AD690" s="390"/>
      <c r="AE690" s="390"/>
      <c r="AF690" s="390"/>
      <c r="AG690" s="390"/>
      <c r="AH690" s="390"/>
      <c r="AI690" s="390"/>
      <c r="AJ690" s="390"/>
      <c r="AK690" s="390"/>
      <c r="AL690" s="390"/>
      <c r="AM690" s="390"/>
      <c r="AN690" s="390"/>
      <c r="AO690" s="390"/>
      <c r="AP690" s="390"/>
      <c r="AQ690" s="390"/>
      <c r="AR690" s="390"/>
      <c r="AS690" s="390"/>
      <c r="AT690" s="390"/>
      <c r="AU690" s="390"/>
      <c r="AV690" s="390"/>
      <c r="AW690" s="390"/>
      <c r="AX690" s="390"/>
      <c r="AY690" s="390"/>
      <c r="AZ690" s="390"/>
      <c r="BA690" s="393"/>
      <c r="BB690" s="470"/>
      <c r="BC690" s="393"/>
      <c r="BD690" s="393"/>
      <c r="BE690" s="393"/>
      <c r="BF690" s="393"/>
      <c r="BG690" s="393"/>
      <c r="BH690" s="393"/>
      <c r="BI690" s="393"/>
      <c r="BJ690" s="393"/>
      <c r="BK690" s="393"/>
      <c r="BL690" s="393"/>
      <c r="BM690" s="393"/>
      <c r="BN690" s="393"/>
      <c r="BO690" s="393"/>
      <c r="BP690" s="393"/>
      <c r="BQ690" s="393"/>
      <c r="BR690" s="393"/>
      <c r="BS690" s="393"/>
      <c r="BT690" s="393"/>
      <c r="BU690" s="393"/>
      <c r="BV690" s="393"/>
      <c r="BW690" s="393"/>
      <c r="BX690" s="393"/>
      <c r="BY690" s="393"/>
      <c r="BZ690" s="393"/>
      <c r="CA690" s="393"/>
      <c r="CB690" s="393"/>
      <c r="CC690" s="393"/>
      <c r="CD690" s="393"/>
      <c r="CE690" s="393"/>
      <c r="CF690" s="393"/>
      <c r="CG690" s="393"/>
      <c r="CH690" s="393"/>
      <c r="CI690" s="393"/>
      <c r="CJ690" s="393"/>
      <c r="CK690" s="393"/>
      <c r="CL690" s="393"/>
      <c r="CM690" s="393"/>
      <c r="CN690" s="393"/>
      <c r="CO690" s="393"/>
      <c r="CP690" s="393"/>
      <c r="CQ690" s="393"/>
      <c r="CR690" s="393"/>
      <c r="CS690" s="393"/>
      <c r="CT690" s="393"/>
      <c r="CU690" s="393"/>
      <c r="CV690" s="393"/>
      <c r="CW690" s="393"/>
      <c r="CX690" s="393"/>
      <c r="CY690" s="393"/>
      <c r="CZ690" s="393"/>
    </row>
    <row r="691" s="397" customFormat="true" ht="25.15" customHeight="true" x14ac:dyDescent="0.2">
      <c r="C691" s="1154"/>
      <c r="D691" s="1155"/>
      <c r="E691" s="670"/>
      <c r="F691" s="670"/>
      <c r="G691" s="670"/>
      <c r="H691" s="1154"/>
      <c r="I691" s="1155"/>
      <c r="J691" s="670"/>
      <c r="K691" s="670"/>
      <c r="L691" s="670"/>
      <c r="M691" s="1154"/>
      <c r="N691" s="1155"/>
      <c r="O691" s="670"/>
      <c r="P691" s="670"/>
      <c r="Q691" s="670"/>
      <c r="S691" s="390"/>
      <c r="T691" s="390"/>
      <c r="U691" s="390"/>
      <c r="V691" s="390"/>
      <c r="W691" s="390"/>
      <c r="X691" s="390"/>
      <c r="Y691" s="390"/>
      <c r="Z691" s="390"/>
      <c r="AA691" s="390"/>
      <c r="AB691" s="390"/>
      <c r="AC691" s="390"/>
      <c r="AD691" s="390"/>
      <c r="AE691" s="390"/>
      <c r="AF691" s="390"/>
      <c r="AG691" s="390"/>
      <c r="AH691" s="390"/>
      <c r="AI691" s="390"/>
      <c r="AJ691" s="390"/>
      <c r="AK691" s="390"/>
      <c r="AL691" s="390"/>
      <c r="AM691" s="390"/>
      <c r="AN691" s="390"/>
      <c r="AO691" s="390"/>
      <c r="AP691" s="390"/>
      <c r="AQ691" s="390"/>
      <c r="AR691" s="390"/>
      <c r="AS691" s="390"/>
      <c r="AT691" s="390"/>
      <c r="AU691" s="390"/>
      <c r="AV691" s="390"/>
      <c r="AW691" s="390"/>
      <c r="AX691" s="390"/>
      <c r="AY691" s="390"/>
      <c r="AZ691" s="390"/>
      <c r="BA691" s="393"/>
      <c r="BB691" s="470"/>
      <c r="BC691" s="393"/>
      <c r="BD691" s="393"/>
      <c r="BE691" s="393"/>
      <c r="BF691" s="393"/>
      <c r="BG691" s="393"/>
      <c r="BH691" s="393"/>
      <c r="BI691" s="393"/>
      <c r="BJ691" s="393"/>
      <c r="BK691" s="393"/>
      <c r="BL691" s="393"/>
      <c r="BM691" s="393"/>
      <c r="BN691" s="393"/>
      <c r="BO691" s="393"/>
      <c r="BP691" s="393"/>
      <c r="BQ691" s="393"/>
      <c r="BR691" s="393"/>
      <c r="BS691" s="393"/>
      <c r="BT691" s="393"/>
      <c r="BU691" s="393"/>
      <c r="BV691" s="393"/>
      <c r="BW691" s="393"/>
      <c r="BX691" s="393"/>
      <c r="BY691" s="393"/>
      <c r="BZ691" s="393"/>
      <c r="CA691" s="393"/>
      <c r="CB691" s="393"/>
      <c r="CC691" s="393"/>
      <c r="CD691" s="393"/>
      <c r="CE691" s="393"/>
      <c r="CF691" s="393"/>
      <c r="CG691" s="393"/>
      <c r="CH691" s="393"/>
      <c r="CI691" s="393"/>
      <c r="CJ691" s="393"/>
      <c r="CK691" s="393"/>
      <c r="CL691" s="393"/>
      <c r="CM691" s="393"/>
      <c r="CN691" s="393"/>
      <c r="CO691" s="393"/>
      <c r="CP691" s="393"/>
      <c r="CQ691" s="393"/>
      <c r="CR691" s="393"/>
      <c r="CS691" s="393"/>
      <c r="CT691" s="393"/>
      <c r="CU691" s="393"/>
      <c r="CV691" s="393"/>
      <c r="CW691" s="393"/>
      <c r="CX691" s="393"/>
      <c r="CY691" s="393"/>
      <c r="CZ691" s="393"/>
    </row>
    <row r="692" s="397" customFormat="true" ht="25.15" customHeight="true" x14ac:dyDescent="0.2">
      <c r="C692" s="1154"/>
      <c r="D692" s="1155"/>
      <c r="E692" s="670"/>
      <c r="F692" s="670"/>
      <c r="G692" s="670"/>
      <c r="H692" s="1154"/>
      <c r="I692" s="1155"/>
      <c r="J692" s="670"/>
      <c r="K692" s="670"/>
      <c r="L692" s="670"/>
      <c r="M692" s="1154"/>
      <c r="N692" s="1155"/>
      <c r="O692" s="670"/>
      <c r="P692" s="670"/>
      <c r="Q692" s="670"/>
      <c r="S692" s="390"/>
      <c r="T692" s="390"/>
      <c r="U692" s="390"/>
      <c r="V692" s="390"/>
      <c r="W692" s="390"/>
      <c r="X692" s="390"/>
      <c r="Y692" s="390"/>
      <c r="Z692" s="390"/>
      <c r="AA692" s="390"/>
      <c r="AB692" s="390"/>
      <c r="AC692" s="390"/>
      <c r="AD692" s="390"/>
      <c r="AE692" s="390"/>
      <c r="AF692" s="390"/>
      <c r="AG692" s="390"/>
      <c r="AH692" s="390"/>
      <c r="AI692" s="390"/>
      <c r="AJ692" s="390"/>
      <c r="AK692" s="390"/>
      <c r="AL692" s="390"/>
      <c r="AM692" s="390"/>
      <c r="AN692" s="390"/>
      <c r="AO692" s="390"/>
      <c r="AP692" s="390"/>
      <c r="AQ692" s="390"/>
      <c r="AR692" s="390"/>
      <c r="AS692" s="390"/>
      <c r="AT692" s="390"/>
      <c r="AU692" s="390"/>
      <c r="AV692" s="390"/>
      <c r="AW692" s="390"/>
      <c r="AX692" s="390"/>
      <c r="AY692" s="390"/>
      <c r="AZ692" s="390"/>
      <c r="BA692" s="393"/>
      <c r="BB692" s="470"/>
      <c r="BC692" s="393"/>
      <c r="BD692" s="393"/>
      <c r="BE692" s="393"/>
      <c r="BF692" s="393"/>
      <c r="BG692" s="393"/>
      <c r="BH692" s="393"/>
      <c r="BI692" s="393"/>
      <c r="BJ692" s="393"/>
      <c r="BK692" s="393"/>
      <c r="BL692" s="393"/>
      <c r="BM692" s="393"/>
      <c r="BN692" s="393"/>
      <c r="BO692" s="393"/>
      <c r="BP692" s="393"/>
      <c r="BQ692" s="393"/>
      <c r="BR692" s="393"/>
      <c r="BS692" s="393"/>
      <c r="BT692" s="393"/>
      <c r="BU692" s="393"/>
      <c r="BV692" s="393"/>
      <c r="BW692" s="393"/>
      <c r="BX692" s="393"/>
      <c r="BY692" s="393"/>
      <c r="BZ692" s="393"/>
      <c r="CA692" s="393"/>
      <c r="CB692" s="393"/>
      <c r="CC692" s="393"/>
      <c r="CD692" s="393"/>
      <c r="CE692" s="393"/>
      <c r="CF692" s="393"/>
      <c r="CG692" s="393"/>
      <c r="CH692" s="393"/>
      <c r="CI692" s="393"/>
      <c r="CJ692" s="393"/>
      <c r="CK692" s="393"/>
      <c r="CL692" s="393"/>
      <c r="CM692" s="393"/>
      <c r="CN692" s="393"/>
      <c r="CO692" s="393"/>
      <c r="CP692" s="393"/>
      <c r="CQ692" s="393"/>
      <c r="CR692" s="393"/>
      <c r="CS692" s="393"/>
      <c r="CT692" s="393"/>
      <c r="CU692" s="393"/>
      <c r="CV692" s="393"/>
      <c r="CW692" s="393"/>
      <c r="CX692" s="393"/>
      <c r="CY692" s="393"/>
      <c r="CZ692" s="393"/>
    </row>
    <row r="693" s="397" customFormat="true" ht="25.15" customHeight="true" x14ac:dyDescent="0.2">
      <c r="C693" s="1154"/>
      <c r="D693" s="1155"/>
      <c r="E693" s="670"/>
      <c r="F693" s="670"/>
      <c r="G693" s="670"/>
      <c r="H693" s="1154"/>
      <c r="I693" s="1155"/>
      <c r="J693" s="670"/>
      <c r="K693" s="670"/>
      <c r="L693" s="670"/>
      <c r="M693" s="1154"/>
      <c r="N693" s="1155"/>
      <c r="O693" s="670"/>
      <c r="P693" s="670"/>
      <c r="Q693" s="670"/>
      <c r="S693" s="390"/>
      <c r="T693" s="390"/>
      <c r="U693" s="390"/>
      <c r="V693" s="390"/>
      <c r="W693" s="390"/>
      <c r="X693" s="390"/>
      <c r="Y693" s="390"/>
      <c r="Z693" s="390"/>
      <c r="AA693" s="390"/>
      <c r="AB693" s="390"/>
      <c r="AC693" s="390"/>
      <c r="AD693" s="390"/>
      <c r="AE693" s="390"/>
      <c r="AF693" s="390"/>
      <c r="AG693" s="390"/>
      <c r="AH693" s="390"/>
      <c r="AI693" s="390"/>
      <c r="AJ693" s="390"/>
      <c r="AK693" s="390"/>
      <c r="AL693" s="390"/>
      <c r="AM693" s="390"/>
      <c r="AN693" s="390"/>
      <c r="AO693" s="390"/>
      <c r="AP693" s="390"/>
      <c r="AQ693" s="390"/>
      <c r="AR693" s="390"/>
      <c r="AS693" s="390"/>
      <c r="AT693" s="390"/>
      <c r="AU693" s="390"/>
      <c r="AV693" s="390"/>
      <c r="AW693" s="390"/>
      <c r="AX693" s="390"/>
      <c r="AY693" s="390"/>
      <c r="AZ693" s="390"/>
      <c r="BA693" s="393"/>
      <c r="BB693" s="470"/>
      <c r="BC693" s="393"/>
      <c r="BD693" s="393"/>
      <c r="BE693" s="393"/>
      <c r="BF693" s="393"/>
      <c r="BG693" s="393"/>
      <c r="BH693" s="393"/>
      <c r="BI693" s="393"/>
      <c r="BJ693" s="393"/>
      <c r="BK693" s="393"/>
      <c r="BL693" s="393"/>
      <c r="BM693" s="393"/>
      <c r="BN693" s="393"/>
      <c r="BO693" s="393"/>
      <c r="BP693" s="393"/>
      <c r="BQ693" s="393"/>
      <c r="BR693" s="393"/>
      <c r="BS693" s="393"/>
      <c r="BT693" s="393"/>
      <c r="BU693" s="393"/>
      <c r="BV693" s="393"/>
      <c r="BW693" s="393"/>
      <c r="BX693" s="393"/>
      <c r="BY693" s="393"/>
      <c r="BZ693" s="393"/>
      <c r="CA693" s="393"/>
      <c r="CB693" s="393"/>
      <c r="CC693" s="393"/>
      <c r="CD693" s="393"/>
      <c r="CE693" s="393"/>
      <c r="CF693" s="393"/>
      <c r="CG693" s="393"/>
      <c r="CH693" s="393"/>
      <c r="CI693" s="393"/>
      <c r="CJ693" s="393"/>
      <c r="CK693" s="393"/>
      <c r="CL693" s="393"/>
      <c r="CM693" s="393"/>
      <c r="CN693" s="393"/>
      <c r="CO693" s="393"/>
      <c r="CP693" s="393"/>
      <c r="CQ693" s="393"/>
      <c r="CR693" s="393"/>
      <c r="CS693" s="393"/>
      <c r="CT693" s="393"/>
      <c r="CU693" s="393"/>
      <c r="CV693" s="393"/>
      <c r="CW693" s="393"/>
      <c r="CX693" s="393"/>
      <c r="CY693" s="393"/>
      <c r="CZ693" s="393"/>
    </row>
    <row r="694" s="397" customFormat="true" ht="25.15" customHeight="true" x14ac:dyDescent="0.2">
      <c r="C694" s="1154"/>
      <c r="D694" s="1155"/>
      <c r="E694" s="670"/>
      <c r="F694" s="670"/>
      <c r="G694" s="670"/>
      <c r="H694" s="1154"/>
      <c r="I694" s="1155"/>
      <c r="J694" s="670"/>
      <c r="K694" s="670"/>
      <c r="L694" s="670"/>
      <c r="M694" s="1154"/>
      <c r="N694" s="1155"/>
      <c r="O694" s="670"/>
      <c r="P694" s="670"/>
      <c r="Q694" s="670"/>
      <c r="S694" s="390"/>
      <c r="T694" s="390"/>
      <c r="U694" s="390"/>
      <c r="V694" s="390"/>
      <c r="W694" s="390"/>
      <c r="X694" s="390"/>
      <c r="Y694" s="390"/>
      <c r="Z694" s="390"/>
      <c r="AA694" s="390"/>
      <c r="AB694" s="390"/>
      <c r="AC694" s="390"/>
      <c r="AD694" s="390"/>
      <c r="AE694" s="390"/>
      <c r="AF694" s="390"/>
      <c r="AG694" s="390"/>
      <c r="AH694" s="390"/>
      <c r="AI694" s="390"/>
      <c r="AJ694" s="390"/>
      <c r="AK694" s="390"/>
      <c r="AL694" s="390"/>
      <c r="AM694" s="390"/>
      <c r="AN694" s="390"/>
      <c r="AO694" s="390"/>
      <c r="AP694" s="390"/>
      <c r="AQ694" s="390"/>
      <c r="AR694" s="390"/>
      <c r="AS694" s="390"/>
      <c r="AT694" s="390"/>
      <c r="AU694" s="390"/>
      <c r="AV694" s="390"/>
      <c r="AW694" s="390"/>
      <c r="AX694" s="390"/>
      <c r="AY694" s="390"/>
      <c r="AZ694" s="390"/>
      <c r="BA694" s="393"/>
      <c r="BB694" s="470"/>
      <c r="BC694" s="393"/>
      <c r="BD694" s="393"/>
      <c r="BE694" s="393"/>
      <c r="BF694" s="393"/>
      <c r="BG694" s="393"/>
      <c r="BH694" s="393"/>
      <c r="BI694" s="393"/>
      <c r="BJ694" s="393"/>
      <c r="BK694" s="393"/>
      <c r="BL694" s="393"/>
      <c r="BM694" s="393"/>
      <c r="BN694" s="393"/>
      <c r="BO694" s="393"/>
      <c r="BP694" s="393"/>
      <c r="BQ694" s="393"/>
      <c r="BR694" s="393"/>
      <c r="BS694" s="393"/>
      <c r="BT694" s="393"/>
      <c r="BU694" s="393"/>
      <c r="BV694" s="393"/>
      <c r="BW694" s="393"/>
      <c r="BX694" s="393"/>
      <c r="BY694" s="393"/>
      <c r="BZ694" s="393"/>
      <c r="CA694" s="393"/>
      <c r="CB694" s="393"/>
      <c r="CC694" s="393"/>
      <c r="CD694" s="393"/>
      <c r="CE694" s="393"/>
      <c r="CF694" s="393"/>
      <c r="CG694" s="393"/>
      <c r="CH694" s="393"/>
      <c r="CI694" s="393"/>
      <c r="CJ694" s="393"/>
      <c r="CK694" s="393"/>
      <c r="CL694" s="393"/>
      <c r="CM694" s="393"/>
      <c r="CN694" s="393"/>
      <c r="CO694" s="393"/>
      <c r="CP694" s="393"/>
      <c r="CQ694" s="393"/>
      <c r="CR694" s="393"/>
      <c r="CS694" s="393"/>
      <c r="CT694" s="393"/>
      <c r="CU694" s="393"/>
      <c r="CV694" s="393"/>
      <c r="CW694" s="393"/>
      <c r="CX694" s="393"/>
      <c r="CY694" s="393"/>
      <c r="CZ694" s="393"/>
    </row>
    <row r="695" s="397" customFormat="true" ht="25.15" customHeight="true" x14ac:dyDescent="0.2">
      <c r="C695" s="1154"/>
      <c r="D695" s="1155"/>
      <c r="E695" s="670"/>
      <c r="F695" s="670"/>
      <c r="G695" s="670"/>
      <c r="H695" s="1154"/>
      <c r="I695" s="1155"/>
      <c r="J695" s="670"/>
      <c r="K695" s="670"/>
      <c r="L695" s="670"/>
      <c r="M695" s="1154"/>
      <c r="N695" s="1155"/>
      <c r="O695" s="670"/>
      <c r="P695" s="670"/>
      <c r="Q695" s="670"/>
      <c r="S695" s="390"/>
      <c r="T695" s="390"/>
      <c r="U695" s="390"/>
      <c r="V695" s="390"/>
      <c r="W695" s="390"/>
      <c r="X695" s="390"/>
      <c r="Y695" s="390"/>
      <c r="Z695" s="390"/>
      <c r="AA695" s="390"/>
      <c r="AB695" s="390"/>
      <c r="AC695" s="390"/>
      <c r="AD695" s="390"/>
      <c r="AE695" s="390"/>
      <c r="AF695" s="390"/>
      <c r="AG695" s="390"/>
      <c r="AH695" s="390"/>
      <c r="AI695" s="390"/>
      <c r="AJ695" s="390"/>
      <c r="AK695" s="390"/>
      <c r="AL695" s="390"/>
      <c r="AM695" s="390"/>
      <c r="AN695" s="390"/>
      <c r="AO695" s="390"/>
      <c r="AP695" s="390"/>
      <c r="AQ695" s="390"/>
      <c r="AR695" s="390"/>
      <c r="AS695" s="390"/>
      <c r="AT695" s="390"/>
      <c r="AU695" s="390"/>
      <c r="AV695" s="390"/>
      <c r="AW695" s="390"/>
      <c r="AX695" s="390"/>
      <c r="AY695" s="390"/>
      <c r="AZ695" s="390"/>
      <c r="BA695" s="393"/>
      <c r="BB695" s="470"/>
      <c r="BC695" s="393"/>
      <c r="BD695" s="393"/>
      <c r="BE695" s="393"/>
      <c r="BF695" s="393"/>
      <c r="BG695" s="393"/>
      <c r="BH695" s="393"/>
      <c r="BI695" s="393"/>
      <c r="BJ695" s="393"/>
      <c r="BK695" s="393"/>
      <c r="BL695" s="393"/>
      <c r="BM695" s="393"/>
      <c r="BN695" s="393"/>
      <c r="BO695" s="393"/>
      <c r="BP695" s="393"/>
      <c r="BQ695" s="393"/>
      <c r="BR695" s="393"/>
      <c r="BS695" s="393"/>
      <c r="BT695" s="393"/>
      <c r="BU695" s="393"/>
      <c r="BV695" s="393"/>
      <c r="BW695" s="393"/>
      <c r="BX695" s="393"/>
      <c r="BY695" s="393"/>
      <c r="BZ695" s="393"/>
      <c r="CA695" s="393"/>
      <c r="CB695" s="393"/>
      <c r="CC695" s="393"/>
      <c r="CD695" s="393"/>
      <c r="CE695" s="393"/>
      <c r="CF695" s="393"/>
      <c r="CG695" s="393"/>
      <c r="CH695" s="393"/>
      <c r="CI695" s="393"/>
      <c r="CJ695" s="393"/>
      <c r="CK695" s="393"/>
      <c r="CL695" s="393"/>
      <c r="CM695" s="393"/>
      <c r="CN695" s="393"/>
      <c r="CO695" s="393"/>
      <c r="CP695" s="393"/>
      <c r="CQ695" s="393"/>
      <c r="CR695" s="393"/>
      <c r="CS695" s="393"/>
      <c r="CT695" s="393"/>
      <c r="CU695" s="393"/>
      <c r="CV695" s="393"/>
      <c r="CW695" s="393"/>
      <c r="CX695" s="393"/>
      <c r="CY695" s="393"/>
      <c r="CZ695" s="393"/>
    </row>
    <row r="696" s="397" customFormat="true" ht="25.15" customHeight="true" x14ac:dyDescent="0.2">
      <c r="C696" s="1154"/>
      <c r="D696" s="1155"/>
      <c r="E696" s="670"/>
      <c r="F696" s="670"/>
      <c r="G696" s="670"/>
      <c r="H696" s="1154"/>
      <c r="I696" s="1155"/>
      <c r="J696" s="670"/>
      <c r="K696" s="670"/>
      <c r="L696" s="670"/>
      <c r="M696" s="1154"/>
      <c r="N696" s="1155"/>
      <c r="O696" s="670"/>
      <c r="P696" s="670"/>
      <c r="Q696" s="670"/>
      <c r="S696" s="390"/>
      <c r="T696" s="390"/>
      <c r="U696" s="390"/>
      <c r="V696" s="390"/>
      <c r="W696" s="390"/>
      <c r="X696" s="390"/>
      <c r="Y696" s="390"/>
      <c r="Z696" s="390"/>
      <c r="AA696" s="390"/>
      <c r="AB696" s="390"/>
      <c r="AC696" s="390"/>
      <c r="AD696" s="390"/>
      <c r="AE696" s="390"/>
      <c r="AF696" s="390"/>
      <c r="AG696" s="390"/>
      <c r="AH696" s="390"/>
      <c r="AI696" s="390"/>
      <c r="AJ696" s="390"/>
      <c r="AK696" s="390"/>
      <c r="AL696" s="390"/>
      <c r="AM696" s="390"/>
      <c r="AN696" s="390"/>
      <c r="AO696" s="390"/>
      <c r="AP696" s="390"/>
      <c r="AQ696" s="390"/>
      <c r="AR696" s="390"/>
      <c r="AS696" s="390"/>
      <c r="AT696" s="390"/>
      <c r="AU696" s="390"/>
      <c r="AV696" s="390"/>
      <c r="AW696" s="390"/>
      <c r="AX696" s="390"/>
      <c r="AY696" s="390"/>
      <c r="AZ696" s="390"/>
      <c r="BA696" s="393"/>
      <c r="BB696" s="470"/>
      <c r="BC696" s="393"/>
      <c r="BD696" s="393"/>
      <c r="BE696" s="393"/>
      <c r="BF696" s="393"/>
      <c r="BG696" s="393"/>
      <c r="BH696" s="393"/>
      <c r="BI696" s="393"/>
      <c r="BJ696" s="393"/>
      <c r="BK696" s="393"/>
      <c r="BL696" s="393"/>
      <c r="BM696" s="393"/>
      <c r="BN696" s="393"/>
      <c r="BO696" s="393"/>
      <c r="BP696" s="393"/>
      <c r="BQ696" s="393"/>
      <c r="BR696" s="393"/>
      <c r="BS696" s="393"/>
      <c r="BT696" s="393"/>
      <c r="BU696" s="393"/>
      <c r="BV696" s="393"/>
      <c r="BW696" s="393"/>
      <c r="BX696" s="393"/>
      <c r="BY696" s="393"/>
      <c r="BZ696" s="393"/>
      <c r="CA696" s="393"/>
      <c r="CB696" s="393"/>
      <c r="CC696" s="393"/>
      <c r="CD696" s="393"/>
      <c r="CE696" s="393"/>
      <c r="CF696" s="393"/>
      <c r="CG696" s="393"/>
      <c r="CH696" s="393"/>
      <c r="CI696" s="393"/>
      <c r="CJ696" s="393"/>
      <c r="CK696" s="393"/>
      <c r="CL696" s="393"/>
      <c r="CM696" s="393"/>
      <c r="CN696" s="393"/>
      <c r="CO696" s="393"/>
      <c r="CP696" s="393"/>
      <c r="CQ696" s="393"/>
      <c r="CR696" s="393"/>
      <c r="CS696" s="393"/>
      <c r="CT696" s="393"/>
      <c r="CU696" s="393"/>
      <c r="CV696" s="393"/>
      <c r="CW696" s="393"/>
      <c r="CX696" s="393"/>
      <c r="CY696" s="393"/>
      <c r="CZ696" s="393"/>
    </row>
    <row r="697" s="397" customFormat="true" ht="25.15" customHeight="true" x14ac:dyDescent="0.2">
      <c r="C697" s="1154"/>
      <c r="D697" s="1155"/>
      <c r="E697" s="670"/>
      <c r="F697" s="670"/>
      <c r="G697" s="670"/>
      <c r="H697" s="1154"/>
      <c r="I697" s="1155"/>
      <c r="J697" s="670"/>
      <c r="K697" s="670"/>
      <c r="L697" s="670"/>
      <c r="M697" s="1154"/>
      <c r="N697" s="1155"/>
      <c r="O697" s="670"/>
      <c r="P697" s="670"/>
      <c r="Q697" s="670"/>
      <c r="S697" s="390"/>
      <c r="T697" s="390"/>
      <c r="U697" s="390"/>
      <c r="V697" s="390"/>
      <c r="W697" s="390"/>
      <c r="X697" s="390"/>
      <c r="Y697" s="390"/>
      <c r="Z697" s="390"/>
      <c r="AA697" s="390"/>
      <c r="AB697" s="390"/>
      <c r="AC697" s="390"/>
      <c r="AD697" s="390"/>
      <c r="AE697" s="390"/>
      <c r="AF697" s="390"/>
      <c r="AG697" s="390"/>
      <c r="AH697" s="390"/>
      <c r="AI697" s="390"/>
      <c r="AJ697" s="390"/>
      <c r="AK697" s="390"/>
      <c r="AL697" s="390"/>
      <c r="AM697" s="390"/>
      <c r="AN697" s="390"/>
      <c r="AO697" s="390"/>
      <c r="AP697" s="390"/>
      <c r="AQ697" s="390"/>
      <c r="AR697" s="390"/>
      <c r="AS697" s="390"/>
      <c r="AT697" s="390"/>
      <c r="AU697" s="390"/>
      <c r="AV697" s="390"/>
      <c r="AW697" s="390"/>
      <c r="AX697" s="390"/>
      <c r="AY697" s="390"/>
      <c r="AZ697" s="390"/>
      <c r="BA697" s="393"/>
      <c r="BB697" s="470"/>
      <c r="BC697" s="393"/>
      <c r="BD697" s="393"/>
      <c r="BE697" s="393"/>
      <c r="BF697" s="393"/>
      <c r="BG697" s="393"/>
      <c r="BH697" s="393"/>
      <c r="BI697" s="393"/>
      <c r="BJ697" s="393"/>
      <c r="BK697" s="393"/>
      <c r="BL697" s="393"/>
      <c r="BM697" s="393"/>
      <c r="BN697" s="393"/>
      <c r="BO697" s="393"/>
      <c r="BP697" s="393"/>
      <c r="BQ697" s="393"/>
      <c r="BR697" s="393"/>
      <c r="BS697" s="393"/>
      <c r="BT697" s="393"/>
      <c r="BU697" s="393"/>
      <c r="BV697" s="393"/>
      <c r="BW697" s="393"/>
      <c r="BX697" s="393"/>
      <c r="BY697" s="393"/>
      <c r="BZ697" s="393"/>
      <c r="CA697" s="393"/>
      <c r="CB697" s="393"/>
      <c r="CC697" s="393"/>
      <c r="CD697" s="393"/>
      <c r="CE697" s="393"/>
      <c r="CF697" s="393"/>
      <c r="CG697" s="393"/>
      <c r="CH697" s="393"/>
      <c r="CI697" s="393"/>
      <c r="CJ697" s="393"/>
      <c r="CK697" s="393"/>
      <c r="CL697" s="393"/>
      <c r="CM697" s="393"/>
      <c r="CN697" s="393"/>
      <c r="CO697" s="393"/>
      <c r="CP697" s="393"/>
      <c r="CQ697" s="393"/>
      <c r="CR697" s="393"/>
      <c r="CS697" s="393"/>
      <c r="CT697" s="393"/>
      <c r="CU697" s="393"/>
      <c r="CV697" s="393"/>
      <c r="CW697" s="393"/>
      <c r="CX697" s="393"/>
      <c r="CY697" s="393"/>
      <c r="CZ697" s="393"/>
    </row>
    <row r="698" s="397" customFormat="true" ht="25.15" customHeight="true" x14ac:dyDescent="0.2">
      <c r="C698" s="1154"/>
      <c r="D698" s="1155"/>
      <c r="E698" s="670"/>
      <c r="F698" s="670"/>
      <c r="G698" s="670"/>
      <c r="H698" s="1154"/>
      <c r="I698" s="1155"/>
      <c r="J698" s="670"/>
      <c r="K698" s="670"/>
      <c r="L698" s="670"/>
      <c r="M698" s="1154"/>
      <c r="N698" s="1155"/>
      <c r="O698" s="670"/>
      <c r="P698" s="670"/>
      <c r="Q698" s="670"/>
      <c r="S698" s="390"/>
      <c r="T698" s="390"/>
      <c r="U698" s="390"/>
      <c r="V698" s="390"/>
      <c r="W698" s="390"/>
      <c r="X698" s="390"/>
      <c r="Y698" s="390"/>
      <c r="Z698" s="390"/>
      <c r="AA698" s="390"/>
      <c r="AB698" s="390"/>
      <c r="AC698" s="390"/>
      <c r="AD698" s="390"/>
      <c r="AE698" s="390"/>
      <c r="AF698" s="390"/>
      <c r="AG698" s="390"/>
      <c r="AH698" s="390"/>
      <c r="AI698" s="390"/>
      <c r="AJ698" s="390"/>
      <c r="AK698" s="390"/>
      <c r="AL698" s="390"/>
      <c r="AM698" s="390"/>
      <c r="AN698" s="390"/>
      <c r="AO698" s="390"/>
      <c r="AP698" s="390"/>
      <c r="AQ698" s="390"/>
      <c r="AR698" s="390"/>
      <c r="AS698" s="390"/>
      <c r="AT698" s="390"/>
      <c r="AU698" s="390"/>
      <c r="AV698" s="390"/>
      <c r="AW698" s="390"/>
      <c r="AX698" s="390"/>
      <c r="AY698" s="390"/>
      <c r="AZ698" s="390"/>
      <c r="BA698" s="393"/>
      <c r="BB698" s="470"/>
      <c r="BC698" s="393"/>
      <c r="BD698" s="393"/>
      <c r="BE698" s="393"/>
      <c r="BF698" s="393"/>
      <c r="BG698" s="393"/>
      <c r="BH698" s="393"/>
      <c r="BI698" s="393"/>
      <c r="BJ698" s="393"/>
      <c r="BK698" s="393"/>
      <c r="BL698" s="393"/>
      <c r="BM698" s="393"/>
      <c r="BN698" s="393"/>
      <c r="BO698" s="393"/>
      <c r="BP698" s="393"/>
      <c r="BQ698" s="393"/>
      <c r="BR698" s="393"/>
      <c r="BS698" s="393"/>
      <c r="BT698" s="393"/>
      <c r="BU698" s="393"/>
      <c r="BV698" s="393"/>
      <c r="BW698" s="393"/>
      <c r="BX698" s="393"/>
      <c r="BY698" s="393"/>
      <c r="BZ698" s="393"/>
      <c r="CA698" s="393"/>
      <c r="CB698" s="393"/>
      <c r="CC698" s="393"/>
      <c r="CD698" s="393"/>
      <c r="CE698" s="393"/>
      <c r="CF698" s="393"/>
      <c r="CG698" s="393"/>
      <c r="CH698" s="393"/>
      <c r="CI698" s="393"/>
      <c r="CJ698" s="393"/>
      <c r="CK698" s="393"/>
      <c r="CL698" s="393"/>
      <c r="CM698" s="393"/>
      <c r="CN698" s="393"/>
      <c r="CO698" s="393"/>
      <c r="CP698" s="393"/>
      <c r="CQ698" s="393"/>
      <c r="CR698" s="393"/>
      <c r="CS698" s="393"/>
      <c r="CT698" s="393"/>
      <c r="CU698" s="393"/>
      <c r="CV698" s="393"/>
      <c r="CW698" s="393"/>
      <c r="CX698" s="393"/>
      <c r="CY698" s="393"/>
      <c r="CZ698" s="393"/>
    </row>
    <row r="699" s="397" customFormat="true" ht="25.15" customHeight="true" x14ac:dyDescent="0.2">
      <c r="C699" s="1154"/>
      <c r="D699" s="1155"/>
      <c r="E699" s="670"/>
      <c r="F699" s="670"/>
      <c r="G699" s="670"/>
      <c r="H699" s="1154"/>
      <c r="I699" s="1155"/>
      <c r="J699" s="670"/>
      <c r="K699" s="670"/>
      <c r="L699" s="670"/>
      <c r="M699" s="1154"/>
      <c r="N699" s="1155"/>
      <c r="O699" s="670"/>
      <c r="P699" s="670"/>
      <c r="Q699" s="670"/>
      <c r="S699" s="390"/>
      <c r="T699" s="390"/>
      <c r="U699" s="390"/>
      <c r="V699" s="390"/>
      <c r="W699" s="390"/>
      <c r="X699" s="390"/>
      <c r="Y699" s="390"/>
      <c r="Z699" s="390"/>
      <c r="AA699" s="390"/>
      <c r="AB699" s="390"/>
      <c r="AC699" s="390"/>
      <c r="AD699" s="390"/>
      <c r="AE699" s="390"/>
      <c r="AF699" s="390"/>
      <c r="AG699" s="390"/>
      <c r="AH699" s="390"/>
      <c r="AI699" s="390"/>
      <c r="AJ699" s="390"/>
      <c r="AK699" s="390"/>
      <c r="AL699" s="390"/>
      <c r="AM699" s="390"/>
      <c r="AN699" s="390"/>
      <c r="AO699" s="390"/>
      <c r="AP699" s="390"/>
      <c r="AQ699" s="390"/>
      <c r="AR699" s="390"/>
      <c r="AS699" s="390"/>
      <c r="AT699" s="390"/>
      <c r="AU699" s="390"/>
      <c r="AV699" s="390"/>
      <c r="AW699" s="390"/>
      <c r="AX699" s="390"/>
      <c r="AY699" s="390"/>
      <c r="AZ699" s="390"/>
      <c r="BA699" s="393"/>
      <c r="BB699" s="470"/>
      <c r="BC699" s="393"/>
      <c r="BD699" s="393"/>
      <c r="BE699" s="393"/>
      <c r="BF699" s="393"/>
      <c r="BG699" s="393"/>
      <c r="BH699" s="393"/>
      <c r="BI699" s="393"/>
      <c r="BJ699" s="393"/>
      <c r="BK699" s="393"/>
      <c r="BL699" s="393"/>
      <c r="BM699" s="393"/>
      <c r="BN699" s="393"/>
      <c r="BO699" s="393"/>
      <c r="BP699" s="393"/>
      <c r="BQ699" s="393"/>
      <c r="BR699" s="393"/>
      <c r="BS699" s="393"/>
      <c r="BT699" s="393"/>
      <c r="BU699" s="393"/>
      <c r="BV699" s="393"/>
      <c r="BW699" s="393"/>
      <c r="BX699" s="393"/>
      <c r="BY699" s="393"/>
      <c r="BZ699" s="393"/>
      <c r="CA699" s="393"/>
      <c r="CB699" s="393"/>
      <c r="CC699" s="393"/>
      <c r="CD699" s="393"/>
      <c r="CE699" s="393"/>
      <c r="CF699" s="393"/>
      <c r="CG699" s="393"/>
      <c r="CH699" s="393"/>
      <c r="CI699" s="393"/>
      <c r="CJ699" s="393"/>
      <c r="CK699" s="393"/>
      <c r="CL699" s="393"/>
      <c r="CM699" s="393"/>
      <c r="CN699" s="393"/>
      <c r="CO699" s="393"/>
      <c r="CP699" s="393"/>
      <c r="CQ699" s="393"/>
      <c r="CR699" s="393"/>
      <c r="CS699" s="393"/>
      <c r="CT699" s="393"/>
      <c r="CU699" s="393"/>
      <c r="CV699" s="393"/>
      <c r="CW699" s="393"/>
      <c r="CX699" s="393"/>
      <c r="CY699" s="393"/>
      <c r="CZ699" s="393"/>
    </row>
    <row r="700" s="397" customFormat="true" ht="25.15" customHeight="true" x14ac:dyDescent="0.2">
      <c r="C700" s="1154"/>
      <c r="D700" s="1155"/>
      <c r="E700" s="670"/>
      <c r="F700" s="670"/>
      <c r="G700" s="670"/>
      <c r="H700" s="1154"/>
      <c r="I700" s="1155"/>
      <c r="J700" s="670"/>
      <c r="K700" s="670"/>
      <c r="L700" s="670"/>
      <c r="M700" s="1154"/>
      <c r="N700" s="1155"/>
      <c r="O700" s="670"/>
      <c r="P700" s="670"/>
      <c r="Q700" s="670"/>
      <c r="S700" s="390"/>
      <c r="T700" s="390"/>
      <c r="U700" s="390"/>
      <c r="V700" s="390"/>
      <c r="W700" s="390"/>
      <c r="X700" s="390"/>
      <c r="Y700" s="390"/>
      <c r="Z700" s="390"/>
      <c r="AA700" s="390"/>
      <c r="AB700" s="390"/>
      <c r="AC700" s="390"/>
      <c r="AD700" s="390"/>
      <c r="AE700" s="390"/>
      <c r="AF700" s="390"/>
      <c r="AG700" s="390"/>
      <c r="AH700" s="390"/>
      <c r="AI700" s="390"/>
      <c r="AJ700" s="390"/>
      <c r="AK700" s="390"/>
      <c r="AL700" s="390"/>
      <c r="AM700" s="390"/>
      <c r="AN700" s="390"/>
      <c r="AO700" s="390"/>
      <c r="AP700" s="390"/>
      <c r="AQ700" s="390"/>
      <c r="AR700" s="390"/>
      <c r="AS700" s="390"/>
      <c r="AT700" s="390"/>
      <c r="AU700" s="390"/>
      <c r="AV700" s="390"/>
      <c r="AW700" s="390"/>
      <c r="AX700" s="390"/>
      <c r="AY700" s="390"/>
      <c r="AZ700" s="390"/>
      <c r="BA700" s="393"/>
      <c r="BB700" s="470"/>
      <c r="BC700" s="393"/>
      <c r="BD700" s="393"/>
      <c r="BE700" s="393"/>
      <c r="BF700" s="393"/>
      <c r="BG700" s="393"/>
      <c r="BH700" s="393"/>
      <c r="BI700" s="393"/>
      <c r="BJ700" s="393"/>
      <c r="BK700" s="393"/>
      <c r="BL700" s="393"/>
      <c r="BM700" s="393"/>
      <c r="BN700" s="393"/>
      <c r="BO700" s="393"/>
      <c r="BP700" s="393"/>
      <c r="BQ700" s="393"/>
      <c r="BR700" s="393"/>
      <c r="BS700" s="393"/>
      <c r="BT700" s="393"/>
      <c r="BU700" s="393"/>
      <c r="BV700" s="393"/>
      <c r="BW700" s="393"/>
      <c r="BX700" s="393"/>
      <c r="BY700" s="393"/>
      <c r="BZ700" s="393"/>
      <c r="CA700" s="393"/>
      <c r="CB700" s="393"/>
      <c r="CC700" s="393"/>
      <c r="CD700" s="393"/>
      <c r="CE700" s="393"/>
      <c r="CF700" s="393"/>
      <c r="CG700" s="393"/>
      <c r="CH700" s="393"/>
      <c r="CI700" s="393"/>
      <c r="CJ700" s="393"/>
      <c r="CK700" s="393"/>
      <c r="CL700" s="393"/>
      <c r="CM700" s="393"/>
      <c r="CN700" s="393"/>
      <c r="CO700" s="393"/>
      <c r="CP700" s="393"/>
      <c r="CQ700" s="393"/>
      <c r="CR700" s="393"/>
      <c r="CS700" s="393"/>
      <c r="CT700" s="393"/>
      <c r="CU700" s="393"/>
      <c r="CV700" s="393"/>
      <c r="CW700" s="393"/>
      <c r="CX700" s="393"/>
      <c r="CY700" s="393"/>
      <c r="CZ700" s="393"/>
    </row>
    <row r="701" ht="25.15" customHeight="true" x14ac:dyDescent="0.2">
      <c r="C701" s="1155"/>
      <c r="D701" s="1155"/>
      <c r="E701" s="671"/>
      <c r="F701" s="671"/>
      <c r="G701" s="671"/>
      <c r="H701" s="1155"/>
      <c r="I701" s="1155"/>
      <c r="J701" s="671"/>
      <c r="K701" s="671"/>
      <c r="L701" s="671"/>
      <c r="M701" s="1155"/>
      <c r="N701" s="1155"/>
      <c r="O701" s="671"/>
      <c r="P701" s="671"/>
      <c r="Q701" s="671"/>
      <c r="BA701" s="393"/>
      <c r="BB701" s="470"/>
      <c r="BC701" s="393"/>
      <c r="BD701" s="393"/>
      <c r="BE701" s="393"/>
      <c r="BF701" s="393"/>
      <c r="BG701" s="393"/>
      <c r="BH701" s="393"/>
      <c r="BI701" s="393"/>
      <c r="BJ701" s="393"/>
      <c r="BK701" s="393"/>
      <c r="BL701" s="393"/>
      <c r="BM701" s="393"/>
      <c r="BN701" s="393"/>
      <c r="BO701" s="393"/>
      <c r="BP701" s="393"/>
      <c r="BQ701" s="393"/>
      <c r="BR701" s="393"/>
      <c r="BS701" s="393"/>
      <c r="BT701" s="393"/>
      <c r="BU701" s="393"/>
      <c r="BV701" s="393"/>
      <c r="BW701" s="393"/>
      <c r="BX701" s="393"/>
      <c r="BY701" s="393"/>
      <c r="BZ701" s="393"/>
      <c r="CA701" s="393"/>
      <c r="CB701" s="393"/>
      <c r="CC701" s="393"/>
      <c r="CD701" s="393"/>
      <c r="CE701" s="393"/>
      <c r="CF701" s="393"/>
      <c r="CG701" s="393"/>
      <c r="CH701" s="393"/>
      <c r="CI701" s="393"/>
      <c r="CJ701" s="393"/>
      <c r="CK701" s="393"/>
      <c r="CL701" s="393"/>
      <c r="CM701" s="393"/>
      <c r="CN701" s="393"/>
      <c r="CO701" s="393"/>
      <c r="CP701" s="393"/>
      <c r="CQ701" s="393"/>
      <c r="CR701" s="393"/>
      <c r="CS701" s="393"/>
      <c r="CT701" s="393"/>
      <c r="CU701" s="393"/>
      <c r="CV701" s="393"/>
      <c r="CW701" s="393"/>
      <c r="CX701" s="393"/>
      <c r="CY701" s="393"/>
      <c r="CZ701" s="393"/>
    </row>
    <row r="702" ht="25.15" customHeight="true" x14ac:dyDescent="0.2">
      <c r="C702" s="1155"/>
      <c r="D702" s="1155"/>
      <c r="E702" s="671"/>
      <c r="F702" s="671"/>
      <c r="G702" s="671"/>
      <c r="H702" s="1155"/>
      <c r="I702" s="1155"/>
      <c r="J702" s="671"/>
      <c r="K702" s="671"/>
      <c r="L702" s="671"/>
      <c r="M702" s="1155"/>
      <c r="N702" s="1155"/>
      <c r="O702" s="671"/>
      <c r="P702" s="671"/>
      <c r="Q702" s="671"/>
      <c r="BA702" s="393"/>
      <c r="BB702" s="470"/>
      <c r="BC702" s="393"/>
      <c r="BD702" s="393"/>
      <c r="BE702" s="393"/>
      <c r="BF702" s="393"/>
      <c r="BG702" s="393"/>
      <c r="BH702" s="393"/>
      <c r="BI702" s="393"/>
      <c r="BJ702" s="393"/>
      <c r="BK702" s="393"/>
      <c r="BL702" s="393"/>
      <c r="BM702" s="393"/>
      <c r="BN702" s="393"/>
      <c r="BO702" s="393"/>
      <c r="BP702" s="393"/>
      <c r="BQ702" s="393"/>
      <c r="BR702" s="393"/>
      <c r="BS702" s="393"/>
      <c r="BT702" s="393"/>
      <c r="BU702" s="393"/>
      <c r="BV702" s="393"/>
      <c r="BW702" s="393"/>
      <c r="BX702" s="393"/>
      <c r="BY702" s="393"/>
      <c r="BZ702" s="393"/>
      <c r="CA702" s="393"/>
      <c r="CB702" s="393"/>
      <c r="CC702" s="393"/>
      <c r="CD702" s="393"/>
      <c r="CE702" s="393"/>
      <c r="CF702" s="393"/>
      <c r="CG702" s="393"/>
      <c r="CH702" s="393"/>
      <c r="CI702" s="393"/>
      <c r="CJ702" s="393"/>
      <c r="CK702" s="393"/>
      <c r="CL702" s="393"/>
      <c r="CM702" s="393"/>
      <c r="CN702" s="393"/>
      <c r="CO702" s="393"/>
      <c r="CP702" s="393"/>
      <c r="CQ702" s="393"/>
      <c r="CR702" s="393"/>
      <c r="CS702" s="393"/>
      <c r="CT702" s="393"/>
      <c r="CU702" s="393"/>
      <c r="CV702" s="393"/>
      <c r="CW702" s="393"/>
      <c r="CX702" s="393"/>
      <c r="CY702" s="393"/>
      <c r="CZ702" s="393"/>
    </row>
    <row r="703" ht="25.15" customHeight="true" x14ac:dyDescent="0.2">
      <c r="C703" s="1155"/>
      <c r="D703" s="1155"/>
      <c r="E703" s="671"/>
      <c r="F703" s="671"/>
      <c r="G703" s="671"/>
      <c r="H703" s="1155"/>
      <c r="I703" s="1155"/>
      <c r="J703" s="671"/>
      <c r="K703" s="671"/>
      <c r="L703" s="671"/>
      <c r="M703" s="1155"/>
      <c r="N703" s="1155"/>
      <c r="O703" s="671"/>
      <c r="P703" s="671"/>
      <c r="Q703" s="671"/>
      <c r="BA703" s="393"/>
      <c r="BB703" s="470"/>
      <c r="BC703" s="393"/>
      <c r="BD703" s="393"/>
      <c r="BE703" s="393"/>
      <c r="BF703" s="393"/>
      <c r="BG703" s="393"/>
      <c r="BH703" s="393"/>
      <c r="BI703" s="393"/>
      <c r="BJ703" s="393"/>
      <c r="BK703" s="393"/>
      <c r="BL703" s="393"/>
      <c r="BM703" s="393"/>
      <c r="BN703" s="393"/>
      <c r="BO703" s="393"/>
      <c r="BP703" s="393"/>
      <c r="BQ703" s="393"/>
      <c r="BR703" s="393"/>
      <c r="BS703" s="393"/>
      <c r="BT703" s="393"/>
      <c r="BU703" s="393"/>
      <c r="BV703" s="393"/>
      <c r="BW703" s="393"/>
      <c r="BX703" s="393"/>
      <c r="BY703" s="393"/>
      <c r="BZ703" s="393"/>
      <c r="CA703" s="393"/>
      <c r="CB703" s="393"/>
      <c r="CC703" s="393"/>
      <c r="CD703" s="393"/>
      <c r="CE703" s="393"/>
      <c r="CF703" s="393"/>
      <c r="CG703" s="393"/>
      <c r="CH703" s="393"/>
      <c r="CI703" s="393"/>
      <c r="CJ703" s="393"/>
      <c r="CK703" s="393"/>
      <c r="CL703" s="393"/>
      <c r="CM703" s="393"/>
      <c r="CN703" s="393"/>
      <c r="CO703" s="393"/>
      <c r="CP703" s="393"/>
      <c r="CQ703" s="393"/>
      <c r="CR703" s="393"/>
      <c r="CS703" s="393"/>
      <c r="CT703" s="393"/>
      <c r="CU703" s="393"/>
      <c r="CV703" s="393"/>
      <c r="CW703" s="393"/>
      <c r="CX703" s="393"/>
      <c r="CY703" s="393"/>
      <c r="CZ703" s="393"/>
    </row>
    <row r="704" ht="25.15" customHeight="true" x14ac:dyDescent="0.2">
      <c r="C704" s="1155"/>
      <c r="D704" s="1155"/>
      <c r="E704" s="671"/>
      <c r="F704" s="671"/>
      <c r="G704" s="671"/>
      <c r="H704" s="1155"/>
      <c r="I704" s="1155"/>
      <c r="J704" s="671"/>
      <c r="K704" s="671"/>
      <c r="L704" s="671"/>
      <c r="M704" s="1155"/>
      <c r="N704" s="1155"/>
      <c r="O704" s="671"/>
      <c r="P704" s="671"/>
      <c r="Q704" s="671"/>
      <c r="BA704" s="393"/>
      <c r="BB704" s="470"/>
      <c r="BC704" s="393"/>
      <c r="BD704" s="393"/>
      <c r="BE704" s="393"/>
      <c r="BF704" s="393"/>
      <c r="BG704" s="393"/>
      <c r="BH704" s="393"/>
      <c r="BI704" s="393"/>
      <c r="BJ704" s="393"/>
      <c r="BK704" s="393"/>
      <c r="BL704" s="393"/>
      <c r="BM704" s="393"/>
      <c r="BN704" s="393"/>
      <c r="BO704" s="393"/>
      <c r="BP704" s="393"/>
      <c r="BQ704" s="393"/>
      <c r="BR704" s="393"/>
      <c r="BS704" s="393"/>
      <c r="BT704" s="393"/>
      <c r="BU704" s="393"/>
      <c r="BV704" s="393"/>
      <c r="BW704" s="393"/>
      <c r="BX704" s="393"/>
      <c r="BY704" s="393"/>
      <c r="BZ704" s="393"/>
      <c r="CA704" s="393"/>
      <c r="CB704" s="393"/>
      <c r="CC704" s="393"/>
      <c r="CD704" s="393"/>
      <c r="CE704" s="393"/>
      <c r="CF704" s="393"/>
      <c r="CG704" s="393"/>
      <c r="CH704" s="393"/>
      <c r="CI704" s="393"/>
      <c r="CJ704" s="393"/>
      <c r="CK704" s="393"/>
      <c r="CL704" s="393"/>
      <c r="CM704" s="393"/>
      <c r="CN704" s="393"/>
      <c r="CO704" s="393"/>
      <c r="CP704" s="393"/>
      <c r="CQ704" s="393"/>
      <c r="CR704" s="393"/>
      <c r="CS704" s="393"/>
      <c r="CT704" s="393"/>
      <c r="CU704" s="393"/>
      <c r="CV704" s="393"/>
      <c r="CW704" s="393"/>
      <c r="CX704" s="393"/>
      <c r="CY704" s="393"/>
      <c r="CZ704" s="393"/>
    </row>
    <row r="705" ht="25.15" customHeight="true" x14ac:dyDescent="0.2">
      <c r="C705" s="1155"/>
      <c r="D705" s="1155"/>
      <c r="E705" s="671"/>
      <c r="F705" s="671"/>
      <c r="G705" s="671"/>
      <c r="H705" s="1155"/>
      <c r="I705" s="1155"/>
      <c r="J705" s="671"/>
      <c r="K705" s="671"/>
      <c r="L705" s="671"/>
      <c r="M705" s="1155"/>
      <c r="N705" s="1155"/>
      <c r="O705" s="671"/>
      <c r="P705" s="671"/>
      <c r="Q705" s="671"/>
      <c r="BA705" s="393"/>
      <c r="BB705" s="470"/>
      <c r="BC705" s="393"/>
      <c r="BD705" s="393"/>
      <c r="BE705" s="393"/>
      <c r="BF705" s="393"/>
      <c r="BG705" s="393"/>
      <c r="BH705" s="393"/>
      <c r="BI705" s="393"/>
      <c r="BJ705" s="393"/>
      <c r="BK705" s="393"/>
      <c r="BL705" s="393"/>
      <c r="BM705" s="393"/>
      <c r="BN705" s="393"/>
      <c r="BO705" s="393"/>
      <c r="BP705" s="393"/>
      <c r="BQ705" s="393"/>
      <c r="BR705" s="393"/>
      <c r="BS705" s="393"/>
      <c r="BT705" s="393"/>
      <c r="BU705" s="393"/>
      <c r="BV705" s="393"/>
      <c r="BW705" s="393"/>
      <c r="BX705" s="393"/>
      <c r="BY705" s="393"/>
      <c r="BZ705" s="393"/>
      <c r="CA705" s="393"/>
      <c r="CB705" s="393"/>
      <c r="CC705" s="393"/>
      <c r="CD705" s="393"/>
      <c r="CE705" s="393"/>
      <c r="CF705" s="393"/>
      <c r="CG705" s="393"/>
      <c r="CH705" s="393"/>
      <c r="CI705" s="393"/>
      <c r="CJ705" s="393"/>
      <c r="CK705" s="393"/>
      <c r="CL705" s="393"/>
      <c r="CM705" s="393"/>
      <c r="CN705" s="393"/>
      <c r="CO705" s="393"/>
      <c r="CP705" s="393"/>
      <c r="CQ705" s="393"/>
      <c r="CR705" s="393"/>
      <c r="CS705" s="393"/>
      <c r="CT705" s="393"/>
      <c r="CU705" s="393"/>
      <c r="CV705" s="393"/>
      <c r="CW705" s="393"/>
      <c r="CX705" s="393"/>
      <c r="CY705" s="393"/>
      <c r="CZ705" s="393"/>
    </row>
    <row r="706" ht="25.15" customHeight="true" x14ac:dyDescent="0.2">
      <c r="C706" s="1155"/>
      <c r="D706" s="1155"/>
      <c r="E706" s="671"/>
      <c r="F706" s="671"/>
      <c r="G706" s="671"/>
      <c r="H706" s="1155"/>
      <c r="I706" s="1155"/>
      <c r="J706" s="671"/>
      <c r="K706" s="671"/>
      <c r="L706" s="671"/>
      <c r="M706" s="1155"/>
      <c r="N706" s="1155"/>
      <c r="O706" s="671"/>
      <c r="P706" s="671"/>
      <c r="Q706" s="671"/>
      <c r="BA706" s="393"/>
      <c r="BB706" s="470"/>
      <c r="BC706" s="393"/>
      <c r="BD706" s="393"/>
      <c r="BE706" s="393"/>
      <c r="BF706" s="393"/>
      <c r="BG706" s="393"/>
      <c r="BH706" s="393"/>
      <c r="BI706" s="393"/>
      <c r="BJ706" s="393"/>
      <c r="BK706" s="393"/>
      <c r="BL706" s="393"/>
      <c r="BM706" s="393"/>
      <c r="BN706" s="393"/>
      <c r="BO706" s="393"/>
      <c r="BP706" s="393"/>
      <c r="BQ706" s="393"/>
      <c r="BR706" s="393"/>
      <c r="BS706" s="393"/>
      <c r="BT706" s="393"/>
      <c r="BU706" s="393"/>
      <c r="BV706" s="393"/>
      <c r="BW706" s="393"/>
      <c r="BX706" s="393"/>
      <c r="BY706" s="393"/>
      <c r="BZ706" s="393"/>
      <c r="CA706" s="393"/>
      <c r="CB706" s="393"/>
      <c r="CC706" s="393"/>
      <c r="CD706" s="393"/>
      <c r="CE706" s="393"/>
      <c r="CF706" s="393"/>
      <c r="CG706" s="393"/>
      <c r="CH706" s="393"/>
      <c r="CI706" s="393"/>
      <c r="CJ706" s="393"/>
      <c r="CK706" s="393"/>
      <c r="CL706" s="393"/>
      <c r="CM706" s="393"/>
      <c r="CN706" s="393"/>
      <c r="CO706" s="393"/>
      <c r="CP706" s="393"/>
      <c r="CQ706" s="393"/>
      <c r="CR706" s="393"/>
      <c r="CS706" s="393"/>
      <c r="CT706" s="393"/>
      <c r="CU706" s="393"/>
      <c r="CV706" s="393"/>
      <c r="CW706" s="393"/>
      <c r="CX706" s="393"/>
      <c r="CY706" s="393"/>
      <c r="CZ706" s="393"/>
    </row>
    <row r="707" ht="25.15" customHeight="true" x14ac:dyDescent="0.2">
      <c r="C707" s="1155"/>
      <c r="D707" s="1155"/>
      <c r="E707" s="671"/>
      <c r="F707" s="671"/>
      <c r="G707" s="671"/>
      <c r="H707" s="1155"/>
      <c r="I707" s="1155"/>
      <c r="J707" s="671"/>
      <c r="K707" s="671"/>
      <c r="L707" s="671"/>
      <c r="M707" s="1155"/>
      <c r="N707" s="1155"/>
      <c r="O707" s="671"/>
      <c r="P707" s="671"/>
      <c r="Q707" s="671"/>
      <c r="BA707" s="393"/>
      <c r="BB707" s="470"/>
      <c r="BC707" s="393"/>
      <c r="BD707" s="393"/>
      <c r="BE707" s="393"/>
      <c r="BF707" s="393"/>
      <c r="BG707" s="393"/>
      <c r="BH707" s="393"/>
      <c r="BI707" s="393"/>
      <c r="BJ707" s="393"/>
      <c r="BK707" s="393"/>
      <c r="BL707" s="393"/>
      <c r="BM707" s="393"/>
      <c r="BN707" s="393"/>
      <c r="BO707" s="393"/>
      <c r="BP707" s="393"/>
      <c r="BQ707" s="393"/>
      <c r="BR707" s="393"/>
      <c r="BS707" s="393"/>
      <c r="BT707" s="393"/>
      <c r="BU707" s="393"/>
      <c r="BV707" s="393"/>
      <c r="BW707" s="393"/>
      <c r="BX707" s="393"/>
      <c r="BY707" s="393"/>
      <c r="BZ707" s="393"/>
      <c r="CA707" s="393"/>
      <c r="CB707" s="393"/>
      <c r="CC707" s="393"/>
      <c r="CD707" s="393"/>
      <c r="CE707" s="393"/>
      <c r="CF707" s="393"/>
      <c r="CG707" s="393"/>
      <c r="CH707" s="393"/>
      <c r="CI707" s="393"/>
      <c r="CJ707" s="393"/>
      <c r="CK707" s="393"/>
      <c r="CL707" s="393"/>
      <c r="CM707" s="393"/>
      <c r="CN707" s="393"/>
      <c r="CO707" s="393"/>
      <c r="CP707" s="393"/>
      <c r="CQ707" s="393"/>
      <c r="CR707" s="393"/>
      <c r="CS707" s="393"/>
      <c r="CT707" s="393"/>
      <c r="CU707" s="393"/>
      <c r="CV707" s="393"/>
      <c r="CW707" s="393"/>
      <c r="CX707" s="393"/>
      <c r="CY707" s="393"/>
      <c r="CZ707" s="393"/>
    </row>
    <row r="708" ht="25.15" customHeight="true" x14ac:dyDescent="0.2">
      <c r="C708" s="1155"/>
      <c r="D708" s="1155"/>
      <c r="E708" s="671"/>
      <c r="F708" s="671"/>
      <c r="G708" s="671"/>
      <c r="H708" s="1155"/>
      <c r="I708" s="1155"/>
      <c r="J708" s="671"/>
      <c r="K708" s="671"/>
      <c r="L708" s="671"/>
      <c r="M708" s="1155"/>
      <c r="N708" s="1155"/>
      <c r="O708" s="671"/>
      <c r="P708" s="671"/>
      <c r="Q708" s="671"/>
      <c r="BA708" s="393"/>
      <c r="BB708" s="470"/>
      <c r="BC708" s="393"/>
      <c r="BD708" s="393"/>
      <c r="BE708" s="393"/>
      <c r="BF708" s="393"/>
      <c r="BG708" s="393"/>
      <c r="BH708" s="393"/>
      <c r="BI708" s="393"/>
      <c r="BJ708" s="393"/>
      <c r="BK708" s="393"/>
      <c r="BL708" s="393"/>
      <c r="BM708" s="393"/>
      <c r="BN708" s="393"/>
      <c r="BO708" s="393"/>
      <c r="BP708" s="393"/>
      <c r="BQ708" s="393"/>
      <c r="BR708" s="393"/>
      <c r="BS708" s="393"/>
      <c r="BT708" s="393"/>
      <c r="BU708" s="393"/>
      <c r="BV708" s="393"/>
      <c r="BW708" s="393"/>
      <c r="BX708" s="393"/>
      <c r="BY708" s="393"/>
      <c r="BZ708" s="393"/>
      <c r="CA708" s="393"/>
      <c r="CB708" s="393"/>
      <c r="CC708" s="393"/>
      <c r="CD708" s="393"/>
      <c r="CE708" s="393"/>
      <c r="CF708" s="393"/>
      <c r="CG708" s="393"/>
      <c r="CH708" s="393"/>
      <c r="CI708" s="393"/>
      <c r="CJ708" s="393"/>
      <c r="CK708" s="393"/>
      <c r="CL708" s="393"/>
      <c r="CM708" s="393"/>
      <c r="CN708" s="393"/>
      <c r="CO708" s="393"/>
      <c r="CP708" s="393"/>
      <c r="CQ708" s="393"/>
      <c r="CR708" s="393"/>
      <c r="CS708" s="393"/>
      <c r="CT708" s="393"/>
      <c r="CU708" s="393"/>
      <c r="CV708" s="393"/>
      <c r="CW708" s="393"/>
      <c r="CX708" s="393"/>
      <c r="CY708" s="393"/>
      <c r="CZ708" s="393"/>
    </row>
    <row r="709" ht="25.15" customHeight="true" x14ac:dyDescent="0.2">
      <c r="C709" s="1155"/>
      <c r="D709" s="1155"/>
      <c r="E709" s="671"/>
      <c r="F709" s="671"/>
      <c r="G709" s="671"/>
      <c r="H709" s="1155"/>
      <c r="I709" s="1155"/>
      <c r="J709" s="671"/>
      <c r="K709" s="671"/>
      <c r="L709" s="671"/>
      <c r="M709" s="1155"/>
      <c r="N709" s="1155"/>
      <c r="O709" s="671"/>
      <c r="P709" s="671"/>
      <c r="Q709" s="671"/>
      <c r="BA709" s="393"/>
      <c r="BB709" s="470"/>
      <c r="BC709" s="393"/>
      <c r="BD709" s="393"/>
      <c r="BE709" s="393"/>
      <c r="BF709" s="393"/>
      <c r="BG709" s="393"/>
      <c r="BH709" s="393"/>
      <c r="BI709" s="393"/>
      <c r="BJ709" s="393"/>
      <c r="BK709" s="393"/>
      <c r="BL709" s="393"/>
      <c r="BM709" s="393"/>
      <c r="BN709" s="393"/>
      <c r="BO709" s="393"/>
      <c r="BP709" s="393"/>
      <c r="BQ709" s="393"/>
      <c r="BR709" s="393"/>
      <c r="BS709" s="393"/>
      <c r="BT709" s="393"/>
      <c r="BU709" s="393"/>
      <c r="BV709" s="393"/>
      <c r="BW709" s="393"/>
      <c r="BX709" s="393"/>
      <c r="BY709" s="393"/>
      <c r="BZ709" s="393"/>
      <c r="CA709" s="393"/>
      <c r="CB709" s="393"/>
      <c r="CC709" s="393"/>
      <c r="CD709" s="393"/>
      <c r="CE709" s="393"/>
      <c r="CF709" s="393"/>
      <c r="CG709" s="393"/>
      <c r="CH709" s="393"/>
      <c r="CI709" s="393"/>
      <c r="CJ709" s="393"/>
      <c r="CK709" s="393"/>
      <c r="CL709" s="393"/>
      <c r="CM709" s="393"/>
      <c r="CN709" s="393"/>
      <c r="CO709" s="393"/>
      <c r="CP709" s="393"/>
      <c r="CQ709" s="393"/>
      <c r="CR709" s="393"/>
      <c r="CS709" s="393"/>
      <c r="CT709" s="393"/>
      <c r="CU709" s="393"/>
      <c r="CV709" s="393"/>
      <c r="CW709" s="393"/>
      <c r="CX709" s="393"/>
      <c r="CY709" s="393"/>
      <c r="CZ709" s="393"/>
    </row>
    <row r="710" ht="25.15" customHeight="true" x14ac:dyDescent="0.2">
      <c r="C710" s="1155"/>
      <c r="D710" s="1155"/>
      <c r="E710" s="671"/>
      <c r="F710" s="671"/>
      <c r="G710" s="671"/>
      <c r="H710" s="1155"/>
      <c r="I710" s="1155"/>
      <c r="J710" s="671"/>
      <c r="K710" s="671"/>
      <c r="L710" s="671"/>
      <c r="M710" s="1155"/>
      <c r="N710" s="1155"/>
      <c r="O710" s="671"/>
      <c r="P710" s="671"/>
      <c r="Q710" s="671"/>
      <c r="BA710" s="393"/>
      <c r="BB710" s="470"/>
      <c r="BC710" s="393"/>
      <c r="BD710" s="393"/>
      <c r="BE710" s="393"/>
      <c r="BF710" s="393"/>
      <c r="BG710" s="393"/>
      <c r="BH710" s="393"/>
      <c r="BI710" s="393"/>
      <c r="BJ710" s="393"/>
      <c r="BK710" s="393"/>
      <c r="BL710" s="393"/>
      <c r="BM710" s="393"/>
      <c r="BN710" s="393"/>
      <c r="BO710" s="393"/>
      <c r="BP710" s="393"/>
      <c r="BQ710" s="393"/>
      <c r="BR710" s="393"/>
      <c r="BS710" s="393"/>
      <c r="BT710" s="393"/>
      <c r="BU710" s="393"/>
      <c r="BV710" s="393"/>
      <c r="BW710" s="393"/>
      <c r="BX710" s="393"/>
      <c r="BY710" s="393"/>
      <c r="BZ710" s="393"/>
      <c r="CA710" s="393"/>
      <c r="CB710" s="393"/>
      <c r="CC710" s="393"/>
      <c r="CD710" s="393"/>
      <c r="CE710" s="393"/>
      <c r="CF710" s="393"/>
      <c r="CG710" s="393"/>
      <c r="CH710" s="393"/>
      <c r="CI710" s="393"/>
      <c r="CJ710" s="393"/>
      <c r="CK710" s="393"/>
      <c r="CL710" s="393"/>
      <c r="CM710" s="393"/>
      <c r="CN710" s="393"/>
      <c r="CO710" s="393"/>
      <c r="CP710" s="393"/>
      <c r="CQ710" s="393"/>
      <c r="CR710" s="393"/>
      <c r="CS710" s="393"/>
      <c r="CT710" s="393"/>
      <c r="CU710" s="393"/>
      <c r="CV710" s="393"/>
      <c r="CW710" s="393"/>
      <c r="CX710" s="393"/>
      <c r="CY710" s="393"/>
      <c r="CZ710" s="393"/>
    </row>
    <row r="711" ht="25.15" customHeight="true" x14ac:dyDescent="0.2">
      <c r="C711" s="1155"/>
      <c r="D711" s="1155"/>
      <c r="E711" s="671"/>
      <c r="F711" s="671"/>
      <c r="G711" s="671"/>
      <c r="H711" s="1155"/>
      <c r="I711" s="1155"/>
      <c r="J711" s="671"/>
      <c r="K711" s="671"/>
      <c r="L711" s="671"/>
      <c r="M711" s="1155"/>
      <c r="N711" s="1155"/>
      <c r="O711" s="671"/>
      <c r="P711" s="671"/>
      <c r="Q711" s="671"/>
      <c r="BA711" s="393"/>
      <c r="BB711" s="470"/>
      <c r="BC711" s="393"/>
      <c r="BD711" s="393"/>
      <c r="BE711" s="393"/>
      <c r="BF711" s="393"/>
      <c r="BG711" s="393"/>
      <c r="BH711" s="393"/>
      <c r="BI711" s="393"/>
      <c r="BJ711" s="393"/>
      <c r="BK711" s="393"/>
      <c r="BL711" s="393"/>
      <c r="BM711" s="393"/>
      <c r="BN711" s="393"/>
      <c r="BO711" s="393"/>
      <c r="BP711" s="393"/>
      <c r="BQ711" s="393"/>
      <c r="BR711" s="393"/>
      <c r="BS711" s="393"/>
      <c r="BT711" s="393"/>
      <c r="BU711" s="393"/>
      <c r="BV711" s="393"/>
      <c r="BW711" s="393"/>
      <c r="BX711" s="393"/>
      <c r="BY711" s="393"/>
      <c r="BZ711" s="393"/>
      <c r="CA711" s="393"/>
      <c r="CB711" s="393"/>
      <c r="CC711" s="393"/>
      <c r="CD711" s="393"/>
      <c r="CE711" s="393"/>
      <c r="CF711" s="393"/>
      <c r="CG711" s="393"/>
      <c r="CH711" s="393"/>
      <c r="CI711" s="393"/>
      <c r="CJ711" s="393"/>
      <c r="CK711" s="393"/>
      <c r="CL711" s="393"/>
      <c r="CM711" s="393"/>
      <c r="CN711" s="393"/>
      <c r="CO711" s="393"/>
      <c r="CP711" s="393"/>
      <c r="CQ711" s="393"/>
      <c r="CR711" s="393"/>
      <c r="CS711" s="393"/>
      <c r="CT711" s="393"/>
      <c r="CU711" s="393"/>
      <c r="CV711" s="393"/>
      <c r="CW711" s="393"/>
      <c r="CX711" s="393"/>
      <c r="CY711" s="393"/>
      <c r="CZ711" s="393"/>
    </row>
    <row r="712" ht="25.15" customHeight="true" x14ac:dyDescent="0.2">
      <c r="C712" s="1155"/>
      <c r="D712" s="1155"/>
      <c r="E712" s="671"/>
      <c r="F712" s="671"/>
      <c r="G712" s="671"/>
      <c r="H712" s="1155"/>
      <c r="I712" s="1155"/>
      <c r="J712" s="671"/>
      <c r="K712" s="671"/>
      <c r="L712" s="671"/>
      <c r="M712" s="1155"/>
      <c r="N712" s="1155"/>
      <c r="O712" s="671"/>
      <c r="P712" s="671"/>
      <c r="Q712" s="671"/>
      <c r="BA712" s="393"/>
      <c r="BB712" s="470"/>
      <c r="BC712" s="393"/>
      <c r="BD712" s="393"/>
      <c r="BE712" s="393"/>
      <c r="BF712" s="393"/>
      <c r="BG712" s="393"/>
      <c r="BH712" s="393"/>
      <c r="BI712" s="393"/>
      <c r="BJ712" s="393"/>
      <c r="BK712" s="393"/>
      <c r="BL712" s="393"/>
      <c r="BM712" s="393"/>
      <c r="BN712" s="393"/>
      <c r="BO712" s="393"/>
      <c r="BP712" s="393"/>
      <c r="BQ712" s="393"/>
      <c r="BR712" s="393"/>
      <c r="BS712" s="393"/>
      <c r="BT712" s="393"/>
      <c r="BU712" s="393"/>
      <c r="BV712" s="393"/>
      <c r="BW712" s="393"/>
      <c r="BX712" s="393"/>
      <c r="BY712" s="393"/>
      <c r="BZ712" s="393"/>
      <c r="CA712" s="393"/>
      <c r="CB712" s="393"/>
      <c r="CC712" s="393"/>
      <c r="CD712" s="393"/>
      <c r="CE712" s="393"/>
      <c r="CF712" s="393"/>
      <c r="CG712" s="393"/>
      <c r="CH712" s="393"/>
      <c r="CI712" s="393"/>
      <c r="CJ712" s="393"/>
      <c r="CK712" s="393"/>
      <c r="CL712" s="393"/>
      <c r="CM712" s="393"/>
      <c r="CN712" s="393"/>
      <c r="CO712" s="393"/>
      <c r="CP712" s="393"/>
      <c r="CQ712" s="393"/>
      <c r="CR712" s="393"/>
      <c r="CS712" s="393"/>
      <c r="CT712" s="393"/>
      <c r="CU712" s="393"/>
      <c r="CV712" s="393"/>
      <c r="CW712" s="393"/>
      <c r="CX712" s="393"/>
      <c r="CY712" s="393"/>
      <c r="CZ712" s="393"/>
    </row>
    <row r="713" ht="25.15" customHeight="true" x14ac:dyDescent="0.2">
      <c r="C713" s="1155"/>
      <c r="D713" s="1155"/>
      <c r="E713" s="671"/>
      <c r="F713" s="671"/>
      <c r="G713" s="671"/>
      <c r="H713" s="1155"/>
      <c r="I713" s="1155"/>
      <c r="J713" s="671"/>
      <c r="K713" s="671"/>
      <c r="L713" s="671"/>
      <c r="M713" s="1155"/>
      <c r="N713" s="1155"/>
      <c r="O713" s="671"/>
      <c r="P713" s="671"/>
      <c r="Q713" s="671"/>
      <c r="BA713" s="393"/>
      <c r="BB713" s="470"/>
      <c r="BC713" s="393"/>
      <c r="BD713" s="393"/>
      <c r="BE713" s="393"/>
      <c r="BF713" s="393"/>
      <c r="BG713" s="393"/>
      <c r="BH713" s="393"/>
      <c r="BI713" s="393"/>
      <c r="BJ713" s="393"/>
      <c r="BK713" s="393"/>
      <c r="BL713" s="393"/>
      <c r="BM713" s="393"/>
      <c r="BN713" s="393"/>
      <c r="BO713" s="393"/>
      <c r="BP713" s="393"/>
      <c r="BQ713" s="393"/>
      <c r="BR713" s="393"/>
      <c r="BS713" s="393"/>
      <c r="BT713" s="393"/>
      <c r="BU713" s="393"/>
      <c r="BV713" s="393"/>
      <c r="BW713" s="393"/>
      <c r="BX713" s="393"/>
      <c r="BY713" s="393"/>
      <c r="BZ713" s="393"/>
      <c r="CA713" s="393"/>
      <c r="CB713" s="393"/>
      <c r="CC713" s="393"/>
      <c r="CD713" s="393"/>
      <c r="CE713" s="393"/>
      <c r="CF713" s="393"/>
      <c r="CG713" s="393"/>
      <c r="CH713" s="393"/>
      <c r="CI713" s="393"/>
      <c r="CJ713" s="393"/>
      <c r="CK713" s="393"/>
      <c r="CL713" s="393"/>
      <c r="CM713" s="393"/>
      <c r="CN713" s="393"/>
      <c r="CO713" s="393"/>
      <c r="CP713" s="393"/>
      <c r="CQ713" s="393"/>
      <c r="CR713" s="393"/>
      <c r="CS713" s="393"/>
      <c r="CT713" s="393"/>
      <c r="CU713" s="393"/>
      <c r="CV713" s="393"/>
      <c r="CW713" s="393"/>
      <c r="CX713" s="393"/>
      <c r="CY713" s="393"/>
      <c r="CZ713" s="393"/>
    </row>
    <row r="714" ht="25.15" customHeight="true" x14ac:dyDescent="0.2">
      <c r="C714" s="1155"/>
      <c r="D714" s="1155"/>
      <c r="E714" s="671"/>
      <c r="F714" s="671"/>
      <c r="G714" s="671"/>
      <c r="H714" s="1155"/>
      <c r="I714" s="1155"/>
      <c r="J714" s="671"/>
      <c r="K714" s="671"/>
      <c r="L714" s="671"/>
      <c r="M714" s="1155"/>
      <c r="N714" s="1155"/>
      <c r="O714" s="671"/>
      <c r="P714" s="671"/>
      <c r="Q714" s="671"/>
      <c r="BA714" s="393"/>
      <c r="BB714" s="470"/>
      <c r="BC714" s="393"/>
      <c r="BD714" s="393"/>
      <c r="BE714" s="393"/>
      <c r="BF714" s="393"/>
      <c r="BG714" s="393"/>
      <c r="BH714" s="393"/>
      <c r="BI714" s="393"/>
      <c r="BJ714" s="393"/>
      <c r="BK714" s="393"/>
      <c r="BL714" s="393"/>
      <c r="BM714" s="393"/>
      <c r="BN714" s="393"/>
      <c r="BO714" s="393"/>
      <c r="BP714" s="393"/>
      <c r="BQ714" s="393"/>
      <c r="BR714" s="393"/>
      <c r="BS714" s="393"/>
      <c r="BT714" s="393"/>
      <c r="BU714" s="393"/>
      <c r="BV714" s="393"/>
      <c r="BW714" s="393"/>
      <c r="BX714" s="393"/>
      <c r="BY714" s="393"/>
      <c r="BZ714" s="393"/>
      <c r="CA714" s="393"/>
      <c r="CB714" s="393"/>
      <c r="CC714" s="393"/>
      <c r="CD714" s="393"/>
      <c r="CE714" s="393"/>
      <c r="CF714" s="393"/>
      <c r="CG714" s="393"/>
      <c r="CH714" s="393"/>
      <c r="CI714" s="393"/>
      <c r="CJ714" s="393"/>
      <c r="CK714" s="393"/>
      <c r="CL714" s="393"/>
      <c r="CM714" s="393"/>
      <c r="CN714" s="393"/>
      <c r="CO714" s="393"/>
      <c r="CP714" s="393"/>
      <c r="CQ714" s="393"/>
      <c r="CR714" s="393"/>
      <c r="CS714" s="393"/>
      <c r="CT714" s="393"/>
      <c r="CU714" s="393"/>
      <c r="CV714" s="393"/>
      <c r="CW714" s="393"/>
      <c r="CX714" s="393"/>
      <c r="CY714" s="393"/>
      <c r="CZ714" s="393"/>
    </row>
    <row r="715" ht="25.15" customHeight="true" x14ac:dyDescent="0.2">
      <c r="C715" s="1155"/>
      <c r="D715" s="1155"/>
      <c r="E715" s="671"/>
      <c r="F715" s="671"/>
      <c r="G715" s="671"/>
      <c r="H715" s="1155"/>
      <c r="I715" s="1155"/>
      <c r="J715" s="671"/>
      <c r="K715" s="671"/>
      <c r="L715" s="671"/>
      <c r="M715" s="1155"/>
      <c r="N715" s="1155"/>
      <c r="O715" s="671"/>
      <c r="P715" s="671"/>
      <c r="Q715" s="671"/>
      <c r="BA715" s="393"/>
      <c r="BB715" s="470"/>
      <c r="BC715" s="393"/>
      <c r="BD715" s="393"/>
      <c r="BE715" s="393"/>
      <c r="BF715" s="393"/>
      <c r="BG715" s="393"/>
      <c r="BH715" s="393"/>
      <c r="BI715" s="393"/>
      <c r="BJ715" s="393"/>
      <c r="BK715" s="393"/>
      <c r="BL715" s="393"/>
      <c r="BM715" s="393"/>
      <c r="BN715" s="393"/>
      <c r="BO715" s="393"/>
      <c r="BP715" s="393"/>
      <c r="BQ715" s="393"/>
      <c r="BR715" s="393"/>
      <c r="BS715" s="393"/>
      <c r="BT715" s="393"/>
      <c r="BU715" s="393"/>
      <c r="BV715" s="393"/>
      <c r="BW715" s="393"/>
      <c r="BX715" s="393"/>
      <c r="BY715" s="393"/>
      <c r="BZ715" s="393"/>
      <c r="CA715" s="393"/>
      <c r="CB715" s="393"/>
      <c r="CC715" s="393"/>
      <c r="CD715" s="393"/>
      <c r="CE715" s="393"/>
      <c r="CF715" s="393"/>
      <c r="CG715" s="393"/>
      <c r="CH715" s="393"/>
      <c r="CI715" s="393"/>
      <c r="CJ715" s="393"/>
      <c r="CK715" s="393"/>
      <c r="CL715" s="393"/>
      <c r="CM715" s="393"/>
      <c r="CN715" s="393"/>
      <c r="CO715" s="393"/>
      <c r="CP715" s="393"/>
      <c r="CQ715" s="393"/>
      <c r="CR715" s="393"/>
      <c r="CS715" s="393"/>
      <c r="CT715" s="393"/>
      <c r="CU715" s="393"/>
      <c r="CV715" s="393"/>
      <c r="CW715" s="393"/>
      <c r="CX715" s="393"/>
      <c r="CY715" s="393"/>
      <c r="CZ715" s="393"/>
    </row>
    <row r="716" ht="25.15" customHeight="true" x14ac:dyDescent="0.2">
      <c r="C716" s="1155"/>
      <c r="D716" s="1155"/>
      <c r="E716" s="671"/>
      <c r="F716" s="671"/>
      <c r="G716" s="671"/>
      <c r="H716" s="1155"/>
      <c r="I716" s="1155"/>
      <c r="J716" s="671"/>
      <c r="K716" s="671"/>
      <c r="L716" s="671"/>
      <c r="M716" s="1155"/>
      <c r="N716" s="1155"/>
      <c r="O716" s="671"/>
      <c r="P716" s="671"/>
      <c r="Q716" s="671"/>
      <c r="BA716" s="393"/>
      <c r="BB716" s="470"/>
      <c r="BC716" s="393"/>
      <c r="BD716" s="393"/>
      <c r="BE716" s="393"/>
      <c r="BF716" s="393"/>
      <c r="BG716" s="393"/>
      <c r="BH716" s="393"/>
      <c r="BI716" s="393"/>
      <c r="BJ716" s="393"/>
      <c r="BK716" s="393"/>
      <c r="BL716" s="393"/>
      <c r="BM716" s="393"/>
      <c r="BN716" s="393"/>
      <c r="BO716" s="393"/>
      <c r="BP716" s="393"/>
      <c r="BQ716" s="393"/>
      <c r="BR716" s="393"/>
      <c r="BS716" s="393"/>
      <c r="BT716" s="393"/>
      <c r="BU716" s="393"/>
      <c r="BV716" s="393"/>
      <c r="BW716" s="393"/>
      <c r="BX716" s="393"/>
      <c r="BY716" s="393"/>
      <c r="BZ716" s="393"/>
      <c r="CA716" s="393"/>
      <c r="CB716" s="393"/>
      <c r="CC716" s="393"/>
      <c r="CD716" s="393"/>
      <c r="CE716" s="393"/>
      <c r="CF716" s="393"/>
      <c r="CG716" s="393"/>
      <c r="CH716" s="393"/>
      <c r="CI716" s="393"/>
      <c r="CJ716" s="393"/>
      <c r="CK716" s="393"/>
      <c r="CL716" s="393"/>
      <c r="CM716" s="393"/>
      <c r="CN716" s="393"/>
      <c r="CO716" s="393"/>
      <c r="CP716" s="393"/>
      <c r="CQ716" s="393"/>
      <c r="CR716" s="393"/>
      <c r="CS716" s="393"/>
      <c r="CT716" s="393"/>
      <c r="CU716" s="393"/>
      <c r="CV716" s="393"/>
      <c r="CW716" s="393"/>
      <c r="CX716" s="393"/>
      <c r="CY716" s="393"/>
      <c r="CZ716" s="393"/>
    </row>
    <row r="717" ht="25.15" customHeight="true" x14ac:dyDescent="0.2">
      <c r="C717" s="1155"/>
      <c r="D717" s="1155"/>
      <c r="E717" s="671"/>
      <c r="F717" s="671"/>
      <c r="G717" s="671"/>
      <c r="H717" s="1155"/>
      <c r="I717" s="1155"/>
      <c r="J717" s="671"/>
      <c r="K717" s="671"/>
      <c r="L717" s="671"/>
      <c r="M717" s="1155"/>
      <c r="N717" s="1155"/>
      <c r="O717" s="671"/>
      <c r="P717" s="671"/>
      <c r="Q717" s="671"/>
      <c r="BA717" s="393"/>
      <c r="BB717" s="470"/>
      <c r="BC717" s="393"/>
      <c r="BD717" s="393"/>
      <c r="BE717" s="393"/>
      <c r="BF717" s="393"/>
      <c r="BG717" s="393"/>
      <c r="BH717" s="393"/>
      <c r="BI717" s="393"/>
      <c r="BJ717" s="393"/>
      <c r="BK717" s="393"/>
      <c r="BL717" s="393"/>
      <c r="BM717" s="393"/>
      <c r="BN717" s="393"/>
      <c r="BO717" s="393"/>
      <c r="BP717" s="393"/>
      <c r="BQ717" s="393"/>
      <c r="BR717" s="393"/>
      <c r="BS717" s="393"/>
      <c r="BT717" s="393"/>
      <c r="BU717" s="393"/>
      <c r="BV717" s="393"/>
      <c r="BW717" s="393"/>
      <c r="BX717" s="393"/>
      <c r="BY717" s="393"/>
      <c r="BZ717" s="393"/>
      <c r="CA717" s="393"/>
      <c r="CB717" s="393"/>
      <c r="CC717" s="393"/>
      <c r="CD717" s="393"/>
      <c r="CE717" s="393"/>
      <c r="CF717" s="393"/>
      <c r="CG717" s="393"/>
      <c r="CH717" s="393"/>
      <c r="CI717" s="393"/>
      <c r="CJ717" s="393"/>
      <c r="CK717" s="393"/>
      <c r="CL717" s="393"/>
      <c r="CM717" s="393"/>
      <c r="CN717" s="393"/>
      <c r="CO717" s="393"/>
      <c r="CP717" s="393"/>
      <c r="CQ717" s="393"/>
      <c r="CR717" s="393"/>
      <c r="CS717" s="393"/>
      <c r="CT717" s="393"/>
      <c r="CU717" s="393"/>
      <c r="CV717" s="393"/>
      <c r="CW717" s="393"/>
      <c r="CX717" s="393"/>
      <c r="CY717" s="393"/>
      <c r="CZ717" s="393"/>
    </row>
    <row r="718" ht="25.15" customHeight="true" x14ac:dyDescent="0.2">
      <c r="C718" s="1155"/>
      <c r="D718" s="1155"/>
      <c r="E718" s="671"/>
      <c r="F718" s="671"/>
      <c r="G718" s="671"/>
      <c r="H718" s="1155"/>
      <c r="I718" s="1155"/>
      <c r="J718" s="671"/>
      <c r="K718" s="671"/>
      <c r="L718" s="671"/>
      <c r="M718" s="1155"/>
      <c r="N718" s="1155"/>
      <c r="O718" s="671"/>
      <c r="P718" s="671"/>
      <c r="Q718" s="671"/>
      <c r="BA718" s="393"/>
      <c r="BB718" s="470"/>
      <c r="BC718" s="393"/>
      <c r="BD718" s="393"/>
      <c r="BE718" s="393"/>
      <c r="BF718" s="393"/>
      <c r="BG718" s="393"/>
      <c r="BH718" s="393"/>
      <c r="BI718" s="393"/>
      <c r="BJ718" s="393"/>
      <c r="BK718" s="393"/>
      <c r="BL718" s="393"/>
      <c r="BM718" s="393"/>
      <c r="BN718" s="393"/>
      <c r="BO718" s="393"/>
      <c r="BP718" s="393"/>
      <c r="BQ718" s="393"/>
      <c r="BR718" s="393"/>
      <c r="BS718" s="393"/>
      <c r="BT718" s="393"/>
      <c r="BU718" s="393"/>
      <c r="BV718" s="393"/>
      <c r="BW718" s="393"/>
      <c r="BX718" s="393"/>
      <c r="BY718" s="393"/>
      <c r="BZ718" s="393"/>
      <c r="CA718" s="393"/>
      <c r="CB718" s="393"/>
      <c r="CC718" s="393"/>
      <c r="CD718" s="393"/>
      <c r="CE718" s="393"/>
      <c r="CF718" s="393"/>
      <c r="CG718" s="393"/>
      <c r="CH718" s="393"/>
      <c r="CI718" s="393"/>
      <c r="CJ718" s="393"/>
      <c r="CK718" s="393"/>
      <c r="CL718" s="393"/>
      <c r="CM718" s="393"/>
      <c r="CN718" s="393"/>
      <c r="CO718" s="393"/>
      <c r="CP718" s="393"/>
      <c r="CQ718" s="393"/>
      <c r="CR718" s="393"/>
      <c r="CS718" s="393"/>
      <c r="CT718" s="393"/>
      <c r="CU718" s="393"/>
      <c r="CV718" s="393"/>
      <c r="CW718" s="393"/>
      <c r="CX718" s="393"/>
      <c r="CY718" s="393"/>
      <c r="CZ718" s="393"/>
    </row>
    <row r="719" ht="25.15" customHeight="true" x14ac:dyDescent="0.2">
      <c r="C719" s="1155"/>
      <c r="D719" s="1155"/>
      <c r="E719" s="671"/>
      <c r="F719" s="671"/>
      <c r="G719" s="671"/>
      <c r="H719" s="1155"/>
      <c r="I719" s="1155"/>
      <c r="J719" s="671"/>
      <c r="K719" s="671"/>
      <c r="L719" s="671"/>
      <c r="M719" s="1155"/>
      <c r="N719" s="1155"/>
      <c r="O719" s="671"/>
      <c r="P719" s="671"/>
      <c r="Q719" s="671"/>
      <c r="BA719" s="393"/>
      <c r="BB719" s="470"/>
      <c r="BC719" s="393"/>
      <c r="BD719" s="393"/>
      <c r="BE719" s="393"/>
      <c r="BF719" s="393"/>
      <c r="BG719" s="393"/>
      <c r="BH719" s="393"/>
      <c r="BI719" s="393"/>
      <c r="BJ719" s="393"/>
      <c r="BK719" s="393"/>
      <c r="BL719" s="393"/>
      <c r="BM719" s="393"/>
      <c r="BN719" s="393"/>
      <c r="BO719" s="393"/>
      <c r="BP719" s="393"/>
      <c r="BQ719" s="393"/>
      <c r="BR719" s="393"/>
      <c r="BS719" s="393"/>
      <c r="BT719" s="393"/>
      <c r="BU719" s="393"/>
      <c r="BV719" s="393"/>
      <c r="BW719" s="393"/>
      <c r="BX719" s="393"/>
      <c r="BY719" s="393"/>
      <c r="BZ719" s="393"/>
      <c r="CA719" s="393"/>
      <c r="CB719" s="393"/>
      <c r="CC719" s="393"/>
      <c r="CD719" s="393"/>
      <c r="CE719" s="393"/>
      <c r="CF719" s="393"/>
      <c r="CG719" s="393"/>
      <c r="CH719" s="393"/>
      <c r="CI719" s="393"/>
      <c r="CJ719" s="393"/>
      <c r="CK719" s="393"/>
      <c r="CL719" s="393"/>
      <c r="CM719" s="393"/>
      <c r="CN719" s="393"/>
      <c r="CO719" s="393"/>
      <c r="CP719" s="393"/>
      <c r="CQ719" s="393"/>
      <c r="CR719" s="393"/>
      <c r="CS719" s="393"/>
      <c r="CT719" s="393"/>
      <c r="CU719" s="393"/>
      <c r="CV719" s="393"/>
      <c r="CW719" s="393"/>
      <c r="CX719" s="393"/>
      <c r="CY719" s="393"/>
      <c r="CZ719" s="393"/>
    </row>
    <row r="720" ht="25.15" customHeight="true" x14ac:dyDescent="0.2">
      <c r="C720" s="1155"/>
      <c r="D720" s="1155"/>
      <c r="E720" s="671"/>
      <c r="F720" s="671"/>
      <c r="G720" s="671"/>
      <c r="H720" s="1155"/>
      <c r="I720" s="1155"/>
      <c r="J720" s="671"/>
      <c r="K720" s="671"/>
      <c r="L720" s="671"/>
      <c r="M720" s="1155"/>
      <c r="N720" s="1155"/>
      <c r="O720" s="671"/>
      <c r="P720" s="671"/>
      <c r="Q720" s="671"/>
      <c r="BA720" s="393"/>
      <c r="BB720" s="470"/>
      <c r="BC720" s="393"/>
      <c r="BD720" s="393"/>
      <c r="BE720" s="393"/>
      <c r="BF720" s="393"/>
      <c r="BG720" s="393"/>
      <c r="BH720" s="393"/>
      <c r="BI720" s="393"/>
      <c r="BJ720" s="393"/>
      <c r="BK720" s="393"/>
      <c r="BL720" s="393"/>
      <c r="BM720" s="393"/>
      <c r="BN720" s="393"/>
      <c r="BO720" s="393"/>
      <c r="BP720" s="393"/>
      <c r="BQ720" s="393"/>
      <c r="BR720" s="393"/>
      <c r="BS720" s="393"/>
      <c r="BT720" s="393"/>
      <c r="BU720" s="393"/>
      <c r="BV720" s="393"/>
      <c r="BW720" s="393"/>
      <c r="BX720" s="393"/>
      <c r="BY720" s="393"/>
      <c r="BZ720" s="393"/>
      <c r="CA720" s="393"/>
      <c r="CB720" s="393"/>
      <c r="CC720" s="393"/>
      <c r="CD720" s="393"/>
      <c r="CE720" s="393"/>
      <c r="CF720" s="393"/>
      <c r="CG720" s="393"/>
      <c r="CH720" s="393"/>
      <c r="CI720" s="393"/>
      <c r="CJ720" s="393"/>
      <c r="CK720" s="393"/>
      <c r="CL720" s="393"/>
      <c r="CM720" s="393"/>
      <c r="CN720" s="393"/>
      <c r="CO720" s="393"/>
      <c r="CP720" s="393"/>
      <c r="CQ720" s="393"/>
      <c r="CR720" s="393"/>
      <c r="CS720" s="393"/>
      <c r="CT720" s="393"/>
      <c r="CU720" s="393"/>
      <c r="CV720" s="393"/>
      <c r="CW720" s="393"/>
      <c r="CX720" s="393"/>
      <c r="CY720" s="393"/>
      <c r="CZ720" s="393"/>
    </row>
    <row r="721" ht="25.15" customHeight="true" x14ac:dyDescent="0.2">
      <c r="C721" s="1155"/>
      <c r="D721" s="1155"/>
      <c r="E721" s="671"/>
      <c r="F721" s="671"/>
      <c r="G721" s="671"/>
      <c r="H721" s="1155"/>
      <c r="I721" s="1155"/>
      <c r="J721" s="671"/>
      <c r="K721" s="671"/>
      <c r="L721" s="671"/>
      <c r="M721" s="1155"/>
      <c r="N721" s="1155"/>
      <c r="O721" s="671"/>
      <c r="P721" s="671"/>
      <c r="Q721" s="671"/>
      <c r="BA721" s="393"/>
      <c r="BB721" s="470"/>
      <c r="BC721" s="393"/>
      <c r="BD721" s="393"/>
      <c r="BE721" s="393"/>
      <c r="BF721" s="393"/>
      <c r="BG721" s="393"/>
      <c r="BH721" s="393"/>
      <c r="BI721" s="393"/>
      <c r="BJ721" s="393"/>
      <c r="BK721" s="393"/>
      <c r="BL721" s="393"/>
      <c r="BM721" s="393"/>
      <c r="BN721" s="393"/>
      <c r="BO721" s="393"/>
      <c r="BP721" s="393"/>
      <c r="BQ721" s="393"/>
      <c r="BR721" s="393"/>
      <c r="BS721" s="393"/>
      <c r="BT721" s="393"/>
      <c r="BU721" s="393"/>
      <c r="BV721" s="393"/>
      <c r="BW721" s="393"/>
      <c r="BX721" s="393"/>
      <c r="BY721" s="393"/>
      <c r="BZ721" s="393"/>
      <c r="CA721" s="393"/>
      <c r="CB721" s="393"/>
      <c r="CC721" s="393"/>
      <c r="CD721" s="393"/>
      <c r="CE721" s="393"/>
      <c r="CF721" s="393"/>
      <c r="CG721" s="393"/>
      <c r="CH721" s="393"/>
      <c r="CI721" s="393"/>
      <c r="CJ721" s="393"/>
      <c r="CK721" s="393"/>
      <c r="CL721" s="393"/>
      <c r="CM721" s="393"/>
      <c r="CN721" s="393"/>
      <c r="CO721" s="393"/>
      <c r="CP721" s="393"/>
      <c r="CQ721" s="393"/>
      <c r="CR721" s="393"/>
      <c r="CS721" s="393"/>
      <c r="CT721" s="393"/>
      <c r="CU721" s="393"/>
      <c r="CV721" s="393"/>
      <c r="CW721" s="393"/>
      <c r="CX721" s="393"/>
      <c r="CY721" s="393"/>
      <c r="CZ721" s="393"/>
    </row>
    <row r="722" ht="25.15" customHeight="true" x14ac:dyDescent="0.2">
      <c r="C722" s="1155"/>
      <c r="D722" s="1155"/>
      <c r="E722" s="671"/>
      <c r="F722" s="671"/>
      <c r="G722" s="671"/>
      <c r="H722" s="1155"/>
      <c r="I722" s="1155"/>
      <c r="J722" s="671"/>
      <c r="K722" s="671"/>
      <c r="L722" s="671"/>
      <c r="M722" s="1155"/>
      <c r="N722" s="1155"/>
      <c r="O722" s="671"/>
      <c r="P722" s="671"/>
      <c r="Q722" s="671"/>
      <c r="BA722" s="393"/>
      <c r="BB722" s="470"/>
      <c r="BC722" s="393"/>
      <c r="BD722" s="393"/>
      <c r="BE722" s="393"/>
      <c r="BF722" s="393"/>
      <c r="BG722" s="393"/>
      <c r="BH722" s="393"/>
      <c r="BI722" s="393"/>
      <c r="BJ722" s="393"/>
      <c r="BK722" s="393"/>
      <c r="BL722" s="393"/>
      <c r="BM722" s="393"/>
      <c r="BN722" s="393"/>
      <c r="BO722" s="393"/>
      <c r="BP722" s="393"/>
      <c r="BQ722" s="393"/>
      <c r="BR722" s="393"/>
      <c r="BS722" s="393"/>
      <c r="BT722" s="393"/>
      <c r="BU722" s="393"/>
      <c r="BV722" s="393"/>
      <c r="BW722" s="393"/>
      <c r="BX722" s="393"/>
      <c r="BY722" s="393"/>
      <c r="BZ722" s="393"/>
      <c r="CA722" s="393"/>
      <c r="CB722" s="393"/>
      <c r="CC722" s="393"/>
      <c r="CD722" s="393"/>
      <c r="CE722" s="393"/>
      <c r="CF722" s="393"/>
      <c r="CG722" s="393"/>
      <c r="CH722" s="393"/>
      <c r="CI722" s="393"/>
      <c r="CJ722" s="393"/>
      <c r="CK722" s="393"/>
      <c r="CL722" s="393"/>
      <c r="CM722" s="393"/>
      <c r="CN722" s="393"/>
      <c r="CO722" s="393"/>
      <c r="CP722" s="393"/>
      <c r="CQ722" s="393"/>
      <c r="CR722" s="393"/>
      <c r="CS722" s="393"/>
      <c r="CT722" s="393"/>
      <c r="CU722" s="393"/>
      <c r="CV722" s="393"/>
      <c r="CW722" s="393"/>
      <c r="CX722" s="393"/>
      <c r="CY722" s="393"/>
      <c r="CZ722" s="393"/>
    </row>
    <row r="723" ht="25.15" customHeight="true" x14ac:dyDescent="0.2">
      <c r="C723" s="1155"/>
      <c r="D723" s="1155"/>
      <c r="E723" s="671"/>
      <c r="F723" s="671"/>
      <c r="G723" s="671"/>
      <c r="H723" s="1155"/>
      <c r="I723" s="1155"/>
      <c r="J723" s="671"/>
      <c r="K723" s="671"/>
      <c r="L723" s="671"/>
      <c r="M723" s="1155"/>
      <c r="N723" s="1155"/>
      <c r="O723" s="671"/>
      <c r="P723" s="671"/>
      <c r="Q723" s="671"/>
      <c r="BA723" s="393"/>
      <c r="BB723" s="470"/>
      <c r="BC723" s="393"/>
      <c r="BD723" s="393"/>
      <c r="BE723" s="393"/>
      <c r="BF723" s="393"/>
      <c r="BG723" s="393"/>
      <c r="BH723" s="393"/>
      <c r="BI723" s="393"/>
      <c r="BJ723" s="393"/>
      <c r="BK723" s="393"/>
      <c r="BL723" s="393"/>
      <c r="BM723" s="393"/>
      <c r="BN723" s="393"/>
      <c r="BO723" s="393"/>
      <c r="BP723" s="393"/>
      <c r="BQ723" s="393"/>
      <c r="BR723" s="393"/>
      <c r="BS723" s="393"/>
      <c r="BT723" s="393"/>
      <c r="BU723" s="393"/>
      <c r="BV723" s="393"/>
      <c r="BW723" s="393"/>
      <c r="BX723" s="393"/>
      <c r="BY723" s="393"/>
      <c r="BZ723" s="393"/>
      <c r="CA723" s="393"/>
      <c r="CB723" s="393"/>
      <c r="CC723" s="393"/>
      <c r="CD723" s="393"/>
      <c r="CE723" s="393"/>
      <c r="CF723" s="393"/>
      <c r="CG723" s="393"/>
      <c r="CH723" s="393"/>
      <c r="CI723" s="393"/>
      <c r="CJ723" s="393"/>
      <c r="CK723" s="393"/>
      <c r="CL723" s="393"/>
      <c r="CM723" s="393"/>
      <c r="CN723" s="393"/>
      <c r="CO723" s="393"/>
      <c r="CP723" s="393"/>
      <c r="CQ723" s="393"/>
      <c r="CR723" s="393"/>
      <c r="CS723" s="393"/>
      <c r="CT723" s="393"/>
      <c r="CU723" s="393"/>
      <c r="CV723" s="393"/>
      <c r="CW723" s="393"/>
      <c r="CX723" s="393"/>
      <c r="CY723" s="393"/>
      <c r="CZ723" s="393"/>
    </row>
    <row r="724" ht="25.15" customHeight="true" x14ac:dyDescent="0.2">
      <c r="C724" s="1155"/>
      <c r="D724" s="1155"/>
      <c r="E724" s="671"/>
      <c r="F724" s="671"/>
      <c r="G724" s="671"/>
      <c r="H724" s="1155"/>
      <c r="I724" s="1155"/>
      <c r="J724" s="671"/>
      <c r="K724" s="671"/>
      <c r="L724" s="671"/>
      <c r="M724" s="1155"/>
      <c r="N724" s="1155"/>
      <c r="O724" s="671"/>
      <c r="P724" s="671"/>
      <c r="Q724" s="671"/>
      <c r="BA724" s="393"/>
      <c r="BB724" s="470"/>
      <c r="BC724" s="393"/>
      <c r="BD724" s="393"/>
      <c r="BE724" s="393"/>
      <c r="BF724" s="393"/>
      <c r="BG724" s="393"/>
      <c r="BH724" s="393"/>
      <c r="BI724" s="393"/>
      <c r="BJ724" s="393"/>
      <c r="BK724" s="393"/>
      <c r="BL724" s="393"/>
      <c r="BM724" s="393"/>
      <c r="BN724" s="393"/>
      <c r="BO724" s="393"/>
      <c r="BP724" s="393"/>
      <c r="BQ724" s="393"/>
      <c r="BR724" s="393"/>
      <c r="BS724" s="393"/>
      <c r="BT724" s="393"/>
      <c r="BU724" s="393"/>
      <c r="BV724" s="393"/>
      <c r="BW724" s="393"/>
      <c r="BX724" s="393"/>
      <c r="BY724" s="393"/>
      <c r="BZ724" s="393"/>
      <c r="CA724" s="393"/>
      <c r="CB724" s="393"/>
      <c r="CC724" s="393"/>
      <c r="CD724" s="393"/>
      <c r="CE724" s="393"/>
      <c r="CF724" s="393"/>
      <c r="CG724" s="393"/>
      <c r="CH724" s="393"/>
      <c r="CI724" s="393"/>
      <c r="CJ724" s="393"/>
      <c r="CK724" s="393"/>
      <c r="CL724" s="393"/>
      <c r="CM724" s="393"/>
      <c r="CN724" s="393"/>
      <c r="CO724" s="393"/>
      <c r="CP724" s="393"/>
      <c r="CQ724" s="393"/>
      <c r="CR724" s="393"/>
      <c r="CS724" s="393"/>
      <c r="CT724" s="393"/>
      <c r="CU724" s="393"/>
      <c r="CV724" s="393"/>
      <c r="CW724" s="393"/>
      <c r="CX724" s="393"/>
      <c r="CY724" s="393"/>
      <c r="CZ724" s="393"/>
    </row>
    <row r="725" ht="25.15" customHeight="true" x14ac:dyDescent="0.2">
      <c r="C725" s="1155"/>
      <c r="D725" s="1155"/>
      <c r="E725" s="671"/>
      <c r="F725" s="671"/>
      <c r="G725" s="671"/>
      <c r="H725" s="1155"/>
      <c r="I725" s="1155"/>
      <c r="J725" s="671"/>
      <c r="K725" s="671"/>
      <c r="L725" s="671"/>
      <c r="M725" s="1155"/>
      <c r="N725" s="1155"/>
      <c r="O725" s="671"/>
      <c r="P725" s="671"/>
      <c r="Q725" s="671"/>
      <c r="BA725" s="393"/>
      <c r="BB725" s="470"/>
      <c r="BC725" s="393"/>
      <c r="BD725" s="393"/>
      <c r="BE725" s="393"/>
      <c r="BF725" s="393"/>
      <c r="BG725" s="393"/>
      <c r="BH725" s="393"/>
      <c r="BI725" s="393"/>
      <c r="BJ725" s="393"/>
      <c r="BK725" s="393"/>
      <c r="BL725" s="393"/>
      <c r="BM725" s="393"/>
      <c r="BN725" s="393"/>
      <c r="BO725" s="393"/>
      <c r="BP725" s="393"/>
      <c r="BQ725" s="393"/>
      <c r="BR725" s="393"/>
      <c r="BS725" s="393"/>
      <c r="BT725" s="393"/>
      <c r="BU725" s="393"/>
      <c r="BV725" s="393"/>
      <c r="BW725" s="393"/>
      <c r="BX725" s="393"/>
      <c r="BY725" s="393"/>
      <c r="BZ725" s="393"/>
      <c r="CA725" s="393"/>
      <c r="CB725" s="393"/>
      <c r="CC725" s="393"/>
      <c r="CD725" s="393"/>
      <c r="CE725" s="393"/>
      <c r="CF725" s="393"/>
      <c r="CG725" s="393"/>
      <c r="CH725" s="393"/>
      <c r="CI725" s="393"/>
      <c r="CJ725" s="393"/>
      <c r="CK725" s="393"/>
      <c r="CL725" s="393"/>
      <c r="CM725" s="393"/>
      <c r="CN725" s="393"/>
      <c r="CO725" s="393"/>
      <c r="CP725" s="393"/>
      <c r="CQ725" s="393"/>
      <c r="CR725" s="393"/>
      <c r="CS725" s="393"/>
      <c r="CT725" s="393"/>
      <c r="CU725" s="393"/>
      <c r="CV725" s="393"/>
      <c r="CW725" s="393"/>
      <c r="CX725" s="393"/>
      <c r="CY725" s="393"/>
      <c r="CZ725" s="393"/>
    </row>
    <row r="726" ht="25.15" customHeight="true" x14ac:dyDescent="0.2">
      <c r="C726" s="1155"/>
      <c r="D726" s="1155"/>
      <c r="E726" s="671"/>
      <c r="F726" s="671"/>
      <c r="G726" s="671"/>
      <c r="H726" s="1155"/>
      <c r="I726" s="1155"/>
      <c r="J726" s="671"/>
      <c r="K726" s="671"/>
      <c r="L726" s="671"/>
      <c r="M726" s="1155"/>
      <c r="N726" s="1155"/>
      <c r="O726" s="671"/>
      <c r="P726" s="671"/>
      <c r="Q726" s="671"/>
      <c r="BA726" s="393"/>
      <c r="BB726" s="470"/>
      <c r="BC726" s="393"/>
      <c r="BD726" s="393"/>
      <c r="BE726" s="393"/>
      <c r="BF726" s="393"/>
      <c r="BG726" s="393"/>
      <c r="BH726" s="393"/>
      <c r="BI726" s="393"/>
      <c r="BJ726" s="393"/>
      <c r="BK726" s="393"/>
      <c r="BL726" s="393"/>
      <c r="BM726" s="393"/>
      <c r="BN726" s="393"/>
      <c r="BO726" s="393"/>
      <c r="BP726" s="393"/>
      <c r="BQ726" s="393"/>
      <c r="BR726" s="393"/>
      <c r="BS726" s="393"/>
      <c r="BT726" s="393"/>
      <c r="BU726" s="393"/>
      <c r="BV726" s="393"/>
      <c r="BW726" s="393"/>
      <c r="BX726" s="393"/>
      <c r="BY726" s="393"/>
      <c r="BZ726" s="393"/>
      <c r="CA726" s="393"/>
      <c r="CB726" s="393"/>
      <c r="CC726" s="393"/>
      <c r="CD726" s="393"/>
      <c r="CE726" s="393"/>
      <c r="CF726" s="393"/>
      <c r="CG726" s="393"/>
      <c r="CH726" s="393"/>
      <c r="CI726" s="393"/>
      <c r="CJ726" s="393"/>
      <c r="CK726" s="393"/>
      <c r="CL726" s="393"/>
      <c r="CM726" s="393"/>
      <c r="CN726" s="393"/>
      <c r="CO726" s="393"/>
      <c r="CP726" s="393"/>
      <c r="CQ726" s="393"/>
      <c r="CR726" s="393"/>
      <c r="CS726" s="393"/>
      <c r="CT726" s="393"/>
      <c r="CU726" s="393"/>
      <c r="CV726" s="393"/>
      <c r="CW726" s="393"/>
      <c r="CX726" s="393"/>
      <c r="CY726" s="393"/>
      <c r="CZ726" s="393"/>
    </row>
    <row r="727" ht="25.15" customHeight="true" x14ac:dyDescent="0.2">
      <c r="C727" s="1155"/>
      <c r="D727" s="1155"/>
      <c r="E727" s="671"/>
      <c r="F727" s="671"/>
      <c r="G727" s="671"/>
      <c r="H727" s="1155"/>
      <c r="I727" s="1155"/>
      <c r="J727" s="671"/>
      <c r="K727" s="671"/>
      <c r="L727" s="671"/>
      <c r="M727" s="1155"/>
      <c r="N727" s="1155"/>
      <c r="O727" s="671"/>
      <c r="P727" s="671"/>
      <c r="Q727" s="671"/>
      <c r="BA727" s="393"/>
      <c r="BB727" s="470"/>
      <c r="BC727" s="393"/>
      <c r="BD727" s="393"/>
      <c r="BE727" s="393"/>
      <c r="BF727" s="393"/>
      <c r="BG727" s="393"/>
      <c r="BH727" s="393"/>
      <c r="BI727" s="393"/>
      <c r="BJ727" s="393"/>
      <c r="BK727" s="393"/>
      <c r="BL727" s="393"/>
      <c r="BM727" s="393"/>
      <c r="BN727" s="393"/>
      <c r="BO727" s="393"/>
      <c r="BP727" s="393"/>
      <c r="BQ727" s="393"/>
      <c r="BR727" s="393"/>
      <c r="BS727" s="393"/>
      <c r="BT727" s="393"/>
      <c r="BU727" s="393"/>
      <c r="BV727" s="393"/>
      <c r="BW727" s="393"/>
      <c r="BX727" s="393"/>
      <c r="BY727" s="393"/>
      <c r="BZ727" s="393"/>
      <c r="CA727" s="393"/>
      <c r="CB727" s="393"/>
      <c r="CC727" s="393"/>
      <c r="CD727" s="393"/>
      <c r="CE727" s="393"/>
      <c r="CF727" s="393"/>
      <c r="CG727" s="393"/>
      <c r="CH727" s="393"/>
      <c r="CI727" s="393"/>
      <c r="CJ727" s="393"/>
      <c r="CK727" s="393"/>
      <c r="CL727" s="393"/>
      <c r="CM727" s="393"/>
      <c r="CN727" s="393"/>
      <c r="CO727" s="393"/>
      <c r="CP727" s="393"/>
      <c r="CQ727" s="393"/>
      <c r="CR727" s="393"/>
      <c r="CS727" s="393"/>
      <c r="CT727" s="393"/>
      <c r="CU727" s="393"/>
      <c r="CV727" s="393"/>
      <c r="CW727" s="393"/>
      <c r="CX727" s="393"/>
      <c r="CY727" s="393"/>
      <c r="CZ727" s="393"/>
    </row>
    <row r="728" ht="25.15" customHeight="true" x14ac:dyDescent="0.2">
      <c r="C728" s="1155"/>
      <c r="D728" s="1155"/>
      <c r="E728" s="671"/>
      <c r="F728" s="671"/>
      <c r="G728" s="671"/>
      <c r="H728" s="1155"/>
      <c r="I728" s="1155"/>
      <c r="J728" s="671"/>
      <c r="K728" s="671"/>
      <c r="L728" s="671"/>
      <c r="M728" s="1155"/>
      <c r="N728" s="1155"/>
      <c r="O728" s="671"/>
      <c r="P728" s="671"/>
      <c r="Q728" s="671"/>
      <c r="BA728" s="393"/>
      <c r="BB728" s="470"/>
      <c r="BC728" s="393"/>
      <c r="BD728" s="393"/>
      <c r="BE728" s="393"/>
      <c r="BF728" s="393"/>
      <c r="BG728" s="393"/>
      <c r="BH728" s="393"/>
      <c r="BI728" s="393"/>
      <c r="BJ728" s="393"/>
      <c r="BK728" s="393"/>
      <c r="BL728" s="393"/>
      <c r="BM728" s="393"/>
      <c r="BN728" s="393"/>
      <c r="BO728" s="393"/>
      <c r="BP728" s="393"/>
      <c r="BQ728" s="393"/>
      <c r="BR728" s="393"/>
      <c r="BS728" s="393"/>
      <c r="BT728" s="393"/>
      <c r="BU728" s="393"/>
      <c r="BV728" s="393"/>
      <c r="BW728" s="393"/>
      <c r="BX728" s="393"/>
      <c r="BY728" s="393"/>
      <c r="BZ728" s="393"/>
      <c r="CA728" s="393"/>
      <c r="CB728" s="393"/>
      <c r="CC728" s="393"/>
      <c r="CD728" s="393"/>
      <c r="CE728" s="393"/>
      <c r="CF728" s="393"/>
      <c r="CG728" s="393"/>
      <c r="CH728" s="393"/>
      <c r="CI728" s="393"/>
      <c r="CJ728" s="393"/>
      <c r="CK728" s="393"/>
      <c r="CL728" s="393"/>
      <c r="CM728" s="393"/>
      <c r="CN728" s="393"/>
      <c r="CO728" s="393"/>
      <c r="CP728" s="393"/>
      <c r="CQ728" s="393"/>
      <c r="CR728" s="393"/>
      <c r="CS728" s="393"/>
      <c r="CT728" s="393"/>
      <c r="CU728" s="393"/>
      <c r="CV728" s="393"/>
      <c r="CW728" s="393"/>
      <c r="CX728" s="393"/>
      <c r="CY728" s="393"/>
      <c r="CZ728" s="393"/>
    </row>
    <row r="729" ht="25.15" customHeight="true" x14ac:dyDescent="0.2">
      <c r="C729" s="1155"/>
      <c r="D729" s="1155"/>
      <c r="E729" s="671"/>
      <c r="F729" s="671"/>
      <c r="G729" s="671"/>
      <c r="H729" s="1155"/>
      <c r="I729" s="1155"/>
      <c r="J729" s="671"/>
      <c r="K729" s="671"/>
      <c r="L729" s="671"/>
      <c r="M729" s="1155"/>
      <c r="N729" s="1155"/>
      <c r="O729" s="671"/>
      <c r="P729" s="671"/>
      <c r="Q729" s="671"/>
      <c r="BA729" s="393"/>
      <c r="BB729" s="470"/>
      <c r="BC729" s="393"/>
      <c r="BD729" s="393"/>
      <c r="BE729" s="393"/>
      <c r="BF729" s="393"/>
      <c r="BG729" s="393"/>
      <c r="BH729" s="393"/>
      <c r="BI729" s="393"/>
      <c r="BJ729" s="393"/>
      <c r="BK729" s="393"/>
      <c r="BL729" s="393"/>
      <c r="BM729" s="393"/>
      <c r="BN729" s="393"/>
      <c r="BO729" s="393"/>
      <c r="BP729" s="393"/>
      <c r="BQ729" s="393"/>
      <c r="BR729" s="393"/>
      <c r="BS729" s="393"/>
      <c r="BT729" s="393"/>
      <c r="BU729" s="393"/>
      <c r="BV729" s="393"/>
      <c r="BW729" s="393"/>
      <c r="BX729" s="393"/>
      <c r="BY729" s="393"/>
      <c r="BZ729" s="393"/>
      <c r="CA729" s="393"/>
      <c r="CB729" s="393"/>
      <c r="CC729" s="393"/>
      <c r="CD729" s="393"/>
      <c r="CE729" s="393"/>
      <c r="CF729" s="393"/>
      <c r="CG729" s="393"/>
      <c r="CH729" s="393"/>
      <c r="CI729" s="393"/>
      <c r="CJ729" s="393"/>
      <c r="CK729" s="393"/>
      <c r="CL729" s="393"/>
      <c r="CM729" s="393"/>
      <c r="CN729" s="393"/>
      <c r="CO729" s="393"/>
      <c r="CP729" s="393"/>
      <c r="CQ729" s="393"/>
      <c r="CR729" s="393"/>
      <c r="CS729" s="393"/>
      <c r="CT729" s="393"/>
      <c r="CU729" s="393"/>
      <c r="CV729" s="393"/>
      <c r="CW729" s="393"/>
      <c r="CX729" s="393"/>
      <c r="CY729" s="393"/>
      <c r="CZ729" s="393"/>
    </row>
    <row r="730" ht="25.15" customHeight="true" x14ac:dyDescent="0.2">
      <c r="C730" s="1155"/>
      <c r="D730" s="1155"/>
      <c r="E730" s="671"/>
      <c r="F730" s="671"/>
      <c r="G730" s="671"/>
      <c r="H730" s="1155"/>
      <c r="I730" s="1155"/>
      <c r="J730" s="671"/>
      <c r="K730" s="671"/>
      <c r="L730" s="671"/>
      <c r="M730" s="1155"/>
      <c r="N730" s="1155"/>
      <c r="O730" s="671"/>
      <c r="P730" s="671"/>
      <c r="Q730" s="671"/>
      <c r="BA730" s="393"/>
      <c r="BB730" s="470"/>
      <c r="BC730" s="393"/>
      <c r="BD730" s="393"/>
      <c r="BE730" s="393"/>
      <c r="BF730" s="393"/>
      <c r="BG730" s="393"/>
      <c r="BH730" s="393"/>
      <c r="BI730" s="393"/>
      <c r="BJ730" s="393"/>
      <c r="BK730" s="393"/>
      <c r="BL730" s="393"/>
      <c r="BM730" s="393"/>
      <c r="BN730" s="393"/>
      <c r="BO730" s="393"/>
      <c r="BP730" s="393"/>
      <c r="BQ730" s="393"/>
      <c r="BR730" s="393"/>
      <c r="BS730" s="393"/>
      <c r="BT730" s="393"/>
      <c r="BU730" s="393"/>
      <c r="BV730" s="393"/>
      <c r="BW730" s="393"/>
      <c r="BX730" s="393"/>
      <c r="BY730" s="393"/>
      <c r="BZ730" s="393"/>
      <c r="CA730" s="393"/>
      <c r="CB730" s="393"/>
      <c r="CC730" s="393"/>
      <c r="CD730" s="393"/>
      <c r="CE730" s="393"/>
      <c r="CF730" s="393"/>
      <c r="CG730" s="393"/>
      <c r="CH730" s="393"/>
      <c r="CI730" s="393"/>
      <c r="CJ730" s="393"/>
      <c r="CK730" s="393"/>
      <c r="CL730" s="393"/>
      <c r="CM730" s="393"/>
      <c r="CN730" s="393"/>
      <c r="CO730" s="393"/>
      <c r="CP730" s="393"/>
      <c r="CQ730" s="393"/>
      <c r="CR730" s="393"/>
      <c r="CS730" s="393"/>
      <c r="CT730" s="393"/>
      <c r="CU730" s="393"/>
      <c r="CV730" s="393"/>
      <c r="CW730" s="393"/>
      <c r="CX730" s="393"/>
      <c r="CY730" s="393"/>
      <c r="CZ730" s="393"/>
    </row>
    <row r="731" ht="25.15" customHeight="true" x14ac:dyDescent="0.2">
      <c r="C731" s="1155"/>
      <c r="D731" s="1155"/>
      <c r="E731" s="671"/>
      <c r="F731" s="671"/>
      <c r="G731" s="671"/>
      <c r="H731" s="1155"/>
      <c r="I731" s="1155"/>
      <c r="J731" s="671"/>
      <c r="K731" s="671"/>
      <c r="L731" s="671"/>
      <c r="M731" s="1155"/>
      <c r="N731" s="1155"/>
      <c r="O731" s="671"/>
      <c r="P731" s="671"/>
      <c r="Q731" s="671"/>
      <c r="BA731" s="393"/>
      <c r="BB731" s="470"/>
      <c r="BC731" s="393"/>
      <c r="BD731" s="393"/>
      <c r="BE731" s="393"/>
      <c r="BF731" s="393"/>
      <c r="BG731" s="393"/>
      <c r="BH731" s="393"/>
      <c r="BI731" s="393"/>
      <c r="BJ731" s="393"/>
      <c r="BK731" s="393"/>
      <c r="BL731" s="393"/>
      <c r="BM731" s="393"/>
      <c r="BN731" s="393"/>
      <c r="BO731" s="393"/>
      <c r="BP731" s="393"/>
      <c r="BQ731" s="393"/>
      <c r="BR731" s="393"/>
      <c r="BS731" s="393"/>
      <c r="BT731" s="393"/>
      <c r="BU731" s="393"/>
      <c r="BV731" s="393"/>
      <c r="BW731" s="393"/>
      <c r="BX731" s="393"/>
      <c r="BY731" s="393"/>
      <c r="BZ731" s="393"/>
      <c r="CA731" s="393"/>
      <c r="CB731" s="393"/>
      <c r="CC731" s="393"/>
      <c r="CD731" s="393"/>
      <c r="CE731" s="393"/>
      <c r="CF731" s="393"/>
      <c r="CG731" s="393"/>
      <c r="CH731" s="393"/>
      <c r="CI731" s="393"/>
      <c r="CJ731" s="393"/>
      <c r="CK731" s="393"/>
      <c r="CL731" s="393"/>
      <c r="CM731" s="393"/>
      <c r="CN731" s="393"/>
      <c r="CO731" s="393"/>
      <c r="CP731" s="393"/>
      <c r="CQ731" s="393"/>
      <c r="CR731" s="393"/>
      <c r="CS731" s="393"/>
      <c r="CT731" s="393"/>
      <c r="CU731" s="393"/>
      <c r="CV731" s="393"/>
      <c r="CW731" s="393"/>
      <c r="CX731" s="393"/>
      <c r="CY731" s="393"/>
      <c r="CZ731" s="393"/>
    </row>
    <row r="732" ht="25.15" customHeight="true" x14ac:dyDescent="0.2">
      <c r="C732" s="1155"/>
      <c r="D732" s="1155"/>
      <c r="E732" s="671"/>
      <c r="F732" s="671"/>
      <c r="G732" s="671"/>
      <c r="H732" s="1155"/>
      <c r="I732" s="1155"/>
      <c r="J732" s="671"/>
      <c r="K732" s="671"/>
      <c r="L732" s="671"/>
      <c r="M732" s="1155"/>
      <c r="N732" s="1155"/>
      <c r="O732" s="671"/>
      <c r="P732" s="671"/>
      <c r="Q732" s="671"/>
      <c r="BA732" s="393"/>
      <c r="BB732" s="470"/>
      <c r="BC732" s="393"/>
      <c r="BD732" s="393"/>
      <c r="BE732" s="393"/>
      <c r="BF732" s="393"/>
      <c r="BG732" s="393"/>
      <c r="BH732" s="393"/>
      <c r="BI732" s="393"/>
      <c r="BJ732" s="393"/>
      <c r="BK732" s="393"/>
      <c r="BL732" s="393"/>
      <c r="BM732" s="393"/>
      <c r="BN732" s="393"/>
      <c r="BO732" s="393"/>
      <c r="BP732" s="393"/>
      <c r="BQ732" s="393"/>
      <c r="BR732" s="393"/>
      <c r="BS732" s="393"/>
      <c r="BT732" s="393"/>
      <c r="BU732" s="393"/>
      <c r="BV732" s="393"/>
      <c r="BW732" s="393"/>
      <c r="BX732" s="393"/>
      <c r="BY732" s="393"/>
      <c r="BZ732" s="393"/>
      <c r="CA732" s="393"/>
      <c r="CB732" s="393"/>
      <c r="CC732" s="393"/>
      <c r="CD732" s="393"/>
      <c r="CE732" s="393"/>
      <c r="CF732" s="393"/>
      <c r="CG732" s="393"/>
      <c r="CH732" s="393"/>
      <c r="CI732" s="393"/>
      <c r="CJ732" s="393"/>
      <c r="CK732" s="393"/>
      <c r="CL732" s="393"/>
      <c r="CM732" s="393"/>
      <c r="CN732" s="393"/>
      <c r="CO732" s="393"/>
      <c r="CP732" s="393"/>
      <c r="CQ732" s="393"/>
      <c r="CR732" s="393"/>
      <c r="CS732" s="393"/>
      <c r="CT732" s="393"/>
      <c r="CU732" s="393"/>
      <c r="CV732" s="393"/>
      <c r="CW732" s="393"/>
      <c r="CX732" s="393"/>
      <c r="CY732" s="393"/>
      <c r="CZ732" s="393"/>
    </row>
    <row r="733" ht="25.15" customHeight="true" x14ac:dyDescent="0.2">
      <c r="C733" s="1155"/>
      <c r="D733" s="1155"/>
      <c r="E733" s="671"/>
      <c r="F733" s="671"/>
      <c r="G733" s="671"/>
      <c r="H733" s="1155"/>
      <c r="I733" s="1155"/>
      <c r="J733" s="671"/>
      <c r="K733" s="671"/>
      <c r="L733" s="671"/>
      <c r="M733" s="1155"/>
      <c r="N733" s="1155"/>
      <c r="O733" s="671"/>
      <c r="P733" s="671"/>
      <c r="Q733" s="671"/>
      <c r="BA733" s="393"/>
      <c r="BB733" s="470"/>
      <c r="BC733" s="393"/>
      <c r="BD733" s="393"/>
      <c r="BE733" s="393"/>
      <c r="BF733" s="393"/>
      <c r="BG733" s="393"/>
      <c r="BH733" s="393"/>
      <c r="BI733" s="393"/>
      <c r="BJ733" s="393"/>
      <c r="BK733" s="393"/>
      <c r="BL733" s="393"/>
      <c r="BM733" s="393"/>
      <c r="BN733" s="393"/>
      <c r="BO733" s="393"/>
      <c r="BP733" s="393"/>
      <c r="BQ733" s="393"/>
      <c r="BR733" s="393"/>
      <c r="BS733" s="393"/>
      <c r="BT733" s="393"/>
      <c r="BU733" s="393"/>
      <c r="BV733" s="393"/>
      <c r="BW733" s="393"/>
      <c r="BX733" s="393"/>
      <c r="BY733" s="393"/>
      <c r="BZ733" s="393"/>
      <c r="CA733" s="393"/>
      <c r="CB733" s="393"/>
      <c r="CC733" s="393"/>
      <c r="CD733" s="393"/>
      <c r="CE733" s="393"/>
      <c r="CF733" s="393"/>
      <c r="CG733" s="393"/>
      <c r="CH733" s="393"/>
      <c r="CI733" s="393"/>
      <c r="CJ733" s="393"/>
      <c r="CK733" s="393"/>
      <c r="CL733" s="393"/>
      <c r="CM733" s="393"/>
      <c r="CN733" s="393"/>
      <c r="CO733" s="393"/>
      <c r="CP733" s="393"/>
      <c r="CQ733" s="393"/>
      <c r="CR733" s="393"/>
      <c r="CS733" s="393"/>
      <c r="CT733" s="393"/>
      <c r="CU733" s="393"/>
      <c r="CV733" s="393"/>
      <c r="CW733" s="393"/>
      <c r="CX733" s="393"/>
      <c r="CY733" s="393"/>
      <c r="CZ733" s="393"/>
    </row>
    <row r="734" ht="25.15" customHeight="true" x14ac:dyDescent="0.2">
      <c r="C734" s="1155"/>
      <c r="D734" s="1155"/>
      <c r="E734" s="671"/>
      <c r="F734" s="671"/>
      <c r="G734" s="671"/>
      <c r="H734" s="1155"/>
      <c r="I734" s="1155"/>
      <c r="J734" s="671"/>
      <c r="K734" s="671"/>
      <c r="L734" s="671"/>
      <c r="M734" s="1155"/>
      <c r="N734" s="1155"/>
      <c r="O734" s="671"/>
      <c r="P734" s="671"/>
      <c r="Q734" s="671"/>
      <c r="BA734" s="393"/>
      <c r="BB734" s="470"/>
      <c r="BC734" s="393"/>
      <c r="BD734" s="393"/>
      <c r="BE734" s="393"/>
      <c r="BF734" s="393"/>
      <c r="BG734" s="393"/>
      <c r="BH734" s="393"/>
      <c r="BI734" s="393"/>
      <c r="BJ734" s="393"/>
      <c r="BK734" s="393"/>
      <c r="BL734" s="393"/>
      <c r="BM734" s="393"/>
      <c r="BN734" s="393"/>
      <c r="BO734" s="393"/>
      <c r="BP734" s="393"/>
      <c r="BQ734" s="393"/>
      <c r="BR734" s="393"/>
      <c r="BS734" s="393"/>
      <c r="BT734" s="393"/>
      <c r="BU734" s="393"/>
      <c r="BV734" s="393"/>
      <c r="BW734" s="393"/>
      <c r="BX734" s="393"/>
      <c r="BY734" s="393"/>
      <c r="BZ734" s="393"/>
      <c r="CA734" s="393"/>
      <c r="CB734" s="393"/>
      <c r="CC734" s="393"/>
      <c r="CD734" s="393"/>
      <c r="CE734" s="393"/>
      <c r="CF734" s="393"/>
      <c r="CG734" s="393"/>
      <c r="CH734" s="393"/>
      <c r="CI734" s="393"/>
      <c r="CJ734" s="393"/>
      <c r="CK734" s="393"/>
      <c r="CL734" s="393"/>
      <c r="CM734" s="393"/>
      <c r="CN734" s="393"/>
      <c r="CO734" s="393"/>
      <c r="CP734" s="393"/>
      <c r="CQ734" s="393"/>
      <c r="CR734" s="393"/>
      <c r="CS734" s="393"/>
      <c r="CT734" s="393"/>
      <c r="CU734" s="393"/>
      <c r="CV734" s="393"/>
      <c r="CW734" s="393"/>
      <c r="CX734" s="393"/>
      <c r="CY734" s="393"/>
      <c r="CZ734" s="393"/>
    </row>
    <row r="735" ht="25.15" customHeight="true" x14ac:dyDescent="0.2">
      <c r="C735" s="1155"/>
      <c r="D735" s="1155"/>
      <c r="E735" s="671"/>
      <c r="F735" s="671"/>
      <c r="G735" s="671"/>
      <c r="H735" s="1155"/>
      <c r="I735" s="1155"/>
      <c r="J735" s="671"/>
      <c r="K735" s="671"/>
      <c r="L735" s="671"/>
      <c r="M735" s="1155"/>
      <c r="N735" s="1155"/>
      <c r="O735" s="671"/>
      <c r="P735" s="671"/>
      <c r="Q735" s="671"/>
      <c r="BA735" s="393"/>
      <c r="BB735" s="470"/>
      <c r="BC735" s="393"/>
      <c r="BD735" s="393"/>
      <c r="BE735" s="393"/>
      <c r="BF735" s="393"/>
      <c r="BG735" s="393"/>
      <c r="BH735" s="393"/>
      <c r="BI735" s="393"/>
      <c r="BJ735" s="393"/>
      <c r="BK735" s="393"/>
      <c r="BL735" s="393"/>
      <c r="BM735" s="393"/>
      <c r="BN735" s="393"/>
      <c r="BO735" s="393"/>
      <c r="BP735" s="393"/>
      <c r="BQ735" s="393"/>
      <c r="BR735" s="393"/>
      <c r="BS735" s="393"/>
      <c r="BT735" s="393"/>
      <c r="BU735" s="393"/>
      <c r="BV735" s="393"/>
      <c r="BW735" s="393"/>
      <c r="BX735" s="393"/>
      <c r="BY735" s="393"/>
      <c r="BZ735" s="393"/>
      <c r="CA735" s="393"/>
      <c r="CB735" s="393"/>
      <c r="CC735" s="393"/>
      <c r="CD735" s="393"/>
      <c r="CE735" s="393"/>
      <c r="CF735" s="393"/>
      <c r="CG735" s="393"/>
      <c r="CH735" s="393"/>
      <c r="CI735" s="393"/>
      <c r="CJ735" s="393"/>
      <c r="CK735" s="393"/>
      <c r="CL735" s="393"/>
      <c r="CM735" s="393"/>
      <c r="CN735" s="393"/>
      <c r="CO735" s="393"/>
      <c r="CP735" s="393"/>
      <c r="CQ735" s="393"/>
      <c r="CR735" s="393"/>
      <c r="CS735" s="393"/>
      <c r="CT735" s="393"/>
      <c r="CU735" s="393"/>
      <c r="CV735" s="393"/>
      <c r="CW735" s="393"/>
      <c r="CX735" s="393"/>
      <c r="CY735" s="393"/>
      <c r="CZ735" s="393"/>
    </row>
    <row r="736" ht="25.15" customHeight="true" x14ac:dyDescent="0.2">
      <c r="C736" s="1155"/>
      <c r="D736" s="1155"/>
      <c r="E736" s="671"/>
      <c r="F736" s="671"/>
      <c r="G736" s="671"/>
      <c r="H736" s="1155"/>
      <c r="I736" s="1155"/>
      <c r="J736" s="671"/>
      <c r="K736" s="671"/>
      <c r="L736" s="671"/>
      <c r="M736" s="1155"/>
      <c r="N736" s="1155"/>
      <c r="O736" s="671"/>
      <c r="P736" s="671"/>
      <c r="Q736" s="671"/>
      <c r="BA736" s="393"/>
      <c r="BB736" s="470"/>
      <c r="BC736" s="393"/>
      <c r="BD736" s="393"/>
      <c r="BE736" s="393"/>
      <c r="BF736" s="393"/>
      <c r="BG736" s="393"/>
      <c r="BH736" s="393"/>
      <c r="BI736" s="393"/>
      <c r="BJ736" s="393"/>
      <c r="BK736" s="393"/>
      <c r="BL736" s="393"/>
      <c r="BM736" s="393"/>
      <c r="BN736" s="393"/>
      <c r="BO736" s="393"/>
      <c r="BP736" s="393"/>
      <c r="BQ736" s="393"/>
      <c r="BR736" s="393"/>
      <c r="BS736" s="393"/>
      <c r="BT736" s="393"/>
      <c r="BU736" s="393"/>
      <c r="BV736" s="393"/>
      <c r="BW736" s="393"/>
      <c r="BX736" s="393"/>
      <c r="BY736" s="393"/>
      <c r="BZ736" s="393"/>
      <c r="CA736" s="393"/>
      <c r="CB736" s="393"/>
      <c r="CC736" s="393"/>
      <c r="CD736" s="393"/>
      <c r="CE736" s="393"/>
      <c r="CF736" s="393"/>
      <c r="CG736" s="393"/>
      <c r="CH736" s="393"/>
      <c r="CI736" s="393"/>
      <c r="CJ736" s="393"/>
      <c r="CK736" s="393"/>
      <c r="CL736" s="393"/>
      <c r="CM736" s="393"/>
      <c r="CN736" s="393"/>
      <c r="CO736" s="393"/>
      <c r="CP736" s="393"/>
      <c r="CQ736" s="393"/>
      <c r="CR736" s="393"/>
      <c r="CS736" s="393"/>
      <c r="CT736" s="393"/>
      <c r="CU736" s="393"/>
      <c r="CV736" s="393"/>
      <c r="CW736" s="393"/>
      <c r="CX736" s="393"/>
      <c r="CY736" s="393"/>
      <c r="CZ736" s="393"/>
    </row>
    <row r="737" ht="25.15" customHeight="true" x14ac:dyDescent="0.2">
      <c r="C737" s="1155"/>
      <c r="D737" s="1155"/>
      <c r="E737" s="671"/>
      <c r="F737" s="671"/>
      <c r="G737" s="671"/>
      <c r="H737" s="1155"/>
      <c r="I737" s="1155"/>
      <c r="J737" s="671"/>
      <c r="K737" s="671"/>
      <c r="L737" s="671"/>
      <c r="M737" s="1155"/>
      <c r="N737" s="1155"/>
      <c r="O737" s="671"/>
      <c r="P737" s="671"/>
      <c r="Q737" s="671"/>
      <c r="BA737" s="393"/>
      <c r="BB737" s="470"/>
      <c r="BC737" s="393"/>
      <c r="BD737" s="393"/>
      <c r="BE737" s="393"/>
      <c r="BF737" s="393"/>
      <c r="BG737" s="393"/>
      <c r="BH737" s="393"/>
      <c r="BI737" s="393"/>
      <c r="BJ737" s="393"/>
      <c r="BK737" s="393"/>
      <c r="BL737" s="393"/>
      <c r="BM737" s="393"/>
      <c r="BN737" s="393"/>
      <c r="BO737" s="393"/>
      <c r="BP737" s="393"/>
      <c r="BQ737" s="393"/>
      <c r="BR737" s="393"/>
      <c r="BS737" s="393"/>
      <c r="BT737" s="393"/>
      <c r="BU737" s="393"/>
      <c r="BV737" s="393"/>
      <c r="BW737" s="393"/>
      <c r="BX737" s="393"/>
      <c r="BY737" s="393"/>
      <c r="BZ737" s="393"/>
      <c r="CA737" s="393"/>
      <c r="CB737" s="393"/>
      <c r="CC737" s="393"/>
      <c r="CD737" s="393"/>
      <c r="CE737" s="393"/>
      <c r="CF737" s="393"/>
      <c r="CG737" s="393"/>
      <c r="CH737" s="393"/>
      <c r="CI737" s="393"/>
      <c r="CJ737" s="393"/>
      <c r="CK737" s="393"/>
      <c r="CL737" s="393"/>
      <c r="CM737" s="393"/>
      <c r="CN737" s="393"/>
      <c r="CO737" s="393"/>
      <c r="CP737" s="393"/>
      <c r="CQ737" s="393"/>
      <c r="CR737" s="393"/>
      <c r="CS737" s="393"/>
      <c r="CT737" s="393"/>
      <c r="CU737" s="393"/>
      <c r="CV737" s="393"/>
      <c r="CW737" s="393"/>
      <c r="CX737" s="393"/>
      <c r="CY737" s="393"/>
      <c r="CZ737" s="393"/>
    </row>
    <row r="738" ht="25.15" customHeight="true" x14ac:dyDescent="0.2">
      <c r="C738" s="1155"/>
      <c r="D738" s="1155"/>
      <c r="E738" s="671"/>
      <c r="F738" s="671"/>
      <c r="G738" s="671"/>
      <c r="H738" s="1155"/>
      <c r="I738" s="1155"/>
      <c r="J738" s="671"/>
      <c r="K738" s="671"/>
      <c r="L738" s="671"/>
      <c r="M738" s="1155"/>
      <c r="N738" s="1155"/>
      <c r="O738" s="671"/>
      <c r="P738" s="671"/>
      <c r="Q738" s="671"/>
      <c r="BA738" s="393"/>
      <c r="BB738" s="470"/>
      <c r="BC738" s="393"/>
      <c r="BD738" s="393"/>
      <c r="BE738" s="393"/>
      <c r="BF738" s="393"/>
      <c r="BG738" s="393"/>
      <c r="BH738" s="393"/>
      <c r="BI738" s="393"/>
      <c r="BJ738" s="393"/>
      <c r="BK738" s="393"/>
      <c r="BL738" s="393"/>
      <c r="BM738" s="393"/>
      <c r="BN738" s="393"/>
      <c r="BO738" s="393"/>
      <c r="BP738" s="393"/>
      <c r="BQ738" s="393"/>
      <c r="BR738" s="393"/>
      <c r="BS738" s="393"/>
      <c r="BT738" s="393"/>
      <c r="BU738" s="393"/>
      <c r="BV738" s="393"/>
      <c r="BW738" s="393"/>
      <c r="BX738" s="393"/>
      <c r="BY738" s="393"/>
      <c r="BZ738" s="393"/>
      <c r="CA738" s="393"/>
      <c r="CB738" s="393"/>
      <c r="CC738" s="393"/>
      <c r="CD738" s="393"/>
      <c r="CE738" s="393"/>
      <c r="CF738" s="393"/>
      <c r="CG738" s="393"/>
      <c r="CH738" s="393"/>
      <c r="CI738" s="393"/>
      <c r="CJ738" s="393"/>
      <c r="CK738" s="393"/>
      <c r="CL738" s="393"/>
      <c r="CM738" s="393"/>
      <c r="CN738" s="393"/>
      <c r="CO738" s="393"/>
      <c r="CP738" s="393"/>
      <c r="CQ738" s="393"/>
      <c r="CR738" s="393"/>
      <c r="CS738" s="393"/>
      <c r="CT738" s="393"/>
      <c r="CU738" s="393"/>
      <c r="CV738" s="393"/>
      <c r="CW738" s="393"/>
      <c r="CX738" s="393"/>
      <c r="CY738" s="393"/>
      <c r="CZ738" s="393"/>
    </row>
    <row r="739" ht="25.15" customHeight="true" x14ac:dyDescent="0.2">
      <c r="C739" s="1155"/>
      <c r="D739" s="1155"/>
      <c r="E739" s="671"/>
      <c r="F739" s="671"/>
      <c r="G739" s="671"/>
      <c r="H739" s="1155"/>
      <c r="I739" s="1155"/>
      <c r="J739" s="671"/>
      <c r="K739" s="671"/>
      <c r="L739" s="671"/>
      <c r="M739" s="1155"/>
      <c r="N739" s="1155"/>
      <c r="O739" s="671"/>
      <c r="P739" s="671"/>
      <c r="Q739" s="671"/>
      <c r="BA739" s="393"/>
      <c r="BB739" s="470"/>
      <c r="BC739" s="393"/>
      <c r="BD739" s="393"/>
      <c r="BE739" s="393"/>
      <c r="BF739" s="393"/>
      <c r="BG739" s="393"/>
      <c r="BH739" s="393"/>
      <c r="BI739" s="393"/>
      <c r="BJ739" s="393"/>
      <c r="BK739" s="393"/>
      <c r="BL739" s="393"/>
      <c r="BM739" s="393"/>
      <c r="BN739" s="393"/>
      <c r="BO739" s="393"/>
      <c r="BP739" s="393"/>
      <c r="BQ739" s="393"/>
      <c r="BR739" s="393"/>
      <c r="BS739" s="393"/>
      <c r="BT739" s="393"/>
      <c r="BU739" s="393"/>
      <c r="BV739" s="393"/>
      <c r="BW739" s="393"/>
      <c r="BX739" s="393"/>
      <c r="BY739" s="393"/>
      <c r="BZ739" s="393"/>
      <c r="CA739" s="393"/>
      <c r="CB739" s="393"/>
      <c r="CC739" s="393"/>
      <c r="CD739" s="393"/>
      <c r="CE739" s="393"/>
      <c r="CF739" s="393"/>
      <c r="CG739" s="393"/>
      <c r="CH739" s="393"/>
      <c r="CI739" s="393"/>
      <c r="CJ739" s="393"/>
      <c r="CK739" s="393"/>
      <c r="CL739" s="393"/>
      <c r="CM739" s="393"/>
      <c r="CN739" s="393"/>
      <c r="CO739" s="393"/>
      <c r="CP739" s="393"/>
      <c r="CQ739" s="393"/>
      <c r="CR739" s="393"/>
      <c r="CS739" s="393"/>
      <c r="CT739" s="393"/>
      <c r="CU739" s="393"/>
      <c r="CV739" s="393"/>
      <c r="CW739" s="393"/>
      <c r="CX739" s="393"/>
      <c r="CY739" s="393"/>
      <c r="CZ739" s="393"/>
    </row>
    <row r="740" ht="25.15" customHeight="true" x14ac:dyDescent="0.2">
      <c r="C740" s="1155"/>
      <c r="D740" s="1155"/>
      <c r="E740" s="671"/>
      <c r="F740" s="671"/>
      <c r="G740" s="671"/>
      <c r="H740" s="1155"/>
      <c r="I740" s="1155"/>
      <c r="J740" s="671"/>
      <c r="K740" s="671"/>
      <c r="L740" s="671"/>
      <c r="M740" s="1155"/>
      <c r="N740" s="1155"/>
      <c r="O740" s="671"/>
      <c r="P740" s="671"/>
      <c r="Q740" s="671"/>
      <c r="BA740" s="393"/>
      <c r="BB740" s="470"/>
      <c r="BC740" s="393"/>
      <c r="BD740" s="393"/>
      <c r="BE740" s="393"/>
      <c r="BF740" s="393"/>
      <c r="BG740" s="393"/>
      <c r="BH740" s="393"/>
      <c r="BI740" s="393"/>
      <c r="BJ740" s="393"/>
      <c r="BK740" s="393"/>
      <c r="BL740" s="393"/>
      <c r="BM740" s="393"/>
      <c r="BN740" s="393"/>
      <c r="BO740" s="393"/>
      <c r="BP740" s="393"/>
      <c r="BQ740" s="393"/>
      <c r="BR740" s="393"/>
      <c r="BS740" s="393"/>
      <c r="BT740" s="393"/>
      <c r="BU740" s="393"/>
      <c r="BV740" s="393"/>
      <c r="BW740" s="393"/>
      <c r="BX740" s="393"/>
      <c r="BY740" s="393"/>
      <c r="BZ740" s="393"/>
      <c r="CA740" s="393"/>
      <c r="CB740" s="393"/>
      <c r="CC740" s="393"/>
      <c r="CD740" s="393"/>
      <c r="CE740" s="393"/>
      <c r="CF740" s="393"/>
      <c r="CG740" s="393"/>
      <c r="CH740" s="393"/>
      <c r="CI740" s="393"/>
      <c r="CJ740" s="393"/>
      <c r="CK740" s="393"/>
      <c r="CL740" s="393"/>
      <c r="CM740" s="393"/>
      <c r="CN740" s="393"/>
      <c r="CO740" s="393"/>
      <c r="CP740" s="393"/>
      <c r="CQ740" s="393"/>
      <c r="CR740" s="393"/>
      <c r="CS740" s="393"/>
      <c r="CT740" s="393"/>
      <c r="CU740" s="393"/>
      <c r="CV740" s="393"/>
      <c r="CW740" s="393"/>
      <c r="CX740" s="393"/>
      <c r="CY740" s="393"/>
      <c r="CZ740" s="393"/>
    </row>
    <row r="741" ht="25.15" customHeight="true" x14ac:dyDescent="0.2">
      <c r="C741" s="1155"/>
      <c r="D741" s="1155"/>
      <c r="E741" s="671"/>
      <c r="F741" s="671"/>
      <c r="G741" s="671"/>
      <c r="H741" s="1155"/>
      <c r="I741" s="1155"/>
      <c r="J741" s="671"/>
      <c r="K741" s="671"/>
      <c r="L741" s="671"/>
      <c r="M741" s="1155"/>
      <c r="N741" s="1155"/>
      <c r="O741" s="671"/>
      <c r="P741" s="671"/>
      <c r="Q741" s="671"/>
      <c r="BA741" s="393"/>
      <c r="BB741" s="470"/>
      <c r="BC741" s="393"/>
      <c r="BD741" s="393"/>
      <c r="BE741" s="393"/>
      <c r="BF741" s="393"/>
      <c r="BG741" s="393"/>
      <c r="BH741" s="393"/>
      <c r="BI741" s="393"/>
      <c r="BJ741" s="393"/>
      <c r="BK741" s="393"/>
      <c r="BL741" s="393"/>
      <c r="BM741" s="393"/>
      <c r="BN741" s="393"/>
      <c r="BO741" s="393"/>
      <c r="BP741" s="393"/>
      <c r="BQ741" s="393"/>
      <c r="BR741" s="393"/>
      <c r="BS741" s="393"/>
      <c r="BT741" s="393"/>
      <c r="BU741" s="393"/>
      <c r="BV741" s="393"/>
      <c r="BW741" s="393"/>
      <c r="BX741" s="393"/>
      <c r="BY741" s="393"/>
      <c r="BZ741" s="393"/>
      <c r="CA741" s="393"/>
      <c r="CB741" s="393"/>
      <c r="CC741" s="393"/>
      <c r="CD741" s="393"/>
      <c r="CE741" s="393"/>
      <c r="CF741" s="393"/>
      <c r="CG741" s="393"/>
      <c r="CH741" s="393"/>
      <c r="CI741" s="393"/>
      <c r="CJ741" s="393"/>
      <c r="CK741" s="393"/>
      <c r="CL741" s="393"/>
      <c r="CM741" s="393"/>
      <c r="CN741" s="393"/>
      <c r="CO741" s="393"/>
      <c r="CP741" s="393"/>
      <c r="CQ741" s="393"/>
      <c r="CR741" s="393"/>
      <c r="CS741" s="393"/>
      <c r="CT741" s="393"/>
      <c r="CU741" s="393"/>
      <c r="CV741" s="393"/>
      <c r="CW741" s="393"/>
      <c r="CX741" s="393"/>
      <c r="CY741" s="393"/>
      <c r="CZ741" s="393"/>
    </row>
    <row r="742" ht="25.15" customHeight="true" x14ac:dyDescent="0.2">
      <c r="C742" s="1155"/>
      <c r="D742" s="1155"/>
      <c r="E742" s="671"/>
      <c r="F742" s="671"/>
      <c r="G742" s="671"/>
      <c r="H742" s="1155"/>
      <c r="I742" s="1155"/>
      <c r="J742" s="671"/>
      <c r="K742" s="671"/>
      <c r="L742" s="671"/>
      <c r="M742" s="1155"/>
      <c r="N742" s="1155"/>
      <c r="O742" s="671"/>
      <c r="P742" s="671"/>
      <c r="Q742" s="671"/>
      <c r="BA742" s="393"/>
      <c r="BB742" s="470"/>
      <c r="BC742" s="393"/>
      <c r="BD742" s="393"/>
      <c r="BE742" s="393"/>
      <c r="BF742" s="393"/>
      <c r="BG742" s="393"/>
      <c r="BH742" s="393"/>
      <c r="BI742" s="393"/>
      <c r="BJ742" s="393"/>
      <c r="BK742" s="393"/>
      <c r="BL742" s="393"/>
      <c r="BM742" s="393"/>
      <c r="BN742" s="393"/>
      <c r="BO742" s="393"/>
      <c r="BP742" s="393"/>
      <c r="BQ742" s="393"/>
      <c r="BR742" s="393"/>
      <c r="BS742" s="393"/>
      <c r="BT742" s="393"/>
      <c r="BU742" s="393"/>
      <c r="BV742" s="393"/>
      <c r="BW742" s="393"/>
      <c r="BX742" s="393"/>
      <c r="BY742" s="393"/>
      <c r="BZ742" s="393"/>
      <c r="CA742" s="393"/>
      <c r="CB742" s="393"/>
      <c r="CC742" s="393"/>
      <c r="CD742" s="393"/>
      <c r="CE742" s="393"/>
      <c r="CF742" s="393"/>
      <c r="CG742" s="393"/>
      <c r="CH742" s="393"/>
      <c r="CI742" s="393"/>
      <c r="CJ742" s="393"/>
      <c r="CK742" s="393"/>
      <c r="CL742" s="393"/>
      <c r="CM742" s="393"/>
      <c r="CN742" s="393"/>
      <c r="CO742" s="393"/>
      <c r="CP742" s="393"/>
      <c r="CQ742" s="393"/>
      <c r="CR742" s="393"/>
      <c r="CS742" s="393"/>
      <c r="CT742" s="393"/>
      <c r="CU742" s="393"/>
      <c r="CV742" s="393"/>
      <c r="CW742" s="393"/>
      <c r="CX742" s="393"/>
      <c r="CY742" s="393"/>
      <c r="CZ742" s="393"/>
    </row>
    <row r="743" ht="25.15" customHeight="true" x14ac:dyDescent="0.2">
      <c r="C743" s="1155"/>
      <c r="D743" s="1155"/>
      <c r="E743" s="671"/>
      <c r="F743" s="671"/>
      <c r="G743" s="671"/>
      <c r="H743" s="1155"/>
      <c r="I743" s="1155"/>
      <c r="J743" s="671"/>
      <c r="K743" s="671"/>
      <c r="L743" s="671"/>
      <c r="M743" s="1155"/>
      <c r="N743" s="1155"/>
      <c r="O743" s="671"/>
      <c r="P743" s="671"/>
      <c r="Q743" s="671"/>
      <c r="BA743" s="393"/>
      <c r="BB743" s="470"/>
      <c r="BC743" s="393"/>
      <c r="BD743" s="393"/>
      <c r="BE743" s="393"/>
      <c r="BF743" s="393"/>
      <c r="BG743" s="393"/>
      <c r="BH743" s="393"/>
      <c r="BI743" s="393"/>
      <c r="BJ743" s="393"/>
      <c r="BK743" s="393"/>
      <c r="BL743" s="393"/>
      <c r="BM743" s="393"/>
      <c r="BN743" s="393"/>
      <c r="BO743" s="393"/>
      <c r="BP743" s="393"/>
      <c r="BQ743" s="393"/>
      <c r="BR743" s="393"/>
      <c r="BS743" s="393"/>
      <c r="BT743" s="393"/>
      <c r="BU743" s="393"/>
      <c r="BV743" s="393"/>
      <c r="BW743" s="393"/>
      <c r="BX743" s="393"/>
      <c r="BY743" s="393"/>
      <c r="BZ743" s="393"/>
      <c r="CA743" s="393"/>
      <c r="CB743" s="393"/>
      <c r="CC743" s="393"/>
      <c r="CD743" s="393"/>
      <c r="CE743" s="393"/>
      <c r="CF743" s="393"/>
      <c r="CG743" s="393"/>
      <c r="CH743" s="393"/>
      <c r="CI743" s="393"/>
      <c r="CJ743" s="393"/>
      <c r="CK743" s="393"/>
      <c r="CL743" s="393"/>
      <c r="CM743" s="393"/>
      <c r="CN743" s="393"/>
      <c r="CO743" s="393"/>
      <c r="CP743" s="393"/>
      <c r="CQ743" s="393"/>
      <c r="CR743" s="393"/>
      <c r="CS743" s="393"/>
      <c r="CT743" s="393"/>
      <c r="CU743" s="393"/>
      <c r="CV743" s="393"/>
      <c r="CW743" s="393"/>
      <c r="CX743" s="393"/>
      <c r="CY743" s="393"/>
      <c r="CZ743" s="393"/>
    </row>
    <row r="744" ht="25.15" customHeight="true" x14ac:dyDescent="0.2">
      <c r="C744" s="1155"/>
      <c r="D744" s="1155"/>
      <c r="E744" s="671"/>
      <c r="F744" s="671"/>
      <c r="G744" s="671"/>
      <c r="H744" s="1155"/>
      <c r="I744" s="1155"/>
      <c r="J744" s="671"/>
      <c r="K744" s="671"/>
      <c r="L744" s="671"/>
      <c r="M744" s="1155"/>
      <c r="N744" s="1155"/>
      <c r="O744" s="671"/>
      <c r="P744" s="671"/>
      <c r="Q744" s="671"/>
      <c r="BA744" s="393"/>
      <c r="BB744" s="470"/>
      <c r="BC744" s="393"/>
      <c r="BD744" s="393"/>
      <c r="BE744" s="393"/>
      <c r="BF744" s="393"/>
      <c r="BG744" s="393"/>
      <c r="BH744" s="393"/>
      <c r="BI744" s="393"/>
      <c r="BJ744" s="393"/>
      <c r="BK744" s="393"/>
      <c r="BL744" s="393"/>
      <c r="BM744" s="393"/>
      <c r="BN744" s="393"/>
      <c r="BO744" s="393"/>
      <c r="BP744" s="393"/>
      <c r="BQ744" s="393"/>
      <c r="BR744" s="393"/>
      <c r="BS744" s="393"/>
      <c r="BT744" s="393"/>
      <c r="BU744" s="393"/>
      <c r="BV744" s="393"/>
      <c r="BW744" s="393"/>
      <c r="BX744" s="393"/>
      <c r="BY744" s="393"/>
      <c r="BZ744" s="393"/>
      <c r="CA744" s="393"/>
      <c r="CB744" s="393"/>
      <c r="CC744" s="393"/>
      <c r="CD744" s="393"/>
      <c r="CE744" s="393"/>
      <c r="CF744" s="393"/>
      <c r="CG744" s="393"/>
      <c r="CH744" s="393"/>
      <c r="CI744" s="393"/>
      <c r="CJ744" s="393"/>
      <c r="CK744" s="393"/>
      <c r="CL744" s="393"/>
      <c r="CM744" s="393"/>
      <c r="CN744" s="393"/>
      <c r="CO744" s="393"/>
      <c r="CP744" s="393"/>
      <c r="CQ744" s="393"/>
      <c r="CR744" s="393"/>
      <c r="CS744" s="393"/>
      <c r="CT744" s="393"/>
      <c r="CU744" s="393"/>
      <c r="CV744" s="393"/>
      <c r="CW744" s="393"/>
      <c r="CX744" s="393"/>
      <c r="CY744" s="393"/>
      <c r="CZ744" s="393"/>
    </row>
    <row r="745" ht="25.15" customHeight="true" x14ac:dyDescent="0.2">
      <c r="C745" s="1155"/>
      <c r="D745" s="1155"/>
      <c r="E745" s="671"/>
      <c r="F745" s="671"/>
      <c r="G745" s="671"/>
      <c r="H745" s="1155"/>
      <c r="I745" s="1155"/>
      <c r="J745" s="671"/>
      <c r="K745" s="671"/>
      <c r="L745" s="671"/>
      <c r="M745" s="1155"/>
      <c r="N745" s="1155"/>
      <c r="O745" s="671"/>
      <c r="P745" s="671"/>
      <c r="Q745" s="671"/>
      <c r="BA745" s="393"/>
      <c r="BB745" s="470"/>
      <c r="BC745" s="393"/>
      <c r="BD745" s="393"/>
      <c r="BE745" s="393"/>
      <c r="BF745" s="393"/>
      <c r="BG745" s="393"/>
      <c r="BH745" s="393"/>
      <c r="BI745" s="393"/>
      <c r="BJ745" s="393"/>
      <c r="BK745" s="393"/>
      <c r="BL745" s="393"/>
      <c r="BM745" s="393"/>
      <c r="BN745" s="393"/>
      <c r="BO745" s="393"/>
      <c r="BP745" s="393"/>
      <c r="BQ745" s="393"/>
      <c r="BR745" s="393"/>
      <c r="BS745" s="393"/>
      <c r="BT745" s="393"/>
      <c r="BU745" s="393"/>
      <c r="BV745" s="393"/>
      <c r="BW745" s="393"/>
      <c r="BX745" s="393"/>
      <c r="BY745" s="393"/>
      <c r="BZ745" s="393"/>
      <c r="CA745" s="393"/>
      <c r="CB745" s="393"/>
      <c r="CC745" s="393"/>
      <c r="CD745" s="393"/>
      <c r="CE745" s="393"/>
      <c r="CF745" s="393"/>
      <c r="CG745" s="393"/>
      <c r="CH745" s="393"/>
      <c r="CI745" s="393"/>
      <c r="CJ745" s="393"/>
      <c r="CK745" s="393"/>
      <c r="CL745" s="393"/>
      <c r="CM745" s="393"/>
      <c r="CN745" s="393"/>
      <c r="CO745" s="393"/>
      <c r="CP745" s="393"/>
      <c r="CQ745" s="393"/>
      <c r="CR745" s="393"/>
      <c r="CS745" s="393"/>
      <c r="CT745" s="393"/>
      <c r="CU745" s="393"/>
      <c r="CV745" s="393"/>
      <c r="CW745" s="393"/>
      <c r="CX745" s="393"/>
      <c r="CY745" s="393"/>
      <c r="CZ745" s="393"/>
    </row>
    <row r="746" ht="25.15" customHeight="true" x14ac:dyDescent="0.2">
      <c r="C746" s="1155"/>
      <c r="D746" s="1155"/>
      <c r="E746" s="671"/>
      <c r="F746" s="671"/>
      <c r="G746" s="671"/>
      <c r="H746" s="1155"/>
      <c r="I746" s="1155"/>
      <c r="J746" s="671"/>
      <c r="K746" s="671"/>
      <c r="L746" s="671"/>
      <c r="M746" s="1155"/>
      <c r="N746" s="1155"/>
      <c r="O746" s="671"/>
      <c r="P746" s="671"/>
      <c r="Q746" s="671"/>
      <c r="BA746" s="393"/>
      <c r="BB746" s="470"/>
      <c r="BC746" s="393"/>
      <c r="BD746" s="393"/>
      <c r="BE746" s="393"/>
      <c r="BF746" s="393"/>
      <c r="BG746" s="393"/>
      <c r="BH746" s="393"/>
      <c r="BI746" s="393"/>
      <c r="BJ746" s="393"/>
      <c r="BK746" s="393"/>
      <c r="BL746" s="393"/>
      <c r="BM746" s="393"/>
      <c r="BN746" s="393"/>
      <c r="BO746" s="393"/>
      <c r="BP746" s="393"/>
      <c r="BQ746" s="393"/>
      <c r="BR746" s="393"/>
      <c r="BS746" s="393"/>
      <c r="BT746" s="393"/>
      <c r="BU746" s="393"/>
      <c r="BV746" s="393"/>
      <c r="BW746" s="393"/>
      <c r="BX746" s="393"/>
      <c r="BY746" s="393"/>
      <c r="BZ746" s="393"/>
      <c r="CA746" s="393"/>
      <c r="CB746" s="393"/>
      <c r="CC746" s="393"/>
      <c r="CD746" s="393"/>
      <c r="CE746" s="393"/>
      <c r="CF746" s="393"/>
      <c r="CG746" s="393"/>
      <c r="CH746" s="393"/>
      <c r="CI746" s="393"/>
      <c r="CJ746" s="393"/>
      <c r="CK746" s="393"/>
      <c r="CL746" s="393"/>
      <c r="CM746" s="393"/>
      <c r="CN746" s="393"/>
      <c r="CO746" s="393"/>
      <c r="CP746" s="393"/>
      <c r="CQ746" s="393"/>
      <c r="CR746" s="393"/>
      <c r="CS746" s="393"/>
      <c r="CT746" s="393"/>
      <c r="CU746" s="393"/>
      <c r="CV746" s="393"/>
      <c r="CW746" s="393"/>
      <c r="CX746" s="393"/>
      <c r="CY746" s="393"/>
      <c r="CZ746" s="393"/>
    </row>
    <row r="747" ht="25.15" customHeight="true" x14ac:dyDescent="0.2">
      <c r="C747" s="1155"/>
      <c r="D747" s="1155"/>
      <c r="E747" s="671"/>
      <c r="F747" s="671"/>
      <c r="G747" s="671"/>
      <c r="H747" s="1155"/>
      <c r="I747" s="1155"/>
      <c r="J747" s="671"/>
      <c r="K747" s="671"/>
      <c r="L747" s="671"/>
      <c r="M747" s="1155"/>
      <c r="N747" s="1155"/>
      <c r="O747" s="671"/>
      <c r="P747" s="671"/>
      <c r="Q747" s="671"/>
      <c r="BA747" s="393"/>
      <c r="BB747" s="470"/>
      <c r="BC747" s="393"/>
      <c r="BD747" s="393"/>
      <c r="BE747" s="393"/>
      <c r="BF747" s="393"/>
      <c r="BG747" s="393"/>
      <c r="BH747" s="393"/>
      <c r="BI747" s="393"/>
      <c r="BJ747" s="393"/>
      <c r="BK747" s="393"/>
      <c r="BL747" s="393"/>
      <c r="BM747" s="393"/>
      <c r="BN747" s="393"/>
      <c r="BO747" s="393"/>
      <c r="BP747" s="393"/>
      <c r="BQ747" s="393"/>
      <c r="BR747" s="393"/>
      <c r="BS747" s="393"/>
      <c r="BT747" s="393"/>
      <c r="BU747" s="393"/>
      <c r="BV747" s="393"/>
      <c r="BW747" s="393"/>
      <c r="BX747" s="393"/>
      <c r="BY747" s="393"/>
      <c r="BZ747" s="393"/>
      <c r="CA747" s="393"/>
      <c r="CB747" s="393"/>
      <c r="CC747" s="393"/>
      <c r="CD747" s="393"/>
      <c r="CE747" s="393"/>
      <c r="CF747" s="393"/>
      <c r="CG747" s="393"/>
      <c r="CH747" s="393"/>
      <c r="CI747" s="393"/>
      <c r="CJ747" s="393"/>
      <c r="CK747" s="393"/>
      <c r="CL747" s="393"/>
      <c r="CM747" s="393"/>
      <c r="CN747" s="393"/>
      <c r="CO747" s="393"/>
      <c r="CP747" s="393"/>
      <c r="CQ747" s="393"/>
      <c r="CR747" s="393"/>
      <c r="CS747" s="393"/>
      <c r="CT747" s="393"/>
      <c r="CU747" s="393"/>
      <c r="CV747" s="393"/>
      <c r="CW747" s="393"/>
      <c r="CX747" s="393"/>
      <c r="CY747" s="393"/>
      <c r="CZ747" s="393"/>
    </row>
    <row r="748" ht="25.15" customHeight="true" x14ac:dyDescent="0.2">
      <c r="C748" s="1155"/>
      <c r="D748" s="1155"/>
      <c r="E748" s="671"/>
      <c r="F748" s="671"/>
      <c r="G748" s="671"/>
      <c r="H748" s="1155"/>
      <c r="I748" s="1155"/>
      <c r="J748" s="671"/>
      <c r="K748" s="671"/>
      <c r="L748" s="671"/>
      <c r="M748" s="1155"/>
      <c r="N748" s="1155"/>
      <c r="O748" s="671"/>
      <c r="P748" s="671"/>
      <c r="Q748" s="671"/>
      <c r="BA748" s="393"/>
      <c r="BB748" s="470"/>
      <c r="BC748" s="393"/>
      <c r="BD748" s="393"/>
      <c r="BE748" s="393"/>
      <c r="BF748" s="393"/>
      <c r="BG748" s="393"/>
      <c r="BH748" s="393"/>
      <c r="BI748" s="393"/>
      <c r="BJ748" s="393"/>
      <c r="BK748" s="393"/>
      <c r="BL748" s="393"/>
      <c r="BM748" s="393"/>
      <c r="BN748" s="393"/>
      <c r="BO748" s="393"/>
      <c r="BP748" s="393"/>
      <c r="BQ748" s="393"/>
      <c r="BR748" s="393"/>
      <c r="BS748" s="393"/>
      <c r="BT748" s="393"/>
      <c r="BU748" s="393"/>
      <c r="BV748" s="393"/>
      <c r="BW748" s="393"/>
      <c r="BX748" s="393"/>
      <c r="BY748" s="393"/>
      <c r="BZ748" s="393"/>
      <c r="CA748" s="393"/>
      <c r="CB748" s="393"/>
      <c r="CC748" s="393"/>
      <c r="CD748" s="393"/>
      <c r="CE748" s="393"/>
      <c r="CF748" s="393"/>
      <c r="CG748" s="393"/>
      <c r="CH748" s="393"/>
      <c r="CI748" s="393"/>
      <c r="CJ748" s="393"/>
      <c r="CK748" s="393"/>
      <c r="CL748" s="393"/>
      <c r="CM748" s="393"/>
      <c r="CN748" s="393"/>
      <c r="CO748" s="393"/>
      <c r="CP748" s="393"/>
      <c r="CQ748" s="393"/>
      <c r="CR748" s="393"/>
      <c r="CS748" s="393"/>
      <c r="CT748" s="393"/>
      <c r="CU748" s="393"/>
      <c r="CV748" s="393"/>
      <c r="CW748" s="393"/>
      <c r="CX748" s="393"/>
      <c r="CY748" s="393"/>
      <c r="CZ748" s="393"/>
    </row>
    <row r="749" ht="25.15" customHeight="true" x14ac:dyDescent="0.2">
      <c r="C749" s="1155"/>
      <c r="D749" s="1155"/>
      <c r="E749" s="671"/>
      <c r="F749" s="671"/>
      <c r="G749" s="671"/>
      <c r="H749" s="1155"/>
      <c r="I749" s="1155"/>
      <c r="J749" s="671"/>
      <c r="K749" s="671"/>
      <c r="L749" s="671"/>
      <c r="M749" s="1155"/>
      <c r="N749" s="1155"/>
      <c r="O749" s="671"/>
      <c r="P749" s="671"/>
      <c r="Q749" s="671"/>
      <c r="BA749" s="393"/>
      <c r="BB749" s="470"/>
      <c r="BC749" s="393"/>
      <c r="BD749" s="393"/>
      <c r="BE749" s="393"/>
      <c r="BF749" s="393"/>
      <c r="BG749" s="393"/>
      <c r="BH749" s="393"/>
      <c r="BI749" s="393"/>
      <c r="BJ749" s="393"/>
      <c r="BK749" s="393"/>
      <c r="BL749" s="393"/>
      <c r="BM749" s="393"/>
      <c r="BN749" s="393"/>
      <c r="BO749" s="393"/>
      <c r="BP749" s="393"/>
      <c r="BQ749" s="393"/>
      <c r="BR749" s="393"/>
      <c r="BS749" s="393"/>
      <c r="BT749" s="393"/>
      <c r="BU749" s="393"/>
      <c r="BV749" s="393"/>
      <c r="BW749" s="393"/>
      <c r="BX749" s="393"/>
      <c r="BY749" s="393"/>
      <c r="BZ749" s="393"/>
      <c r="CA749" s="393"/>
      <c r="CB749" s="393"/>
      <c r="CC749" s="393"/>
      <c r="CD749" s="393"/>
      <c r="CE749" s="393"/>
      <c r="CF749" s="393"/>
      <c r="CG749" s="393"/>
      <c r="CH749" s="393"/>
      <c r="CI749" s="393"/>
      <c r="CJ749" s="393"/>
      <c r="CK749" s="393"/>
      <c r="CL749" s="393"/>
      <c r="CM749" s="393"/>
      <c r="CN749" s="393"/>
      <c r="CO749" s="393"/>
      <c r="CP749" s="393"/>
      <c r="CQ749" s="393"/>
      <c r="CR749" s="393"/>
      <c r="CS749" s="393"/>
      <c r="CT749" s="393"/>
      <c r="CU749" s="393"/>
      <c r="CV749" s="393"/>
      <c r="CW749" s="393"/>
      <c r="CX749" s="393"/>
      <c r="CY749" s="393"/>
      <c r="CZ749" s="393"/>
    </row>
    <row r="750" ht="25.15" customHeight="true" x14ac:dyDescent="0.2">
      <c r="C750" s="1155"/>
      <c r="D750" s="1155"/>
      <c r="E750" s="671"/>
      <c r="F750" s="671"/>
      <c r="G750" s="671"/>
      <c r="H750" s="1155"/>
      <c r="I750" s="1155"/>
      <c r="J750" s="671"/>
      <c r="K750" s="671"/>
      <c r="L750" s="671"/>
      <c r="M750" s="1155"/>
      <c r="N750" s="1155"/>
      <c r="O750" s="671"/>
      <c r="P750" s="671"/>
      <c r="Q750" s="671"/>
      <c r="BA750" s="393"/>
      <c r="BB750" s="470"/>
      <c r="BC750" s="393"/>
      <c r="BD750" s="393"/>
      <c r="BE750" s="393"/>
      <c r="BF750" s="393"/>
      <c r="BG750" s="393"/>
      <c r="BH750" s="393"/>
      <c r="BI750" s="393"/>
      <c r="BJ750" s="393"/>
      <c r="BK750" s="393"/>
      <c r="BL750" s="393"/>
      <c r="BM750" s="393"/>
      <c r="BN750" s="393"/>
      <c r="BO750" s="393"/>
      <c r="BP750" s="393"/>
      <c r="BQ750" s="393"/>
      <c r="BR750" s="393"/>
      <c r="BS750" s="393"/>
      <c r="BT750" s="393"/>
      <c r="BU750" s="393"/>
      <c r="BV750" s="393"/>
      <c r="BW750" s="393"/>
      <c r="BX750" s="393"/>
      <c r="BY750" s="393"/>
      <c r="BZ750" s="393"/>
      <c r="CA750" s="393"/>
      <c r="CB750" s="393"/>
      <c r="CC750" s="393"/>
      <c r="CD750" s="393"/>
      <c r="CE750" s="393"/>
      <c r="CF750" s="393"/>
      <c r="CG750" s="393"/>
      <c r="CH750" s="393"/>
      <c r="CI750" s="393"/>
      <c r="CJ750" s="393"/>
      <c r="CK750" s="393"/>
      <c r="CL750" s="393"/>
      <c r="CM750" s="393"/>
      <c r="CN750" s="393"/>
      <c r="CO750" s="393"/>
      <c r="CP750" s="393"/>
      <c r="CQ750" s="393"/>
      <c r="CR750" s="393"/>
      <c r="CS750" s="393"/>
      <c r="CT750" s="393"/>
      <c r="CU750" s="393"/>
      <c r="CV750" s="393"/>
      <c r="CW750" s="393"/>
      <c r="CX750" s="393"/>
      <c r="CY750" s="393"/>
      <c r="CZ750" s="393"/>
    </row>
    <row r="751" ht="25.15" customHeight="true" x14ac:dyDescent="0.2">
      <c r="C751" s="1155"/>
      <c r="D751" s="1155"/>
      <c r="E751" s="671"/>
      <c r="F751" s="671"/>
      <c r="G751" s="671"/>
      <c r="H751" s="1155"/>
      <c r="I751" s="1155"/>
      <c r="J751" s="671"/>
      <c r="K751" s="671"/>
      <c r="L751" s="671"/>
      <c r="M751" s="1155"/>
      <c r="N751" s="1155"/>
      <c r="O751" s="671"/>
      <c r="P751" s="671"/>
      <c r="Q751" s="671"/>
      <c r="BA751" s="393"/>
      <c r="BB751" s="470"/>
      <c r="BC751" s="393"/>
      <c r="BD751" s="393"/>
      <c r="BE751" s="393"/>
      <c r="BF751" s="393"/>
      <c r="BG751" s="393"/>
      <c r="BH751" s="393"/>
      <c r="BI751" s="393"/>
      <c r="BJ751" s="393"/>
      <c r="BK751" s="393"/>
      <c r="BL751" s="393"/>
      <c r="BM751" s="393"/>
      <c r="BN751" s="393"/>
      <c r="BO751" s="393"/>
      <c r="BP751" s="393"/>
      <c r="BQ751" s="393"/>
      <c r="BR751" s="393"/>
      <c r="BS751" s="393"/>
      <c r="BT751" s="393"/>
      <c r="BU751" s="393"/>
      <c r="BV751" s="393"/>
      <c r="BW751" s="393"/>
      <c r="BX751" s="393"/>
      <c r="BY751" s="393"/>
      <c r="BZ751" s="393"/>
      <c r="CA751" s="393"/>
      <c r="CB751" s="393"/>
      <c r="CC751" s="393"/>
      <c r="CD751" s="393"/>
      <c r="CE751" s="393"/>
      <c r="CF751" s="393"/>
      <c r="CG751" s="393"/>
      <c r="CH751" s="393"/>
      <c r="CI751" s="393"/>
      <c r="CJ751" s="393"/>
      <c r="CK751" s="393"/>
      <c r="CL751" s="393"/>
      <c r="CM751" s="393"/>
      <c r="CN751" s="393"/>
      <c r="CO751" s="393"/>
      <c r="CP751" s="393"/>
      <c r="CQ751" s="393"/>
      <c r="CR751" s="393"/>
      <c r="CS751" s="393"/>
      <c r="CT751" s="393"/>
      <c r="CU751" s="393"/>
      <c r="CV751" s="393"/>
      <c r="CW751" s="393"/>
      <c r="CX751" s="393"/>
      <c r="CY751" s="393"/>
      <c r="CZ751" s="393"/>
    </row>
    <row r="752" ht="25.15" customHeight="true" x14ac:dyDescent="0.2">
      <c r="C752" s="1155"/>
      <c r="D752" s="1155"/>
      <c r="E752" s="671"/>
      <c r="F752" s="671"/>
      <c r="G752" s="671"/>
      <c r="H752" s="1155"/>
      <c r="I752" s="1155"/>
      <c r="J752" s="671"/>
      <c r="K752" s="671"/>
      <c r="L752" s="671"/>
      <c r="M752" s="1155"/>
      <c r="N752" s="1155"/>
      <c r="O752" s="671"/>
      <c r="P752" s="671"/>
      <c r="Q752" s="671"/>
      <c r="BA752" s="393"/>
      <c r="BB752" s="470"/>
      <c r="BC752" s="393"/>
      <c r="BD752" s="393"/>
      <c r="BE752" s="393"/>
      <c r="BF752" s="393"/>
      <c r="BG752" s="393"/>
      <c r="BH752" s="393"/>
      <c r="BI752" s="393"/>
      <c r="BJ752" s="393"/>
      <c r="BK752" s="393"/>
      <c r="BL752" s="393"/>
      <c r="BM752" s="393"/>
      <c r="BN752" s="393"/>
      <c r="BO752" s="393"/>
      <c r="BP752" s="393"/>
      <c r="BQ752" s="393"/>
      <c r="BR752" s="393"/>
      <c r="BS752" s="393"/>
      <c r="BT752" s="393"/>
      <c r="BU752" s="393"/>
      <c r="BV752" s="393"/>
      <c r="BW752" s="393"/>
      <c r="BX752" s="393"/>
      <c r="BY752" s="393"/>
      <c r="BZ752" s="393"/>
      <c r="CA752" s="393"/>
      <c r="CB752" s="393"/>
      <c r="CC752" s="393"/>
      <c r="CD752" s="393"/>
      <c r="CE752" s="393"/>
      <c r="CF752" s="393"/>
      <c r="CG752" s="393"/>
      <c r="CH752" s="393"/>
      <c r="CI752" s="393"/>
      <c r="CJ752" s="393"/>
      <c r="CK752" s="393"/>
      <c r="CL752" s="393"/>
      <c r="CM752" s="393"/>
      <c r="CN752" s="393"/>
      <c r="CO752" s="393"/>
      <c r="CP752" s="393"/>
      <c r="CQ752" s="393"/>
      <c r="CR752" s="393"/>
      <c r="CS752" s="393"/>
      <c r="CT752" s="393"/>
      <c r="CU752" s="393"/>
      <c r="CV752" s="393"/>
      <c r="CW752" s="393"/>
      <c r="CX752" s="393"/>
      <c r="CY752" s="393"/>
      <c r="CZ752" s="393"/>
    </row>
    <row r="753" ht="25.15" customHeight="true" x14ac:dyDescent="0.2">
      <c r="C753" s="1155"/>
      <c r="D753" s="1155"/>
      <c r="E753" s="671"/>
      <c r="F753" s="671"/>
      <c r="G753" s="671"/>
      <c r="H753" s="1155"/>
      <c r="I753" s="1155"/>
      <c r="J753" s="671"/>
      <c r="K753" s="671"/>
      <c r="L753" s="671"/>
      <c r="M753" s="1155"/>
      <c r="N753" s="1155"/>
      <c r="O753" s="671"/>
      <c r="P753" s="671"/>
      <c r="Q753" s="671"/>
      <c r="BA753" s="393"/>
      <c r="BB753" s="470"/>
      <c r="BC753" s="393"/>
      <c r="BD753" s="393"/>
      <c r="BE753" s="393"/>
      <c r="BF753" s="393"/>
      <c r="BG753" s="393"/>
      <c r="BH753" s="393"/>
      <c r="BI753" s="393"/>
      <c r="BJ753" s="393"/>
      <c r="BK753" s="393"/>
      <c r="BL753" s="393"/>
      <c r="BM753" s="393"/>
      <c r="BN753" s="393"/>
      <c r="BO753" s="393"/>
      <c r="BP753" s="393"/>
      <c r="BQ753" s="393"/>
      <c r="BR753" s="393"/>
      <c r="BS753" s="393"/>
      <c r="BT753" s="393"/>
      <c r="BU753" s="393"/>
      <c r="BV753" s="393"/>
      <c r="BW753" s="393"/>
      <c r="BX753" s="393"/>
      <c r="BY753" s="393"/>
      <c r="BZ753" s="393"/>
      <c r="CA753" s="393"/>
      <c r="CB753" s="393"/>
      <c r="CC753" s="393"/>
      <c r="CD753" s="393"/>
      <c r="CE753" s="393"/>
      <c r="CF753" s="393"/>
      <c r="CG753" s="393"/>
      <c r="CH753" s="393"/>
      <c r="CI753" s="393"/>
      <c r="CJ753" s="393"/>
      <c r="CK753" s="393"/>
      <c r="CL753" s="393"/>
      <c r="CM753" s="393"/>
      <c r="CN753" s="393"/>
      <c r="CO753" s="393"/>
      <c r="CP753" s="393"/>
      <c r="CQ753" s="393"/>
      <c r="CR753" s="393"/>
      <c r="CS753" s="393"/>
      <c r="CT753" s="393"/>
      <c r="CU753" s="393"/>
      <c r="CV753" s="393"/>
      <c r="CW753" s="393"/>
      <c r="CX753" s="393"/>
      <c r="CY753" s="393"/>
      <c r="CZ753" s="393"/>
    </row>
    <row r="754" ht="25.15" customHeight="true" x14ac:dyDescent="0.2">
      <c r="C754" s="1155"/>
      <c r="D754" s="1155"/>
      <c r="E754" s="671"/>
      <c r="F754" s="671"/>
      <c r="G754" s="671"/>
      <c r="H754" s="1155"/>
      <c r="I754" s="1155"/>
      <c r="J754" s="671"/>
      <c r="K754" s="671"/>
      <c r="L754" s="671"/>
      <c r="M754" s="1155"/>
      <c r="N754" s="1155"/>
      <c r="O754" s="671"/>
      <c r="P754" s="671"/>
      <c r="Q754" s="671"/>
      <c r="BA754" s="393"/>
      <c r="BB754" s="470"/>
      <c r="BC754" s="393"/>
      <c r="BD754" s="393"/>
      <c r="BE754" s="393"/>
      <c r="BF754" s="393"/>
      <c r="BG754" s="393"/>
      <c r="BH754" s="393"/>
      <c r="BI754" s="393"/>
      <c r="BJ754" s="393"/>
      <c r="BK754" s="393"/>
      <c r="BL754" s="393"/>
      <c r="BM754" s="393"/>
      <c r="BN754" s="393"/>
      <c r="BO754" s="393"/>
      <c r="BP754" s="393"/>
      <c r="BQ754" s="393"/>
      <c r="BR754" s="393"/>
      <c r="BS754" s="393"/>
      <c r="BT754" s="393"/>
      <c r="BU754" s="393"/>
      <c r="BV754" s="393"/>
      <c r="BW754" s="393"/>
      <c r="BX754" s="393"/>
      <c r="BY754" s="393"/>
      <c r="BZ754" s="393"/>
      <c r="CA754" s="393"/>
      <c r="CB754" s="393"/>
      <c r="CC754" s="393"/>
      <c r="CD754" s="393"/>
      <c r="CE754" s="393"/>
      <c r="CF754" s="393"/>
      <c r="CG754" s="393"/>
      <c r="CH754" s="393"/>
      <c r="CI754" s="393"/>
      <c r="CJ754" s="393"/>
      <c r="CK754" s="393"/>
      <c r="CL754" s="393"/>
      <c r="CM754" s="393"/>
      <c r="CN754" s="393"/>
      <c r="CO754" s="393"/>
      <c r="CP754" s="393"/>
      <c r="CQ754" s="393"/>
      <c r="CR754" s="393"/>
      <c r="CS754" s="393"/>
      <c r="CT754" s="393"/>
      <c r="CU754" s="393"/>
      <c r="CV754" s="393"/>
      <c r="CW754" s="393"/>
      <c r="CX754" s="393"/>
      <c r="CY754" s="393"/>
      <c r="CZ754" s="393"/>
    </row>
    <row r="755" ht="25.15" customHeight="true" x14ac:dyDescent="0.2">
      <c r="C755" s="1155"/>
      <c r="D755" s="1155"/>
      <c r="E755" s="671"/>
      <c r="F755" s="671"/>
      <c r="G755" s="671"/>
      <c r="H755" s="1155"/>
      <c r="I755" s="1155"/>
      <c r="J755" s="671"/>
      <c r="K755" s="671"/>
      <c r="L755" s="671"/>
      <c r="M755" s="1155"/>
      <c r="N755" s="1155"/>
      <c r="O755" s="671"/>
      <c r="P755" s="671"/>
      <c r="Q755" s="671"/>
      <c r="BA755" s="393"/>
      <c r="BB755" s="470"/>
      <c r="BC755" s="393"/>
      <c r="BD755" s="393"/>
      <c r="BE755" s="393"/>
      <c r="BF755" s="393"/>
      <c r="BG755" s="393"/>
      <c r="BH755" s="393"/>
      <c r="BI755" s="393"/>
      <c r="BJ755" s="393"/>
      <c r="BK755" s="393"/>
      <c r="BL755" s="393"/>
      <c r="BM755" s="393"/>
      <c r="BN755" s="393"/>
      <c r="BO755" s="393"/>
      <c r="BP755" s="393"/>
      <c r="BQ755" s="393"/>
      <c r="BR755" s="393"/>
      <c r="BS755" s="393"/>
      <c r="BT755" s="393"/>
      <c r="BU755" s="393"/>
      <c r="BV755" s="393"/>
      <c r="BW755" s="393"/>
      <c r="BX755" s="393"/>
      <c r="BY755" s="393"/>
      <c r="BZ755" s="393"/>
      <c r="CA755" s="393"/>
      <c r="CB755" s="393"/>
      <c r="CC755" s="393"/>
      <c r="CD755" s="393"/>
      <c r="CE755" s="393"/>
      <c r="CF755" s="393"/>
      <c r="CG755" s="393"/>
      <c r="CH755" s="393"/>
      <c r="CI755" s="393"/>
      <c r="CJ755" s="393"/>
      <c r="CK755" s="393"/>
      <c r="CL755" s="393"/>
      <c r="CM755" s="393"/>
      <c r="CN755" s="393"/>
      <c r="CO755" s="393"/>
      <c r="CP755" s="393"/>
      <c r="CQ755" s="393"/>
      <c r="CR755" s="393"/>
      <c r="CS755" s="393"/>
      <c r="CT755" s="393"/>
      <c r="CU755" s="393"/>
      <c r="CV755" s="393"/>
      <c r="CW755" s="393"/>
      <c r="CX755" s="393"/>
      <c r="CY755" s="393"/>
      <c r="CZ755" s="393"/>
    </row>
    <row r="756" ht="25.15" customHeight="true" x14ac:dyDescent="0.2">
      <c r="C756" s="1155"/>
      <c r="D756" s="1155"/>
      <c r="E756" s="671"/>
      <c r="F756" s="671"/>
      <c r="G756" s="671"/>
      <c r="H756" s="1155"/>
      <c r="I756" s="1155"/>
      <c r="J756" s="671"/>
      <c r="K756" s="671"/>
      <c r="L756" s="671"/>
      <c r="M756" s="1155"/>
      <c r="N756" s="1155"/>
      <c r="O756" s="671"/>
      <c r="P756" s="671"/>
      <c r="Q756" s="671"/>
      <c r="BA756" s="393"/>
      <c r="BB756" s="470"/>
      <c r="BC756" s="393"/>
      <c r="BD756" s="393"/>
      <c r="BE756" s="393"/>
      <c r="BF756" s="393"/>
      <c r="BG756" s="393"/>
      <c r="BH756" s="393"/>
      <c r="BI756" s="393"/>
      <c r="BJ756" s="393"/>
      <c r="BK756" s="393"/>
      <c r="BL756" s="393"/>
      <c r="BM756" s="393"/>
      <c r="BN756" s="393"/>
      <c r="BO756" s="393"/>
      <c r="BP756" s="393"/>
      <c r="BQ756" s="393"/>
      <c r="BR756" s="393"/>
      <c r="BS756" s="393"/>
      <c r="BT756" s="393"/>
      <c r="BU756" s="393"/>
      <c r="BV756" s="393"/>
      <c r="BW756" s="393"/>
      <c r="BX756" s="393"/>
      <c r="BY756" s="393"/>
      <c r="BZ756" s="393"/>
      <c r="CA756" s="393"/>
      <c r="CB756" s="393"/>
      <c r="CC756" s="393"/>
      <c r="CD756" s="393"/>
      <c r="CE756" s="393"/>
      <c r="CF756" s="393"/>
      <c r="CG756" s="393"/>
      <c r="CH756" s="393"/>
      <c r="CI756" s="393"/>
      <c r="CJ756" s="393"/>
      <c r="CK756" s="393"/>
      <c r="CL756" s="393"/>
      <c r="CM756" s="393"/>
      <c r="CN756" s="393"/>
      <c r="CO756" s="393"/>
      <c r="CP756" s="393"/>
      <c r="CQ756" s="393"/>
      <c r="CR756" s="393"/>
      <c r="CS756" s="393"/>
      <c r="CT756" s="393"/>
      <c r="CU756" s="393"/>
      <c r="CV756" s="393"/>
      <c r="CW756" s="393"/>
      <c r="CX756" s="393"/>
      <c r="CY756" s="393"/>
      <c r="CZ756" s="393"/>
    </row>
    <row r="757" ht="25.15" customHeight="true" x14ac:dyDescent="0.2">
      <c r="C757" s="1155"/>
      <c r="D757" s="1155"/>
      <c r="E757" s="671"/>
      <c r="F757" s="671"/>
      <c r="G757" s="671"/>
      <c r="H757" s="1155"/>
      <c r="I757" s="1155"/>
      <c r="J757" s="671"/>
      <c r="K757" s="671"/>
      <c r="L757" s="671"/>
      <c r="M757" s="1155"/>
      <c r="N757" s="1155"/>
      <c r="O757" s="671"/>
      <c r="P757" s="671"/>
      <c r="Q757" s="671"/>
      <c r="BA757" s="393"/>
      <c r="BB757" s="470"/>
      <c r="BC757" s="393"/>
      <c r="BD757" s="393"/>
      <c r="BE757" s="393"/>
      <c r="BF757" s="393"/>
      <c r="BG757" s="393"/>
      <c r="BH757" s="393"/>
      <c r="BI757" s="393"/>
      <c r="BJ757" s="393"/>
      <c r="BK757" s="393"/>
      <c r="BL757" s="393"/>
      <c r="BM757" s="393"/>
      <c r="BN757" s="393"/>
      <c r="BO757" s="393"/>
      <c r="BP757" s="393"/>
      <c r="BQ757" s="393"/>
      <c r="BR757" s="393"/>
      <c r="BS757" s="393"/>
      <c r="BT757" s="393"/>
      <c r="BU757" s="393"/>
      <c r="BV757" s="393"/>
      <c r="BW757" s="393"/>
      <c r="BX757" s="393"/>
      <c r="BY757" s="393"/>
      <c r="BZ757" s="393"/>
      <c r="CA757" s="393"/>
      <c r="CB757" s="393"/>
      <c r="CC757" s="393"/>
      <c r="CD757" s="393"/>
      <c r="CE757" s="393"/>
      <c r="CF757" s="393"/>
      <c r="CG757" s="393"/>
      <c r="CH757" s="393"/>
      <c r="CI757" s="393"/>
      <c r="CJ757" s="393"/>
      <c r="CK757" s="393"/>
      <c r="CL757" s="393"/>
      <c r="CM757" s="393"/>
      <c r="CN757" s="393"/>
      <c r="CO757" s="393"/>
      <c r="CP757" s="393"/>
      <c r="CQ757" s="393"/>
      <c r="CR757" s="393"/>
      <c r="CS757" s="393"/>
      <c r="CT757" s="393"/>
      <c r="CU757" s="393"/>
      <c r="CV757" s="393"/>
      <c r="CW757" s="393"/>
      <c r="CX757" s="393"/>
      <c r="CY757" s="393"/>
      <c r="CZ757" s="393"/>
    </row>
    <row r="758" ht="25.15" customHeight="true" x14ac:dyDescent="0.2">
      <c r="C758" s="1155"/>
      <c r="D758" s="1155"/>
      <c r="E758" s="671"/>
      <c r="F758" s="671"/>
      <c r="G758" s="671"/>
      <c r="H758" s="1155"/>
      <c r="I758" s="1155"/>
      <c r="J758" s="671"/>
      <c r="K758" s="671"/>
      <c r="L758" s="671"/>
      <c r="M758" s="1155"/>
      <c r="N758" s="1155"/>
      <c r="O758" s="671"/>
      <c r="P758" s="671"/>
      <c r="Q758" s="671"/>
      <c r="BA758" s="393"/>
      <c r="BB758" s="470"/>
      <c r="BC758" s="393"/>
      <c r="BD758" s="393"/>
      <c r="BE758" s="393"/>
      <c r="BF758" s="393"/>
      <c r="BG758" s="393"/>
      <c r="BH758" s="393"/>
      <c r="BI758" s="393"/>
      <c r="BJ758" s="393"/>
      <c r="BK758" s="393"/>
      <c r="BL758" s="393"/>
      <c r="BM758" s="393"/>
      <c r="BN758" s="393"/>
      <c r="BO758" s="393"/>
      <c r="BP758" s="393"/>
      <c r="BQ758" s="393"/>
      <c r="BR758" s="393"/>
      <c r="BS758" s="393"/>
      <c r="BT758" s="393"/>
      <c r="BU758" s="393"/>
      <c r="BV758" s="393"/>
      <c r="BW758" s="393"/>
      <c r="BX758" s="393"/>
      <c r="BY758" s="393"/>
      <c r="BZ758" s="393"/>
      <c r="CA758" s="393"/>
      <c r="CB758" s="393"/>
      <c r="CC758" s="393"/>
      <c r="CD758" s="393"/>
      <c r="CE758" s="393"/>
      <c r="CF758" s="393"/>
      <c r="CG758" s="393"/>
      <c r="CH758" s="393"/>
      <c r="CI758" s="393"/>
      <c r="CJ758" s="393"/>
      <c r="CK758" s="393"/>
      <c r="CL758" s="393"/>
      <c r="CM758" s="393"/>
      <c r="CN758" s="393"/>
      <c r="CO758" s="393"/>
      <c r="CP758" s="393"/>
      <c r="CQ758" s="393"/>
      <c r="CR758" s="393"/>
      <c r="CS758" s="393"/>
      <c r="CT758" s="393"/>
      <c r="CU758" s="393"/>
      <c r="CV758" s="393"/>
      <c r="CW758" s="393"/>
      <c r="CX758" s="393"/>
      <c r="CY758" s="393"/>
      <c r="CZ758" s="393"/>
    </row>
    <row r="759" ht="25.15" customHeight="true" x14ac:dyDescent="0.2">
      <c r="C759" s="1155"/>
      <c r="D759" s="1155"/>
      <c r="E759" s="671"/>
      <c r="F759" s="671"/>
      <c r="G759" s="671"/>
      <c r="H759" s="1155"/>
      <c r="I759" s="1155"/>
      <c r="J759" s="671"/>
      <c r="K759" s="671"/>
      <c r="L759" s="671"/>
      <c r="M759" s="1155"/>
      <c r="N759" s="1155"/>
      <c r="O759" s="671"/>
      <c r="P759" s="671"/>
      <c r="Q759" s="671"/>
      <c r="BA759" s="393"/>
      <c r="BB759" s="470"/>
      <c r="BC759" s="393"/>
      <c r="BD759" s="393"/>
      <c r="BE759" s="393"/>
      <c r="BF759" s="393"/>
      <c r="BG759" s="393"/>
      <c r="BH759" s="393"/>
      <c r="BI759" s="393"/>
      <c r="BJ759" s="393"/>
      <c r="BK759" s="393"/>
      <c r="BL759" s="393"/>
      <c r="BM759" s="393"/>
      <c r="BN759" s="393"/>
      <c r="BO759" s="393"/>
      <c r="BP759" s="393"/>
      <c r="BQ759" s="393"/>
      <c r="BR759" s="393"/>
      <c r="BS759" s="393"/>
      <c r="BT759" s="393"/>
      <c r="BU759" s="393"/>
      <c r="BV759" s="393"/>
      <c r="BW759" s="393"/>
      <c r="BX759" s="393"/>
      <c r="BY759" s="393"/>
      <c r="BZ759" s="393"/>
      <c r="CA759" s="393"/>
      <c r="CB759" s="393"/>
      <c r="CC759" s="393"/>
      <c r="CD759" s="393"/>
      <c r="CE759" s="393"/>
      <c r="CF759" s="393"/>
      <c r="CG759" s="393"/>
      <c r="CH759" s="393"/>
      <c r="CI759" s="393"/>
      <c r="CJ759" s="393"/>
      <c r="CK759" s="393"/>
      <c r="CL759" s="393"/>
      <c r="CM759" s="393"/>
      <c r="CN759" s="393"/>
      <c r="CO759" s="393"/>
      <c r="CP759" s="393"/>
      <c r="CQ759" s="393"/>
      <c r="CR759" s="393"/>
      <c r="CS759" s="393"/>
      <c r="CT759" s="393"/>
      <c r="CU759" s="393"/>
      <c r="CV759" s="393"/>
      <c r="CW759" s="393"/>
      <c r="CX759" s="393"/>
      <c r="CY759" s="393"/>
      <c r="CZ759" s="393"/>
    </row>
    <row r="760" ht="25.15" customHeight="true" x14ac:dyDescent="0.2">
      <c r="C760" s="1155"/>
      <c r="D760" s="1155"/>
      <c r="E760" s="671"/>
      <c r="F760" s="671"/>
      <c r="G760" s="671"/>
      <c r="H760" s="1155"/>
      <c r="I760" s="1155"/>
      <c r="J760" s="671"/>
      <c r="K760" s="671"/>
      <c r="L760" s="671"/>
      <c r="M760" s="1155"/>
      <c r="N760" s="1155"/>
      <c r="O760" s="671"/>
      <c r="P760" s="671"/>
      <c r="Q760" s="671"/>
      <c r="BA760" s="393"/>
      <c r="BB760" s="470"/>
      <c r="BC760" s="393"/>
      <c r="BD760" s="393"/>
      <c r="BE760" s="393"/>
      <c r="BF760" s="393"/>
      <c r="BG760" s="393"/>
      <c r="BH760" s="393"/>
      <c r="BI760" s="393"/>
      <c r="BJ760" s="393"/>
      <c r="BK760" s="393"/>
      <c r="BL760" s="393"/>
      <c r="BM760" s="393"/>
      <c r="BN760" s="393"/>
      <c r="BO760" s="393"/>
      <c r="BP760" s="393"/>
      <c r="BQ760" s="393"/>
      <c r="BR760" s="393"/>
      <c r="BS760" s="393"/>
      <c r="BT760" s="393"/>
      <c r="BU760" s="393"/>
      <c r="BV760" s="393"/>
      <c r="BW760" s="393"/>
      <c r="BX760" s="393"/>
      <c r="BY760" s="393"/>
      <c r="BZ760" s="393"/>
      <c r="CA760" s="393"/>
      <c r="CB760" s="393"/>
      <c r="CC760" s="393"/>
      <c r="CD760" s="393"/>
      <c r="CE760" s="393"/>
      <c r="CF760" s="393"/>
      <c r="CG760" s="393"/>
      <c r="CH760" s="393"/>
      <c r="CI760" s="393"/>
      <c r="CJ760" s="393"/>
      <c r="CK760" s="393"/>
      <c r="CL760" s="393"/>
      <c r="CM760" s="393"/>
      <c r="CN760" s="393"/>
      <c r="CO760" s="393"/>
      <c r="CP760" s="393"/>
      <c r="CQ760" s="393"/>
      <c r="CR760" s="393"/>
      <c r="CS760" s="393"/>
      <c r="CT760" s="393"/>
      <c r="CU760" s="393"/>
      <c r="CV760" s="393"/>
      <c r="CW760" s="393"/>
      <c r="CX760" s="393"/>
      <c r="CY760" s="393"/>
      <c r="CZ760" s="393"/>
    </row>
    <row r="761" ht="25.15" customHeight="true" x14ac:dyDescent="0.2">
      <c r="C761" s="1155"/>
      <c r="D761" s="1155"/>
      <c r="E761" s="671"/>
      <c r="F761" s="671"/>
      <c r="G761" s="671"/>
      <c r="H761" s="1155"/>
      <c r="I761" s="1155"/>
      <c r="J761" s="671"/>
      <c r="K761" s="671"/>
      <c r="L761" s="671"/>
      <c r="M761" s="1155"/>
      <c r="N761" s="1155"/>
      <c r="O761" s="671"/>
      <c r="P761" s="671"/>
      <c r="Q761" s="671"/>
      <c r="BA761" s="393"/>
      <c r="BB761" s="470"/>
      <c r="BC761" s="393"/>
      <c r="BD761" s="393"/>
      <c r="BE761" s="393"/>
      <c r="BF761" s="393"/>
      <c r="BG761" s="393"/>
      <c r="BH761" s="393"/>
      <c r="BI761" s="393"/>
      <c r="BJ761" s="393"/>
      <c r="BK761" s="393"/>
      <c r="BL761" s="393"/>
      <c r="BM761" s="393"/>
      <c r="BN761" s="393"/>
      <c r="BO761" s="393"/>
      <c r="BP761" s="393"/>
      <c r="BQ761" s="393"/>
      <c r="BR761" s="393"/>
      <c r="BS761" s="393"/>
      <c r="BT761" s="393"/>
      <c r="BU761" s="393"/>
      <c r="BV761" s="393"/>
      <c r="BW761" s="393"/>
      <c r="BX761" s="393"/>
      <c r="BY761" s="393"/>
      <c r="BZ761" s="393"/>
      <c r="CA761" s="393"/>
      <c r="CB761" s="393"/>
      <c r="CC761" s="393"/>
      <c r="CD761" s="393"/>
      <c r="CE761" s="393"/>
      <c r="CF761" s="393"/>
      <c r="CG761" s="393"/>
      <c r="CH761" s="393"/>
      <c r="CI761" s="393"/>
      <c r="CJ761" s="393"/>
      <c r="CK761" s="393"/>
      <c r="CL761" s="393"/>
      <c r="CM761" s="393"/>
      <c r="CN761" s="393"/>
      <c r="CO761" s="393"/>
      <c r="CP761" s="393"/>
      <c r="CQ761" s="393"/>
      <c r="CR761" s="393"/>
      <c r="CS761" s="393"/>
      <c r="CT761" s="393"/>
      <c r="CU761" s="393"/>
      <c r="CV761" s="393"/>
      <c r="CW761" s="393"/>
      <c r="CX761" s="393"/>
      <c r="CY761" s="393"/>
      <c r="CZ761" s="393"/>
    </row>
    <row r="762" ht="25.15" customHeight="true" x14ac:dyDescent="0.2">
      <c r="C762" s="1155"/>
      <c r="D762" s="1155"/>
      <c r="E762" s="671"/>
      <c r="F762" s="671"/>
      <c r="G762" s="671"/>
      <c r="H762" s="1155"/>
      <c r="I762" s="1155"/>
      <c r="J762" s="671"/>
      <c r="K762" s="671"/>
      <c r="L762" s="671"/>
      <c r="M762" s="1155"/>
      <c r="N762" s="1155"/>
      <c r="O762" s="671"/>
      <c r="P762" s="671"/>
      <c r="Q762" s="671"/>
      <c r="BA762" s="393"/>
      <c r="BB762" s="470"/>
      <c r="BC762" s="393"/>
      <c r="BD762" s="393"/>
      <c r="BE762" s="393"/>
      <c r="BF762" s="393"/>
      <c r="BG762" s="393"/>
      <c r="BH762" s="393"/>
      <c r="BI762" s="393"/>
      <c r="BJ762" s="393"/>
      <c r="BK762" s="393"/>
      <c r="BL762" s="393"/>
      <c r="BM762" s="393"/>
      <c r="BN762" s="393"/>
      <c r="BO762" s="393"/>
      <c r="BP762" s="393"/>
      <c r="BQ762" s="393"/>
      <c r="BR762" s="393"/>
      <c r="BS762" s="393"/>
      <c r="BT762" s="393"/>
      <c r="BU762" s="393"/>
      <c r="BV762" s="393"/>
      <c r="BW762" s="393"/>
      <c r="BX762" s="393"/>
      <c r="BY762" s="393"/>
      <c r="BZ762" s="393"/>
      <c r="CA762" s="393"/>
      <c r="CB762" s="393"/>
      <c r="CC762" s="393"/>
      <c r="CD762" s="393"/>
      <c r="CE762" s="393"/>
      <c r="CF762" s="393"/>
      <c r="CG762" s="393"/>
      <c r="CH762" s="393"/>
      <c r="CI762" s="393"/>
      <c r="CJ762" s="393"/>
      <c r="CK762" s="393"/>
      <c r="CL762" s="393"/>
      <c r="CM762" s="393"/>
      <c r="CN762" s="393"/>
      <c r="CO762" s="393"/>
      <c r="CP762" s="393"/>
      <c r="CQ762" s="393"/>
      <c r="CR762" s="393"/>
      <c r="CS762" s="393"/>
      <c r="CT762" s="393"/>
      <c r="CU762" s="393"/>
      <c r="CV762" s="393"/>
      <c r="CW762" s="393"/>
      <c r="CX762" s="393"/>
      <c r="CY762" s="393"/>
      <c r="CZ762" s="393"/>
    </row>
    <row r="763" ht="25.15" customHeight="true" x14ac:dyDescent="0.2">
      <c r="C763" s="1155"/>
      <c r="D763" s="1155"/>
      <c r="E763" s="671"/>
      <c r="F763" s="671"/>
      <c r="G763" s="671"/>
      <c r="H763" s="1155"/>
      <c r="I763" s="1155"/>
      <c r="J763" s="671"/>
      <c r="K763" s="671"/>
      <c r="L763" s="671"/>
      <c r="M763" s="1155"/>
      <c r="N763" s="1155"/>
      <c r="O763" s="671"/>
      <c r="P763" s="671"/>
      <c r="Q763" s="671"/>
      <c r="BA763" s="393"/>
      <c r="BB763" s="470"/>
      <c r="BC763" s="393"/>
      <c r="BD763" s="393"/>
      <c r="BE763" s="393"/>
      <c r="BF763" s="393"/>
      <c r="BG763" s="393"/>
      <c r="BH763" s="393"/>
      <c r="BI763" s="393"/>
      <c r="BJ763" s="393"/>
      <c r="BK763" s="393"/>
      <c r="BL763" s="393"/>
      <c r="BM763" s="393"/>
      <c r="BN763" s="393"/>
      <c r="BO763" s="393"/>
      <c r="BP763" s="393"/>
      <c r="BQ763" s="393"/>
      <c r="BR763" s="393"/>
      <c r="BS763" s="393"/>
      <c r="BT763" s="393"/>
      <c r="BU763" s="393"/>
      <c r="BV763" s="393"/>
      <c r="BW763" s="393"/>
      <c r="BX763" s="393"/>
      <c r="BY763" s="393"/>
      <c r="BZ763" s="393"/>
      <c r="CA763" s="393"/>
      <c r="CB763" s="393"/>
      <c r="CC763" s="393"/>
      <c r="CD763" s="393"/>
      <c r="CE763" s="393"/>
      <c r="CF763" s="393"/>
      <c r="CG763" s="393"/>
      <c r="CH763" s="393"/>
      <c r="CI763" s="393"/>
      <c r="CJ763" s="393"/>
      <c r="CK763" s="393"/>
      <c r="CL763" s="393"/>
      <c r="CM763" s="393"/>
      <c r="CN763" s="393"/>
      <c r="CO763" s="393"/>
      <c r="CP763" s="393"/>
      <c r="CQ763" s="393"/>
      <c r="CR763" s="393"/>
      <c r="CS763" s="393"/>
      <c r="CT763" s="393"/>
      <c r="CU763" s="393"/>
      <c r="CV763" s="393"/>
      <c r="CW763" s="393"/>
      <c r="CX763" s="393"/>
      <c r="CY763" s="393"/>
      <c r="CZ763" s="393"/>
    </row>
    <row r="764" ht="25.15" customHeight="true" x14ac:dyDescent="0.2">
      <c r="C764" s="1155"/>
      <c r="D764" s="1155"/>
      <c r="E764" s="671"/>
      <c r="F764" s="671"/>
      <c r="G764" s="671"/>
      <c r="H764" s="1155"/>
      <c r="I764" s="1155"/>
      <c r="J764" s="671"/>
      <c r="K764" s="671"/>
      <c r="L764" s="671"/>
      <c r="M764" s="1155"/>
      <c r="N764" s="1155"/>
      <c r="O764" s="671"/>
      <c r="P764" s="671"/>
      <c r="Q764" s="671"/>
      <c r="BA764" s="393"/>
      <c r="BB764" s="470"/>
      <c r="BC764" s="393"/>
      <c r="BD764" s="393"/>
      <c r="BE764" s="393"/>
      <c r="BF764" s="393"/>
      <c r="BG764" s="393"/>
      <c r="BH764" s="393"/>
      <c r="BI764" s="393"/>
      <c r="BJ764" s="393"/>
      <c r="BK764" s="393"/>
      <c r="BL764" s="393"/>
      <c r="BM764" s="393"/>
      <c r="BN764" s="393"/>
      <c r="BO764" s="393"/>
      <c r="BP764" s="393"/>
      <c r="BQ764" s="393"/>
      <c r="BR764" s="393"/>
      <c r="BS764" s="393"/>
      <c r="BT764" s="393"/>
      <c r="BU764" s="393"/>
      <c r="BV764" s="393"/>
      <c r="BW764" s="393"/>
      <c r="BX764" s="393"/>
      <c r="BY764" s="393"/>
      <c r="BZ764" s="393"/>
      <c r="CA764" s="393"/>
      <c r="CB764" s="393"/>
      <c r="CC764" s="393"/>
      <c r="CD764" s="393"/>
      <c r="CE764" s="393"/>
      <c r="CF764" s="393"/>
      <c r="CG764" s="393"/>
      <c r="CH764" s="393"/>
      <c r="CI764" s="393"/>
      <c r="CJ764" s="393"/>
      <c r="CK764" s="393"/>
      <c r="CL764" s="393"/>
      <c r="CM764" s="393"/>
      <c r="CN764" s="393"/>
      <c r="CO764" s="393"/>
      <c r="CP764" s="393"/>
      <c r="CQ764" s="393"/>
      <c r="CR764" s="393"/>
      <c r="CS764" s="393"/>
      <c r="CT764" s="393"/>
      <c r="CU764" s="393"/>
      <c r="CV764" s="393"/>
      <c r="CW764" s="393"/>
      <c r="CX764" s="393"/>
      <c r="CY764" s="393"/>
      <c r="CZ764" s="393"/>
    </row>
    <row r="765" ht="25.15" customHeight="true" x14ac:dyDescent="0.2">
      <c r="C765" s="1155"/>
      <c r="D765" s="1155"/>
      <c r="E765" s="671"/>
      <c r="F765" s="671"/>
      <c r="G765" s="671"/>
      <c r="H765" s="1155"/>
      <c r="I765" s="1155"/>
      <c r="J765" s="671"/>
      <c r="K765" s="671"/>
      <c r="L765" s="671"/>
      <c r="M765" s="1155"/>
      <c r="N765" s="1155"/>
      <c r="O765" s="671"/>
      <c r="P765" s="671"/>
      <c r="Q765" s="671"/>
      <c r="BA765" s="393"/>
      <c r="BB765" s="470"/>
      <c r="BC765" s="393"/>
      <c r="BD765" s="393"/>
      <c r="BE765" s="393"/>
      <c r="BF765" s="393"/>
      <c r="BG765" s="393"/>
      <c r="BH765" s="393"/>
      <c r="BI765" s="393"/>
      <c r="BJ765" s="393"/>
      <c r="BK765" s="393"/>
      <c r="BL765" s="393"/>
      <c r="BM765" s="393"/>
      <c r="BN765" s="393"/>
      <c r="BO765" s="393"/>
      <c r="BP765" s="393"/>
      <c r="BQ765" s="393"/>
      <c r="BR765" s="393"/>
      <c r="BS765" s="393"/>
      <c r="BT765" s="393"/>
      <c r="BU765" s="393"/>
      <c r="BV765" s="393"/>
      <c r="BW765" s="393"/>
      <c r="BX765" s="393"/>
      <c r="BY765" s="393"/>
      <c r="BZ765" s="393"/>
      <c r="CA765" s="393"/>
      <c r="CB765" s="393"/>
      <c r="CC765" s="393"/>
      <c r="CD765" s="393"/>
      <c r="CE765" s="393"/>
      <c r="CF765" s="393"/>
      <c r="CG765" s="393"/>
      <c r="CH765" s="393"/>
      <c r="CI765" s="393"/>
      <c r="CJ765" s="393"/>
      <c r="CK765" s="393"/>
      <c r="CL765" s="393"/>
      <c r="CM765" s="393"/>
      <c r="CN765" s="393"/>
      <c r="CO765" s="393"/>
      <c r="CP765" s="393"/>
      <c r="CQ765" s="393"/>
      <c r="CR765" s="393"/>
      <c r="CS765" s="393"/>
      <c r="CT765" s="393"/>
      <c r="CU765" s="393"/>
      <c r="CV765" s="393"/>
      <c r="CW765" s="393"/>
      <c r="CX765" s="393"/>
      <c r="CY765" s="393"/>
      <c r="CZ765" s="393"/>
    </row>
    <row r="766" ht="25.15" customHeight="true" x14ac:dyDescent="0.2">
      <c r="C766" s="1155"/>
      <c r="D766" s="1155"/>
      <c r="E766" s="671"/>
      <c r="F766" s="671"/>
      <c r="G766" s="671"/>
      <c r="H766" s="1155"/>
      <c r="I766" s="1155"/>
      <c r="J766" s="671"/>
      <c r="K766" s="671"/>
      <c r="L766" s="671"/>
      <c r="M766" s="1155"/>
      <c r="N766" s="1155"/>
      <c r="O766" s="671"/>
      <c r="P766" s="671"/>
      <c r="Q766" s="671"/>
      <c r="BA766" s="393"/>
      <c r="BB766" s="470"/>
      <c r="BC766" s="393"/>
      <c r="BD766" s="393"/>
      <c r="BE766" s="393"/>
      <c r="BF766" s="393"/>
      <c r="BG766" s="393"/>
      <c r="BH766" s="393"/>
      <c r="BI766" s="393"/>
      <c r="BJ766" s="393"/>
      <c r="BK766" s="393"/>
      <c r="BL766" s="393"/>
      <c r="BM766" s="393"/>
      <c r="BN766" s="393"/>
      <c r="BO766" s="393"/>
      <c r="BP766" s="393"/>
      <c r="BQ766" s="393"/>
      <c r="BR766" s="393"/>
      <c r="BS766" s="393"/>
      <c r="BT766" s="393"/>
      <c r="BU766" s="393"/>
      <c r="BV766" s="393"/>
      <c r="BW766" s="393"/>
      <c r="BX766" s="393"/>
      <c r="BY766" s="393"/>
      <c r="BZ766" s="393"/>
      <c r="CA766" s="393"/>
      <c r="CB766" s="393"/>
      <c r="CC766" s="393"/>
      <c r="CD766" s="393"/>
      <c r="CE766" s="393"/>
      <c r="CF766" s="393"/>
      <c r="CG766" s="393"/>
      <c r="CH766" s="393"/>
      <c r="CI766" s="393"/>
      <c r="CJ766" s="393"/>
      <c r="CK766" s="393"/>
      <c r="CL766" s="393"/>
      <c r="CM766" s="393"/>
      <c r="CN766" s="393"/>
      <c r="CO766" s="393"/>
      <c r="CP766" s="393"/>
      <c r="CQ766" s="393"/>
      <c r="CR766" s="393"/>
      <c r="CS766" s="393"/>
      <c r="CT766" s="393"/>
      <c r="CU766" s="393"/>
      <c r="CV766" s="393"/>
      <c r="CW766" s="393"/>
      <c r="CX766" s="393"/>
      <c r="CY766" s="393"/>
      <c r="CZ766" s="393"/>
    </row>
    <row r="767" ht="25.15" customHeight="true" x14ac:dyDescent="0.2">
      <c r="C767" s="1155"/>
      <c r="D767" s="1155"/>
      <c r="E767" s="671"/>
      <c r="F767" s="671"/>
      <c r="G767" s="671"/>
      <c r="H767" s="1155"/>
      <c r="I767" s="1155"/>
      <c r="J767" s="671"/>
      <c r="K767" s="671"/>
      <c r="L767" s="671"/>
      <c r="M767" s="1155"/>
      <c r="N767" s="1155"/>
      <c r="O767" s="671"/>
      <c r="P767" s="671"/>
      <c r="Q767" s="671"/>
      <c r="BA767" s="393"/>
      <c r="BB767" s="470"/>
      <c r="BC767" s="393"/>
      <c r="BD767" s="393"/>
      <c r="BE767" s="393"/>
      <c r="BF767" s="393"/>
      <c r="BG767" s="393"/>
      <c r="BH767" s="393"/>
      <c r="BI767" s="393"/>
      <c r="BJ767" s="393"/>
      <c r="BK767" s="393"/>
      <c r="BL767" s="393"/>
      <c r="BM767" s="393"/>
      <c r="BN767" s="393"/>
      <c r="BO767" s="393"/>
      <c r="BP767" s="393"/>
      <c r="BQ767" s="393"/>
      <c r="BR767" s="393"/>
      <c r="BS767" s="393"/>
      <c r="BT767" s="393"/>
      <c r="BU767" s="393"/>
      <c r="BV767" s="393"/>
      <c r="BW767" s="393"/>
      <c r="BX767" s="393"/>
      <c r="BY767" s="393"/>
      <c r="BZ767" s="393"/>
      <c r="CA767" s="393"/>
      <c r="CB767" s="393"/>
      <c r="CC767" s="393"/>
      <c r="CD767" s="393"/>
      <c r="CE767" s="393"/>
      <c r="CF767" s="393"/>
      <c r="CG767" s="393"/>
      <c r="CH767" s="393"/>
      <c r="CI767" s="393"/>
      <c r="CJ767" s="393"/>
      <c r="CK767" s="393"/>
      <c r="CL767" s="393"/>
      <c r="CM767" s="393"/>
      <c r="CN767" s="393"/>
      <c r="CO767" s="393"/>
      <c r="CP767" s="393"/>
      <c r="CQ767" s="393"/>
      <c r="CR767" s="393"/>
      <c r="CS767" s="393"/>
      <c r="CT767" s="393"/>
      <c r="CU767" s="393"/>
      <c r="CV767" s="393"/>
      <c r="CW767" s="393"/>
      <c r="CX767" s="393"/>
      <c r="CY767" s="393"/>
      <c r="CZ767" s="393"/>
    </row>
    <row r="768" ht="25.15" customHeight="true" x14ac:dyDescent="0.2">
      <c r="C768" s="1155"/>
      <c r="D768" s="1155"/>
      <c r="E768" s="671"/>
      <c r="F768" s="671"/>
      <c r="G768" s="671"/>
      <c r="H768" s="1155"/>
      <c r="I768" s="1155"/>
      <c r="J768" s="671"/>
      <c r="K768" s="671"/>
      <c r="L768" s="671"/>
      <c r="M768" s="1155"/>
      <c r="N768" s="1155"/>
      <c r="O768" s="671"/>
      <c r="P768" s="671"/>
      <c r="Q768" s="671"/>
      <c r="BA768" s="391"/>
      <c r="BB768" s="471"/>
      <c r="BC768" s="391"/>
      <c r="BD768" s="391"/>
      <c r="BE768" s="391"/>
      <c r="BF768" s="391"/>
      <c r="BG768" s="391"/>
      <c r="BH768" s="391"/>
      <c r="BI768" s="391"/>
      <c r="BJ768" s="391"/>
      <c r="BK768" s="391"/>
      <c r="BL768" s="391"/>
      <c r="BM768" s="391"/>
      <c r="BN768" s="391"/>
      <c r="BO768" s="391"/>
      <c r="BP768" s="391"/>
      <c r="BQ768" s="391"/>
      <c r="BR768" s="391"/>
      <c r="BS768" s="391"/>
      <c r="BT768" s="391"/>
      <c r="BU768" s="391"/>
      <c r="BV768" s="391"/>
      <c r="BW768" s="391"/>
      <c r="BX768" s="391"/>
      <c r="BY768" s="391"/>
      <c r="BZ768" s="391"/>
      <c r="CA768" s="391"/>
      <c r="CB768" s="391"/>
      <c r="CC768" s="391"/>
      <c r="CD768" s="391"/>
      <c r="CE768" s="391"/>
      <c r="CF768" s="391"/>
      <c r="CG768" s="391"/>
      <c r="CH768" s="391"/>
      <c r="CI768" s="391"/>
      <c r="CJ768" s="391"/>
      <c r="CK768" s="391"/>
      <c r="CL768" s="391"/>
      <c r="CM768" s="391"/>
      <c r="CN768" s="391"/>
      <c r="CO768" s="391"/>
      <c r="CP768" s="391"/>
      <c r="CQ768" s="391"/>
      <c r="CR768" s="391"/>
      <c r="CS768" s="391"/>
      <c r="CT768" s="391"/>
      <c r="CU768" s="391"/>
      <c r="CV768" s="391"/>
      <c r="CW768" s="391"/>
      <c r="CX768" s="391"/>
      <c r="CY768" s="391"/>
      <c r="CZ768" s="391"/>
    </row>
    <row r="769" ht="25.15" customHeight="true" x14ac:dyDescent="0.2">
      <c r="C769" s="1155"/>
      <c r="D769" s="1155"/>
      <c r="E769" s="671"/>
      <c r="F769" s="671"/>
      <c r="G769" s="671"/>
      <c r="H769" s="1155"/>
      <c r="I769" s="1155"/>
      <c r="J769" s="671"/>
      <c r="K769" s="671"/>
      <c r="L769" s="671"/>
      <c r="M769" s="1155"/>
      <c r="N769" s="1155"/>
      <c r="O769" s="671"/>
      <c r="P769" s="671"/>
      <c r="Q769" s="671"/>
      <c r="BA769" s="391"/>
      <c r="BB769" s="471"/>
      <c r="BC769" s="391"/>
      <c r="BD769" s="391"/>
      <c r="BE769" s="391"/>
      <c r="BF769" s="391"/>
      <c r="BG769" s="391"/>
      <c r="BH769" s="391"/>
      <c r="BI769" s="391"/>
      <c r="BJ769" s="391"/>
      <c r="BK769" s="391"/>
      <c r="BL769" s="391"/>
      <c r="BM769" s="391"/>
      <c r="BN769" s="391"/>
      <c r="BO769" s="391"/>
      <c r="BP769" s="391"/>
      <c r="BQ769" s="391"/>
      <c r="BR769" s="391"/>
      <c r="BS769" s="391"/>
      <c r="BT769" s="391"/>
      <c r="BU769" s="391"/>
      <c r="BV769" s="391"/>
      <c r="BW769" s="391"/>
      <c r="BX769" s="391"/>
      <c r="BY769" s="391"/>
      <c r="BZ769" s="391"/>
      <c r="CA769" s="391"/>
      <c r="CB769" s="391"/>
      <c r="CC769" s="391"/>
      <c r="CD769" s="391"/>
      <c r="CE769" s="391"/>
      <c r="CF769" s="391"/>
      <c r="CG769" s="391"/>
      <c r="CH769" s="391"/>
      <c r="CI769" s="391"/>
      <c r="CJ769" s="391"/>
      <c r="CK769" s="391"/>
      <c r="CL769" s="391"/>
      <c r="CM769" s="391"/>
      <c r="CN769" s="391"/>
      <c r="CO769" s="391"/>
      <c r="CP769" s="391"/>
      <c r="CQ769" s="391"/>
      <c r="CR769" s="391"/>
      <c r="CS769" s="391"/>
      <c r="CT769" s="391"/>
      <c r="CU769" s="391"/>
      <c r="CV769" s="391"/>
      <c r="CW769" s="391"/>
      <c r="CX769" s="391"/>
      <c r="CY769" s="391"/>
      <c r="CZ769" s="391"/>
    </row>
    <row r="770" ht="25.15" customHeight="true" x14ac:dyDescent="0.2">
      <c r="C770" s="1155"/>
      <c r="D770" s="1155"/>
      <c r="E770" s="671"/>
      <c r="F770" s="671"/>
      <c r="G770" s="671"/>
      <c r="H770" s="1155"/>
      <c r="I770" s="1155"/>
      <c r="J770" s="671"/>
      <c r="K770" s="671"/>
      <c r="L770" s="671"/>
      <c r="M770" s="1155"/>
      <c r="N770" s="1155"/>
      <c r="O770" s="671"/>
      <c r="P770" s="671"/>
      <c r="Q770" s="671"/>
      <c r="BA770" s="391"/>
      <c r="BB770" s="471"/>
      <c r="BC770" s="391"/>
      <c r="BD770" s="391"/>
      <c r="BE770" s="391"/>
      <c r="BF770" s="391"/>
      <c r="BG770" s="391"/>
      <c r="BH770" s="391"/>
      <c r="BI770" s="391"/>
      <c r="BJ770" s="391"/>
      <c r="BK770" s="391"/>
      <c r="BL770" s="391"/>
      <c r="BM770" s="391"/>
      <c r="BN770" s="391"/>
      <c r="BO770" s="391"/>
      <c r="BP770" s="391"/>
      <c r="BQ770" s="391"/>
      <c r="BR770" s="391"/>
      <c r="BS770" s="391"/>
      <c r="BT770" s="391"/>
      <c r="BU770" s="391"/>
      <c r="BV770" s="391"/>
      <c r="BW770" s="391"/>
      <c r="BX770" s="391"/>
      <c r="BY770" s="391"/>
      <c r="BZ770" s="391"/>
      <c r="CA770" s="391"/>
      <c r="CB770" s="391"/>
      <c r="CC770" s="391"/>
      <c r="CD770" s="391"/>
      <c r="CE770" s="391"/>
      <c r="CF770" s="391"/>
      <c r="CG770" s="391"/>
      <c r="CH770" s="391"/>
      <c r="CI770" s="391"/>
      <c r="CJ770" s="391"/>
      <c r="CK770" s="391"/>
      <c r="CL770" s="391"/>
      <c r="CM770" s="391"/>
      <c r="CN770" s="391"/>
      <c r="CO770" s="391"/>
      <c r="CP770" s="391"/>
      <c r="CQ770" s="391"/>
      <c r="CR770" s="391"/>
      <c r="CS770" s="391"/>
      <c r="CT770" s="391"/>
      <c r="CU770" s="391"/>
      <c r="CV770" s="391"/>
      <c r="CW770" s="391"/>
      <c r="CX770" s="391"/>
      <c r="CY770" s="391"/>
      <c r="CZ770" s="391"/>
    </row>
    <row r="771" ht="25.15" customHeight="true" x14ac:dyDescent="0.2">
      <c r="C771" s="1155"/>
      <c r="D771" s="1155"/>
      <c r="E771" s="671"/>
      <c r="F771" s="671"/>
      <c r="G771" s="671"/>
      <c r="H771" s="1155"/>
      <c r="I771" s="1155"/>
      <c r="J771" s="671"/>
      <c r="K771" s="671"/>
      <c r="L771" s="671"/>
      <c r="M771" s="1155"/>
      <c r="N771" s="1155"/>
      <c r="O771" s="671"/>
      <c r="P771" s="671"/>
      <c r="Q771" s="671"/>
      <c r="BA771" s="391"/>
      <c r="BB771" s="471"/>
      <c r="BC771" s="391"/>
      <c r="BD771" s="391"/>
      <c r="BE771" s="391"/>
      <c r="BF771" s="391"/>
      <c r="BG771" s="391"/>
      <c r="BH771" s="391"/>
      <c r="BI771" s="391"/>
      <c r="BJ771" s="391"/>
      <c r="BK771" s="391"/>
      <c r="BL771" s="391"/>
      <c r="BM771" s="391"/>
      <c r="BN771" s="391"/>
      <c r="BO771" s="391"/>
      <c r="BP771" s="391"/>
      <c r="BQ771" s="391"/>
      <c r="BR771" s="391"/>
      <c r="BS771" s="391"/>
      <c r="BT771" s="391"/>
      <c r="BU771" s="391"/>
      <c r="BV771" s="391"/>
      <c r="BW771" s="391"/>
      <c r="BX771" s="391"/>
      <c r="BY771" s="391"/>
      <c r="BZ771" s="391"/>
      <c r="CA771" s="391"/>
      <c r="CB771" s="391"/>
      <c r="CC771" s="391"/>
      <c r="CD771" s="391"/>
      <c r="CE771" s="391"/>
      <c r="CF771" s="391"/>
      <c r="CG771" s="391"/>
      <c r="CH771" s="391"/>
      <c r="CI771" s="391"/>
      <c r="CJ771" s="391"/>
      <c r="CK771" s="391"/>
      <c r="CL771" s="391"/>
      <c r="CM771" s="391"/>
      <c r="CN771" s="391"/>
      <c r="CO771" s="391"/>
      <c r="CP771" s="391"/>
      <c r="CQ771" s="391"/>
      <c r="CR771" s="391"/>
      <c r="CS771" s="391"/>
      <c r="CT771" s="391"/>
      <c r="CU771" s="391"/>
      <c r="CV771" s="391"/>
      <c r="CW771" s="391"/>
      <c r="CX771" s="391"/>
      <c r="CY771" s="391"/>
      <c r="CZ771" s="391"/>
    </row>
    <row r="772" ht="25.15" customHeight="true" x14ac:dyDescent="0.2">
      <c r="C772" s="1155"/>
      <c r="D772" s="1155"/>
      <c r="E772" s="671"/>
      <c r="F772" s="671"/>
      <c r="G772" s="671"/>
      <c r="H772" s="1155"/>
      <c r="I772" s="1155"/>
      <c r="J772" s="671"/>
      <c r="K772" s="671"/>
      <c r="L772" s="671"/>
      <c r="M772" s="1155"/>
      <c r="N772" s="1155"/>
      <c r="O772" s="671"/>
      <c r="P772" s="671"/>
      <c r="Q772" s="671"/>
      <c r="BA772" s="391"/>
      <c r="BB772" s="471"/>
      <c r="BC772" s="391"/>
      <c r="BD772" s="391"/>
      <c r="BE772" s="391"/>
      <c r="BF772" s="391"/>
      <c r="BG772" s="391"/>
      <c r="BH772" s="391"/>
      <c r="BI772" s="391"/>
      <c r="BJ772" s="391"/>
      <c r="BK772" s="391"/>
      <c r="BL772" s="391"/>
      <c r="BM772" s="391"/>
      <c r="BN772" s="391"/>
      <c r="BO772" s="391"/>
      <c r="BP772" s="391"/>
      <c r="BQ772" s="391"/>
      <c r="BR772" s="391"/>
      <c r="BS772" s="391"/>
      <c r="BT772" s="391"/>
      <c r="BU772" s="391"/>
      <c r="BV772" s="391"/>
      <c r="BW772" s="391"/>
      <c r="BX772" s="391"/>
      <c r="BY772" s="391"/>
      <c r="BZ772" s="391"/>
      <c r="CA772" s="391"/>
      <c r="CB772" s="391"/>
      <c r="CC772" s="391"/>
      <c r="CD772" s="391"/>
      <c r="CE772" s="391"/>
      <c r="CF772" s="391"/>
      <c r="CG772" s="391"/>
      <c r="CH772" s="391"/>
      <c r="CI772" s="391"/>
      <c r="CJ772" s="391"/>
      <c r="CK772" s="391"/>
      <c r="CL772" s="391"/>
      <c r="CM772" s="391"/>
      <c r="CN772" s="391"/>
      <c r="CO772" s="391"/>
      <c r="CP772" s="391"/>
      <c r="CQ772" s="391"/>
      <c r="CR772" s="391"/>
      <c r="CS772" s="391"/>
      <c r="CT772" s="391"/>
      <c r="CU772" s="391"/>
      <c r="CV772" s="391"/>
      <c r="CW772" s="391"/>
      <c r="CX772" s="391"/>
      <c r="CY772" s="391"/>
      <c r="CZ772" s="391"/>
    </row>
    <row r="773" ht="25.15" customHeight="true" x14ac:dyDescent="0.2">
      <c r="C773" s="1155"/>
      <c r="D773" s="1155"/>
      <c r="E773" s="671"/>
      <c r="F773" s="671"/>
      <c r="G773" s="671"/>
      <c r="H773" s="1155"/>
      <c r="I773" s="1155"/>
      <c r="J773" s="671"/>
      <c r="K773" s="671"/>
      <c r="L773" s="671"/>
      <c r="M773" s="1155"/>
      <c r="N773" s="1155"/>
      <c r="O773" s="671"/>
      <c r="P773" s="671"/>
      <c r="Q773" s="671"/>
      <c r="BA773" s="391"/>
      <c r="BB773" s="471"/>
      <c r="BC773" s="391"/>
      <c r="BD773" s="391"/>
      <c r="BE773" s="391"/>
      <c r="BF773" s="391"/>
      <c r="BG773" s="391"/>
      <c r="BH773" s="391"/>
      <c r="BI773" s="391"/>
      <c r="BJ773" s="391"/>
      <c r="BK773" s="391"/>
      <c r="BL773" s="391"/>
      <c r="BM773" s="391"/>
      <c r="BN773" s="391"/>
      <c r="BO773" s="391"/>
      <c r="BP773" s="391"/>
      <c r="BQ773" s="391"/>
      <c r="BR773" s="391"/>
      <c r="BS773" s="391"/>
      <c r="BT773" s="391"/>
      <c r="BU773" s="391"/>
      <c r="BV773" s="391"/>
      <c r="BW773" s="391"/>
      <c r="BX773" s="391"/>
      <c r="BY773" s="391"/>
      <c r="BZ773" s="391"/>
      <c r="CA773" s="391"/>
      <c r="CB773" s="391"/>
      <c r="CC773" s="391"/>
      <c r="CD773" s="391"/>
      <c r="CE773" s="391"/>
      <c r="CF773" s="391"/>
      <c r="CG773" s="391"/>
      <c r="CH773" s="391"/>
      <c r="CI773" s="391"/>
      <c r="CJ773" s="391"/>
      <c r="CK773" s="391"/>
      <c r="CL773" s="391"/>
      <c r="CM773" s="391"/>
      <c r="CN773" s="391"/>
      <c r="CO773" s="391"/>
      <c r="CP773" s="391"/>
      <c r="CQ773" s="391"/>
      <c r="CR773" s="391"/>
      <c r="CS773" s="391"/>
      <c r="CT773" s="391"/>
      <c r="CU773" s="391"/>
      <c r="CV773" s="391"/>
      <c r="CW773" s="391"/>
      <c r="CX773" s="391"/>
      <c r="CY773" s="391"/>
      <c r="CZ773" s="391"/>
    </row>
    <row r="774" ht="25.15" customHeight="true" x14ac:dyDescent="0.2">
      <c r="C774" s="1155"/>
      <c r="D774" s="1155"/>
      <c r="E774" s="671"/>
      <c r="F774" s="671"/>
      <c r="G774" s="671"/>
      <c r="H774" s="1155"/>
      <c r="I774" s="1155"/>
      <c r="J774" s="671"/>
      <c r="K774" s="671"/>
      <c r="L774" s="671"/>
      <c r="M774" s="1155"/>
      <c r="N774" s="1155"/>
      <c r="O774" s="671"/>
      <c r="P774" s="671"/>
      <c r="Q774" s="671"/>
      <c r="BA774" s="391"/>
      <c r="BB774" s="471"/>
      <c r="BC774" s="391"/>
      <c r="BD774" s="391"/>
      <c r="BE774" s="391"/>
      <c r="BF774" s="391"/>
      <c r="BG774" s="391"/>
      <c r="BH774" s="391"/>
      <c r="BI774" s="391"/>
      <c r="BJ774" s="391"/>
      <c r="BK774" s="391"/>
      <c r="BL774" s="391"/>
      <c r="BM774" s="391"/>
      <c r="BN774" s="391"/>
      <c r="BO774" s="391"/>
      <c r="BP774" s="391"/>
      <c r="BQ774" s="391"/>
      <c r="BR774" s="391"/>
      <c r="BS774" s="391"/>
      <c r="BT774" s="391"/>
      <c r="BU774" s="391"/>
      <c r="BV774" s="391"/>
      <c r="BW774" s="391"/>
      <c r="BX774" s="391"/>
      <c r="BY774" s="391"/>
      <c r="BZ774" s="391"/>
      <c r="CA774" s="391"/>
      <c r="CB774" s="391"/>
      <c r="CC774" s="391"/>
      <c r="CD774" s="391"/>
      <c r="CE774" s="391"/>
      <c r="CF774" s="391"/>
      <c r="CG774" s="391"/>
      <c r="CH774" s="391"/>
      <c r="CI774" s="391"/>
      <c r="CJ774" s="391"/>
      <c r="CK774" s="391"/>
      <c r="CL774" s="391"/>
      <c r="CM774" s="391"/>
      <c r="CN774" s="391"/>
      <c r="CO774" s="391"/>
      <c r="CP774" s="391"/>
      <c r="CQ774" s="391"/>
      <c r="CR774" s="391"/>
      <c r="CS774" s="391"/>
      <c r="CT774" s="391"/>
      <c r="CU774" s="391"/>
      <c r="CV774" s="391"/>
      <c r="CW774" s="391"/>
      <c r="CX774" s="391"/>
      <c r="CY774" s="391"/>
      <c r="CZ774" s="391"/>
    </row>
    <row r="775" ht="25.15" customHeight="true" x14ac:dyDescent="0.2">
      <c r="C775" s="1155"/>
      <c r="D775" s="1155"/>
      <c r="E775" s="671"/>
      <c r="F775" s="671"/>
      <c r="G775" s="671"/>
      <c r="H775" s="1155"/>
      <c r="I775" s="1155"/>
      <c r="J775" s="671"/>
      <c r="K775" s="671"/>
      <c r="L775" s="671"/>
      <c r="M775" s="1155"/>
      <c r="N775" s="1155"/>
      <c r="O775" s="671"/>
      <c r="P775" s="671"/>
      <c r="Q775" s="671"/>
      <c r="BA775" s="391"/>
      <c r="BB775" s="471"/>
      <c r="BC775" s="391"/>
      <c r="BD775" s="391"/>
      <c r="BE775" s="391"/>
      <c r="BF775" s="391"/>
      <c r="BG775" s="391"/>
      <c r="BH775" s="391"/>
      <c r="BI775" s="391"/>
      <c r="BJ775" s="391"/>
      <c r="BK775" s="391"/>
      <c r="BL775" s="391"/>
      <c r="BM775" s="391"/>
      <c r="BN775" s="391"/>
      <c r="BO775" s="391"/>
      <c r="BP775" s="391"/>
      <c r="BQ775" s="391"/>
      <c r="BR775" s="391"/>
      <c r="BS775" s="391"/>
      <c r="BT775" s="391"/>
      <c r="BU775" s="391"/>
      <c r="BV775" s="391"/>
      <c r="BW775" s="391"/>
      <c r="BX775" s="391"/>
      <c r="BY775" s="391"/>
      <c r="BZ775" s="391"/>
      <c r="CA775" s="391"/>
      <c r="CB775" s="391"/>
      <c r="CC775" s="391"/>
      <c r="CD775" s="391"/>
      <c r="CE775" s="391"/>
      <c r="CF775" s="391"/>
      <c r="CG775" s="391"/>
      <c r="CH775" s="391"/>
      <c r="CI775" s="391"/>
      <c r="CJ775" s="391"/>
      <c r="CK775" s="391"/>
      <c r="CL775" s="391"/>
      <c r="CM775" s="391"/>
      <c r="CN775" s="391"/>
      <c r="CO775" s="391"/>
      <c r="CP775" s="391"/>
      <c r="CQ775" s="391"/>
      <c r="CR775" s="391"/>
      <c r="CS775" s="391"/>
      <c r="CT775" s="391"/>
      <c r="CU775" s="391"/>
      <c r="CV775" s="391"/>
      <c r="CW775" s="391"/>
      <c r="CX775" s="391"/>
      <c r="CY775" s="391"/>
      <c r="CZ775" s="391"/>
    </row>
    <row r="776" ht="25.15" customHeight="true" x14ac:dyDescent="0.2">
      <c r="C776" s="1155"/>
      <c r="D776" s="1155"/>
      <c r="E776" s="671"/>
      <c r="F776" s="671"/>
      <c r="G776" s="671"/>
      <c r="H776" s="1155"/>
      <c r="I776" s="1155"/>
      <c r="J776" s="671"/>
      <c r="K776" s="671"/>
      <c r="L776" s="671"/>
      <c r="M776" s="1155"/>
      <c r="N776" s="1155"/>
      <c r="O776" s="671"/>
      <c r="P776" s="671"/>
      <c r="Q776" s="671"/>
      <c r="BA776" s="391"/>
      <c r="BB776" s="471"/>
      <c r="BC776" s="391"/>
      <c r="BD776" s="391"/>
      <c r="BE776" s="391"/>
      <c r="BF776" s="391"/>
      <c r="BG776" s="391"/>
      <c r="BH776" s="391"/>
      <c r="BI776" s="391"/>
      <c r="BJ776" s="391"/>
      <c r="BK776" s="391"/>
      <c r="BL776" s="391"/>
      <c r="BM776" s="391"/>
      <c r="BN776" s="391"/>
      <c r="BO776" s="391"/>
      <c r="BP776" s="391"/>
      <c r="BQ776" s="391"/>
      <c r="BR776" s="391"/>
      <c r="BS776" s="391"/>
      <c r="BT776" s="391"/>
      <c r="BU776" s="391"/>
      <c r="BV776" s="391"/>
      <c r="BW776" s="391"/>
      <c r="BX776" s="391"/>
      <c r="BY776" s="391"/>
      <c r="BZ776" s="391"/>
      <c r="CA776" s="391"/>
      <c r="CB776" s="391"/>
      <c r="CC776" s="391"/>
      <c r="CD776" s="391"/>
      <c r="CE776" s="391"/>
      <c r="CF776" s="391"/>
      <c r="CG776" s="391"/>
      <c r="CH776" s="391"/>
      <c r="CI776" s="391"/>
      <c r="CJ776" s="391"/>
      <c r="CK776" s="391"/>
      <c r="CL776" s="391"/>
      <c r="CM776" s="391"/>
      <c r="CN776" s="391"/>
      <c r="CO776" s="391"/>
      <c r="CP776" s="391"/>
      <c r="CQ776" s="391"/>
      <c r="CR776" s="391"/>
      <c r="CS776" s="391"/>
      <c r="CT776" s="391"/>
      <c r="CU776" s="391"/>
      <c r="CV776" s="391"/>
      <c r="CW776" s="391"/>
      <c r="CX776" s="391"/>
      <c r="CY776" s="391"/>
      <c r="CZ776" s="391"/>
    </row>
    <row r="777" ht="25.15" customHeight="true" x14ac:dyDescent="0.2">
      <c r="C777" s="1155"/>
      <c r="D777" s="1155"/>
      <c r="E777" s="671"/>
      <c r="F777" s="671"/>
      <c r="G777" s="671"/>
      <c r="H777" s="1155"/>
      <c r="I777" s="1155"/>
      <c r="J777" s="671"/>
      <c r="K777" s="671"/>
      <c r="L777" s="671"/>
      <c r="M777" s="1155"/>
      <c r="N777" s="1155"/>
      <c r="O777" s="671"/>
      <c r="P777" s="671"/>
      <c r="Q777" s="671"/>
      <c r="BA777" s="391"/>
      <c r="BB777" s="471"/>
      <c r="BC777" s="391"/>
      <c r="BD777" s="391"/>
      <c r="BE777" s="391"/>
      <c r="BF777" s="391"/>
      <c r="BG777" s="391"/>
      <c r="BH777" s="391"/>
      <c r="BI777" s="391"/>
      <c r="BJ777" s="391"/>
      <c r="BK777" s="391"/>
      <c r="BL777" s="391"/>
      <c r="BM777" s="391"/>
      <c r="BN777" s="391"/>
      <c r="BO777" s="391"/>
      <c r="BP777" s="391"/>
      <c r="BQ777" s="391"/>
      <c r="BR777" s="391"/>
      <c r="BS777" s="391"/>
      <c r="BT777" s="391"/>
      <c r="BU777" s="391"/>
      <c r="BV777" s="391"/>
      <c r="BW777" s="391"/>
      <c r="BX777" s="391"/>
      <c r="BY777" s="391"/>
      <c r="BZ777" s="391"/>
      <c r="CA777" s="391"/>
      <c r="CB777" s="391"/>
      <c r="CC777" s="391"/>
      <c r="CD777" s="391"/>
      <c r="CE777" s="391"/>
      <c r="CF777" s="391"/>
      <c r="CG777" s="391"/>
      <c r="CH777" s="391"/>
      <c r="CI777" s="391"/>
      <c r="CJ777" s="391"/>
      <c r="CK777" s="391"/>
      <c r="CL777" s="391"/>
      <c r="CM777" s="391"/>
      <c r="CN777" s="391"/>
      <c r="CO777" s="391"/>
      <c r="CP777" s="391"/>
      <c r="CQ777" s="391"/>
      <c r="CR777" s="391"/>
      <c r="CS777" s="391"/>
      <c r="CT777" s="391"/>
      <c r="CU777" s="391"/>
      <c r="CV777" s="391"/>
      <c r="CW777" s="391"/>
      <c r="CX777" s="391"/>
      <c r="CY777" s="391"/>
      <c r="CZ777" s="391"/>
    </row>
    <row r="778" ht="25.15" customHeight="true" x14ac:dyDescent="0.2">
      <c r="C778" s="1155"/>
      <c r="D778" s="1155"/>
      <c r="E778" s="671"/>
      <c r="F778" s="671"/>
      <c r="G778" s="671"/>
      <c r="H778" s="1155"/>
      <c r="I778" s="1155"/>
      <c r="J778" s="671"/>
      <c r="K778" s="671"/>
      <c r="L778" s="671"/>
      <c r="M778" s="1155"/>
      <c r="N778" s="1155"/>
      <c r="O778" s="671"/>
      <c r="P778" s="671"/>
      <c r="Q778" s="671"/>
      <c r="BA778" s="391"/>
      <c r="BB778" s="471"/>
      <c r="BC778" s="391"/>
      <c r="BD778" s="391"/>
      <c r="BE778" s="391"/>
      <c r="BF778" s="391"/>
      <c r="BG778" s="391"/>
      <c r="BH778" s="391"/>
      <c r="BI778" s="391"/>
      <c r="BJ778" s="391"/>
      <c r="BK778" s="391"/>
      <c r="BL778" s="391"/>
      <c r="BM778" s="391"/>
      <c r="BN778" s="391"/>
      <c r="BO778" s="391"/>
      <c r="BP778" s="391"/>
      <c r="BQ778" s="391"/>
      <c r="BR778" s="391"/>
      <c r="BS778" s="391"/>
      <c r="BT778" s="391"/>
      <c r="BU778" s="391"/>
      <c r="BV778" s="391"/>
      <c r="BW778" s="391"/>
      <c r="BX778" s="391"/>
      <c r="BY778" s="391"/>
      <c r="BZ778" s="391"/>
      <c r="CA778" s="391"/>
      <c r="CB778" s="391"/>
      <c r="CC778" s="391"/>
      <c r="CD778" s="391"/>
      <c r="CE778" s="391"/>
      <c r="CF778" s="391"/>
      <c r="CG778" s="391"/>
      <c r="CH778" s="391"/>
      <c r="CI778" s="391"/>
      <c r="CJ778" s="391"/>
      <c r="CK778" s="391"/>
      <c r="CL778" s="391"/>
      <c r="CM778" s="391"/>
      <c r="CN778" s="391"/>
      <c r="CO778" s="391"/>
      <c r="CP778" s="391"/>
      <c r="CQ778" s="391"/>
      <c r="CR778" s="391"/>
      <c r="CS778" s="391"/>
      <c r="CT778" s="391"/>
      <c r="CU778" s="391"/>
      <c r="CV778" s="391"/>
      <c r="CW778" s="391"/>
      <c r="CX778" s="391"/>
      <c r="CY778" s="391"/>
      <c r="CZ778" s="391"/>
    </row>
    <row r="779" ht="25.15" customHeight="true" x14ac:dyDescent="0.2">
      <c r="C779" s="1155"/>
      <c r="D779" s="1155"/>
      <c r="E779" s="671"/>
      <c r="F779" s="671"/>
      <c r="G779" s="671"/>
      <c r="H779" s="1155"/>
      <c r="I779" s="1155"/>
      <c r="J779" s="671"/>
      <c r="K779" s="671"/>
      <c r="L779" s="671"/>
      <c r="M779" s="1155"/>
      <c r="N779" s="1155"/>
      <c r="O779" s="671"/>
      <c r="P779" s="671"/>
      <c r="Q779" s="671"/>
      <c r="BA779" s="391"/>
      <c r="BB779" s="471"/>
      <c r="BC779" s="391"/>
      <c r="BD779" s="391"/>
      <c r="BE779" s="391"/>
      <c r="BF779" s="391"/>
      <c r="BG779" s="391"/>
      <c r="BH779" s="391"/>
      <c r="BI779" s="391"/>
      <c r="BJ779" s="391"/>
      <c r="BK779" s="391"/>
      <c r="BL779" s="391"/>
      <c r="BM779" s="391"/>
      <c r="BN779" s="391"/>
      <c r="BO779" s="391"/>
      <c r="BP779" s="391"/>
      <c r="BQ779" s="391"/>
      <c r="BR779" s="391"/>
      <c r="BS779" s="391"/>
      <c r="BT779" s="391"/>
      <c r="BU779" s="391"/>
      <c r="BV779" s="391"/>
      <c r="BW779" s="391"/>
      <c r="BX779" s="391"/>
      <c r="BY779" s="391"/>
      <c r="BZ779" s="391"/>
      <c r="CA779" s="391"/>
      <c r="CB779" s="391"/>
      <c r="CC779" s="391"/>
      <c r="CD779" s="391"/>
      <c r="CE779" s="391"/>
      <c r="CF779" s="391"/>
      <c r="CG779" s="391"/>
      <c r="CH779" s="391"/>
      <c r="CI779" s="391"/>
      <c r="CJ779" s="391"/>
      <c r="CK779" s="391"/>
      <c r="CL779" s="391"/>
      <c r="CM779" s="391"/>
      <c r="CN779" s="391"/>
      <c r="CO779" s="391"/>
      <c r="CP779" s="391"/>
      <c r="CQ779" s="391"/>
      <c r="CR779" s="391"/>
      <c r="CS779" s="391"/>
      <c r="CT779" s="391"/>
      <c r="CU779" s="391"/>
      <c r="CV779" s="391"/>
      <c r="CW779" s="391"/>
      <c r="CX779" s="391"/>
      <c r="CY779" s="391"/>
      <c r="CZ779" s="391"/>
    </row>
    <row r="780" ht="25.15" customHeight="true" x14ac:dyDescent="0.2">
      <c r="C780" s="1155"/>
      <c r="D780" s="1155"/>
      <c r="E780" s="671"/>
      <c r="F780" s="671"/>
      <c r="G780" s="671"/>
      <c r="H780" s="1155"/>
      <c r="I780" s="1155"/>
      <c r="J780" s="671"/>
      <c r="K780" s="671"/>
      <c r="L780" s="671"/>
      <c r="M780" s="1155"/>
      <c r="N780" s="1155"/>
      <c r="O780" s="671"/>
      <c r="P780" s="671"/>
      <c r="Q780" s="671"/>
      <c r="BA780" s="391"/>
      <c r="BB780" s="471"/>
      <c r="BC780" s="391"/>
      <c r="BD780" s="391"/>
      <c r="BE780" s="391"/>
      <c r="BF780" s="391"/>
      <c r="BG780" s="391"/>
      <c r="BH780" s="391"/>
      <c r="BI780" s="391"/>
      <c r="BJ780" s="391"/>
      <c r="BK780" s="391"/>
      <c r="BL780" s="391"/>
      <c r="BM780" s="391"/>
      <c r="BN780" s="391"/>
      <c r="BO780" s="391"/>
      <c r="BP780" s="391"/>
      <c r="BQ780" s="391"/>
      <c r="BR780" s="391"/>
      <c r="BS780" s="391"/>
      <c r="BT780" s="391"/>
      <c r="BU780" s="391"/>
      <c r="BV780" s="391"/>
      <c r="BW780" s="391"/>
      <c r="BX780" s="391"/>
      <c r="BY780" s="391"/>
      <c r="BZ780" s="391"/>
      <c r="CA780" s="391"/>
      <c r="CB780" s="391"/>
      <c r="CC780" s="391"/>
      <c r="CD780" s="391"/>
      <c r="CE780" s="391"/>
      <c r="CF780" s="391"/>
      <c r="CG780" s="391"/>
      <c r="CH780" s="391"/>
      <c r="CI780" s="391"/>
      <c r="CJ780" s="391"/>
      <c r="CK780" s="391"/>
      <c r="CL780" s="391"/>
      <c r="CM780" s="391"/>
      <c r="CN780" s="391"/>
      <c r="CO780" s="391"/>
      <c r="CP780" s="391"/>
      <c r="CQ780" s="391"/>
      <c r="CR780" s="391"/>
      <c r="CS780" s="391"/>
      <c r="CT780" s="391"/>
      <c r="CU780" s="391"/>
      <c r="CV780" s="391"/>
      <c r="CW780" s="391"/>
      <c r="CX780" s="391"/>
      <c r="CY780" s="391"/>
      <c r="CZ780" s="391"/>
    </row>
    <row r="781" ht="25.15" customHeight="true" x14ac:dyDescent="0.2">
      <c r="C781" s="1155"/>
      <c r="D781" s="1155"/>
      <c r="E781" s="671"/>
      <c r="F781" s="671"/>
      <c r="G781" s="671"/>
      <c r="H781" s="1155"/>
      <c r="I781" s="1155"/>
      <c r="J781" s="671"/>
      <c r="K781" s="671"/>
      <c r="L781" s="671"/>
      <c r="M781" s="1155"/>
      <c r="N781" s="1155"/>
      <c r="O781" s="671"/>
      <c r="P781" s="671"/>
      <c r="Q781" s="671"/>
      <c r="BA781" s="391"/>
      <c r="BB781" s="471"/>
      <c r="BC781" s="391"/>
      <c r="BD781" s="391"/>
      <c r="BE781" s="391"/>
      <c r="BF781" s="391"/>
      <c r="BG781" s="391"/>
      <c r="BH781" s="391"/>
      <c r="BI781" s="391"/>
      <c r="BJ781" s="391"/>
      <c r="BK781" s="391"/>
      <c r="BL781" s="391"/>
      <c r="BM781" s="391"/>
      <c r="BN781" s="391"/>
      <c r="BO781" s="391"/>
      <c r="BP781" s="391"/>
      <c r="BQ781" s="391"/>
      <c r="BR781" s="391"/>
      <c r="BS781" s="391"/>
      <c r="BT781" s="391"/>
      <c r="BU781" s="391"/>
      <c r="BV781" s="391"/>
      <c r="BW781" s="391"/>
      <c r="BX781" s="391"/>
      <c r="BY781" s="391"/>
      <c r="BZ781" s="391"/>
      <c r="CA781" s="391"/>
      <c r="CB781" s="391"/>
      <c r="CC781" s="391"/>
      <c r="CD781" s="391"/>
      <c r="CE781" s="391"/>
      <c r="CF781" s="391"/>
      <c r="CG781" s="391"/>
      <c r="CH781" s="391"/>
      <c r="CI781" s="391"/>
      <c r="CJ781" s="391"/>
      <c r="CK781" s="391"/>
      <c r="CL781" s="391"/>
      <c r="CM781" s="391"/>
      <c r="CN781" s="391"/>
      <c r="CO781" s="391"/>
      <c r="CP781" s="391"/>
      <c r="CQ781" s="391"/>
      <c r="CR781" s="391"/>
      <c r="CS781" s="391"/>
      <c r="CT781" s="391"/>
      <c r="CU781" s="391"/>
      <c r="CV781" s="391"/>
      <c r="CW781" s="391"/>
      <c r="CX781" s="391"/>
      <c r="CY781" s="391"/>
      <c r="CZ781" s="391"/>
    </row>
    <row r="782" ht="25.15" customHeight="true" x14ac:dyDescent="0.2">
      <c r="C782" s="1155"/>
      <c r="D782" s="1155"/>
      <c r="E782" s="671"/>
      <c r="F782" s="671"/>
      <c r="G782" s="671"/>
      <c r="H782" s="1155"/>
      <c r="I782" s="1155"/>
      <c r="J782" s="671"/>
      <c r="K782" s="671"/>
      <c r="L782" s="671"/>
      <c r="M782" s="1155"/>
      <c r="N782" s="1155"/>
      <c r="O782" s="671"/>
      <c r="P782" s="671"/>
      <c r="Q782" s="671"/>
      <c r="BA782" s="391"/>
      <c r="BB782" s="471"/>
      <c r="BC782" s="391"/>
      <c r="BD782" s="391"/>
      <c r="BE782" s="391"/>
      <c r="BF782" s="391"/>
      <c r="BG782" s="391"/>
      <c r="BH782" s="391"/>
      <c r="BI782" s="391"/>
      <c r="BJ782" s="391"/>
      <c r="BK782" s="391"/>
      <c r="BL782" s="391"/>
      <c r="BM782" s="391"/>
      <c r="BN782" s="391"/>
      <c r="BO782" s="391"/>
      <c r="BP782" s="391"/>
      <c r="BQ782" s="391"/>
      <c r="BR782" s="391"/>
      <c r="BS782" s="391"/>
      <c r="BT782" s="391"/>
      <c r="BU782" s="391"/>
      <c r="BV782" s="391"/>
      <c r="BW782" s="391"/>
      <c r="BX782" s="391"/>
      <c r="BY782" s="391"/>
      <c r="BZ782" s="391"/>
      <c r="CA782" s="391"/>
      <c r="CB782" s="391"/>
      <c r="CC782" s="391"/>
      <c r="CD782" s="391"/>
      <c r="CE782" s="391"/>
      <c r="CF782" s="391"/>
      <c r="CG782" s="391"/>
      <c r="CH782" s="391"/>
      <c r="CI782" s="391"/>
      <c r="CJ782" s="391"/>
      <c r="CK782" s="391"/>
      <c r="CL782" s="391"/>
      <c r="CM782" s="391"/>
      <c r="CN782" s="391"/>
      <c r="CO782" s="391"/>
      <c r="CP782" s="391"/>
      <c r="CQ782" s="391"/>
      <c r="CR782" s="391"/>
      <c r="CS782" s="391"/>
      <c r="CT782" s="391"/>
      <c r="CU782" s="391"/>
      <c r="CV782" s="391"/>
      <c r="CW782" s="391"/>
      <c r="CX782" s="391"/>
      <c r="CY782" s="391"/>
      <c r="CZ782" s="391"/>
    </row>
    <row r="783" ht="25.15" customHeight="true" x14ac:dyDescent="0.2">
      <c r="C783" s="1155"/>
      <c r="D783" s="1155"/>
      <c r="E783" s="671"/>
      <c r="F783" s="671"/>
      <c r="G783" s="671"/>
      <c r="H783" s="1155"/>
      <c r="I783" s="1155"/>
      <c r="J783" s="671"/>
      <c r="K783" s="671"/>
      <c r="L783" s="671"/>
      <c r="M783" s="1155"/>
      <c r="N783" s="1155"/>
      <c r="O783" s="671"/>
      <c r="P783" s="671"/>
      <c r="Q783" s="671"/>
      <c r="BA783" s="391"/>
      <c r="BB783" s="471"/>
      <c r="BC783" s="391"/>
      <c r="BD783" s="391"/>
      <c r="BE783" s="391"/>
      <c r="BF783" s="391"/>
      <c r="BG783" s="391"/>
      <c r="BH783" s="391"/>
      <c r="BI783" s="391"/>
      <c r="BJ783" s="391"/>
      <c r="BK783" s="391"/>
      <c r="BL783" s="391"/>
      <c r="BM783" s="391"/>
      <c r="BN783" s="391"/>
      <c r="BO783" s="391"/>
      <c r="BP783" s="391"/>
      <c r="BQ783" s="391"/>
      <c r="BR783" s="391"/>
      <c r="BS783" s="391"/>
      <c r="BT783" s="391"/>
      <c r="BU783" s="391"/>
      <c r="BV783" s="391"/>
      <c r="BW783" s="391"/>
      <c r="BX783" s="391"/>
      <c r="BY783" s="391"/>
      <c r="BZ783" s="391"/>
      <c r="CA783" s="391"/>
      <c r="CB783" s="391"/>
      <c r="CC783" s="391"/>
      <c r="CD783" s="391"/>
      <c r="CE783" s="391"/>
      <c r="CF783" s="391"/>
      <c r="CG783" s="391"/>
      <c r="CH783" s="391"/>
      <c r="CI783" s="391"/>
      <c r="CJ783" s="391"/>
      <c r="CK783" s="391"/>
      <c r="CL783" s="391"/>
      <c r="CM783" s="391"/>
      <c r="CN783" s="391"/>
      <c r="CO783" s="391"/>
      <c r="CP783" s="391"/>
      <c r="CQ783" s="391"/>
      <c r="CR783" s="391"/>
      <c r="CS783" s="391"/>
      <c r="CT783" s="391"/>
      <c r="CU783" s="391"/>
      <c r="CV783" s="391"/>
      <c r="CW783" s="391"/>
      <c r="CX783" s="391"/>
      <c r="CY783" s="391"/>
      <c r="CZ783" s="391"/>
    </row>
    <row r="784" ht="25.15" customHeight="true" x14ac:dyDescent="0.2">
      <c r="C784" s="1155"/>
      <c r="D784" s="1155"/>
      <c r="E784" s="671"/>
      <c r="F784" s="671"/>
      <c r="G784" s="671"/>
      <c r="H784" s="1155"/>
      <c r="I784" s="1155"/>
      <c r="J784" s="671"/>
      <c r="K784" s="671"/>
      <c r="L784" s="671"/>
      <c r="M784" s="1155"/>
      <c r="N784" s="1155"/>
      <c r="O784" s="671"/>
      <c r="P784" s="671"/>
      <c r="Q784" s="671"/>
      <c r="BA784" s="391"/>
      <c r="BB784" s="471"/>
      <c r="BC784" s="391"/>
      <c r="BD784" s="391"/>
      <c r="BE784" s="391"/>
      <c r="BF784" s="391"/>
      <c r="BG784" s="391"/>
      <c r="BH784" s="391"/>
      <c r="BI784" s="391"/>
      <c r="BJ784" s="391"/>
      <c r="BK784" s="391"/>
      <c r="BL784" s="391"/>
      <c r="BM784" s="391"/>
      <c r="BN784" s="391"/>
      <c r="BO784" s="391"/>
      <c r="BP784" s="391"/>
      <c r="BQ784" s="391"/>
      <c r="BR784" s="391"/>
      <c r="BS784" s="391"/>
      <c r="BT784" s="391"/>
      <c r="BU784" s="391"/>
      <c r="BV784" s="391"/>
      <c r="BW784" s="391"/>
      <c r="BX784" s="391"/>
      <c r="BY784" s="391"/>
      <c r="BZ784" s="391"/>
      <c r="CA784" s="391"/>
      <c r="CB784" s="391"/>
      <c r="CC784" s="391"/>
      <c r="CD784" s="391"/>
      <c r="CE784" s="391"/>
      <c r="CF784" s="391"/>
      <c r="CG784" s="391"/>
      <c r="CH784" s="391"/>
      <c r="CI784" s="391"/>
      <c r="CJ784" s="391"/>
      <c r="CK784" s="391"/>
      <c r="CL784" s="391"/>
      <c r="CM784" s="391"/>
      <c r="CN784" s="391"/>
      <c r="CO784" s="391"/>
      <c r="CP784" s="391"/>
      <c r="CQ784" s="391"/>
      <c r="CR784" s="391"/>
      <c r="CS784" s="391"/>
      <c r="CT784" s="391"/>
      <c r="CU784" s="391"/>
      <c r="CV784" s="391"/>
      <c r="CW784" s="391"/>
      <c r="CX784" s="391"/>
      <c r="CY784" s="391"/>
      <c r="CZ784" s="391"/>
    </row>
    <row r="785" ht="25.15" customHeight="true" x14ac:dyDescent="0.2">
      <c r="C785" s="1155"/>
      <c r="D785" s="1155"/>
      <c r="E785" s="671"/>
      <c r="F785" s="671"/>
      <c r="G785" s="671"/>
      <c r="H785" s="1155"/>
      <c r="I785" s="1155"/>
      <c r="J785" s="671"/>
      <c r="K785" s="671"/>
      <c r="L785" s="671"/>
      <c r="M785" s="1155"/>
      <c r="N785" s="1155"/>
      <c r="O785" s="671"/>
      <c r="P785" s="671"/>
      <c r="Q785" s="671"/>
      <c r="BA785" s="391"/>
      <c r="BB785" s="471"/>
      <c r="BC785" s="391"/>
      <c r="BD785" s="391"/>
      <c r="BE785" s="391"/>
      <c r="BF785" s="391"/>
      <c r="BG785" s="391"/>
      <c r="BH785" s="391"/>
      <c r="BI785" s="391"/>
      <c r="BJ785" s="391"/>
      <c r="BK785" s="391"/>
      <c r="BL785" s="391"/>
      <c r="BM785" s="391"/>
      <c r="BN785" s="391"/>
      <c r="BO785" s="391"/>
      <c r="BP785" s="391"/>
      <c r="BQ785" s="391"/>
      <c r="BR785" s="391"/>
      <c r="BS785" s="391"/>
      <c r="BT785" s="391"/>
      <c r="BU785" s="391"/>
      <c r="BV785" s="391"/>
      <c r="BW785" s="391"/>
      <c r="BX785" s="391"/>
      <c r="BY785" s="391"/>
      <c r="BZ785" s="391"/>
      <c r="CA785" s="391"/>
      <c r="CB785" s="391"/>
      <c r="CC785" s="391"/>
      <c r="CD785" s="391"/>
      <c r="CE785" s="391"/>
      <c r="CF785" s="391"/>
      <c r="CG785" s="391"/>
      <c r="CH785" s="391"/>
      <c r="CI785" s="391"/>
      <c r="CJ785" s="391"/>
      <c r="CK785" s="391"/>
      <c r="CL785" s="391"/>
      <c r="CM785" s="391"/>
      <c r="CN785" s="391"/>
      <c r="CO785" s="391"/>
      <c r="CP785" s="391"/>
      <c r="CQ785" s="391"/>
      <c r="CR785" s="391"/>
      <c r="CS785" s="391"/>
      <c r="CT785" s="391"/>
      <c r="CU785" s="391"/>
      <c r="CV785" s="391"/>
      <c r="CW785" s="391"/>
      <c r="CX785" s="391"/>
      <c r="CY785" s="391"/>
      <c r="CZ785" s="391"/>
    </row>
    <row r="786" ht="25.15" customHeight="true" x14ac:dyDescent="0.2">
      <c r="C786" s="1155"/>
      <c r="D786" s="1155"/>
      <c r="E786" s="671"/>
      <c r="F786" s="671"/>
      <c r="G786" s="671"/>
      <c r="H786" s="1155"/>
      <c r="I786" s="1155"/>
      <c r="J786" s="671"/>
      <c r="K786" s="671"/>
      <c r="L786" s="671"/>
      <c r="M786" s="1155"/>
      <c r="N786" s="1155"/>
      <c r="O786" s="671"/>
      <c r="P786" s="671"/>
      <c r="Q786" s="671"/>
      <c r="BA786" s="391"/>
      <c r="BB786" s="471"/>
      <c r="BC786" s="391"/>
      <c r="BD786" s="391"/>
      <c r="BE786" s="391"/>
      <c r="BF786" s="391"/>
      <c r="BG786" s="391"/>
      <c r="BH786" s="391"/>
      <c r="BI786" s="391"/>
      <c r="BJ786" s="391"/>
      <c r="BK786" s="391"/>
      <c r="BL786" s="391"/>
      <c r="BM786" s="391"/>
      <c r="BN786" s="391"/>
      <c r="BO786" s="391"/>
      <c r="BP786" s="391"/>
      <c r="BQ786" s="391"/>
      <c r="BR786" s="391"/>
      <c r="BS786" s="391"/>
      <c r="BT786" s="391"/>
      <c r="BU786" s="391"/>
      <c r="BV786" s="391"/>
      <c r="BW786" s="391"/>
      <c r="BX786" s="391"/>
      <c r="BY786" s="391"/>
      <c r="BZ786" s="391"/>
      <c r="CA786" s="391"/>
      <c r="CB786" s="391"/>
      <c r="CC786" s="391"/>
      <c r="CD786" s="391"/>
      <c r="CE786" s="391"/>
      <c r="CF786" s="391"/>
      <c r="CG786" s="391"/>
      <c r="CH786" s="391"/>
      <c r="CI786" s="391"/>
      <c r="CJ786" s="391"/>
      <c r="CK786" s="391"/>
      <c r="CL786" s="391"/>
      <c r="CM786" s="391"/>
      <c r="CN786" s="391"/>
      <c r="CO786" s="391"/>
      <c r="CP786" s="391"/>
      <c r="CQ786" s="391"/>
      <c r="CR786" s="391"/>
      <c r="CS786" s="391"/>
      <c r="CT786" s="391"/>
      <c r="CU786" s="391"/>
      <c r="CV786" s="391"/>
      <c r="CW786" s="391"/>
      <c r="CX786" s="391"/>
      <c r="CY786" s="391"/>
      <c r="CZ786" s="391"/>
    </row>
    <row r="787" ht="25.15" customHeight="true" x14ac:dyDescent="0.2">
      <c r="C787" s="1155"/>
      <c r="D787" s="1155"/>
      <c r="E787" s="671"/>
      <c r="F787" s="671"/>
      <c r="G787" s="671"/>
      <c r="H787" s="1155"/>
      <c r="I787" s="1155"/>
      <c r="J787" s="671"/>
      <c r="K787" s="671"/>
      <c r="L787" s="671"/>
      <c r="M787" s="1155"/>
      <c r="N787" s="1155"/>
      <c r="O787" s="671"/>
      <c r="P787" s="671"/>
      <c r="Q787" s="671"/>
      <c r="BA787" s="391"/>
      <c r="BB787" s="471"/>
      <c r="BC787" s="391"/>
      <c r="BD787" s="391"/>
      <c r="BE787" s="391"/>
      <c r="BF787" s="391"/>
      <c r="BG787" s="391"/>
      <c r="BH787" s="391"/>
      <c r="BI787" s="391"/>
      <c r="BJ787" s="391"/>
      <c r="BK787" s="391"/>
      <c r="BL787" s="391"/>
      <c r="BM787" s="391"/>
      <c r="BN787" s="391"/>
      <c r="BO787" s="391"/>
      <c r="BP787" s="391"/>
      <c r="BQ787" s="391"/>
      <c r="BR787" s="391"/>
      <c r="BS787" s="391"/>
      <c r="BT787" s="391"/>
      <c r="BU787" s="391"/>
      <c r="BV787" s="391"/>
      <c r="BW787" s="391"/>
      <c r="BX787" s="391"/>
      <c r="BY787" s="391"/>
      <c r="BZ787" s="391"/>
      <c r="CA787" s="391"/>
      <c r="CB787" s="391"/>
      <c r="CC787" s="391"/>
      <c r="CD787" s="391"/>
      <c r="CE787" s="391"/>
      <c r="CF787" s="391"/>
      <c r="CG787" s="391"/>
      <c r="CH787" s="391"/>
      <c r="CI787" s="391"/>
      <c r="CJ787" s="391"/>
      <c r="CK787" s="391"/>
      <c r="CL787" s="391"/>
      <c r="CM787" s="391"/>
      <c r="CN787" s="391"/>
      <c r="CO787" s="391"/>
      <c r="CP787" s="391"/>
      <c r="CQ787" s="391"/>
      <c r="CR787" s="391"/>
      <c r="CS787" s="391"/>
      <c r="CT787" s="391"/>
      <c r="CU787" s="391"/>
      <c r="CV787" s="391"/>
      <c r="CW787" s="391"/>
      <c r="CX787" s="391"/>
      <c r="CY787" s="391"/>
      <c r="CZ787" s="391"/>
    </row>
    <row r="788" ht="25.15" customHeight="true" x14ac:dyDescent="0.2">
      <c r="C788" s="1155"/>
      <c r="D788" s="1155"/>
      <c r="E788" s="671"/>
      <c r="F788" s="671"/>
      <c r="G788" s="671"/>
      <c r="H788" s="1155"/>
      <c r="I788" s="1155"/>
      <c r="J788" s="671"/>
      <c r="K788" s="671"/>
      <c r="L788" s="671"/>
      <c r="M788" s="1155"/>
      <c r="N788" s="1155"/>
      <c r="O788" s="671"/>
      <c r="P788" s="671"/>
      <c r="Q788" s="671"/>
      <c r="BA788" s="391"/>
      <c r="BB788" s="471"/>
      <c r="BC788" s="391"/>
      <c r="BD788" s="391"/>
      <c r="BE788" s="391"/>
      <c r="BF788" s="391"/>
      <c r="BG788" s="391"/>
      <c r="BH788" s="391"/>
      <c r="BI788" s="391"/>
      <c r="BJ788" s="391"/>
      <c r="BK788" s="391"/>
      <c r="BL788" s="391"/>
      <c r="BM788" s="391"/>
      <c r="BN788" s="391"/>
      <c r="BO788" s="391"/>
      <c r="BP788" s="391"/>
      <c r="BQ788" s="391"/>
      <c r="BR788" s="391"/>
      <c r="BS788" s="391"/>
      <c r="BT788" s="391"/>
      <c r="BU788" s="391"/>
      <c r="BV788" s="391"/>
      <c r="BW788" s="391"/>
      <c r="BX788" s="391"/>
      <c r="BY788" s="391"/>
      <c r="BZ788" s="391"/>
      <c r="CA788" s="391"/>
      <c r="CB788" s="391"/>
      <c r="CC788" s="391"/>
      <c r="CD788" s="391"/>
      <c r="CE788" s="391"/>
      <c r="CF788" s="391"/>
      <c r="CG788" s="391"/>
      <c r="CH788" s="391"/>
      <c r="CI788" s="391"/>
      <c r="CJ788" s="391"/>
      <c r="CK788" s="391"/>
      <c r="CL788" s="391"/>
      <c r="CM788" s="391"/>
      <c r="CN788" s="391"/>
      <c r="CO788" s="391"/>
      <c r="CP788" s="391"/>
      <c r="CQ788" s="391"/>
      <c r="CR788" s="391"/>
      <c r="CS788" s="391"/>
      <c r="CT788" s="391"/>
      <c r="CU788" s="391"/>
      <c r="CV788" s="391"/>
      <c r="CW788" s="391"/>
      <c r="CX788" s="391"/>
      <c r="CY788" s="391"/>
      <c r="CZ788" s="391"/>
    </row>
    <row r="789" ht="25.15" customHeight="true" x14ac:dyDescent="0.2">
      <c r="C789" s="1155"/>
      <c r="D789" s="1155"/>
      <c r="E789" s="671"/>
      <c r="F789" s="671"/>
      <c r="G789" s="671"/>
      <c r="H789" s="1155"/>
      <c r="I789" s="1155"/>
      <c r="J789" s="671"/>
      <c r="K789" s="671"/>
      <c r="L789" s="671"/>
      <c r="M789" s="1155"/>
      <c r="N789" s="1155"/>
      <c r="O789" s="671"/>
      <c r="P789" s="671"/>
      <c r="Q789" s="671"/>
      <c r="BA789" s="391"/>
      <c r="BB789" s="471"/>
      <c r="BC789" s="391"/>
      <c r="BD789" s="391"/>
      <c r="BE789" s="391"/>
      <c r="BF789" s="391"/>
      <c r="BG789" s="391"/>
      <c r="BH789" s="391"/>
      <c r="BI789" s="391"/>
      <c r="BJ789" s="391"/>
      <c r="BK789" s="391"/>
      <c r="BL789" s="391"/>
      <c r="BM789" s="391"/>
      <c r="BN789" s="391"/>
      <c r="BO789" s="391"/>
      <c r="BP789" s="391"/>
      <c r="BQ789" s="391"/>
      <c r="BR789" s="391"/>
      <c r="BS789" s="391"/>
      <c r="BT789" s="391"/>
      <c r="BU789" s="391"/>
      <c r="BV789" s="391"/>
      <c r="BW789" s="391"/>
      <c r="BX789" s="391"/>
      <c r="BY789" s="391"/>
      <c r="BZ789" s="391"/>
      <c r="CA789" s="391"/>
      <c r="CB789" s="391"/>
      <c r="CC789" s="391"/>
      <c r="CD789" s="391"/>
      <c r="CE789" s="391"/>
      <c r="CF789" s="391"/>
      <c r="CG789" s="391"/>
      <c r="CH789" s="391"/>
      <c r="CI789" s="391"/>
      <c r="CJ789" s="391"/>
      <c r="CK789" s="391"/>
      <c r="CL789" s="391"/>
      <c r="CM789" s="391"/>
      <c r="CN789" s="391"/>
      <c r="CO789" s="391"/>
      <c r="CP789" s="391"/>
      <c r="CQ789" s="391"/>
      <c r="CR789" s="391"/>
      <c r="CS789" s="391"/>
      <c r="CT789" s="391"/>
      <c r="CU789" s="391"/>
      <c r="CV789" s="391"/>
      <c r="CW789" s="391"/>
      <c r="CX789" s="391"/>
      <c r="CY789" s="391"/>
      <c r="CZ789" s="391"/>
    </row>
    <row r="790" ht="25.15" customHeight="true" x14ac:dyDescent="0.2">
      <c r="C790" s="1155"/>
      <c r="D790" s="1155"/>
      <c r="E790" s="671"/>
      <c r="F790" s="671"/>
      <c r="G790" s="671"/>
      <c r="H790" s="1155"/>
      <c r="I790" s="1155"/>
      <c r="J790" s="671"/>
      <c r="K790" s="671"/>
      <c r="L790" s="671"/>
      <c r="M790" s="1155"/>
      <c r="N790" s="1155"/>
      <c r="O790" s="671"/>
      <c r="P790" s="671"/>
      <c r="Q790" s="671"/>
      <c r="BA790" s="391"/>
      <c r="BB790" s="471"/>
      <c r="BC790" s="391"/>
      <c r="BD790" s="391"/>
      <c r="BE790" s="391"/>
      <c r="BF790" s="391"/>
      <c r="BG790" s="391"/>
      <c r="BH790" s="391"/>
      <c r="BI790" s="391"/>
      <c r="BJ790" s="391"/>
      <c r="BK790" s="391"/>
      <c r="BL790" s="391"/>
      <c r="BM790" s="391"/>
      <c r="BN790" s="391"/>
      <c r="BO790" s="391"/>
      <c r="BP790" s="391"/>
      <c r="BQ790" s="391"/>
      <c r="BR790" s="391"/>
      <c r="BS790" s="391"/>
      <c r="BT790" s="391"/>
      <c r="BU790" s="391"/>
      <c r="BV790" s="391"/>
      <c r="BW790" s="391"/>
      <c r="BX790" s="391"/>
      <c r="BY790" s="391"/>
      <c r="BZ790" s="391"/>
      <c r="CA790" s="391"/>
      <c r="CB790" s="391"/>
      <c r="CC790" s="391"/>
      <c r="CD790" s="391"/>
      <c r="CE790" s="391"/>
      <c r="CF790" s="391"/>
      <c r="CG790" s="391"/>
      <c r="CH790" s="391"/>
      <c r="CI790" s="391"/>
      <c r="CJ790" s="391"/>
      <c r="CK790" s="391"/>
      <c r="CL790" s="391"/>
      <c r="CM790" s="391"/>
      <c r="CN790" s="391"/>
      <c r="CO790" s="391"/>
      <c r="CP790" s="391"/>
      <c r="CQ790" s="391"/>
      <c r="CR790" s="391"/>
      <c r="CS790" s="391"/>
      <c r="CT790" s="391"/>
      <c r="CU790" s="391"/>
      <c r="CV790" s="391"/>
      <c r="CW790" s="391"/>
      <c r="CX790" s="391"/>
      <c r="CY790" s="391"/>
      <c r="CZ790" s="391"/>
    </row>
    <row r="791" ht="25.15" customHeight="true" x14ac:dyDescent="0.2">
      <c r="C791" s="1155"/>
      <c r="D791" s="1155"/>
      <c r="E791" s="671"/>
      <c r="F791" s="671"/>
      <c r="G791" s="671"/>
      <c r="H791" s="1155"/>
      <c r="I791" s="1155"/>
      <c r="J791" s="671"/>
      <c r="K791" s="671"/>
      <c r="L791" s="671"/>
      <c r="M791" s="1155"/>
      <c r="N791" s="1155"/>
      <c r="O791" s="671"/>
      <c r="P791" s="671"/>
      <c r="Q791" s="671"/>
      <c r="BA791" s="391"/>
      <c r="BB791" s="471"/>
      <c r="BC791" s="391"/>
      <c r="BD791" s="391"/>
      <c r="BE791" s="391"/>
      <c r="BF791" s="391"/>
      <c r="BG791" s="391"/>
      <c r="BH791" s="391"/>
      <c r="BI791" s="391"/>
      <c r="BJ791" s="391"/>
      <c r="BK791" s="391"/>
      <c r="BL791" s="391"/>
      <c r="BM791" s="391"/>
      <c r="BN791" s="391"/>
      <c r="BO791" s="391"/>
      <c r="BP791" s="391"/>
      <c r="BQ791" s="391"/>
      <c r="BR791" s="391"/>
      <c r="BS791" s="391"/>
      <c r="BT791" s="391"/>
      <c r="BU791" s="391"/>
      <c r="BV791" s="391"/>
      <c r="BW791" s="391"/>
      <c r="BX791" s="391"/>
      <c r="BY791" s="391"/>
      <c r="BZ791" s="391"/>
      <c r="CA791" s="391"/>
      <c r="CB791" s="391"/>
      <c r="CC791" s="391"/>
      <c r="CD791" s="391"/>
      <c r="CE791" s="391"/>
      <c r="CF791" s="391"/>
      <c r="CG791" s="391"/>
      <c r="CH791" s="391"/>
      <c r="CI791" s="391"/>
      <c r="CJ791" s="391"/>
      <c r="CK791" s="391"/>
      <c r="CL791" s="391"/>
      <c r="CM791" s="391"/>
      <c r="CN791" s="391"/>
      <c r="CO791" s="391"/>
      <c r="CP791" s="391"/>
      <c r="CQ791" s="391"/>
      <c r="CR791" s="391"/>
      <c r="CS791" s="391"/>
      <c r="CT791" s="391"/>
      <c r="CU791" s="391"/>
      <c r="CV791" s="391"/>
      <c r="CW791" s="391"/>
      <c r="CX791" s="391"/>
      <c r="CY791" s="391"/>
      <c r="CZ791" s="391"/>
    </row>
    <row r="792" ht="25.15" customHeight="true" x14ac:dyDescent="0.2">
      <c r="C792" s="1155"/>
      <c r="D792" s="1155"/>
      <c r="E792" s="671"/>
      <c r="F792" s="671"/>
      <c r="G792" s="671"/>
      <c r="H792" s="1155"/>
      <c r="I792" s="1155"/>
      <c r="J792" s="671"/>
      <c r="K792" s="671"/>
      <c r="L792" s="671"/>
      <c r="M792" s="1155"/>
      <c r="N792" s="1155"/>
      <c r="O792" s="671"/>
      <c r="P792" s="671"/>
      <c r="Q792" s="671"/>
      <c r="BA792" s="391"/>
      <c r="BB792" s="471"/>
      <c r="BC792" s="391"/>
      <c r="BD792" s="391"/>
      <c r="BE792" s="391"/>
      <c r="BF792" s="391"/>
      <c r="BG792" s="391"/>
      <c r="BH792" s="391"/>
      <c r="BI792" s="391"/>
      <c r="BJ792" s="391"/>
      <c r="BK792" s="391"/>
      <c r="BL792" s="391"/>
      <c r="BM792" s="391"/>
      <c r="BN792" s="391"/>
      <c r="BO792" s="391"/>
      <c r="BP792" s="391"/>
      <c r="BQ792" s="391"/>
      <c r="BR792" s="391"/>
      <c r="BS792" s="391"/>
      <c r="BT792" s="391"/>
      <c r="BU792" s="391"/>
      <c r="BV792" s="391"/>
      <c r="BW792" s="391"/>
      <c r="BX792" s="391"/>
      <c r="BY792" s="391"/>
      <c r="BZ792" s="391"/>
      <c r="CA792" s="391"/>
      <c r="CB792" s="391"/>
      <c r="CC792" s="391"/>
      <c r="CD792" s="391"/>
      <c r="CE792" s="391"/>
      <c r="CF792" s="391"/>
      <c r="CG792" s="391"/>
      <c r="CH792" s="391"/>
      <c r="CI792" s="391"/>
      <c r="CJ792" s="391"/>
      <c r="CK792" s="391"/>
      <c r="CL792" s="391"/>
      <c r="CM792" s="391"/>
      <c r="CN792" s="391"/>
      <c r="CO792" s="391"/>
      <c r="CP792" s="391"/>
      <c r="CQ792" s="391"/>
      <c r="CR792" s="391"/>
      <c r="CS792" s="391"/>
      <c r="CT792" s="391"/>
      <c r="CU792" s="391"/>
      <c r="CV792" s="391"/>
      <c r="CW792" s="391"/>
      <c r="CX792" s="391"/>
      <c r="CY792" s="391"/>
      <c r="CZ792" s="391"/>
    </row>
    <row r="793" ht="25.15" customHeight="true" x14ac:dyDescent="0.2">
      <c r="C793" s="1155"/>
      <c r="D793" s="1155"/>
      <c r="E793" s="671"/>
      <c r="F793" s="671"/>
      <c r="G793" s="671"/>
      <c r="H793" s="1155"/>
      <c r="I793" s="1155"/>
      <c r="J793" s="671"/>
      <c r="K793" s="671"/>
      <c r="L793" s="671"/>
      <c r="M793" s="1155"/>
      <c r="N793" s="1155"/>
      <c r="O793" s="671"/>
      <c r="P793" s="671"/>
      <c r="Q793" s="671"/>
      <c r="BA793" s="391"/>
      <c r="BB793" s="471"/>
      <c r="BC793" s="391"/>
      <c r="BD793" s="391"/>
      <c r="BE793" s="391"/>
      <c r="BF793" s="391"/>
      <c r="BG793" s="391"/>
      <c r="BH793" s="391"/>
      <c r="BI793" s="391"/>
      <c r="BJ793" s="391"/>
      <c r="BK793" s="391"/>
      <c r="BL793" s="391"/>
      <c r="BM793" s="391"/>
      <c r="BN793" s="391"/>
      <c r="BO793" s="391"/>
      <c r="BP793" s="391"/>
      <c r="BQ793" s="391"/>
      <c r="BR793" s="391"/>
      <c r="BS793" s="391"/>
      <c r="BT793" s="391"/>
      <c r="BU793" s="391"/>
      <c r="BV793" s="391"/>
      <c r="BW793" s="391"/>
      <c r="BX793" s="391"/>
      <c r="BY793" s="391"/>
      <c r="BZ793" s="391"/>
      <c r="CA793" s="391"/>
      <c r="CB793" s="391"/>
      <c r="CC793" s="391"/>
      <c r="CD793" s="391"/>
      <c r="CE793" s="391"/>
      <c r="CF793" s="391"/>
      <c r="CG793" s="391"/>
      <c r="CH793" s="391"/>
      <c r="CI793" s="391"/>
      <c r="CJ793" s="391"/>
      <c r="CK793" s="391"/>
      <c r="CL793" s="391"/>
      <c r="CM793" s="391"/>
      <c r="CN793" s="391"/>
      <c r="CO793" s="391"/>
      <c r="CP793" s="391"/>
      <c r="CQ793" s="391"/>
      <c r="CR793" s="391"/>
      <c r="CS793" s="391"/>
      <c r="CT793" s="391"/>
      <c r="CU793" s="391"/>
      <c r="CV793" s="391"/>
      <c r="CW793" s="391"/>
      <c r="CX793" s="391"/>
      <c r="CY793" s="391"/>
      <c r="CZ793" s="391"/>
    </row>
    <row r="794" ht="25.15" customHeight="true" x14ac:dyDescent="0.2">
      <c r="C794" s="1155"/>
      <c r="D794" s="1155"/>
      <c r="E794" s="671"/>
      <c r="F794" s="671"/>
      <c r="G794" s="671"/>
      <c r="H794" s="1155"/>
      <c r="I794" s="1155"/>
      <c r="J794" s="671"/>
      <c r="K794" s="671"/>
      <c r="L794" s="671"/>
      <c r="M794" s="1155"/>
      <c r="N794" s="1155"/>
      <c r="O794" s="671"/>
      <c r="P794" s="671"/>
      <c r="Q794" s="671"/>
      <c r="BA794" s="391"/>
      <c r="BB794" s="471"/>
      <c r="BC794" s="391"/>
      <c r="BD794" s="391"/>
      <c r="BE794" s="391"/>
      <c r="BF794" s="391"/>
      <c r="BG794" s="391"/>
      <c r="BH794" s="391"/>
      <c r="BI794" s="391"/>
      <c r="BJ794" s="391"/>
      <c r="BK794" s="391"/>
      <c r="BL794" s="391"/>
      <c r="BM794" s="391"/>
      <c r="BN794" s="391"/>
      <c r="BO794" s="391"/>
      <c r="BP794" s="391"/>
      <c r="BQ794" s="391"/>
      <c r="BR794" s="391"/>
      <c r="BS794" s="391"/>
      <c r="BT794" s="391"/>
      <c r="BU794" s="391"/>
      <c r="BV794" s="391"/>
      <c r="BW794" s="391"/>
      <c r="BX794" s="391"/>
      <c r="BY794" s="391"/>
      <c r="BZ794" s="391"/>
      <c r="CA794" s="391"/>
      <c r="CB794" s="391"/>
      <c r="CC794" s="391"/>
      <c r="CD794" s="391"/>
      <c r="CE794" s="391"/>
      <c r="CF794" s="391"/>
      <c r="CG794" s="391"/>
      <c r="CH794" s="391"/>
      <c r="CI794" s="391"/>
      <c r="CJ794" s="391"/>
      <c r="CK794" s="391"/>
      <c r="CL794" s="391"/>
      <c r="CM794" s="391"/>
      <c r="CN794" s="391"/>
      <c r="CO794" s="391"/>
      <c r="CP794" s="391"/>
      <c r="CQ794" s="391"/>
      <c r="CR794" s="391"/>
      <c r="CS794" s="391"/>
      <c r="CT794" s="391"/>
      <c r="CU794" s="391"/>
      <c r="CV794" s="391"/>
      <c r="CW794" s="391"/>
      <c r="CX794" s="391"/>
      <c r="CY794" s="391"/>
      <c r="CZ794" s="391"/>
    </row>
    <row r="795" ht="25.15" customHeight="true" x14ac:dyDescent="0.2">
      <c r="C795" s="1155"/>
      <c r="D795" s="1155"/>
      <c r="E795" s="671"/>
      <c r="F795" s="671"/>
      <c r="G795" s="671"/>
      <c r="H795" s="1155"/>
      <c r="I795" s="1155"/>
      <c r="J795" s="671"/>
      <c r="K795" s="671"/>
      <c r="L795" s="671"/>
      <c r="M795" s="1155"/>
      <c r="N795" s="1155"/>
      <c r="O795" s="671"/>
      <c r="P795" s="671"/>
      <c r="Q795" s="671"/>
      <c r="BA795" s="391"/>
      <c r="BB795" s="471"/>
      <c r="BC795" s="391"/>
      <c r="BD795" s="391"/>
      <c r="BE795" s="391"/>
      <c r="BF795" s="391"/>
      <c r="BG795" s="391"/>
      <c r="BH795" s="391"/>
      <c r="BI795" s="391"/>
      <c r="BJ795" s="391"/>
      <c r="BK795" s="391"/>
      <c r="BL795" s="391"/>
      <c r="BM795" s="391"/>
      <c r="BN795" s="391"/>
      <c r="BO795" s="391"/>
      <c r="BP795" s="391"/>
      <c r="BQ795" s="391"/>
      <c r="BR795" s="391"/>
      <c r="BS795" s="391"/>
      <c r="BT795" s="391"/>
      <c r="BU795" s="391"/>
      <c r="BV795" s="391"/>
      <c r="BW795" s="391"/>
      <c r="BX795" s="391"/>
      <c r="BY795" s="391"/>
      <c r="BZ795" s="391"/>
      <c r="CA795" s="391"/>
      <c r="CB795" s="391"/>
      <c r="CC795" s="391"/>
      <c r="CD795" s="391"/>
      <c r="CE795" s="391"/>
      <c r="CF795" s="391"/>
      <c r="CG795" s="391"/>
      <c r="CH795" s="391"/>
      <c r="CI795" s="391"/>
      <c r="CJ795" s="391"/>
      <c r="CK795" s="391"/>
      <c r="CL795" s="391"/>
      <c r="CM795" s="391"/>
      <c r="CN795" s="391"/>
      <c r="CO795" s="391"/>
      <c r="CP795" s="391"/>
      <c r="CQ795" s="391"/>
      <c r="CR795" s="391"/>
      <c r="CS795" s="391"/>
      <c r="CT795" s="391"/>
      <c r="CU795" s="391"/>
      <c r="CV795" s="391"/>
      <c r="CW795" s="391"/>
      <c r="CX795" s="391"/>
      <c r="CY795" s="391"/>
      <c r="CZ795" s="391"/>
    </row>
    <row r="796" ht="25.15" customHeight="true" x14ac:dyDescent="0.2">
      <c r="C796" s="1155"/>
      <c r="D796" s="1155"/>
      <c r="E796" s="671"/>
      <c r="F796" s="671"/>
      <c r="G796" s="671"/>
      <c r="H796" s="1155"/>
      <c r="I796" s="1155"/>
      <c r="J796" s="671"/>
      <c r="K796" s="671"/>
      <c r="L796" s="671"/>
      <c r="M796" s="1155"/>
      <c r="N796" s="1155"/>
      <c r="O796" s="671"/>
      <c r="P796" s="671"/>
      <c r="Q796" s="671"/>
      <c r="BA796" s="391"/>
      <c r="BB796" s="471"/>
      <c r="BC796" s="391"/>
      <c r="BD796" s="391"/>
      <c r="BE796" s="391"/>
      <c r="BF796" s="391"/>
      <c r="BG796" s="391"/>
      <c r="BH796" s="391"/>
      <c r="BI796" s="391"/>
      <c r="BJ796" s="391"/>
      <c r="BK796" s="391"/>
      <c r="BL796" s="391"/>
      <c r="BM796" s="391"/>
      <c r="BN796" s="391"/>
      <c r="BO796" s="391"/>
      <c r="BP796" s="391"/>
      <c r="BQ796" s="391"/>
      <c r="BR796" s="391"/>
      <c r="BS796" s="391"/>
      <c r="BT796" s="391"/>
      <c r="BU796" s="391"/>
      <c r="BV796" s="391"/>
      <c r="BW796" s="391"/>
      <c r="BX796" s="391"/>
      <c r="BY796" s="391"/>
      <c r="BZ796" s="391"/>
      <c r="CA796" s="391"/>
      <c r="CB796" s="391"/>
      <c r="CC796" s="391"/>
      <c r="CD796" s="391"/>
      <c r="CE796" s="391"/>
      <c r="CF796" s="391"/>
      <c r="CG796" s="391"/>
      <c r="CH796" s="391"/>
      <c r="CI796" s="391"/>
      <c r="CJ796" s="391"/>
      <c r="CK796" s="391"/>
      <c r="CL796" s="391"/>
      <c r="CM796" s="391"/>
      <c r="CN796" s="391"/>
      <c r="CO796" s="391"/>
      <c r="CP796" s="391"/>
      <c r="CQ796" s="391"/>
      <c r="CR796" s="391"/>
      <c r="CS796" s="391"/>
      <c r="CT796" s="391"/>
      <c r="CU796" s="391"/>
      <c r="CV796" s="391"/>
      <c r="CW796" s="391"/>
      <c r="CX796" s="391"/>
      <c r="CY796" s="391"/>
      <c r="CZ796" s="391"/>
    </row>
    <row r="797" ht="25.15" customHeight="true" x14ac:dyDescent="0.2">
      <c r="C797" s="1155"/>
      <c r="D797" s="1155"/>
      <c r="E797" s="671"/>
      <c r="F797" s="671"/>
      <c r="G797" s="671"/>
      <c r="H797" s="1155"/>
      <c r="I797" s="1155"/>
      <c r="J797" s="671"/>
      <c r="K797" s="671"/>
      <c r="L797" s="671"/>
      <c r="M797" s="1155"/>
      <c r="N797" s="1155"/>
      <c r="O797" s="671"/>
      <c r="P797" s="671"/>
      <c r="Q797" s="671"/>
      <c r="BA797" s="391"/>
      <c r="BB797" s="471"/>
      <c r="BC797" s="391"/>
      <c r="BD797" s="391"/>
      <c r="BE797" s="391"/>
      <c r="BF797" s="391"/>
      <c r="BG797" s="391"/>
      <c r="BH797" s="391"/>
      <c r="BI797" s="391"/>
      <c r="BJ797" s="391"/>
      <c r="BK797" s="391"/>
      <c r="BL797" s="391"/>
      <c r="BM797" s="391"/>
      <c r="BN797" s="391"/>
      <c r="BO797" s="391"/>
      <c r="BP797" s="391"/>
      <c r="BQ797" s="391"/>
      <c r="BR797" s="391"/>
      <c r="BS797" s="391"/>
      <c r="BT797" s="391"/>
      <c r="BU797" s="391"/>
      <c r="BV797" s="391"/>
      <c r="BW797" s="391"/>
      <c r="BX797" s="391"/>
      <c r="BY797" s="391"/>
      <c r="BZ797" s="391"/>
      <c r="CA797" s="391"/>
      <c r="CB797" s="391"/>
      <c r="CC797" s="391"/>
      <c r="CD797" s="391"/>
      <c r="CE797" s="391"/>
      <c r="CF797" s="391"/>
      <c r="CG797" s="391"/>
      <c r="CH797" s="391"/>
      <c r="CI797" s="391"/>
      <c r="CJ797" s="391"/>
      <c r="CK797" s="391"/>
      <c r="CL797" s="391"/>
      <c r="CM797" s="391"/>
      <c r="CN797" s="391"/>
      <c r="CO797" s="391"/>
      <c r="CP797" s="391"/>
      <c r="CQ797" s="391"/>
      <c r="CR797" s="391"/>
      <c r="CS797" s="391"/>
      <c r="CT797" s="391"/>
      <c r="CU797" s="391"/>
      <c r="CV797" s="391"/>
      <c r="CW797" s="391"/>
      <c r="CX797" s="391"/>
      <c r="CY797" s="391"/>
      <c r="CZ797" s="391"/>
    </row>
    <row r="798" ht="25.15" customHeight="true" x14ac:dyDescent="0.2">
      <c r="C798" s="1155"/>
      <c r="D798" s="1155"/>
      <c r="E798" s="671"/>
      <c r="F798" s="671"/>
      <c r="G798" s="671"/>
      <c r="H798" s="1155"/>
      <c r="I798" s="1155"/>
      <c r="J798" s="671"/>
      <c r="K798" s="671"/>
      <c r="L798" s="671"/>
      <c r="M798" s="1155"/>
      <c r="N798" s="1155"/>
      <c r="O798" s="671"/>
      <c r="P798" s="671"/>
      <c r="Q798" s="671"/>
      <c r="BA798" s="391"/>
      <c r="BB798" s="471"/>
      <c r="BC798" s="391"/>
      <c r="BD798" s="391"/>
      <c r="BE798" s="391"/>
      <c r="BF798" s="391"/>
      <c r="BG798" s="391"/>
      <c r="BH798" s="391"/>
      <c r="BI798" s="391"/>
      <c r="BJ798" s="391"/>
      <c r="BK798" s="391"/>
      <c r="BL798" s="391"/>
      <c r="BM798" s="391"/>
      <c r="BN798" s="391"/>
      <c r="BO798" s="391"/>
      <c r="BP798" s="391"/>
      <c r="BQ798" s="391"/>
      <c r="BR798" s="391"/>
      <c r="BS798" s="391"/>
      <c r="BT798" s="391"/>
      <c r="BU798" s="391"/>
      <c r="BV798" s="391"/>
      <c r="BW798" s="391"/>
      <c r="BX798" s="391"/>
      <c r="BY798" s="391"/>
      <c r="BZ798" s="391"/>
      <c r="CA798" s="391"/>
      <c r="CB798" s="391"/>
      <c r="CC798" s="391"/>
      <c r="CD798" s="391"/>
      <c r="CE798" s="391"/>
      <c r="CF798" s="391"/>
      <c r="CG798" s="391"/>
      <c r="CH798" s="391"/>
      <c r="CI798" s="391"/>
      <c r="CJ798" s="391"/>
      <c r="CK798" s="391"/>
      <c r="CL798" s="391"/>
      <c r="CM798" s="391"/>
      <c r="CN798" s="391"/>
      <c r="CO798" s="391"/>
      <c r="CP798" s="391"/>
      <c r="CQ798" s="391"/>
      <c r="CR798" s="391"/>
      <c r="CS798" s="391"/>
      <c r="CT798" s="391"/>
      <c r="CU798" s="391"/>
      <c r="CV798" s="391"/>
      <c r="CW798" s="391"/>
      <c r="CX798" s="391"/>
      <c r="CY798" s="391"/>
      <c r="CZ798" s="391"/>
    </row>
    <row r="799" ht="25.15" customHeight="true" x14ac:dyDescent="0.2">
      <c r="C799" s="1155"/>
      <c r="D799" s="1155"/>
      <c r="E799" s="671"/>
      <c r="F799" s="671"/>
      <c r="G799" s="671"/>
      <c r="H799" s="1155"/>
      <c r="I799" s="1155"/>
      <c r="J799" s="671"/>
      <c r="K799" s="671"/>
      <c r="L799" s="671"/>
      <c r="M799" s="1155"/>
      <c r="N799" s="1155"/>
      <c r="O799" s="671"/>
      <c r="P799" s="671"/>
      <c r="Q799" s="671"/>
      <c r="BA799" s="391"/>
      <c r="BB799" s="471"/>
      <c r="BC799" s="391"/>
      <c r="BD799" s="391"/>
      <c r="BE799" s="391"/>
      <c r="BF799" s="391"/>
      <c r="BG799" s="391"/>
      <c r="BH799" s="391"/>
      <c r="BI799" s="391"/>
      <c r="BJ799" s="391"/>
      <c r="BK799" s="391"/>
      <c r="BL799" s="391"/>
      <c r="BM799" s="391"/>
      <c r="BN799" s="391"/>
      <c r="BO799" s="391"/>
      <c r="BP799" s="391"/>
      <c r="BQ799" s="391"/>
      <c r="BR799" s="391"/>
      <c r="BS799" s="391"/>
      <c r="BT799" s="391"/>
      <c r="BU799" s="391"/>
      <c r="BV799" s="391"/>
      <c r="BW799" s="391"/>
      <c r="BX799" s="391"/>
      <c r="BY799" s="391"/>
      <c r="BZ799" s="391"/>
      <c r="CA799" s="391"/>
      <c r="CB799" s="391"/>
      <c r="CC799" s="391"/>
      <c r="CD799" s="391"/>
      <c r="CE799" s="391"/>
      <c r="CF799" s="391"/>
      <c r="CG799" s="391"/>
      <c r="CH799" s="391"/>
      <c r="CI799" s="391"/>
      <c r="CJ799" s="391"/>
      <c r="CK799" s="391"/>
      <c r="CL799" s="391"/>
      <c r="CM799" s="391"/>
      <c r="CN799" s="391"/>
      <c r="CO799" s="391"/>
      <c r="CP799" s="391"/>
      <c r="CQ799" s="391"/>
      <c r="CR799" s="391"/>
      <c r="CS799" s="391"/>
      <c r="CT799" s="391"/>
      <c r="CU799" s="391"/>
      <c r="CV799" s="391"/>
      <c r="CW799" s="391"/>
      <c r="CX799" s="391"/>
      <c r="CY799" s="391"/>
      <c r="CZ799" s="391"/>
    </row>
    <row r="800" ht="25.15" customHeight="true" x14ac:dyDescent="0.2">
      <c r="C800" s="671"/>
      <c r="D800" s="671"/>
      <c r="E800" s="671"/>
      <c r="F800" s="671"/>
      <c r="G800" s="671"/>
      <c r="H800" s="671"/>
      <c r="I800" s="671"/>
      <c r="J800" s="671"/>
      <c r="K800" s="671"/>
      <c r="L800" s="671"/>
      <c r="M800" s="671"/>
      <c r="N800" s="671"/>
      <c r="O800" s="671"/>
      <c r="P800" s="671"/>
      <c r="Q800" s="671"/>
      <c r="BA800" s="391"/>
      <c r="BB800" s="471"/>
      <c r="BC800" s="391"/>
      <c r="BD800" s="391"/>
      <c r="BE800" s="391"/>
      <c r="BF800" s="391"/>
      <c r="BG800" s="391"/>
      <c r="BH800" s="391"/>
      <c r="BI800" s="391"/>
      <c r="BJ800" s="391"/>
      <c r="BK800" s="391"/>
      <c r="BL800" s="391"/>
      <c r="BM800" s="391"/>
      <c r="BN800" s="391"/>
      <c r="BO800" s="391"/>
      <c r="BP800" s="391"/>
      <c r="BQ800" s="391"/>
      <c r="BR800" s="391"/>
      <c r="BS800" s="391"/>
      <c r="BT800" s="391"/>
      <c r="BU800" s="391"/>
      <c r="BV800" s="391"/>
      <c r="BW800" s="391"/>
      <c r="BX800" s="391"/>
      <c r="BY800" s="391"/>
      <c r="BZ800" s="391"/>
      <c r="CA800" s="391"/>
      <c r="CB800" s="391"/>
      <c r="CC800" s="391"/>
      <c r="CD800" s="391"/>
      <c r="CE800" s="391"/>
      <c r="CF800" s="391"/>
      <c r="CG800" s="391"/>
      <c r="CH800" s="391"/>
      <c r="CI800" s="391"/>
      <c r="CJ800" s="391"/>
      <c r="CK800" s="391"/>
      <c r="CL800" s="391"/>
      <c r="CM800" s="391"/>
      <c r="CN800" s="391"/>
      <c r="CO800" s="391"/>
      <c r="CP800" s="391"/>
      <c r="CQ800" s="391"/>
      <c r="CR800" s="391"/>
      <c r="CS800" s="391"/>
      <c r="CT800" s="391"/>
      <c r="CU800" s="391"/>
      <c r="CV800" s="391"/>
      <c r="CW800" s="391"/>
      <c r="CX800" s="391"/>
      <c r="CY800" s="391"/>
      <c r="CZ800" s="391"/>
    </row>
    <row r="801" ht="25.15" customHeight="true" x14ac:dyDescent="0.2">
      <c r="C801" s="671"/>
      <c r="D801" s="671"/>
      <c r="E801" s="671"/>
      <c r="F801" s="671"/>
      <c r="G801" s="671"/>
      <c r="H801" s="671"/>
      <c r="I801" s="671"/>
      <c r="J801" s="671"/>
      <c r="K801" s="671"/>
      <c r="L801" s="671"/>
      <c r="M801" s="671"/>
      <c r="N801" s="671"/>
      <c r="O801" s="671"/>
      <c r="P801" s="671"/>
      <c r="Q801" s="671"/>
    </row>
    <row r="802" ht="25.15" customHeight="true" x14ac:dyDescent="0.2">
      <c r="C802" s="671"/>
      <c r="D802" s="671"/>
      <c r="E802" s="671"/>
      <c r="F802" s="671"/>
      <c r="G802" s="671"/>
      <c r="H802" s="671"/>
      <c r="I802" s="671"/>
      <c r="J802" s="671"/>
      <c r="K802" s="671"/>
      <c r="L802" s="671"/>
      <c r="M802" s="671"/>
      <c r="N802" s="671"/>
      <c r="O802" s="671"/>
      <c r="P802" s="671"/>
      <c r="Q802" s="671"/>
    </row>
    <row r="803" ht="25.15" customHeight="true" x14ac:dyDescent="0.2">
      <c r="C803" s="671"/>
      <c r="D803" s="671"/>
      <c r="E803" s="671"/>
      <c r="F803" s="671"/>
      <c r="G803" s="671"/>
      <c r="H803" s="671"/>
      <c r="I803" s="671"/>
      <c r="J803" s="671"/>
      <c r="K803" s="671"/>
      <c r="L803" s="671"/>
      <c r="M803" s="671"/>
      <c r="N803" s="671"/>
      <c r="O803" s="671"/>
      <c r="P803" s="671"/>
      <c r="Q803" s="671"/>
    </row>
    <row r="804" ht="25.15" customHeight="true" x14ac:dyDescent="0.2">
      <c r="C804" s="671"/>
      <c r="D804" s="671"/>
      <c r="E804" s="671"/>
      <c r="F804" s="671"/>
      <c r="G804" s="671"/>
      <c r="H804" s="671"/>
      <c r="I804" s="671"/>
      <c r="J804" s="671"/>
      <c r="K804" s="671"/>
      <c r="L804" s="671"/>
      <c r="M804" s="671"/>
      <c r="N804" s="671"/>
      <c r="O804" s="671"/>
      <c r="P804" s="671"/>
      <c r="Q804" s="671"/>
    </row>
    <row r="805" ht="25.15" customHeight="true" x14ac:dyDescent="0.2">
      <c r="C805" s="671"/>
      <c r="D805" s="671"/>
      <c r="E805" s="671"/>
      <c r="F805" s="671"/>
      <c r="G805" s="671"/>
      <c r="H805" s="671"/>
      <c r="I805" s="671"/>
      <c r="J805" s="671"/>
      <c r="K805" s="671"/>
      <c r="L805" s="671"/>
      <c r="M805" s="671"/>
      <c r="N805" s="671"/>
      <c r="O805" s="671"/>
      <c r="P805" s="671"/>
      <c r="Q805" s="671"/>
    </row>
    <row r="806" ht="25.15" customHeight="true" x14ac:dyDescent="0.2">
      <c r="C806" s="671"/>
      <c r="D806" s="671"/>
      <c r="E806" s="671"/>
      <c r="F806" s="671"/>
      <c r="G806" s="671"/>
      <c r="H806" s="671"/>
      <c r="I806" s="671"/>
      <c r="J806" s="671"/>
      <c r="K806" s="671"/>
      <c r="L806" s="671"/>
      <c r="M806" s="671"/>
      <c r="N806" s="671"/>
      <c r="O806" s="671"/>
      <c r="P806" s="671"/>
      <c r="Q806" s="671"/>
    </row>
    <row r="807" ht="25.15" customHeight="true" x14ac:dyDescent="0.2">
      <c r="C807" s="671"/>
      <c r="D807" s="671"/>
      <c r="E807" s="671"/>
      <c r="F807" s="671"/>
      <c r="G807" s="671"/>
      <c r="H807" s="671"/>
      <c r="I807" s="671"/>
      <c r="J807" s="671"/>
      <c r="K807" s="671"/>
      <c r="L807" s="671"/>
      <c r="M807" s="671"/>
      <c r="N807" s="671"/>
      <c r="O807" s="671"/>
      <c r="P807" s="671"/>
      <c r="Q807" s="671"/>
    </row>
    <row r="808" ht="25.15" customHeight="true" x14ac:dyDescent="0.2">
      <c r="C808" s="671"/>
      <c r="D808" s="671"/>
      <c r="E808" s="671"/>
      <c r="F808" s="671"/>
      <c r="G808" s="671"/>
      <c r="H808" s="671"/>
      <c r="I808" s="671"/>
      <c r="J808" s="671"/>
      <c r="K808" s="671"/>
      <c r="L808" s="671"/>
      <c r="M808" s="671"/>
      <c r="N808" s="671"/>
      <c r="O808" s="671"/>
      <c r="P808" s="671"/>
      <c r="Q808" s="671"/>
    </row>
    <row r="809" ht="25.15" customHeight="true" x14ac:dyDescent="0.2">
      <c r="C809" s="671"/>
      <c r="D809" s="671"/>
      <c r="E809" s="671"/>
      <c r="F809" s="671"/>
      <c r="G809" s="671"/>
      <c r="H809" s="671"/>
      <c r="I809" s="671"/>
      <c r="J809" s="671"/>
      <c r="K809" s="671"/>
      <c r="L809" s="671"/>
      <c r="M809" s="671"/>
      <c r="N809" s="671"/>
      <c r="O809" s="671"/>
      <c r="P809" s="671"/>
      <c r="Q809" s="671"/>
    </row>
    <row r="810" ht="25.15" customHeight="true" x14ac:dyDescent="0.2">
      <c r="C810" s="671"/>
      <c r="D810" s="671"/>
      <c r="E810" s="671"/>
      <c r="F810" s="671"/>
      <c r="G810" s="671"/>
      <c r="H810" s="671"/>
      <c r="I810" s="671"/>
      <c r="J810" s="671"/>
      <c r="K810" s="671"/>
      <c r="L810" s="671"/>
      <c r="M810" s="671"/>
      <c r="N810" s="671"/>
      <c r="O810" s="671"/>
      <c r="P810" s="671"/>
      <c r="Q810" s="671"/>
    </row>
    <row r="811" ht="25.15" customHeight="true" x14ac:dyDescent="0.2">
      <c r="C811" s="671"/>
      <c r="D811" s="671"/>
      <c r="E811" s="671"/>
      <c r="F811" s="671"/>
      <c r="G811" s="671"/>
      <c r="H811" s="671"/>
      <c r="I811" s="671"/>
      <c r="J811" s="671"/>
      <c r="K811" s="671"/>
      <c r="L811" s="671"/>
      <c r="M811" s="671"/>
      <c r="N811" s="671"/>
      <c r="O811" s="671"/>
      <c r="P811" s="671"/>
      <c r="Q811" s="671"/>
    </row>
    <row r="812" ht="25.15" customHeight="true" x14ac:dyDescent="0.2">
      <c r="C812" s="671"/>
      <c r="D812" s="671"/>
      <c r="E812" s="671"/>
      <c r="F812" s="671"/>
      <c r="G812" s="671"/>
      <c r="H812" s="671"/>
      <c r="I812" s="671"/>
      <c r="J812" s="671"/>
      <c r="K812" s="671"/>
      <c r="L812" s="671"/>
      <c r="M812" s="671"/>
      <c r="N812" s="671"/>
      <c r="O812" s="671"/>
      <c r="P812" s="671"/>
      <c r="Q812" s="671"/>
    </row>
    <row r="813" ht="25.15" customHeight="true" x14ac:dyDescent="0.2">
      <c r="C813" s="671"/>
      <c r="D813" s="671"/>
      <c r="E813" s="671"/>
      <c r="F813" s="671"/>
      <c r="G813" s="671"/>
      <c r="H813" s="671"/>
      <c r="I813" s="671"/>
      <c r="J813" s="671"/>
      <c r="K813" s="671"/>
      <c r="L813" s="671"/>
      <c r="M813" s="671"/>
      <c r="N813" s="671"/>
      <c r="O813" s="671"/>
      <c r="P813" s="671"/>
      <c r="Q813" s="671"/>
    </row>
    <row r="814" ht="25.15" customHeight="true" x14ac:dyDescent="0.2">
      <c r="C814" s="671"/>
      <c r="D814" s="671"/>
      <c r="E814" s="671"/>
      <c r="F814" s="671"/>
      <c r="G814" s="671"/>
      <c r="H814" s="671"/>
      <c r="I814" s="671"/>
      <c r="J814" s="671"/>
      <c r="K814" s="671"/>
      <c r="L814" s="671"/>
      <c r="M814" s="671"/>
      <c r="N814" s="671"/>
      <c r="O814" s="671"/>
      <c r="P814" s="671"/>
      <c r="Q814" s="671"/>
    </row>
    <row r="815" ht="25.15" customHeight="true" x14ac:dyDescent="0.2">
      <c r="C815" s="671"/>
      <c r="D815" s="671"/>
      <c r="E815" s="671"/>
      <c r="F815" s="671"/>
      <c r="G815" s="671"/>
      <c r="H815" s="671"/>
      <c r="I815" s="671"/>
      <c r="J815" s="671"/>
      <c r="K815" s="671"/>
      <c r="L815" s="671"/>
      <c r="M815" s="671"/>
      <c r="N815" s="671"/>
      <c r="O815" s="671"/>
      <c r="P815" s="671"/>
      <c r="Q815" s="671"/>
    </row>
    <row r="816" ht="25.15" customHeight="true" x14ac:dyDescent="0.2">
      <c r="C816" s="671"/>
      <c r="D816" s="671"/>
      <c r="E816" s="671"/>
      <c r="F816" s="671"/>
      <c r="G816" s="671"/>
      <c r="H816" s="671"/>
      <c r="I816" s="671"/>
      <c r="J816" s="671"/>
      <c r="K816" s="671"/>
      <c r="L816" s="671"/>
      <c r="M816" s="671"/>
      <c r="N816" s="671"/>
      <c r="O816" s="671"/>
      <c r="P816" s="671"/>
      <c r="Q816" s="671"/>
    </row>
    <row r="817" ht="25.15" customHeight="true" x14ac:dyDescent="0.2">
      <c r="C817" s="671"/>
      <c r="D817" s="671"/>
      <c r="E817" s="671"/>
      <c r="F817" s="671"/>
      <c r="G817" s="671"/>
      <c r="H817" s="671"/>
      <c r="I817" s="671"/>
      <c r="J817" s="671"/>
      <c r="K817" s="671"/>
      <c r="L817" s="671"/>
      <c r="M817" s="671"/>
      <c r="N817" s="671"/>
      <c r="O817" s="671"/>
      <c r="P817" s="671"/>
      <c r="Q817" s="671"/>
    </row>
    <row r="818" ht="25.15" customHeight="true" x14ac:dyDescent="0.2">
      <c r="C818" s="671"/>
      <c r="D818" s="671"/>
      <c r="E818" s="671"/>
      <c r="F818" s="671"/>
      <c r="G818" s="671"/>
      <c r="H818" s="671"/>
      <c r="I818" s="671"/>
      <c r="J818" s="671"/>
      <c r="K818" s="671"/>
      <c r="L818" s="671"/>
      <c r="M818" s="671"/>
      <c r="N818" s="671"/>
      <c r="O818" s="671"/>
      <c r="P818" s="671"/>
      <c r="Q818" s="671"/>
    </row>
    <row r="819" ht="25.15" customHeight="true" x14ac:dyDescent="0.2">
      <c r="C819" s="671"/>
      <c r="D819" s="671"/>
      <c r="E819" s="671"/>
      <c r="F819" s="671"/>
      <c r="G819" s="671"/>
      <c r="H819" s="671"/>
      <c r="I819" s="671"/>
      <c r="J819" s="671"/>
      <c r="K819" s="671"/>
      <c r="L819" s="671"/>
      <c r="M819" s="671"/>
      <c r="N819" s="671"/>
      <c r="O819" s="671"/>
      <c r="P819" s="671"/>
      <c r="Q819" s="671"/>
    </row>
    <row r="820" ht="25.15" customHeight="true" x14ac:dyDescent="0.2">
      <c r="C820" s="671"/>
      <c r="D820" s="671"/>
      <c r="E820" s="671"/>
      <c r="F820" s="671"/>
      <c r="G820" s="671"/>
      <c r="H820" s="671"/>
      <c r="I820" s="671"/>
      <c r="J820" s="671"/>
      <c r="K820" s="671"/>
      <c r="L820" s="671"/>
      <c r="M820" s="671"/>
      <c r="N820" s="671"/>
      <c r="O820" s="671"/>
      <c r="P820" s="671"/>
      <c r="Q820" s="671"/>
    </row>
    <row r="821" ht="25.15" customHeight="true" x14ac:dyDescent="0.2">
      <c r="C821" s="671"/>
      <c r="D821" s="671"/>
      <c r="E821" s="671"/>
      <c r="F821" s="671"/>
      <c r="G821" s="671"/>
      <c r="H821" s="671"/>
      <c r="I821" s="671"/>
      <c r="J821" s="671"/>
      <c r="K821" s="671"/>
      <c r="L821" s="671"/>
      <c r="M821" s="671"/>
      <c r="N821" s="671"/>
      <c r="O821" s="671"/>
      <c r="P821" s="671"/>
      <c r="Q821" s="671"/>
    </row>
    <row r="822" ht="25.15" customHeight="true" x14ac:dyDescent="0.2">
      <c r="C822" s="671"/>
      <c r="D822" s="671"/>
      <c r="E822" s="671"/>
      <c r="F822" s="671"/>
      <c r="G822" s="671"/>
      <c r="H822" s="671"/>
      <c r="I822" s="671"/>
      <c r="J822" s="671"/>
      <c r="K822" s="671"/>
      <c r="L822" s="671"/>
      <c r="M822" s="671"/>
      <c r="N822" s="671"/>
      <c r="O822" s="671"/>
      <c r="P822" s="671"/>
      <c r="Q822" s="671"/>
    </row>
    <row r="823" ht="25.15" customHeight="true" x14ac:dyDescent="0.2">
      <c r="C823" s="671"/>
      <c r="D823" s="671"/>
      <c r="E823" s="671"/>
      <c r="F823" s="671"/>
      <c r="G823" s="671"/>
      <c r="H823" s="671"/>
      <c r="I823" s="671"/>
      <c r="J823" s="671"/>
      <c r="K823" s="671"/>
      <c r="L823" s="671"/>
      <c r="M823" s="671"/>
      <c r="N823" s="671"/>
      <c r="O823" s="671"/>
      <c r="P823" s="671"/>
      <c r="Q823" s="671"/>
    </row>
    <row r="824" ht="25.15" customHeight="true" x14ac:dyDescent="0.2">
      <c r="C824" s="671"/>
      <c r="D824" s="671"/>
      <c r="E824" s="671"/>
      <c r="F824" s="671"/>
      <c r="G824" s="671"/>
      <c r="H824" s="671"/>
      <c r="I824" s="671"/>
      <c r="J824" s="671"/>
      <c r="K824" s="671"/>
      <c r="L824" s="671"/>
      <c r="M824" s="671"/>
      <c r="N824" s="671"/>
      <c r="O824" s="671"/>
      <c r="P824" s="671"/>
      <c r="Q824" s="671"/>
    </row>
    <row r="825" ht="25.15" customHeight="true" x14ac:dyDescent="0.2">
      <c r="C825" s="671"/>
      <c r="D825" s="671"/>
      <c r="E825" s="671"/>
      <c r="F825" s="671"/>
      <c r="G825" s="671"/>
      <c r="H825" s="671"/>
      <c r="I825" s="671"/>
      <c r="J825" s="671"/>
      <c r="K825" s="671"/>
      <c r="L825" s="671"/>
      <c r="M825" s="671"/>
      <c r="N825" s="671"/>
      <c r="O825" s="671"/>
      <c r="P825" s="671"/>
      <c r="Q825" s="671"/>
    </row>
    <row r="826" ht="25.15" customHeight="true" x14ac:dyDescent="0.2">
      <c r="C826" s="671"/>
      <c r="D826" s="671"/>
      <c r="E826" s="671"/>
      <c r="F826" s="671"/>
      <c r="G826" s="671"/>
      <c r="H826" s="671"/>
      <c r="I826" s="671"/>
      <c r="J826" s="671"/>
      <c r="K826" s="671"/>
      <c r="L826" s="671"/>
      <c r="M826" s="671"/>
      <c r="N826" s="671"/>
      <c r="O826" s="671"/>
      <c r="P826" s="671"/>
      <c r="Q826" s="671"/>
    </row>
    <row r="827" ht="25.15" customHeight="true" x14ac:dyDescent="0.2">
      <c r="C827" s="671"/>
      <c r="D827" s="671"/>
      <c r="E827" s="671"/>
      <c r="F827" s="671"/>
      <c r="G827" s="671"/>
      <c r="H827" s="671"/>
      <c r="I827" s="671"/>
      <c r="J827" s="671"/>
      <c r="K827" s="671"/>
      <c r="L827" s="671"/>
      <c r="M827" s="671"/>
      <c r="N827" s="671"/>
      <c r="O827" s="671"/>
      <c r="P827" s="671"/>
      <c r="Q827" s="671"/>
    </row>
    <row r="828" ht="25.15" customHeight="true" x14ac:dyDescent="0.2">
      <c r="C828" s="671"/>
      <c r="D828" s="671"/>
      <c r="E828" s="671"/>
      <c r="F828" s="671"/>
      <c r="G828" s="671"/>
      <c r="H828" s="671"/>
      <c r="I828" s="671"/>
      <c r="J828" s="671"/>
      <c r="K828" s="671"/>
      <c r="L828" s="671"/>
      <c r="M828" s="671"/>
      <c r="N828" s="671"/>
      <c r="O828" s="671"/>
      <c r="P828" s="671"/>
      <c r="Q828" s="671"/>
    </row>
    <row r="829" ht="25.15" customHeight="true" x14ac:dyDescent="0.2">
      <c r="C829" s="671"/>
      <c r="D829" s="671"/>
      <c r="E829" s="671"/>
      <c r="F829" s="671"/>
      <c r="G829" s="671"/>
      <c r="H829" s="671"/>
      <c r="I829" s="671"/>
      <c r="J829" s="671"/>
      <c r="K829" s="671"/>
      <c r="L829" s="671"/>
      <c r="M829" s="671"/>
      <c r="N829" s="671"/>
      <c r="O829" s="671"/>
      <c r="P829" s="671"/>
      <c r="Q829" s="671"/>
    </row>
    <row r="830" ht="25.15" customHeight="true" x14ac:dyDescent="0.2">
      <c r="C830" s="671"/>
      <c r="D830" s="671"/>
      <c r="E830" s="671"/>
      <c r="F830" s="671"/>
      <c r="G830" s="671"/>
      <c r="H830" s="671"/>
      <c r="I830" s="671"/>
      <c r="J830" s="671"/>
      <c r="K830" s="671"/>
      <c r="L830" s="671"/>
      <c r="M830" s="671"/>
      <c r="N830" s="671"/>
      <c r="O830" s="671"/>
      <c r="P830" s="671"/>
      <c r="Q830" s="671"/>
    </row>
    <row r="831" ht="25.15" customHeight="true" x14ac:dyDescent="0.2">
      <c r="C831" s="671"/>
      <c r="D831" s="671"/>
      <c r="E831" s="671"/>
      <c r="F831" s="671"/>
      <c r="G831" s="671"/>
      <c r="H831" s="671"/>
      <c r="I831" s="671"/>
      <c r="J831" s="671"/>
      <c r="K831" s="671"/>
      <c r="L831" s="671"/>
      <c r="M831" s="671"/>
      <c r="N831" s="671"/>
      <c r="O831" s="671"/>
      <c r="P831" s="671"/>
      <c r="Q831" s="671"/>
    </row>
    <row r="832" ht="25.15" customHeight="true" x14ac:dyDescent="0.2">
      <c r="C832" s="671"/>
      <c r="D832" s="671"/>
      <c r="E832" s="671"/>
      <c r="F832" s="671"/>
      <c r="G832" s="671"/>
      <c r="H832" s="671"/>
      <c r="I832" s="671"/>
      <c r="J832" s="671"/>
      <c r="K832" s="671"/>
      <c r="L832" s="671"/>
      <c r="M832" s="671"/>
      <c r="N832" s="671"/>
      <c r="O832" s="671"/>
      <c r="P832" s="671"/>
      <c r="Q832" s="671"/>
    </row>
    <row r="833" ht="25.15" customHeight="true" x14ac:dyDescent="0.2">
      <c r="C833" s="671"/>
      <c r="D833" s="671"/>
      <c r="E833" s="671"/>
      <c r="F833" s="671"/>
      <c r="G833" s="671"/>
      <c r="H833" s="671"/>
      <c r="I833" s="671"/>
      <c r="J833" s="671"/>
      <c r="K833" s="671"/>
      <c r="L833" s="671"/>
      <c r="M833" s="671"/>
      <c r="N833" s="671"/>
      <c r="O833" s="671"/>
      <c r="P833" s="671"/>
      <c r="Q833" s="671"/>
    </row>
    <row r="834" ht="25.15" customHeight="true" x14ac:dyDescent="0.2">
      <c r="C834" s="671"/>
      <c r="D834" s="671"/>
      <c r="E834" s="671"/>
      <c r="F834" s="671"/>
      <c r="G834" s="671"/>
      <c r="H834" s="671"/>
      <c r="I834" s="671"/>
      <c r="J834" s="671"/>
      <c r="K834" s="671"/>
      <c r="L834" s="671"/>
      <c r="M834" s="671"/>
      <c r="N834" s="671"/>
      <c r="O834" s="671"/>
      <c r="P834" s="671"/>
      <c r="Q834" s="671"/>
    </row>
    <row r="835" ht="25.15" customHeight="true" x14ac:dyDescent="0.2">
      <c r="C835" s="671"/>
      <c r="D835" s="671"/>
      <c r="E835" s="671"/>
      <c r="F835" s="671"/>
      <c r="G835" s="671"/>
      <c r="H835" s="671"/>
      <c r="I835" s="671"/>
      <c r="J835" s="671"/>
      <c r="K835" s="671"/>
      <c r="L835" s="671"/>
      <c r="M835" s="671"/>
      <c r="N835" s="671"/>
      <c r="O835" s="671"/>
      <c r="P835" s="671"/>
      <c r="Q835" s="671"/>
    </row>
    <row r="836" ht="25.15" customHeight="true" x14ac:dyDescent="0.2">
      <c r="C836" s="671"/>
      <c r="D836" s="671"/>
      <c r="E836" s="671"/>
      <c r="F836" s="671"/>
      <c r="G836" s="671"/>
      <c r="H836" s="671"/>
      <c r="I836" s="671"/>
      <c r="J836" s="671"/>
      <c r="K836" s="671"/>
      <c r="L836" s="671"/>
      <c r="M836" s="671"/>
      <c r="N836" s="671"/>
      <c r="O836" s="671"/>
      <c r="P836" s="671"/>
      <c r="Q836" s="671"/>
    </row>
    <row r="837" ht="25.15" customHeight="true" x14ac:dyDescent="0.2">
      <c r="C837" s="671"/>
      <c r="D837" s="671"/>
      <c r="E837" s="671"/>
      <c r="F837" s="671"/>
      <c r="G837" s="671"/>
      <c r="H837" s="671"/>
      <c r="I837" s="671"/>
      <c r="J837" s="671"/>
      <c r="K837" s="671"/>
      <c r="L837" s="671"/>
      <c r="M837" s="671"/>
      <c r="N837" s="671"/>
      <c r="O837" s="671"/>
      <c r="P837" s="671"/>
      <c r="Q837" s="671"/>
    </row>
    <row r="838" ht="25.15" customHeight="true" x14ac:dyDescent="0.2">
      <c r="C838" s="671"/>
      <c r="D838" s="671"/>
      <c r="E838" s="671"/>
      <c r="F838" s="671"/>
      <c r="G838" s="671"/>
      <c r="H838" s="671"/>
      <c r="I838" s="671"/>
      <c r="J838" s="671"/>
      <c r="K838" s="671"/>
      <c r="L838" s="671"/>
      <c r="M838" s="671"/>
      <c r="N838" s="671"/>
      <c r="O838" s="671"/>
      <c r="P838" s="671"/>
      <c r="Q838" s="671"/>
    </row>
    <row r="839" ht="25.15" customHeight="true" x14ac:dyDescent="0.2">
      <c r="C839" s="671"/>
      <c r="D839" s="671"/>
      <c r="E839" s="671"/>
      <c r="F839" s="671"/>
      <c r="G839" s="671"/>
      <c r="H839" s="671"/>
      <c r="I839" s="671"/>
      <c r="J839" s="671"/>
      <c r="K839" s="671"/>
      <c r="L839" s="671"/>
      <c r="M839" s="671"/>
      <c r="N839" s="671"/>
      <c r="O839" s="671"/>
      <c r="P839" s="671"/>
      <c r="Q839" s="671"/>
    </row>
    <row r="840" ht="25.15" customHeight="true" x14ac:dyDescent="0.2">
      <c r="C840" s="671"/>
      <c r="D840" s="671"/>
      <c r="E840" s="671"/>
      <c r="F840" s="671"/>
      <c r="G840" s="671"/>
      <c r="H840" s="671"/>
      <c r="I840" s="671"/>
      <c r="J840" s="671"/>
      <c r="K840" s="671"/>
      <c r="L840" s="671"/>
      <c r="M840" s="671"/>
      <c r="N840" s="671"/>
      <c r="O840" s="671"/>
      <c r="P840" s="671"/>
      <c r="Q840" s="671"/>
    </row>
    <row r="841" ht="25.15" customHeight="true" x14ac:dyDescent="0.2">
      <c r="C841" s="671"/>
      <c r="D841" s="671"/>
      <c r="E841" s="671"/>
      <c r="F841" s="671"/>
      <c r="G841" s="671"/>
      <c r="H841" s="671"/>
      <c r="I841" s="671"/>
      <c r="J841" s="671"/>
      <c r="K841" s="671"/>
      <c r="L841" s="671"/>
      <c r="M841" s="671"/>
      <c r="N841" s="671"/>
      <c r="O841" s="671"/>
      <c r="P841" s="671"/>
      <c r="Q841" s="671"/>
    </row>
    <row r="842" ht="25.15" customHeight="true" x14ac:dyDescent="0.2">
      <c r="C842" s="671"/>
      <c r="D842" s="671"/>
      <c r="E842" s="671"/>
      <c r="F842" s="671"/>
      <c r="G842" s="671"/>
      <c r="H842" s="671"/>
      <c r="I842" s="671"/>
      <c r="J842" s="671"/>
      <c r="K842" s="671"/>
      <c r="L842" s="671"/>
      <c r="M842" s="671"/>
      <c r="N842" s="671"/>
      <c r="O842" s="671"/>
      <c r="P842" s="671"/>
      <c r="Q842" s="671"/>
    </row>
    <row r="843" ht="25.15" customHeight="true" x14ac:dyDescent="0.2">
      <c r="C843" s="671"/>
      <c r="D843" s="671"/>
      <c r="E843" s="671"/>
      <c r="F843" s="671"/>
      <c r="G843" s="671"/>
      <c r="H843" s="671"/>
      <c r="I843" s="671"/>
      <c r="J843" s="671"/>
      <c r="K843" s="671"/>
      <c r="L843" s="671"/>
      <c r="M843" s="671"/>
      <c r="N843" s="671"/>
      <c r="O843" s="671"/>
      <c r="P843" s="671"/>
      <c r="Q843" s="671"/>
    </row>
    <row r="844" ht="25.15" customHeight="true" x14ac:dyDescent="0.2">
      <c r="C844" s="671"/>
      <c r="D844" s="671"/>
      <c r="E844" s="671"/>
      <c r="F844" s="671"/>
      <c r="G844" s="671"/>
      <c r="H844" s="671"/>
      <c r="I844" s="671"/>
      <c r="J844" s="671"/>
      <c r="K844" s="671"/>
      <c r="L844" s="671"/>
      <c r="M844" s="671"/>
      <c r="N844" s="671"/>
      <c r="O844" s="671"/>
      <c r="P844" s="671"/>
      <c r="Q844" s="671"/>
    </row>
    <row r="845" ht="25.15" customHeight="true" x14ac:dyDescent="0.2">
      <c r="C845" s="671"/>
      <c r="D845" s="671"/>
      <c r="E845" s="671"/>
      <c r="F845" s="671"/>
      <c r="G845" s="671"/>
      <c r="H845" s="671"/>
      <c r="I845" s="671"/>
      <c r="J845" s="671"/>
      <c r="K845" s="671"/>
      <c r="L845" s="671"/>
      <c r="M845" s="671"/>
      <c r="N845" s="671"/>
      <c r="O845" s="671"/>
      <c r="P845" s="671"/>
      <c r="Q845" s="671"/>
    </row>
    <row r="846" ht="25.15" customHeight="true" x14ac:dyDescent="0.2">
      <c r="C846" s="671"/>
      <c r="D846" s="671"/>
      <c r="E846" s="671"/>
      <c r="F846" s="671"/>
      <c r="G846" s="671"/>
      <c r="H846" s="671"/>
      <c r="I846" s="671"/>
      <c r="J846" s="671"/>
      <c r="K846" s="671"/>
      <c r="L846" s="671"/>
      <c r="M846" s="671"/>
      <c r="N846" s="671"/>
      <c r="O846" s="671"/>
      <c r="P846" s="671"/>
      <c r="Q846" s="671"/>
    </row>
    <row r="847" ht="25.15" customHeight="true" x14ac:dyDescent="0.2">
      <c r="C847" s="671"/>
      <c r="D847" s="671"/>
      <c r="E847" s="671"/>
      <c r="F847" s="671"/>
      <c r="G847" s="671"/>
      <c r="H847" s="671"/>
      <c r="I847" s="671"/>
      <c r="J847" s="671"/>
      <c r="K847" s="671"/>
      <c r="L847" s="671"/>
      <c r="M847" s="671"/>
      <c r="N847" s="671"/>
      <c r="O847" s="671"/>
      <c r="P847" s="671"/>
      <c r="Q847" s="671"/>
    </row>
    <row r="848" ht="25.15" customHeight="true" x14ac:dyDescent="0.2">
      <c r="C848" s="671"/>
      <c r="D848" s="671"/>
      <c r="E848" s="671"/>
      <c r="F848" s="671"/>
      <c r="G848" s="671"/>
      <c r="H848" s="671"/>
      <c r="I848" s="671"/>
      <c r="J848" s="671"/>
      <c r="K848" s="671"/>
      <c r="L848" s="671"/>
      <c r="M848" s="671"/>
      <c r="N848" s="671"/>
      <c r="O848" s="671"/>
      <c r="P848" s="671"/>
      <c r="Q848" s="671"/>
    </row>
    <row r="849" ht="25.15" customHeight="true" x14ac:dyDescent="0.2">
      <c r="C849" s="671"/>
      <c r="D849" s="671"/>
      <c r="E849" s="671"/>
      <c r="F849" s="671"/>
      <c r="G849" s="671"/>
      <c r="H849" s="671"/>
      <c r="I849" s="671"/>
      <c r="J849" s="671"/>
      <c r="K849" s="671"/>
      <c r="L849" s="671"/>
      <c r="M849" s="671"/>
      <c r="N849" s="671"/>
      <c r="O849" s="671"/>
      <c r="P849" s="671"/>
      <c r="Q849" s="671"/>
    </row>
    <row r="850" ht="25.15" customHeight="true" x14ac:dyDescent="0.2">
      <c r="C850" s="671"/>
      <c r="D850" s="671"/>
      <c r="E850" s="671"/>
      <c r="F850" s="671"/>
      <c r="G850" s="671"/>
      <c r="H850" s="671"/>
      <c r="I850" s="671"/>
      <c r="J850" s="671"/>
      <c r="K850" s="671"/>
      <c r="L850" s="671"/>
      <c r="M850" s="671"/>
      <c r="N850" s="671"/>
      <c r="O850" s="671"/>
      <c r="P850" s="671"/>
      <c r="Q850" s="671"/>
    </row>
    <row r="851" ht="25.15" customHeight="true" x14ac:dyDescent="0.2">
      <c r="C851" s="671"/>
      <c r="D851" s="671"/>
      <c r="E851" s="671"/>
      <c r="F851" s="671"/>
      <c r="G851" s="671"/>
      <c r="H851" s="671"/>
      <c r="I851" s="671"/>
      <c r="J851" s="671"/>
      <c r="K851" s="671"/>
      <c r="L851" s="671"/>
      <c r="M851" s="671"/>
      <c r="N851" s="671"/>
      <c r="O851" s="671"/>
      <c r="P851" s="671"/>
      <c r="Q851" s="671"/>
    </row>
    <row r="852" ht="25.15" customHeight="true" x14ac:dyDescent="0.2">
      <c r="C852" s="671"/>
      <c r="D852" s="671"/>
      <c r="E852" s="671"/>
      <c r="F852" s="671"/>
      <c r="G852" s="671"/>
      <c r="H852" s="671"/>
      <c r="I852" s="671"/>
      <c r="J852" s="671"/>
      <c r="K852" s="671"/>
      <c r="L852" s="671"/>
      <c r="M852" s="671"/>
      <c r="N852" s="671"/>
      <c r="O852" s="671"/>
      <c r="P852" s="671"/>
      <c r="Q852" s="671"/>
    </row>
    <row r="853" ht="25.15" customHeight="true" x14ac:dyDescent="0.2">
      <c r="C853" s="671"/>
      <c r="D853" s="671"/>
      <c r="E853" s="671"/>
      <c r="F853" s="671"/>
      <c r="G853" s="671"/>
      <c r="H853" s="671"/>
      <c r="I853" s="671"/>
      <c r="J853" s="671"/>
      <c r="K853" s="671"/>
      <c r="L853" s="671"/>
      <c r="M853" s="671"/>
      <c r="N853" s="671"/>
      <c r="O853" s="671"/>
      <c r="P853" s="671"/>
      <c r="Q853" s="671"/>
    </row>
    <row r="854" ht="25.15" customHeight="true" x14ac:dyDescent="0.2">
      <c r="C854" s="671"/>
      <c r="D854" s="671"/>
      <c r="E854" s="671"/>
      <c r="F854" s="671"/>
      <c r="G854" s="671"/>
      <c r="H854" s="671"/>
      <c r="I854" s="671"/>
      <c r="J854" s="671"/>
      <c r="K854" s="671"/>
      <c r="L854" s="671"/>
      <c r="M854" s="671"/>
      <c r="N854" s="671"/>
      <c r="O854" s="671"/>
      <c r="P854" s="671"/>
      <c r="Q854" s="671"/>
    </row>
    <row r="855" ht="25.15" customHeight="true" x14ac:dyDescent="0.2">
      <c r="C855" s="671"/>
      <c r="D855" s="671"/>
      <c r="E855" s="671"/>
      <c r="F855" s="671"/>
      <c r="G855" s="671"/>
      <c r="H855" s="671"/>
      <c r="I855" s="671"/>
      <c r="J855" s="671"/>
      <c r="K855" s="671"/>
      <c r="L855" s="671"/>
      <c r="M855" s="671"/>
      <c r="N855" s="671"/>
      <c r="O855" s="671"/>
      <c r="P855" s="671"/>
      <c r="Q855" s="671"/>
    </row>
    <row r="856" ht="25.15" customHeight="true" x14ac:dyDescent="0.2">
      <c r="C856" s="671"/>
      <c r="D856" s="671"/>
      <c r="E856" s="671"/>
      <c r="F856" s="671"/>
      <c r="G856" s="671"/>
      <c r="H856" s="671"/>
      <c r="I856" s="671"/>
      <c r="J856" s="671"/>
      <c r="K856" s="671"/>
      <c r="L856" s="671"/>
      <c r="M856" s="671"/>
      <c r="N856" s="671"/>
      <c r="O856" s="671"/>
      <c r="P856" s="671"/>
      <c r="Q856" s="671"/>
    </row>
    <row r="857" ht="25.15" customHeight="true" x14ac:dyDescent="0.2">
      <c r="C857" s="671"/>
      <c r="D857" s="671"/>
      <c r="E857" s="671"/>
      <c r="F857" s="671"/>
      <c r="G857" s="671"/>
      <c r="H857" s="671"/>
      <c r="I857" s="671"/>
      <c r="J857" s="671"/>
      <c r="K857" s="671"/>
      <c r="L857" s="671"/>
      <c r="M857" s="671"/>
      <c r="N857" s="671"/>
      <c r="O857" s="671"/>
      <c r="P857" s="671"/>
      <c r="Q857" s="671"/>
    </row>
    <row r="858" ht="25.15" customHeight="true" x14ac:dyDescent="0.2">
      <c r="C858" s="671"/>
      <c r="D858" s="671"/>
      <c r="E858" s="671"/>
      <c r="F858" s="671"/>
      <c r="G858" s="671"/>
      <c r="H858" s="671"/>
      <c r="I858" s="671"/>
      <c r="J858" s="671"/>
      <c r="K858" s="671"/>
      <c r="L858" s="671"/>
      <c r="M858" s="671"/>
      <c r="N858" s="671"/>
      <c r="O858" s="671"/>
      <c r="P858" s="671"/>
      <c r="Q858" s="671"/>
    </row>
    <row r="859" ht="25.15" customHeight="true" x14ac:dyDescent="0.2">
      <c r="C859" s="671"/>
      <c r="D859" s="671"/>
      <c r="E859" s="671"/>
      <c r="F859" s="671"/>
      <c r="G859" s="671"/>
      <c r="H859" s="671"/>
      <c r="I859" s="671"/>
      <c r="J859" s="671"/>
      <c r="K859" s="671"/>
      <c r="L859" s="671"/>
      <c r="M859" s="671"/>
      <c r="N859" s="671"/>
      <c r="O859" s="671"/>
      <c r="P859" s="671"/>
      <c r="Q859" s="671"/>
    </row>
    <row r="860" ht="25.15" customHeight="true" x14ac:dyDescent="0.2">
      <c r="C860" s="671"/>
      <c r="D860" s="671"/>
      <c r="E860" s="671"/>
      <c r="F860" s="671"/>
      <c r="G860" s="671"/>
      <c r="H860" s="671"/>
      <c r="I860" s="671"/>
      <c r="J860" s="671"/>
      <c r="K860" s="671"/>
      <c r="L860" s="671"/>
      <c r="M860" s="671"/>
      <c r="N860" s="671"/>
      <c r="O860" s="671"/>
      <c r="P860" s="671"/>
      <c r="Q860" s="671"/>
    </row>
    <row r="861" ht="25.15" customHeight="true" x14ac:dyDescent="0.2">
      <c r="C861" s="671"/>
      <c r="D861" s="671"/>
      <c r="E861" s="671"/>
      <c r="F861" s="671"/>
      <c r="G861" s="671"/>
      <c r="H861" s="671"/>
      <c r="I861" s="671"/>
      <c r="J861" s="671"/>
      <c r="K861" s="671"/>
      <c r="L861" s="671"/>
      <c r="M861" s="671"/>
      <c r="N861" s="671"/>
      <c r="O861" s="671"/>
      <c r="P861" s="671"/>
      <c r="Q861" s="671"/>
    </row>
    <row r="862" ht="25.15" customHeight="true" x14ac:dyDescent="0.2">
      <c r="C862" s="671"/>
      <c r="D862" s="671"/>
      <c r="E862" s="671"/>
      <c r="F862" s="671"/>
      <c r="G862" s="671"/>
      <c r="H862" s="671"/>
      <c r="I862" s="671"/>
      <c r="J862" s="671"/>
      <c r="K862" s="671"/>
      <c r="L862" s="671"/>
      <c r="M862" s="671"/>
      <c r="N862" s="671"/>
      <c r="O862" s="671"/>
      <c r="P862" s="671"/>
      <c r="Q862" s="671"/>
    </row>
    <row r="863" ht="25.15" customHeight="true" x14ac:dyDescent="0.2">
      <c r="C863" s="671"/>
      <c r="D863" s="671"/>
      <c r="E863" s="671"/>
      <c r="F863" s="671"/>
      <c r="G863" s="671"/>
      <c r="H863" s="671"/>
      <c r="I863" s="671"/>
      <c r="J863" s="671"/>
      <c r="K863" s="671"/>
      <c r="L863" s="671"/>
      <c r="M863" s="671"/>
      <c r="N863" s="671"/>
      <c r="O863" s="671"/>
      <c r="P863" s="671"/>
      <c r="Q863" s="671"/>
    </row>
    <row r="864" ht="25.15" customHeight="true" x14ac:dyDescent="0.2">
      <c r="C864" s="671"/>
      <c r="D864" s="671"/>
      <c r="E864" s="671"/>
      <c r="F864" s="671"/>
      <c r="G864" s="671"/>
      <c r="H864" s="671"/>
      <c r="I864" s="671"/>
      <c r="J864" s="671"/>
      <c r="K864" s="671"/>
      <c r="L864" s="671"/>
      <c r="M864" s="671"/>
      <c r="N864" s="671"/>
      <c r="O864" s="671"/>
      <c r="P864" s="671"/>
      <c r="Q864" s="671"/>
    </row>
    <row r="865" ht="25.15" customHeight="true" x14ac:dyDescent="0.2">
      <c r="C865" s="671"/>
      <c r="D865" s="671"/>
      <c r="E865" s="671"/>
      <c r="F865" s="671"/>
      <c r="G865" s="671"/>
      <c r="H865" s="671"/>
      <c r="I865" s="671"/>
      <c r="J865" s="671"/>
      <c r="K865" s="671"/>
      <c r="L865" s="671"/>
      <c r="M865" s="671"/>
      <c r="N865" s="671"/>
      <c r="O865" s="671"/>
      <c r="P865" s="671"/>
      <c r="Q865" s="671"/>
    </row>
    <row r="866" ht="25.15" customHeight="true" x14ac:dyDescent="0.2">
      <c r="C866" s="671"/>
      <c r="D866" s="671"/>
      <c r="E866" s="671"/>
      <c r="F866" s="671"/>
      <c r="G866" s="671"/>
      <c r="H866" s="671"/>
      <c r="I866" s="671"/>
      <c r="J866" s="671"/>
      <c r="K866" s="671"/>
      <c r="L866" s="671"/>
      <c r="M866" s="671"/>
      <c r="N866" s="671"/>
      <c r="O866" s="671"/>
      <c r="P866" s="671"/>
      <c r="Q866" s="671"/>
    </row>
    <row r="867" ht="25.15" customHeight="true" x14ac:dyDescent="0.2">
      <c r="C867" s="671"/>
      <c r="D867" s="671"/>
      <c r="E867" s="671"/>
      <c r="F867" s="671"/>
      <c r="G867" s="671"/>
      <c r="H867" s="671"/>
      <c r="I867" s="671"/>
      <c r="J867" s="671"/>
      <c r="K867" s="671"/>
      <c r="L867" s="671"/>
      <c r="M867" s="671"/>
      <c r="N867" s="671"/>
      <c r="O867" s="671"/>
      <c r="P867" s="671"/>
      <c r="Q867" s="671"/>
    </row>
    <row r="868" ht="25.15" customHeight="true" x14ac:dyDescent="0.2">
      <c r="C868" s="671"/>
      <c r="D868" s="671"/>
      <c r="E868" s="671"/>
      <c r="F868" s="671"/>
      <c r="G868" s="671"/>
      <c r="H868" s="671"/>
      <c r="I868" s="671"/>
      <c r="J868" s="671"/>
      <c r="K868" s="671"/>
      <c r="L868" s="671"/>
      <c r="M868" s="671"/>
      <c r="N868" s="671"/>
      <c r="O868" s="671"/>
      <c r="P868" s="671"/>
      <c r="Q868" s="671"/>
    </row>
    <row r="869" ht="25.15" customHeight="true" x14ac:dyDescent="0.2">
      <c r="C869" s="671"/>
      <c r="D869" s="671"/>
      <c r="E869" s="671"/>
      <c r="F869" s="671"/>
      <c r="G869" s="671"/>
      <c r="H869" s="671"/>
      <c r="I869" s="671"/>
      <c r="J869" s="671"/>
      <c r="K869" s="671"/>
      <c r="L869" s="671"/>
      <c r="M869" s="671"/>
      <c r="N869" s="671"/>
      <c r="O869" s="671"/>
      <c r="P869" s="671"/>
      <c r="Q869" s="671"/>
    </row>
    <row r="870" ht="25.15" customHeight="true" x14ac:dyDescent="0.2">
      <c r="C870" s="671"/>
      <c r="D870" s="671"/>
      <c r="E870" s="671"/>
      <c r="F870" s="671"/>
      <c r="G870" s="671"/>
      <c r="H870" s="671"/>
      <c r="I870" s="671"/>
      <c r="J870" s="671"/>
      <c r="K870" s="671"/>
      <c r="L870" s="671"/>
      <c r="M870" s="671"/>
      <c r="N870" s="671"/>
      <c r="O870" s="671"/>
      <c r="P870" s="671"/>
      <c r="Q870" s="671"/>
    </row>
    <row r="871" ht="25.15" customHeight="true" x14ac:dyDescent="0.2">
      <c r="C871" s="671"/>
      <c r="D871" s="671"/>
      <c r="E871" s="671"/>
      <c r="F871" s="671"/>
      <c r="G871" s="671"/>
      <c r="H871" s="671"/>
      <c r="I871" s="671"/>
      <c r="J871" s="671"/>
      <c r="K871" s="671"/>
      <c r="L871" s="671"/>
      <c r="M871" s="671"/>
      <c r="N871" s="671"/>
      <c r="O871" s="671"/>
      <c r="P871" s="671"/>
      <c r="Q871" s="671"/>
    </row>
    <row r="872" ht="25.15" customHeight="true" x14ac:dyDescent="0.2">
      <c r="C872" s="671"/>
      <c r="D872" s="671"/>
      <c r="E872" s="671"/>
      <c r="F872" s="671"/>
      <c r="G872" s="671"/>
      <c r="H872" s="671"/>
      <c r="I872" s="671"/>
      <c r="J872" s="671"/>
      <c r="K872" s="671"/>
      <c r="L872" s="671"/>
      <c r="M872" s="671"/>
      <c r="N872" s="671"/>
      <c r="O872" s="671"/>
      <c r="P872" s="671"/>
      <c r="Q872" s="671"/>
    </row>
    <row r="873" ht="25.15" customHeight="true" x14ac:dyDescent="0.2">
      <c r="C873" s="671"/>
      <c r="D873" s="671"/>
      <c r="E873" s="671"/>
      <c r="F873" s="671"/>
      <c r="G873" s="671"/>
      <c r="H873" s="671"/>
      <c r="I873" s="671"/>
      <c r="J873" s="671"/>
      <c r="K873" s="671"/>
      <c r="L873" s="671"/>
      <c r="M873" s="671"/>
      <c r="N873" s="671"/>
      <c r="O873" s="671"/>
      <c r="P873" s="671"/>
      <c r="Q873" s="671"/>
    </row>
    <row r="874" ht="25.15" customHeight="true" x14ac:dyDescent="0.2">
      <c r="C874" s="671"/>
      <c r="D874" s="671"/>
      <c r="E874" s="671"/>
      <c r="F874" s="671"/>
      <c r="G874" s="671"/>
      <c r="H874" s="671"/>
      <c r="I874" s="671"/>
      <c r="J874" s="671"/>
      <c r="K874" s="671"/>
      <c r="L874" s="671"/>
      <c r="M874" s="671"/>
      <c r="N874" s="671"/>
      <c r="O874" s="671"/>
      <c r="P874" s="671"/>
      <c r="Q874" s="671"/>
    </row>
    <row r="875" ht="25.15" customHeight="true" x14ac:dyDescent="0.2">
      <c r="C875" s="671"/>
      <c r="D875" s="671"/>
      <c r="E875" s="671"/>
      <c r="F875" s="671"/>
      <c r="G875" s="671"/>
      <c r="H875" s="671"/>
      <c r="I875" s="671"/>
      <c r="J875" s="671"/>
      <c r="K875" s="671"/>
      <c r="L875" s="671"/>
      <c r="M875" s="671"/>
      <c r="N875" s="671"/>
      <c r="O875" s="671"/>
      <c r="P875" s="671"/>
      <c r="Q875" s="671"/>
    </row>
    <row r="876" ht="25.15" customHeight="true" x14ac:dyDescent="0.2">
      <c r="C876" s="671"/>
      <c r="D876" s="671"/>
      <c r="E876" s="671"/>
      <c r="F876" s="671"/>
      <c r="G876" s="671"/>
      <c r="H876" s="671"/>
      <c r="I876" s="671"/>
      <c r="J876" s="671"/>
      <c r="K876" s="671"/>
      <c r="L876" s="671"/>
      <c r="M876" s="671"/>
      <c r="N876" s="671"/>
      <c r="O876" s="671"/>
      <c r="P876" s="671"/>
      <c r="Q876" s="671"/>
    </row>
    <row r="877" ht="25.15" customHeight="true" x14ac:dyDescent="0.2">
      <c r="C877" s="671"/>
      <c r="D877" s="671"/>
      <c r="E877" s="671"/>
      <c r="F877" s="671"/>
      <c r="G877" s="671"/>
      <c r="H877" s="671"/>
      <c r="I877" s="671"/>
      <c r="J877" s="671"/>
      <c r="K877" s="671"/>
      <c r="L877" s="671"/>
      <c r="M877" s="671"/>
      <c r="N877" s="671"/>
      <c r="O877" s="671"/>
      <c r="P877" s="671"/>
      <c r="Q877" s="671"/>
    </row>
    <row r="878" ht="25.15" customHeight="true" x14ac:dyDescent="0.2">
      <c r="C878" s="671"/>
      <c r="D878" s="671"/>
      <c r="E878" s="671"/>
      <c r="F878" s="671"/>
      <c r="G878" s="671"/>
      <c r="H878" s="671"/>
      <c r="I878" s="671"/>
      <c r="J878" s="671"/>
      <c r="K878" s="671"/>
      <c r="L878" s="671"/>
      <c r="M878" s="671"/>
      <c r="N878" s="671"/>
      <c r="O878" s="671"/>
      <c r="P878" s="671"/>
      <c r="Q878" s="671"/>
    </row>
    <row r="879" ht="25.15" customHeight="true" x14ac:dyDescent="0.2">
      <c r="C879" s="671"/>
      <c r="D879" s="671"/>
      <c r="E879" s="671"/>
      <c r="F879" s="671"/>
      <c r="G879" s="671"/>
      <c r="H879" s="671"/>
      <c r="I879" s="671"/>
      <c r="J879" s="671"/>
      <c r="K879" s="671"/>
      <c r="L879" s="671"/>
      <c r="M879" s="671"/>
      <c r="N879" s="671"/>
      <c r="O879" s="671"/>
      <c r="P879" s="671"/>
      <c r="Q879" s="671"/>
    </row>
    <row r="880" ht="25.15" customHeight="true" x14ac:dyDescent="0.2">
      <c r="C880" s="671"/>
      <c r="D880" s="671"/>
      <c r="E880" s="671"/>
      <c r="F880" s="671"/>
      <c r="G880" s="671"/>
      <c r="H880" s="671"/>
      <c r="I880" s="671"/>
      <c r="J880" s="671"/>
      <c r="K880" s="671"/>
      <c r="L880" s="671"/>
      <c r="M880" s="671"/>
      <c r="N880" s="671"/>
      <c r="O880" s="671"/>
      <c r="P880" s="671"/>
      <c r="Q880" s="671"/>
    </row>
    <row r="881" ht="25.15" customHeight="true" x14ac:dyDescent="0.2">
      <c r="C881" s="671"/>
      <c r="D881" s="671"/>
      <c r="E881" s="671"/>
      <c r="F881" s="671"/>
      <c r="G881" s="671"/>
      <c r="H881" s="671"/>
      <c r="I881" s="671"/>
      <c r="J881" s="671"/>
      <c r="K881" s="671"/>
      <c r="L881" s="671"/>
      <c r="M881" s="671"/>
      <c r="N881" s="671"/>
      <c r="O881" s="671"/>
      <c r="P881" s="671"/>
      <c r="Q881" s="671"/>
    </row>
    <row r="882" ht="25.15" customHeight="true" x14ac:dyDescent="0.2">
      <c r="C882" s="671"/>
      <c r="D882" s="671"/>
      <c r="E882" s="671"/>
      <c r="F882" s="671"/>
      <c r="G882" s="671"/>
      <c r="H882" s="671"/>
      <c r="I882" s="671"/>
      <c r="J882" s="671"/>
      <c r="K882" s="671"/>
      <c r="L882" s="671"/>
      <c r="M882" s="671"/>
      <c r="N882" s="671"/>
      <c r="O882" s="671"/>
      <c r="P882" s="671"/>
      <c r="Q882" s="671"/>
    </row>
    <row r="883" ht="25.15" customHeight="true" x14ac:dyDescent="0.2">
      <c r="C883" s="671"/>
      <c r="D883" s="671"/>
      <c r="E883" s="671"/>
      <c r="F883" s="671"/>
      <c r="G883" s="671"/>
      <c r="H883" s="671"/>
      <c r="I883" s="671"/>
      <c r="J883" s="671"/>
      <c r="K883" s="671"/>
      <c r="L883" s="671"/>
      <c r="M883" s="671"/>
      <c r="N883" s="671"/>
      <c r="O883" s="671"/>
      <c r="P883" s="671"/>
      <c r="Q883" s="671"/>
    </row>
    <row r="884" ht="25.15" customHeight="true" x14ac:dyDescent="0.2">
      <c r="C884" s="671"/>
      <c r="D884" s="671"/>
      <c r="E884" s="671"/>
      <c r="F884" s="671"/>
      <c r="G884" s="671"/>
      <c r="H884" s="671"/>
      <c r="I884" s="671"/>
      <c r="J884" s="671"/>
      <c r="K884" s="671"/>
      <c r="L884" s="671"/>
      <c r="M884" s="671"/>
      <c r="N884" s="671"/>
      <c r="O884" s="671"/>
      <c r="P884" s="671"/>
      <c r="Q884" s="671"/>
    </row>
    <row r="885" ht="25.15" customHeight="true" x14ac:dyDescent="0.2">
      <c r="C885" s="671"/>
      <c r="D885" s="671"/>
      <c r="E885" s="671"/>
      <c r="F885" s="671"/>
      <c r="G885" s="671"/>
      <c r="H885" s="671"/>
      <c r="I885" s="671"/>
      <c r="J885" s="671"/>
      <c r="K885" s="671"/>
      <c r="L885" s="671"/>
      <c r="M885" s="671"/>
      <c r="N885" s="671"/>
      <c r="O885" s="671"/>
      <c r="P885" s="671"/>
      <c r="Q885" s="671"/>
    </row>
    <row r="886" ht="25.15" customHeight="true" x14ac:dyDescent="0.2">
      <c r="C886" s="671"/>
      <c r="D886" s="671"/>
      <c r="E886" s="671"/>
      <c r="F886" s="671"/>
      <c r="G886" s="671"/>
      <c r="H886" s="671"/>
      <c r="I886" s="671"/>
      <c r="J886" s="671"/>
      <c r="K886" s="671"/>
      <c r="L886" s="671"/>
      <c r="M886" s="671"/>
      <c r="N886" s="671"/>
      <c r="O886" s="671"/>
      <c r="P886" s="671"/>
      <c r="Q886" s="671"/>
    </row>
    <row r="887" ht="25.15" customHeight="true" x14ac:dyDescent="0.2">
      <c r="C887" s="671"/>
      <c r="D887" s="671"/>
      <c r="E887" s="671"/>
      <c r="F887" s="671"/>
      <c r="G887" s="671"/>
      <c r="H887" s="671"/>
      <c r="I887" s="671"/>
      <c r="J887" s="671"/>
      <c r="K887" s="671"/>
      <c r="L887" s="671"/>
      <c r="M887" s="671"/>
      <c r="N887" s="671"/>
      <c r="O887" s="671"/>
      <c r="P887" s="671"/>
      <c r="Q887" s="671"/>
    </row>
    <row r="888" ht="25.15" customHeight="true" x14ac:dyDescent="0.2">
      <c r="C888" s="671"/>
      <c r="D888" s="671"/>
      <c r="E888" s="671"/>
      <c r="F888" s="671"/>
      <c r="G888" s="671"/>
      <c r="H888" s="671"/>
      <c r="I888" s="671"/>
      <c r="J888" s="671"/>
      <c r="K888" s="671"/>
      <c r="L888" s="671"/>
      <c r="M888" s="671"/>
      <c r="N888" s="671"/>
      <c r="O888" s="671"/>
      <c r="P888" s="671"/>
      <c r="Q888" s="671"/>
    </row>
    <row r="889" ht="25.15" customHeight="true" x14ac:dyDescent="0.2">
      <c r="C889" s="671"/>
      <c r="D889" s="671"/>
      <c r="E889" s="671"/>
      <c r="F889" s="671"/>
      <c r="G889" s="671"/>
      <c r="H889" s="671"/>
      <c r="I889" s="671"/>
      <c r="J889" s="671"/>
      <c r="K889" s="671"/>
      <c r="L889" s="671"/>
      <c r="M889" s="671"/>
      <c r="N889" s="671"/>
      <c r="O889" s="671"/>
      <c r="P889" s="671"/>
      <c r="Q889" s="671"/>
    </row>
    <row r="890" ht="25.15" customHeight="true" x14ac:dyDescent="0.2">
      <c r="C890" s="671"/>
      <c r="D890" s="671"/>
      <c r="E890" s="671"/>
      <c r="F890" s="671"/>
      <c r="G890" s="671"/>
      <c r="H890" s="671"/>
      <c r="I890" s="671"/>
      <c r="J890" s="671"/>
      <c r="K890" s="671"/>
      <c r="L890" s="671"/>
      <c r="M890" s="671"/>
      <c r="N890" s="671"/>
      <c r="O890" s="671"/>
      <c r="P890" s="671"/>
      <c r="Q890" s="671"/>
    </row>
    <row r="891" ht="25.15" customHeight="true" x14ac:dyDescent="0.2">
      <c r="C891" s="671"/>
      <c r="D891" s="671"/>
      <c r="E891" s="671"/>
      <c r="F891" s="671"/>
      <c r="G891" s="671"/>
      <c r="H891" s="671"/>
      <c r="I891" s="671"/>
      <c r="J891" s="671"/>
      <c r="K891" s="671"/>
      <c r="L891" s="671"/>
      <c r="M891" s="671"/>
      <c r="N891" s="671"/>
      <c r="O891" s="671"/>
      <c r="P891" s="671"/>
      <c r="Q891" s="671"/>
    </row>
    <row r="892" ht="25.15" customHeight="true" x14ac:dyDescent="0.2">
      <c r="C892" s="671"/>
      <c r="D892" s="671"/>
      <c r="E892" s="671"/>
      <c r="F892" s="671"/>
      <c r="G892" s="671"/>
      <c r="H892" s="671"/>
      <c r="I892" s="671"/>
      <c r="J892" s="671"/>
      <c r="K892" s="671"/>
      <c r="L892" s="671"/>
      <c r="M892" s="671"/>
      <c r="N892" s="671"/>
      <c r="O892" s="671"/>
      <c r="P892" s="671"/>
      <c r="Q892" s="671"/>
    </row>
    <row r="893" ht="25.15" customHeight="true" x14ac:dyDescent="0.2">
      <c r="C893" s="671"/>
      <c r="D893" s="671"/>
      <c r="E893" s="671"/>
      <c r="F893" s="671"/>
      <c r="G893" s="671"/>
      <c r="H893" s="671"/>
      <c r="I893" s="671"/>
      <c r="J893" s="671"/>
      <c r="K893" s="671"/>
      <c r="L893" s="671"/>
      <c r="M893" s="671"/>
      <c r="N893" s="671"/>
      <c r="O893" s="671"/>
      <c r="P893" s="671"/>
      <c r="Q893" s="671"/>
    </row>
    <row r="894" ht="25.15" customHeight="true" x14ac:dyDescent="0.2">
      <c r="C894" s="671"/>
      <c r="D894" s="671"/>
      <c r="E894" s="671"/>
      <c r="F894" s="671"/>
      <c r="G894" s="671"/>
      <c r="H894" s="671"/>
      <c r="I894" s="671"/>
      <c r="J894" s="671"/>
      <c r="K894" s="671"/>
      <c r="L894" s="671"/>
      <c r="M894" s="671"/>
      <c r="N894" s="671"/>
      <c r="O894" s="671"/>
      <c r="P894" s="671"/>
      <c r="Q894" s="671"/>
    </row>
    <row r="895" ht="25.15" customHeight="true" x14ac:dyDescent="0.2">
      <c r="C895" s="671"/>
      <c r="D895" s="671"/>
      <c r="E895" s="671"/>
      <c r="F895" s="671"/>
      <c r="G895" s="671"/>
      <c r="H895" s="671"/>
      <c r="I895" s="671"/>
      <c r="J895" s="671"/>
      <c r="K895" s="671"/>
      <c r="L895" s="671"/>
      <c r="M895" s="671"/>
      <c r="N895" s="671"/>
      <c r="O895" s="671"/>
      <c r="P895" s="671"/>
      <c r="Q895" s="671"/>
    </row>
    <row r="896" ht="25.15" customHeight="true" x14ac:dyDescent="0.2">
      <c r="C896" s="671"/>
      <c r="D896" s="671"/>
      <c r="E896" s="671"/>
      <c r="F896" s="671"/>
      <c r="G896" s="671"/>
      <c r="H896" s="671"/>
      <c r="I896" s="671"/>
      <c r="J896" s="671"/>
      <c r="K896" s="671"/>
      <c r="L896" s="671"/>
      <c r="M896" s="671"/>
      <c r="N896" s="671"/>
      <c r="O896" s="671"/>
      <c r="P896" s="671"/>
      <c r="Q896" s="671"/>
    </row>
    <row r="897" ht="25.15" customHeight="true" x14ac:dyDescent="0.2">
      <c r="C897" s="671"/>
      <c r="D897" s="671"/>
      <c r="E897" s="671"/>
      <c r="F897" s="671"/>
      <c r="G897" s="671"/>
      <c r="H897" s="671"/>
      <c r="I897" s="671"/>
      <c r="J897" s="671"/>
      <c r="K897" s="671"/>
      <c r="L897" s="671"/>
      <c r="M897" s="671"/>
      <c r="N897" s="671"/>
      <c r="O897" s="671"/>
      <c r="P897" s="671"/>
      <c r="Q897" s="671"/>
    </row>
    <row r="898" ht="25.15" customHeight="true" x14ac:dyDescent="0.2">
      <c r="C898" s="671"/>
      <c r="D898" s="671"/>
      <c r="E898" s="671"/>
      <c r="F898" s="671"/>
      <c r="G898" s="671"/>
      <c r="H898" s="671"/>
      <c r="I898" s="671"/>
      <c r="J898" s="671"/>
      <c r="K898" s="671"/>
      <c r="L898" s="671"/>
      <c r="M898" s="671"/>
      <c r="N898" s="671"/>
      <c r="O898" s="671"/>
      <c r="P898" s="671"/>
      <c r="Q898" s="671"/>
    </row>
    <row r="899" ht="25.15" customHeight="true" x14ac:dyDescent="0.2">
      <c r="C899" s="671"/>
      <c r="D899" s="671"/>
      <c r="E899" s="671"/>
      <c r="F899" s="671"/>
      <c r="G899" s="671"/>
      <c r="H899" s="671"/>
      <c r="I899" s="671"/>
      <c r="J899" s="671"/>
      <c r="K899" s="671"/>
      <c r="L899" s="671"/>
      <c r="M899" s="671"/>
      <c r="N899" s="671"/>
      <c r="O899" s="671"/>
      <c r="P899" s="671"/>
      <c r="Q899" s="671"/>
    </row>
    <row r="900" ht="25.15" customHeight="true" x14ac:dyDescent="0.2">
      <c r="C900" s="671"/>
      <c r="D900" s="671"/>
      <c r="E900" s="671"/>
      <c r="F900" s="671"/>
      <c r="G900" s="671"/>
      <c r="H900" s="671"/>
      <c r="I900" s="671"/>
      <c r="J900" s="671"/>
      <c r="K900" s="671"/>
      <c r="L900" s="671"/>
      <c r="M900" s="671"/>
      <c r="N900" s="671"/>
      <c r="O900" s="671"/>
      <c r="P900" s="671"/>
      <c r="Q900" s="671"/>
    </row>
    <row r="901" ht="25.15" customHeight="true" x14ac:dyDescent="0.2">
      <c r="C901" s="671"/>
      <c r="D901" s="671"/>
      <c r="E901" s="671"/>
      <c r="F901" s="671"/>
      <c r="G901" s="671"/>
      <c r="H901" s="671"/>
      <c r="I901" s="671"/>
      <c r="J901" s="671"/>
      <c r="K901" s="671"/>
      <c r="L901" s="671"/>
      <c r="M901" s="671"/>
      <c r="N901" s="671"/>
      <c r="O901" s="671"/>
      <c r="P901" s="671"/>
      <c r="Q901" s="671"/>
    </row>
    <row r="902" ht="25.15" customHeight="true" x14ac:dyDescent="0.2">
      <c r="C902" s="671"/>
      <c r="D902" s="671"/>
      <c r="E902" s="671"/>
      <c r="F902" s="671"/>
      <c r="G902" s="671"/>
      <c r="H902" s="671"/>
      <c r="I902" s="671"/>
      <c r="J902" s="671"/>
      <c r="K902" s="671"/>
      <c r="L902" s="671"/>
      <c r="M902" s="671"/>
      <c r="N902" s="671"/>
      <c r="O902" s="671"/>
      <c r="P902" s="671"/>
      <c r="Q902" s="671"/>
    </row>
    <row r="903" ht="25.15" customHeight="true" x14ac:dyDescent="0.2">
      <c r="C903" s="671"/>
      <c r="D903" s="671"/>
      <c r="E903" s="671"/>
      <c r="F903" s="671"/>
      <c r="G903" s="671"/>
      <c r="H903" s="671"/>
      <c r="I903" s="671"/>
      <c r="J903" s="671"/>
      <c r="K903" s="671"/>
      <c r="L903" s="671"/>
      <c r="M903" s="671"/>
      <c r="N903" s="671"/>
      <c r="O903" s="671"/>
      <c r="P903" s="671"/>
      <c r="Q903" s="671"/>
    </row>
    <row r="904" ht="25.15" customHeight="true" x14ac:dyDescent="0.2">
      <c r="C904" s="671"/>
      <c r="D904" s="671"/>
      <c r="E904" s="671"/>
      <c r="F904" s="671"/>
      <c r="G904" s="671"/>
      <c r="H904" s="671"/>
      <c r="I904" s="671"/>
      <c r="J904" s="671"/>
      <c r="K904" s="671"/>
      <c r="L904" s="671"/>
      <c r="M904" s="671"/>
      <c r="N904" s="671"/>
      <c r="O904" s="671"/>
      <c r="P904" s="671"/>
      <c r="Q904" s="671"/>
    </row>
    <row r="905" ht="25.15" customHeight="true" x14ac:dyDescent="0.2">
      <c r="C905" s="671"/>
      <c r="D905" s="671"/>
      <c r="E905" s="671"/>
      <c r="F905" s="671"/>
      <c r="G905" s="671"/>
      <c r="H905" s="671"/>
      <c r="I905" s="671"/>
      <c r="J905" s="671"/>
      <c r="K905" s="671"/>
      <c r="L905" s="671"/>
      <c r="M905" s="671"/>
      <c r="N905" s="671"/>
      <c r="O905" s="671"/>
      <c r="P905" s="671"/>
      <c r="Q905" s="671"/>
    </row>
    <row r="906" ht="25.15" customHeight="true" x14ac:dyDescent="0.2">
      <c r="C906" s="671"/>
      <c r="D906" s="671"/>
      <c r="E906" s="671"/>
      <c r="F906" s="671"/>
      <c r="G906" s="671"/>
      <c r="H906" s="671"/>
      <c r="I906" s="671"/>
      <c r="J906" s="671"/>
      <c r="K906" s="671"/>
      <c r="L906" s="671"/>
      <c r="M906" s="671"/>
      <c r="N906" s="671"/>
      <c r="O906" s="671"/>
      <c r="P906" s="671"/>
      <c r="Q906" s="671"/>
    </row>
    <row r="907" ht="25.15" customHeight="true" x14ac:dyDescent="0.2">
      <c r="C907" s="671"/>
      <c r="D907" s="671"/>
      <c r="E907" s="671"/>
      <c r="F907" s="671"/>
      <c r="G907" s="671"/>
      <c r="H907" s="671"/>
      <c r="I907" s="671"/>
      <c r="J907" s="671"/>
      <c r="K907" s="671"/>
      <c r="L907" s="671"/>
      <c r="M907" s="671"/>
      <c r="N907" s="671"/>
      <c r="O907" s="671"/>
      <c r="P907" s="671"/>
      <c r="Q907" s="671"/>
    </row>
    <row r="908" ht="25.15" customHeight="true" x14ac:dyDescent="0.2">
      <c r="C908" s="671"/>
      <c r="D908" s="671"/>
      <c r="E908" s="671"/>
      <c r="F908" s="671"/>
      <c r="G908" s="671"/>
      <c r="H908" s="671"/>
      <c r="I908" s="671"/>
      <c r="J908" s="671"/>
      <c r="K908" s="671"/>
      <c r="L908" s="671"/>
      <c r="M908" s="671"/>
      <c r="N908" s="671"/>
      <c r="O908" s="671"/>
      <c r="P908" s="671"/>
      <c r="Q908" s="671"/>
    </row>
    <row r="909" ht="25.15" customHeight="true" x14ac:dyDescent="0.2">
      <c r="C909" s="671"/>
      <c r="D909" s="671"/>
      <c r="E909" s="671"/>
      <c r="F909" s="671"/>
      <c r="G909" s="671"/>
      <c r="H909" s="671"/>
      <c r="I909" s="671"/>
      <c r="J909" s="671"/>
      <c r="K909" s="671"/>
      <c r="L909" s="671"/>
      <c r="M909" s="671"/>
      <c r="N909" s="671"/>
      <c r="O909" s="671"/>
      <c r="P909" s="671"/>
      <c r="Q909" s="671"/>
    </row>
    <row r="910" ht="25.15" customHeight="true" x14ac:dyDescent="0.2">
      <c r="C910" s="671"/>
      <c r="D910" s="671"/>
      <c r="E910" s="671"/>
      <c r="F910" s="671"/>
      <c r="G910" s="671"/>
      <c r="H910" s="671"/>
      <c r="I910" s="671"/>
      <c r="J910" s="671"/>
      <c r="K910" s="671"/>
      <c r="L910" s="671"/>
      <c r="M910" s="671"/>
      <c r="N910" s="671"/>
      <c r="O910" s="671"/>
      <c r="P910" s="671"/>
      <c r="Q910" s="671"/>
    </row>
    <row r="911" ht="25.15" customHeight="true" x14ac:dyDescent="0.2">
      <c r="C911" s="671"/>
      <c r="D911" s="671"/>
      <c r="E911" s="671"/>
      <c r="F911" s="671"/>
      <c r="G911" s="671"/>
      <c r="H911" s="671"/>
      <c r="I911" s="671"/>
      <c r="J911" s="671"/>
      <c r="K911" s="671"/>
      <c r="L911" s="671"/>
      <c r="M911" s="671"/>
      <c r="N911" s="671"/>
      <c r="O911" s="671"/>
      <c r="P911" s="671"/>
      <c r="Q911" s="671"/>
    </row>
    <row r="912" ht="25.15" customHeight="true" x14ac:dyDescent="0.2">
      <c r="C912" s="671"/>
      <c r="D912" s="671"/>
      <c r="E912" s="671"/>
      <c r="F912" s="671"/>
      <c r="G912" s="671"/>
      <c r="H912" s="671"/>
      <c r="I912" s="671"/>
      <c r="J912" s="671"/>
      <c r="K912" s="671"/>
      <c r="L912" s="671"/>
      <c r="M912" s="671"/>
      <c r="N912" s="671"/>
      <c r="O912" s="671"/>
      <c r="P912" s="671"/>
      <c r="Q912" s="671"/>
    </row>
    <row r="913" ht="25.15" customHeight="true" x14ac:dyDescent="0.2">
      <c r="C913" s="671"/>
      <c r="D913" s="671"/>
      <c r="E913" s="671"/>
      <c r="F913" s="671"/>
      <c r="G913" s="671"/>
      <c r="H913" s="671"/>
      <c r="I913" s="671"/>
      <c r="J913" s="671"/>
      <c r="K913" s="671"/>
      <c r="L913" s="671"/>
      <c r="M913" s="671"/>
      <c r="N913" s="671"/>
      <c r="O913" s="671"/>
      <c r="P913" s="671"/>
      <c r="Q913" s="671"/>
    </row>
    <row r="914" ht="25.15" customHeight="true" x14ac:dyDescent="0.2">
      <c r="C914" s="671"/>
      <c r="D914" s="671"/>
      <c r="E914" s="671"/>
      <c r="F914" s="671"/>
      <c r="G914" s="671"/>
      <c r="H914" s="671"/>
      <c r="I914" s="671"/>
      <c r="J914" s="671"/>
      <c r="K914" s="671"/>
      <c r="L914" s="671"/>
      <c r="M914" s="671"/>
      <c r="N914" s="671"/>
      <c r="O914" s="671"/>
      <c r="P914" s="671"/>
      <c r="Q914" s="671"/>
    </row>
    <row r="915" ht="25.15" customHeight="true" x14ac:dyDescent="0.2">
      <c r="C915" s="671"/>
      <c r="D915" s="671"/>
      <c r="E915" s="671"/>
      <c r="F915" s="671"/>
      <c r="G915" s="671"/>
      <c r="H915" s="671"/>
      <c r="I915" s="671"/>
      <c r="J915" s="671"/>
      <c r="K915" s="671"/>
      <c r="L915" s="671"/>
      <c r="M915" s="671"/>
      <c r="N915" s="671"/>
      <c r="O915" s="671"/>
      <c r="P915" s="671"/>
      <c r="Q915" s="671"/>
    </row>
    <row r="916" ht="25.15" customHeight="true" x14ac:dyDescent="0.2">
      <c r="C916" s="671"/>
      <c r="D916" s="671"/>
      <c r="E916" s="671"/>
      <c r="F916" s="671"/>
      <c r="G916" s="671"/>
      <c r="H916" s="671"/>
      <c r="I916" s="671"/>
      <c r="J916" s="671"/>
      <c r="K916" s="671"/>
      <c r="L916" s="671"/>
      <c r="M916" s="671"/>
      <c r="N916" s="671"/>
      <c r="O916" s="671"/>
      <c r="P916" s="671"/>
      <c r="Q916" s="671"/>
    </row>
    <row r="917" ht="25.15" customHeight="true" x14ac:dyDescent="0.2">
      <c r="C917" s="671"/>
      <c r="D917" s="671"/>
      <c r="E917" s="671"/>
      <c r="F917" s="671"/>
      <c r="G917" s="671"/>
      <c r="H917" s="671"/>
      <c r="I917" s="671"/>
      <c r="J917" s="671"/>
      <c r="K917" s="671"/>
      <c r="L917" s="671"/>
      <c r="M917" s="671"/>
      <c r="N917" s="671"/>
      <c r="O917" s="671"/>
      <c r="P917" s="671"/>
      <c r="Q917" s="671"/>
    </row>
    <row r="918" ht="25.15" customHeight="true" x14ac:dyDescent="0.2">
      <c r="C918" s="671"/>
      <c r="D918" s="671"/>
      <c r="E918" s="671"/>
      <c r="F918" s="671"/>
      <c r="G918" s="671"/>
      <c r="H918" s="671"/>
      <c r="I918" s="671"/>
      <c r="J918" s="671"/>
      <c r="K918" s="671"/>
      <c r="L918" s="671"/>
      <c r="M918" s="671"/>
      <c r="N918" s="671"/>
      <c r="O918" s="671"/>
      <c r="P918" s="671"/>
      <c r="Q918" s="671"/>
    </row>
    <row r="919" ht="25.15" customHeight="true" x14ac:dyDescent="0.2">
      <c r="C919" s="671"/>
      <c r="D919" s="671"/>
      <c r="E919" s="671"/>
      <c r="F919" s="671"/>
      <c r="G919" s="671"/>
      <c r="H919" s="671"/>
      <c r="I919" s="671"/>
      <c r="J919" s="671"/>
      <c r="K919" s="671"/>
      <c r="L919" s="671"/>
      <c r="M919" s="671"/>
      <c r="N919" s="671"/>
      <c r="O919" s="671"/>
      <c r="P919" s="671"/>
      <c r="Q919" s="671"/>
    </row>
    <row r="920" ht="25.15" customHeight="true" x14ac:dyDescent="0.2">
      <c r="C920" s="671"/>
      <c r="D920" s="671"/>
      <c r="E920" s="671"/>
      <c r="F920" s="671"/>
      <c r="G920" s="671"/>
      <c r="H920" s="671"/>
      <c r="I920" s="671"/>
      <c r="J920" s="671"/>
      <c r="K920" s="671"/>
      <c r="L920" s="671"/>
      <c r="M920" s="671"/>
      <c r="N920" s="671"/>
      <c r="O920" s="671"/>
      <c r="P920" s="671"/>
      <c r="Q920" s="671"/>
    </row>
    <row r="921" ht="25.15" customHeight="true" x14ac:dyDescent="0.2">
      <c r="C921" s="671"/>
      <c r="D921" s="671"/>
      <c r="E921" s="671"/>
      <c r="F921" s="671"/>
      <c r="G921" s="671"/>
      <c r="H921" s="671"/>
      <c r="I921" s="671"/>
      <c r="J921" s="671"/>
      <c r="K921" s="671"/>
      <c r="L921" s="671"/>
      <c r="M921" s="671"/>
      <c r="N921" s="671"/>
      <c r="O921" s="671"/>
      <c r="P921" s="671"/>
      <c r="Q921" s="671"/>
    </row>
    <row r="922" ht="25.15" customHeight="true" x14ac:dyDescent="0.2">
      <c r="C922" s="671"/>
      <c r="D922" s="671"/>
      <c r="E922" s="671"/>
      <c r="F922" s="671"/>
      <c r="G922" s="671"/>
      <c r="H922" s="671"/>
      <c r="I922" s="671"/>
      <c r="J922" s="671"/>
      <c r="K922" s="671"/>
      <c r="L922" s="671"/>
      <c r="M922" s="671"/>
      <c r="N922" s="671"/>
      <c r="O922" s="671"/>
      <c r="P922" s="671"/>
      <c r="Q922" s="671"/>
    </row>
    <row r="923" ht="25.15" customHeight="true" x14ac:dyDescent="0.2">
      <c r="C923" s="671"/>
      <c r="D923" s="671"/>
      <c r="E923" s="671"/>
      <c r="F923" s="671"/>
      <c r="G923" s="671"/>
      <c r="H923" s="671"/>
      <c r="I923" s="671"/>
      <c r="J923" s="671"/>
      <c r="K923" s="671"/>
      <c r="L923" s="671"/>
      <c r="M923" s="671"/>
      <c r="N923" s="671"/>
      <c r="O923" s="671"/>
      <c r="P923" s="671"/>
      <c r="Q923" s="671"/>
    </row>
    <row r="924" ht="25.15" customHeight="true" x14ac:dyDescent="0.2">
      <c r="C924" s="671"/>
      <c r="D924" s="671"/>
      <c r="E924" s="671"/>
      <c r="F924" s="671"/>
      <c r="G924" s="671"/>
      <c r="H924" s="671"/>
      <c r="I924" s="671"/>
      <c r="J924" s="671"/>
      <c r="K924" s="671"/>
      <c r="L924" s="671"/>
      <c r="M924" s="671"/>
      <c r="N924" s="671"/>
      <c r="O924" s="671"/>
      <c r="P924" s="671"/>
      <c r="Q924" s="671"/>
    </row>
    <row r="925" ht="25.15" customHeight="true" x14ac:dyDescent="0.2">
      <c r="C925" s="671"/>
      <c r="D925" s="671"/>
      <c r="E925" s="671"/>
      <c r="F925" s="671"/>
      <c r="G925" s="671"/>
      <c r="H925" s="671"/>
      <c r="I925" s="671"/>
      <c r="J925" s="671"/>
      <c r="K925" s="671"/>
      <c r="L925" s="671"/>
      <c r="M925" s="671"/>
      <c r="N925" s="671"/>
      <c r="O925" s="671"/>
      <c r="P925" s="671"/>
      <c r="Q925" s="671"/>
    </row>
    <row r="926" ht="25.15" customHeight="true" x14ac:dyDescent="0.2">
      <c r="C926" s="671"/>
      <c r="D926" s="671"/>
      <c r="E926" s="671"/>
      <c r="F926" s="671"/>
      <c r="G926" s="671"/>
      <c r="H926" s="671"/>
      <c r="I926" s="671"/>
      <c r="J926" s="671"/>
      <c r="K926" s="671"/>
      <c r="L926" s="671"/>
      <c r="M926" s="671"/>
      <c r="N926" s="671"/>
      <c r="O926" s="671"/>
      <c r="P926" s="671"/>
      <c r="Q926" s="671"/>
    </row>
    <row r="927" ht="25.15" customHeight="true" x14ac:dyDescent="0.2">
      <c r="C927" s="671"/>
      <c r="D927" s="671"/>
      <c r="E927" s="671"/>
      <c r="F927" s="671"/>
      <c r="G927" s="671"/>
      <c r="H927" s="671"/>
      <c r="I927" s="671"/>
      <c r="J927" s="671"/>
      <c r="K927" s="671"/>
      <c r="L927" s="671"/>
      <c r="M927" s="671"/>
      <c r="N927" s="671"/>
      <c r="O927" s="671"/>
      <c r="P927" s="671"/>
      <c r="Q927" s="671"/>
    </row>
    <row r="928" ht="25.15" customHeight="true" x14ac:dyDescent="0.2">
      <c r="C928" s="671"/>
      <c r="D928" s="671"/>
      <c r="E928" s="671"/>
      <c r="F928" s="671"/>
      <c r="G928" s="671"/>
      <c r="H928" s="671"/>
      <c r="I928" s="671"/>
      <c r="J928" s="671"/>
      <c r="K928" s="671"/>
      <c r="L928" s="671"/>
      <c r="M928" s="671"/>
      <c r="N928" s="671"/>
      <c r="O928" s="671"/>
      <c r="P928" s="671"/>
      <c r="Q928" s="671"/>
    </row>
    <row r="929" ht="25.15" customHeight="true" x14ac:dyDescent="0.2">
      <c r="C929" s="671"/>
      <c r="D929" s="671"/>
      <c r="E929" s="671"/>
      <c r="F929" s="671"/>
      <c r="G929" s="671"/>
      <c r="H929" s="671"/>
      <c r="I929" s="671"/>
      <c r="J929" s="671"/>
      <c r="K929" s="671"/>
      <c r="L929" s="671"/>
      <c r="M929" s="671"/>
      <c r="N929" s="671"/>
      <c r="O929" s="671"/>
      <c r="P929" s="671"/>
      <c r="Q929" s="671"/>
    </row>
    <row r="930" ht="25.15" customHeight="true" x14ac:dyDescent="0.2">
      <c r="C930" s="671"/>
      <c r="D930" s="671"/>
      <c r="E930" s="671"/>
      <c r="F930" s="671"/>
      <c r="G930" s="671"/>
      <c r="H930" s="671"/>
      <c r="I930" s="671"/>
      <c r="J930" s="671"/>
      <c r="K930" s="671"/>
      <c r="L930" s="671"/>
      <c r="M930" s="671"/>
      <c r="N930" s="671"/>
      <c r="O930" s="671"/>
      <c r="P930" s="671"/>
      <c r="Q930" s="671"/>
    </row>
    <row r="931" ht="25.15" customHeight="true" x14ac:dyDescent="0.2">
      <c r="C931" s="671"/>
      <c r="D931" s="671"/>
      <c r="E931" s="671"/>
      <c r="F931" s="671"/>
      <c r="G931" s="671"/>
      <c r="H931" s="671"/>
      <c r="I931" s="671"/>
      <c r="J931" s="671"/>
      <c r="K931" s="671"/>
      <c r="L931" s="671"/>
      <c r="M931" s="671"/>
      <c r="N931" s="671"/>
      <c r="O931" s="671"/>
      <c r="P931" s="671"/>
      <c r="Q931" s="671"/>
    </row>
    <row r="932" ht="25.15" customHeight="true" x14ac:dyDescent="0.2">
      <c r="C932" s="671"/>
      <c r="D932" s="671"/>
      <c r="E932" s="671"/>
      <c r="F932" s="671"/>
      <c r="G932" s="671"/>
      <c r="H932" s="671"/>
      <c r="I932" s="671"/>
      <c r="J932" s="671"/>
      <c r="K932" s="671"/>
      <c r="L932" s="671"/>
      <c r="M932" s="671"/>
      <c r="N932" s="671"/>
      <c r="O932" s="671"/>
      <c r="P932" s="671"/>
      <c r="Q932" s="671"/>
    </row>
    <row r="933" ht="25.15" customHeight="true" x14ac:dyDescent="0.2">
      <c r="C933" s="671"/>
      <c r="D933" s="671"/>
      <c r="E933" s="671"/>
      <c r="F933" s="671"/>
      <c r="G933" s="671"/>
      <c r="H933" s="671"/>
      <c r="I933" s="671"/>
      <c r="J933" s="671"/>
      <c r="K933" s="671"/>
      <c r="L933" s="671"/>
      <c r="M933" s="671"/>
      <c r="N933" s="671"/>
      <c r="O933" s="671"/>
      <c r="P933" s="671"/>
      <c r="Q933" s="671"/>
    </row>
    <row r="934" ht="25.15" customHeight="true" x14ac:dyDescent="0.2">
      <c r="C934" s="671"/>
      <c r="D934" s="671"/>
      <c r="E934" s="671"/>
      <c r="F934" s="671"/>
      <c r="G934" s="671"/>
      <c r="H934" s="671"/>
      <c r="I934" s="671"/>
      <c r="J934" s="671"/>
      <c r="K934" s="671"/>
      <c r="L934" s="671"/>
      <c r="M934" s="671"/>
      <c r="N934" s="671"/>
      <c r="O934" s="671"/>
      <c r="P934" s="671"/>
      <c r="Q934" s="671"/>
    </row>
    <row r="935" ht="25.15" customHeight="true" x14ac:dyDescent="0.2">
      <c r="C935" s="671"/>
      <c r="D935" s="671"/>
      <c r="E935" s="671"/>
      <c r="F935" s="671"/>
      <c r="G935" s="671"/>
      <c r="H935" s="671"/>
      <c r="I935" s="671"/>
      <c r="J935" s="671"/>
      <c r="K935" s="671"/>
      <c r="L935" s="671"/>
      <c r="M935" s="671"/>
      <c r="N935" s="671"/>
      <c r="O935" s="671"/>
      <c r="P935" s="671"/>
      <c r="Q935" s="671"/>
    </row>
    <row r="936" ht="25.15" customHeight="true" x14ac:dyDescent="0.2">
      <c r="C936" s="671"/>
      <c r="D936" s="671"/>
      <c r="E936" s="671"/>
      <c r="F936" s="671"/>
      <c r="G936" s="671"/>
      <c r="H936" s="671"/>
      <c r="I936" s="671"/>
      <c r="J936" s="671"/>
      <c r="K936" s="671"/>
      <c r="L936" s="671"/>
      <c r="M936" s="671"/>
      <c r="N936" s="671"/>
      <c r="O936" s="671"/>
      <c r="P936" s="671"/>
      <c r="Q936" s="671"/>
    </row>
    <row r="937" ht="25.15" customHeight="true" x14ac:dyDescent="0.2">
      <c r="C937" s="671"/>
      <c r="D937" s="671"/>
      <c r="E937" s="671"/>
      <c r="F937" s="671"/>
      <c r="G937" s="671"/>
      <c r="H937" s="671"/>
      <c r="I937" s="671"/>
      <c r="J937" s="671"/>
      <c r="K937" s="671"/>
      <c r="L937" s="671"/>
      <c r="M937" s="671"/>
      <c r="N937" s="671"/>
      <c r="O937" s="671"/>
      <c r="P937" s="671"/>
      <c r="Q937" s="671"/>
    </row>
    <row r="938" ht="25.15" customHeight="true" x14ac:dyDescent="0.2">
      <c r="C938" s="671"/>
      <c r="D938" s="671"/>
      <c r="E938" s="671"/>
      <c r="F938" s="671"/>
      <c r="G938" s="671"/>
      <c r="H938" s="671"/>
      <c r="I938" s="671"/>
      <c r="J938" s="671"/>
      <c r="K938" s="671"/>
      <c r="L938" s="671"/>
      <c r="M938" s="671"/>
      <c r="N938" s="671"/>
      <c r="O938" s="671"/>
      <c r="P938" s="671"/>
      <c r="Q938" s="671"/>
    </row>
    <row r="939" ht="25.15" customHeight="true" x14ac:dyDescent="0.2">
      <c r="C939" s="671"/>
      <c r="D939" s="671"/>
      <c r="E939" s="671"/>
      <c r="F939" s="671"/>
      <c r="G939" s="671"/>
      <c r="H939" s="671"/>
      <c r="I939" s="671"/>
      <c r="J939" s="671"/>
      <c r="K939" s="671"/>
      <c r="L939" s="671"/>
      <c r="M939" s="671"/>
      <c r="N939" s="671"/>
      <c r="O939" s="671"/>
      <c r="P939" s="671"/>
      <c r="Q939" s="671"/>
    </row>
    <row r="940" ht="25.15" customHeight="true" x14ac:dyDescent="0.2">
      <c r="C940" s="671"/>
      <c r="D940" s="671"/>
      <c r="E940" s="671"/>
      <c r="F940" s="671"/>
      <c r="G940" s="671"/>
      <c r="H940" s="671"/>
      <c r="I940" s="671"/>
      <c r="J940" s="671"/>
      <c r="K940" s="671"/>
      <c r="L940" s="671"/>
      <c r="M940" s="671"/>
      <c r="N940" s="671"/>
      <c r="O940" s="671"/>
      <c r="P940" s="671"/>
      <c r="Q940" s="671"/>
    </row>
    <row r="941" ht="25.15" customHeight="true" x14ac:dyDescent="0.2">
      <c r="C941" s="671"/>
      <c r="D941" s="671"/>
      <c r="E941" s="671"/>
      <c r="F941" s="671"/>
      <c r="G941" s="671"/>
      <c r="H941" s="671"/>
      <c r="I941" s="671"/>
      <c r="J941" s="671"/>
      <c r="K941" s="671"/>
      <c r="L941" s="671"/>
      <c r="M941" s="671"/>
      <c r="N941" s="671"/>
      <c r="O941" s="671"/>
      <c r="P941" s="671"/>
      <c r="Q941" s="671"/>
    </row>
    <row r="942" ht="25.15" customHeight="true" x14ac:dyDescent="0.2">
      <c r="C942" s="671"/>
      <c r="D942" s="671"/>
      <c r="E942" s="671"/>
      <c r="F942" s="671"/>
      <c r="G942" s="671"/>
      <c r="H942" s="671"/>
      <c r="I942" s="671"/>
      <c r="J942" s="671"/>
      <c r="K942" s="671"/>
      <c r="L942" s="671"/>
      <c r="M942" s="671"/>
      <c r="N942" s="671"/>
      <c r="O942" s="671"/>
      <c r="P942" s="671"/>
      <c r="Q942" s="671"/>
    </row>
    <row r="943" ht="25.15" customHeight="true" x14ac:dyDescent="0.2">
      <c r="C943" s="671"/>
      <c r="D943" s="671"/>
      <c r="E943" s="671"/>
      <c r="F943" s="671"/>
      <c r="G943" s="671"/>
      <c r="H943" s="671"/>
      <c r="I943" s="671"/>
      <c r="J943" s="671"/>
      <c r="K943" s="671"/>
      <c r="L943" s="671"/>
      <c r="M943" s="671"/>
      <c r="N943" s="671"/>
      <c r="O943" s="671"/>
      <c r="P943" s="671"/>
      <c r="Q943" s="671"/>
    </row>
    <row r="944" ht="25.15" customHeight="true" x14ac:dyDescent="0.2">
      <c r="C944" s="671"/>
      <c r="D944" s="671"/>
      <c r="E944" s="671"/>
      <c r="F944" s="671"/>
      <c r="G944" s="671"/>
      <c r="H944" s="671"/>
      <c r="I944" s="671"/>
      <c r="J944" s="671"/>
      <c r="K944" s="671"/>
      <c r="L944" s="671"/>
      <c r="M944" s="671"/>
      <c r="N944" s="671"/>
      <c r="O944" s="671"/>
      <c r="P944" s="671"/>
      <c r="Q944" s="671"/>
    </row>
    <row r="945" ht="25.15" customHeight="true" x14ac:dyDescent="0.2">
      <c r="C945" s="671"/>
      <c r="D945" s="671"/>
      <c r="E945" s="671"/>
      <c r="F945" s="671"/>
      <c r="G945" s="671"/>
      <c r="H945" s="671"/>
      <c r="I945" s="671"/>
      <c r="J945" s="671"/>
      <c r="K945" s="671"/>
      <c r="L945" s="671"/>
      <c r="M945" s="671"/>
      <c r="N945" s="671"/>
      <c r="O945" s="671"/>
      <c r="P945" s="671"/>
      <c r="Q945" s="671"/>
    </row>
    <row r="946" ht="25.15" customHeight="true" x14ac:dyDescent="0.2">
      <c r="C946" s="671"/>
      <c r="D946" s="671"/>
      <c r="E946" s="671"/>
      <c r="F946" s="671"/>
      <c r="G946" s="671"/>
      <c r="H946" s="671"/>
      <c r="I946" s="671"/>
      <c r="J946" s="671"/>
      <c r="K946" s="671"/>
      <c r="L946" s="671"/>
      <c r="M946" s="671"/>
      <c r="N946" s="671"/>
      <c r="O946" s="671"/>
      <c r="P946" s="671"/>
      <c r="Q946" s="671"/>
    </row>
    <row r="947" ht="25.15" customHeight="true" x14ac:dyDescent="0.2">
      <c r="C947" s="671"/>
      <c r="D947" s="671"/>
      <c r="E947" s="671"/>
      <c r="F947" s="671"/>
      <c r="G947" s="671"/>
      <c r="H947" s="671"/>
      <c r="I947" s="671"/>
      <c r="J947" s="671"/>
      <c r="K947" s="671"/>
      <c r="L947" s="671"/>
      <c r="M947" s="671"/>
      <c r="N947" s="671"/>
      <c r="O947" s="671"/>
      <c r="P947" s="671"/>
      <c r="Q947" s="671"/>
    </row>
    <row r="948" ht="25.15" customHeight="true" x14ac:dyDescent="0.2">
      <c r="C948" s="671"/>
      <c r="D948" s="671"/>
      <c r="E948" s="671"/>
      <c r="F948" s="671"/>
      <c r="G948" s="671"/>
      <c r="H948" s="671"/>
      <c r="I948" s="671"/>
      <c r="J948" s="671"/>
      <c r="K948" s="671"/>
      <c r="L948" s="671"/>
      <c r="M948" s="671"/>
      <c r="N948" s="671"/>
      <c r="O948" s="671"/>
      <c r="P948" s="671"/>
      <c r="Q948" s="671"/>
    </row>
    <row r="949" ht="25.15" customHeight="true" x14ac:dyDescent="0.2">
      <c r="C949" s="671"/>
      <c r="D949" s="671"/>
      <c r="E949" s="671"/>
      <c r="F949" s="671"/>
      <c r="G949" s="671"/>
      <c r="H949" s="671"/>
      <c r="I949" s="671"/>
      <c r="J949" s="671"/>
      <c r="K949" s="671"/>
      <c r="L949" s="671"/>
      <c r="M949" s="671"/>
      <c r="N949" s="671"/>
      <c r="O949" s="671"/>
      <c r="P949" s="671"/>
      <c r="Q949" s="671"/>
    </row>
    <row r="950" ht="25.15" customHeight="true" x14ac:dyDescent="0.2">
      <c r="C950" s="671"/>
      <c r="D950" s="671"/>
      <c r="E950" s="671"/>
      <c r="F950" s="671"/>
      <c r="G950" s="671"/>
      <c r="H950" s="671"/>
      <c r="I950" s="671"/>
      <c r="J950" s="671"/>
      <c r="K950" s="671"/>
      <c r="L950" s="671"/>
      <c r="M950" s="671"/>
      <c r="N950" s="671"/>
      <c r="O950" s="671"/>
      <c r="P950" s="671"/>
      <c r="Q950" s="671"/>
    </row>
    <row r="951" ht="25.15" customHeight="true" x14ac:dyDescent="0.2">
      <c r="C951" s="671"/>
      <c r="D951" s="671"/>
      <c r="E951" s="671"/>
      <c r="F951" s="671"/>
      <c r="G951" s="671"/>
      <c r="H951" s="671"/>
      <c r="I951" s="671"/>
      <c r="J951" s="671"/>
      <c r="K951" s="671"/>
      <c r="L951" s="671"/>
      <c r="M951" s="671"/>
      <c r="N951" s="671"/>
      <c r="O951" s="671"/>
      <c r="P951" s="671"/>
      <c r="Q951" s="671"/>
    </row>
    <row r="952" ht="25.15" customHeight="true" x14ac:dyDescent="0.2">
      <c r="C952" s="671"/>
      <c r="D952" s="671"/>
      <c r="E952" s="671"/>
      <c r="F952" s="671"/>
      <c r="G952" s="671"/>
      <c r="H952" s="671"/>
      <c r="I952" s="671"/>
      <c r="J952" s="671"/>
      <c r="K952" s="671"/>
      <c r="L952" s="671"/>
      <c r="M952" s="671"/>
      <c r="N952" s="671"/>
      <c r="O952" s="671"/>
      <c r="P952" s="671"/>
      <c r="Q952" s="671"/>
    </row>
    <row r="953" ht="25.15" customHeight="true" x14ac:dyDescent="0.2">
      <c r="C953" s="671"/>
      <c r="D953" s="671"/>
      <c r="E953" s="671"/>
      <c r="F953" s="671"/>
      <c r="G953" s="671"/>
      <c r="H953" s="671"/>
      <c r="I953" s="671"/>
      <c r="J953" s="671"/>
      <c r="K953" s="671"/>
      <c r="L953" s="671"/>
      <c r="M953" s="671"/>
      <c r="N953" s="671"/>
      <c r="O953" s="671"/>
      <c r="P953" s="671"/>
      <c r="Q953" s="671"/>
    </row>
    <row r="954" ht="25.15" customHeight="true" x14ac:dyDescent="0.2">
      <c r="C954" s="671"/>
      <c r="D954" s="671"/>
      <c r="E954" s="671"/>
      <c r="F954" s="671"/>
      <c r="G954" s="671"/>
      <c r="H954" s="671"/>
      <c r="I954" s="671"/>
      <c r="J954" s="671"/>
      <c r="K954" s="671"/>
      <c r="L954" s="671"/>
      <c r="M954" s="671"/>
      <c r="N954" s="671"/>
      <c r="O954" s="671"/>
      <c r="P954" s="671"/>
      <c r="Q954" s="671"/>
    </row>
    <row r="955" ht="25.15" customHeight="true" x14ac:dyDescent="0.2">
      <c r="C955" s="671"/>
      <c r="D955" s="671"/>
      <c r="E955" s="671"/>
      <c r="F955" s="671"/>
      <c r="G955" s="671"/>
      <c r="H955" s="671"/>
      <c r="I955" s="671"/>
      <c r="J955" s="671"/>
      <c r="K955" s="671"/>
      <c r="L955" s="671"/>
      <c r="M955" s="671"/>
      <c r="N955" s="671"/>
      <c r="O955" s="671"/>
      <c r="P955" s="671"/>
      <c r="Q955" s="671"/>
    </row>
    <row r="956" ht="25.15" customHeight="true" x14ac:dyDescent="0.2">
      <c r="C956" s="671"/>
      <c r="D956" s="671"/>
      <c r="E956" s="671"/>
      <c r="F956" s="671"/>
      <c r="G956" s="671"/>
      <c r="H956" s="671"/>
      <c r="I956" s="671"/>
      <c r="J956" s="671"/>
      <c r="K956" s="671"/>
      <c r="L956" s="671"/>
      <c r="M956" s="671"/>
      <c r="N956" s="671"/>
      <c r="O956" s="671"/>
      <c r="P956" s="671"/>
      <c r="Q956" s="671"/>
    </row>
    <row r="957" ht="25.15" customHeight="true" x14ac:dyDescent="0.2">
      <c r="C957" s="671"/>
      <c r="D957" s="671"/>
      <c r="E957" s="671"/>
      <c r="F957" s="671"/>
      <c r="G957" s="671"/>
      <c r="H957" s="671"/>
      <c r="I957" s="671"/>
      <c r="J957" s="671"/>
      <c r="K957" s="671"/>
      <c r="L957" s="671"/>
      <c r="M957" s="671"/>
      <c r="N957" s="671"/>
      <c r="O957" s="671"/>
      <c r="P957" s="671"/>
      <c r="Q957" s="671"/>
    </row>
    <row r="958" ht="25.15" customHeight="true" x14ac:dyDescent="0.2">
      <c r="C958" s="671"/>
      <c r="D958" s="671"/>
      <c r="E958" s="671"/>
      <c r="F958" s="671"/>
      <c r="G958" s="671"/>
      <c r="H958" s="671"/>
      <c r="I958" s="671"/>
      <c r="J958" s="671"/>
      <c r="K958" s="671"/>
      <c r="L958" s="671"/>
      <c r="M958" s="671"/>
      <c r="N958" s="671"/>
      <c r="O958" s="671"/>
      <c r="P958" s="671"/>
      <c r="Q958" s="671"/>
    </row>
    <row r="959" ht="25.15" customHeight="true" x14ac:dyDescent="0.2">
      <c r="C959" s="671"/>
      <c r="D959" s="671"/>
      <c r="E959" s="671"/>
      <c r="F959" s="671"/>
      <c r="G959" s="671"/>
      <c r="H959" s="671"/>
      <c r="I959" s="671"/>
      <c r="J959" s="671"/>
      <c r="K959" s="671"/>
      <c r="L959" s="671"/>
      <c r="M959" s="671"/>
      <c r="N959" s="671"/>
      <c r="O959" s="671"/>
      <c r="P959" s="671"/>
      <c r="Q959" s="671"/>
    </row>
    <row r="960" ht="25.15" customHeight="true" x14ac:dyDescent="0.2">
      <c r="C960" s="671"/>
      <c r="D960" s="671"/>
      <c r="E960" s="671"/>
      <c r="F960" s="671"/>
      <c r="G960" s="671"/>
      <c r="H960" s="671"/>
      <c r="I960" s="671"/>
      <c r="J960" s="671"/>
      <c r="K960" s="671"/>
      <c r="L960" s="671"/>
      <c r="M960" s="671"/>
      <c r="N960" s="671"/>
      <c r="O960" s="671"/>
      <c r="P960" s="671"/>
      <c r="Q960" s="671"/>
    </row>
    <row r="961" ht="25.15" customHeight="true" x14ac:dyDescent="0.2">
      <c r="C961" s="671"/>
      <c r="D961" s="671"/>
      <c r="E961" s="671"/>
      <c r="F961" s="671"/>
      <c r="G961" s="671"/>
      <c r="H961" s="671"/>
      <c r="I961" s="671"/>
      <c r="J961" s="671"/>
      <c r="K961" s="671"/>
      <c r="L961" s="671"/>
      <c r="M961" s="671"/>
      <c r="N961" s="671"/>
      <c r="O961" s="671"/>
      <c r="P961" s="671"/>
      <c r="Q961" s="671"/>
    </row>
    <row r="962" ht="25.15" customHeight="true" x14ac:dyDescent="0.2">
      <c r="C962" s="671"/>
      <c r="D962" s="671"/>
      <c r="E962" s="671"/>
      <c r="F962" s="671"/>
      <c r="G962" s="671"/>
      <c r="H962" s="671"/>
      <c r="I962" s="671"/>
      <c r="J962" s="671"/>
      <c r="K962" s="671"/>
      <c r="L962" s="671"/>
      <c r="M962" s="671"/>
      <c r="N962" s="671"/>
      <c r="O962" s="671"/>
      <c r="P962" s="671"/>
      <c r="Q962" s="671"/>
    </row>
    <row r="963" ht="25.15" customHeight="true" x14ac:dyDescent="0.2">
      <c r="C963" s="671"/>
      <c r="D963" s="671"/>
      <c r="E963" s="671"/>
      <c r="F963" s="671"/>
      <c r="G963" s="671"/>
      <c r="H963" s="671"/>
      <c r="I963" s="671"/>
      <c r="J963" s="671"/>
      <c r="K963" s="671"/>
      <c r="L963" s="671"/>
      <c r="M963" s="671"/>
      <c r="N963" s="671"/>
      <c r="O963" s="671"/>
      <c r="P963" s="671"/>
      <c r="Q963" s="671"/>
    </row>
    <row r="964" ht="25.15" customHeight="true" x14ac:dyDescent="0.2">
      <c r="C964" s="671"/>
      <c r="D964" s="671"/>
      <c r="E964" s="671"/>
      <c r="F964" s="671"/>
      <c r="G964" s="671"/>
      <c r="H964" s="671"/>
      <c r="I964" s="671"/>
      <c r="J964" s="671"/>
      <c r="K964" s="671"/>
      <c r="L964" s="671"/>
      <c r="M964" s="671"/>
      <c r="N964" s="671"/>
      <c r="O964" s="671"/>
      <c r="P964" s="671"/>
      <c r="Q964" s="671"/>
    </row>
    <row r="965" ht="25.15" customHeight="true" x14ac:dyDescent="0.2">
      <c r="C965" s="671"/>
      <c r="D965" s="671"/>
      <c r="E965" s="671"/>
      <c r="F965" s="671"/>
      <c r="G965" s="671"/>
      <c r="H965" s="671"/>
      <c r="I965" s="671"/>
      <c r="J965" s="671"/>
      <c r="K965" s="671"/>
      <c r="L965" s="671"/>
      <c r="M965" s="671"/>
      <c r="N965" s="671"/>
      <c r="O965" s="671"/>
      <c r="P965" s="671"/>
      <c r="Q965" s="671"/>
    </row>
    <row r="966" ht="25.15" customHeight="true" x14ac:dyDescent="0.2">
      <c r="C966" s="671"/>
      <c r="D966" s="671"/>
      <c r="E966" s="671"/>
      <c r="F966" s="671"/>
      <c r="G966" s="671"/>
      <c r="H966" s="671"/>
      <c r="I966" s="671"/>
      <c r="J966" s="671"/>
      <c r="K966" s="671"/>
      <c r="L966" s="671"/>
      <c r="M966" s="671"/>
      <c r="N966" s="671"/>
      <c r="O966" s="671"/>
      <c r="P966" s="671"/>
      <c r="Q966" s="671"/>
    </row>
    <row r="967" ht="25.15" customHeight="true" x14ac:dyDescent="0.2">
      <c r="C967" s="671"/>
      <c r="D967" s="671"/>
      <c r="E967" s="671"/>
      <c r="F967" s="671"/>
      <c r="G967" s="671"/>
      <c r="H967" s="671"/>
      <c r="I967" s="671"/>
      <c r="J967" s="671"/>
      <c r="K967" s="671"/>
      <c r="L967" s="671"/>
      <c r="M967" s="671"/>
      <c r="N967" s="671"/>
      <c r="O967" s="671"/>
      <c r="P967" s="671"/>
      <c r="Q967" s="671"/>
    </row>
    <row r="968" ht="25.15" customHeight="true" x14ac:dyDescent="0.2">
      <c r="C968" s="671"/>
      <c r="D968" s="671"/>
      <c r="E968" s="671"/>
      <c r="F968" s="671"/>
      <c r="G968" s="671"/>
      <c r="H968" s="671"/>
      <c r="I968" s="671"/>
      <c r="J968" s="671"/>
      <c r="K968" s="671"/>
      <c r="L968" s="671"/>
      <c r="M968" s="671"/>
      <c r="N968" s="671"/>
      <c r="O968" s="671"/>
      <c r="P968" s="671"/>
      <c r="Q968" s="671"/>
    </row>
    <row r="969" ht="25.15" customHeight="true" x14ac:dyDescent="0.2">
      <c r="C969" s="671"/>
      <c r="D969" s="671"/>
      <c r="E969" s="671"/>
      <c r="F969" s="671"/>
      <c r="G969" s="671"/>
      <c r="H969" s="671"/>
      <c r="I969" s="671"/>
      <c r="J969" s="671"/>
      <c r="K969" s="671"/>
      <c r="L969" s="671"/>
      <c r="M969" s="671"/>
      <c r="N969" s="671"/>
      <c r="O969" s="671"/>
      <c r="P969" s="671"/>
      <c r="Q969" s="671"/>
    </row>
    <row r="970" ht="25.15" customHeight="true" x14ac:dyDescent="0.2">
      <c r="C970" s="671"/>
      <c r="D970" s="671"/>
      <c r="E970" s="671"/>
      <c r="F970" s="671"/>
      <c r="G970" s="671"/>
      <c r="H970" s="671"/>
      <c r="I970" s="671"/>
      <c r="J970" s="671"/>
      <c r="K970" s="671"/>
      <c r="L970" s="671"/>
      <c r="M970" s="671"/>
      <c r="N970" s="671"/>
      <c r="O970" s="671"/>
      <c r="P970" s="671"/>
      <c r="Q970" s="671"/>
    </row>
    <row r="971" ht="25.15" customHeight="true" x14ac:dyDescent="0.2">
      <c r="C971" s="671"/>
      <c r="D971" s="671"/>
      <c r="E971" s="671"/>
      <c r="F971" s="671"/>
      <c r="G971" s="671"/>
      <c r="H971" s="671"/>
      <c r="I971" s="671"/>
      <c r="J971" s="671"/>
      <c r="K971" s="671"/>
      <c r="L971" s="671"/>
      <c r="M971" s="671"/>
      <c r="N971" s="671"/>
      <c r="O971" s="671"/>
      <c r="P971" s="671"/>
      <c r="Q971" s="671"/>
    </row>
    <row r="972" ht="25.15" customHeight="true" x14ac:dyDescent="0.2">
      <c r="C972" s="671"/>
      <c r="D972" s="671"/>
      <c r="E972" s="671"/>
      <c r="F972" s="671"/>
      <c r="G972" s="671"/>
      <c r="H972" s="671"/>
      <c r="I972" s="671"/>
      <c r="J972" s="671"/>
      <c r="K972" s="671"/>
      <c r="L972" s="671"/>
      <c r="M972" s="671"/>
      <c r="N972" s="671"/>
      <c r="O972" s="671"/>
      <c r="P972" s="671"/>
      <c r="Q972" s="671"/>
    </row>
    <row r="973" ht="25.15" customHeight="true" x14ac:dyDescent="0.2">
      <c r="C973" s="671"/>
      <c r="D973" s="671"/>
      <c r="E973" s="671"/>
      <c r="F973" s="671"/>
      <c r="G973" s="671"/>
      <c r="H973" s="671"/>
      <c r="I973" s="671"/>
      <c r="J973" s="671"/>
      <c r="K973" s="671"/>
      <c r="L973" s="671"/>
      <c r="M973" s="671"/>
      <c r="N973" s="671"/>
      <c r="O973" s="671"/>
      <c r="P973" s="671"/>
      <c r="Q973" s="671"/>
    </row>
    <row r="974" ht="25.15" customHeight="true" x14ac:dyDescent="0.2">
      <c r="C974" s="671"/>
      <c r="D974" s="671"/>
      <c r="E974" s="671"/>
      <c r="F974" s="671"/>
      <c r="G974" s="671"/>
      <c r="H974" s="671"/>
      <c r="I974" s="671"/>
      <c r="J974" s="671"/>
      <c r="K974" s="671"/>
      <c r="L974" s="671"/>
      <c r="M974" s="671"/>
      <c r="N974" s="671"/>
      <c r="O974" s="671"/>
      <c r="P974" s="671"/>
      <c r="Q974" s="671"/>
    </row>
    <row r="975" ht="25.15" customHeight="true" x14ac:dyDescent="0.2">
      <c r="C975" s="671"/>
      <c r="D975" s="671"/>
      <c r="E975" s="671"/>
      <c r="F975" s="671"/>
      <c r="G975" s="671"/>
      <c r="H975" s="671"/>
      <c r="I975" s="671"/>
      <c r="J975" s="671"/>
      <c r="K975" s="671"/>
      <c r="L975" s="671"/>
      <c r="M975" s="671"/>
      <c r="N975" s="671"/>
      <c r="O975" s="671"/>
      <c r="P975" s="671"/>
      <c r="Q975" s="671"/>
    </row>
    <row r="976" ht="25.15" customHeight="true" x14ac:dyDescent="0.2">
      <c r="C976" s="671"/>
      <c r="D976" s="671"/>
      <c r="E976" s="671"/>
      <c r="F976" s="671"/>
      <c r="G976" s="671"/>
      <c r="H976" s="671"/>
      <c r="I976" s="671"/>
      <c r="J976" s="671"/>
      <c r="K976" s="671"/>
      <c r="L976" s="671"/>
      <c r="M976" s="671"/>
      <c r="N976" s="671"/>
      <c r="O976" s="671"/>
      <c r="P976" s="671"/>
      <c r="Q976" s="671"/>
    </row>
    <row r="977" ht="25.15" customHeight="true" x14ac:dyDescent="0.2">
      <c r="C977" s="671"/>
      <c r="D977" s="671"/>
      <c r="E977" s="671"/>
      <c r="F977" s="671"/>
      <c r="G977" s="671"/>
      <c r="H977" s="671"/>
      <c r="I977" s="671"/>
      <c r="J977" s="671"/>
      <c r="K977" s="671"/>
      <c r="L977" s="671"/>
      <c r="M977" s="671"/>
      <c r="N977" s="671"/>
      <c r="O977" s="671"/>
      <c r="P977" s="671"/>
      <c r="Q977" s="671"/>
    </row>
    <row r="978" ht="25.15" customHeight="true" x14ac:dyDescent="0.2">
      <c r="C978" s="671"/>
      <c r="D978" s="671"/>
      <c r="E978" s="671"/>
      <c r="F978" s="671"/>
      <c r="G978" s="671"/>
      <c r="H978" s="671"/>
      <c r="I978" s="671"/>
      <c r="J978" s="671"/>
      <c r="K978" s="671"/>
      <c r="L978" s="671"/>
      <c r="M978" s="671"/>
      <c r="N978" s="671"/>
      <c r="O978" s="671"/>
      <c r="P978" s="671"/>
      <c r="Q978" s="671"/>
    </row>
    <row r="979" ht="25.15" customHeight="true" x14ac:dyDescent="0.2">
      <c r="C979" s="671"/>
      <c r="D979" s="671"/>
      <c r="E979" s="671"/>
      <c r="F979" s="671"/>
      <c r="G979" s="671"/>
      <c r="H979" s="671"/>
      <c r="I979" s="671"/>
      <c r="J979" s="671"/>
      <c r="K979" s="671"/>
      <c r="L979" s="671"/>
      <c r="M979" s="671"/>
      <c r="N979" s="671"/>
      <c r="O979" s="671"/>
      <c r="P979" s="671"/>
      <c r="Q979" s="671"/>
    </row>
    <row r="980" ht="25.15" customHeight="true" x14ac:dyDescent="0.2">
      <c r="C980" s="671"/>
      <c r="D980" s="671"/>
      <c r="E980" s="671"/>
      <c r="F980" s="671"/>
      <c r="G980" s="671"/>
      <c r="H980" s="671"/>
      <c r="I980" s="671"/>
      <c r="J980" s="671"/>
      <c r="K980" s="671"/>
      <c r="L980" s="671"/>
      <c r="M980" s="671"/>
      <c r="N980" s="671"/>
      <c r="O980" s="671"/>
      <c r="P980" s="671"/>
      <c r="Q980" s="671"/>
    </row>
    <row r="981" ht="25.15" customHeight="true" x14ac:dyDescent="0.2">
      <c r="C981" s="671"/>
      <c r="D981" s="671"/>
      <c r="E981" s="671"/>
      <c r="F981" s="671"/>
      <c r="G981" s="671"/>
      <c r="H981" s="671"/>
      <c r="I981" s="671"/>
      <c r="J981" s="671"/>
      <c r="K981" s="671"/>
      <c r="L981" s="671"/>
      <c r="M981" s="671"/>
      <c r="N981" s="671"/>
      <c r="O981" s="671"/>
      <c r="P981" s="671"/>
      <c r="Q981" s="671"/>
    </row>
    <row r="982" ht="25.15" customHeight="true" x14ac:dyDescent="0.2">
      <c r="C982" s="671"/>
      <c r="D982" s="671"/>
      <c r="E982" s="671"/>
      <c r="F982" s="671"/>
      <c r="G982" s="671"/>
      <c r="H982" s="671"/>
      <c r="I982" s="671"/>
      <c r="J982" s="671"/>
      <c r="K982" s="671"/>
      <c r="L982" s="671"/>
      <c r="M982" s="671"/>
      <c r="N982" s="671"/>
      <c r="O982" s="671"/>
      <c r="P982" s="671"/>
      <c r="Q982" s="671"/>
    </row>
    <row r="983" ht="25.15" customHeight="true" x14ac:dyDescent="0.2">
      <c r="C983" s="671"/>
      <c r="D983" s="671"/>
      <c r="E983" s="671"/>
      <c r="F983" s="671"/>
      <c r="G983" s="671"/>
      <c r="H983" s="671"/>
      <c r="I983" s="671"/>
      <c r="J983" s="671"/>
      <c r="K983" s="671"/>
      <c r="L983" s="671"/>
      <c r="M983" s="671"/>
      <c r="N983" s="671"/>
      <c r="O983" s="671"/>
      <c r="P983" s="671"/>
      <c r="Q983" s="671"/>
    </row>
    <row r="984" ht="25.15" customHeight="true" x14ac:dyDescent="0.2">
      <c r="C984" s="671"/>
      <c r="D984" s="671"/>
      <c r="E984" s="671"/>
      <c r="F984" s="671"/>
      <c r="G984" s="671"/>
      <c r="H984" s="671"/>
      <c r="I984" s="671"/>
      <c r="J984" s="671"/>
      <c r="K984" s="671"/>
      <c r="L984" s="671"/>
      <c r="M984" s="671"/>
      <c r="N984" s="671"/>
      <c r="O984" s="671"/>
      <c r="P984" s="671"/>
      <c r="Q984" s="671"/>
    </row>
    <row r="985" ht="25.15" customHeight="true" x14ac:dyDescent="0.2">
      <c r="C985" s="671"/>
      <c r="D985" s="671"/>
      <c r="E985" s="671"/>
      <c r="F985" s="671"/>
      <c r="G985" s="671"/>
      <c r="H985" s="671"/>
      <c r="I985" s="671"/>
      <c r="J985" s="671"/>
      <c r="K985" s="671"/>
      <c r="L985" s="671"/>
      <c r="M985" s="671"/>
      <c r="N985" s="671"/>
      <c r="O985" s="671"/>
      <c r="P985" s="671"/>
      <c r="Q985" s="671"/>
    </row>
    <row r="986" ht="25.15" customHeight="true" x14ac:dyDescent="0.2">
      <c r="C986" s="671"/>
      <c r="D986" s="671"/>
      <c r="E986" s="671"/>
      <c r="F986" s="671"/>
      <c r="G986" s="671"/>
      <c r="H986" s="671"/>
      <c r="I986" s="671"/>
      <c r="J986" s="671"/>
      <c r="K986" s="671"/>
      <c r="L986" s="671"/>
      <c r="M986" s="671"/>
      <c r="N986" s="671"/>
      <c r="O986" s="671"/>
      <c r="P986" s="671"/>
      <c r="Q986" s="671"/>
    </row>
    <row r="987" ht="25.15" customHeight="true" x14ac:dyDescent="0.2">
      <c r="C987" s="671"/>
      <c r="D987" s="671"/>
      <c r="E987" s="671"/>
      <c r="F987" s="671"/>
      <c r="G987" s="671"/>
      <c r="H987" s="671"/>
      <c r="I987" s="671"/>
      <c r="J987" s="671"/>
      <c r="K987" s="671"/>
      <c r="L987" s="671"/>
      <c r="M987" s="671"/>
      <c r="N987" s="671"/>
      <c r="O987" s="671"/>
      <c r="P987" s="671"/>
      <c r="Q987" s="671"/>
    </row>
    <row r="988" ht="25.15" customHeight="true" x14ac:dyDescent="0.2">
      <c r="C988" s="671"/>
      <c r="D988" s="671"/>
      <c r="E988" s="671"/>
      <c r="F988" s="671"/>
      <c r="G988" s="671"/>
      <c r="H988" s="671"/>
      <c r="I988" s="671"/>
      <c r="J988" s="671"/>
      <c r="K988" s="671"/>
      <c r="L988" s="671"/>
      <c r="M988" s="671"/>
      <c r="N988" s="671"/>
      <c r="O988" s="671"/>
      <c r="P988" s="671"/>
      <c r="Q988" s="671"/>
    </row>
    <row r="989" ht="25.15" customHeight="true" x14ac:dyDescent="0.2">
      <c r="C989" s="671"/>
      <c r="D989" s="671"/>
      <c r="E989" s="671"/>
      <c r="F989" s="671"/>
      <c r="G989" s="671"/>
      <c r="H989" s="671"/>
      <c r="I989" s="671"/>
      <c r="J989" s="671"/>
      <c r="K989" s="671"/>
      <c r="L989" s="671"/>
      <c r="M989" s="671"/>
      <c r="N989" s="671"/>
      <c r="O989" s="671"/>
      <c r="P989" s="671"/>
      <c r="Q989" s="671"/>
    </row>
    <row r="990" ht="25.15" customHeight="true" x14ac:dyDescent="0.2">
      <c r="C990" s="671"/>
      <c r="D990" s="671"/>
      <c r="E990" s="671"/>
      <c r="F990" s="671"/>
      <c r="G990" s="671"/>
      <c r="H990" s="671"/>
      <c r="I990" s="671"/>
      <c r="J990" s="671"/>
      <c r="K990" s="671"/>
      <c r="L990" s="671"/>
      <c r="M990" s="671"/>
      <c r="N990" s="671"/>
      <c r="O990" s="671"/>
      <c r="P990" s="671"/>
      <c r="Q990" s="671"/>
    </row>
    <row r="991" ht="25.15" customHeight="true" x14ac:dyDescent="0.2">
      <c r="C991" s="671"/>
      <c r="D991" s="671"/>
      <c r="E991" s="671"/>
      <c r="F991" s="671"/>
      <c r="G991" s="671"/>
      <c r="H991" s="671"/>
      <c r="I991" s="671"/>
      <c r="J991" s="671"/>
      <c r="K991" s="671"/>
      <c r="L991" s="671"/>
      <c r="M991" s="671"/>
      <c r="N991" s="671"/>
      <c r="O991" s="671"/>
      <c r="P991" s="671"/>
      <c r="Q991" s="671"/>
    </row>
    <row r="992" ht="25.15" customHeight="true" x14ac:dyDescent="0.2">
      <c r="C992" s="671"/>
      <c r="D992" s="671"/>
      <c r="E992" s="671"/>
      <c r="F992" s="671"/>
      <c r="G992" s="671"/>
      <c r="H992" s="671"/>
      <c r="I992" s="671"/>
      <c r="J992" s="671"/>
      <c r="K992" s="671"/>
      <c r="L992" s="671"/>
      <c r="M992" s="671"/>
      <c r="N992" s="671"/>
      <c r="O992" s="671"/>
      <c r="P992" s="671"/>
      <c r="Q992" s="671"/>
    </row>
    <row r="993" ht="25.15" customHeight="true" x14ac:dyDescent="0.2">
      <c r="C993" s="671"/>
      <c r="D993" s="671"/>
      <c r="E993" s="671"/>
      <c r="F993" s="671"/>
      <c r="G993" s="671"/>
      <c r="H993" s="671"/>
      <c r="I993" s="671"/>
      <c r="J993" s="671"/>
      <c r="K993" s="671"/>
      <c r="L993" s="671"/>
      <c r="M993" s="671"/>
      <c r="N993" s="671"/>
      <c r="O993" s="671"/>
      <c r="P993" s="671"/>
      <c r="Q993" s="671"/>
    </row>
    <row r="994" ht="25.15" customHeight="true" x14ac:dyDescent="0.2">
      <c r="C994" s="671"/>
      <c r="D994" s="671"/>
      <c r="E994" s="671"/>
      <c r="F994" s="671"/>
      <c r="G994" s="671"/>
      <c r="H994" s="671"/>
      <c r="I994" s="671"/>
      <c r="J994" s="671"/>
      <c r="K994" s="671"/>
      <c r="L994" s="671"/>
      <c r="M994" s="671"/>
      <c r="N994" s="671"/>
      <c r="O994" s="671"/>
      <c r="P994" s="671"/>
      <c r="Q994" s="671"/>
    </row>
    <row r="995" ht="25.15" customHeight="true" x14ac:dyDescent="0.2">
      <c r="C995" s="671"/>
      <c r="D995" s="671"/>
      <c r="E995" s="671"/>
      <c r="F995" s="671"/>
      <c r="G995" s="671"/>
      <c r="H995" s="671"/>
      <c r="I995" s="671"/>
      <c r="J995" s="671"/>
      <c r="K995" s="671"/>
      <c r="L995" s="671"/>
      <c r="M995" s="671"/>
      <c r="N995" s="671"/>
      <c r="O995" s="671"/>
      <c r="P995" s="671"/>
      <c r="Q995" s="671"/>
    </row>
    <row r="996" ht="25.15" customHeight="true" x14ac:dyDescent="0.2">
      <c r="C996" s="671"/>
      <c r="D996" s="671"/>
      <c r="E996" s="671"/>
      <c r="F996" s="671"/>
      <c r="G996" s="671"/>
      <c r="H996" s="671"/>
      <c r="I996" s="671"/>
      <c r="J996" s="671"/>
      <c r="K996" s="671"/>
      <c r="L996" s="671"/>
      <c r="M996" s="671"/>
      <c r="N996" s="671"/>
      <c r="O996" s="671"/>
      <c r="P996" s="671"/>
      <c r="Q996" s="671"/>
    </row>
    <row r="997" ht="25.15" customHeight="true" x14ac:dyDescent="0.2">
      <c r="C997" s="671"/>
      <c r="D997" s="671"/>
      <c r="E997" s="671"/>
      <c r="F997" s="671"/>
      <c r="G997" s="671"/>
      <c r="H997" s="671"/>
      <c r="I997" s="671"/>
      <c r="J997" s="671"/>
      <c r="K997" s="671"/>
      <c r="L997" s="671"/>
      <c r="M997" s="671"/>
      <c r="N997" s="671"/>
      <c r="O997" s="671"/>
      <c r="P997" s="671"/>
      <c r="Q997" s="671"/>
    </row>
    <row r="998" ht="25.15" customHeight="true" x14ac:dyDescent="0.2">
      <c r="C998" s="671"/>
      <c r="D998" s="671"/>
      <c r="E998" s="671"/>
      <c r="F998" s="671"/>
      <c r="G998" s="671"/>
      <c r="H998" s="671"/>
      <c r="I998" s="671"/>
      <c r="J998" s="671"/>
      <c r="K998" s="671"/>
      <c r="L998" s="671"/>
      <c r="M998" s="671"/>
      <c r="N998" s="671"/>
      <c r="O998" s="671"/>
      <c r="P998" s="671"/>
      <c r="Q998" s="671"/>
    </row>
    <row r="999" ht="25.15" customHeight="true" x14ac:dyDescent="0.2">
      <c r="C999" s="671"/>
      <c r="D999" s="671"/>
      <c r="E999" s="671"/>
      <c r="F999" s="671"/>
      <c r="G999" s="671"/>
      <c r="H999" s="671"/>
      <c r="I999" s="671"/>
      <c r="J999" s="671"/>
      <c r="K999" s="671"/>
      <c r="L999" s="671"/>
      <c r="M999" s="671"/>
      <c r="N999" s="671"/>
      <c r="O999" s="671"/>
      <c r="P999" s="671"/>
      <c r="Q999" s="671"/>
    </row>
    <row r="1000" ht="25.15" customHeight="true" x14ac:dyDescent="0.2">
      <c r="C1000" s="671"/>
      <c r="D1000" s="671"/>
      <c r="E1000" s="671"/>
      <c r="F1000" s="671"/>
      <c r="G1000" s="671"/>
      <c r="H1000" s="671"/>
      <c r="I1000" s="671"/>
      <c r="J1000" s="671"/>
      <c r="K1000" s="671"/>
      <c r="L1000" s="671"/>
      <c r="M1000" s="671"/>
      <c r="N1000" s="671"/>
      <c r="O1000" s="671"/>
      <c r="P1000" s="671"/>
      <c r="Q1000" s="671"/>
    </row>
    <row r="1001" ht="25.15" customHeight="true" x14ac:dyDescent="0.2">
      <c r="C1001" s="671"/>
      <c r="D1001" s="671"/>
      <c r="E1001" s="671"/>
      <c r="F1001" s="671"/>
      <c r="G1001" s="671"/>
      <c r="H1001" s="671"/>
      <c r="I1001" s="671"/>
      <c r="J1001" s="671"/>
      <c r="K1001" s="671"/>
      <c r="L1001" s="671"/>
      <c r="M1001" s="671"/>
      <c r="N1001" s="671"/>
      <c r="O1001" s="671"/>
      <c r="P1001" s="671"/>
      <c r="Q1001" s="671"/>
    </row>
    <row r="1002" ht="25.15" customHeight="true" x14ac:dyDescent="0.2">
      <c r="C1002" s="671"/>
      <c r="D1002" s="671"/>
      <c r="E1002" s="671"/>
      <c r="F1002" s="671"/>
      <c r="G1002" s="671"/>
      <c r="H1002" s="671"/>
      <c r="I1002" s="671"/>
      <c r="J1002" s="671"/>
      <c r="K1002" s="671"/>
      <c r="L1002" s="671"/>
      <c r="M1002" s="671"/>
      <c r="N1002" s="671"/>
      <c r="O1002" s="671"/>
      <c r="P1002" s="671"/>
      <c r="Q1002" s="671"/>
    </row>
    <row r="1003" ht="25.15" customHeight="true" x14ac:dyDescent="0.2">
      <c r="C1003" s="671"/>
      <c r="D1003" s="671"/>
      <c r="E1003" s="671"/>
      <c r="F1003" s="671"/>
      <c r="G1003" s="671"/>
      <c r="H1003" s="671"/>
      <c r="I1003" s="671"/>
      <c r="J1003" s="671"/>
      <c r="K1003" s="671"/>
      <c r="L1003" s="671"/>
      <c r="M1003" s="671"/>
      <c r="N1003" s="671"/>
      <c r="O1003" s="671"/>
      <c r="P1003" s="671"/>
      <c r="Q1003" s="671"/>
    </row>
    <row r="1004" ht="25.15" customHeight="true" x14ac:dyDescent="0.2">
      <c r="C1004" s="671"/>
      <c r="D1004" s="671"/>
      <c r="E1004" s="671"/>
      <c r="F1004" s="671"/>
      <c r="G1004" s="671"/>
      <c r="H1004" s="671"/>
      <c r="I1004" s="671"/>
      <c r="J1004" s="671"/>
      <c r="K1004" s="671"/>
      <c r="L1004" s="671"/>
      <c r="M1004" s="671"/>
      <c r="N1004" s="671"/>
      <c r="O1004" s="671"/>
      <c r="P1004" s="671"/>
      <c r="Q1004" s="671"/>
    </row>
    <row r="1005" ht="25.15" customHeight="true" x14ac:dyDescent="0.2">
      <c r="C1005" s="671"/>
      <c r="D1005" s="671"/>
      <c r="E1005" s="671"/>
      <c r="F1005" s="671"/>
      <c r="G1005" s="671"/>
      <c r="H1005" s="671"/>
      <c r="I1005" s="671"/>
      <c r="J1005" s="671"/>
      <c r="K1005" s="671"/>
      <c r="L1005" s="671"/>
      <c r="M1005" s="671"/>
      <c r="N1005" s="671"/>
      <c r="O1005" s="671"/>
      <c r="P1005" s="671"/>
      <c r="Q1005" s="671"/>
    </row>
    <row r="1006" ht="25.15" customHeight="true" x14ac:dyDescent="0.2">
      <c r="C1006" s="671"/>
      <c r="D1006" s="671"/>
      <c r="E1006" s="671"/>
      <c r="F1006" s="671"/>
      <c r="G1006" s="671"/>
      <c r="H1006" s="671"/>
      <c r="I1006" s="671"/>
      <c r="J1006" s="671"/>
      <c r="K1006" s="671"/>
      <c r="L1006" s="671"/>
      <c r="M1006" s="671"/>
      <c r="N1006" s="671"/>
      <c r="O1006" s="671"/>
      <c r="P1006" s="671"/>
      <c r="Q1006" s="671"/>
    </row>
    <row r="1007" ht="25.15" customHeight="true" x14ac:dyDescent="0.2">
      <c r="C1007" s="671"/>
      <c r="D1007" s="671"/>
      <c r="E1007" s="671"/>
      <c r="F1007" s="671"/>
      <c r="G1007" s="671"/>
      <c r="H1007" s="671"/>
      <c r="I1007" s="671"/>
      <c r="J1007" s="671"/>
      <c r="K1007" s="671"/>
      <c r="L1007" s="671"/>
      <c r="M1007" s="671"/>
      <c r="N1007" s="671"/>
      <c r="O1007" s="671"/>
      <c r="P1007" s="671"/>
      <c r="Q1007" s="671"/>
    </row>
    <row r="1008" ht="25.15" customHeight="true" x14ac:dyDescent="0.2">
      <c r="C1008" s="671"/>
      <c r="D1008" s="671"/>
      <c r="E1008" s="671"/>
      <c r="F1008" s="671"/>
      <c r="G1008" s="671"/>
      <c r="H1008" s="671"/>
      <c r="I1008" s="671"/>
      <c r="J1008" s="671"/>
      <c r="K1008" s="671"/>
      <c r="L1008" s="671"/>
      <c r="M1008" s="671"/>
      <c r="N1008" s="671"/>
      <c r="O1008" s="671"/>
      <c r="P1008" s="671"/>
      <c r="Q1008" s="671"/>
    </row>
    <row r="1009" ht="25.15" customHeight="true" x14ac:dyDescent="0.2">
      <c r="C1009" s="671"/>
      <c r="D1009" s="671"/>
      <c r="E1009" s="671"/>
      <c r="F1009" s="671"/>
      <c r="G1009" s="671"/>
      <c r="H1009" s="671"/>
      <c r="I1009" s="671"/>
      <c r="J1009" s="671"/>
      <c r="K1009" s="671"/>
      <c r="L1009" s="671"/>
      <c r="M1009" s="671"/>
      <c r="N1009" s="671"/>
      <c r="O1009" s="671"/>
      <c r="P1009" s="671"/>
      <c r="Q1009" s="671"/>
    </row>
    <row r="1010" ht="25.15" customHeight="true" x14ac:dyDescent="0.2">
      <c r="C1010" s="671"/>
      <c r="D1010" s="671"/>
      <c r="E1010" s="671"/>
      <c r="F1010" s="671"/>
      <c r="G1010" s="671"/>
      <c r="H1010" s="671"/>
      <c r="I1010" s="671"/>
      <c r="J1010" s="671"/>
      <c r="K1010" s="671"/>
      <c r="L1010" s="671"/>
      <c r="M1010" s="671"/>
      <c r="N1010" s="671"/>
      <c r="O1010" s="671"/>
      <c r="P1010" s="671"/>
      <c r="Q1010" s="671"/>
    </row>
    <row r="1011" ht="25.15" customHeight="true" x14ac:dyDescent="0.2">
      <c r="C1011" s="671"/>
      <c r="D1011" s="671"/>
      <c r="E1011" s="671"/>
      <c r="F1011" s="671"/>
      <c r="G1011" s="671"/>
      <c r="H1011" s="671"/>
      <c r="I1011" s="671"/>
      <c r="J1011" s="671"/>
      <c r="K1011" s="671"/>
      <c r="L1011" s="671"/>
      <c r="M1011" s="671"/>
      <c r="N1011" s="671"/>
      <c r="O1011" s="671"/>
      <c r="P1011" s="671"/>
      <c r="Q1011" s="671"/>
    </row>
    <row r="1012" ht="25.15" customHeight="true" x14ac:dyDescent="0.2">
      <c r="C1012" s="671"/>
      <c r="D1012" s="671"/>
      <c r="E1012" s="671"/>
      <c r="F1012" s="671"/>
      <c r="G1012" s="671"/>
      <c r="H1012" s="671"/>
      <c r="I1012" s="671"/>
      <c r="J1012" s="671"/>
      <c r="K1012" s="671"/>
      <c r="L1012" s="671"/>
      <c r="M1012" s="671"/>
      <c r="N1012" s="671"/>
      <c r="O1012" s="671"/>
      <c r="P1012" s="671"/>
      <c r="Q1012" s="671"/>
    </row>
    <row r="1013" ht="25.15" customHeight="true" x14ac:dyDescent="0.2">
      <c r="C1013" s="671"/>
      <c r="D1013" s="671"/>
      <c r="E1013" s="671"/>
      <c r="F1013" s="671"/>
      <c r="G1013" s="671"/>
      <c r="H1013" s="671"/>
      <c r="I1013" s="671"/>
      <c r="J1013" s="671"/>
      <c r="K1013" s="671"/>
      <c r="L1013" s="671"/>
      <c r="M1013" s="671"/>
      <c r="N1013" s="671"/>
      <c r="O1013" s="671"/>
      <c r="P1013" s="671"/>
      <c r="Q1013" s="671"/>
    </row>
    <row r="1014" ht="25.15" customHeight="true" x14ac:dyDescent="0.2">
      <c r="C1014" s="671"/>
      <c r="D1014" s="671"/>
      <c r="E1014" s="671"/>
      <c r="F1014" s="671"/>
      <c r="G1014" s="671"/>
      <c r="H1014" s="671"/>
      <c r="I1014" s="671"/>
      <c r="J1014" s="671"/>
      <c r="K1014" s="671"/>
      <c r="L1014" s="671"/>
      <c r="M1014" s="671"/>
      <c r="N1014" s="671"/>
      <c r="O1014" s="671"/>
      <c r="P1014" s="671"/>
      <c r="Q1014" s="671"/>
    </row>
    <row r="1015" ht="25.15" customHeight="true" x14ac:dyDescent="0.2">
      <c r="C1015" s="671"/>
      <c r="D1015" s="671"/>
      <c r="E1015" s="671"/>
      <c r="F1015" s="671"/>
      <c r="G1015" s="671"/>
      <c r="H1015" s="671"/>
      <c r="I1015" s="671"/>
      <c r="J1015" s="671"/>
      <c r="K1015" s="671"/>
      <c r="L1015" s="671"/>
      <c r="M1015" s="671"/>
      <c r="N1015" s="671"/>
      <c r="O1015" s="671"/>
      <c r="P1015" s="671"/>
      <c r="Q1015" s="671"/>
    </row>
    <row r="1016" ht="25.15" customHeight="true" x14ac:dyDescent="0.2">
      <c r="C1016" s="671"/>
      <c r="D1016" s="671"/>
      <c r="E1016" s="671"/>
      <c r="F1016" s="671"/>
      <c r="G1016" s="671"/>
      <c r="H1016" s="671"/>
      <c r="I1016" s="671"/>
      <c r="J1016" s="671"/>
      <c r="K1016" s="671"/>
      <c r="L1016" s="671"/>
      <c r="M1016" s="671"/>
      <c r="N1016" s="671"/>
      <c r="O1016" s="671"/>
      <c r="P1016" s="671"/>
      <c r="Q1016" s="671"/>
    </row>
    <row r="1017" ht="25.15" customHeight="true" x14ac:dyDescent="0.2">
      <c r="C1017" s="671"/>
      <c r="D1017" s="671"/>
      <c r="E1017" s="671"/>
      <c r="F1017" s="671"/>
      <c r="G1017" s="671"/>
      <c r="H1017" s="671"/>
      <c r="I1017" s="671"/>
      <c r="J1017" s="671"/>
      <c r="K1017" s="671"/>
      <c r="L1017" s="671"/>
      <c r="M1017" s="671"/>
      <c r="N1017" s="671"/>
      <c r="O1017" s="671"/>
      <c r="P1017" s="671"/>
      <c r="Q1017" s="671"/>
    </row>
    <row r="1018" ht="25.15" customHeight="true" x14ac:dyDescent="0.2">
      <c r="C1018" s="671"/>
      <c r="D1018" s="671"/>
      <c r="E1018" s="671"/>
      <c r="F1018" s="671"/>
      <c r="G1018" s="671"/>
      <c r="H1018" s="671"/>
      <c r="I1018" s="671"/>
      <c r="J1018" s="671"/>
      <c r="K1018" s="671"/>
      <c r="L1018" s="671"/>
      <c r="M1018" s="671"/>
      <c r="N1018" s="671"/>
      <c r="O1018" s="671"/>
      <c r="P1018" s="671"/>
      <c r="Q1018" s="671"/>
    </row>
    <row r="1019" ht="25.15" customHeight="true" x14ac:dyDescent="0.2">
      <c r="C1019" s="671"/>
      <c r="D1019" s="671"/>
      <c r="E1019" s="671"/>
      <c r="F1019" s="671"/>
      <c r="G1019" s="671"/>
      <c r="H1019" s="671"/>
      <c r="I1019" s="671"/>
      <c r="J1019" s="671"/>
      <c r="K1019" s="671"/>
      <c r="L1019" s="671"/>
      <c r="M1019" s="671"/>
      <c r="N1019" s="671"/>
      <c r="O1019" s="671"/>
      <c r="P1019" s="671"/>
      <c r="Q1019" s="671"/>
    </row>
    <row r="1020" ht="25.15" customHeight="true" x14ac:dyDescent="0.2">
      <c r="C1020" s="671"/>
      <c r="D1020" s="671"/>
      <c r="E1020" s="671"/>
      <c r="F1020" s="671"/>
      <c r="G1020" s="671"/>
      <c r="H1020" s="671"/>
      <c r="I1020" s="671"/>
      <c r="J1020" s="671"/>
      <c r="K1020" s="671"/>
      <c r="L1020" s="671"/>
      <c r="M1020" s="671"/>
      <c r="N1020" s="671"/>
      <c r="O1020" s="671"/>
      <c r="P1020" s="671"/>
      <c r="Q1020" s="671"/>
    </row>
    <row r="1021" ht="25.15" customHeight="true" x14ac:dyDescent="0.2">
      <c r="C1021" s="671"/>
      <c r="D1021" s="671"/>
      <c r="E1021" s="671"/>
      <c r="F1021" s="671"/>
      <c r="G1021" s="671"/>
      <c r="H1021" s="671"/>
      <c r="I1021" s="671"/>
      <c r="J1021" s="671"/>
      <c r="K1021" s="671"/>
      <c r="L1021" s="671"/>
      <c r="M1021" s="671"/>
      <c r="N1021" s="671"/>
      <c r="O1021" s="671"/>
      <c r="P1021" s="671"/>
      <c r="Q1021" s="671"/>
    </row>
    <row r="1022" ht="25.15" customHeight="true" x14ac:dyDescent="0.2">
      <c r="C1022" s="671"/>
      <c r="D1022" s="671"/>
      <c r="E1022" s="671"/>
      <c r="F1022" s="671"/>
      <c r="G1022" s="671"/>
      <c r="H1022" s="671"/>
      <c r="I1022" s="671"/>
      <c r="J1022" s="671"/>
      <c r="K1022" s="671"/>
      <c r="L1022" s="671"/>
      <c r="M1022" s="671"/>
      <c r="N1022" s="671"/>
      <c r="O1022" s="671"/>
      <c r="P1022" s="671"/>
      <c r="Q1022" s="671"/>
    </row>
    <row r="1023" ht="25.15" customHeight="true" x14ac:dyDescent="0.2">
      <c r="C1023" s="671"/>
      <c r="D1023" s="671"/>
      <c r="E1023" s="671"/>
      <c r="F1023" s="671"/>
      <c r="G1023" s="671"/>
      <c r="H1023" s="671"/>
      <c r="I1023" s="671"/>
      <c r="J1023" s="671"/>
      <c r="K1023" s="671"/>
      <c r="L1023" s="671"/>
      <c r="M1023" s="671"/>
      <c r="N1023" s="671"/>
      <c r="O1023" s="671"/>
      <c r="P1023" s="671"/>
      <c r="Q1023" s="671"/>
    </row>
    <row r="1024" ht="25.15" customHeight="true" x14ac:dyDescent="0.2">
      <c r="C1024" s="671"/>
      <c r="D1024" s="671"/>
      <c r="E1024" s="671"/>
      <c r="F1024" s="671"/>
      <c r="G1024" s="671"/>
      <c r="H1024" s="671"/>
      <c r="I1024" s="671"/>
      <c r="J1024" s="671"/>
      <c r="K1024" s="671"/>
      <c r="L1024" s="671"/>
      <c r="M1024" s="671"/>
      <c r="N1024" s="671"/>
      <c r="O1024" s="671"/>
      <c r="P1024" s="671"/>
      <c r="Q1024" s="671"/>
    </row>
    <row r="1025" s="551" customFormat="true" ht="21" customHeight="true" x14ac:dyDescent="0.2">
      <c r="A1025" s="1147" t="s">
        <v>266</v>
      </c>
      <c r="B1025" s="1147"/>
      <c r="C1025" s="1147"/>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c r="AP1025" s="32"/>
      <c r="AQ1025" s="32"/>
      <c r="AR1025" s="32"/>
      <c r="AS1025" s="32"/>
      <c r="AT1025" s="32"/>
      <c r="AU1025" s="32"/>
      <c r="AV1025" s="32"/>
      <c r="AW1025" s="32"/>
      <c r="AX1025" s="32"/>
      <c r="AY1025" s="32"/>
      <c r="AZ1025" s="32"/>
      <c r="BA1025" s="405"/>
      <c r="BB1025" s="472"/>
      <c r="BC1025"/>
      <c r="BD1025"/>
      <c r="BE1025"/>
      <c r="BF1025"/>
      <c r="BG1025"/>
      <c r="BH1025"/>
      <c r="BI1025"/>
      <c r="BJ1025"/>
      <c r="BK1025"/>
      <c r="BL1025"/>
      <c r="BM1025"/>
      <c r="BN1025"/>
      <c r="BO1025"/>
      <c r="BP1025"/>
      <c r="BQ1025"/>
      <c r="BR1025" s="405"/>
      <c r="BS1025" s="407"/>
      <c r="BT1025" s="407"/>
      <c r="BU1025" s="407"/>
      <c r="BV1025" s="407"/>
      <c r="BW1025" s="407"/>
      <c r="BX1025" s="407"/>
      <c r="BY1025" s="407"/>
      <c r="BZ1025" s="407"/>
      <c r="CA1025" s="407"/>
      <c r="CB1025" s="407"/>
      <c r="CC1025" s="407"/>
      <c r="CD1025" s="407"/>
      <c r="CE1025" s="407"/>
      <c r="CF1025" s="407"/>
      <c r="CG1025" s="407"/>
      <c r="CH1025" s="407"/>
      <c r="CI1025" s="407"/>
      <c r="CJ1025" s="407"/>
      <c r="CK1025" s="407"/>
      <c r="CL1025" s="407"/>
      <c r="CM1025" s="407"/>
      <c r="CN1025" s="407"/>
      <c r="CO1025" s="407"/>
      <c r="CP1025" s="407"/>
      <c r="CQ1025" s="407"/>
      <c r="CR1025" s="407"/>
      <c r="CS1025" s="407"/>
      <c r="CT1025" s="407"/>
      <c r="CU1025" s="407"/>
      <c r="CV1025" s="407"/>
      <c r="CW1025" s="407"/>
      <c r="CX1025" s="407"/>
      <c r="CY1025" s="407"/>
      <c r="CZ1025" s="407"/>
    </row>
    <row r="1026" s="551" customFormat="true" ht="15.95" customHeight="true" x14ac:dyDescent="0.2">
      <c r="A1026" s="1148" t="s">
        <v>188</v>
      </c>
      <c r="B1026" s="1148"/>
      <c r="C1026" s="572" t="s">
        <v>189</v>
      </c>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c r="AP1026" s="32"/>
      <c r="AQ1026" s="32"/>
      <c r="AR1026" s="32"/>
      <c r="AS1026" s="32"/>
      <c r="AT1026" s="32"/>
      <c r="AU1026" s="32"/>
      <c r="AV1026" s="32"/>
      <c r="AW1026" s="32"/>
      <c r="AX1026" s="32"/>
      <c r="AY1026" s="32"/>
      <c r="AZ1026" s="32"/>
      <c r="BA1026" s="405"/>
      <c r="BB1026" s="472"/>
      <c r="BC1026"/>
      <c r="BD1026"/>
      <c r="BE1026"/>
      <c r="BF1026"/>
      <c r="BG1026"/>
      <c r="BH1026"/>
      <c r="BI1026"/>
      <c r="BJ1026"/>
      <c r="BK1026"/>
      <c r="BL1026"/>
      <c r="BM1026"/>
      <c r="BN1026"/>
      <c r="BO1026"/>
      <c r="BP1026"/>
      <c r="BQ1026"/>
      <c r="BR1026" s="405"/>
      <c r="BS1026" s="407"/>
      <c r="BT1026" s="407"/>
      <c r="BU1026" s="407"/>
      <c r="BV1026" s="407"/>
      <c r="BW1026" s="407"/>
      <c r="BX1026" s="407"/>
      <c r="BY1026" s="407"/>
      <c r="BZ1026" s="407"/>
      <c r="CA1026" s="407"/>
      <c r="CB1026" s="407"/>
      <c r="CC1026" s="407"/>
      <c r="CD1026" s="407"/>
      <c r="CE1026" s="407"/>
      <c r="CF1026" s="407"/>
      <c r="CG1026" s="407"/>
      <c r="CH1026" s="407"/>
      <c r="CI1026" s="407"/>
      <c r="CJ1026" s="407"/>
      <c r="CK1026" s="407"/>
      <c r="CL1026" s="407"/>
      <c r="CM1026" s="407"/>
      <c r="CN1026" s="407"/>
      <c r="CO1026" s="407"/>
      <c r="CP1026" s="407"/>
      <c r="CQ1026" s="407"/>
      <c r="CR1026" s="407"/>
      <c r="CS1026" s="407"/>
      <c r="CT1026" s="407"/>
      <c r="CU1026" s="407"/>
      <c r="CV1026" s="407"/>
      <c r="CW1026" s="407"/>
      <c r="CX1026" s="407"/>
      <c r="CY1026" s="407"/>
      <c r="CZ1026" s="407"/>
    </row>
    <row r="1027" s="551" customFormat="true" ht="17.1" hidden="true" customHeight="true" x14ac:dyDescent="0.2">
      <c r="A1027" s="573" t="s">
        <v>190</v>
      </c>
      <c r="B1027" s="574" t="s">
        <v>191</v>
      </c>
      <c r="C1027" s="575">
        <v>32505</v>
      </c>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c r="AP1027" s="32"/>
      <c r="AQ1027" s="32"/>
      <c r="AR1027" s="32"/>
      <c r="AS1027" s="32"/>
      <c r="AT1027" s="32"/>
      <c r="AU1027" s="32"/>
      <c r="AV1027" s="32"/>
      <c r="AW1027" s="32"/>
      <c r="AX1027" s="32"/>
      <c r="AY1027" s="32"/>
      <c r="AZ1027" s="32"/>
      <c r="BA1027" s="405"/>
      <c r="BB1027" s="472"/>
      <c r="BC1027"/>
      <c r="BD1027"/>
      <c r="BE1027"/>
      <c r="BF1027"/>
      <c r="BG1027"/>
      <c r="BH1027"/>
      <c r="BI1027"/>
      <c r="BJ1027"/>
      <c r="BK1027"/>
      <c r="BL1027"/>
      <c r="BM1027"/>
      <c r="BN1027"/>
      <c r="BO1027"/>
      <c r="BP1027"/>
      <c r="BQ1027"/>
      <c r="BR1027" s="405"/>
      <c r="BS1027" s="407"/>
      <c r="BT1027" s="407"/>
      <c r="BU1027" s="407"/>
      <c r="BV1027" s="407"/>
      <c r="BW1027" s="407"/>
      <c r="BX1027" s="407"/>
      <c r="BY1027" s="407"/>
      <c r="BZ1027" s="407"/>
      <c r="CA1027" s="407"/>
      <c r="CB1027" s="407"/>
      <c r="CC1027" s="407"/>
      <c r="CD1027" s="407"/>
      <c r="CE1027" s="407"/>
      <c r="CF1027" s="407"/>
      <c r="CG1027" s="407"/>
      <c r="CH1027" s="407"/>
      <c r="CI1027" s="407"/>
      <c r="CJ1027" s="407"/>
      <c r="CK1027" s="407"/>
      <c r="CL1027" s="407"/>
      <c r="CM1027" s="407"/>
      <c r="CN1027" s="407"/>
      <c r="CO1027" s="407"/>
      <c r="CP1027" s="407"/>
      <c r="CQ1027" s="407"/>
      <c r="CR1027" s="407"/>
      <c r="CS1027" s="407"/>
      <c r="CT1027" s="407"/>
      <c r="CU1027" s="407"/>
      <c r="CV1027" s="407"/>
      <c r="CW1027" s="407"/>
      <c r="CX1027" s="407"/>
      <c r="CY1027" s="407"/>
      <c r="CZ1027" s="407"/>
    </row>
    <row r="1028" s="551" customFormat="true" ht="17.1" hidden="true" customHeight="true" x14ac:dyDescent="0.2">
      <c r="A1028" s="576" t="s">
        <v>192</v>
      </c>
      <c r="B1028" s="577" t="s">
        <v>193</v>
      </c>
      <c r="C1028" s="578">
        <v>32505</v>
      </c>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c r="AP1028" s="32"/>
      <c r="AQ1028" s="32"/>
      <c r="AR1028" s="32"/>
      <c r="AS1028" s="32"/>
      <c r="AT1028" s="32"/>
      <c r="AU1028" s="32"/>
      <c r="AV1028" s="32"/>
      <c r="AW1028" s="32"/>
      <c r="AX1028" s="32"/>
      <c r="AY1028" s="32"/>
      <c r="AZ1028" s="32"/>
      <c r="BA1028" s="405"/>
      <c r="BB1028" s="472"/>
      <c r="BC1028"/>
      <c r="BD1028"/>
      <c r="BE1028"/>
      <c r="BF1028"/>
      <c r="BG1028"/>
      <c r="BH1028"/>
      <c r="BI1028"/>
      <c r="BJ1028"/>
      <c r="BK1028"/>
      <c r="BL1028"/>
      <c r="BM1028"/>
      <c r="BN1028"/>
      <c r="BO1028"/>
      <c r="BP1028"/>
      <c r="BQ1028"/>
      <c r="BR1028" s="405"/>
      <c r="BS1028" s="407"/>
      <c r="BT1028" s="407"/>
      <c r="BU1028" s="407"/>
      <c r="BV1028" s="407"/>
      <c r="BW1028" s="407"/>
      <c r="BX1028" s="407"/>
      <c r="BY1028" s="407"/>
      <c r="BZ1028" s="407"/>
      <c r="CA1028" s="407"/>
      <c r="CB1028" s="407"/>
      <c r="CC1028" s="407"/>
      <c r="CD1028" s="407"/>
      <c r="CE1028" s="407"/>
      <c r="CF1028" s="407"/>
      <c r="CG1028" s="407"/>
      <c r="CH1028" s="407"/>
      <c r="CI1028" s="407"/>
      <c r="CJ1028" s="407"/>
      <c r="CK1028" s="407"/>
      <c r="CL1028" s="407"/>
      <c r="CM1028" s="407"/>
      <c r="CN1028" s="407"/>
      <c r="CO1028" s="407"/>
      <c r="CP1028" s="407"/>
      <c r="CQ1028" s="407"/>
      <c r="CR1028" s="407"/>
      <c r="CS1028" s="407"/>
      <c r="CT1028" s="407"/>
      <c r="CU1028" s="407"/>
      <c r="CV1028" s="407"/>
      <c r="CW1028" s="407"/>
      <c r="CX1028" s="407"/>
      <c r="CY1028" s="407"/>
      <c r="CZ1028" s="407"/>
    </row>
    <row r="1029" s="551" customFormat="true" ht="17.1" hidden="true" customHeight="true" x14ac:dyDescent="0.2">
      <c r="A1029" s="576" t="s">
        <v>194</v>
      </c>
      <c r="B1029" s="577" t="s">
        <v>195</v>
      </c>
      <c r="C1029" s="578">
        <v>32505</v>
      </c>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c r="AP1029" s="32"/>
      <c r="AQ1029" s="32"/>
      <c r="AR1029" s="32"/>
      <c r="AS1029" s="32"/>
      <c r="AT1029" s="32"/>
      <c r="AU1029" s="32"/>
      <c r="AV1029" s="32"/>
      <c r="AW1029" s="32"/>
      <c r="AX1029" s="32"/>
      <c r="AY1029" s="32"/>
      <c r="AZ1029" s="32"/>
      <c r="BA1029" s="405"/>
      <c r="BB1029" s="472"/>
      <c r="BC1029"/>
      <c r="BD1029"/>
      <c r="BE1029"/>
      <c r="BF1029"/>
      <c r="BG1029"/>
      <c r="BH1029"/>
      <c r="BI1029"/>
      <c r="BJ1029"/>
      <c r="BK1029"/>
      <c r="BL1029"/>
      <c r="BM1029"/>
      <c r="BN1029"/>
      <c r="BO1029"/>
      <c r="BP1029"/>
      <c r="BQ1029"/>
      <c r="BR1029" s="405"/>
      <c r="BS1029" s="407"/>
      <c r="BT1029" s="407"/>
      <c r="BU1029" s="407"/>
      <c r="BV1029" s="407"/>
      <c r="BW1029" s="407"/>
      <c r="BX1029" s="407"/>
      <c r="BY1029" s="407"/>
      <c r="BZ1029" s="407"/>
      <c r="CA1029" s="407"/>
      <c r="CB1029" s="407"/>
      <c r="CC1029" s="407"/>
      <c r="CD1029" s="407"/>
      <c r="CE1029" s="407"/>
      <c r="CF1029" s="407"/>
      <c r="CG1029" s="407"/>
      <c r="CH1029" s="407"/>
      <c r="CI1029" s="407"/>
      <c r="CJ1029" s="407"/>
      <c r="CK1029" s="407"/>
      <c r="CL1029" s="407"/>
      <c r="CM1029" s="407"/>
      <c r="CN1029" s="407"/>
      <c r="CO1029" s="407"/>
      <c r="CP1029" s="407"/>
      <c r="CQ1029" s="407"/>
      <c r="CR1029" s="407"/>
      <c r="CS1029" s="407"/>
      <c r="CT1029" s="407"/>
      <c r="CU1029" s="407"/>
      <c r="CV1029" s="407"/>
      <c r="CW1029" s="407"/>
      <c r="CX1029" s="407"/>
      <c r="CY1029" s="407"/>
      <c r="CZ1029" s="407"/>
    </row>
    <row r="1030" s="551" customFormat="true" ht="17.1" hidden="true" customHeight="true" x14ac:dyDescent="0.2">
      <c r="A1030" s="576" t="s">
        <v>196</v>
      </c>
      <c r="B1030" s="577" t="s">
        <v>197</v>
      </c>
      <c r="C1030" s="578">
        <v>32505</v>
      </c>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c r="AP1030" s="32"/>
      <c r="AQ1030" s="32"/>
      <c r="AR1030" s="32"/>
      <c r="AS1030" s="32"/>
      <c r="AT1030" s="32"/>
      <c r="AU1030" s="32"/>
      <c r="AV1030" s="32"/>
      <c r="AW1030" s="32"/>
      <c r="AX1030" s="32"/>
      <c r="AY1030" s="32"/>
      <c r="AZ1030" s="32"/>
      <c r="BA1030" s="405"/>
      <c r="BB1030" s="472"/>
      <c r="BC1030"/>
      <c r="BD1030"/>
      <c r="BE1030"/>
      <c r="BF1030"/>
      <c r="BG1030"/>
      <c r="BH1030"/>
      <c r="BI1030"/>
      <c r="BJ1030"/>
      <c r="BK1030"/>
      <c r="BL1030"/>
      <c r="BM1030"/>
      <c r="BN1030"/>
      <c r="BO1030"/>
      <c r="BP1030"/>
      <c r="BQ1030"/>
      <c r="BR1030" s="405"/>
      <c r="BS1030" s="407"/>
      <c r="BT1030" s="407"/>
      <c r="BU1030" s="407"/>
      <c r="BV1030" s="407"/>
      <c r="BW1030" s="407"/>
      <c r="BX1030" s="407"/>
      <c r="BY1030" s="407"/>
      <c r="BZ1030" s="407"/>
      <c r="CA1030" s="407"/>
      <c r="CB1030" s="407"/>
      <c r="CC1030" s="407"/>
      <c r="CD1030" s="407"/>
      <c r="CE1030" s="407"/>
      <c r="CF1030" s="407"/>
      <c r="CG1030" s="407"/>
      <c r="CH1030" s="407"/>
      <c r="CI1030" s="407"/>
      <c r="CJ1030" s="407"/>
      <c r="CK1030" s="407"/>
      <c r="CL1030" s="407"/>
      <c r="CM1030" s="407"/>
      <c r="CN1030" s="407"/>
      <c r="CO1030" s="407"/>
      <c r="CP1030" s="407"/>
      <c r="CQ1030" s="407"/>
      <c r="CR1030" s="407"/>
      <c r="CS1030" s="407"/>
      <c r="CT1030" s="407"/>
      <c r="CU1030" s="407"/>
      <c r="CV1030" s="407"/>
      <c r="CW1030" s="407"/>
      <c r="CX1030" s="407"/>
      <c r="CY1030" s="407"/>
      <c r="CZ1030" s="407"/>
    </row>
    <row r="1031" s="551" customFormat="true" ht="17.1" customHeight="true" x14ac:dyDescent="0.2">
      <c r="A1031" s="1149" t="s">
        <v>198</v>
      </c>
      <c r="B1031" s="577" t="s">
        <v>199</v>
      </c>
      <c r="C1031" s="578">
        <v>20002</v>
      </c>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c r="AP1031" s="32"/>
      <c r="AQ1031" s="32"/>
      <c r="AR1031" s="32"/>
      <c r="AS1031" s="32"/>
      <c r="AT1031" s="32"/>
      <c r="AU1031" s="32"/>
      <c r="AV1031" s="32"/>
      <c r="AW1031" s="32"/>
      <c r="AX1031" s="32"/>
      <c r="AY1031" s="32"/>
      <c r="AZ1031" s="32"/>
      <c r="BA1031" s="405"/>
      <c r="BB1031" s="472"/>
      <c r="BC1031"/>
      <c r="BD1031"/>
      <c r="BE1031"/>
      <c r="BF1031"/>
      <c r="BG1031"/>
      <c r="BH1031"/>
      <c r="BI1031"/>
      <c r="BJ1031"/>
      <c r="BK1031"/>
      <c r="BL1031"/>
      <c r="BM1031"/>
      <c r="BN1031"/>
      <c r="BO1031"/>
      <c r="BP1031"/>
      <c r="BQ1031"/>
      <c r="BR1031" s="405"/>
      <c r="BS1031" s="407"/>
      <c r="BT1031" s="407"/>
      <c r="BU1031" s="407"/>
      <c r="BV1031" s="407"/>
      <c r="BW1031" s="407"/>
      <c r="BX1031" s="407"/>
      <c r="BY1031" s="407"/>
      <c r="BZ1031" s="407"/>
      <c r="CA1031" s="407"/>
      <c r="CB1031" s="407"/>
      <c r="CC1031" s="407"/>
      <c r="CD1031" s="407"/>
      <c r="CE1031" s="407"/>
      <c r="CF1031" s="407"/>
      <c r="CG1031" s="407"/>
      <c r="CH1031" s="407"/>
      <c r="CI1031" s="407"/>
      <c r="CJ1031" s="407"/>
      <c r="CK1031" s="407"/>
      <c r="CL1031" s="407"/>
      <c r="CM1031" s="407"/>
      <c r="CN1031" s="407"/>
      <c r="CO1031" s="407"/>
      <c r="CP1031" s="407"/>
      <c r="CQ1031" s="407"/>
      <c r="CR1031" s="407"/>
      <c r="CS1031" s="407"/>
      <c r="CT1031" s="407"/>
      <c r="CU1031" s="407"/>
      <c r="CV1031" s="407"/>
      <c r="CW1031" s="407"/>
      <c r="CX1031" s="407"/>
      <c r="CY1031" s="407"/>
      <c r="CZ1031" s="407"/>
    </row>
    <row r="1032" s="551" customFormat="true" ht="17.1" customHeight="true" x14ac:dyDescent="0.2">
      <c r="A1032" s="1149"/>
      <c r="B1032" s="577" t="s">
        <v>200</v>
      </c>
      <c r="C1032" s="578">
        <v>12503</v>
      </c>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c r="AP1032" s="32"/>
      <c r="AQ1032" s="32"/>
      <c r="AR1032" s="32"/>
      <c r="AS1032" s="32"/>
      <c r="AT1032" s="32"/>
      <c r="AU1032" s="32"/>
      <c r="AV1032" s="32"/>
      <c r="AW1032" s="32"/>
      <c r="AX1032" s="32"/>
      <c r="AY1032" s="32"/>
      <c r="AZ1032" s="32"/>
      <c r="BA1032" s="405"/>
      <c r="BB1032" s="472"/>
      <c r="BC1032"/>
      <c r="BD1032"/>
      <c r="BE1032"/>
      <c r="BF1032"/>
      <c r="BG1032"/>
      <c r="BH1032"/>
      <c r="BI1032"/>
      <c r="BJ1032"/>
      <c r="BK1032"/>
      <c r="BL1032"/>
      <c r="BM1032"/>
      <c r="BN1032"/>
      <c r="BO1032"/>
      <c r="BP1032"/>
      <c r="BQ1032"/>
      <c r="BR1032" s="405"/>
      <c r="BS1032" s="407"/>
      <c r="BT1032" s="407"/>
      <c r="BU1032" s="407"/>
      <c r="BV1032" s="407"/>
      <c r="BW1032" s="407"/>
      <c r="BX1032" s="407"/>
      <c r="BY1032" s="407"/>
      <c r="BZ1032" s="407"/>
      <c r="CA1032" s="407"/>
      <c r="CB1032" s="407"/>
      <c r="CC1032" s="407"/>
      <c r="CD1032" s="407"/>
      <c r="CE1032" s="407"/>
      <c r="CF1032" s="407"/>
      <c r="CG1032" s="407"/>
      <c r="CH1032" s="407"/>
      <c r="CI1032" s="407"/>
      <c r="CJ1032" s="407"/>
      <c r="CK1032" s="407"/>
      <c r="CL1032" s="407"/>
      <c r="CM1032" s="407"/>
      <c r="CN1032" s="407"/>
      <c r="CO1032" s="407"/>
      <c r="CP1032" s="407"/>
      <c r="CQ1032" s="407"/>
      <c r="CR1032" s="407"/>
      <c r="CS1032" s="407"/>
      <c r="CT1032" s="407"/>
      <c r="CU1032" s="407"/>
      <c r="CV1032" s="407"/>
      <c r="CW1032" s="407"/>
      <c r="CX1032" s="407"/>
      <c r="CY1032" s="407"/>
      <c r="CZ1032" s="407"/>
    </row>
    <row r="1033" s="551" customFormat="true" ht="17.1" customHeight="true" x14ac:dyDescent="0.2">
      <c r="A1033" s="1150"/>
      <c r="B1033" s="579" t="s">
        <v>201</v>
      </c>
      <c r="C1033" s="580">
        <v>0</v>
      </c>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c r="AP1033" s="32"/>
      <c r="AQ1033" s="32"/>
      <c r="AR1033" s="32"/>
      <c r="AS1033" s="32"/>
      <c r="AT1033" s="32"/>
      <c r="AU1033" s="32"/>
      <c r="AV1033" s="32"/>
      <c r="AW1033" s="32"/>
      <c r="AX1033" s="32"/>
      <c r="AY1033" s="32"/>
      <c r="AZ1033" s="32"/>
      <c r="BA1033" s="565"/>
      <c r="BB1033" s="363"/>
      <c r="BC1033" s="565"/>
      <c r="BD1033" s="565"/>
      <c r="BE1033" s="565"/>
      <c r="BF1033" s="565"/>
      <c r="BG1033" s="565"/>
      <c r="BH1033" s="565"/>
      <c r="BI1033" s="565"/>
      <c r="BJ1033" s="565"/>
      <c r="BK1033" s="565"/>
      <c r="BL1033" s="565"/>
      <c r="BM1033" s="565"/>
      <c r="BN1033" s="565"/>
      <c r="BO1033" s="565"/>
      <c r="BP1033" s="565"/>
      <c r="BQ1033" s="565"/>
      <c r="BR1033" s="565"/>
      <c r="BS1033" s="390"/>
      <c r="BT1033" s="390"/>
      <c r="BU1033" s="390"/>
      <c r="BV1033" s="390"/>
      <c r="BW1033" s="390"/>
      <c r="BX1033" s="390"/>
      <c r="BY1033" s="390"/>
      <c r="BZ1033" s="390"/>
      <c r="CA1033" s="390"/>
      <c r="CB1033" s="390"/>
      <c r="CC1033" s="390"/>
      <c r="CD1033" s="390"/>
      <c r="CE1033" s="390"/>
      <c r="CF1033" s="390"/>
      <c r="CG1033" s="390"/>
      <c r="CH1033" s="390"/>
      <c r="CI1033" s="390"/>
      <c r="CJ1033" s="390"/>
      <c r="CK1033" s="390"/>
      <c r="CL1033" s="390"/>
      <c r="CM1033" s="390"/>
      <c r="CN1033" s="390"/>
      <c r="CO1033" s="390"/>
      <c r="CP1033" s="390"/>
      <c r="CQ1033" s="390"/>
      <c r="CR1033" s="390"/>
      <c r="CS1033" s="390"/>
      <c r="CT1033" s="390"/>
      <c r="CU1033" s="390"/>
      <c r="CV1033" s="390"/>
      <c r="CW1033" s="390"/>
      <c r="CX1033" s="390"/>
      <c r="CY1033" s="390"/>
      <c r="CZ1033" s="390"/>
    </row>
    <row r="1034" s="551" customFormat="true" ht="12.95" customHeight="true" x14ac:dyDescent="0.2">
      <c r="A1034" s="1151" t="s">
        <v>267</v>
      </c>
      <c r="B1034" s="1151"/>
      <c r="C1034" s="1151"/>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c r="AP1034" s="32"/>
      <c r="AQ1034" s="32"/>
      <c r="AR1034" s="32"/>
      <c r="AS1034" s="32"/>
      <c r="AT1034" s="32"/>
      <c r="AU1034" s="32"/>
      <c r="AV1034" s="32"/>
      <c r="AW1034" s="32"/>
      <c r="AX1034" s="32"/>
      <c r="AY1034" s="32"/>
      <c r="AZ1034" s="32"/>
      <c r="BA1034" s="405"/>
      <c r="BB1034" s="472"/>
      <c r="BC1034"/>
      <c r="BD1034"/>
      <c r="BE1034"/>
      <c r="BF1034"/>
      <c r="BG1034"/>
      <c r="BH1034"/>
      <c r="BI1034"/>
      <c r="BJ1034"/>
      <c r="BK1034"/>
      <c r="BL1034"/>
      <c r="BM1034"/>
      <c r="BN1034"/>
      <c r="BO1034"/>
      <c r="BP1034"/>
      <c r="BQ1034"/>
      <c r="BR1034" s="405"/>
      <c r="BS1034" s="407"/>
      <c r="BT1034" s="407"/>
      <c r="BU1034" s="407"/>
      <c r="BV1034" s="407"/>
      <c r="BW1034" s="407"/>
      <c r="BX1034" s="407"/>
      <c r="BY1034" s="407"/>
      <c r="BZ1034" s="407"/>
      <c r="CA1034" s="407"/>
      <c r="CB1034" s="407"/>
      <c r="CC1034" s="407"/>
      <c r="CD1034" s="407"/>
      <c r="CE1034" s="407"/>
      <c r="CF1034" s="407"/>
      <c r="CG1034" s="407"/>
      <c r="CH1034" s="407"/>
      <c r="CI1034" s="407"/>
      <c r="CJ1034" s="407"/>
      <c r="CK1034" s="407"/>
      <c r="CL1034" s="407"/>
      <c r="CM1034" s="407"/>
      <c r="CN1034" s="407"/>
      <c r="CO1034" s="407"/>
      <c r="CP1034" s="407"/>
      <c r="CQ1034" s="407"/>
      <c r="CR1034" s="407"/>
      <c r="CS1034" s="407"/>
      <c r="CT1034" s="407"/>
      <c r="CU1034" s="407"/>
      <c r="CV1034" s="407"/>
      <c r="CW1034" s="407"/>
      <c r="CX1034" s="407"/>
      <c r="CY1034" s="407"/>
      <c r="CZ1034" s="407"/>
    </row>
    <row r="1035" s="397" customFormat="true" ht="15" customHeight="true" x14ac:dyDescent="0.2">
      <c r="B1035" s="552"/>
      <c r="S1035" s="390"/>
      <c r="T1035" s="390"/>
      <c r="U1035" s="390"/>
      <c r="V1035" s="390"/>
      <c r="W1035" s="390"/>
      <c r="X1035" s="390"/>
      <c r="Y1035" s="390"/>
      <c r="Z1035" s="390"/>
      <c r="AA1035" s="390"/>
      <c r="AB1035" s="390"/>
      <c r="AC1035" s="390"/>
      <c r="AD1035" s="390"/>
      <c r="AE1035" s="390"/>
      <c r="AF1035" s="390"/>
      <c r="AG1035" s="390"/>
      <c r="AH1035" s="390"/>
      <c r="AI1035" s="390"/>
      <c r="AJ1035" s="390"/>
      <c r="AK1035" s="390"/>
      <c r="AL1035" s="390"/>
      <c r="AM1035" s="390"/>
      <c r="AN1035" s="390"/>
      <c r="AO1035" s="390"/>
      <c r="AP1035" s="390"/>
      <c r="AQ1035" s="390"/>
      <c r="AR1035" s="390"/>
      <c r="AS1035" s="390"/>
      <c r="AT1035" s="390"/>
      <c r="AU1035" s="390"/>
      <c r="AV1035" s="390"/>
      <c r="AW1035" s="390"/>
      <c r="AX1035" s="390"/>
      <c r="AY1035" s="390"/>
      <c r="AZ1035" s="390"/>
      <c r="BA1035" s="550"/>
      <c r="BB1035" s="418"/>
      <c r="BC1035" s="550"/>
      <c r="BD1035" s="550"/>
      <c r="BE1035" s="550"/>
      <c r="BF1035" s="550"/>
      <c r="BG1035" s="550"/>
      <c r="BH1035" s="550"/>
      <c r="BI1035" s="550"/>
      <c r="BJ1035" s="550"/>
      <c r="BK1035" s="550"/>
      <c r="BL1035" s="550"/>
      <c r="BM1035" s="550"/>
      <c r="BN1035" s="550"/>
      <c r="BO1035" s="550"/>
      <c r="BP1035" s="550"/>
      <c r="BQ1035" s="550"/>
      <c r="BR1035" s="550"/>
      <c r="BS1035" s="390"/>
      <c r="BT1035" s="390"/>
      <c r="BU1035" s="390"/>
      <c r="BV1035" s="390"/>
      <c r="BW1035" s="390"/>
      <c r="BX1035" s="390"/>
      <c r="BY1035" s="390"/>
      <c r="BZ1035" s="390"/>
      <c r="CA1035" s="390"/>
      <c r="CB1035" s="390"/>
      <c r="CC1035" s="390"/>
      <c r="CD1035" s="390"/>
      <c r="CE1035" s="390"/>
      <c r="CF1035" s="390"/>
      <c r="CG1035" s="390"/>
      <c r="CH1035" s="390"/>
      <c r="CI1035" s="390"/>
      <c r="CJ1035" s="390"/>
      <c r="CK1035" s="390"/>
      <c r="CL1035" s="390"/>
      <c r="CM1035" s="390"/>
      <c r="CN1035" s="390"/>
      <c r="CO1035" s="390"/>
      <c r="CP1035" s="390"/>
      <c r="CQ1035" s="390"/>
      <c r="CR1035" s="390"/>
      <c r="CS1035" s="390"/>
      <c r="CT1035" s="390"/>
      <c r="CU1035" s="390"/>
      <c r="CV1035" s="390"/>
      <c r="CW1035" s="390"/>
      <c r="CX1035" s="390"/>
      <c r="CY1035" s="390"/>
      <c r="CZ1035" s="390"/>
    </row>
    <row r="1036" ht="15" customHeight="true" x14ac:dyDescent="0.25">
      <c r="A1036" s="473" t="s">
        <v>122</v>
      </c>
      <c r="B1036" s="345" t="s">
        <v>123</v>
      </c>
    </row>
    <row r="1037" ht="15" customHeight="true" x14ac:dyDescent="0.2">
      <c r="A1037" s="474" t="str">
        <f>R15</f>
        <v>None valid</v>
      </c>
      <c r="B1037" s="474" t="e">
        <f>BR122+BR123</f>
        <v>#VALUE!</v>
      </c>
    </row>
    <row r="1038" ht="15" customHeight="true" x14ac:dyDescent="0.2">
      <c r="A1038" s="474">
        <f>S15</f>
        <v>0</v>
      </c>
      <c r="B1038" s="474">
        <f>BS122+BS123</f>
        <v>0</v>
      </c>
    </row>
    <row r="1039" ht="15" customHeight="true" x14ac:dyDescent="0.2">
      <c r="A1039" s="474">
        <f>T15</f>
        <v>0</v>
      </c>
      <c r="B1039" s="474">
        <f>BT122+BT123</f>
        <v>0</v>
      </c>
    </row>
    <row r="1040" ht="15" customHeight="true" x14ac:dyDescent="0.2">
      <c r="A1040" s="474">
        <f>U15</f>
        <v>0</v>
      </c>
      <c r="B1040" s="474">
        <f>BU122+BU123</f>
        <v>0</v>
      </c>
    </row>
    <row r="1041" ht="15" customHeight="true" x14ac:dyDescent="0.2">
      <c r="A1041" s="474">
        <f>V15</f>
        <v>0</v>
      </c>
      <c r="B1041" s="474">
        <f>BV122+BV123</f>
        <v>0</v>
      </c>
    </row>
    <row r="1042" ht="15" customHeight="true" x14ac:dyDescent="0.2">
      <c r="A1042" s="474">
        <f>W15</f>
        <v>0</v>
      </c>
      <c r="B1042" s="474">
        <f>BW122+BW123</f>
        <v>0</v>
      </c>
    </row>
    <row r="1043" ht="15" customHeight="true" x14ac:dyDescent="0.2">
      <c r="A1043" s="474">
        <f>X15</f>
        <v>0</v>
      </c>
      <c r="B1043" s="474">
        <f>BX122+XR123</f>
        <v>0</v>
      </c>
    </row>
    <row r="1044" ht="15" customHeight="true" x14ac:dyDescent="0.2">
      <c r="A1044" s="474">
        <f>Y15</f>
        <v>0</v>
      </c>
      <c r="B1044" s="474">
        <f>BY122+BY123</f>
        <v>0</v>
      </c>
    </row>
    <row r="1045" ht="15" customHeight="true" x14ac:dyDescent="0.2">
      <c r="A1045" s="474">
        <f>Z15</f>
        <v>0</v>
      </c>
      <c r="B1045" s="474">
        <f>BZ122+BZ123</f>
        <v>0</v>
      </c>
    </row>
    <row r="1046" ht="15" customHeight="true" x14ac:dyDescent="0.2">
      <c r="A1046" s="418">
        <f>AA15</f>
        <v>0</v>
      </c>
      <c r="B1046" s="474">
        <f>CA122+CA123</f>
        <v>0</v>
      </c>
    </row>
    <row r="1047" ht="15" customHeight="true" x14ac:dyDescent="0.2">
      <c r="A1047" s="418">
        <f>AB15</f>
        <v>0</v>
      </c>
      <c r="B1047" s="474">
        <f>CB122+CB123</f>
        <v>0</v>
      </c>
    </row>
    <row r="1048" ht="15" customHeight="true" x14ac:dyDescent="0.2">
      <c r="A1048" s="418">
        <f>AC15</f>
        <v>0</v>
      </c>
      <c r="B1048" s="474">
        <f>CC122+CC123</f>
        <v>0</v>
      </c>
    </row>
    <row r="1049" ht="15" customHeight="true" x14ac:dyDescent="0.2">
      <c r="A1049" s="418">
        <f>AD15</f>
        <v>0</v>
      </c>
      <c r="B1049" s="474">
        <f>CD122+CD123</f>
        <v>0</v>
      </c>
    </row>
    <row r="1050" ht="15" customHeight="true" x14ac:dyDescent="0.2">
      <c r="A1050" s="418">
        <f>AE15</f>
        <v>0</v>
      </c>
      <c r="B1050" s="474">
        <f>CE122+CE123</f>
        <v>0</v>
      </c>
    </row>
    <row r="1051" ht="15" customHeight="true" x14ac:dyDescent="0.2">
      <c r="A1051" s="418">
        <f>AF15</f>
        <v>0</v>
      </c>
      <c r="B1051" s="474">
        <f>CF122+CF123</f>
        <v>0</v>
      </c>
    </row>
    <row r="1052" ht="15" customHeight="true" x14ac:dyDescent="0.2">
      <c r="A1052" s="418">
        <f>AG15</f>
        <v>0</v>
      </c>
      <c r="B1052" s="474">
        <f>CG122+CG123</f>
        <v>0</v>
      </c>
    </row>
    <row r="1053" ht="15" customHeight="true" x14ac:dyDescent="0.2">
      <c r="A1053" s="418">
        <f>AH15</f>
        <v>0</v>
      </c>
      <c r="B1053" s="474">
        <f>CH122+CH123</f>
        <v>0</v>
      </c>
    </row>
    <row r="1054" ht="15" customHeight="true" x14ac:dyDescent="0.2">
      <c r="A1054" s="418">
        <f>AI15</f>
        <v>0</v>
      </c>
      <c r="B1054" s="474">
        <f>CI122+CI123</f>
        <v>0</v>
      </c>
    </row>
    <row r="1055" ht="15" customHeight="true" x14ac:dyDescent="0.2">
      <c r="A1055" s="418">
        <f>AJ15</f>
        <v>0</v>
      </c>
      <c r="B1055" s="474">
        <f>CJ122+CJ123</f>
        <v>0</v>
      </c>
    </row>
    <row r="1056" ht="15" customHeight="true" x14ac:dyDescent="0.2">
      <c r="A1056" s="418">
        <f>AK15</f>
        <v>0</v>
      </c>
      <c r="B1056" s="474">
        <f>CK122+CK123</f>
        <v>0</v>
      </c>
    </row>
    <row r="1057" ht="15" customHeight="true" x14ac:dyDescent="0.2">
      <c r="A1057" s="418">
        <f>AL15</f>
        <v>0</v>
      </c>
      <c r="B1057" s="474">
        <f>CL122+CL123</f>
        <v>0</v>
      </c>
    </row>
    <row r="1058" ht="15" customHeight="true" x14ac:dyDescent="0.2">
      <c r="A1058" s="418">
        <f>AM15</f>
        <v>0</v>
      </c>
      <c r="B1058" s="474">
        <f>CM122+CM123</f>
        <v>0</v>
      </c>
    </row>
    <row r="1059" ht="15" customHeight="true" x14ac:dyDescent="0.2">
      <c r="A1059" s="418">
        <f>AN15</f>
        <v>0</v>
      </c>
      <c r="B1059" s="474">
        <f>CN122+CN123</f>
        <v>0</v>
      </c>
    </row>
    <row r="1060" ht="15" customHeight="true" x14ac:dyDescent="0.2">
      <c r="A1060" s="418">
        <f>AO15</f>
        <v>0</v>
      </c>
      <c r="B1060" s="474">
        <f>CO122+CO123</f>
        <v>0</v>
      </c>
    </row>
    <row r="1061" ht="15" customHeight="true" x14ac:dyDescent="0.2">
      <c r="A1061" s="418">
        <f>AP15</f>
        <v>0</v>
      </c>
      <c r="B1061" s="474">
        <f>CP122+CP123</f>
        <v>0</v>
      </c>
    </row>
    <row r="1062" ht="15" customHeight="true" x14ac:dyDescent="0.2">
      <c r="A1062" s="418">
        <f>AQ15</f>
        <v>0</v>
      </c>
      <c r="B1062" s="474">
        <f>CQ122+CQ123</f>
        <v>0</v>
      </c>
    </row>
    <row r="1063" ht="15" customHeight="true" x14ac:dyDescent="0.2">
      <c r="A1063" s="418">
        <f>AR15</f>
        <v>0</v>
      </c>
      <c r="B1063" s="474">
        <f>CR122+CR123</f>
        <v>0</v>
      </c>
    </row>
    <row r="1064" ht="15" customHeight="true" x14ac:dyDescent="0.2">
      <c r="A1064" s="418">
        <f>AS15</f>
        <v>0</v>
      </c>
      <c r="B1064" s="474">
        <f>CS122+CS123</f>
        <v>0</v>
      </c>
    </row>
    <row r="1065" ht="15" customHeight="true" x14ac:dyDescent="0.2">
      <c r="A1065" s="418">
        <f>AT15</f>
        <v>0</v>
      </c>
      <c r="B1065" s="474">
        <f>CT122+CT123</f>
        <v>0</v>
      </c>
    </row>
    <row r="1066" ht="15" customHeight="true" x14ac:dyDescent="0.2">
      <c r="A1066" s="418">
        <f>AU15</f>
        <v>0</v>
      </c>
      <c r="B1066" s="474">
        <f>CU122+CU123</f>
        <v>0</v>
      </c>
    </row>
    <row r="1067" ht="15" customHeight="true" x14ac:dyDescent="0.2">
      <c r="A1067" s="418">
        <f>AV15</f>
        <v>0</v>
      </c>
      <c r="B1067" s="474">
        <f>CV122+CV123</f>
        <v>0</v>
      </c>
    </row>
    <row r="1068" ht="15" customHeight="true" x14ac:dyDescent="0.2">
      <c r="A1068" s="418">
        <f>AW15</f>
        <v>0</v>
      </c>
      <c r="B1068" s="474">
        <f>CW122+CW123</f>
        <v>0</v>
      </c>
    </row>
    <row r="1069" ht="15" customHeight="true" x14ac:dyDescent="0.2">
      <c r="A1069" s="418">
        <f>AX15</f>
        <v>0</v>
      </c>
      <c r="B1069" s="474">
        <f>CX122+CX123</f>
        <v>0</v>
      </c>
    </row>
    <row r="1070" ht="15" customHeight="true" x14ac:dyDescent="0.2">
      <c r="A1070" s="418">
        <f>AY15</f>
        <v>0</v>
      </c>
      <c r="B1070" s="474">
        <f>CY122+CY123</f>
        <v>0</v>
      </c>
    </row>
    <row r="1071" ht="15" customHeight="true" x14ac:dyDescent="0.2">
      <c r="A1071" s="418"/>
      <c r="B1071" s="474"/>
    </row>
    <row r="1072" ht="15" customHeight="true" x14ac:dyDescent="0.2">
      <c r="A1072" s="474">
        <f>34-COUNTIF(A1037:A1071,"0")</f>
        <v>1</v>
      </c>
      <c r="B1072" s="418" t="s">
        <v>141</v>
      </c>
    </row>
    <row r="1100" s="886" customFormat="true" ht="17.1" customHeight="true" x14ac:dyDescent="0.2">
      <c r="A1100" s="901"/>
      <c r="B1100" s="890"/>
      <c r="BA1100" s="550"/>
      <c r="BB1100" s="418"/>
      <c r="BC1100" s="550"/>
      <c r="BD1100" s="550"/>
      <c r="BE1100" s="550"/>
      <c r="BF1100" s="550"/>
      <c r="BG1100" s="550"/>
      <c r="BH1100" s="550"/>
      <c r="BI1100" s="550"/>
      <c r="BJ1100" s="550"/>
      <c r="BK1100" s="550"/>
      <c r="BL1100" s="550"/>
      <c r="BM1100" s="550"/>
      <c r="BN1100" s="550"/>
      <c r="BO1100" s="550"/>
      <c r="BP1100" s="550"/>
      <c r="BQ1100" s="550"/>
      <c r="BR1100" s="550"/>
      <c r="BS1100" s="390"/>
      <c r="BT1100" s="390"/>
      <c r="BU1100" s="390"/>
      <c r="BV1100" s="390"/>
      <c r="BW1100" s="390"/>
      <c r="BX1100" s="390"/>
      <c r="BY1100" s="390"/>
      <c r="BZ1100" s="390"/>
      <c r="CA1100" s="390"/>
      <c r="CB1100" s="390"/>
      <c r="CC1100" s="390"/>
      <c r="CD1100" s="390"/>
      <c r="CE1100" s="390"/>
      <c r="CF1100" s="390"/>
      <c r="CG1100" s="390"/>
      <c r="CH1100" s="390"/>
      <c r="CI1100" s="390"/>
      <c r="CJ1100" s="390"/>
      <c r="CK1100" s="390"/>
      <c r="CL1100" s="390"/>
      <c r="CM1100" s="390"/>
      <c r="CN1100" s="390"/>
      <c r="CO1100" s="390"/>
      <c r="CP1100" s="390"/>
      <c r="CQ1100" s="390"/>
      <c r="CR1100" s="390"/>
      <c r="CS1100" s="390"/>
      <c r="CT1100" s="390"/>
      <c r="CU1100" s="390"/>
      <c r="CV1100" s="390"/>
      <c r="CW1100" s="390"/>
      <c r="CX1100" s="390"/>
      <c r="CY1100" s="390"/>
      <c r="CZ1100" s="390"/>
    </row>
    <row r="1101" s="886" customFormat="true" ht="17.1" customHeight="true" x14ac:dyDescent="0.2">
      <c r="A1101" s="902"/>
      <c r="B1101" s="891"/>
      <c r="BA1101" s="550"/>
      <c r="BB1101" s="418"/>
      <c r="BC1101" s="550"/>
      <c r="BD1101" s="550"/>
      <c r="BE1101" s="550"/>
      <c r="BF1101" s="550"/>
      <c r="BG1101" s="550"/>
      <c r="BH1101" s="550"/>
      <c r="BI1101" s="550"/>
      <c r="BJ1101" s="550"/>
      <c r="BK1101" s="550"/>
      <c r="BL1101" s="550"/>
      <c r="BM1101" s="550"/>
      <c r="BN1101" s="550"/>
      <c r="BO1101" s="550"/>
      <c r="BP1101" s="550"/>
      <c r="BQ1101" s="550"/>
      <c r="BR1101" s="550"/>
      <c r="BS1101" s="390"/>
      <c r="BT1101" s="390"/>
      <c r="BU1101" s="390"/>
      <c r="BV1101" s="390"/>
      <c r="BW1101" s="390"/>
      <c r="BX1101" s="390"/>
      <c r="BY1101" s="390"/>
      <c r="BZ1101" s="390"/>
      <c r="CA1101" s="390"/>
      <c r="CB1101" s="390"/>
      <c r="CC1101" s="390"/>
      <c r="CD1101" s="390"/>
      <c r="CE1101" s="390"/>
      <c r="CF1101" s="390"/>
      <c r="CG1101" s="390"/>
      <c r="CH1101" s="390"/>
      <c r="CI1101" s="390"/>
      <c r="CJ1101" s="390"/>
      <c r="CK1101" s="390"/>
      <c r="CL1101" s="390"/>
      <c r="CM1101" s="390"/>
      <c r="CN1101" s="390"/>
      <c r="CO1101" s="390"/>
      <c r="CP1101" s="390"/>
      <c r="CQ1101" s="390"/>
      <c r="CR1101" s="390"/>
      <c r="CS1101" s="390"/>
      <c r="CT1101" s="390"/>
      <c r="CU1101" s="390"/>
      <c r="CV1101" s="390"/>
      <c r="CW1101" s="390"/>
      <c r="CX1101" s="390"/>
      <c r="CY1101" s="390"/>
      <c r="CZ1101" s="390"/>
    </row>
    <row r="1102" s="390" customFormat="true" ht="15" customHeight="true" x14ac:dyDescent="0.2">
      <c r="BA1102" s="550"/>
      <c r="BB1102" s="418"/>
      <c r="BC1102" s="550"/>
      <c r="BD1102" s="550"/>
      <c r="BE1102" s="550"/>
      <c r="BF1102" s="550"/>
      <c r="BG1102" s="550"/>
      <c r="BH1102" s="550"/>
      <c r="BI1102" s="550"/>
      <c r="BJ1102" s="550"/>
      <c r="BK1102" s="550"/>
      <c r="BL1102" s="550"/>
      <c r="BM1102" s="550"/>
      <c r="BN1102" s="550"/>
      <c r="BO1102" s="550"/>
      <c r="BP1102" s="550"/>
      <c r="BQ1102" s="550"/>
      <c r="BR1102" s="550"/>
    </row>
    <row r="1103" s="390" customFormat="true" ht="15" customHeight="true" x14ac:dyDescent="0.2">
      <c r="BA1103" s="550"/>
      <c r="BB1103" s="418"/>
      <c r="BC1103" s="550"/>
      <c r="BD1103" s="550"/>
      <c r="BE1103" s="550"/>
      <c r="BF1103" s="550"/>
      <c r="BG1103" s="550"/>
      <c r="BH1103" s="550"/>
      <c r="BI1103" s="550"/>
      <c r="BJ1103" s="550"/>
      <c r="BK1103" s="550"/>
      <c r="BL1103" s="550"/>
      <c r="BM1103" s="550"/>
      <c r="BN1103" s="550"/>
      <c r="BO1103" s="550"/>
      <c r="BP1103" s="550"/>
      <c r="BQ1103" s="550"/>
      <c r="BR1103" s="550"/>
    </row>
    <row r="1104" s="390" customFormat="true" ht="15" customHeight="true" x14ac:dyDescent="0.2">
      <c r="BA1104" s="550"/>
      <c r="BB1104" s="418"/>
      <c r="BC1104" s="550"/>
      <c r="BD1104" s="550"/>
      <c r="BE1104" s="550"/>
      <c r="BF1104" s="550"/>
      <c r="BG1104" s="550"/>
      <c r="BH1104" s="550"/>
      <c r="BI1104" s="550"/>
      <c r="BJ1104" s="550"/>
      <c r="BK1104" s="550"/>
      <c r="BL1104" s="550"/>
      <c r="BM1104" s="550"/>
      <c r="BN1104" s="550"/>
      <c r="BO1104" s="550"/>
      <c r="BP1104" s="550"/>
      <c r="BQ1104" s="550"/>
      <c r="BR1104" s="550"/>
    </row>
    <row r="1105" s="390" customFormat="true" ht="15" customHeight="true" x14ac:dyDescent="0.2">
      <c r="BA1105" s="550"/>
      <c r="BB1105" s="418"/>
      <c r="BC1105" s="550"/>
      <c r="BD1105" s="550"/>
      <c r="BE1105" s="550"/>
      <c r="BF1105" s="550"/>
      <c r="BG1105" s="550"/>
      <c r="BH1105" s="550"/>
      <c r="BI1105" s="550"/>
      <c r="BJ1105" s="550"/>
      <c r="BK1105" s="550"/>
      <c r="BL1105" s="550"/>
      <c r="BM1105" s="550"/>
      <c r="BN1105" s="550"/>
      <c r="BO1105" s="550"/>
      <c r="BP1105" s="550"/>
      <c r="BQ1105" s="550"/>
      <c r="BR1105" s="550"/>
    </row>
    <row r="1106" s="390" customFormat="true" ht="15" customHeight="true" x14ac:dyDescent="0.2">
      <c r="BA1106" s="550"/>
      <c r="BB1106" s="418"/>
      <c r="BC1106" s="550"/>
      <c r="BD1106" s="550"/>
      <c r="BE1106" s="550"/>
      <c r="BF1106" s="550"/>
      <c r="BG1106" s="550"/>
      <c r="BH1106" s="550"/>
      <c r="BI1106" s="550"/>
      <c r="BJ1106" s="550"/>
      <c r="BK1106" s="550"/>
      <c r="BL1106" s="550"/>
      <c r="BM1106" s="550"/>
      <c r="BN1106" s="550"/>
      <c r="BO1106" s="550"/>
      <c r="BP1106" s="550"/>
      <c r="BQ1106" s="550"/>
      <c r="BR1106" s="550"/>
    </row>
    <row r="1107" s="390" customFormat="true" ht="15" customHeight="true" x14ac:dyDescent="0.2">
      <c r="BA1107" s="550"/>
      <c r="BB1107" s="418"/>
      <c r="BC1107" s="550"/>
      <c r="BD1107" s="550"/>
      <c r="BE1107" s="550"/>
      <c r="BF1107" s="550"/>
      <c r="BG1107" s="550"/>
      <c r="BH1107" s="550"/>
      <c r="BI1107" s="550"/>
      <c r="BJ1107" s="550"/>
      <c r="BK1107" s="550"/>
      <c r="BL1107" s="550"/>
      <c r="BM1107" s="550"/>
      <c r="BN1107" s="550"/>
      <c r="BO1107" s="550"/>
      <c r="BP1107" s="550"/>
      <c r="BQ1107" s="550"/>
      <c r="BR1107" s="550"/>
    </row>
    <row r="1108" s="390" customFormat="true" ht="15" customHeight="true" x14ac:dyDescent="0.2">
      <c r="BA1108" s="550"/>
      <c r="BB1108" s="418"/>
      <c r="BC1108" s="550"/>
      <c r="BD1108" s="550"/>
      <c r="BE1108" s="550"/>
      <c r="BF1108" s="550"/>
      <c r="BG1108" s="550"/>
      <c r="BH1108" s="550"/>
      <c r="BI1108" s="550"/>
      <c r="BJ1108" s="550"/>
      <c r="BK1108" s="550"/>
      <c r="BL1108" s="550"/>
      <c r="BM1108" s="550"/>
      <c r="BN1108" s="550"/>
      <c r="BO1108" s="550"/>
      <c r="BP1108" s="550"/>
      <c r="BQ1108" s="550"/>
      <c r="BR1108" s="550"/>
    </row>
    <row r="1109" s="390" customFormat="true" ht="15" customHeight="true" x14ac:dyDescent="0.2">
      <c r="BA1109" s="550"/>
      <c r="BB1109" s="418"/>
      <c r="BC1109" s="550"/>
      <c r="BD1109" s="550"/>
      <c r="BE1109" s="550"/>
      <c r="BF1109" s="550"/>
      <c r="BG1109" s="550"/>
      <c r="BH1109" s="550"/>
      <c r="BI1109" s="550"/>
      <c r="BJ1109" s="550"/>
      <c r="BK1109" s="550"/>
      <c r="BL1109" s="550"/>
      <c r="BM1109" s="550"/>
      <c r="BN1109" s="550"/>
      <c r="BO1109" s="550"/>
      <c r="BP1109" s="550"/>
      <c r="BQ1109" s="550"/>
      <c r="BR1109" s="550"/>
    </row>
    <row r="1110" s="390" customFormat="true" ht="15" customHeight="true" x14ac:dyDescent="0.2">
      <c r="BA1110" s="550"/>
      <c r="BB1110" s="418"/>
      <c r="BC1110" s="550"/>
      <c r="BD1110" s="550"/>
      <c r="BE1110" s="550"/>
      <c r="BF1110" s="550"/>
      <c r="BG1110" s="550"/>
      <c r="BH1110" s="550"/>
      <c r="BI1110" s="550"/>
      <c r="BJ1110" s="550"/>
      <c r="BK1110" s="550"/>
      <c r="BL1110" s="550"/>
      <c r="BM1110" s="550"/>
      <c r="BN1110" s="550"/>
      <c r="BO1110" s="550"/>
      <c r="BP1110" s="550"/>
      <c r="BQ1110" s="550"/>
      <c r="BR1110" s="550"/>
    </row>
    <row r="1111" s="390" customFormat="true" ht="15" customHeight="true" x14ac:dyDescent="0.2">
      <c r="BA1111" s="550"/>
      <c r="BB1111" s="418"/>
      <c r="BC1111" s="550"/>
      <c r="BD1111" s="550"/>
      <c r="BE1111" s="550"/>
      <c r="BF1111" s="550"/>
      <c r="BG1111" s="550"/>
      <c r="BH1111" s="550"/>
      <c r="BI1111" s="550"/>
      <c r="BJ1111" s="550"/>
      <c r="BK1111" s="550"/>
      <c r="BL1111" s="550"/>
      <c r="BM1111" s="550"/>
      <c r="BN1111" s="550"/>
      <c r="BO1111" s="550"/>
      <c r="BP1111" s="550"/>
      <c r="BQ1111" s="550"/>
      <c r="BR1111" s="550"/>
    </row>
    <row r="1112" s="390" customFormat="true" ht="15" customHeight="true" x14ac:dyDescent="0.2">
      <c r="BA1112" s="550"/>
      <c r="BB1112" s="418"/>
      <c r="BC1112" s="550"/>
      <c r="BD1112" s="550"/>
      <c r="BE1112" s="550"/>
      <c r="BF1112" s="550"/>
      <c r="BG1112" s="550"/>
      <c r="BH1112" s="550"/>
      <c r="BI1112" s="550"/>
      <c r="BJ1112" s="550"/>
      <c r="BK1112" s="550"/>
      <c r="BL1112" s="550"/>
      <c r="BM1112" s="550"/>
      <c r="BN1112" s="550"/>
      <c r="BO1112" s="550"/>
      <c r="BP1112" s="550"/>
      <c r="BQ1112" s="550"/>
      <c r="BR1112" s="550"/>
    </row>
    <row r="1113" s="390" customFormat="true" ht="15" customHeight="true" x14ac:dyDescent="0.2">
      <c r="BA1113" s="550"/>
      <c r="BB1113" s="418"/>
      <c r="BC1113" s="550"/>
      <c r="BD1113" s="550"/>
      <c r="BE1113" s="550"/>
      <c r="BF1113" s="550"/>
      <c r="BG1113" s="550"/>
      <c r="BH1113" s="550"/>
      <c r="BI1113" s="550"/>
      <c r="BJ1113" s="550"/>
      <c r="BK1113" s="550"/>
      <c r="BL1113" s="550"/>
      <c r="BM1113" s="550"/>
      <c r="BN1113" s="550"/>
      <c r="BO1113" s="550"/>
      <c r="BP1113" s="550"/>
      <c r="BQ1113" s="550"/>
      <c r="BR1113" s="550"/>
    </row>
    <row r="1114" s="886" customFormat="true" ht="17.1" customHeight="true" x14ac:dyDescent="0.2">
      <c r="A1114" s="902"/>
      <c r="B1114" s="891"/>
      <c r="C1114" s="892"/>
      <c r="D1114" s="893"/>
      <c r="E1114" s="893"/>
      <c r="F1114" s="893"/>
      <c r="G1114" s="894"/>
      <c r="H1114" s="893"/>
      <c r="I1114" s="893"/>
      <c r="J1114" s="893"/>
      <c r="K1114" s="893"/>
      <c r="L1114" s="894"/>
      <c r="M1114" s="893"/>
      <c r="N1114" s="893"/>
      <c r="O1114" s="893"/>
      <c r="P1114" s="893"/>
      <c r="Q1114" s="894"/>
      <c r="R1114" s="895"/>
      <c r="BA1114" s="550"/>
      <c r="BB1114" s="418"/>
      <c r="BC1114" s="550"/>
      <c r="BD1114" s="550"/>
      <c r="BE1114" s="550"/>
      <c r="BF1114" s="550"/>
      <c r="BG1114" s="550"/>
      <c r="BH1114" s="550"/>
      <c r="BI1114" s="550"/>
      <c r="BJ1114" s="550"/>
      <c r="BK1114" s="550"/>
      <c r="BL1114" s="550"/>
      <c r="BM1114" s="550"/>
      <c r="BN1114" s="550"/>
      <c r="BO1114" s="550"/>
      <c r="BP1114" s="550"/>
      <c r="BQ1114" s="550"/>
      <c r="BR1114" s="550"/>
      <c r="BS1114" s="390"/>
      <c r="BT1114" s="390"/>
      <c r="BU1114" s="390"/>
      <c r="BV1114" s="390"/>
      <c r="BW1114" s="390"/>
      <c r="BX1114" s="390"/>
      <c r="BY1114" s="390"/>
      <c r="BZ1114" s="390"/>
      <c r="CA1114" s="390"/>
      <c r="CB1114" s="390"/>
      <c r="CC1114" s="390"/>
      <c r="CD1114" s="390"/>
      <c r="CE1114" s="390"/>
      <c r="CF1114" s="390"/>
      <c r="CG1114" s="390"/>
      <c r="CH1114" s="390"/>
      <c r="CI1114" s="390"/>
      <c r="CJ1114" s="390"/>
      <c r="CK1114" s="390"/>
      <c r="CL1114" s="390"/>
      <c r="CM1114" s="390"/>
      <c r="CN1114" s="390"/>
      <c r="CO1114" s="390"/>
      <c r="CP1114" s="390"/>
      <c r="CQ1114" s="390"/>
      <c r="CR1114" s="390"/>
      <c r="CS1114" s="390"/>
      <c r="CT1114" s="390"/>
      <c r="CU1114" s="390"/>
      <c r="CV1114" s="390"/>
      <c r="CW1114" s="390"/>
      <c r="CX1114" s="390"/>
      <c r="CY1114" s="390"/>
      <c r="CZ1114" s="390"/>
    </row>
    <row r="1115" s="886" customFormat="true" ht="17.1" customHeight="true" x14ac:dyDescent="0.2">
      <c r="A1115" s="902"/>
      <c r="B1115" s="891"/>
      <c r="C1115" s="892"/>
      <c r="D1115" s="893"/>
      <c r="E1115" s="893"/>
      <c r="F1115" s="893"/>
      <c r="G1115" s="894"/>
      <c r="H1115" s="893"/>
      <c r="I1115" s="893"/>
      <c r="J1115" s="893"/>
      <c r="K1115" s="893"/>
      <c r="L1115" s="894"/>
      <c r="M1115" s="893"/>
      <c r="N1115" s="893"/>
      <c r="O1115" s="893"/>
      <c r="P1115" s="893"/>
      <c r="Q1115" s="894"/>
      <c r="R1115" s="895"/>
      <c r="BA1115" s="550"/>
      <c r="BB1115" s="418"/>
      <c r="BC1115" s="550"/>
      <c r="BD1115" s="550"/>
      <c r="BE1115" s="550"/>
      <c r="BF1115" s="550"/>
      <c r="BG1115" s="550"/>
      <c r="BH1115" s="550"/>
      <c r="BI1115" s="550"/>
      <c r="BJ1115" s="550"/>
      <c r="BK1115" s="550"/>
      <c r="BL1115" s="550"/>
      <c r="BM1115" s="550"/>
      <c r="BN1115" s="550"/>
      <c r="BO1115" s="550"/>
      <c r="BP1115" s="550"/>
      <c r="BQ1115" s="550"/>
      <c r="BR1115" s="550"/>
      <c r="BS1115" s="390"/>
      <c r="BT1115" s="390"/>
      <c r="BU1115" s="390"/>
      <c r="BV1115" s="390"/>
      <c r="BW1115" s="390"/>
      <c r="BX1115" s="390"/>
      <c r="BY1115" s="390"/>
      <c r="BZ1115" s="390"/>
      <c r="CA1115" s="390"/>
      <c r="CB1115" s="390"/>
      <c r="CC1115" s="390"/>
      <c r="CD1115" s="390"/>
      <c r="CE1115" s="390"/>
      <c r="CF1115" s="390"/>
      <c r="CG1115" s="390"/>
      <c r="CH1115" s="390"/>
      <c r="CI1115" s="390"/>
      <c r="CJ1115" s="390"/>
      <c r="CK1115" s="390"/>
      <c r="CL1115" s="390"/>
      <c r="CM1115" s="390"/>
      <c r="CN1115" s="390"/>
      <c r="CO1115" s="390"/>
      <c r="CP1115" s="390"/>
      <c r="CQ1115" s="390"/>
      <c r="CR1115" s="390"/>
      <c r="CS1115" s="390"/>
      <c r="CT1115" s="390"/>
      <c r="CU1115" s="390"/>
      <c r="CV1115" s="390"/>
      <c r="CW1115" s="390"/>
      <c r="CX1115" s="390"/>
      <c r="CY1115" s="390"/>
      <c r="CZ1115" s="390"/>
    </row>
    <row r="1116" s="886" customFormat="true" ht="17.1" customHeight="true" x14ac:dyDescent="0.2">
      <c r="A1116" s="902"/>
      <c r="B1116" s="891"/>
      <c r="C1116" s="892"/>
      <c r="D1116" s="893"/>
      <c r="E1116" s="893"/>
      <c r="F1116" s="893"/>
      <c r="G1116" s="894"/>
      <c r="H1116" s="893"/>
      <c r="I1116" s="893"/>
      <c r="J1116" s="893"/>
      <c r="K1116" s="893"/>
      <c r="L1116" s="894"/>
      <c r="M1116" s="893"/>
      <c r="N1116" s="893"/>
      <c r="O1116" s="893"/>
      <c r="P1116" s="893"/>
      <c r="Q1116" s="894"/>
      <c r="R1116" s="895"/>
      <c r="BA1116" s="550"/>
      <c r="BB1116" s="418"/>
      <c r="BC1116" s="550"/>
      <c r="BD1116" s="550"/>
      <c r="BE1116" s="550"/>
      <c r="BF1116" s="550"/>
      <c r="BG1116" s="550"/>
      <c r="BH1116" s="550"/>
      <c r="BI1116" s="550"/>
      <c r="BJ1116" s="550"/>
      <c r="BK1116" s="550"/>
      <c r="BL1116" s="550"/>
      <c r="BM1116" s="550"/>
      <c r="BN1116" s="550"/>
      <c r="BO1116" s="550"/>
      <c r="BP1116" s="550"/>
      <c r="BQ1116" s="550"/>
      <c r="BR1116" s="550"/>
      <c r="BS1116" s="390"/>
      <c r="BT1116" s="390"/>
      <c r="BU1116" s="390"/>
      <c r="BV1116" s="390"/>
      <c r="BW1116" s="390"/>
      <c r="BX1116" s="390"/>
      <c r="BY1116" s="390"/>
      <c r="BZ1116" s="390"/>
      <c r="CA1116" s="390"/>
      <c r="CB1116" s="390"/>
      <c r="CC1116" s="390"/>
      <c r="CD1116" s="390"/>
      <c r="CE1116" s="390"/>
      <c r="CF1116" s="390"/>
      <c r="CG1116" s="390"/>
      <c r="CH1116" s="390"/>
      <c r="CI1116" s="390"/>
      <c r="CJ1116" s="390"/>
      <c r="CK1116" s="390"/>
      <c r="CL1116" s="390"/>
      <c r="CM1116" s="390"/>
      <c r="CN1116" s="390"/>
      <c r="CO1116" s="390"/>
      <c r="CP1116" s="390"/>
      <c r="CQ1116" s="390"/>
      <c r="CR1116" s="390"/>
      <c r="CS1116" s="390"/>
      <c r="CT1116" s="390"/>
      <c r="CU1116" s="390"/>
      <c r="CV1116" s="390"/>
      <c r="CW1116" s="390"/>
      <c r="CX1116" s="390"/>
      <c r="CY1116" s="390"/>
      <c r="CZ1116" s="390"/>
    </row>
    <row r="1117" s="886" customFormat="true" ht="17.1" customHeight="true" x14ac:dyDescent="0.2">
      <c r="A1117" s="903"/>
      <c r="B1117" s="896"/>
      <c r="C1117" s="897"/>
      <c r="D1117" s="898"/>
      <c r="E1117" s="898"/>
      <c r="F1117" s="898"/>
      <c r="G1117" s="899"/>
      <c r="H1117" s="898"/>
      <c r="I1117" s="898"/>
      <c r="J1117" s="898"/>
      <c r="K1117" s="898"/>
      <c r="L1117" s="899"/>
      <c r="M1117" s="898"/>
      <c r="N1117" s="898"/>
      <c r="O1117" s="898"/>
      <c r="P1117" s="898"/>
      <c r="Q1117" s="899"/>
      <c r="R1117" s="900"/>
      <c r="BA1117" s="550"/>
      <c r="BB1117" s="418"/>
      <c r="BC1117" s="550"/>
      <c r="BD1117" s="550"/>
      <c r="BE1117" s="550"/>
      <c r="BF1117" s="550"/>
      <c r="BG1117" s="550"/>
      <c r="BH1117" s="550"/>
      <c r="BI1117" s="550"/>
      <c r="BJ1117" s="550"/>
      <c r="BK1117" s="550"/>
      <c r="BL1117" s="550"/>
      <c r="BM1117" s="550"/>
      <c r="BN1117" s="550"/>
      <c r="BO1117" s="550"/>
      <c r="BP1117" s="550"/>
      <c r="BQ1117" s="550"/>
      <c r="BR1117" s="550"/>
      <c r="BS1117" s="390"/>
      <c r="BT1117" s="390"/>
      <c r="BU1117" s="390"/>
      <c r="BV1117" s="390"/>
      <c r="BW1117" s="390"/>
      <c r="BX1117" s="390"/>
      <c r="BY1117" s="390"/>
      <c r="BZ1117" s="390"/>
      <c r="CA1117" s="390"/>
      <c r="CB1117" s="390"/>
      <c r="CC1117" s="390"/>
      <c r="CD1117" s="390"/>
      <c r="CE1117" s="390"/>
      <c r="CF1117" s="390"/>
      <c r="CG1117" s="390"/>
      <c r="CH1117" s="390"/>
      <c r="CI1117" s="390"/>
      <c r="CJ1117" s="390"/>
      <c r="CK1117" s="390"/>
      <c r="CL1117" s="390"/>
      <c r="CM1117" s="390"/>
      <c r="CN1117" s="390"/>
      <c r="CO1117" s="390"/>
      <c r="CP1117" s="390"/>
      <c r="CQ1117" s="390"/>
      <c r="CR1117" s="390"/>
      <c r="CS1117" s="390"/>
      <c r="CT1117" s="390"/>
      <c r="CU1117" s="390"/>
      <c r="CV1117" s="390"/>
      <c r="CW1117" s="390"/>
      <c r="CX1117" s="390"/>
      <c r="CY1117" s="390"/>
      <c r="CZ1117" s="390"/>
    </row>
    <row r="1118" s="390" customFormat="true" ht="15" customHeight="true" x14ac:dyDescent="0.2">
      <c r="BA1118" s="550"/>
      <c r="BB1118" s="418"/>
      <c r="BC1118" s="550"/>
      <c r="BD1118" s="550"/>
      <c r="BE1118" s="550"/>
      <c r="BF1118" s="550"/>
      <c r="BG1118" s="550"/>
      <c r="BH1118" s="550"/>
      <c r="BI1118" s="550"/>
      <c r="BJ1118" s="550"/>
      <c r="BK1118" s="550"/>
      <c r="BL1118" s="550"/>
      <c r="BM1118" s="550"/>
      <c r="BN1118" s="550"/>
      <c r="BO1118" s="550"/>
      <c r="BP1118" s="550"/>
      <c r="BQ1118" s="550"/>
      <c r="BR1118" s="550"/>
    </row>
    <row r="1119" s="390" customFormat="true" ht="15" customHeight="true" x14ac:dyDescent="0.2">
      <c r="BA1119" s="550"/>
      <c r="BB1119" s="418"/>
      <c r="BC1119" s="550"/>
      <c r="BD1119" s="550"/>
      <c r="BE1119" s="550"/>
      <c r="BF1119" s="550"/>
      <c r="BG1119" s="550"/>
      <c r="BH1119" s="550"/>
      <c r="BI1119" s="550"/>
      <c r="BJ1119" s="550"/>
      <c r="BK1119" s="550"/>
      <c r="BL1119" s="550"/>
      <c r="BM1119" s="550"/>
      <c r="BN1119" s="550"/>
      <c r="BO1119" s="550"/>
      <c r="BP1119" s="550"/>
      <c r="BQ1119" s="550"/>
      <c r="BR1119" s="550"/>
    </row>
    <row r="1120" s="390" customFormat="true" ht="15" customHeight="true" x14ac:dyDescent="0.2">
      <c r="BA1120" s="550"/>
      <c r="BB1120" s="418"/>
      <c r="BC1120" s="550"/>
      <c r="BD1120" s="550"/>
      <c r="BE1120" s="550"/>
      <c r="BF1120" s="550"/>
      <c r="BG1120" s="550"/>
      <c r="BH1120" s="550"/>
      <c r="BI1120" s="550"/>
      <c r="BJ1120" s="550"/>
      <c r="BK1120" s="550"/>
      <c r="BL1120" s="550"/>
      <c r="BM1120" s="550"/>
      <c r="BN1120" s="550"/>
      <c r="BO1120" s="550"/>
      <c r="BP1120" s="550"/>
      <c r="BQ1120" s="550"/>
      <c r="BR1120" s="550"/>
    </row>
    <row r="1121" s="390" customFormat="true" ht="15" customHeight="true" x14ac:dyDescent="0.2">
      <c r="BA1121" s="550"/>
      <c r="BB1121" s="418"/>
      <c r="BC1121" s="550"/>
      <c r="BD1121" s="550"/>
      <c r="BE1121" s="550"/>
      <c r="BF1121" s="550"/>
      <c r="BG1121" s="550"/>
      <c r="BH1121" s="550"/>
      <c r="BI1121" s="550"/>
      <c r="BJ1121" s="550"/>
      <c r="BK1121" s="550"/>
      <c r="BL1121" s="550"/>
      <c r="BM1121" s="550"/>
      <c r="BN1121" s="550"/>
      <c r="BO1121" s="550"/>
      <c r="BP1121" s="550"/>
      <c r="BQ1121" s="550"/>
      <c r="BR1121" s="550"/>
    </row>
    <row r="1122" s="390" customFormat="true" ht="15" customHeight="true" x14ac:dyDescent="0.2">
      <c r="BA1122" s="550"/>
      <c r="BB1122" s="418"/>
      <c r="BC1122" s="550"/>
      <c r="BD1122" s="550"/>
      <c r="BE1122" s="550"/>
      <c r="BF1122" s="550"/>
      <c r="BG1122" s="550"/>
      <c r="BH1122" s="550"/>
      <c r="BI1122" s="550"/>
      <c r="BJ1122" s="550"/>
      <c r="BK1122" s="550"/>
      <c r="BL1122" s="550"/>
      <c r="BM1122" s="550"/>
      <c r="BN1122" s="550"/>
      <c r="BO1122" s="550"/>
      <c r="BP1122" s="550"/>
      <c r="BQ1122" s="550"/>
      <c r="BR1122" s="550"/>
    </row>
    <row r="1123" s="390" customFormat="true" ht="15" customHeight="true" x14ac:dyDescent="0.2">
      <c r="BA1123" s="550"/>
      <c r="BB1123" s="418"/>
      <c r="BC1123" s="550"/>
      <c r="BD1123" s="550"/>
      <c r="BE1123" s="550"/>
      <c r="BF1123" s="550"/>
      <c r="BG1123" s="550"/>
      <c r="BH1123" s="550"/>
      <c r="BI1123" s="550"/>
      <c r="BJ1123" s="550"/>
      <c r="BK1123" s="550"/>
      <c r="BL1123" s="550"/>
      <c r="BM1123" s="550"/>
      <c r="BN1123" s="550"/>
      <c r="BO1123" s="550"/>
      <c r="BP1123" s="550"/>
      <c r="BQ1123" s="550"/>
      <c r="BR1123" s="550"/>
    </row>
    <row r="1124" s="390" customFormat="true" ht="15" customHeight="true" x14ac:dyDescent="0.2">
      <c r="BA1124" s="550"/>
      <c r="BB1124" s="418"/>
      <c r="BC1124" s="550"/>
      <c r="BD1124" s="550"/>
      <c r="BE1124" s="550"/>
      <c r="BF1124" s="550"/>
      <c r="BG1124" s="550"/>
      <c r="BH1124" s="550"/>
      <c r="BI1124" s="550"/>
      <c r="BJ1124" s="550"/>
      <c r="BK1124" s="550"/>
      <c r="BL1124" s="550"/>
      <c r="BM1124" s="550"/>
      <c r="BN1124" s="550"/>
      <c r="BO1124" s="550"/>
      <c r="BP1124" s="550"/>
      <c r="BQ1124" s="550"/>
      <c r="BR1124" s="550"/>
    </row>
    <row r="1125" s="390" customFormat="true" ht="15" customHeight="true" x14ac:dyDescent="0.2">
      <c r="BA1125" s="550"/>
      <c r="BB1125" s="418"/>
      <c r="BC1125" s="550"/>
      <c r="BD1125" s="550"/>
      <c r="BE1125" s="550"/>
      <c r="BF1125" s="550"/>
      <c r="BG1125" s="550"/>
      <c r="BH1125" s="550"/>
      <c r="BI1125" s="550"/>
      <c r="BJ1125" s="550"/>
      <c r="BK1125" s="550"/>
      <c r="BL1125" s="550"/>
      <c r="BM1125" s="550"/>
      <c r="BN1125" s="550"/>
      <c r="BO1125" s="550"/>
      <c r="BP1125" s="550"/>
      <c r="BQ1125" s="550"/>
      <c r="BR1125" s="550"/>
    </row>
    <row r="1126" s="390" customFormat="true" ht="15" customHeight="true" x14ac:dyDescent="0.2">
      <c r="BA1126" s="550"/>
      <c r="BB1126" s="418"/>
      <c r="BC1126" s="550"/>
      <c r="BD1126" s="550"/>
      <c r="BE1126" s="550"/>
      <c r="BF1126" s="550"/>
      <c r="BG1126" s="550"/>
      <c r="BH1126" s="550"/>
      <c r="BI1126" s="550"/>
      <c r="BJ1126" s="550"/>
      <c r="BK1126" s="550"/>
      <c r="BL1126" s="550"/>
      <c r="BM1126" s="550"/>
      <c r="BN1126" s="550"/>
      <c r="BO1126" s="550"/>
      <c r="BP1126" s="550"/>
      <c r="BQ1126" s="550"/>
      <c r="BR1126" s="550"/>
    </row>
    <row r="1127" s="390" customFormat="true" ht="15" customHeight="true" x14ac:dyDescent="0.2">
      <c r="BA1127" s="550"/>
      <c r="BB1127" s="418"/>
      <c r="BC1127" s="550"/>
      <c r="BD1127" s="550"/>
      <c r="BE1127" s="550"/>
      <c r="BF1127" s="550"/>
      <c r="BG1127" s="550"/>
      <c r="BH1127" s="550"/>
      <c r="BI1127" s="550"/>
      <c r="BJ1127" s="550"/>
      <c r="BK1127" s="550"/>
      <c r="BL1127" s="550"/>
      <c r="BM1127" s="550"/>
      <c r="BN1127" s="550"/>
      <c r="BO1127" s="550"/>
      <c r="BP1127" s="550"/>
      <c r="BQ1127" s="550"/>
      <c r="BR1127" s="550"/>
    </row>
    <row r="1128" s="390" customFormat="true" ht="15" customHeight="true" x14ac:dyDescent="0.2">
      <c r="BA1128" s="550"/>
      <c r="BB1128" s="418"/>
      <c r="BC1128" s="550"/>
      <c r="BD1128" s="550"/>
      <c r="BE1128" s="550"/>
      <c r="BF1128" s="550"/>
      <c r="BG1128" s="550"/>
      <c r="BH1128" s="550"/>
      <c r="BI1128" s="550"/>
      <c r="BJ1128" s="550"/>
      <c r="BK1128" s="550"/>
      <c r="BL1128" s="550"/>
      <c r="BM1128" s="550"/>
      <c r="BN1128" s="550"/>
      <c r="BO1128" s="550"/>
      <c r="BP1128" s="550"/>
      <c r="BQ1128" s="550"/>
      <c r="BR1128" s="550"/>
    </row>
    <row r="1129" s="390" customFormat="true" ht="15" customHeight="true" x14ac:dyDescent="0.2">
      <c r="BA1129" s="550"/>
      <c r="BB1129" s="418"/>
      <c r="BC1129" s="550"/>
      <c r="BD1129" s="550"/>
      <c r="BE1129" s="550"/>
      <c r="BF1129" s="550"/>
      <c r="BG1129" s="550"/>
      <c r="BH1129" s="550"/>
      <c r="BI1129" s="550"/>
      <c r="BJ1129" s="550"/>
      <c r="BK1129" s="550"/>
      <c r="BL1129" s="550"/>
      <c r="BM1129" s="550"/>
      <c r="BN1129" s="550"/>
      <c r="BO1129" s="550"/>
      <c r="BP1129" s="550"/>
      <c r="BQ1129" s="550"/>
      <c r="BR1129" s="550"/>
    </row>
    <row r="1130" s="390" customFormat="true" ht="15" customHeight="true" x14ac:dyDescent="0.2">
      <c r="BA1130" s="550"/>
      <c r="BB1130" s="418"/>
      <c r="BC1130" s="550"/>
      <c r="BD1130" s="550"/>
      <c r="BE1130" s="550"/>
      <c r="BF1130" s="550"/>
      <c r="BG1130" s="550"/>
      <c r="BH1130" s="550"/>
      <c r="BI1130" s="550"/>
      <c r="BJ1130" s="550"/>
      <c r="BK1130" s="550"/>
      <c r="BL1130" s="550"/>
      <c r="BM1130" s="550"/>
      <c r="BN1130" s="550"/>
      <c r="BO1130" s="550"/>
      <c r="BP1130" s="550"/>
      <c r="BQ1130" s="550"/>
      <c r="BR1130" s="550"/>
    </row>
    <row r="1131" s="390" customFormat="true" ht="15" customHeight="true" x14ac:dyDescent="0.2">
      <c r="BA1131" s="550"/>
      <c r="BB1131" s="418"/>
      <c r="BC1131" s="550"/>
      <c r="BD1131" s="550"/>
      <c r="BE1131" s="550"/>
      <c r="BF1131" s="550"/>
      <c r="BG1131" s="550"/>
      <c r="BH1131" s="550"/>
      <c r="BI1131" s="550"/>
      <c r="BJ1131" s="550"/>
      <c r="BK1131" s="550"/>
      <c r="BL1131" s="550"/>
      <c r="BM1131" s="550"/>
      <c r="BN1131" s="550"/>
      <c r="BO1131" s="550"/>
      <c r="BP1131" s="550"/>
      <c r="BQ1131" s="550"/>
      <c r="BR1131" s="550"/>
    </row>
    <row r="1132" s="390" customFormat="true" ht="15" customHeight="true" x14ac:dyDescent="0.2">
      <c r="BA1132" s="550"/>
      <c r="BB1132" s="418"/>
      <c r="BC1132" s="550"/>
      <c r="BD1132" s="550"/>
      <c r="BE1132" s="550"/>
      <c r="BF1132" s="550"/>
      <c r="BG1132" s="550"/>
      <c r="BH1132" s="550"/>
      <c r="BI1132" s="550"/>
      <c r="BJ1132" s="550"/>
      <c r="BK1132" s="550"/>
      <c r="BL1132" s="550"/>
      <c r="BM1132" s="550"/>
      <c r="BN1132" s="550"/>
      <c r="BO1132" s="550"/>
      <c r="BP1132" s="550"/>
      <c r="BQ1132" s="550"/>
      <c r="BR1132" s="550"/>
    </row>
    <row r="1133" s="390" customFormat="true" ht="15" customHeight="true" x14ac:dyDescent="0.2">
      <c r="BA1133" s="550"/>
      <c r="BB1133" s="418"/>
      <c r="BC1133" s="550"/>
      <c r="BD1133" s="550"/>
      <c r="BE1133" s="550"/>
      <c r="BF1133" s="550"/>
      <c r="BG1133" s="550"/>
      <c r="BH1133" s="550"/>
      <c r="BI1133" s="550"/>
      <c r="BJ1133" s="550"/>
      <c r="BK1133" s="550"/>
      <c r="BL1133" s="550"/>
      <c r="BM1133" s="550"/>
      <c r="BN1133" s="550"/>
      <c r="BO1133" s="550"/>
      <c r="BP1133" s="550"/>
      <c r="BQ1133" s="550"/>
      <c r="BR1133" s="550"/>
    </row>
    <row r="1134" s="390" customFormat="true" ht="15" customHeight="true" x14ac:dyDescent="0.2">
      <c r="BA1134" s="550"/>
      <c r="BB1134" s="418"/>
      <c r="BC1134" s="550"/>
      <c r="BD1134" s="550"/>
      <c r="BE1134" s="550"/>
      <c r="BF1134" s="550"/>
      <c r="BG1134" s="550"/>
      <c r="BH1134" s="550"/>
      <c r="BI1134" s="550"/>
      <c r="BJ1134" s="550"/>
      <c r="BK1134" s="550"/>
      <c r="BL1134" s="550"/>
      <c r="BM1134" s="550"/>
      <c r="BN1134" s="550"/>
      <c r="BO1134" s="550"/>
      <c r="BP1134" s="550"/>
      <c r="BQ1134" s="550"/>
      <c r="BR1134" s="550"/>
    </row>
    <row r="1135" s="390" customFormat="true" ht="15" customHeight="true" x14ac:dyDescent="0.2">
      <c r="BA1135" s="550"/>
      <c r="BB1135" s="418"/>
      <c r="BC1135" s="550"/>
      <c r="BD1135" s="550"/>
      <c r="BE1135" s="550"/>
      <c r="BF1135" s="550"/>
      <c r="BG1135" s="550"/>
      <c r="BH1135" s="550"/>
      <c r="BI1135" s="550"/>
      <c r="BJ1135" s="550"/>
      <c r="BK1135" s="550"/>
      <c r="BL1135" s="550"/>
      <c r="BM1135" s="550"/>
      <c r="BN1135" s="550"/>
      <c r="BO1135" s="550"/>
      <c r="BP1135" s="550"/>
      <c r="BQ1135" s="550"/>
      <c r="BR1135" s="550"/>
    </row>
    <row r="1136" s="390" customFormat="true" ht="15" customHeight="true" x14ac:dyDescent="0.2">
      <c r="BA1136" s="550"/>
      <c r="BB1136" s="418"/>
      <c r="BC1136" s="550"/>
      <c r="BD1136" s="550"/>
      <c r="BE1136" s="550"/>
      <c r="BF1136" s="550"/>
      <c r="BG1136" s="550"/>
      <c r="BH1136" s="550"/>
      <c r="BI1136" s="550"/>
      <c r="BJ1136" s="550"/>
      <c r="BK1136" s="550"/>
      <c r="BL1136" s="550"/>
      <c r="BM1136" s="550"/>
      <c r="BN1136" s="550"/>
      <c r="BO1136" s="550"/>
      <c r="BP1136" s="550"/>
      <c r="BQ1136" s="550"/>
      <c r="BR1136" s="550"/>
    </row>
    <row r="1137" s="390" customFormat="true" ht="15" customHeight="true" x14ac:dyDescent="0.2">
      <c r="BA1137" s="550"/>
      <c r="BB1137" s="418"/>
      <c r="BC1137" s="550"/>
      <c r="BD1137" s="550"/>
      <c r="BE1137" s="550"/>
      <c r="BF1137" s="550"/>
      <c r="BG1137" s="550"/>
      <c r="BH1137" s="550"/>
      <c r="BI1137" s="550"/>
      <c r="BJ1137" s="550"/>
      <c r="BK1137" s="550"/>
      <c r="BL1137" s="550"/>
      <c r="BM1137" s="550"/>
      <c r="BN1137" s="550"/>
      <c r="BO1137" s="550"/>
      <c r="BP1137" s="550"/>
      <c r="BQ1137" s="550"/>
      <c r="BR1137" s="550"/>
    </row>
    <row r="1138" s="390" customFormat="true" ht="15" customHeight="true" x14ac:dyDescent="0.2">
      <c r="BA1138" s="550"/>
      <c r="BB1138" s="418"/>
      <c r="BC1138" s="550"/>
      <c r="BD1138" s="550"/>
      <c r="BE1138" s="550"/>
      <c r="BF1138" s="550"/>
      <c r="BG1138" s="550"/>
      <c r="BH1138" s="550"/>
      <c r="BI1138" s="550"/>
      <c r="BJ1138" s="550"/>
      <c r="BK1138" s="550"/>
      <c r="BL1138" s="550"/>
      <c r="BM1138" s="550"/>
      <c r="BN1138" s="550"/>
      <c r="BO1138" s="550"/>
      <c r="BP1138" s="550"/>
      <c r="BQ1138" s="550"/>
      <c r="BR1138" s="550"/>
    </row>
    <row r="1139" s="390" customFormat="true" ht="15" customHeight="true" x14ac:dyDescent="0.2">
      <c r="BA1139" s="550"/>
      <c r="BB1139" s="418"/>
      <c r="BC1139" s="550"/>
      <c r="BD1139" s="550"/>
      <c r="BE1139" s="550"/>
      <c r="BF1139" s="550"/>
      <c r="BG1139" s="550"/>
      <c r="BH1139" s="550"/>
      <c r="BI1139" s="550"/>
      <c r="BJ1139" s="550"/>
      <c r="BK1139" s="550"/>
      <c r="BL1139" s="550"/>
      <c r="BM1139" s="550"/>
      <c r="BN1139" s="550"/>
      <c r="BO1139" s="550"/>
      <c r="BP1139" s="550"/>
      <c r="BQ1139" s="550"/>
      <c r="BR1139" s="550"/>
    </row>
    <row r="1140" s="390" customFormat="true" ht="15" customHeight="true" x14ac:dyDescent="0.2">
      <c r="BA1140" s="550"/>
      <c r="BB1140" s="418"/>
      <c r="BC1140" s="550"/>
      <c r="BD1140" s="550"/>
      <c r="BE1140" s="550"/>
      <c r="BF1140" s="550"/>
      <c r="BG1140" s="550"/>
      <c r="BH1140" s="550"/>
      <c r="BI1140" s="550"/>
      <c r="BJ1140" s="550"/>
      <c r="BK1140" s="550"/>
      <c r="BL1140" s="550"/>
      <c r="BM1140" s="550"/>
      <c r="BN1140" s="550"/>
      <c r="BO1140" s="550"/>
      <c r="BP1140" s="550"/>
      <c r="BQ1140" s="550"/>
      <c r="BR1140" s="550"/>
    </row>
    <row r="1141" s="390" customFormat="true" ht="15" customHeight="true" x14ac:dyDescent="0.2">
      <c r="BA1141" s="550"/>
      <c r="BB1141" s="418"/>
      <c r="BC1141" s="550"/>
      <c r="BD1141" s="550"/>
      <c r="BE1141" s="550"/>
      <c r="BF1141" s="550"/>
      <c r="BG1141" s="550"/>
      <c r="BH1141" s="550"/>
      <c r="BI1141" s="550"/>
      <c r="BJ1141" s="550"/>
      <c r="BK1141" s="550"/>
      <c r="BL1141" s="550"/>
      <c r="BM1141" s="550"/>
      <c r="BN1141" s="550"/>
      <c r="BO1141" s="550"/>
      <c r="BP1141" s="550"/>
      <c r="BQ1141" s="550"/>
      <c r="BR1141" s="550"/>
    </row>
    <row r="1142" s="390" customFormat="true" ht="15" customHeight="true" x14ac:dyDescent="0.2">
      <c r="BA1142" s="550"/>
      <c r="BB1142" s="418"/>
      <c r="BC1142" s="550"/>
      <c r="BD1142" s="550"/>
      <c r="BE1142" s="550"/>
      <c r="BF1142" s="550"/>
      <c r="BG1142" s="550"/>
      <c r="BH1142" s="550"/>
      <c r="BI1142" s="550"/>
      <c r="BJ1142" s="550"/>
      <c r="BK1142" s="550"/>
      <c r="BL1142" s="550"/>
      <c r="BM1142" s="550"/>
      <c r="BN1142" s="550"/>
      <c r="BO1142" s="550"/>
      <c r="BP1142" s="550"/>
      <c r="BQ1142" s="550"/>
      <c r="BR1142" s="550"/>
    </row>
    <row r="1143" s="390" customFormat="true" ht="15" customHeight="true" x14ac:dyDescent="0.2">
      <c r="BA1143" s="550"/>
      <c r="BB1143" s="418"/>
      <c r="BC1143" s="550"/>
      <c r="BD1143" s="550"/>
      <c r="BE1143" s="550"/>
      <c r="BF1143" s="550"/>
      <c r="BG1143" s="550"/>
      <c r="BH1143" s="550"/>
      <c r="BI1143" s="550"/>
      <c r="BJ1143" s="550"/>
      <c r="BK1143" s="550"/>
      <c r="BL1143" s="550"/>
      <c r="BM1143" s="550"/>
      <c r="BN1143" s="550"/>
      <c r="BO1143" s="550"/>
      <c r="BP1143" s="550"/>
      <c r="BQ1143" s="550"/>
      <c r="BR1143" s="550"/>
    </row>
    <row r="1144" s="390" customFormat="true" ht="15" customHeight="true" x14ac:dyDescent="0.2">
      <c r="BA1144" s="550"/>
      <c r="BB1144" s="418"/>
      <c r="BC1144" s="550"/>
      <c r="BD1144" s="550"/>
      <c r="BE1144" s="550"/>
      <c r="BF1144" s="550"/>
      <c r="BG1144" s="550"/>
      <c r="BH1144" s="550"/>
      <c r="BI1144" s="550"/>
      <c r="BJ1144" s="550"/>
      <c r="BK1144" s="550"/>
      <c r="BL1144" s="550"/>
      <c r="BM1144" s="550"/>
      <c r="BN1144" s="550"/>
      <c r="BO1144" s="550"/>
      <c r="BP1144" s="550"/>
      <c r="BQ1144" s="550"/>
      <c r="BR1144" s="550"/>
    </row>
    <row r="1145" s="390" customFormat="true" ht="15" customHeight="true" x14ac:dyDescent="0.2">
      <c r="BA1145" s="550"/>
      <c r="BB1145" s="418"/>
      <c r="BC1145" s="550"/>
      <c r="BD1145" s="550"/>
      <c r="BE1145" s="550"/>
      <c r="BF1145" s="550"/>
      <c r="BG1145" s="550"/>
      <c r="BH1145" s="550"/>
      <c r="BI1145" s="550"/>
      <c r="BJ1145" s="550"/>
      <c r="BK1145" s="550"/>
      <c r="BL1145" s="550"/>
      <c r="BM1145" s="550"/>
      <c r="BN1145" s="550"/>
      <c r="BO1145" s="550"/>
      <c r="BP1145" s="550"/>
      <c r="BQ1145" s="550"/>
      <c r="BR1145" s="550"/>
    </row>
    <row r="1146" s="390" customFormat="true" ht="15" customHeight="true" x14ac:dyDescent="0.2">
      <c r="BA1146" s="550"/>
      <c r="BB1146" s="418"/>
      <c r="BC1146" s="550"/>
      <c r="BD1146" s="550"/>
      <c r="BE1146" s="550"/>
      <c r="BF1146" s="550"/>
      <c r="BG1146" s="550"/>
      <c r="BH1146" s="550"/>
      <c r="BI1146" s="550"/>
      <c r="BJ1146" s="550"/>
      <c r="BK1146" s="550"/>
      <c r="BL1146" s="550"/>
      <c r="BM1146" s="550"/>
      <c r="BN1146" s="550"/>
      <c r="BO1146" s="550"/>
      <c r="BP1146" s="550"/>
      <c r="BQ1146" s="550"/>
      <c r="BR1146" s="550"/>
    </row>
    <row r="1147" s="390" customFormat="true" ht="15" customHeight="true" x14ac:dyDescent="0.2">
      <c r="BA1147" s="550"/>
      <c r="BB1147" s="418"/>
      <c r="BC1147" s="550"/>
      <c r="BD1147" s="550"/>
      <c r="BE1147" s="550"/>
      <c r="BF1147" s="550"/>
      <c r="BG1147" s="550"/>
      <c r="BH1147" s="550"/>
      <c r="BI1147" s="550"/>
      <c r="BJ1147" s="550"/>
      <c r="BK1147" s="550"/>
      <c r="BL1147" s="550"/>
      <c r="BM1147" s="550"/>
      <c r="BN1147" s="550"/>
      <c r="BO1147" s="550"/>
      <c r="BP1147" s="550"/>
      <c r="BQ1147" s="550"/>
      <c r="BR1147" s="550"/>
    </row>
    <row r="1148" s="390" customFormat="true" ht="15" customHeight="true" x14ac:dyDescent="0.2">
      <c r="BA1148" s="550"/>
      <c r="BB1148" s="418"/>
      <c r="BC1148" s="550"/>
      <c r="BD1148" s="550"/>
      <c r="BE1148" s="550"/>
      <c r="BF1148" s="550"/>
      <c r="BG1148" s="550"/>
      <c r="BH1148" s="550"/>
      <c r="BI1148" s="550"/>
      <c r="BJ1148" s="550"/>
      <c r="BK1148" s="550"/>
      <c r="BL1148" s="550"/>
      <c r="BM1148" s="550"/>
      <c r="BN1148" s="550"/>
      <c r="BO1148" s="550"/>
      <c r="BP1148" s="550"/>
      <c r="BQ1148" s="550"/>
      <c r="BR1148" s="550"/>
    </row>
    <row r="1149" s="390" customFormat="true" ht="15" customHeight="true" x14ac:dyDescent="0.2">
      <c r="BA1149" s="550"/>
      <c r="BB1149" s="418"/>
      <c r="BC1149" s="550"/>
      <c r="BD1149" s="550"/>
      <c r="BE1149" s="550"/>
      <c r="BF1149" s="550"/>
      <c r="BG1149" s="550"/>
      <c r="BH1149" s="550"/>
      <c r="BI1149" s="550"/>
      <c r="BJ1149" s="550"/>
      <c r="BK1149" s="550"/>
      <c r="BL1149" s="550"/>
      <c r="BM1149" s="550"/>
      <c r="BN1149" s="550"/>
      <c r="BO1149" s="550"/>
      <c r="BP1149" s="550"/>
      <c r="BQ1149" s="550"/>
      <c r="BR1149" s="550"/>
    </row>
    <row r="1150" s="390" customFormat="true" ht="15" customHeight="true" x14ac:dyDescent="0.2">
      <c r="BA1150" s="550"/>
      <c r="BB1150" s="418"/>
      <c r="BC1150" s="550"/>
      <c r="BD1150" s="550"/>
      <c r="BE1150" s="550"/>
      <c r="BF1150" s="550"/>
      <c r="BG1150" s="550"/>
      <c r="BH1150" s="550"/>
      <c r="BI1150" s="550"/>
      <c r="BJ1150" s="550"/>
      <c r="BK1150" s="550"/>
      <c r="BL1150" s="550"/>
      <c r="BM1150" s="550"/>
      <c r="BN1150" s="550"/>
      <c r="BO1150" s="550"/>
      <c r="BP1150" s="550"/>
      <c r="BQ1150" s="550"/>
      <c r="BR1150" s="550"/>
    </row>
    <row r="1151" s="390" customFormat="true" ht="15" customHeight="true" x14ac:dyDescent="0.2">
      <c r="BA1151" s="550"/>
      <c r="BB1151" s="418"/>
      <c r="BC1151" s="550"/>
      <c r="BD1151" s="550"/>
      <c r="BE1151" s="550"/>
      <c r="BF1151" s="550"/>
      <c r="BG1151" s="550"/>
      <c r="BH1151" s="550"/>
      <c r="BI1151" s="550"/>
      <c r="BJ1151" s="550"/>
      <c r="BK1151" s="550"/>
      <c r="BL1151" s="550"/>
      <c r="BM1151" s="550"/>
      <c r="BN1151" s="550"/>
      <c r="BO1151" s="550"/>
      <c r="BP1151" s="550"/>
      <c r="BQ1151" s="550"/>
      <c r="BR1151" s="550"/>
    </row>
    <row r="1152" s="390" customFormat="true" ht="15" customHeight="true" x14ac:dyDescent="0.2">
      <c r="BA1152" s="550"/>
      <c r="BB1152" s="418"/>
      <c r="BC1152" s="550"/>
      <c r="BD1152" s="550"/>
      <c r="BE1152" s="550"/>
      <c r="BF1152" s="550"/>
      <c r="BG1152" s="550"/>
      <c r="BH1152" s="550"/>
      <c r="BI1152" s="550"/>
      <c r="BJ1152" s="550"/>
      <c r="BK1152" s="550"/>
      <c r="BL1152" s="550"/>
      <c r="BM1152" s="550"/>
      <c r="BN1152" s="550"/>
      <c r="BO1152" s="550"/>
      <c r="BP1152" s="550"/>
      <c r="BQ1152" s="550"/>
      <c r="BR1152" s="550"/>
    </row>
    <row r="1153" s="390" customFormat="true" ht="15" customHeight="true" x14ac:dyDescent="0.2">
      <c r="BA1153" s="550"/>
      <c r="BB1153" s="418"/>
      <c r="BC1153" s="550"/>
      <c r="BD1153" s="550"/>
      <c r="BE1153" s="550"/>
      <c r="BF1153" s="550"/>
      <c r="BG1153" s="550"/>
      <c r="BH1153" s="550"/>
      <c r="BI1153" s="550"/>
      <c r="BJ1153" s="550"/>
      <c r="BK1153" s="550"/>
      <c r="BL1153" s="550"/>
      <c r="BM1153" s="550"/>
      <c r="BN1153" s="550"/>
      <c r="BO1153" s="550"/>
      <c r="BP1153" s="550"/>
      <c r="BQ1153" s="550"/>
      <c r="BR1153" s="550"/>
    </row>
    <row r="1154" s="390" customFormat="true" ht="15" customHeight="true" x14ac:dyDescent="0.2">
      <c r="BA1154" s="550"/>
      <c r="BB1154" s="418"/>
      <c r="BC1154" s="550"/>
      <c r="BD1154" s="550"/>
      <c r="BE1154" s="550"/>
      <c r="BF1154" s="550"/>
      <c r="BG1154" s="550"/>
      <c r="BH1154" s="550"/>
      <c r="BI1154" s="550"/>
      <c r="BJ1154" s="550"/>
      <c r="BK1154" s="550"/>
      <c r="BL1154" s="550"/>
      <c r="BM1154" s="550"/>
      <c r="BN1154" s="550"/>
      <c r="BO1154" s="550"/>
      <c r="BP1154" s="550"/>
      <c r="BQ1154" s="550"/>
      <c r="BR1154" s="550"/>
    </row>
    <row r="1155" s="390" customFormat="true" ht="15" customHeight="true" x14ac:dyDescent="0.2">
      <c r="BA1155" s="550"/>
      <c r="BB1155" s="418"/>
      <c r="BC1155" s="550"/>
      <c r="BD1155" s="550"/>
      <c r="BE1155" s="550"/>
      <c r="BF1155" s="550"/>
      <c r="BG1155" s="550"/>
      <c r="BH1155" s="550"/>
      <c r="BI1155" s="550"/>
      <c r="BJ1155" s="550"/>
      <c r="BK1155" s="550"/>
      <c r="BL1155" s="550"/>
      <c r="BM1155" s="550"/>
      <c r="BN1155" s="550"/>
      <c r="BO1155" s="550"/>
      <c r="BP1155" s="550"/>
      <c r="BQ1155" s="550"/>
      <c r="BR1155" s="550"/>
    </row>
    <row r="1156" s="390" customFormat="true" ht="15" customHeight="true" x14ac:dyDescent="0.2">
      <c r="BA1156" s="550"/>
      <c r="BB1156" s="418"/>
      <c r="BC1156" s="550"/>
      <c r="BD1156" s="550"/>
      <c r="BE1156" s="550"/>
      <c r="BF1156" s="550"/>
      <c r="BG1156" s="550"/>
      <c r="BH1156" s="550"/>
      <c r="BI1156" s="550"/>
      <c r="BJ1156" s="550"/>
      <c r="BK1156" s="550"/>
      <c r="BL1156" s="550"/>
      <c r="BM1156" s="550"/>
      <c r="BN1156" s="550"/>
      <c r="BO1156" s="550"/>
      <c r="BP1156" s="550"/>
      <c r="BQ1156" s="550"/>
      <c r="BR1156" s="550"/>
    </row>
    <row r="1157" s="390" customFormat="true" ht="15" customHeight="true" x14ac:dyDescent="0.2">
      <c r="BA1157" s="550"/>
      <c r="BB1157" s="418"/>
      <c r="BC1157" s="550"/>
      <c r="BD1157" s="550"/>
      <c r="BE1157" s="550"/>
      <c r="BF1157" s="550"/>
      <c r="BG1157" s="550"/>
      <c r="BH1157" s="550"/>
      <c r="BI1157" s="550"/>
      <c r="BJ1157" s="550"/>
      <c r="BK1157" s="550"/>
      <c r="BL1157" s="550"/>
      <c r="BM1157" s="550"/>
      <c r="BN1157" s="550"/>
      <c r="BO1157" s="550"/>
      <c r="BP1157" s="550"/>
      <c r="BQ1157" s="550"/>
      <c r="BR1157" s="550"/>
    </row>
    <row r="1158" s="390" customFormat="true" ht="15" customHeight="true" x14ac:dyDescent="0.2">
      <c r="BA1158" s="550"/>
      <c r="BB1158" s="418"/>
      <c r="BC1158" s="550"/>
      <c r="BD1158" s="550"/>
      <c r="BE1158" s="550"/>
      <c r="BF1158" s="550"/>
      <c r="BG1158" s="550"/>
      <c r="BH1158" s="550"/>
      <c r="BI1158" s="550"/>
      <c r="BJ1158" s="550"/>
      <c r="BK1158" s="550"/>
      <c r="BL1158" s="550"/>
      <c r="BM1158" s="550"/>
      <c r="BN1158" s="550"/>
      <c r="BO1158" s="550"/>
      <c r="BP1158" s="550"/>
      <c r="BQ1158" s="550"/>
      <c r="BR1158" s="550"/>
    </row>
    <row r="1159" s="390" customFormat="true" ht="15" customHeight="true" x14ac:dyDescent="0.2">
      <c r="BA1159" s="550"/>
      <c r="BB1159" s="418"/>
      <c r="BC1159" s="550"/>
      <c r="BD1159" s="550"/>
      <c r="BE1159" s="550"/>
      <c r="BF1159" s="550"/>
      <c r="BG1159" s="550"/>
      <c r="BH1159" s="550"/>
      <c r="BI1159" s="550"/>
      <c r="BJ1159" s="550"/>
      <c r="BK1159" s="550"/>
      <c r="BL1159" s="550"/>
      <c r="BM1159" s="550"/>
      <c r="BN1159" s="550"/>
      <c r="BO1159" s="550"/>
      <c r="BP1159" s="550"/>
      <c r="BQ1159" s="550"/>
      <c r="BR1159" s="550"/>
    </row>
    <row r="1160" s="390" customFormat="true" ht="15" customHeight="true" x14ac:dyDescent="0.2">
      <c r="BA1160" s="550"/>
      <c r="BB1160" s="418"/>
      <c r="BC1160" s="550"/>
      <c r="BD1160" s="550"/>
      <c r="BE1160" s="550"/>
      <c r="BF1160" s="550"/>
      <c r="BG1160" s="550"/>
      <c r="BH1160" s="550"/>
      <c r="BI1160" s="550"/>
      <c r="BJ1160" s="550"/>
      <c r="BK1160" s="550"/>
      <c r="BL1160" s="550"/>
      <c r="BM1160" s="550"/>
      <c r="BN1160" s="550"/>
      <c r="BO1160" s="550"/>
      <c r="BP1160" s="550"/>
      <c r="BQ1160" s="550"/>
      <c r="BR1160" s="550"/>
    </row>
    <row r="1161" s="390" customFormat="true" ht="15" customHeight="true" x14ac:dyDescent="0.2">
      <c r="BA1161" s="550"/>
      <c r="BB1161" s="418"/>
      <c r="BC1161" s="550"/>
      <c r="BD1161" s="550"/>
      <c r="BE1161" s="550"/>
      <c r="BF1161" s="550"/>
      <c r="BG1161" s="550"/>
      <c r="BH1161" s="550"/>
      <c r="BI1161" s="550"/>
      <c r="BJ1161" s="550"/>
      <c r="BK1161" s="550"/>
      <c r="BL1161" s="550"/>
      <c r="BM1161" s="550"/>
      <c r="BN1161" s="550"/>
      <c r="BO1161" s="550"/>
      <c r="BP1161" s="550"/>
      <c r="BQ1161" s="550"/>
      <c r="BR1161" s="550"/>
    </row>
    <row r="1162" s="390" customFormat="true" ht="15" customHeight="true" x14ac:dyDescent="0.2">
      <c r="BA1162" s="550"/>
      <c r="BB1162" s="418"/>
      <c r="BC1162" s="550"/>
      <c r="BD1162" s="550"/>
      <c r="BE1162" s="550"/>
      <c r="BF1162" s="550"/>
      <c r="BG1162" s="550"/>
      <c r="BH1162" s="550"/>
      <c r="BI1162" s="550"/>
      <c r="BJ1162" s="550"/>
      <c r="BK1162" s="550"/>
      <c r="BL1162" s="550"/>
      <c r="BM1162" s="550"/>
      <c r="BN1162" s="550"/>
      <c r="BO1162" s="550"/>
      <c r="BP1162" s="550"/>
      <c r="BQ1162" s="550"/>
      <c r="BR1162" s="550"/>
    </row>
    <row r="1163" s="390" customFormat="true" ht="15" customHeight="true" x14ac:dyDescent="0.2">
      <c r="BA1163" s="550"/>
      <c r="BB1163" s="418"/>
      <c r="BC1163" s="550"/>
      <c r="BD1163" s="550"/>
      <c r="BE1163" s="550"/>
      <c r="BF1163" s="550"/>
      <c r="BG1163" s="550"/>
      <c r="BH1163" s="550"/>
      <c r="BI1163" s="550"/>
      <c r="BJ1163" s="550"/>
      <c r="BK1163" s="550"/>
      <c r="BL1163" s="550"/>
      <c r="BM1163" s="550"/>
      <c r="BN1163" s="550"/>
      <c r="BO1163" s="550"/>
      <c r="BP1163" s="550"/>
      <c r="BQ1163" s="550"/>
      <c r="BR1163" s="550"/>
    </row>
    <row r="1164" s="390" customFormat="true" ht="15" customHeight="true" x14ac:dyDescent="0.2">
      <c r="BA1164" s="550"/>
      <c r="BB1164" s="418"/>
      <c r="BC1164" s="550"/>
      <c r="BD1164" s="550"/>
      <c r="BE1164" s="550"/>
      <c r="BF1164" s="550"/>
      <c r="BG1164" s="550"/>
      <c r="BH1164" s="550"/>
      <c r="BI1164" s="550"/>
      <c r="BJ1164" s="550"/>
      <c r="BK1164" s="550"/>
      <c r="BL1164" s="550"/>
      <c r="BM1164" s="550"/>
      <c r="BN1164" s="550"/>
      <c r="BO1164" s="550"/>
      <c r="BP1164" s="550"/>
      <c r="BQ1164" s="550"/>
      <c r="BR1164" s="550"/>
    </row>
    <row r="1165" s="390" customFormat="true" ht="15" customHeight="true" x14ac:dyDescent="0.2">
      <c r="BA1165" s="550"/>
      <c r="BB1165" s="418"/>
      <c r="BC1165" s="550"/>
      <c r="BD1165" s="550"/>
      <c r="BE1165" s="550"/>
      <c r="BF1165" s="550"/>
      <c r="BG1165" s="550"/>
      <c r="BH1165" s="550"/>
      <c r="BI1165" s="550"/>
      <c r="BJ1165" s="550"/>
      <c r="BK1165" s="550"/>
      <c r="BL1165" s="550"/>
      <c r="BM1165" s="550"/>
      <c r="BN1165" s="550"/>
      <c r="BO1165" s="550"/>
      <c r="BP1165" s="550"/>
      <c r="BQ1165" s="550"/>
      <c r="BR1165" s="550"/>
    </row>
    <row r="1166" s="390" customFormat="true" ht="15" customHeight="true" x14ac:dyDescent="0.2">
      <c r="BA1166" s="550"/>
      <c r="BB1166" s="418"/>
      <c r="BC1166" s="550"/>
      <c r="BD1166" s="550"/>
      <c r="BE1166" s="550"/>
      <c r="BF1166" s="550"/>
      <c r="BG1166" s="550"/>
      <c r="BH1166" s="550"/>
      <c r="BI1166" s="550"/>
      <c r="BJ1166" s="550"/>
      <c r="BK1166" s="550"/>
      <c r="BL1166" s="550"/>
      <c r="BM1166" s="550"/>
      <c r="BN1166" s="550"/>
      <c r="BO1166" s="550"/>
      <c r="BP1166" s="550"/>
      <c r="BQ1166" s="550"/>
      <c r="BR1166" s="550"/>
    </row>
    <row r="1167" s="390" customFormat="true" ht="15" customHeight="true" x14ac:dyDescent="0.2">
      <c r="BA1167" s="550"/>
      <c r="BB1167" s="418"/>
      <c r="BC1167" s="550"/>
      <c r="BD1167" s="550"/>
      <c r="BE1167" s="550"/>
      <c r="BF1167" s="550"/>
      <c r="BG1167" s="550"/>
      <c r="BH1167" s="550"/>
      <c r="BI1167" s="550"/>
      <c r="BJ1167" s="550"/>
      <c r="BK1167" s="550"/>
      <c r="BL1167" s="550"/>
      <c r="BM1167" s="550"/>
      <c r="BN1167" s="550"/>
      <c r="BO1167" s="550"/>
      <c r="BP1167" s="550"/>
      <c r="BQ1167" s="550"/>
      <c r="BR1167" s="550"/>
    </row>
    <row r="1168" s="390" customFormat="true" ht="15" customHeight="true" x14ac:dyDescent="0.2">
      <c r="BA1168" s="550"/>
      <c r="BB1168" s="418"/>
      <c r="BC1168" s="550"/>
      <c r="BD1168" s="550"/>
      <c r="BE1168" s="550"/>
      <c r="BF1168" s="550"/>
      <c r="BG1168" s="550"/>
      <c r="BH1168" s="550"/>
      <c r="BI1168" s="550"/>
      <c r="BJ1168" s="550"/>
      <c r="BK1168" s="550"/>
      <c r="BL1168" s="550"/>
      <c r="BM1168" s="550"/>
      <c r="BN1168" s="550"/>
      <c r="BO1168" s="550"/>
      <c r="BP1168" s="550"/>
      <c r="BQ1168" s="550"/>
      <c r="BR1168" s="550"/>
    </row>
    <row r="1169" s="390" customFormat="true" ht="15" customHeight="true" x14ac:dyDescent="0.2">
      <c r="BA1169" s="550"/>
      <c r="BB1169" s="418"/>
      <c r="BC1169" s="550"/>
      <c r="BD1169" s="550"/>
      <c r="BE1169" s="550"/>
      <c r="BF1169" s="550"/>
      <c r="BG1169" s="550"/>
      <c r="BH1169" s="550"/>
      <c r="BI1169" s="550"/>
      <c r="BJ1169" s="550"/>
      <c r="BK1169" s="550"/>
      <c r="BL1169" s="550"/>
      <c r="BM1169" s="550"/>
      <c r="BN1169" s="550"/>
      <c r="BO1169" s="550"/>
      <c r="BP1169" s="550"/>
      <c r="BQ1169" s="550"/>
      <c r="BR1169" s="550"/>
    </row>
    <row r="1170" s="390" customFormat="true" ht="15" customHeight="true" x14ac:dyDescent="0.2">
      <c r="A1170" s="487"/>
      <c r="B1170" s="881"/>
      <c r="C1170" s="882"/>
      <c r="D1170" s="882"/>
      <c r="E1170" s="882"/>
      <c r="F1170" s="882"/>
      <c r="G1170" s="882"/>
      <c r="H1170" s="882"/>
      <c r="I1170" s="882"/>
      <c r="J1170" s="882"/>
      <c r="K1170" s="882"/>
      <c r="L1170" s="882"/>
      <c r="M1170" s="882"/>
      <c r="N1170" s="882"/>
      <c r="O1170" s="882"/>
      <c r="P1170" s="882"/>
      <c r="Q1170" s="882"/>
      <c r="R1170" s="882"/>
      <c r="S1170" s="882"/>
      <c r="T1170" s="882"/>
      <c r="U1170" s="882"/>
      <c r="V1170" s="882"/>
      <c r="W1170" s="882"/>
      <c r="X1170" s="882"/>
      <c r="Y1170" s="882"/>
      <c r="Z1170" s="882"/>
      <c r="AA1170" s="882"/>
      <c r="AB1170" s="882"/>
      <c r="BA1170" s="550"/>
      <c r="BB1170" s="418"/>
      <c r="BC1170" s="550"/>
      <c r="BD1170" s="550"/>
      <c r="BE1170" s="550"/>
      <c r="BF1170" s="550"/>
      <c r="BG1170" s="550"/>
      <c r="BH1170" s="550"/>
      <c r="BI1170" s="550"/>
      <c r="BJ1170" s="550"/>
      <c r="BK1170" s="550"/>
      <c r="BL1170" s="550"/>
      <c r="BM1170" s="550"/>
      <c r="BN1170" s="550"/>
      <c r="BO1170" s="550"/>
      <c r="BP1170" s="550"/>
      <c r="BQ1170" s="550"/>
      <c r="BR1170" s="550"/>
    </row>
    <row r="1171" s="390" customFormat="true" ht="15" customHeight="true" x14ac:dyDescent="0.2">
      <c r="A1171" s="487"/>
      <c r="B1171" s="881"/>
      <c r="C1171" s="882"/>
      <c r="D1171" s="882"/>
      <c r="E1171" s="882"/>
      <c r="F1171" s="882"/>
      <c r="G1171" s="882"/>
      <c r="H1171" s="882"/>
      <c r="I1171" s="882"/>
      <c r="J1171" s="882"/>
      <c r="K1171" s="882"/>
      <c r="L1171" s="882"/>
      <c r="M1171" s="882"/>
      <c r="N1171" s="882"/>
      <c r="O1171" s="882"/>
      <c r="P1171" s="882"/>
      <c r="Q1171" s="882"/>
      <c r="R1171" s="882"/>
      <c r="S1171" s="882"/>
      <c r="T1171" s="882"/>
      <c r="U1171" s="882"/>
      <c r="V1171" s="882"/>
      <c r="W1171" s="882"/>
      <c r="X1171" s="882"/>
      <c r="Y1171" s="882"/>
      <c r="Z1171" s="882"/>
      <c r="AA1171" s="882"/>
      <c r="AB1171" s="882"/>
      <c r="BA1171" s="550"/>
      <c r="BB1171" s="418"/>
      <c r="BC1171" s="550"/>
      <c r="BD1171" s="550"/>
      <c r="BE1171" s="550"/>
      <c r="BF1171" s="550"/>
      <c r="BG1171" s="550"/>
      <c r="BH1171" s="550"/>
      <c r="BI1171" s="550"/>
      <c r="BJ1171" s="550"/>
      <c r="BK1171" s="550"/>
      <c r="BL1171" s="550"/>
      <c r="BM1171" s="550"/>
      <c r="BN1171" s="550"/>
      <c r="BO1171" s="550"/>
      <c r="BP1171" s="550"/>
      <c r="BQ1171" s="550"/>
      <c r="BR1171" s="550"/>
    </row>
    <row r="1172" s="390" customFormat="true" ht="15" customHeight="true" x14ac:dyDescent="0.2">
      <c r="A1172" s="487"/>
      <c r="B1172" s="881"/>
      <c r="C1172" s="882"/>
      <c r="D1172" s="882"/>
      <c r="E1172" s="882"/>
      <c r="F1172" s="882"/>
      <c r="G1172" s="882"/>
      <c r="H1172" s="882"/>
      <c r="I1172" s="882"/>
      <c r="J1172" s="882"/>
      <c r="K1172" s="882"/>
      <c r="L1172" s="882"/>
      <c r="M1172" s="882"/>
      <c r="N1172" s="882"/>
      <c r="O1172" s="882"/>
      <c r="P1172" s="882"/>
      <c r="Q1172" s="882"/>
      <c r="R1172" s="882"/>
      <c r="S1172" s="882"/>
      <c r="T1172" s="882"/>
      <c r="U1172" s="882"/>
      <c r="V1172" s="882"/>
      <c r="W1172" s="882"/>
      <c r="X1172" s="882"/>
      <c r="Y1172" s="882"/>
      <c r="Z1172" s="882"/>
      <c r="AA1172" s="882"/>
      <c r="AB1172" s="882"/>
      <c r="BA1172" s="550"/>
      <c r="BB1172" s="418"/>
      <c r="BC1172" s="550"/>
      <c r="BD1172" s="550"/>
      <c r="BE1172" s="550"/>
      <c r="BF1172" s="550"/>
      <c r="BG1172" s="550"/>
      <c r="BH1172" s="550"/>
      <c r="BI1172" s="550"/>
      <c r="BJ1172" s="550"/>
      <c r="BK1172" s="550"/>
      <c r="BL1172" s="550"/>
      <c r="BM1172" s="550"/>
      <c r="BN1172" s="550"/>
      <c r="BO1172" s="550"/>
      <c r="BP1172" s="550"/>
      <c r="BQ1172" s="550"/>
      <c r="BR1172" s="550"/>
    </row>
    <row r="1173" s="390" customFormat="true" ht="15" customHeight="true" x14ac:dyDescent="0.2">
      <c r="A1173" s="487"/>
      <c r="B1173" s="881"/>
      <c r="C1173" s="882"/>
      <c r="D1173" s="882"/>
      <c r="E1173" s="882"/>
      <c r="F1173" s="882"/>
      <c r="G1173" s="882"/>
      <c r="H1173" s="882"/>
      <c r="I1173" s="882"/>
      <c r="J1173" s="882"/>
      <c r="K1173" s="882"/>
      <c r="L1173" s="882"/>
      <c r="M1173" s="882"/>
      <c r="N1173" s="882"/>
      <c r="O1173" s="882"/>
      <c r="P1173" s="882"/>
      <c r="Q1173" s="882"/>
      <c r="R1173" s="882"/>
      <c r="S1173" s="882"/>
      <c r="T1173" s="882"/>
      <c r="U1173" s="882"/>
      <c r="V1173" s="882"/>
      <c r="W1173" s="882"/>
      <c r="X1173" s="882"/>
      <c r="Y1173" s="882"/>
      <c r="Z1173" s="882"/>
      <c r="AA1173" s="882"/>
      <c r="AB1173" s="882"/>
      <c r="BA1173" s="550"/>
      <c r="BB1173" s="418"/>
      <c r="BC1173" s="550"/>
      <c r="BD1173" s="550"/>
      <c r="BE1173" s="550"/>
      <c r="BF1173" s="550"/>
      <c r="BG1173" s="550"/>
      <c r="BH1173" s="550"/>
      <c r="BI1173" s="550"/>
      <c r="BJ1173" s="550"/>
      <c r="BK1173" s="550"/>
      <c r="BL1173" s="550"/>
      <c r="BM1173" s="550"/>
      <c r="BN1173" s="550"/>
      <c r="BO1173" s="550"/>
      <c r="BP1173" s="550"/>
      <c r="BQ1173" s="550"/>
      <c r="BR1173" s="550"/>
    </row>
    <row r="1174" s="390" customFormat="true" ht="15" customHeight="true" x14ac:dyDescent="0.2">
      <c r="A1174" s="487"/>
      <c r="B1174" s="881"/>
      <c r="C1174" s="882"/>
      <c r="D1174" s="882"/>
      <c r="E1174" s="882"/>
      <c r="F1174" s="882"/>
      <c r="G1174" s="882"/>
      <c r="H1174" s="882"/>
      <c r="I1174" s="882"/>
      <c r="J1174" s="882"/>
      <c r="K1174" s="882"/>
      <c r="L1174" s="882"/>
      <c r="M1174" s="882"/>
      <c r="N1174" s="882"/>
      <c r="O1174" s="882"/>
      <c r="P1174" s="882"/>
      <c r="Q1174" s="882"/>
      <c r="R1174" s="882"/>
      <c r="S1174" s="882"/>
      <c r="T1174" s="882"/>
      <c r="U1174" s="882"/>
      <c r="V1174" s="882"/>
      <c r="W1174" s="882"/>
      <c r="X1174" s="882"/>
      <c r="Y1174" s="882"/>
      <c r="Z1174" s="882"/>
      <c r="AA1174" s="882"/>
      <c r="AB1174" s="882"/>
      <c r="BA1174" s="550"/>
      <c r="BB1174" s="418"/>
      <c r="BC1174" s="550"/>
      <c r="BD1174" s="550"/>
      <c r="BE1174" s="550"/>
      <c r="BF1174" s="550"/>
      <c r="BG1174" s="550"/>
      <c r="BH1174" s="550"/>
      <c r="BI1174" s="550"/>
      <c r="BJ1174" s="550"/>
      <c r="BK1174" s="550"/>
      <c r="BL1174" s="550"/>
      <c r="BM1174" s="550"/>
      <c r="BN1174" s="550"/>
      <c r="BO1174" s="550"/>
      <c r="BP1174" s="550"/>
      <c r="BQ1174" s="550"/>
      <c r="BR1174" s="550"/>
    </row>
    <row r="1175" s="390" customFormat="true" ht="15" customHeight="true" x14ac:dyDescent="0.2">
      <c r="A1175" s="487"/>
      <c r="B1175" s="881"/>
      <c r="C1175" s="882"/>
      <c r="D1175" s="882"/>
      <c r="E1175" s="882"/>
      <c r="F1175" s="882"/>
      <c r="G1175" s="882"/>
      <c r="H1175" s="882"/>
      <c r="I1175" s="882"/>
      <c r="J1175" s="882"/>
      <c r="K1175" s="882"/>
      <c r="L1175" s="882"/>
      <c r="M1175" s="882"/>
      <c r="N1175" s="882"/>
      <c r="O1175" s="882"/>
      <c r="P1175" s="882"/>
      <c r="Q1175" s="882"/>
      <c r="R1175" s="882"/>
      <c r="S1175" s="882"/>
      <c r="T1175" s="882"/>
      <c r="U1175" s="882"/>
      <c r="V1175" s="882"/>
      <c r="W1175" s="882"/>
      <c r="X1175" s="882"/>
      <c r="Y1175" s="882"/>
      <c r="Z1175" s="882"/>
      <c r="AA1175" s="882"/>
      <c r="AB1175" s="882"/>
      <c r="BA1175" s="550"/>
      <c r="BB1175" s="418"/>
      <c r="BC1175" s="550"/>
      <c r="BD1175" s="550"/>
      <c r="BE1175" s="550"/>
      <c r="BF1175" s="550"/>
      <c r="BG1175" s="550"/>
      <c r="BH1175" s="550"/>
      <c r="BI1175" s="550"/>
      <c r="BJ1175" s="550"/>
      <c r="BK1175" s="550"/>
      <c r="BL1175" s="550"/>
      <c r="BM1175" s="550"/>
      <c r="BN1175" s="550"/>
      <c r="BO1175" s="550"/>
      <c r="BP1175" s="550"/>
      <c r="BQ1175" s="550"/>
      <c r="BR1175" s="550"/>
    </row>
    <row r="1176" s="390" customFormat="true" ht="15" customHeight="true" x14ac:dyDescent="0.2">
      <c r="A1176" s="883"/>
      <c r="B1176" s="487"/>
      <c r="C1176" s="884"/>
      <c r="D1176" s="885"/>
      <c r="E1176" s="885"/>
      <c r="F1176" s="885"/>
      <c r="G1176" s="885"/>
      <c r="H1176" s="884"/>
      <c r="I1176" s="885"/>
      <c r="J1176" s="885"/>
      <c r="K1176" s="885"/>
      <c r="L1176" s="885"/>
      <c r="M1176" s="884"/>
      <c r="N1176" s="885"/>
      <c r="O1176" s="885"/>
      <c r="P1176" s="885"/>
      <c r="Q1176" s="885"/>
      <c r="R1176" s="884"/>
      <c r="S1176" s="885"/>
      <c r="T1176" s="885"/>
      <c r="U1176" s="885"/>
      <c r="BA1176" s="550"/>
      <c r="BB1176" s="418"/>
      <c r="BC1176" s="550"/>
      <c r="BD1176" s="550"/>
      <c r="BE1176" s="550"/>
      <c r="BF1176" s="550"/>
      <c r="BG1176" s="550"/>
      <c r="BH1176" s="550"/>
      <c r="BI1176" s="550"/>
      <c r="BJ1176" s="550"/>
      <c r="BK1176" s="550"/>
      <c r="BL1176" s="550"/>
      <c r="BM1176" s="550"/>
      <c r="BN1176" s="550"/>
      <c r="BO1176" s="550"/>
      <c r="BP1176" s="550"/>
      <c r="BQ1176" s="550"/>
      <c r="BR1176" s="550"/>
    </row>
    <row r="1177" s="390" customFormat="true" ht="15" customHeight="true" x14ac:dyDescent="0.2">
      <c r="A1177" s="885"/>
      <c r="B1177" s="885"/>
      <c r="C1177" s="884"/>
      <c r="D1177" s="884"/>
      <c r="E1177" s="884"/>
      <c r="F1177" s="884"/>
      <c r="G1177" s="884"/>
      <c r="H1177" s="884"/>
      <c r="I1177" s="884"/>
      <c r="J1177" s="884"/>
      <c r="K1177" s="884"/>
      <c r="L1177" s="884"/>
      <c r="M1177" s="884"/>
      <c r="N1177" s="884"/>
      <c r="O1177" s="884"/>
      <c r="P1177" s="884"/>
      <c r="Q1177" s="884"/>
      <c r="R1177" s="884"/>
      <c r="S1177" s="884"/>
      <c r="T1177" s="884"/>
      <c r="U1177" s="884"/>
      <c r="BA1177" s="550"/>
      <c r="BB1177" s="418"/>
      <c r="BC1177" s="550"/>
      <c r="BD1177" s="550"/>
      <c r="BE1177" s="550"/>
      <c r="BF1177" s="550"/>
      <c r="BG1177" s="550"/>
      <c r="BH1177" s="550"/>
      <c r="BI1177" s="550"/>
      <c r="BJ1177" s="550"/>
      <c r="BK1177" s="550"/>
      <c r="BL1177" s="550"/>
      <c r="BM1177" s="550"/>
      <c r="BN1177" s="550"/>
      <c r="BO1177" s="550"/>
      <c r="BP1177" s="550"/>
      <c r="BQ1177" s="550"/>
      <c r="BR1177" s="550"/>
    </row>
    <row r="1178" s="390" customFormat="true" ht="15" customHeight="true" x14ac:dyDescent="0.2">
      <c r="BA1178" s="550"/>
      <c r="BB1178" s="418"/>
      <c r="BC1178" s="550"/>
      <c r="BD1178" s="550"/>
      <c r="BE1178" s="550"/>
      <c r="BF1178" s="550"/>
      <c r="BG1178" s="550"/>
      <c r="BH1178" s="550"/>
      <c r="BI1178" s="550"/>
      <c r="BJ1178" s="550"/>
      <c r="BK1178" s="550"/>
      <c r="BL1178" s="550"/>
      <c r="BM1178" s="550"/>
      <c r="BN1178" s="550"/>
      <c r="BO1178" s="550"/>
      <c r="BP1178" s="550"/>
      <c r="BQ1178" s="550"/>
      <c r="BR1178" s="550"/>
    </row>
    <row r="1179" s="390" customFormat="true" ht="15" customHeight="true" x14ac:dyDescent="0.2">
      <c r="BA1179" s="550"/>
      <c r="BB1179" s="418"/>
      <c r="BC1179" s="550"/>
      <c r="BD1179" s="550"/>
      <c r="BE1179" s="550"/>
      <c r="BF1179" s="550"/>
      <c r="BG1179" s="550"/>
      <c r="BH1179" s="550"/>
      <c r="BI1179" s="550"/>
      <c r="BJ1179" s="550"/>
      <c r="BK1179" s="550"/>
      <c r="BL1179" s="550"/>
      <c r="BM1179" s="550"/>
      <c r="BN1179" s="550"/>
      <c r="BO1179" s="550"/>
      <c r="BP1179" s="550"/>
      <c r="BQ1179" s="550"/>
      <c r="BR1179" s="550"/>
    </row>
    <row r="1180" s="390" customFormat="true" ht="15" customHeight="true" x14ac:dyDescent="0.2">
      <c r="BA1180" s="550"/>
      <c r="BB1180" s="418"/>
      <c r="BC1180" s="550"/>
      <c r="BD1180" s="550"/>
      <c r="BE1180" s="550"/>
      <c r="BF1180" s="550"/>
      <c r="BG1180" s="550"/>
      <c r="BH1180" s="550"/>
      <c r="BI1180" s="550"/>
      <c r="BJ1180" s="550"/>
      <c r="BK1180" s="550"/>
      <c r="BL1180" s="550"/>
      <c r="BM1180" s="550"/>
      <c r="BN1180" s="550"/>
      <c r="BO1180" s="550"/>
      <c r="BP1180" s="550"/>
      <c r="BQ1180" s="550"/>
      <c r="BR1180" s="550"/>
    </row>
    <row r="1181" s="390" customFormat="true" ht="15" customHeight="true" x14ac:dyDescent="0.2">
      <c r="BA1181" s="550"/>
      <c r="BB1181" s="418"/>
      <c r="BC1181" s="550"/>
      <c r="BD1181" s="550"/>
      <c r="BE1181" s="550"/>
      <c r="BF1181" s="550"/>
      <c r="BG1181" s="550"/>
      <c r="BH1181" s="550"/>
      <c r="BI1181" s="550"/>
      <c r="BJ1181" s="550"/>
      <c r="BK1181" s="550"/>
      <c r="BL1181" s="550"/>
      <c r="BM1181" s="550"/>
      <c r="BN1181" s="550"/>
      <c r="BO1181" s="550"/>
      <c r="BP1181" s="550"/>
      <c r="BQ1181" s="550"/>
      <c r="BR1181" s="550"/>
    </row>
    <row r="1182" s="390" customFormat="true" ht="15" customHeight="true" x14ac:dyDescent="0.2">
      <c r="BA1182" s="550"/>
      <c r="BB1182" s="418"/>
      <c r="BC1182" s="550"/>
      <c r="BD1182" s="550"/>
      <c r="BE1182" s="550"/>
      <c r="BF1182" s="550"/>
      <c r="BG1182" s="550"/>
      <c r="BH1182" s="550"/>
      <c r="BI1182" s="550"/>
      <c r="BJ1182" s="550"/>
      <c r="BK1182" s="550"/>
      <c r="BL1182" s="550"/>
      <c r="BM1182" s="550"/>
      <c r="BN1182" s="550"/>
      <c r="BO1182" s="550"/>
      <c r="BP1182" s="550"/>
      <c r="BQ1182" s="550"/>
      <c r="BR1182" s="550"/>
    </row>
    <row r="1183" s="390" customFormat="true" ht="15" customHeight="true" x14ac:dyDescent="0.2">
      <c r="BA1183" s="550"/>
      <c r="BB1183" s="418"/>
      <c r="BC1183" s="550"/>
      <c r="BD1183" s="550"/>
      <c r="BE1183" s="550"/>
      <c r="BF1183" s="550"/>
      <c r="BG1183" s="550"/>
      <c r="BH1183" s="550"/>
      <c r="BI1183" s="550"/>
      <c r="BJ1183" s="550"/>
      <c r="BK1183" s="550"/>
      <c r="BL1183" s="550"/>
      <c r="BM1183" s="550"/>
      <c r="BN1183" s="550"/>
      <c r="BO1183" s="550"/>
      <c r="BP1183" s="550"/>
      <c r="BQ1183" s="550"/>
      <c r="BR1183" s="550"/>
    </row>
    <row r="1184" s="390" customFormat="true" ht="15" customHeight="true" x14ac:dyDescent="0.2">
      <c r="BA1184" s="550"/>
      <c r="BB1184" s="418"/>
      <c r="BC1184" s="550"/>
      <c r="BD1184" s="550"/>
      <c r="BE1184" s="550"/>
      <c r="BF1184" s="550"/>
      <c r="BG1184" s="550"/>
      <c r="BH1184" s="550"/>
      <c r="BI1184" s="550"/>
      <c r="BJ1184" s="550"/>
      <c r="BK1184" s="550"/>
      <c r="BL1184" s="550"/>
      <c r="BM1184" s="550"/>
      <c r="BN1184" s="550"/>
      <c r="BO1184" s="550"/>
      <c r="BP1184" s="550"/>
      <c r="BQ1184" s="550"/>
      <c r="BR1184" s="550"/>
    </row>
    <row r="1185" s="390" customFormat="true" ht="15" customHeight="true" x14ac:dyDescent="0.2">
      <c r="BA1185" s="550"/>
      <c r="BB1185" s="418"/>
      <c r="BC1185" s="550"/>
      <c r="BD1185" s="550"/>
      <c r="BE1185" s="550"/>
      <c r="BF1185" s="550"/>
      <c r="BG1185" s="550"/>
      <c r="BH1185" s="550"/>
      <c r="BI1185" s="550"/>
      <c r="BJ1185" s="550"/>
      <c r="BK1185" s="550"/>
      <c r="BL1185" s="550"/>
      <c r="BM1185" s="550"/>
      <c r="BN1185" s="550"/>
      <c r="BO1185" s="550"/>
      <c r="BP1185" s="550"/>
      <c r="BQ1185" s="550"/>
      <c r="BR1185" s="550"/>
    </row>
    <row r="1186" s="390" customFormat="true" ht="15" customHeight="true" x14ac:dyDescent="0.2">
      <c r="BA1186" s="550"/>
      <c r="BB1186" s="418"/>
      <c r="BC1186" s="550"/>
      <c r="BD1186" s="550"/>
      <c r="BE1186" s="550"/>
      <c r="BF1186" s="550"/>
      <c r="BG1186" s="550"/>
      <c r="BH1186" s="550"/>
      <c r="BI1186" s="550"/>
      <c r="BJ1186" s="550"/>
      <c r="BK1186" s="550"/>
      <c r="BL1186" s="550"/>
      <c r="BM1186" s="550"/>
      <c r="BN1186" s="550"/>
      <c r="BO1186" s="550"/>
      <c r="BP1186" s="550"/>
      <c r="BQ1186" s="550"/>
      <c r="BR1186" s="550"/>
    </row>
    <row r="1187" s="390" customFormat="true" ht="15" customHeight="true" x14ac:dyDescent="0.2">
      <c r="BA1187" s="550"/>
      <c r="BB1187" s="418"/>
      <c r="BC1187" s="550"/>
      <c r="BD1187" s="550"/>
      <c r="BE1187" s="550"/>
      <c r="BF1187" s="550"/>
      <c r="BG1187" s="550"/>
      <c r="BH1187" s="550"/>
      <c r="BI1187" s="550"/>
      <c r="BJ1187" s="550"/>
      <c r="BK1187" s="550"/>
      <c r="BL1187" s="550"/>
      <c r="BM1187" s="550"/>
      <c r="BN1187" s="550"/>
      <c r="BO1187" s="550"/>
      <c r="BP1187" s="550"/>
      <c r="BQ1187" s="550"/>
      <c r="BR1187" s="550"/>
    </row>
    <row r="1188" s="390" customFormat="true" ht="15" customHeight="true" x14ac:dyDescent="0.2">
      <c r="BA1188" s="550"/>
      <c r="BB1188" s="418"/>
      <c r="BC1188" s="550"/>
      <c r="BD1188" s="550"/>
      <c r="BE1188" s="550"/>
      <c r="BF1188" s="550"/>
      <c r="BG1188" s="550"/>
      <c r="BH1188" s="550"/>
      <c r="BI1188" s="550"/>
      <c r="BJ1188" s="550"/>
      <c r="BK1188" s="550"/>
      <c r="BL1188" s="550"/>
      <c r="BM1188" s="550"/>
      <c r="BN1188" s="550"/>
      <c r="BO1188" s="550"/>
      <c r="BP1188" s="550"/>
      <c r="BQ1188" s="550"/>
      <c r="BR1188" s="550"/>
    </row>
    <row r="1189" s="390" customFormat="true" ht="15" customHeight="true" x14ac:dyDescent="0.2">
      <c r="BA1189" s="550"/>
      <c r="BB1189" s="418"/>
      <c r="BC1189" s="550"/>
      <c r="BD1189" s="550"/>
      <c r="BE1189" s="550"/>
      <c r="BF1189" s="550"/>
      <c r="BG1189" s="550"/>
      <c r="BH1189" s="550"/>
      <c r="BI1189" s="550"/>
      <c r="BJ1189" s="550"/>
      <c r="BK1189" s="550"/>
      <c r="BL1189" s="550"/>
      <c r="BM1189" s="550"/>
      <c r="BN1189" s="550"/>
      <c r="BO1189" s="550"/>
      <c r="BP1189" s="550"/>
      <c r="BQ1189" s="550"/>
      <c r="BR1189" s="550"/>
    </row>
    <row r="1190" s="390" customFormat="true" ht="15" customHeight="true" x14ac:dyDescent="0.2">
      <c r="BA1190" s="550"/>
      <c r="BB1190" s="418"/>
      <c r="BC1190" s="550"/>
      <c r="BD1190" s="550"/>
      <c r="BE1190" s="550"/>
      <c r="BF1190" s="550"/>
      <c r="BG1190" s="550"/>
      <c r="BH1190" s="550"/>
      <c r="BI1190" s="550"/>
      <c r="BJ1190" s="550"/>
      <c r="BK1190" s="550"/>
      <c r="BL1190" s="550"/>
      <c r="BM1190" s="550"/>
      <c r="BN1190" s="550"/>
      <c r="BO1190" s="550"/>
      <c r="BP1190" s="550"/>
      <c r="BQ1190" s="550"/>
      <c r="BR1190" s="550"/>
    </row>
    <row r="1191" s="390" customFormat="true" ht="15" customHeight="true" x14ac:dyDescent="0.2">
      <c r="BA1191" s="550"/>
      <c r="BB1191" s="418"/>
      <c r="BC1191" s="550"/>
      <c r="BD1191" s="550"/>
      <c r="BE1191" s="550"/>
      <c r="BF1191" s="550"/>
      <c r="BG1191" s="550"/>
      <c r="BH1191" s="550"/>
      <c r="BI1191" s="550"/>
      <c r="BJ1191" s="550"/>
      <c r="BK1191" s="550"/>
      <c r="BL1191" s="550"/>
      <c r="BM1191" s="550"/>
      <c r="BN1191" s="550"/>
      <c r="BO1191" s="550"/>
      <c r="BP1191" s="550"/>
      <c r="BQ1191" s="550"/>
      <c r="BR1191" s="550"/>
    </row>
    <row r="1192" s="390" customFormat="true" ht="15" customHeight="true" x14ac:dyDescent="0.2">
      <c r="BA1192" s="550"/>
      <c r="BB1192" s="418"/>
      <c r="BC1192" s="550"/>
      <c r="BD1192" s="550"/>
      <c r="BE1192" s="550"/>
      <c r="BF1192" s="550"/>
      <c r="BG1192" s="550"/>
      <c r="BH1192" s="550"/>
      <c r="BI1192" s="550"/>
      <c r="BJ1192" s="550"/>
      <c r="BK1192" s="550"/>
      <c r="BL1192" s="550"/>
      <c r="BM1192" s="550"/>
      <c r="BN1192" s="550"/>
      <c r="BO1192" s="550"/>
      <c r="BP1192" s="550"/>
      <c r="BQ1192" s="550"/>
      <c r="BR1192" s="550"/>
    </row>
    <row r="1193" s="390" customFormat="true" ht="15" customHeight="true" x14ac:dyDescent="0.2">
      <c r="BA1193" s="550"/>
      <c r="BB1193" s="418"/>
      <c r="BC1193" s="550"/>
      <c r="BD1193" s="550"/>
      <c r="BE1193" s="550"/>
      <c r="BF1193" s="550"/>
      <c r="BG1193" s="550"/>
      <c r="BH1193" s="550"/>
      <c r="BI1193" s="550"/>
      <c r="BJ1193" s="550"/>
      <c r="BK1193" s="550"/>
      <c r="BL1193" s="550"/>
      <c r="BM1193" s="550"/>
      <c r="BN1193" s="550"/>
      <c r="BO1193" s="550"/>
      <c r="BP1193" s="550"/>
      <c r="BQ1193" s="550"/>
      <c r="BR1193" s="550"/>
    </row>
    <row r="1194" s="390" customFormat="true" ht="15" customHeight="true" x14ac:dyDescent="0.2">
      <c r="BA1194" s="550"/>
      <c r="BB1194" s="418"/>
      <c r="BC1194" s="550"/>
      <c r="BD1194" s="550"/>
      <c r="BE1194" s="550"/>
      <c r="BF1194" s="550"/>
      <c r="BG1194" s="550"/>
      <c r="BH1194" s="550"/>
      <c r="BI1194" s="550"/>
      <c r="BJ1194" s="550"/>
      <c r="BK1194" s="550"/>
      <c r="BL1194" s="550"/>
      <c r="BM1194" s="550"/>
      <c r="BN1194" s="550"/>
      <c r="BO1194" s="550"/>
      <c r="BP1194" s="550"/>
      <c r="BQ1194" s="550"/>
      <c r="BR1194" s="550"/>
    </row>
    <row r="1195" s="390" customFormat="true" ht="15" customHeight="true" x14ac:dyDescent="0.2">
      <c r="BA1195" s="550"/>
      <c r="BB1195" s="418"/>
      <c r="BC1195" s="550"/>
      <c r="BD1195" s="550"/>
      <c r="BE1195" s="550"/>
      <c r="BF1195" s="550"/>
      <c r="BG1195" s="550"/>
      <c r="BH1195" s="550"/>
      <c r="BI1195" s="550"/>
      <c r="BJ1195" s="550"/>
      <c r="BK1195" s="550"/>
      <c r="BL1195" s="550"/>
      <c r="BM1195" s="550"/>
      <c r="BN1195" s="550"/>
      <c r="BO1195" s="550"/>
      <c r="BP1195" s="550"/>
      <c r="BQ1195" s="550"/>
      <c r="BR1195" s="550"/>
    </row>
    <row r="1196" s="390" customFormat="true" ht="15" customHeight="true" x14ac:dyDescent="0.2">
      <c r="BA1196" s="550"/>
      <c r="BB1196" s="418"/>
      <c r="BC1196" s="550"/>
      <c r="BD1196" s="550"/>
      <c r="BE1196" s="550"/>
      <c r="BF1196" s="550"/>
      <c r="BG1196" s="550"/>
      <c r="BH1196" s="550"/>
      <c r="BI1196" s="550"/>
      <c r="BJ1196" s="550"/>
      <c r="BK1196" s="550"/>
      <c r="BL1196" s="550"/>
      <c r="BM1196" s="550"/>
      <c r="BN1196" s="550"/>
      <c r="BO1196" s="550"/>
      <c r="BP1196" s="550"/>
      <c r="BQ1196" s="550"/>
      <c r="BR1196" s="550"/>
    </row>
    <row r="1197" s="390" customFormat="true" ht="15" customHeight="true" x14ac:dyDescent="0.2">
      <c r="BA1197" s="550"/>
      <c r="BB1197" s="418"/>
      <c r="BC1197" s="550"/>
      <c r="BD1197" s="550"/>
      <c r="BE1197" s="550"/>
      <c r="BF1197" s="550"/>
      <c r="BG1197" s="550"/>
      <c r="BH1197" s="550"/>
      <c r="BI1197" s="550"/>
      <c r="BJ1197" s="550"/>
      <c r="BK1197" s="550"/>
      <c r="BL1197" s="550"/>
      <c r="BM1197" s="550"/>
      <c r="BN1197" s="550"/>
      <c r="BO1197" s="550"/>
      <c r="BP1197" s="550"/>
      <c r="BQ1197" s="550"/>
      <c r="BR1197" s="550"/>
    </row>
    <row r="1198" s="390" customFormat="true" ht="15" customHeight="true" x14ac:dyDescent="0.2">
      <c r="BA1198" s="550"/>
      <c r="BB1198" s="418"/>
      <c r="BC1198" s="550"/>
      <c r="BD1198" s="550"/>
      <c r="BE1198" s="550"/>
      <c r="BF1198" s="550"/>
      <c r="BG1198" s="550"/>
      <c r="BH1198" s="550"/>
      <c r="BI1198" s="550"/>
      <c r="BJ1198" s="550"/>
      <c r="BK1198" s="550"/>
      <c r="BL1198" s="550"/>
      <c r="BM1198" s="550"/>
      <c r="BN1198" s="550"/>
      <c r="BO1198" s="550"/>
      <c r="BP1198" s="550"/>
      <c r="BQ1198" s="550"/>
      <c r="BR1198" s="550"/>
    </row>
    <row r="1199" s="390" customFormat="true" ht="15" customHeight="true" x14ac:dyDescent="0.2">
      <c r="BA1199" s="550"/>
      <c r="BB1199" s="418"/>
      <c r="BC1199" s="550"/>
      <c r="BD1199" s="550"/>
      <c r="BE1199" s="550"/>
      <c r="BF1199" s="550"/>
      <c r="BG1199" s="550"/>
      <c r="BH1199" s="550"/>
      <c r="BI1199" s="550"/>
      <c r="BJ1199" s="550"/>
      <c r="BK1199" s="550"/>
      <c r="BL1199" s="550"/>
      <c r="BM1199" s="550"/>
      <c r="BN1199" s="550"/>
      <c r="BO1199" s="550"/>
      <c r="BP1199" s="550"/>
      <c r="BQ1199" s="550"/>
      <c r="BR1199" s="550"/>
    </row>
    <row r="1200" s="390" customFormat="true" ht="15" customHeight="true" x14ac:dyDescent="0.2">
      <c r="BA1200" s="550"/>
      <c r="BB1200" s="418"/>
      <c r="BC1200" s="550"/>
      <c r="BD1200" s="550"/>
      <c r="BE1200" s="550"/>
      <c r="BF1200" s="550"/>
      <c r="BG1200" s="550"/>
      <c r="BH1200" s="550"/>
      <c r="BI1200" s="550"/>
      <c r="BJ1200" s="550"/>
      <c r="BK1200" s="550"/>
      <c r="BL1200" s="550"/>
      <c r="BM1200" s="550"/>
      <c r="BN1200" s="550"/>
      <c r="BO1200" s="550"/>
      <c r="BP1200" s="550"/>
      <c r="BQ1200" s="550"/>
      <c r="BR1200" s="550"/>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E550"/>
    <mergeCell ref="H550:J550"/>
    <mergeCell ref="M550:O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3:D504"/>
    <mergeCell ref="H503:I504"/>
    <mergeCell ref="M503:N504"/>
    <mergeCell ref="C505:D505"/>
    <mergeCell ref="H505:I505"/>
    <mergeCell ref="M505:N505"/>
    <mergeCell ref="C501:D501"/>
    <mergeCell ref="H501:I501"/>
    <mergeCell ref="M501:N501"/>
    <mergeCell ref="C502:E502"/>
    <mergeCell ref="H502:J502"/>
    <mergeCell ref="M502:O502"/>
    <mergeCell ref="C499:D499"/>
    <mergeCell ref="H499:I499"/>
    <mergeCell ref="M499:N499"/>
    <mergeCell ref="C500:D500"/>
    <mergeCell ref="H500:I500"/>
    <mergeCell ref="M500:N500"/>
    <mergeCell ref="C496:G496"/>
    <mergeCell ref="H496:L496"/>
    <mergeCell ref="M496:Q496"/>
    <mergeCell ref="C497:D498"/>
    <mergeCell ref="E497:G497"/>
    <mergeCell ref="H497:I498"/>
    <mergeCell ref="J497:L497"/>
    <mergeCell ref="M497:N498"/>
    <mergeCell ref="O497:Q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E449"/>
    <mergeCell ref="H449:J449"/>
    <mergeCell ref="M449:O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A1025:C1025"/>
    <mergeCell ref="A1026:B1026"/>
    <mergeCell ref="A1031:A1033"/>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C27:G27"/>
    <mergeCell ref="H27:L27"/>
    <mergeCell ref="M27:Q27"/>
    <mergeCell ref="H133:L133"/>
    <mergeCell ref="M133:Q133"/>
    <mergeCell ref="A135:A139"/>
    <mergeCell ref="A153:A160"/>
    <mergeCell ref="A122:A123"/>
    <mergeCell ref="A124:A127"/>
    <mergeCell ref="A128:A129"/>
    <mergeCell ref="A130:A132"/>
    <mergeCell ref="C133:G133"/>
    <mergeCell ref="M56:Q56"/>
    <mergeCell ref="A58:A67"/>
    <mergeCell ref="A108:B108"/>
    <mergeCell ref="C120:G120"/>
    <mergeCell ref="H120:L120"/>
    <mergeCell ref="M120:Q120"/>
    <mergeCell ref="A47:A49"/>
    <mergeCell ref="A151:A152"/>
    <mergeCell ref="A50: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45:A46"/>
    <mergeCell ref="C56:G56"/>
    <mergeCell ref="H56:L56"/>
    <mergeCell ref="A29:A30"/>
    <mergeCell ref="A35:A36"/>
    <mergeCell ref="A37:A38"/>
    <mergeCell ref="A41:A42"/>
    <mergeCell ref="A43:A44"/>
    <mergeCell ref="M14:Q14"/>
    <mergeCell ref="A16:A17"/>
    <mergeCell ref="A18:A21"/>
    <mergeCell ref="A22:A23"/>
    <mergeCell ref="A24:A26"/>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0</xdr:rowOff>
                  </from>
                  <to>
                    <xdr:col>1</xdr:col>
                    <xdr:colOff>1704975</xdr:colOff>
                    <xdr:row>400</xdr:row>
                    <xdr:rowOff>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2F071-7540-4127-A053-A0482CB35411}">
  <sheetPr codeName="Feuil8"/>
  <dimension ref="A1:CZ1200"/>
  <sheetViews>
    <sheetView showGridLines="false" workbookViewId="0"/>
  </sheetViews>
  <sheetFormatPr defaultColWidth="9.140625" defaultRowHeight="15" customHeight="true" x14ac:dyDescent="0.2"/>
  <cols>
    <col min="1" max="1" width="31.5703125" style="549" customWidth="true"/>
    <col min="2" max="2" width="41.5703125" style="549" customWidth="true"/>
    <col min="3" max="17" width="10.7109375" style="549" customWidth="true"/>
    <col min="18" max="21" width="12.5703125" style="549" customWidth="true"/>
    <col min="22" max="52" width="12.5703125" style="390" customWidth="true"/>
    <col min="53" max="53" width="31.5703125" style="550" customWidth="true"/>
    <col min="54" max="54" width="41.5703125" style="418" customWidth="true"/>
    <col min="55" max="69" width="9.140625" style="550"/>
    <col min="70" max="73" width="12.5703125" style="550" customWidth="true"/>
    <col min="74" max="104" width="12.5703125" style="390" customWidth="true"/>
    <col min="105" max="16384" width="9.140625" style="549"/>
  </cols>
  <sheetData>
    <row r="1" s="338" customFormat="true" ht="18" customHeight="true" x14ac:dyDescent="0.2">
      <c r="V1" s="390"/>
      <c r="W1" s="390"/>
      <c r="X1" s="390"/>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B1" s="361"/>
      <c r="BV1" s="390"/>
      <c r="BW1" s="390"/>
      <c r="BX1" s="390"/>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row>
    <row r="2" s="338" customFormat="true" ht="22.5" customHeight="true" x14ac:dyDescent="0.35">
      <c r="A2" s="408" t="str">
        <f>A1026</f>
        <v>Thailand</v>
      </c>
      <c r="B2" s="409"/>
      <c r="V2" s="390"/>
      <c r="W2" s="390"/>
      <c r="X2" s="390"/>
      <c r="Y2" s="390"/>
      <c r="Z2" s="390"/>
      <c r="AA2" s="390"/>
      <c r="AB2" s="390"/>
      <c r="AC2" s="390"/>
      <c r="AD2" s="390"/>
      <c r="AE2" s="390"/>
      <c r="AF2" s="390"/>
      <c r="AG2" s="390"/>
      <c r="AH2" s="390"/>
      <c r="AI2" s="390"/>
      <c r="AJ2" s="390"/>
      <c r="AK2" s="390"/>
      <c r="AL2" s="390"/>
      <c r="AM2" s="390"/>
      <c r="AN2" s="390"/>
      <c r="AO2" s="390"/>
      <c r="AP2" s="390"/>
      <c r="AQ2" s="390"/>
      <c r="AR2" s="390"/>
      <c r="AS2" s="390"/>
      <c r="AT2" s="390"/>
      <c r="AU2" s="390"/>
      <c r="AV2" s="390"/>
      <c r="AW2" s="390"/>
      <c r="AX2" s="390"/>
      <c r="AY2" s="390"/>
      <c r="AZ2" s="390"/>
      <c r="BB2" s="361"/>
      <c r="BV2" s="390"/>
      <c r="BW2" s="390"/>
      <c r="BX2" s="390"/>
      <c r="BY2" s="390"/>
      <c r="BZ2" s="390"/>
      <c r="CA2" s="390"/>
      <c r="CB2" s="390"/>
      <c r="CC2" s="390"/>
      <c r="CD2" s="390"/>
      <c r="CE2" s="390"/>
      <c r="CF2" s="390"/>
      <c r="CG2" s="390"/>
      <c r="CH2" s="390"/>
      <c r="CI2" s="390"/>
      <c r="CJ2" s="390"/>
      <c r="CK2" s="390"/>
      <c r="CL2" s="390"/>
      <c r="CM2" s="390"/>
      <c r="CN2" s="390"/>
      <c r="CO2" s="390"/>
      <c r="CP2" s="390"/>
      <c r="CQ2" s="390"/>
      <c r="CR2" s="390"/>
      <c r="CS2" s="390"/>
      <c r="CT2" s="390"/>
      <c r="CU2" s="390"/>
      <c r="CV2" s="390"/>
      <c r="CW2" s="390"/>
      <c r="CX2" s="390"/>
      <c r="CY2" s="390"/>
      <c r="CZ2" s="390"/>
    </row>
    <row r="3" s="338" customFormat="true" ht="22.5" customHeight="true" x14ac:dyDescent="0.35">
      <c r="A3" s="365" t="str">
        <f>A1034</f>
        <v>2006</v>
      </c>
      <c r="B3" s="411"/>
      <c r="V3" s="390"/>
      <c r="W3" s="390"/>
      <c r="X3" s="390"/>
      <c r="Y3" s="390"/>
      <c r="Z3" s="390"/>
      <c r="AA3" s="390"/>
      <c r="AB3" s="390"/>
      <c r="AC3" s="390"/>
      <c r="AD3" s="390"/>
      <c r="AE3" s="390"/>
      <c r="AF3" s="390"/>
      <c r="AG3" s="390"/>
      <c r="AH3" s="390"/>
      <c r="AI3" s="390"/>
      <c r="AJ3" s="390"/>
      <c r="AK3" s="390"/>
      <c r="AL3" s="390"/>
      <c r="AM3" s="390"/>
      <c r="AN3" s="390"/>
      <c r="AO3" s="390"/>
      <c r="AP3" s="390"/>
      <c r="AQ3" s="390"/>
      <c r="AR3" s="390"/>
      <c r="AS3" s="390"/>
      <c r="AT3" s="390"/>
      <c r="AU3" s="390"/>
      <c r="AV3" s="390"/>
      <c r="AW3" s="390"/>
      <c r="AX3" s="390"/>
      <c r="AY3" s="390"/>
      <c r="AZ3" s="390"/>
      <c r="BB3" s="361"/>
      <c r="BV3" s="390"/>
      <c r="BW3" s="390"/>
      <c r="BX3" s="390"/>
      <c r="BY3" s="390"/>
      <c r="BZ3" s="390"/>
      <c r="CA3" s="390"/>
      <c r="CB3" s="390"/>
      <c r="CC3" s="390"/>
      <c r="CD3" s="390"/>
      <c r="CE3" s="390"/>
      <c r="CF3" s="390"/>
      <c r="CG3" s="390"/>
      <c r="CH3" s="390"/>
      <c r="CI3" s="390"/>
      <c r="CJ3" s="390"/>
      <c r="CK3" s="390"/>
      <c r="CL3" s="390"/>
      <c r="CM3" s="390"/>
      <c r="CN3" s="390"/>
      <c r="CO3" s="390"/>
      <c r="CP3" s="390"/>
      <c r="CQ3" s="390"/>
      <c r="CR3" s="390"/>
      <c r="CS3" s="390"/>
      <c r="CT3" s="390"/>
      <c r="CU3" s="390"/>
      <c r="CV3" s="390"/>
      <c r="CW3" s="390"/>
      <c r="CX3" s="390"/>
      <c r="CY3" s="390"/>
      <c r="CZ3" s="390"/>
    </row>
    <row r="4" s="338" customFormat="true" ht="22.5" customHeight="true" x14ac:dyDescent="0.35">
      <c r="A4" s="410" t="s">
        <v>97</v>
      </c>
      <c r="B4" s="411"/>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B4" s="361"/>
      <c r="BV4" s="390"/>
      <c r="BW4" s="390"/>
      <c r="BX4" s="390"/>
      <c r="BY4" s="390"/>
      <c r="BZ4" s="390"/>
      <c r="CA4" s="390"/>
      <c r="CB4" s="390"/>
      <c r="CC4" s="390"/>
      <c r="CD4" s="390"/>
      <c r="CE4" s="390"/>
      <c r="CF4" s="390"/>
      <c r="CG4" s="390"/>
      <c r="CH4" s="390"/>
      <c r="CI4" s="390"/>
      <c r="CJ4" s="390"/>
      <c r="CK4" s="390"/>
      <c r="CL4" s="390"/>
      <c r="CM4" s="390"/>
      <c r="CN4" s="390"/>
      <c r="CO4" s="390"/>
      <c r="CP4" s="390"/>
      <c r="CQ4" s="390"/>
      <c r="CR4" s="390"/>
      <c r="CS4" s="390"/>
      <c r="CT4" s="390"/>
      <c r="CU4" s="390"/>
      <c r="CV4" s="390"/>
      <c r="CW4" s="390"/>
      <c r="CX4" s="390"/>
      <c r="CY4" s="390"/>
      <c r="CZ4" s="390"/>
    </row>
    <row r="5" s="338" customFormat="true" ht="20.1" customHeight="true" x14ac:dyDescent="0.35">
      <c r="A5" s="410" t="s">
        <v>98</v>
      </c>
      <c r="B5" s="411"/>
      <c r="V5" s="390"/>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B5" s="361"/>
      <c r="BV5" s="390"/>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row>
    <row r="6" s="338" customFormat="true" ht="15" customHeight="true" x14ac:dyDescent="0.2">
      <c r="A6" s="412" t="s">
        <v>99</v>
      </c>
      <c r="B6" s="413"/>
      <c r="V6" s="390"/>
      <c r="W6" s="390"/>
      <c r="X6" s="390"/>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B6" s="361"/>
      <c r="BV6" s="390"/>
      <c r="BW6" s="390"/>
      <c r="BX6" s="390"/>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row>
    <row r="7" s="338" customFormat="true" ht="15" customHeight="true" x14ac:dyDescent="0.2">
      <c r="A7" s="414" t="s">
        <v>41</v>
      </c>
      <c r="B7" s="415"/>
      <c r="V7" s="390"/>
      <c r="W7" s="390"/>
      <c r="X7" s="390"/>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B7" s="361"/>
      <c r="BV7" s="390"/>
      <c r="BW7" s="390"/>
      <c r="BX7" s="390"/>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row>
    <row r="8" s="338" customFormat="true" ht="15" customHeight="true" x14ac:dyDescent="0.2">
      <c r="A8" s="414" t="s">
        <v>40</v>
      </c>
      <c r="B8" s="415"/>
      <c r="V8" s="390"/>
      <c r="W8" s="390"/>
      <c r="X8" s="390"/>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B8" s="361"/>
      <c r="BV8" s="390"/>
      <c r="BW8" s="390"/>
      <c r="BX8" s="390"/>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row>
    <row r="9" s="338" customFormat="true" ht="15" customHeight="true" x14ac:dyDescent="0.2">
      <c r="A9" s="414" t="s">
        <v>137</v>
      </c>
      <c r="B9" s="416" t="str">
        <f>A1025</f>
        <v>MICS06</v>
      </c>
      <c r="V9" s="390"/>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B9" s="361"/>
      <c r="BV9" s="390"/>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row>
    <row r="10" s="338" customFormat="true" ht="15" customHeight="true" x14ac:dyDescent="0.2">
      <c r="A10" s="227" t="str">
        <f>B1028</f>
        <v/>
      </c>
      <c r="B10" s="226"/>
      <c r="V10" s="390"/>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B10" s="361"/>
      <c r="BV10" s="390"/>
      <c r="BW10" s="390"/>
      <c r="BX10" s="390"/>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row>
    <row r="11" s="338" customFormat="true" ht="15" customHeight="true" x14ac:dyDescent="0.2">
      <c r="A11" s="227" t="str">
        <f>B1027</f>
        <v/>
      </c>
      <c r="B11" s="225"/>
      <c r="V11" s="390"/>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B11" s="361"/>
      <c r="BV11" s="390"/>
      <c r="BW11" s="390"/>
      <c r="BX11" s="390"/>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row>
    <row r="12" s="338" customFormat="true" ht="18" customHeight="true" x14ac:dyDescent="0.2">
      <c r="A12" s="224"/>
      <c r="B12" s="226"/>
      <c r="V12" s="390"/>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B12" s="361"/>
      <c r="BV12" s="390"/>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row>
    <row r="13" s="338" customFormat="true" ht="18" customHeight="true" x14ac:dyDescent="0.2">
      <c r="A13" s="223"/>
      <c r="B13" s="222"/>
      <c r="V13" s="390"/>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B13" s="361"/>
      <c r="BV13" s="390"/>
      <c r="BW13" s="390"/>
      <c r="BX13" s="390"/>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row>
    <row r="14" s="362" customFormat="true" ht="15" customHeight="true" x14ac:dyDescent="0.2">
      <c r="A14" s="342" t="s">
        <v>97</v>
      </c>
      <c r="B14" s="387"/>
      <c r="C14" s="1138" t="s">
        <v>116</v>
      </c>
      <c r="D14" s="1139"/>
      <c r="E14" s="1139"/>
      <c r="F14" s="1139"/>
      <c r="G14" s="1140"/>
      <c r="H14" s="1141" t="s">
        <v>39</v>
      </c>
      <c r="I14" s="1129"/>
      <c r="J14" s="1129"/>
      <c r="K14" s="1129"/>
      <c r="L14" s="1131"/>
      <c r="M14" s="1119" t="s">
        <v>38</v>
      </c>
      <c r="N14" s="1120"/>
      <c r="O14" s="1120"/>
      <c r="P14" s="1120"/>
      <c r="Q14" s="1121"/>
      <c r="R14" s="27" t="s">
        <v>142</v>
      </c>
      <c r="S14" s="476"/>
      <c r="T14" s="476"/>
      <c r="U14" s="476"/>
      <c r="V14" s="487"/>
      <c r="W14" s="487"/>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940"/>
      <c r="BA14" s="396" t="s">
        <v>132</v>
      </c>
      <c r="BB14" s="342" t="s">
        <v>97</v>
      </c>
      <c r="BC14" s="1119" t="s">
        <v>116</v>
      </c>
      <c r="BD14" s="1120"/>
      <c r="BE14" s="1120"/>
      <c r="BF14" s="1120"/>
      <c r="BG14" s="1122"/>
      <c r="BH14" s="1119" t="s">
        <v>39</v>
      </c>
      <c r="BI14" s="1120"/>
      <c r="BJ14" s="1120"/>
      <c r="BK14" s="1120"/>
      <c r="BL14" s="1122"/>
      <c r="BM14" s="1119" t="s">
        <v>38</v>
      </c>
      <c r="BN14" s="1120"/>
      <c r="BO14" s="1120"/>
      <c r="BP14" s="1120"/>
      <c r="BQ14" s="1121"/>
      <c r="BR14" s="51" t="s">
        <v>142</v>
      </c>
      <c r="BS14" s="476"/>
      <c r="BT14" s="476"/>
      <c r="BU14" s="476"/>
      <c r="BV14" s="31"/>
      <c r="BW14" s="31"/>
      <c r="BX14" s="31"/>
      <c r="BY14" s="31"/>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c r="CZ14" s="394"/>
    </row>
    <row r="15" s="362" customFormat="true" ht="24" x14ac:dyDescent="0.2">
      <c r="A15" s="382" t="s">
        <v>88</v>
      </c>
      <c r="B15" s="425"/>
      <c r="C15" s="467" t="s">
        <v>0</v>
      </c>
      <c r="D15" s="650" t="s">
        <v>1</v>
      </c>
      <c r="E15" s="650" t="s">
        <v>2</v>
      </c>
      <c r="F15" s="650" t="s">
        <v>3</v>
      </c>
      <c r="G15" s="651" t="s">
        <v>4</v>
      </c>
      <c r="H15" s="430" t="s">
        <v>0</v>
      </c>
      <c r="I15" s="653" t="s">
        <v>1</v>
      </c>
      <c r="J15" s="653" t="s">
        <v>2</v>
      </c>
      <c r="K15" s="653" t="s">
        <v>3</v>
      </c>
      <c r="L15" s="654" t="s">
        <v>4</v>
      </c>
      <c r="M15" s="431" t="s">
        <v>0</v>
      </c>
      <c r="N15" s="653" t="s">
        <v>1</v>
      </c>
      <c r="O15" s="653" t="s">
        <v>2</v>
      </c>
      <c r="P15" s="653" t="s">
        <v>3</v>
      </c>
      <c r="Q15" s="648" t="s">
        <v>4</v>
      </c>
      <c r="R15" s="430" t="s">
        <v>298</v>
      </c>
      <c r="S15" s="653" t="s">
        <v>161</v>
      </c>
      <c r="T15" s="653" t="s">
        <v>162</v>
      </c>
      <c r="U15" s="654" t="s">
        <v>163</v>
      </c>
      <c r="V15" s="487"/>
      <c r="W15" s="487"/>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940"/>
      <c r="BA15" s="382" t="s">
        <v>121</v>
      </c>
      <c r="BB15" s="381"/>
      <c r="BC15" s="505" t="s">
        <v>0</v>
      </c>
      <c r="BD15" s="620" t="s">
        <v>1</v>
      </c>
      <c r="BE15" s="620" t="s">
        <v>2</v>
      </c>
      <c r="BF15" s="620" t="s">
        <v>3</v>
      </c>
      <c r="BG15" s="506" t="s">
        <v>4</v>
      </c>
      <c r="BH15" s="505" t="s">
        <v>0</v>
      </c>
      <c r="BI15" s="620" t="s">
        <v>1</v>
      </c>
      <c r="BJ15" s="620" t="s">
        <v>2</v>
      </c>
      <c r="BK15" s="620" t="s">
        <v>3</v>
      </c>
      <c r="BL15" s="506" t="s">
        <v>4</v>
      </c>
      <c r="BM15" s="505" t="s">
        <v>0</v>
      </c>
      <c r="BN15" s="620" t="s">
        <v>1</v>
      </c>
      <c r="BO15" s="620" t="s">
        <v>2</v>
      </c>
      <c r="BP15" s="620" t="s">
        <v>3</v>
      </c>
      <c r="BQ15" s="506" t="s">
        <v>4</v>
      </c>
      <c r="BR15" s="505" t="s">
        <v>298</v>
      </c>
      <c r="BS15" s="620" t="s">
        <v>161</v>
      </c>
      <c r="BT15" s="620" t="s">
        <v>162</v>
      </c>
      <c r="BU15" s="621" t="s">
        <v>163</v>
      </c>
      <c r="BV15" s="943"/>
      <c r="BW15" s="943"/>
      <c r="BX15" s="943"/>
      <c r="BY15" s="943"/>
      <c r="BZ15" s="943"/>
      <c r="CA15" s="943"/>
      <c r="CB15" s="943"/>
      <c r="CC15" s="943"/>
      <c r="CD15" s="943"/>
      <c r="CE15" s="943"/>
      <c r="CF15" s="943"/>
      <c r="CG15" s="943"/>
      <c r="CH15" s="943"/>
      <c r="CI15" s="943"/>
      <c r="CJ15" s="943"/>
      <c r="CK15" s="943"/>
      <c r="CL15" s="943"/>
      <c r="CM15" s="943"/>
      <c r="CN15" s="943"/>
      <c r="CO15" s="943"/>
      <c r="CP15" s="943"/>
      <c r="CQ15" s="943"/>
      <c r="CR15" s="943"/>
      <c r="CS15" s="943"/>
      <c r="CT15" s="943"/>
      <c r="CU15" s="943"/>
      <c r="CV15" s="943"/>
      <c r="CW15" s="943"/>
      <c r="CX15" s="943"/>
      <c r="CY15" s="943"/>
      <c r="CZ15" s="943"/>
    </row>
    <row r="16" s="362" customFormat="true" ht="15" customHeight="true" x14ac:dyDescent="0.2">
      <c r="A16" s="1132" t="s">
        <v>13</v>
      </c>
      <c r="B16" s="427" t="s">
        <v>14</v>
      </c>
      <c r="C16" s="174">
        <v>93.15430541700934</v>
      </c>
      <c r="D16" s="173">
        <v>96.171284016531217</v>
      </c>
      <c r="E16" s="173">
        <v>95.979471559433733</v>
      </c>
      <c r="F16" s="173">
        <v>96.166412475034619</v>
      </c>
      <c r="G16" s="172">
        <v>99.100599488019256</v>
      </c>
      <c r="H16" s="171">
        <v>97.592841730629701</v>
      </c>
      <c r="I16" s="173">
        <v>98.77713299263371</v>
      </c>
      <c r="J16" s="173">
        <v>99.313529795467716</v>
      </c>
      <c r="K16" s="173">
        <v>99.570188060255049</v>
      </c>
      <c r="L16" s="170">
        <v>99.649917707078941</v>
      </c>
      <c r="M16" s="174">
        <v>92.093074509985442</v>
      </c>
      <c r="N16" s="173">
        <v>95.753267234131471</v>
      </c>
      <c r="O16" s="173">
        <v>94.921459662703271</v>
      </c>
      <c r="P16" s="173">
        <v>95.105841723987282</v>
      </c>
      <c r="Q16" s="172">
        <v>96.60482824706709</v>
      </c>
      <c r="R16" s="171">
        <v>99.124509672305393</v>
      </c>
      <c r="S16" s="173">
        <v>95.933775179346952</v>
      </c>
      <c r="T16" s="173">
        <v>96.751118261029788</v>
      </c>
      <c r="U16" s="170">
        <v>87.315948301017571</v>
      </c>
      <c r="V16" s="487"/>
      <c r="W16" s="487"/>
      <c r="X16" s="487"/>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487"/>
      <c r="AX16" s="487"/>
      <c r="AY16" s="487"/>
      <c r="AZ16" s="940"/>
      <c r="BA16" s="1123" t="s">
        <v>13</v>
      </c>
      <c r="BB16" s="645" t="s">
        <v>14</v>
      </c>
      <c r="BC16" s="92" t="s">
        <v>36</v>
      </c>
      <c r="BD16" s="88" t="s">
        <v>36</v>
      </c>
      <c r="BE16" s="88" t="s">
        <v>36</v>
      </c>
      <c r="BF16" s="88" t="s">
        <v>36</v>
      </c>
      <c r="BG16" s="83" t="s">
        <v>36</v>
      </c>
      <c r="BH16" s="92" t="s">
        <v>36</v>
      </c>
      <c r="BI16" s="88" t="s">
        <v>36</v>
      </c>
      <c r="BJ16" s="88" t="s">
        <v>36</v>
      </c>
      <c r="BK16" s="88" t="s">
        <v>36</v>
      </c>
      <c r="BL16" s="83" t="s">
        <v>36</v>
      </c>
      <c r="BM16" s="92" t="s">
        <v>36</v>
      </c>
      <c r="BN16" s="88" t="s">
        <v>36</v>
      </c>
      <c r="BO16" s="88" t="s">
        <v>36</v>
      </c>
      <c r="BP16" s="88" t="s">
        <v>36</v>
      </c>
      <c r="BQ16" s="83" t="s">
        <v>36</v>
      </c>
      <c r="BR16" s="92" t="s">
        <v>36</v>
      </c>
      <c r="BS16" s="88" t="s">
        <v>36</v>
      </c>
      <c r="BT16" s="88" t="s">
        <v>36</v>
      </c>
      <c r="BU16" s="78" t="s">
        <v>36</v>
      </c>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row>
    <row r="17" s="362" customFormat="true" ht="15" customHeight="true" x14ac:dyDescent="0.2">
      <c r="A17" s="1133"/>
      <c r="B17" s="428" t="s">
        <v>52</v>
      </c>
      <c r="C17" s="169">
        <v>6.8456945829906841</v>
      </c>
      <c r="D17" s="168">
        <v>3.8287159834689652</v>
      </c>
      <c r="E17" s="168">
        <v>4.0205284405661406</v>
      </c>
      <c r="F17" s="168">
        <v>3.8335875249652944</v>
      </c>
      <c r="G17" s="167">
        <v>0.89940051198061621</v>
      </c>
      <c r="H17" s="166">
        <v>2.4071582693703166</v>
      </c>
      <c r="I17" s="168">
        <v>1.2228670073661954</v>
      </c>
      <c r="J17" s="168">
        <v>0.68647020453227015</v>
      </c>
      <c r="K17" s="168">
        <v>0.4298119397449579</v>
      </c>
      <c r="L17" s="165">
        <v>0.35008229292105603</v>
      </c>
      <c r="M17" s="169">
        <v>7.9069254900144879</v>
      </c>
      <c r="N17" s="168">
        <v>4.2467327658686402</v>
      </c>
      <c r="O17" s="168">
        <v>5.0785403372967348</v>
      </c>
      <c r="P17" s="168">
        <v>4.8941582760126447</v>
      </c>
      <c r="Q17" s="167">
        <v>3.3951717529329954</v>
      </c>
      <c r="R17" s="166">
        <v>0.87549032769454371</v>
      </c>
      <c r="S17" s="168">
        <v>4.0662248206529643</v>
      </c>
      <c r="T17" s="168">
        <v>3.2488817389700047</v>
      </c>
      <c r="U17" s="165">
        <v>12.684051698982387</v>
      </c>
      <c r="V17" s="487"/>
      <c r="W17" s="487"/>
      <c r="X17" s="487"/>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c r="AW17" s="487"/>
      <c r="AX17" s="487"/>
      <c r="AY17" s="487"/>
      <c r="AZ17" s="940"/>
      <c r="BA17" s="1124"/>
      <c r="BB17" s="643" t="s">
        <v>52</v>
      </c>
      <c r="BC17" s="91" t="s">
        <v>36</v>
      </c>
      <c r="BD17" s="87" t="s">
        <v>36</v>
      </c>
      <c r="BE17" s="87" t="s">
        <v>36</v>
      </c>
      <c r="BF17" s="87" t="s">
        <v>36</v>
      </c>
      <c r="BG17" s="82" t="s">
        <v>36</v>
      </c>
      <c r="BH17" s="91" t="s">
        <v>36</v>
      </c>
      <c r="BI17" s="87" t="s">
        <v>36</v>
      </c>
      <c r="BJ17" s="87" t="s">
        <v>36</v>
      </c>
      <c r="BK17" s="87" t="s">
        <v>36</v>
      </c>
      <c r="BL17" s="82" t="s">
        <v>36</v>
      </c>
      <c r="BM17" s="91" t="s">
        <v>36</v>
      </c>
      <c r="BN17" s="87" t="s">
        <v>36</v>
      </c>
      <c r="BO17" s="87" t="s">
        <v>36</v>
      </c>
      <c r="BP17" s="87" t="s">
        <v>36</v>
      </c>
      <c r="BQ17" s="82" t="s">
        <v>36</v>
      </c>
      <c r="BR17" s="91" t="s">
        <v>36</v>
      </c>
      <c r="BS17" s="87" t="s">
        <v>36</v>
      </c>
      <c r="BT17" s="87" t="s">
        <v>36</v>
      </c>
      <c r="BU17" s="77" t="s">
        <v>36</v>
      </c>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row>
    <row r="18" s="362" customFormat="true" ht="15" customHeight="true" x14ac:dyDescent="0.2">
      <c r="A18" s="1133" t="s">
        <v>61</v>
      </c>
      <c r="B18" s="428" t="s">
        <v>15</v>
      </c>
      <c r="C18" s="169">
        <v>92.553553517650172</v>
      </c>
      <c r="D18" s="168">
        <v>95.673391855732774</v>
      </c>
      <c r="E18" s="168">
        <v>95.89469556736401</v>
      </c>
      <c r="F18" s="168">
        <v>96.166412475034619</v>
      </c>
      <c r="G18" s="167">
        <v>99.014591553406575</v>
      </c>
      <c r="H18" s="166">
        <v>97.550100080440899</v>
      </c>
      <c r="I18" s="168">
        <v>98.755508636990896</v>
      </c>
      <c r="J18" s="168">
        <v>99.313529795467716</v>
      </c>
      <c r="K18" s="168">
        <v>99.497724274427966</v>
      </c>
      <c r="L18" s="165">
        <v>99.643721415030825</v>
      </c>
      <c r="M18" s="169">
        <v>91.243390783134544</v>
      </c>
      <c r="N18" s="168">
        <v>95.10761891064918</v>
      </c>
      <c r="O18" s="168">
        <v>94.864290818691927</v>
      </c>
      <c r="P18" s="168">
        <v>94.998653166301793</v>
      </c>
      <c r="Q18" s="167">
        <v>96.51567883170074</v>
      </c>
      <c r="R18" s="166">
        <v>99.09513089914077</v>
      </c>
      <c r="S18" s="168">
        <v>95.902516517451303</v>
      </c>
      <c r="T18" s="168">
        <v>96.058139331235196</v>
      </c>
      <c r="U18" s="165">
        <v>87.281154957025919</v>
      </c>
      <c r="V18" s="487"/>
      <c r="W18" s="487"/>
      <c r="X18" s="487"/>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c r="AW18" s="487"/>
      <c r="AX18" s="487"/>
      <c r="AY18" s="487"/>
      <c r="AZ18" s="940"/>
      <c r="BA18" s="1124" t="s">
        <v>61</v>
      </c>
      <c r="BB18" s="643" t="s">
        <v>15</v>
      </c>
      <c r="BC18" s="91" t="s">
        <v>36</v>
      </c>
      <c r="BD18" s="87" t="s">
        <v>36</v>
      </c>
      <c r="BE18" s="87" t="s">
        <v>36</v>
      </c>
      <c r="BF18" s="87" t="s">
        <v>36</v>
      </c>
      <c r="BG18" s="82" t="s">
        <v>36</v>
      </c>
      <c r="BH18" s="91" t="s">
        <v>36</v>
      </c>
      <c r="BI18" s="87" t="s">
        <v>36</v>
      </c>
      <c r="BJ18" s="87" t="s">
        <v>36</v>
      </c>
      <c r="BK18" s="87" t="s">
        <v>36</v>
      </c>
      <c r="BL18" s="82" t="s">
        <v>36</v>
      </c>
      <c r="BM18" s="91" t="s">
        <v>36</v>
      </c>
      <c r="BN18" s="87" t="s">
        <v>36</v>
      </c>
      <c r="BO18" s="87" t="s">
        <v>36</v>
      </c>
      <c r="BP18" s="87" t="s">
        <v>36</v>
      </c>
      <c r="BQ18" s="82" t="s">
        <v>36</v>
      </c>
      <c r="BR18" s="91" t="s">
        <v>36</v>
      </c>
      <c r="BS18" s="87" t="s">
        <v>36</v>
      </c>
      <c r="BT18" s="87" t="s">
        <v>36</v>
      </c>
      <c r="BU18" s="77" t="s">
        <v>36</v>
      </c>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row>
    <row r="19" s="362" customFormat="true" ht="15" customHeight="true" x14ac:dyDescent="0.2">
      <c r="A19" s="1133"/>
      <c r="B19" s="428" t="s">
        <v>16</v>
      </c>
      <c r="C19" s="169">
        <v>0.6007518993591765</v>
      </c>
      <c r="D19" s="168">
        <v>0.49789216079848114</v>
      </c>
      <c r="E19" s="168">
        <v>8.4775992069736711E-2</v>
      </c>
      <c r="F19" s="168">
        <v>0</v>
      </c>
      <c r="G19" s="167">
        <v>8.6007934612727266E-2</v>
      </c>
      <c r="H19" s="166">
        <v>4.2741650188806983E-2</v>
      </c>
      <c r="I19" s="168">
        <v>2.1624355642823022E-2</v>
      </c>
      <c r="J19" s="168">
        <v>0</v>
      </c>
      <c r="K19" s="168">
        <v>7.2463785827082572E-2</v>
      </c>
      <c r="L19" s="165">
        <v>6.1962920481127455E-3</v>
      </c>
      <c r="M19" s="169">
        <v>0.84968372685087712</v>
      </c>
      <c r="N19" s="168">
        <v>0.64564832348231438</v>
      </c>
      <c r="O19" s="168">
        <v>5.7168844011364531E-2</v>
      </c>
      <c r="P19" s="168">
        <v>0.10718855768549342</v>
      </c>
      <c r="Q19" s="167">
        <v>8.914941536634971E-2</v>
      </c>
      <c r="R19" s="166">
        <v>2.9378773164612602E-2</v>
      </c>
      <c r="S19" s="168">
        <v>3.125866189563753E-2</v>
      </c>
      <c r="T19" s="168">
        <v>0.69297892979471376</v>
      </c>
      <c r="U19" s="165">
        <v>3.4793343991645916E-2</v>
      </c>
      <c r="V19" s="487"/>
      <c r="W19" s="487"/>
      <c r="X19" s="487"/>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487"/>
      <c r="AX19" s="487"/>
      <c r="AY19" s="487"/>
      <c r="AZ19" s="940"/>
      <c r="BA19" s="1124"/>
      <c r="BB19" s="643" t="s">
        <v>16</v>
      </c>
      <c r="BC19" s="91" t="s">
        <v>36</v>
      </c>
      <c r="BD19" s="87" t="s">
        <v>36</v>
      </c>
      <c r="BE19" s="87" t="s">
        <v>36</v>
      </c>
      <c r="BF19" s="87" t="s">
        <v>36</v>
      </c>
      <c r="BG19" s="82" t="s">
        <v>36</v>
      </c>
      <c r="BH19" s="91" t="s">
        <v>36</v>
      </c>
      <c r="BI19" s="87" t="s">
        <v>36</v>
      </c>
      <c r="BJ19" s="87" t="s">
        <v>36</v>
      </c>
      <c r="BK19" s="87" t="s">
        <v>36</v>
      </c>
      <c r="BL19" s="82" t="s">
        <v>36</v>
      </c>
      <c r="BM19" s="91" t="s">
        <v>36</v>
      </c>
      <c r="BN19" s="87" t="s">
        <v>36</v>
      </c>
      <c r="BO19" s="87" t="s">
        <v>36</v>
      </c>
      <c r="BP19" s="87" t="s">
        <v>36</v>
      </c>
      <c r="BQ19" s="82" t="s">
        <v>36</v>
      </c>
      <c r="BR19" s="91" t="s">
        <v>36</v>
      </c>
      <c r="BS19" s="87" t="s">
        <v>36</v>
      </c>
      <c r="BT19" s="87" t="s">
        <v>36</v>
      </c>
      <c r="BU19" s="77" t="s">
        <v>36</v>
      </c>
      <c r="BV19" s="30"/>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row>
    <row r="20" s="362" customFormat="true" ht="15" customHeight="true" x14ac:dyDescent="0.2">
      <c r="A20" s="1133"/>
      <c r="B20" s="428" t="s">
        <v>22</v>
      </c>
      <c r="C20" s="169">
        <v>4.3172689676227085</v>
      </c>
      <c r="D20" s="168">
        <v>3.2017316480009259</v>
      </c>
      <c r="E20" s="168">
        <v>3.5414926619603597</v>
      </c>
      <c r="F20" s="168">
        <v>3.5543342615166056</v>
      </c>
      <c r="G20" s="167">
        <v>0.8620390224736133</v>
      </c>
      <c r="H20" s="166">
        <v>2.2006405368907918</v>
      </c>
      <c r="I20" s="168">
        <v>1.1937152090246936</v>
      </c>
      <c r="J20" s="168">
        <v>0.56340325598955709</v>
      </c>
      <c r="K20" s="168">
        <v>0.40690073297753454</v>
      </c>
      <c r="L20" s="165">
        <v>0.35008229292105603</v>
      </c>
      <c r="M20" s="169">
        <v>5.1461924369444114</v>
      </c>
      <c r="N20" s="168">
        <v>2.9111724586759213</v>
      </c>
      <c r="O20" s="168">
        <v>4.3652210616237097</v>
      </c>
      <c r="P20" s="168">
        <v>4.488846326767864</v>
      </c>
      <c r="Q20" s="167">
        <v>3.1408825333883366</v>
      </c>
      <c r="R20" s="166">
        <v>0.73849191890338595</v>
      </c>
      <c r="S20" s="168">
        <v>1.5839521340261458</v>
      </c>
      <c r="T20" s="168">
        <v>2.8173794074231671</v>
      </c>
      <c r="U20" s="165">
        <v>11.615178123023687</v>
      </c>
      <c r="V20" s="487"/>
      <c r="W20" s="487"/>
      <c r="X20" s="487"/>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487"/>
      <c r="AX20" s="487"/>
      <c r="AY20" s="487"/>
      <c r="AZ20" s="940"/>
      <c r="BA20" s="1124"/>
      <c r="BB20" s="643" t="s">
        <v>22</v>
      </c>
      <c r="BC20" s="91" t="s">
        <v>36</v>
      </c>
      <c r="BD20" s="87" t="s">
        <v>36</v>
      </c>
      <c r="BE20" s="87" t="s">
        <v>36</v>
      </c>
      <c r="BF20" s="87" t="s">
        <v>36</v>
      </c>
      <c r="BG20" s="82" t="s">
        <v>36</v>
      </c>
      <c r="BH20" s="91" t="s">
        <v>36</v>
      </c>
      <c r="BI20" s="87" t="s">
        <v>36</v>
      </c>
      <c r="BJ20" s="87" t="s">
        <v>36</v>
      </c>
      <c r="BK20" s="87" t="s">
        <v>36</v>
      </c>
      <c r="BL20" s="82" t="s">
        <v>36</v>
      </c>
      <c r="BM20" s="91" t="s">
        <v>36</v>
      </c>
      <c r="BN20" s="87" t="s">
        <v>36</v>
      </c>
      <c r="BO20" s="87" t="s">
        <v>36</v>
      </c>
      <c r="BP20" s="87" t="s">
        <v>36</v>
      </c>
      <c r="BQ20" s="82" t="s">
        <v>36</v>
      </c>
      <c r="BR20" s="91" t="s">
        <v>36</v>
      </c>
      <c r="BS20" s="87" t="s">
        <v>36</v>
      </c>
      <c r="BT20" s="87" t="s">
        <v>36</v>
      </c>
      <c r="BU20" s="77" t="s">
        <v>36</v>
      </c>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row>
    <row r="21" s="362" customFormat="true" ht="15" customHeight="true" x14ac:dyDescent="0.2">
      <c r="A21" s="1133"/>
      <c r="B21" s="428" t="s">
        <v>17</v>
      </c>
      <c r="C21" s="169">
        <v>2.5284256153679845</v>
      </c>
      <c r="D21" s="168">
        <v>0.62698433546804033</v>
      </c>
      <c r="E21" s="168">
        <v>0.47903577860578239</v>
      </c>
      <c r="F21" s="168">
        <v>0.27925326344868961</v>
      </c>
      <c r="G21" s="167">
        <v>3.7361489507003062E-2</v>
      </c>
      <c r="H21" s="166">
        <v>0.20651773247952432</v>
      </c>
      <c r="I21" s="168">
        <v>2.9151798341501844E-2</v>
      </c>
      <c r="J21" s="168">
        <v>0.12306694854271295</v>
      </c>
      <c r="K21" s="168">
        <v>2.2911206767423236E-2</v>
      </c>
      <c r="L21" s="165">
        <v>0</v>
      </c>
      <c r="M21" s="169">
        <v>2.7607330530700818</v>
      </c>
      <c r="N21" s="168">
        <v>1.3355603071927216</v>
      </c>
      <c r="O21" s="168">
        <v>0.71331927567302567</v>
      </c>
      <c r="P21" s="168">
        <v>0.4053119492447822</v>
      </c>
      <c r="Q21" s="167">
        <v>0.25428921954466033</v>
      </c>
      <c r="R21" s="166">
        <v>0.13699840879115724</v>
      </c>
      <c r="S21" s="168">
        <v>2.4822726866268221</v>
      </c>
      <c r="T21" s="168">
        <v>0.43150233154683992</v>
      </c>
      <c r="U21" s="165">
        <v>1.0688735759586994</v>
      </c>
      <c r="V21" s="487"/>
      <c r="W21" s="487"/>
      <c r="X21" s="487"/>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87"/>
      <c r="AX21" s="487"/>
      <c r="AY21" s="487"/>
      <c r="AZ21" s="940"/>
      <c r="BA21" s="1124"/>
      <c r="BB21" s="643" t="s">
        <v>17</v>
      </c>
      <c r="BC21" s="91" t="s">
        <v>36</v>
      </c>
      <c r="BD21" s="87" t="s">
        <v>36</v>
      </c>
      <c r="BE21" s="87" t="s">
        <v>36</v>
      </c>
      <c r="BF21" s="87" t="s">
        <v>36</v>
      </c>
      <c r="BG21" s="82" t="s">
        <v>36</v>
      </c>
      <c r="BH21" s="91" t="s">
        <v>36</v>
      </c>
      <c r="BI21" s="87" t="s">
        <v>36</v>
      </c>
      <c r="BJ21" s="87" t="s">
        <v>36</v>
      </c>
      <c r="BK21" s="87" t="s">
        <v>36</v>
      </c>
      <c r="BL21" s="82" t="s">
        <v>36</v>
      </c>
      <c r="BM21" s="91" t="s">
        <v>36</v>
      </c>
      <c r="BN21" s="87" t="s">
        <v>36</v>
      </c>
      <c r="BO21" s="87" t="s">
        <v>36</v>
      </c>
      <c r="BP21" s="87" t="s">
        <v>36</v>
      </c>
      <c r="BQ21" s="82" t="s">
        <v>36</v>
      </c>
      <c r="BR21" s="91" t="s">
        <v>36</v>
      </c>
      <c r="BS21" s="87" t="s">
        <v>36</v>
      </c>
      <c r="BT21" s="87" t="s">
        <v>36</v>
      </c>
      <c r="BU21" s="77" t="s">
        <v>36</v>
      </c>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row>
    <row r="22" s="362" customFormat="true" ht="15" customHeight="true" x14ac:dyDescent="0.2">
      <c r="A22" s="1133" t="s">
        <v>55</v>
      </c>
      <c r="B22" s="428" t="s">
        <v>50</v>
      </c>
      <c r="C22" s="169">
        <v>0.64489976783132485</v>
      </c>
      <c r="D22" s="168">
        <v>0.51771395785138608</v>
      </c>
      <c r="E22" s="168">
        <v>8.8327212780329345E-2</v>
      </c>
      <c r="F22" s="168">
        <v>0</v>
      </c>
      <c r="G22" s="167">
        <v>8.6788510924321077E-2</v>
      </c>
      <c r="H22" s="166">
        <v>4.3795886492146725E-2</v>
      </c>
      <c r="I22" s="168">
        <v>2.1892066501298085E-2</v>
      </c>
      <c r="J22" s="168">
        <v>0</v>
      </c>
      <c r="K22" s="168">
        <v>7.2776588292904482E-2</v>
      </c>
      <c r="L22" s="165">
        <v>6.2180603764538508E-3</v>
      </c>
      <c r="M22" s="169">
        <v>0.92263585657437008</v>
      </c>
      <c r="N22" s="168">
        <v>0.67428333479588209</v>
      </c>
      <c r="O22" s="168">
        <v>6.0227523064341822E-2</v>
      </c>
      <c r="P22" s="168">
        <v>0.11270449400634312</v>
      </c>
      <c r="Q22" s="167">
        <v>9.2282567014507669E-2</v>
      </c>
      <c r="R22" s="166">
        <v>2.9638253204717538E-2</v>
      </c>
      <c r="S22" s="168">
        <v>3.2583583661958328E-2</v>
      </c>
      <c r="T22" s="168">
        <v>0.71624901318979128</v>
      </c>
      <c r="U22" s="165">
        <v>3.9847639141130924E-2</v>
      </c>
      <c r="V22" s="487"/>
      <c r="W22" s="487"/>
      <c r="X22" s="487"/>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c r="AW22" s="487"/>
      <c r="AX22" s="487"/>
      <c r="AY22" s="487"/>
      <c r="AZ22" s="940"/>
      <c r="BA22" s="1124" t="s">
        <v>55</v>
      </c>
      <c r="BB22" s="643" t="s">
        <v>50</v>
      </c>
      <c r="BC22" s="91" t="s">
        <v>36</v>
      </c>
      <c r="BD22" s="87" t="s">
        <v>36</v>
      </c>
      <c r="BE22" s="87" t="s">
        <v>36</v>
      </c>
      <c r="BF22" s="87" t="s">
        <v>36</v>
      </c>
      <c r="BG22" s="82" t="s">
        <v>36</v>
      </c>
      <c r="BH22" s="91" t="s">
        <v>36</v>
      </c>
      <c r="BI22" s="87" t="s">
        <v>36</v>
      </c>
      <c r="BJ22" s="87" t="s">
        <v>36</v>
      </c>
      <c r="BK22" s="87" t="s">
        <v>36</v>
      </c>
      <c r="BL22" s="82" t="s">
        <v>36</v>
      </c>
      <c r="BM22" s="91" t="s">
        <v>36</v>
      </c>
      <c r="BN22" s="87" t="s">
        <v>36</v>
      </c>
      <c r="BO22" s="87" t="s">
        <v>36</v>
      </c>
      <c r="BP22" s="87" t="s">
        <v>36</v>
      </c>
      <c r="BQ22" s="82" t="s">
        <v>36</v>
      </c>
      <c r="BR22" s="91" t="s">
        <v>36</v>
      </c>
      <c r="BS22" s="87" t="s">
        <v>36</v>
      </c>
      <c r="BT22" s="87" t="s">
        <v>36</v>
      </c>
      <c r="BU22" s="77" t="s">
        <v>36</v>
      </c>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row>
    <row r="23" s="362" customFormat="true" ht="15" customHeight="true" x14ac:dyDescent="0.2">
      <c r="A23" s="1134"/>
      <c r="B23" s="429" t="s">
        <v>49</v>
      </c>
      <c r="C23" s="162">
        <v>99.355100232168695</v>
      </c>
      <c r="D23" s="161">
        <v>99.482286042148644</v>
      </c>
      <c r="E23" s="161">
        <v>99.911672787219686</v>
      </c>
      <c r="F23" s="161">
        <v>100</v>
      </c>
      <c r="G23" s="160">
        <v>99.913211489075721</v>
      </c>
      <c r="H23" s="159">
        <v>99.956204113507852</v>
      </c>
      <c r="I23" s="161">
        <v>99.978107933498706</v>
      </c>
      <c r="J23" s="161">
        <v>100</v>
      </c>
      <c r="K23" s="161">
        <v>99.927223411707104</v>
      </c>
      <c r="L23" s="158">
        <v>99.993781939623545</v>
      </c>
      <c r="M23" s="162">
        <v>99.077364143425612</v>
      </c>
      <c r="N23" s="161">
        <v>99.325716665204155</v>
      </c>
      <c r="O23" s="161">
        <v>99.939772476935687</v>
      </c>
      <c r="P23" s="161">
        <v>99.887295505993663</v>
      </c>
      <c r="Q23" s="160">
        <v>99.907717432985493</v>
      </c>
      <c r="R23" s="159">
        <v>99.970361746795263</v>
      </c>
      <c r="S23" s="161">
        <v>99.967416416338025</v>
      </c>
      <c r="T23" s="161">
        <v>99.283750986810333</v>
      </c>
      <c r="U23" s="158">
        <v>99.960152360858871</v>
      </c>
      <c r="V23" s="487"/>
      <c r="W23" s="487"/>
      <c r="X23" s="487"/>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c r="AW23" s="487"/>
      <c r="AX23" s="487"/>
      <c r="AY23" s="487"/>
      <c r="AZ23" s="940"/>
      <c r="BA23" s="1127"/>
      <c r="BB23" s="644" t="s">
        <v>49</v>
      </c>
      <c r="BC23" s="90" t="s">
        <v>36</v>
      </c>
      <c r="BD23" s="86" t="s">
        <v>36</v>
      </c>
      <c r="BE23" s="86" t="s">
        <v>36</v>
      </c>
      <c r="BF23" s="86" t="s">
        <v>36</v>
      </c>
      <c r="BG23" s="81" t="s">
        <v>36</v>
      </c>
      <c r="BH23" s="90" t="s">
        <v>36</v>
      </c>
      <c r="BI23" s="86" t="s">
        <v>36</v>
      </c>
      <c r="BJ23" s="86" t="s">
        <v>36</v>
      </c>
      <c r="BK23" s="86" t="s">
        <v>36</v>
      </c>
      <c r="BL23" s="81" t="s">
        <v>36</v>
      </c>
      <c r="BM23" s="90" t="s">
        <v>36</v>
      </c>
      <c r="BN23" s="86" t="s">
        <v>36</v>
      </c>
      <c r="BO23" s="86" t="s">
        <v>36</v>
      </c>
      <c r="BP23" s="86" t="s">
        <v>36</v>
      </c>
      <c r="BQ23" s="81" t="s">
        <v>36</v>
      </c>
      <c r="BR23" s="90" t="s">
        <v>36</v>
      </c>
      <c r="BS23" s="86" t="s">
        <v>36</v>
      </c>
      <c r="BT23" s="86" t="s">
        <v>36</v>
      </c>
      <c r="BU23" s="76" t="s">
        <v>36</v>
      </c>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row>
    <row r="24" s="358" customFormat="true" ht="15" customHeight="true" x14ac:dyDescent="0.2">
      <c r="A24" s="1135" t="s">
        <v>48</v>
      </c>
      <c r="B24" s="426" t="s">
        <v>60</v>
      </c>
      <c r="C24" s="432">
        <f t="shared" ref="C24:U24" si="0">C62/(C62+C63)*100</f>
        <v>59.129140979102083</v>
      </c>
      <c r="D24" s="433">
        <f t="shared" si="0"/>
        <v>66.874366288425279</v>
      </c>
      <c r="E24" s="433">
        <f t="shared" si="0"/>
        <v>62.853719894929739</v>
      </c>
      <c r="F24" s="433">
        <f t="shared" si="0"/>
        <v>62.905749914646506</v>
      </c>
      <c r="G24" s="434">
        <f t="shared" si="0"/>
        <v>83.077700775738094</v>
      </c>
      <c r="H24" s="435">
        <f t="shared" si="0"/>
        <v>74.623264752260781</v>
      </c>
      <c r="I24" s="433">
        <f t="shared" si="0"/>
        <v>74.009191972602011</v>
      </c>
      <c r="J24" s="433">
        <f t="shared" si="0"/>
        <v>71.416862289668785</v>
      </c>
      <c r="K24" s="433">
        <f t="shared" si="0"/>
        <v>79.988896138413637</v>
      </c>
      <c r="L24" s="436">
        <f t="shared" si="0"/>
        <v>88.9014962108633</v>
      </c>
      <c r="M24" s="432">
        <f t="shared" si="0"/>
        <v>55.194412466547661</v>
      </c>
      <c r="N24" s="433">
        <f t="shared" si="0"/>
        <v>68.438520793921327</v>
      </c>
      <c r="O24" s="433">
        <f t="shared" si="0"/>
        <v>57.257370629003134</v>
      </c>
      <c r="P24" s="433">
        <f t="shared" si="0"/>
        <v>65.775673318273846</v>
      </c>
      <c r="Q24" s="434">
        <f t="shared" si="0"/>
        <v>72.589626871465086</v>
      </c>
      <c r="R24" s="435">
        <f t="shared" si="0"/>
        <v>82.761644244912816</v>
      </c>
      <c r="S24" s="433">
        <f t="shared" si="0"/>
        <v>87.305204383984659</v>
      </c>
      <c r="T24" s="433">
        <f t="shared" si="0"/>
        <v>52.877261957232832</v>
      </c>
      <c r="U24" s="436">
        <f t="shared" si="0"/>
        <v>55.28305399128751</v>
      </c>
      <c r="V24" s="885"/>
      <c r="W24" s="885"/>
      <c r="X24" s="885"/>
      <c r="Y24" s="885"/>
      <c r="Z24" s="885"/>
      <c r="AA24" s="885"/>
      <c r="AB24" s="885"/>
      <c r="AC24" s="885"/>
      <c r="AD24" s="885"/>
      <c r="AE24" s="885"/>
      <c r="AF24" s="885"/>
      <c r="AG24" s="885"/>
      <c r="AH24" s="885"/>
      <c r="AI24" s="885"/>
      <c r="AJ24" s="885"/>
      <c r="AK24" s="885"/>
      <c r="AL24" s="885"/>
      <c r="AM24" s="885"/>
      <c r="AN24" s="885"/>
      <c r="AO24" s="885"/>
      <c r="AP24" s="885"/>
      <c r="AQ24" s="885"/>
      <c r="AR24" s="885"/>
      <c r="AS24" s="885"/>
      <c r="AT24" s="885"/>
      <c r="AU24" s="885"/>
      <c r="AV24" s="885"/>
      <c r="AW24" s="885"/>
      <c r="AX24" s="885"/>
      <c r="AY24" s="885"/>
      <c r="AZ24" s="395"/>
      <c r="BB24" s="360"/>
      <c r="BV24" s="395"/>
      <c r="BW24" s="395"/>
      <c r="BX24" s="395"/>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row>
    <row r="25" s="358" customFormat="true" ht="15" customHeight="true" x14ac:dyDescent="0.2">
      <c r="A25" s="1136"/>
      <c r="B25" s="423" t="s">
        <v>59</v>
      </c>
      <c r="C25" s="437"/>
      <c r="D25" s="438"/>
      <c r="E25" s="438"/>
      <c r="F25" s="438"/>
      <c r="G25" s="439"/>
      <c r="H25" s="440"/>
      <c r="I25" s="438"/>
      <c r="J25" s="438"/>
      <c r="K25" s="438"/>
      <c r="L25" s="441"/>
      <c r="M25" s="437"/>
      <c r="N25" s="438"/>
      <c r="O25" s="438"/>
      <c r="P25" s="438"/>
      <c r="Q25" s="439"/>
      <c r="R25" s="440"/>
      <c r="S25" s="438"/>
      <c r="T25" s="438"/>
      <c r="U25" s="441"/>
      <c r="V25" s="885"/>
      <c r="W25" s="885"/>
      <c r="X25" s="885"/>
      <c r="Y25" s="885"/>
      <c r="Z25" s="885"/>
      <c r="AA25" s="885"/>
      <c r="AB25" s="885"/>
      <c r="AC25" s="885"/>
      <c r="AD25" s="885"/>
      <c r="AE25" s="885"/>
      <c r="AF25" s="885"/>
      <c r="AG25" s="885"/>
      <c r="AH25" s="885"/>
      <c r="AI25" s="885"/>
      <c r="AJ25" s="885"/>
      <c r="AK25" s="885"/>
      <c r="AL25" s="885"/>
      <c r="AM25" s="885"/>
      <c r="AN25" s="885"/>
      <c r="AO25" s="885"/>
      <c r="AP25" s="885"/>
      <c r="AQ25" s="885"/>
      <c r="AR25" s="885"/>
      <c r="AS25" s="885"/>
      <c r="AT25" s="885"/>
      <c r="AU25" s="885"/>
      <c r="AV25" s="885"/>
      <c r="AW25" s="885"/>
      <c r="AX25" s="885"/>
      <c r="AY25" s="885"/>
      <c r="AZ25" s="395"/>
      <c r="BB25" s="360"/>
      <c r="BV25" s="395"/>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row>
    <row r="26" s="358" customFormat="true" ht="15" customHeight="true" x14ac:dyDescent="0.2">
      <c r="A26" s="1137"/>
      <c r="B26" s="424" t="s">
        <v>47</v>
      </c>
      <c r="C26" s="442"/>
      <c r="D26" s="443"/>
      <c r="E26" s="443"/>
      <c r="F26" s="443"/>
      <c r="G26" s="444"/>
      <c r="H26" s="445"/>
      <c r="I26" s="443"/>
      <c r="J26" s="443"/>
      <c r="K26" s="443"/>
      <c r="L26" s="446"/>
      <c r="M26" s="442"/>
      <c r="N26" s="443"/>
      <c r="O26" s="443"/>
      <c r="P26" s="443"/>
      <c r="Q26" s="444"/>
      <c r="R26" s="50"/>
      <c r="S26" s="49"/>
      <c r="T26" s="49"/>
      <c r="U26" s="41"/>
      <c r="V26" s="885"/>
      <c r="W26" s="885"/>
      <c r="X26" s="885"/>
      <c r="Y26" s="885"/>
      <c r="Z26" s="885"/>
      <c r="AA26" s="885"/>
      <c r="AB26" s="885"/>
      <c r="AC26" s="885"/>
      <c r="AD26" s="885"/>
      <c r="AE26" s="885"/>
      <c r="AF26" s="885"/>
      <c r="AG26" s="885"/>
      <c r="AH26" s="885"/>
      <c r="AI26" s="885"/>
      <c r="AJ26" s="885"/>
      <c r="AK26" s="885"/>
      <c r="AL26" s="885"/>
      <c r="AM26" s="885"/>
      <c r="AN26" s="885"/>
      <c r="AO26" s="885"/>
      <c r="AP26" s="885"/>
      <c r="AQ26" s="885"/>
      <c r="AR26" s="885"/>
      <c r="AS26" s="885"/>
      <c r="AT26" s="885"/>
      <c r="AU26" s="885"/>
      <c r="AV26" s="885"/>
      <c r="AW26" s="885"/>
      <c r="AX26" s="885"/>
      <c r="AY26" s="885"/>
      <c r="AZ26" s="395"/>
      <c r="BB26" s="360"/>
      <c r="BV26" s="395"/>
      <c r="BW26" s="395"/>
      <c r="BX26" s="395"/>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row>
    <row r="27" s="362" customFormat="true" ht="15" customHeight="true" x14ac:dyDescent="0.2">
      <c r="A27" s="357"/>
      <c r="B27" s="425"/>
      <c r="C27" s="1142" t="s">
        <v>116</v>
      </c>
      <c r="D27" s="1143"/>
      <c r="E27" s="1143"/>
      <c r="F27" s="1143"/>
      <c r="G27" s="1144"/>
      <c r="H27" s="1141" t="s">
        <v>39</v>
      </c>
      <c r="I27" s="1129"/>
      <c r="J27" s="1129"/>
      <c r="K27" s="1129"/>
      <c r="L27" s="1131"/>
      <c r="M27" s="1128" t="s">
        <v>38</v>
      </c>
      <c r="N27" s="1129"/>
      <c r="O27" s="1129"/>
      <c r="P27" s="1129"/>
      <c r="Q27" s="1131"/>
      <c r="R27" s="27" t="s">
        <v>142</v>
      </c>
      <c r="S27" s="476"/>
      <c r="T27" s="476"/>
      <c r="U27" s="476"/>
      <c r="V27" s="487"/>
      <c r="W27" s="487"/>
      <c r="X27" s="487"/>
      <c r="Y27" s="487"/>
      <c r="Z27" s="487"/>
      <c r="AA27" s="487"/>
      <c r="AB27" s="487"/>
      <c r="AC27" s="487"/>
      <c r="AD27" s="487"/>
      <c r="AE27" s="487"/>
      <c r="AF27" s="487"/>
      <c r="AG27" s="487"/>
      <c r="AH27" s="487"/>
      <c r="AI27" s="487"/>
      <c r="AJ27" s="487"/>
      <c r="AK27" s="487"/>
      <c r="AL27" s="487"/>
      <c r="AM27" s="487"/>
      <c r="AN27" s="487"/>
      <c r="AO27" s="487"/>
      <c r="AP27" s="487"/>
      <c r="AQ27" s="487"/>
      <c r="AR27" s="487"/>
      <c r="AS27" s="487"/>
      <c r="AT27" s="487"/>
      <c r="AU27" s="487"/>
      <c r="AV27" s="487"/>
      <c r="AW27" s="487"/>
      <c r="AX27" s="487"/>
      <c r="AY27" s="487"/>
      <c r="AZ27" s="940"/>
      <c r="BA27" s="396" t="s">
        <v>132</v>
      </c>
      <c r="BB27" s="342" t="s">
        <v>97</v>
      </c>
      <c r="BC27" s="1119" t="s">
        <v>116</v>
      </c>
      <c r="BD27" s="1120"/>
      <c r="BE27" s="1120"/>
      <c r="BF27" s="1120"/>
      <c r="BG27" s="1122"/>
      <c r="BH27" s="1119" t="s">
        <v>39</v>
      </c>
      <c r="BI27" s="1120"/>
      <c r="BJ27" s="1120"/>
      <c r="BK27" s="1120"/>
      <c r="BL27" s="1122"/>
      <c r="BM27" s="1119" t="s">
        <v>38</v>
      </c>
      <c r="BN27" s="1120"/>
      <c r="BO27" s="1120"/>
      <c r="BP27" s="1120"/>
      <c r="BQ27" s="1121"/>
      <c r="BR27" s="51" t="s">
        <v>142</v>
      </c>
      <c r="BS27" s="476"/>
      <c r="BT27" s="476"/>
      <c r="BU27" s="476"/>
      <c r="BV27" s="31"/>
      <c r="BW27" s="31"/>
      <c r="BX27" s="31"/>
      <c r="BY27" s="31"/>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c r="CZ27" s="394"/>
    </row>
    <row r="28" s="362" customFormat="true" ht="24" x14ac:dyDescent="0.2">
      <c r="A28" s="382" t="s">
        <v>70</v>
      </c>
      <c r="B28" s="425"/>
      <c r="C28" s="467" t="s">
        <v>0</v>
      </c>
      <c r="D28" s="650" t="s">
        <v>1</v>
      </c>
      <c r="E28" s="650" t="s">
        <v>2</v>
      </c>
      <c r="F28" s="650" t="s">
        <v>3</v>
      </c>
      <c r="G28" s="651" t="s">
        <v>4</v>
      </c>
      <c r="H28" s="430" t="s">
        <v>0</v>
      </c>
      <c r="I28" s="653" t="s">
        <v>1</v>
      </c>
      <c r="J28" s="653" t="s">
        <v>2</v>
      </c>
      <c r="K28" s="653" t="s">
        <v>3</v>
      </c>
      <c r="L28" s="654" t="s">
        <v>4</v>
      </c>
      <c r="M28" s="431" t="s">
        <v>0</v>
      </c>
      <c r="N28" s="653" t="s">
        <v>1</v>
      </c>
      <c r="O28" s="653" t="s">
        <v>2</v>
      </c>
      <c r="P28" s="653" t="s">
        <v>3</v>
      </c>
      <c r="Q28" s="648" t="s">
        <v>4</v>
      </c>
      <c r="R28" s="430" t="s">
        <v>298</v>
      </c>
      <c r="S28" s="653" t="s">
        <v>161</v>
      </c>
      <c r="T28" s="653" t="s">
        <v>162</v>
      </c>
      <c r="U28" s="654" t="s">
        <v>163</v>
      </c>
      <c r="V28" s="487"/>
      <c r="W28" s="487"/>
      <c r="X28" s="487"/>
      <c r="Y28" s="487"/>
      <c r="Z28" s="487"/>
      <c r="AA28" s="487"/>
      <c r="AB28" s="487"/>
      <c r="AC28" s="487"/>
      <c r="AD28" s="487"/>
      <c r="AE28" s="487"/>
      <c r="AF28" s="487"/>
      <c r="AG28" s="487"/>
      <c r="AH28" s="487"/>
      <c r="AI28" s="487"/>
      <c r="AJ28" s="487"/>
      <c r="AK28" s="487"/>
      <c r="AL28" s="487"/>
      <c r="AM28" s="487"/>
      <c r="AN28" s="487"/>
      <c r="AO28" s="487"/>
      <c r="AP28" s="487"/>
      <c r="AQ28" s="487"/>
      <c r="AR28" s="487"/>
      <c r="AS28" s="487"/>
      <c r="AT28" s="487"/>
      <c r="AU28" s="487"/>
      <c r="AV28" s="487"/>
      <c r="AW28" s="487"/>
      <c r="AX28" s="487"/>
      <c r="AY28" s="487"/>
      <c r="AZ28" s="940"/>
      <c r="BA28" s="382" t="s">
        <v>121</v>
      </c>
      <c r="BB28" s="381"/>
      <c r="BC28" s="505" t="s">
        <v>0</v>
      </c>
      <c r="BD28" s="620" t="s">
        <v>1</v>
      </c>
      <c r="BE28" s="620" t="s">
        <v>2</v>
      </c>
      <c r="BF28" s="620" t="s">
        <v>3</v>
      </c>
      <c r="BG28" s="506" t="s">
        <v>4</v>
      </c>
      <c r="BH28" s="505" t="s">
        <v>0</v>
      </c>
      <c r="BI28" s="620" t="s">
        <v>1</v>
      </c>
      <c r="BJ28" s="620" t="s">
        <v>2</v>
      </c>
      <c r="BK28" s="620" t="s">
        <v>3</v>
      </c>
      <c r="BL28" s="506" t="s">
        <v>4</v>
      </c>
      <c r="BM28" s="505" t="s">
        <v>0</v>
      </c>
      <c r="BN28" s="620" t="s">
        <v>1</v>
      </c>
      <c r="BO28" s="620" t="s">
        <v>2</v>
      </c>
      <c r="BP28" s="620" t="s">
        <v>3</v>
      </c>
      <c r="BQ28" s="506" t="s">
        <v>4</v>
      </c>
      <c r="BR28" s="505" t="s">
        <v>298</v>
      </c>
      <c r="BS28" s="620" t="s">
        <v>161</v>
      </c>
      <c r="BT28" s="620" t="s">
        <v>162</v>
      </c>
      <c r="BU28" s="621" t="s">
        <v>163</v>
      </c>
      <c r="BV28" s="943"/>
      <c r="BW28" s="943"/>
      <c r="BX28" s="943"/>
      <c r="BY28" s="943"/>
      <c r="BZ28" s="943"/>
      <c r="CA28" s="943"/>
      <c r="CB28" s="943"/>
      <c r="CC28" s="943"/>
      <c r="CD28" s="943"/>
      <c r="CE28" s="943"/>
      <c r="CF28" s="943"/>
      <c r="CG28" s="943"/>
      <c r="CH28" s="943"/>
      <c r="CI28" s="943"/>
      <c r="CJ28" s="943"/>
      <c r="CK28" s="943"/>
      <c r="CL28" s="943"/>
      <c r="CM28" s="943"/>
      <c r="CN28" s="943"/>
      <c r="CO28" s="943"/>
      <c r="CP28" s="943"/>
      <c r="CQ28" s="943"/>
      <c r="CR28" s="943"/>
      <c r="CS28" s="943"/>
      <c r="CT28" s="943"/>
      <c r="CU28" s="943"/>
      <c r="CV28" s="943"/>
      <c r="CW28" s="943"/>
      <c r="CX28" s="943"/>
      <c r="CY28" s="943"/>
      <c r="CZ28" s="943"/>
    </row>
    <row r="29" s="362" customFormat="true" ht="15" customHeight="true" x14ac:dyDescent="0.2">
      <c r="A29" s="1132" t="s">
        <v>58</v>
      </c>
      <c r="B29" s="427" t="s">
        <v>50</v>
      </c>
      <c r="C29" s="174">
        <v>17.618507893047688</v>
      </c>
      <c r="D29" s="173">
        <v>25.115215835390618</v>
      </c>
      <c r="E29" s="173">
        <v>42.539737057012246</v>
      </c>
      <c r="F29" s="173">
        <v>52.501778935025733</v>
      </c>
      <c r="G29" s="172">
        <v>71.06974972779156</v>
      </c>
      <c r="H29" s="171">
        <v>53.238621282593932</v>
      </c>
      <c r="I29" s="173">
        <v>78.425108480646571</v>
      </c>
      <c r="J29" s="173">
        <v>79.396505791340616</v>
      </c>
      <c r="K29" s="173">
        <v>83.662021372310562</v>
      </c>
      <c r="L29" s="170">
        <v>89.464414731491502</v>
      </c>
      <c r="M29" s="174">
        <v>14.944510687515649</v>
      </c>
      <c r="N29" s="173">
        <v>19.585745274050215</v>
      </c>
      <c r="O29" s="173">
        <v>25.277857222641526</v>
      </c>
      <c r="P29" s="173">
        <v>31.56778176219693</v>
      </c>
      <c r="Q29" s="172">
        <v>42.893274998608206</v>
      </c>
      <c r="R29" s="171">
        <v>65.998962197416489</v>
      </c>
      <c r="S29" s="173">
        <v>47.583843809967156</v>
      </c>
      <c r="T29" s="173">
        <v>18.847601479862544</v>
      </c>
      <c r="U29" s="170">
        <v>29.71682632883531</v>
      </c>
      <c r="V29" s="487"/>
      <c r="W29" s="487"/>
      <c r="X29" s="487"/>
      <c r="Y29" s="487"/>
      <c r="Z29" s="487"/>
      <c r="AA29" s="487"/>
      <c r="AB29" s="487"/>
      <c r="AC29" s="487"/>
      <c r="AD29" s="487"/>
      <c r="AE29" s="487"/>
      <c r="AF29" s="487"/>
      <c r="AG29" s="487"/>
      <c r="AH29" s="487"/>
      <c r="AI29" s="487"/>
      <c r="AJ29" s="487"/>
      <c r="AK29" s="487"/>
      <c r="AL29" s="487"/>
      <c r="AM29" s="487"/>
      <c r="AN29" s="487"/>
      <c r="AO29" s="487"/>
      <c r="AP29" s="487"/>
      <c r="AQ29" s="487"/>
      <c r="AR29" s="487"/>
      <c r="AS29" s="487"/>
      <c r="AT29" s="487"/>
      <c r="AU29" s="487"/>
      <c r="AV29" s="487"/>
      <c r="AW29" s="487"/>
      <c r="AX29" s="487"/>
      <c r="AY29" s="487"/>
      <c r="AZ29" s="940"/>
      <c r="BA29" s="1123" t="s">
        <v>58</v>
      </c>
      <c r="BB29" s="645" t="s">
        <v>50</v>
      </c>
      <c r="BC29" s="92" t="s">
        <v>36</v>
      </c>
      <c r="BD29" s="88" t="s">
        <v>36</v>
      </c>
      <c r="BE29" s="88" t="s">
        <v>36</v>
      </c>
      <c r="BF29" s="88" t="s">
        <v>36</v>
      </c>
      <c r="BG29" s="83" t="s">
        <v>36</v>
      </c>
      <c r="BH29" s="92" t="s">
        <v>36</v>
      </c>
      <c r="BI29" s="88" t="s">
        <v>36</v>
      </c>
      <c r="BJ29" s="88" t="s">
        <v>36</v>
      </c>
      <c r="BK29" s="88" t="s">
        <v>36</v>
      </c>
      <c r="BL29" s="83" t="s">
        <v>36</v>
      </c>
      <c r="BM29" s="92" t="s">
        <v>36</v>
      </c>
      <c r="BN29" s="88" t="s">
        <v>36</v>
      </c>
      <c r="BO29" s="88" t="s">
        <v>36</v>
      </c>
      <c r="BP29" s="88" t="s">
        <v>36</v>
      </c>
      <c r="BQ29" s="83" t="s">
        <v>36</v>
      </c>
      <c r="BR29" s="92" t="s">
        <v>36</v>
      </c>
      <c r="BS29" s="88" t="s">
        <v>36</v>
      </c>
      <c r="BT29" s="88" t="s">
        <v>36</v>
      </c>
      <c r="BU29" s="78" t="s">
        <v>36</v>
      </c>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row>
    <row r="30" s="362" customFormat="true" ht="15" customHeight="true" x14ac:dyDescent="0.2">
      <c r="A30" s="1133"/>
      <c r="B30" s="428" t="s">
        <v>49</v>
      </c>
      <c r="C30" s="169">
        <v>82.381492106952408</v>
      </c>
      <c r="D30" s="168">
        <v>74.884784164609698</v>
      </c>
      <c r="E30" s="168">
        <v>57.460262942987363</v>
      </c>
      <c r="F30" s="168">
        <v>47.498221064973663</v>
      </c>
      <c r="G30" s="167">
        <v>28.930250272208756</v>
      </c>
      <c r="H30" s="166">
        <v>46.761378717406757</v>
      </c>
      <c r="I30" s="168">
        <v>21.574891519353386</v>
      </c>
      <c r="J30" s="168">
        <v>20.603494208659363</v>
      </c>
      <c r="K30" s="168">
        <v>16.337978627689424</v>
      </c>
      <c r="L30" s="165">
        <v>10.535585268508486</v>
      </c>
      <c r="M30" s="169">
        <v>85.055489312484127</v>
      </c>
      <c r="N30" s="168">
        <v>80.414254725950116</v>
      </c>
      <c r="O30" s="168">
        <v>74.722142777358627</v>
      </c>
      <c r="P30" s="168">
        <v>68.432218237803383</v>
      </c>
      <c r="Q30" s="167">
        <v>57.106725001391588</v>
      </c>
      <c r="R30" s="166">
        <v>34.001037802582147</v>
      </c>
      <c r="S30" s="168">
        <v>52.416156190032112</v>
      </c>
      <c r="T30" s="168">
        <v>81.152398520138576</v>
      </c>
      <c r="U30" s="165">
        <v>70.2831736711654</v>
      </c>
      <c r="V30" s="487"/>
      <c r="W30" s="487"/>
      <c r="X30" s="487"/>
      <c r="Y30" s="487"/>
      <c r="Z30" s="487"/>
      <c r="AA30" s="487"/>
      <c r="AB30" s="487"/>
      <c r="AC30" s="487"/>
      <c r="AD30" s="487"/>
      <c r="AE30" s="487"/>
      <c r="AF30" s="487"/>
      <c r="AG30" s="487"/>
      <c r="AH30" s="487"/>
      <c r="AI30" s="487"/>
      <c r="AJ30" s="487"/>
      <c r="AK30" s="487"/>
      <c r="AL30" s="487"/>
      <c r="AM30" s="487"/>
      <c r="AN30" s="487"/>
      <c r="AO30" s="487"/>
      <c r="AP30" s="487"/>
      <c r="AQ30" s="487"/>
      <c r="AR30" s="487"/>
      <c r="AS30" s="487"/>
      <c r="AT30" s="487"/>
      <c r="AU30" s="487"/>
      <c r="AV30" s="487"/>
      <c r="AW30" s="487"/>
      <c r="AX30" s="487"/>
      <c r="AY30" s="487"/>
      <c r="AZ30" s="940"/>
      <c r="BA30" s="1124"/>
      <c r="BB30" s="643" t="s">
        <v>49</v>
      </c>
      <c r="BC30" s="91" t="s">
        <v>36</v>
      </c>
      <c r="BD30" s="87" t="s">
        <v>36</v>
      </c>
      <c r="BE30" s="87" t="s">
        <v>36</v>
      </c>
      <c r="BF30" s="87" t="s">
        <v>36</v>
      </c>
      <c r="BG30" s="82" t="s">
        <v>36</v>
      </c>
      <c r="BH30" s="91" t="s">
        <v>36</v>
      </c>
      <c r="BI30" s="87" t="s">
        <v>36</v>
      </c>
      <c r="BJ30" s="87" t="s">
        <v>36</v>
      </c>
      <c r="BK30" s="87" t="s">
        <v>36</v>
      </c>
      <c r="BL30" s="82" t="s">
        <v>36</v>
      </c>
      <c r="BM30" s="91" t="s">
        <v>36</v>
      </c>
      <c r="BN30" s="87" t="s">
        <v>36</v>
      </c>
      <c r="BO30" s="87" t="s">
        <v>36</v>
      </c>
      <c r="BP30" s="87" t="s">
        <v>36</v>
      </c>
      <c r="BQ30" s="82" t="s">
        <v>36</v>
      </c>
      <c r="BR30" s="91" t="s">
        <v>36</v>
      </c>
      <c r="BS30" s="87" t="s">
        <v>36</v>
      </c>
      <c r="BT30" s="87" t="s">
        <v>36</v>
      </c>
      <c r="BU30" s="77" t="s">
        <v>36</v>
      </c>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row>
    <row r="31" s="357" customFormat="true" ht="15" customHeight="true" x14ac:dyDescent="0.2">
      <c r="A31" s="1133" t="s">
        <v>105</v>
      </c>
      <c r="B31" s="428" t="s">
        <v>50</v>
      </c>
      <c r="C31" s="169">
        <v>17.456112861611171</v>
      </c>
      <c r="D31" s="168">
        <v>24.960881262704572</v>
      </c>
      <c r="E31" s="168">
        <v>42.46109772825892</v>
      </c>
      <c r="F31" s="168">
        <v>52.498191021845543</v>
      </c>
      <c r="G31" s="167">
        <v>71.061247842893366</v>
      </c>
      <c r="H31" s="166">
        <v>53.143683315670863</v>
      </c>
      <c r="I31" s="168">
        <v>78.412560751813899</v>
      </c>
      <c r="J31" s="168">
        <v>79.387092593039554</v>
      </c>
      <c r="K31" s="168">
        <v>83.658551160179755</v>
      </c>
      <c r="L31" s="165">
        <v>89.464414731491502</v>
      </c>
      <c r="M31" s="169">
        <v>14.871151976904773</v>
      </c>
      <c r="N31" s="168">
        <v>19.305458221344011</v>
      </c>
      <c r="O31" s="168">
        <v>25.188382151658971</v>
      </c>
      <c r="P31" s="168">
        <v>31.49182496337778</v>
      </c>
      <c r="Q31" s="167">
        <v>42.882631501379635</v>
      </c>
      <c r="R31" s="166">
        <v>65.967938814031839</v>
      </c>
      <c r="S31" s="168">
        <v>47.35174269115884</v>
      </c>
      <c r="T31" s="168">
        <v>18.780266364265646</v>
      </c>
      <c r="U31" s="165">
        <v>29.67286106786004</v>
      </c>
      <c r="V31" s="487"/>
      <c r="W31" s="487"/>
      <c r="X31" s="487"/>
      <c r="Y31" s="487"/>
      <c r="Z31" s="487"/>
      <c r="AA31" s="487"/>
      <c r="AB31" s="487"/>
      <c r="AC31" s="487"/>
      <c r="AD31" s="487"/>
      <c r="AE31" s="487"/>
      <c r="AF31" s="487"/>
      <c r="AG31" s="487"/>
      <c r="AH31" s="487"/>
      <c r="AI31" s="487"/>
      <c r="AJ31" s="487"/>
      <c r="AK31" s="487"/>
      <c r="AL31" s="487"/>
      <c r="AM31" s="487"/>
      <c r="AN31" s="487"/>
      <c r="AO31" s="487"/>
      <c r="AP31" s="487"/>
      <c r="AQ31" s="487"/>
      <c r="AR31" s="487"/>
      <c r="AS31" s="487"/>
      <c r="AT31" s="487"/>
      <c r="AU31" s="487"/>
      <c r="AV31" s="487"/>
      <c r="AW31" s="487"/>
      <c r="AX31" s="487"/>
      <c r="AY31" s="487"/>
      <c r="AZ31" s="940"/>
      <c r="BA31" s="1124" t="s">
        <v>105</v>
      </c>
      <c r="BB31" s="643" t="s">
        <v>50</v>
      </c>
      <c r="BC31" s="91" t="s">
        <v>36</v>
      </c>
      <c r="BD31" s="87" t="s">
        <v>36</v>
      </c>
      <c r="BE31" s="87" t="s">
        <v>36</v>
      </c>
      <c r="BF31" s="87" t="s">
        <v>36</v>
      </c>
      <c r="BG31" s="82" t="s">
        <v>36</v>
      </c>
      <c r="BH31" s="91" t="s">
        <v>36</v>
      </c>
      <c r="BI31" s="87" t="s">
        <v>36</v>
      </c>
      <c r="BJ31" s="87" t="s">
        <v>36</v>
      </c>
      <c r="BK31" s="87" t="s">
        <v>36</v>
      </c>
      <c r="BL31" s="82" t="s">
        <v>36</v>
      </c>
      <c r="BM31" s="91" t="s">
        <v>36</v>
      </c>
      <c r="BN31" s="87" t="s">
        <v>36</v>
      </c>
      <c r="BO31" s="87" t="s">
        <v>36</v>
      </c>
      <c r="BP31" s="87" t="s">
        <v>36</v>
      </c>
      <c r="BQ31" s="82" t="s">
        <v>36</v>
      </c>
      <c r="BR31" s="91" t="s">
        <v>36</v>
      </c>
      <c r="BS31" s="87" t="s">
        <v>36</v>
      </c>
      <c r="BT31" s="87" t="s">
        <v>36</v>
      </c>
      <c r="BU31" s="77" t="s">
        <v>36</v>
      </c>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row>
    <row r="32" s="357" customFormat="true" ht="15" customHeight="true" x14ac:dyDescent="0.2">
      <c r="A32" s="1133"/>
      <c r="B32" s="428" t="s">
        <v>49</v>
      </c>
      <c r="C32" s="169">
        <v>82.543887138388953</v>
      </c>
      <c r="D32" s="168">
        <v>75.039118737295752</v>
      </c>
      <c r="E32" s="168">
        <v>57.538902271740689</v>
      </c>
      <c r="F32" s="168">
        <v>47.501808978153839</v>
      </c>
      <c r="G32" s="167">
        <v>28.938752157106961</v>
      </c>
      <c r="H32" s="166">
        <v>46.856316684329833</v>
      </c>
      <c r="I32" s="168">
        <v>21.587439248186055</v>
      </c>
      <c r="J32" s="168">
        <v>20.612907406960428</v>
      </c>
      <c r="K32" s="168">
        <v>16.341448839820234</v>
      </c>
      <c r="L32" s="165">
        <v>10.535585268508486</v>
      </c>
      <c r="M32" s="169">
        <v>85.128848023095017</v>
      </c>
      <c r="N32" s="168">
        <v>80.694541778656287</v>
      </c>
      <c r="O32" s="168">
        <v>74.811617848341186</v>
      </c>
      <c r="P32" s="168">
        <v>68.508175036622518</v>
      </c>
      <c r="Q32" s="167">
        <v>57.117368498620166</v>
      </c>
      <c r="R32" s="166">
        <v>34.032061185966796</v>
      </c>
      <c r="S32" s="168">
        <v>52.648257308840442</v>
      </c>
      <c r="T32" s="168">
        <v>81.21973363573548</v>
      </c>
      <c r="U32" s="165">
        <v>70.327138932140684</v>
      </c>
      <c r="V32" s="487"/>
      <c r="W32" s="487"/>
      <c r="X32" s="487"/>
      <c r="Y32" s="487"/>
      <c r="Z32" s="487"/>
      <c r="AA32" s="487"/>
      <c r="AB32" s="487"/>
      <c r="AC32" s="487"/>
      <c r="AD32" s="487"/>
      <c r="AE32" s="487"/>
      <c r="AF32" s="487"/>
      <c r="AG32" s="487"/>
      <c r="AH32" s="487"/>
      <c r="AI32" s="487"/>
      <c r="AJ32" s="487"/>
      <c r="AK32" s="487"/>
      <c r="AL32" s="487"/>
      <c r="AM32" s="487"/>
      <c r="AN32" s="487"/>
      <c r="AO32" s="487"/>
      <c r="AP32" s="487"/>
      <c r="AQ32" s="487"/>
      <c r="AR32" s="487"/>
      <c r="AS32" s="487"/>
      <c r="AT32" s="487"/>
      <c r="AU32" s="487"/>
      <c r="AV32" s="487"/>
      <c r="AW32" s="487"/>
      <c r="AX32" s="487"/>
      <c r="AY32" s="487"/>
      <c r="AZ32" s="940"/>
      <c r="BA32" s="1124"/>
      <c r="BB32" s="643" t="s">
        <v>49</v>
      </c>
      <c r="BC32" s="91" t="s">
        <v>36</v>
      </c>
      <c r="BD32" s="87" t="s">
        <v>36</v>
      </c>
      <c r="BE32" s="87" t="s">
        <v>36</v>
      </c>
      <c r="BF32" s="87" t="s">
        <v>36</v>
      </c>
      <c r="BG32" s="82" t="s">
        <v>36</v>
      </c>
      <c r="BH32" s="91" t="s">
        <v>36</v>
      </c>
      <c r="BI32" s="87" t="s">
        <v>36</v>
      </c>
      <c r="BJ32" s="87" t="s">
        <v>36</v>
      </c>
      <c r="BK32" s="87" t="s">
        <v>36</v>
      </c>
      <c r="BL32" s="82" t="s">
        <v>36</v>
      </c>
      <c r="BM32" s="91" t="s">
        <v>36</v>
      </c>
      <c r="BN32" s="87" t="s">
        <v>36</v>
      </c>
      <c r="BO32" s="87" t="s">
        <v>36</v>
      </c>
      <c r="BP32" s="87" t="s">
        <v>36</v>
      </c>
      <c r="BQ32" s="82" t="s">
        <v>36</v>
      </c>
      <c r="BR32" s="91" t="s">
        <v>36</v>
      </c>
      <c r="BS32" s="87" t="s">
        <v>36</v>
      </c>
      <c r="BT32" s="87" t="s">
        <v>36</v>
      </c>
      <c r="BU32" s="77" t="s">
        <v>36</v>
      </c>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row>
    <row r="33" s="357" customFormat="true" ht="15" customHeight="true" x14ac:dyDescent="0.2">
      <c r="A33" s="1133" t="s">
        <v>106</v>
      </c>
      <c r="B33" s="428" t="s">
        <v>50</v>
      </c>
      <c r="C33" s="107" t="s">
        <v>36</v>
      </c>
      <c r="D33" s="104" t="s">
        <v>36</v>
      </c>
      <c r="E33" s="104" t="s">
        <v>36</v>
      </c>
      <c r="F33" s="104" t="s">
        <v>36</v>
      </c>
      <c r="G33" s="101" t="s">
        <v>36</v>
      </c>
      <c r="H33" s="98" t="s">
        <v>36</v>
      </c>
      <c r="I33" s="104" t="s">
        <v>36</v>
      </c>
      <c r="J33" s="104" t="s">
        <v>36</v>
      </c>
      <c r="K33" s="104" t="s">
        <v>36</v>
      </c>
      <c r="L33" s="95" t="s">
        <v>36</v>
      </c>
      <c r="M33" s="107" t="s">
        <v>36</v>
      </c>
      <c r="N33" s="104" t="s">
        <v>36</v>
      </c>
      <c r="O33" s="104" t="s">
        <v>36</v>
      </c>
      <c r="P33" s="104" t="s">
        <v>36</v>
      </c>
      <c r="Q33" s="101" t="s">
        <v>36</v>
      </c>
      <c r="R33" s="98" t="s">
        <v>36</v>
      </c>
      <c r="S33" s="104" t="s">
        <v>36</v>
      </c>
      <c r="T33" s="104" t="s">
        <v>36</v>
      </c>
      <c r="U33" s="95" t="s">
        <v>36</v>
      </c>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94"/>
      <c r="BA33" s="1124" t="s">
        <v>106</v>
      </c>
      <c r="BB33" s="643" t="s">
        <v>50</v>
      </c>
      <c r="BC33" s="91" t="s">
        <v>36</v>
      </c>
      <c r="BD33" s="87" t="s">
        <v>36</v>
      </c>
      <c r="BE33" s="87" t="s">
        <v>36</v>
      </c>
      <c r="BF33" s="87" t="s">
        <v>36</v>
      </c>
      <c r="BG33" s="82" t="s">
        <v>36</v>
      </c>
      <c r="BH33" s="91" t="s">
        <v>36</v>
      </c>
      <c r="BI33" s="87" t="s">
        <v>36</v>
      </c>
      <c r="BJ33" s="87" t="s">
        <v>36</v>
      </c>
      <c r="BK33" s="87" t="s">
        <v>36</v>
      </c>
      <c r="BL33" s="82" t="s">
        <v>36</v>
      </c>
      <c r="BM33" s="91" t="s">
        <v>36</v>
      </c>
      <c r="BN33" s="87" t="s">
        <v>36</v>
      </c>
      <c r="BO33" s="87" t="s">
        <v>36</v>
      </c>
      <c r="BP33" s="87" t="s">
        <v>36</v>
      </c>
      <c r="BQ33" s="82" t="s">
        <v>36</v>
      </c>
      <c r="BR33" s="91" t="s">
        <v>36</v>
      </c>
      <c r="BS33" s="87" t="s">
        <v>36</v>
      </c>
      <c r="BT33" s="87" t="s">
        <v>36</v>
      </c>
      <c r="BU33" s="77" t="s">
        <v>36</v>
      </c>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row>
    <row r="34" s="357" customFormat="true" ht="15" customHeight="true" x14ac:dyDescent="0.2">
      <c r="A34" s="1133"/>
      <c r="B34" s="428" t="s">
        <v>49</v>
      </c>
      <c r="C34" s="107" t="s">
        <v>36</v>
      </c>
      <c r="D34" s="104" t="s">
        <v>36</v>
      </c>
      <c r="E34" s="104" t="s">
        <v>36</v>
      </c>
      <c r="F34" s="104" t="s">
        <v>36</v>
      </c>
      <c r="G34" s="101" t="s">
        <v>36</v>
      </c>
      <c r="H34" s="98" t="s">
        <v>36</v>
      </c>
      <c r="I34" s="104" t="s">
        <v>36</v>
      </c>
      <c r="J34" s="104" t="s">
        <v>36</v>
      </c>
      <c r="K34" s="104" t="s">
        <v>36</v>
      </c>
      <c r="L34" s="95" t="s">
        <v>36</v>
      </c>
      <c r="M34" s="107" t="s">
        <v>36</v>
      </c>
      <c r="N34" s="104" t="s">
        <v>36</v>
      </c>
      <c r="O34" s="104" t="s">
        <v>36</v>
      </c>
      <c r="P34" s="104" t="s">
        <v>36</v>
      </c>
      <c r="Q34" s="101" t="s">
        <v>36</v>
      </c>
      <c r="R34" s="98" t="s">
        <v>36</v>
      </c>
      <c r="S34" s="104" t="s">
        <v>36</v>
      </c>
      <c r="T34" s="104" t="s">
        <v>36</v>
      </c>
      <c r="U34" s="95" t="s">
        <v>36</v>
      </c>
      <c r="V34" s="3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94"/>
      <c r="BA34" s="1124"/>
      <c r="BB34" s="643" t="s">
        <v>49</v>
      </c>
      <c r="BC34" s="91" t="s">
        <v>36</v>
      </c>
      <c r="BD34" s="87" t="s">
        <v>36</v>
      </c>
      <c r="BE34" s="87" t="s">
        <v>36</v>
      </c>
      <c r="BF34" s="87" t="s">
        <v>36</v>
      </c>
      <c r="BG34" s="82" t="s">
        <v>36</v>
      </c>
      <c r="BH34" s="91" t="s">
        <v>36</v>
      </c>
      <c r="BI34" s="87" t="s">
        <v>36</v>
      </c>
      <c r="BJ34" s="87" t="s">
        <v>36</v>
      </c>
      <c r="BK34" s="87" t="s">
        <v>36</v>
      </c>
      <c r="BL34" s="82" t="s">
        <v>36</v>
      </c>
      <c r="BM34" s="91" t="s">
        <v>36</v>
      </c>
      <c r="BN34" s="87" t="s">
        <v>36</v>
      </c>
      <c r="BO34" s="87" t="s">
        <v>36</v>
      </c>
      <c r="BP34" s="87" t="s">
        <v>36</v>
      </c>
      <c r="BQ34" s="82" t="s">
        <v>36</v>
      </c>
      <c r="BR34" s="91" t="s">
        <v>36</v>
      </c>
      <c r="BS34" s="87" t="s">
        <v>36</v>
      </c>
      <c r="BT34" s="87" t="s">
        <v>36</v>
      </c>
      <c r="BU34" s="77" t="s">
        <v>36</v>
      </c>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row>
    <row r="35" s="362" customFormat="true" ht="15" customHeight="true" x14ac:dyDescent="0.2">
      <c r="A35" s="1133" t="s">
        <v>56</v>
      </c>
      <c r="B35" s="428" t="s">
        <v>50</v>
      </c>
      <c r="C35" s="169">
        <v>87.949307552555368</v>
      </c>
      <c r="D35" s="168">
        <v>90.389713165737106</v>
      </c>
      <c r="E35" s="168">
        <v>93.228803358525099</v>
      </c>
      <c r="F35" s="168">
        <v>95.32200292377378</v>
      </c>
      <c r="G35" s="167">
        <v>97.905927561062896</v>
      </c>
      <c r="H35" s="166">
        <v>92.905393688663281</v>
      </c>
      <c r="I35" s="168">
        <v>97.506541815813037</v>
      </c>
      <c r="J35" s="168">
        <v>98.285204222670828</v>
      </c>
      <c r="K35" s="168">
        <v>98.572504018805276</v>
      </c>
      <c r="L35" s="165">
        <v>98.913806877732696</v>
      </c>
      <c r="M35" s="169">
        <v>86.91860120676121</v>
      </c>
      <c r="N35" s="168">
        <v>89.847458372334799</v>
      </c>
      <c r="O35" s="168">
        <v>91.49895511839415</v>
      </c>
      <c r="P35" s="168">
        <v>92.133868843136341</v>
      </c>
      <c r="Q35" s="167">
        <v>95.299720914756335</v>
      </c>
      <c r="R35" s="166">
        <v>97.534547836210479</v>
      </c>
      <c r="S35" s="168">
        <v>92.881485536820534</v>
      </c>
      <c r="T35" s="168">
        <v>89.092373205247981</v>
      </c>
      <c r="U35" s="165">
        <v>91.10105770957972</v>
      </c>
      <c r="V35" s="487"/>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7"/>
      <c r="AZ35" s="940"/>
      <c r="BA35" s="1124" t="s">
        <v>56</v>
      </c>
      <c r="BB35" s="643" t="s">
        <v>50</v>
      </c>
      <c r="BC35" s="91" t="s">
        <v>36</v>
      </c>
      <c r="BD35" s="87" t="s">
        <v>36</v>
      </c>
      <c r="BE35" s="87" t="s">
        <v>36</v>
      </c>
      <c r="BF35" s="87" t="s">
        <v>36</v>
      </c>
      <c r="BG35" s="82" t="s">
        <v>36</v>
      </c>
      <c r="BH35" s="91" t="s">
        <v>36</v>
      </c>
      <c r="BI35" s="87" t="s">
        <v>36</v>
      </c>
      <c r="BJ35" s="87" t="s">
        <v>36</v>
      </c>
      <c r="BK35" s="87" t="s">
        <v>36</v>
      </c>
      <c r="BL35" s="82" t="s">
        <v>36</v>
      </c>
      <c r="BM35" s="91" t="s">
        <v>36</v>
      </c>
      <c r="BN35" s="87" t="s">
        <v>36</v>
      </c>
      <c r="BO35" s="87" t="s">
        <v>36</v>
      </c>
      <c r="BP35" s="87" t="s">
        <v>36</v>
      </c>
      <c r="BQ35" s="82" t="s">
        <v>36</v>
      </c>
      <c r="BR35" s="91" t="s">
        <v>36</v>
      </c>
      <c r="BS35" s="87" t="s">
        <v>36</v>
      </c>
      <c r="BT35" s="87" t="s">
        <v>36</v>
      </c>
      <c r="BU35" s="77" t="s">
        <v>36</v>
      </c>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row>
    <row r="36" s="362" customFormat="true" ht="15" customHeight="true" x14ac:dyDescent="0.2">
      <c r="A36" s="1133"/>
      <c r="B36" s="428" t="s">
        <v>49</v>
      </c>
      <c r="C36" s="169">
        <v>12.050692447444664</v>
      </c>
      <c r="D36" s="168">
        <v>9.6102868342630465</v>
      </c>
      <c r="E36" s="168">
        <v>6.7711966414748179</v>
      </c>
      <c r="F36" s="168">
        <v>4.6779970762261023</v>
      </c>
      <c r="G36" s="167">
        <v>2.0940724389371521</v>
      </c>
      <c r="H36" s="166">
        <v>7.0946063113368876</v>
      </c>
      <c r="I36" s="168">
        <v>2.493458184186871</v>
      </c>
      <c r="J36" s="168">
        <v>1.7147957773291855</v>
      </c>
      <c r="K36" s="168">
        <v>1.4274959811947661</v>
      </c>
      <c r="L36" s="165">
        <v>1.0861931222673145</v>
      </c>
      <c r="M36" s="169">
        <v>13.081398793238696</v>
      </c>
      <c r="N36" s="168">
        <v>10.152541627665379</v>
      </c>
      <c r="O36" s="168">
        <v>8.5010448816059103</v>
      </c>
      <c r="P36" s="168">
        <v>7.8661311568636876</v>
      </c>
      <c r="Q36" s="167">
        <v>4.70027908524371</v>
      </c>
      <c r="R36" s="166">
        <v>2.4654521637895184</v>
      </c>
      <c r="S36" s="168">
        <v>7.1185144631793911</v>
      </c>
      <c r="T36" s="168">
        <v>10.907626794751659</v>
      </c>
      <c r="U36" s="165">
        <v>8.8989422904205746</v>
      </c>
      <c r="V36" s="487"/>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7"/>
      <c r="AZ36" s="940"/>
      <c r="BA36" s="1124"/>
      <c r="BB36" s="643" t="s">
        <v>49</v>
      </c>
      <c r="BC36" s="91" t="s">
        <v>36</v>
      </c>
      <c r="BD36" s="87" t="s">
        <v>36</v>
      </c>
      <c r="BE36" s="87" t="s">
        <v>36</v>
      </c>
      <c r="BF36" s="87" t="s">
        <v>36</v>
      </c>
      <c r="BG36" s="82" t="s">
        <v>36</v>
      </c>
      <c r="BH36" s="91" t="s">
        <v>36</v>
      </c>
      <c r="BI36" s="87" t="s">
        <v>36</v>
      </c>
      <c r="BJ36" s="87" t="s">
        <v>36</v>
      </c>
      <c r="BK36" s="87" t="s">
        <v>36</v>
      </c>
      <c r="BL36" s="82" t="s">
        <v>36</v>
      </c>
      <c r="BM36" s="91" t="s">
        <v>36</v>
      </c>
      <c r="BN36" s="87" t="s">
        <v>36</v>
      </c>
      <c r="BO36" s="87" t="s">
        <v>36</v>
      </c>
      <c r="BP36" s="87" t="s">
        <v>36</v>
      </c>
      <c r="BQ36" s="82" t="s">
        <v>36</v>
      </c>
      <c r="BR36" s="91" t="s">
        <v>36</v>
      </c>
      <c r="BS36" s="87" t="s">
        <v>36</v>
      </c>
      <c r="BT36" s="87" t="s">
        <v>36</v>
      </c>
      <c r="BU36" s="77" t="s">
        <v>36</v>
      </c>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row>
    <row r="37" s="362" customFormat="true" ht="15" customHeight="true" x14ac:dyDescent="0.2">
      <c r="A37" s="1133" t="s">
        <v>165</v>
      </c>
      <c r="B37" s="428" t="s">
        <v>50</v>
      </c>
      <c r="C37" s="169">
        <v>90.466086367217784</v>
      </c>
      <c r="D37" s="168">
        <v>91.879452412469874</v>
      </c>
      <c r="E37" s="168">
        <v>94.216545572677248</v>
      </c>
      <c r="F37" s="168">
        <v>96.037389779076435</v>
      </c>
      <c r="G37" s="167">
        <v>98.039341806065636</v>
      </c>
      <c r="H37" s="166">
        <v>94.375779187084305</v>
      </c>
      <c r="I37" s="168">
        <v>97.990616811263436</v>
      </c>
      <c r="J37" s="168">
        <v>98.420171567843511</v>
      </c>
      <c r="K37" s="168">
        <v>98.611769151650478</v>
      </c>
      <c r="L37" s="165">
        <v>99.066310414192955</v>
      </c>
      <c r="M37" s="169">
        <v>89.923819264721701</v>
      </c>
      <c r="N37" s="168">
        <v>91.166293630541702</v>
      </c>
      <c r="O37" s="168">
        <v>92.846734484763545</v>
      </c>
      <c r="P37" s="168">
        <v>93.125691177090303</v>
      </c>
      <c r="Q37" s="167">
        <v>95.851176102745654</v>
      </c>
      <c r="R37" s="166">
        <v>97.820759720902785</v>
      </c>
      <c r="S37" s="168">
        <v>93.714547665693402</v>
      </c>
      <c r="T37" s="168">
        <v>90.967493619507849</v>
      </c>
      <c r="U37" s="165">
        <v>93.199026364385816</v>
      </c>
      <c r="V37" s="487"/>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7"/>
      <c r="AZ37" s="940"/>
      <c r="BA37" s="1124" t="s">
        <v>127</v>
      </c>
      <c r="BB37" s="643" t="s">
        <v>50</v>
      </c>
      <c r="BC37" s="91" t="s">
        <v>36</v>
      </c>
      <c r="BD37" s="87" t="s">
        <v>36</v>
      </c>
      <c r="BE37" s="87" t="s">
        <v>36</v>
      </c>
      <c r="BF37" s="87" t="s">
        <v>36</v>
      </c>
      <c r="BG37" s="82" t="s">
        <v>36</v>
      </c>
      <c r="BH37" s="91" t="s">
        <v>36</v>
      </c>
      <c r="BI37" s="87" t="s">
        <v>36</v>
      </c>
      <c r="BJ37" s="87" t="s">
        <v>36</v>
      </c>
      <c r="BK37" s="87" t="s">
        <v>36</v>
      </c>
      <c r="BL37" s="82" t="s">
        <v>36</v>
      </c>
      <c r="BM37" s="91" t="s">
        <v>36</v>
      </c>
      <c r="BN37" s="87" t="s">
        <v>36</v>
      </c>
      <c r="BO37" s="87" t="s">
        <v>36</v>
      </c>
      <c r="BP37" s="87" t="s">
        <v>36</v>
      </c>
      <c r="BQ37" s="82" t="s">
        <v>36</v>
      </c>
      <c r="BR37" s="91" t="s">
        <v>36</v>
      </c>
      <c r="BS37" s="87" t="s">
        <v>36</v>
      </c>
      <c r="BT37" s="87" t="s">
        <v>36</v>
      </c>
      <c r="BU37" s="77" t="s">
        <v>36</v>
      </c>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row>
    <row r="38" s="362" customFormat="true" ht="15" customHeight="true" x14ac:dyDescent="0.2">
      <c r="A38" s="1133"/>
      <c r="B38" s="428" t="s">
        <v>49</v>
      </c>
      <c r="C38" s="169">
        <v>9.5339136327821379</v>
      </c>
      <c r="D38" s="168">
        <v>8.1205475875301367</v>
      </c>
      <c r="E38" s="168">
        <v>5.7834544273227166</v>
      </c>
      <c r="F38" s="168">
        <v>3.9626102209234149</v>
      </c>
      <c r="G38" s="167">
        <v>1.9606581939344609</v>
      </c>
      <c r="H38" s="166">
        <v>5.6242208129158113</v>
      </c>
      <c r="I38" s="168">
        <v>2.0093831887365043</v>
      </c>
      <c r="J38" s="168">
        <v>1.5798284321564837</v>
      </c>
      <c r="K38" s="168">
        <v>1.3882308483495458</v>
      </c>
      <c r="L38" s="165">
        <v>0.93368958580706574</v>
      </c>
      <c r="M38" s="169">
        <v>10.076180735278346</v>
      </c>
      <c r="N38" s="168">
        <v>8.8337063694583904</v>
      </c>
      <c r="O38" s="168">
        <v>7.1532655152364955</v>
      </c>
      <c r="P38" s="168">
        <v>6.874308822909776</v>
      </c>
      <c r="Q38" s="167">
        <v>4.1488238972543039</v>
      </c>
      <c r="R38" s="166">
        <v>2.1792402790973799</v>
      </c>
      <c r="S38" s="168">
        <v>6.2854523343064388</v>
      </c>
      <c r="T38" s="168">
        <v>9.0325063804919736</v>
      </c>
      <c r="U38" s="165">
        <v>6.8009736356144321</v>
      </c>
      <c r="V38" s="487"/>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7"/>
      <c r="AZ38" s="940"/>
      <c r="BA38" s="1124"/>
      <c r="BB38" s="643" t="s">
        <v>49</v>
      </c>
      <c r="BC38" s="91" t="s">
        <v>36</v>
      </c>
      <c r="BD38" s="87" t="s">
        <v>36</v>
      </c>
      <c r="BE38" s="87" t="s">
        <v>36</v>
      </c>
      <c r="BF38" s="87" t="s">
        <v>36</v>
      </c>
      <c r="BG38" s="82" t="s">
        <v>36</v>
      </c>
      <c r="BH38" s="91" t="s">
        <v>36</v>
      </c>
      <c r="BI38" s="87" t="s">
        <v>36</v>
      </c>
      <c r="BJ38" s="87" t="s">
        <v>36</v>
      </c>
      <c r="BK38" s="87" t="s">
        <v>36</v>
      </c>
      <c r="BL38" s="82" t="s">
        <v>36</v>
      </c>
      <c r="BM38" s="91" t="s">
        <v>36</v>
      </c>
      <c r="BN38" s="87" t="s">
        <v>36</v>
      </c>
      <c r="BO38" s="87" t="s">
        <v>36</v>
      </c>
      <c r="BP38" s="87" t="s">
        <v>36</v>
      </c>
      <c r="BQ38" s="82" t="s">
        <v>36</v>
      </c>
      <c r="BR38" s="91" t="s">
        <v>36</v>
      </c>
      <c r="BS38" s="87" t="s">
        <v>36</v>
      </c>
      <c r="BT38" s="87" t="s">
        <v>36</v>
      </c>
      <c r="BU38" s="77" t="s">
        <v>36</v>
      </c>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row>
    <row r="39" s="357" customFormat="true" ht="15" customHeight="true" x14ac:dyDescent="0.2">
      <c r="A39" s="1133" t="s">
        <v>124</v>
      </c>
      <c r="B39" s="428" t="s">
        <v>50</v>
      </c>
      <c r="C39" s="107" t="s">
        <v>36</v>
      </c>
      <c r="D39" s="104" t="s">
        <v>36</v>
      </c>
      <c r="E39" s="104" t="s">
        <v>36</v>
      </c>
      <c r="F39" s="104" t="s">
        <v>36</v>
      </c>
      <c r="G39" s="101" t="s">
        <v>36</v>
      </c>
      <c r="H39" s="98" t="s">
        <v>36</v>
      </c>
      <c r="I39" s="104" t="s">
        <v>36</v>
      </c>
      <c r="J39" s="104" t="s">
        <v>36</v>
      </c>
      <c r="K39" s="104" t="s">
        <v>36</v>
      </c>
      <c r="L39" s="95" t="s">
        <v>36</v>
      </c>
      <c r="M39" s="107" t="s">
        <v>36</v>
      </c>
      <c r="N39" s="104" t="s">
        <v>36</v>
      </c>
      <c r="O39" s="104" t="s">
        <v>36</v>
      </c>
      <c r="P39" s="104" t="s">
        <v>36</v>
      </c>
      <c r="Q39" s="101" t="s">
        <v>36</v>
      </c>
      <c r="R39" s="98" t="s">
        <v>36</v>
      </c>
      <c r="S39" s="104" t="s">
        <v>36</v>
      </c>
      <c r="T39" s="104" t="s">
        <v>36</v>
      </c>
      <c r="U39" s="95" t="s">
        <v>36</v>
      </c>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94"/>
      <c r="BA39" s="1124" t="s">
        <v>124</v>
      </c>
      <c r="BB39" s="643" t="s">
        <v>50</v>
      </c>
      <c r="BC39" s="91" t="s">
        <v>36</v>
      </c>
      <c r="BD39" s="87" t="s">
        <v>36</v>
      </c>
      <c r="BE39" s="87" t="s">
        <v>36</v>
      </c>
      <c r="BF39" s="87" t="s">
        <v>36</v>
      </c>
      <c r="BG39" s="82" t="s">
        <v>36</v>
      </c>
      <c r="BH39" s="91" t="s">
        <v>36</v>
      </c>
      <c r="BI39" s="87" t="s">
        <v>36</v>
      </c>
      <c r="BJ39" s="87" t="s">
        <v>36</v>
      </c>
      <c r="BK39" s="87" t="s">
        <v>36</v>
      </c>
      <c r="BL39" s="82" t="s">
        <v>36</v>
      </c>
      <c r="BM39" s="91" t="s">
        <v>36</v>
      </c>
      <c r="BN39" s="87" t="s">
        <v>36</v>
      </c>
      <c r="BO39" s="87" t="s">
        <v>36</v>
      </c>
      <c r="BP39" s="87" t="s">
        <v>36</v>
      </c>
      <c r="BQ39" s="82" t="s">
        <v>36</v>
      </c>
      <c r="BR39" s="91" t="s">
        <v>36</v>
      </c>
      <c r="BS39" s="87" t="s">
        <v>36</v>
      </c>
      <c r="BT39" s="87" t="s">
        <v>36</v>
      </c>
      <c r="BU39" s="77" t="s">
        <v>36</v>
      </c>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row>
    <row r="40" s="357" customFormat="true" ht="15" customHeight="true" x14ac:dyDescent="0.2">
      <c r="A40" s="1133"/>
      <c r="B40" s="428" t="s">
        <v>49</v>
      </c>
      <c r="C40" s="107" t="s">
        <v>36</v>
      </c>
      <c r="D40" s="104" t="s">
        <v>36</v>
      </c>
      <c r="E40" s="104" t="s">
        <v>36</v>
      </c>
      <c r="F40" s="104" t="s">
        <v>36</v>
      </c>
      <c r="G40" s="101" t="s">
        <v>36</v>
      </c>
      <c r="H40" s="98" t="s">
        <v>36</v>
      </c>
      <c r="I40" s="104" t="s">
        <v>36</v>
      </c>
      <c r="J40" s="104" t="s">
        <v>36</v>
      </c>
      <c r="K40" s="104" t="s">
        <v>36</v>
      </c>
      <c r="L40" s="95" t="s">
        <v>36</v>
      </c>
      <c r="M40" s="107" t="s">
        <v>36</v>
      </c>
      <c r="N40" s="104" t="s">
        <v>36</v>
      </c>
      <c r="O40" s="104" t="s">
        <v>36</v>
      </c>
      <c r="P40" s="104" t="s">
        <v>36</v>
      </c>
      <c r="Q40" s="101" t="s">
        <v>36</v>
      </c>
      <c r="R40" s="98" t="s">
        <v>36</v>
      </c>
      <c r="S40" s="104" t="s">
        <v>36</v>
      </c>
      <c r="T40" s="104" t="s">
        <v>36</v>
      </c>
      <c r="U40" s="95" t="s">
        <v>36</v>
      </c>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94"/>
      <c r="BA40" s="1124"/>
      <c r="BB40" s="643" t="s">
        <v>49</v>
      </c>
      <c r="BC40" s="91" t="s">
        <v>36</v>
      </c>
      <c r="BD40" s="87" t="s">
        <v>36</v>
      </c>
      <c r="BE40" s="87" t="s">
        <v>36</v>
      </c>
      <c r="BF40" s="87" t="s">
        <v>36</v>
      </c>
      <c r="BG40" s="82" t="s">
        <v>36</v>
      </c>
      <c r="BH40" s="91" t="s">
        <v>36</v>
      </c>
      <c r="BI40" s="87" t="s">
        <v>36</v>
      </c>
      <c r="BJ40" s="87" t="s">
        <v>36</v>
      </c>
      <c r="BK40" s="87" t="s">
        <v>36</v>
      </c>
      <c r="BL40" s="82" t="s">
        <v>36</v>
      </c>
      <c r="BM40" s="91" t="s">
        <v>36</v>
      </c>
      <c r="BN40" s="87" t="s">
        <v>36</v>
      </c>
      <c r="BO40" s="87" t="s">
        <v>36</v>
      </c>
      <c r="BP40" s="87" t="s">
        <v>36</v>
      </c>
      <c r="BQ40" s="82" t="s">
        <v>36</v>
      </c>
      <c r="BR40" s="91" t="s">
        <v>36</v>
      </c>
      <c r="BS40" s="87" t="s">
        <v>36</v>
      </c>
      <c r="BT40" s="87" t="s">
        <v>36</v>
      </c>
      <c r="BU40" s="77" t="s">
        <v>36</v>
      </c>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row>
    <row r="41" s="362" customFormat="true" ht="15" customHeight="true" x14ac:dyDescent="0.2">
      <c r="A41" s="1133" t="s">
        <v>57</v>
      </c>
      <c r="B41" s="428" t="s">
        <v>50</v>
      </c>
      <c r="C41" s="169">
        <v>1.2283725092028692</v>
      </c>
      <c r="D41" s="168">
        <v>0.74398340028293442</v>
      </c>
      <c r="E41" s="168">
        <v>0.11869552943118877</v>
      </c>
      <c r="F41" s="168">
        <v>0.15638003136547188</v>
      </c>
      <c r="G41" s="167">
        <v>0.11550462475360952</v>
      </c>
      <c r="H41" s="166">
        <v>9.7236296411020412E-2</v>
      </c>
      <c r="I41" s="168">
        <v>4.1117641266556787E-2</v>
      </c>
      <c r="J41" s="168">
        <v>0</v>
      </c>
      <c r="K41" s="168">
        <v>9.2312706458480415E-2</v>
      </c>
      <c r="L41" s="165">
        <v>6.1962920481127455E-3</v>
      </c>
      <c r="M41" s="169">
        <v>1.7209173911518976</v>
      </c>
      <c r="N41" s="168">
        <v>0.93651246034923352</v>
      </c>
      <c r="O41" s="168">
        <v>0.11724196988734067</v>
      </c>
      <c r="P41" s="168">
        <v>0.14725816650292836</v>
      </c>
      <c r="Q41" s="167">
        <v>0.34552845342652061</v>
      </c>
      <c r="R41" s="166">
        <v>2.9378773164612602E-2</v>
      </c>
      <c r="S41" s="168">
        <v>7.5903034249690249E-2</v>
      </c>
      <c r="T41" s="168">
        <v>1.3184607498508218</v>
      </c>
      <c r="U41" s="165">
        <v>3.4793343991645916E-2</v>
      </c>
      <c r="V41" s="487"/>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7"/>
      <c r="AZ41" s="940"/>
      <c r="BA41" s="1124" t="s">
        <v>57</v>
      </c>
      <c r="BB41" s="643" t="s">
        <v>50</v>
      </c>
      <c r="BC41" s="91" t="s">
        <v>36</v>
      </c>
      <c r="BD41" s="87" t="s">
        <v>36</v>
      </c>
      <c r="BE41" s="87" t="s">
        <v>36</v>
      </c>
      <c r="BF41" s="87" t="s">
        <v>36</v>
      </c>
      <c r="BG41" s="82" t="s">
        <v>36</v>
      </c>
      <c r="BH41" s="91" t="s">
        <v>36</v>
      </c>
      <c r="BI41" s="87" t="s">
        <v>36</v>
      </c>
      <c r="BJ41" s="87" t="s">
        <v>36</v>
      </c>
      <c r="BK41" s="87" t="s">
        <v>36</v>
      </c>
      <c r="BL41" s="82" t="s">
        <v>36</v>
      </c>
      <c r="BM41" s="91" t="s">
        <v>36</v>
      </c>
      <c r="BN41" s="87" t="s">
        <v>36</v>
      </c>
      <c r="BO41" s="87" t="s">
        <v>36</v>
      </c>
      <c r="BP41" s="87" t="s">
        <v>36</v>
      </c>
      <c r="BQ41" s="82" t="s">
        <v>36</v>
      </c>
      <c r="BR41" s="91" t="s">
        <v>36</v>
      </c>
      <c r="BS41" s="87" t="s">
        <v>36</v>
      </c>
      <c r="BT41" s="87" t="s">
        <v>36</v>
      </c>
      <c r="BU41" s="77" t="s">
        <v>36</v>
      </c>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row>
    <row r="42" s="362" customFormat="true" ht="15" customHeight="true" x14ac:dyDescent="0.2">
      <c r="A42" s="1133"/>
      <c r="B42" s="428" t="s">
        <v>49</v>
      </c>
      <c r="C42" s="169">
        <v>98.771627490797229</v>
      </c>
      <c r="D42" s="168">
        <v>99.256016599717142</v>
      </c>
      <c r="E42" s="168">
        <v>99.881304470568821</v>
      </c>
      <c r="F42" s="168">
        <v>99.843619968634528</v>
      </c>
      <c r="G42" s="167">
        <v>99.884495375246345</v>
      </c>
      <c r="H42" s="166">
        <v>99.902763703588974</v>
      </c>
      <c r="I42" s="168">
        <v>99.958882358733433</v>
      </c>
      <c r="J42" s="168">
        <v>100</v>
      </c>
      <c r="K42" s="168">
        <v>99.907687293541485</v>
      </c>
      <c r="L42" s="165">
        <v>99.993803707951884</v>
      </c>
      <c r="M42" s="169">
        <v>98.279082608848</v>
      </c>
      <c r="N42" s="168">
        <v>99.063487539650779</v>
      </c>
      <c r="O42" s="168">
        <v>99.882758030112697</v>
      </c>
      <c r="P42" s="168">
        <v>99.852741833497092</v>
      </c>
      <c r="Q42" s="167">
        <v>99.65447154657349</v>
      </c>
      <c r="R42" s="166">
        <v>99.970621226835377</v>
      </c>
      <c r="S42" s="168">
        <v>99.924096965750309</v>
      </c>
      <c r="T42" s="168">
        <v>98.681539250149157</v>
      </c>
      <c r="U42" s="165">
        <v>99.965206656008377</v>
      </c>
      <c r="V42" s="487"/>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7"/>
      <c r="AZ42" s="940"/>
      <c r="BA42" s="1124"/>
      <c r="BB42" s="643" t="s">
        <v>49</v>
      </c>
      <c r="BC42" s="91" t="s">
        <v>36</v>
      </c>
      <c r="BD42" s="87" t="s">
        <v>36</v>
      </c>
      <c r="BE42" s="87" t="s">
        <v>36</v>
      </c>
      <c r="BF42" s="87" t="s">
        <v>36</v>
      </c>
      <c r="BG42" s="82" t="s">
        <v>36</v>
      </c>
      <c r="BH42" s="91" t="s">
        <v>36</v>
      </c>
      <c r="BI42" s="87" t="s">
        <v>36</v>
      </c>
      <c r="BJ42" s="87" t="s">
        <v>36</v>
      </c>
      <c r="BK42" s="87" t="s">
        <v>36</v>
      </c>
      <c r="BL42" s="82" t="s">
        <v>36</v>
      </c>
      <c r="BM42" s="91" t="s">
        <v>36</v>
      </c>
      <c r="BN42" s="87" t="s">
        <v>36</v>
      </c>
      <c r="BO42" s="87" t="s">
        <v>36</v>
      </c>
      <c r="BP42" s="87" t="s">
        <v>36</v>
      </c>
      <c r="BQ42" s="82" t="s">
        <v>36</v>
      </c>
      <c r="BR42" s="91" t="s">
        <v>36</v>
      </c>
      <c r="BS42" s="87" t="s">
        <v>36</v>
      </c>
      <c r="BT42" s="87" t="s">
        <v>36</v>
      </c>
      <c r="BU42" s="77" t="s">
        <v>36</v>
      </c>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row>
    <row r="43" s="362" customFormat="true" ht="15" customHeight="true" x14ac:dyDescent="0.2">
      <c r="A43" s="1133" t="s">
        <v>54</v>
      </c>
      <c r="B43" s="428" t="s">
        <v>50</v>
      </c>
      <c r="C43" s="107" t="s">
        <v>36</v>
      </c>
      <c r="D43" s="104" t="s">
        <v>36</v>
      </c>
      <c r="E43" s="104" t="s">
        <v>36</v>
      </c>
      <c r="F43" s="104" t="s">
        <v>36</v>
      </c>
      <c r="G43" s="101" t="s">
        <v>36</v>
      </c>
      <c r="H43" s="98" t="s">
        <v>36</v>
      </c>
      <c r="I43" s="104" t="s">
        <v>36</v>
      </c>
      <c r="J43" s="104" t="s">
        <v>36</v>
      </c>
      <c r="K43" s="104" t="s">
        <v>36</v>
      </c>
      <c r="L43" s="95" t="s">
        <v>36</v>
      </c>
      <c r="M43" s="107" t="s">
        <v>36</v>
      </c>
      <c r="N43" s="104" t="s">
        <v>36</v>
      </c>
      <c r="O43" s="104" t="s">
        <v>36</v>
      </c>
      <c r="P43" s="104" t="s">
        <v>36</v>
      </c>
      <c r="Q43" s="101" t="s">
        <v>36</v>
      </c>
      <c r="R43" s="98" t="s">
        <v>36</v>
      </c>
      <c r="S43" s="104" t="s">
        <v>36</v>
      </c>
      <c r="T43" s="104" t="s">
        <v>36</v>
      </c>
      <c r="U43" s="95" t="s">
        <v>36</v>
      </c>
      <c r="V43" s="487"/>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940"/>
      <c r="BA43" s="1124" t="s">
        <v>54</v>
      </c>
      <c r="BB43" s="643" t="s">
        <v>50</v>
      </c>
      <c r="BC43" s="91" t="s">
        <v>36</v>
      </c>
      <c r="BD43" s="87" t="s">
        <v>36</v>
      </c>
      <c r="BE43" s="87" t="s">
        <v>36</v>
      </c>
      <c r="BF43" s="87" t="s">
        <v>36</v>
      </c>
      <c r="BG43" s="82" t="s">
        <v>36</v>
      </c>
      <c r="BH43" s="91" t="s">
        <v>36</v>
      </c>
      <c r="BI43" s="87" t="s">
        <v>36</v>
      </c>
      <c r="BJ43" s="87" t="s">
        <v>36</v>
      </c>
      <c r="BK43" s="87" t="s">
        <v>36</v>
      </c>
      <c r="BL43" s="82" t="s">
        <v>36</v>
      </c>
      <c r="BM43" s="91" t="s">
        <v>36</v>
      </c>
      <c r="BN43" s="87" t="s">
        <v>36</v>
      </c>
      <c r="BO43" s="87" t="s">
        <v>36</v>
      </c>
      <c r="BP43" s="87" t="s">
        <v>36</v>
      </c>
      <c r="BQ43" s="82" t="s">
        <v>36</v>
      </c>
      <c r="BR43" s="91" t="s">
        <v>36</v>
      </c>
      <c r="BS43" s="87" t="s">
        <v>36</v>
      </c>
      <c r="BT43" s="87" t="s">
        <v>36</v>
      </c>
      <c r="BU43" s="77" t="s">
        <v>36</v>
      </c>
      <c r="BV43" s="30"/>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row>
    <row r="44" s="362" customFormat="true" ht="15" customHeight="true" x14ac:dyDescent="0.2">
      <c r="A44" s="1133"/>
      <c r="B44" s="428" t="s">
        <v>49</v>
      </c>
      <c r="C44" s="107" t="s">
        <v>36</v>
      </c>
      <c r="D44" s="104" t="s">
        <v>36</v>
      </c>
      <c r="E44" s="104" t="s">
        <v>36</v>
      </c>
      <c r="F44" s="104" t="s">
        <v>36</v>
      </c>
      <c r="G44" s="101" t="s">
        <v>36</v>
      </c>
      <c r="H44" s="98" t="s">
        <v>36</v>
      </c>
      <c r="I44" s="104" t="s">
        <v>36</v>
      </c>
      <c r="J44" s="104" t="s">
        <v>36</v>
      </c>
      <c r="K44" s="104" t="s">
        <v>36</v>
      </c>
      <c r="L44" s="95" t="s">
        <v>36</v>
      </c>
      <c r="M44" s="107" t="s">
        <v>36</v>
      </c>
      <c r="N44" s="104" t="s">
        <v>36</v>
      </c>
      <c r="O44" s="104" t="s">
        <v>36</v>
      </c>
      <c r="P44" s="104" t="s">
        <v>36</v>
      </c>
      <c r="Q44" s="101" t="s">
        <v>36</v>
      </c>
      <c r="R44" s="98" t="s">
        <v>36</v>
      </c>
      <c r="S44" s="104" t="s">
        <v>36</v>
      </c>
      <c r="T44" s="104" t="s">
        <v>36</v>
      </c>
      <c r="U44" s="95" t="s">
        <v>36</v>
      </c>
      <c r="V44" s="487"/>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7"/>
      <c r="AZ44" s="940"/>
      <c r="BA44" s="1124"/>
      <c r="BB44" s="643" t="s">
        <v>49</v>
      </c>
      <c r="BC44" s="91" t="s">
        <v>36</v>
      </c>
      <c r="BD44" s="87" t="s">
        <v>36</v>
      </c>
      <c r="BE44" s="87" t="s">
        <v>36</v>
      </c>
      <c r="BF44" s="87" t="s">
        <v>36</v>
      </c>
      <c r="BG44" s="82" t="s">
        <v>36</v>
      </c>
      <c r="BH44" s="91" t="s">
        <v>36</v>
      </c>
      <c r="BI44" s="87" t="s">
        <v>36</v>
      </c>
      <c r="BJ44" s="87" t="s">
        <v>36</v>
      </c>
      <c r="BK44" s="87" t="s">
        <v>36</v>
      </c>
      <c r="BL44" s="82" t="s">
        <v>36</v>
      </c>
      <c r="BM44" s="91" t="s">
        <v>36</v>
      </c>
      <c r="BN44" s="87" t="s">
        <v>36</v>
      </c>
      <c r="BO44" s="87" t="s">
        <v>36</v>
      </c>
      <c r="BP44" s="87" t="s">
        <v>36</v>
      </c>
      <c r="BQ44" s="82" t="s">
        <v>36</v>
      </c>
      <c r="BR44" s="91" t="s">
        <v>36</v>
      </c>
      <c r="BS44" s="87" t="s">
        <v>36</v>
      </c>
      <c r="BT44" s="87" t="s">
        <v>36</v>
      </c>
      <c r="BU44" s="77" t="s">
        <v>36</v>
      </c>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row>
    <row r="45" s="362" customFormat="true" ht="15" customHeight="true" x14ac:dyDescent="0.2">
      <c r="A45" s="1133" t="s">
        <v>53</v>
      </c>
      <c r="B45" s="428" t="s">
        <v>50</v>
      </c>
      <c r="C45" s="107" t="s">
        <v>36</v>
      </c>
      <c r="D45" s="104" t="s">
        <v>36</v>
      </c>
      <c r="E45" s="104" t="s">
        <v>36</v>
      </c>
      <c r="F45" s="104" t="s">
        <v>36</v>
      </c>
      <c r="G45" s="101" t="s">
        <v>36</v>
      </c>
      <c r="H45" s="98" t="s">
        <v>36</v>
      </c>
      <c r="I45" s="104" t="s">
        <v>36</v>
      </c>
      <c r="J45" s="104" t="s">
        <v>36</v>
      </c>
      <c r="K45" s="104" t="s">
        <v>36</v>
      </c>
      <c r="L45" s="95" t="s">
        <v>36</v>
      </c>
      <c r="M45" s="107" t="s">
        <v>36</v>
      </c>
      <c r="N45" s="104" t="s">
        <v>36</v>
      </c>
      <c r="O45" s="104" t="s">
        <v>36</v>
      </c>
      <c r="P45" s="104" t="s">
        <v>36</v>
      </c>
      <c r="Q45" s="101" t="s">
        <v>36</v>
      </c>
      <c r="R45" s="98" t="s">
        <v>36</v>
      </c>
      <c r="S45" s="104" t="s">
        <v>36</v>
      </c>
      <c r="T45" s="104" t="s">
        <v>36</v>
      </c>
      <c r="U45" s="95" t="s">
        <v>36</v>
      </c>
      <c r="V45" s="487"/>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7"/>
      <c r="AZ45" s="940"/>
      <c r="BA45" s="1124" t="s">
        <v>53</v>
      </c>
      <c r="BB45" s="643" t="s">
        <v>50</v>
      </c>
      <c r="BC45" s="91" t="s">
        <v>36</v>
      </c>
      <c r="BD45" s="87" t="s">
        <v>36</v>
      </c>
      <c r="BE45" s="87" t="s">
        <v>36</v>
      </c>
      <c r="BF45" s="87" t="s">
        <v>36</v>
      </c>
      <c r="BG45" s="82" t="s">
        <v>36</v>
      </c>
      <c r="BH45" s="91" t="s">
        <v>36</v>
      </c>
      <c r="BI45" s="87" t="s">
        <v>36</v>
      </c>
      <c r="BJ45" s="87" t="s">
        <v>36</v>
      </c>
      <c r="BK45" s="87" t="s">
        <v>36</v>
      </c>
      <c r="BL45" s="82" t="s">
        <v>36</v>
      </c>
      <c r="BM45" s="91" t="s">
        <v>36</v>
      </c>
      <c r="BN45" s="87" t="s">
        <v>36</v>
      </c>
      <c r="BO45" s="87" t="s">
        <v>36</v>
      </c>
      <c r="BP45" s="87" t="s">
        <v>36</v>
      </c>
      <c r="BQ45" s="82" t="s">
        <v>36</v>
      </c>
      <c r="BR45" s="91" t="s">
        <v>36</v>
      </c>
      <c r="BS45" s="87" t="s">
        <v>36</v>
      </c>
      <c r="BT45" s="87" t="s">
        <v>36</v>
      </c>
      <c r="BU45" s="77" t="s">
        <v>36</v>
      </c>
      <c r="BV45" s="30"/>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row>
    <row r="46" s="362" customFormat="true" ht="15" customHeight="true" x14ac:dyDescent="0.2">
      <c r="A46" s="1133"/>
      <c r="B46" s="428" t="s">
        <v>49</v>
      </c>
      <c r="C46" s="107" t="s">
        <v>36</v>
      </c>
      <c r="D46" s="104" t="s">
        <v>36</v>
      </c>
      <c r="E46" s="104" t="s">
        <v>36</v>
      </c>
      <c r="F46" s="104" t="s">
        <v>36</v>
      </c>
      <c r="G46" s="101" t="s">
        <v>36</v>
      </c>
      <c r="H46" s="98" t="s">
        <v>36</v>
      </c>
      <c r="I46" s="104" t="s">
        <v>36</v>
      </c>
      <c r="J46" s="104" t="s">
        <v>36</v>
      </c>
      <c r="K46" s="104" t="s">
        <v>36</v>
      </c>
      <c r="L46" s="95" t="s">
        <v>36</v>
      </c>
      <c r="M46" s="107" t="s">
        <v>36</v>
      </c>
      <c r="N46" s="104" t="s">
        <v>36</v>
      </c>
      <c r="O46" s="104" t="s">
        <v>36</v>
      </c>
      <c r="P46" s="104" t="s">
        <v>36</v>
      </c>
      <c r="Q46" s="101" t="s">
        <v>36</v>
      </c>
      <c r="R46" s="98" t="s">
        <v>36</v>
      </c>
      <c r="S46" s="104" t="s">
        <v>36</v>
      </c>
      <c r="T46" s="104" t="s">
        <v>36</v>
      </c>
      <c r="U46" s="95" t="s">
        <v>36</v>
      </c>
      <c r="V46" s="487"/>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7"/>
      <c r="AZ46" s="940"/>
      <c r="BA46" s="1124"/>
      <c r="BB46" s="643" t="s">
        <v>49</v>
      </c>
      <c r="BC46" s="91" t="s">
        <v>36</v>
      </c>
      <c r="BD46" s="87" t="s">
        <v>36</v>
      </c>
      <c r="BE46" s="87" t="s">
        <v>36</v>
      </c>
      <c r="BF46" s="87" t="s">
        <v>36</v>
      </c>
      <c r="BG46" s="82" t="s">
        <v>36</v>
      </c>
      <c r="BH46" s="91" t="s">
        <v>36</v>
      </c>
      <c r="BI46" s="87" t="s">
        <v>36</v>
      </c>
      <c r="BJ46" s="87" t="s">
        <v>36</v>
      </c>
      <c r="BK46" s="87" t="s">
        <v>36</v>
      </c>
      <c r="BL46" s="82" t="s">
        <v>36</v>
      </c>
      <c r="BM46" s="91" t="s">
        <v>36</v>
      </c>
      <c r="BN46" s="87" t="s">
        <v>36</v>
      </c>
      <c r="BO46" s="87" t="s">
        <v>36</v>
      </c>
      <c r="BP46" s="87" t="s">
        <v>36</v>
      </c>
      <c r="BQ46" s="82" t="s">
        <v>36</v>
      </c>
      <c r="BR46" s="91" t="s">
        <v>36</v>
      </c>
      <c r="BS46" s="87" t="s">
        <v>36</v>
      </c>
      <c r="BT46" s="87" t="s">
        <v>36</v>
      </c>
      <c r="BU46" s="77" t="s">
        <v>36</v>
      </c>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row>
    <row r="47" s="357" customFormat="true" ht="15" customHeight="true" x14ac:dyDescent="0.2">
      <c r="A47" s="1133" t="s">
        <v>103</v>
      </c>
      <c r="B47" s="428" t="s">
        <v>102</v>
      </c>
      <c r="C47" s="107" t="s">
        <v>36</v>
      </c>
      <c r="D47" s="104" t="s">
        <v>36</v>
      </c>
      <c r="E47" s="104" t="s">
        <v>36</v>
      </c>
      <c r="F47" s="104" t="s">
        <v>36</v>
      </c>
      <c r="G47" s="101" t="s">
        <v>36</v>
      </c>
      <c r="H47" s="98" t="s">
        <v>36</v>
      </c>
      <c r="I47" s="104" t="s">
        <v>36</v>
      </c>
      <c r="J47" s="104" t="s">
        <v>36</v>
      </c>
      <c r="K47" s="104" t="s">
        <v>36</v>
      </c>
      <c r="L47" s="95" t="s">
        <v>36</v>
      </c>
      <c r="M47" s="107" t="s">
        <v>36</v>
      </c>
      <c r="N47" s="104" t="s">
        <v>36</v>
      </c>
      <c r="O47" s="104" t="s">
        <v>36</v>
      </c>
      <c r="P47" s="104" t="s">
        <v>36</v>
      </c>
      <c r="Q47" s="101" t="s">
        <v>36</v>
      </c>
      <c r="R47" s="98" t="s">
        <v>36</v>
      </c>
      <c r="S47" s="104" t="s">
        <v>36</v>
      </c>
      <c r="T47" s="104" t="s">
        <v>36</v>
      </c>
      <c r="U47" s="95" t="s">
        <v>36</v>
      </c>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94"/>
      <c r="BA47" s="1124" t="s">
        <v>103</v>
      </c>
      <c r="BB47" s="643" t="s">
        <v>102</v>
      </c>
      <c r="BC47" s="91" t="s">
        <v>36</v>
      </c>
      <c r="BD47" s="87" t="s">
        <v>36</v>
      </c>
      <c r="BE47" s="87" t="s">
        <v>36</v>
      </c>
      <c r="BF47" s="87" t="s">
        <v>36</v>
      </c>
      <c r="BG47" s="82" t="s">
        <v>36</v>
      </c>
      <c r="BH47" s="91" t="s">
        <v>36</v>
      </c>
      <c r="BI47" s="87" t="s">
        <v>36</v>
      </c>
      <c r="BJ47" s="87" t="s">
        <v>36</v>
      </c>
      <c r="BK47" s="87" t="s">
        <v>36</v>
      </c>
      <c r="BL47" s="82" t="s">
        <v>36</v>
      </c>
      <c r="BM47" s="91" t="s">
        <v>36</v>
      </c>
      <c r="BN47" s="87" t="s">
        <v>36</v>
      </c>
      <c r="BO47" s="87" t="s">
        <v>36</v>
      </c>
      <c r="BP47" s="87" t="s">
        <v>36</v>
      </c>
      <c r="BQ47" s="82" t="s">
        <v>36</v>
      </c>
      <c r="BR47" s="91" t="s">
        <v>36</v>
      </c>
      <c r="BS47" s="87" t="s">
        <v>36</v>
      </c>
      <c r="BT47" s="87" t="s">
        <v>36</v>
      </c>
      <c r="BU47" s="77" t="s">
        <v>36</v>
      </c>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row>
    <row r="48" s="357" customFormat="true" ht="15" customHeight="true" x14ac:dyDescent="0.2">
      <c r="A48" s="1133"/>
      <c r="B48" s="428" t="s">
        <v>101</v>
      </c>
      <c r="C48" s="107" t="s">
        <v>36</v>
      </c>
      <c r="D48" s="104" t="s">
        <v>36</v>
      </c>
      <c r="E48" s="104" t="s">
        <v>36</v>
      </c>
      <c r="F48" s="104" t="s">
        <v>36</v>
      </c>
      <c r="G48" s="101" t="s">
        <v>36</v>
      </c>
      <c r="H48" s="98" t="s">
        <v>36</v>
      </c>
      <c r="I48" s="104" t="s">
        <v>36</v>
      </c>
      <c r="J48" s="104" t="s">
        <v>36</v>
      </c>
      <c r="K48" s="104" t="s">
        <v>36</v>
      </c>
      <c r="L48" s="95" t="s">
        <v>36</v>
      </c>
      <c r="M48" s="107" t="s">
        <v>36</v>
      </c>
      <c r="N48" s="104" t="s">
        <v>36</v>
      </c>
      <c r="O48" s="104" t="s">
        <v>36</v>
      </c>
      <c r="P48" s="104" t="s">
        <v>36</v>
      </c>
      <c r="Q48" s="101" t="s">
        <v>36</v>
      </c>
      <c r="R48" s="98" t="s">
        <v>36</v>
      </c>
      <c r="S48" s="104" t="s">
        <v>36</v>
      </c>
      <c r="T48" s="104" t="s">
        <v>36</v>
      </c>
      <c r="U48" s="95" t="s">
        <v>36</v>
      </c>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94"/>
      <c r="BA48" s="1124"/>
      <c r="BB48" s="643" t="s">
        <v>101</v>
      </c>
      <c r="BC48" s="91" t="s">
        <v>36</v>
      </c>
      <c r="BD48" s="87" t="s">
        <v>36</v>
      </c>
      <c r="BE48" s="87" t="s">
        <v>36</v>
      </c>
      <c r="BF48" s="87" t="s">
        <v>36</v>
      </c>
      <c r="BG48" s="82" t="s">
        <v>36</v>
      </c>
      <c r="BH48" s="91" t="s">
        <v>36</v>
      </c>
      <c r="BI48" s="87" t="s">
        <v>36</v>
      </c>
      <c r="BJ48" s="87" t="s">
        <v>36</v>
      </c>
      <c r="BK48" s="87" t="s">
        <v>36</v>
      </c>
      <c r="BL48" s="82" t="s">
        <v>36</v>
      </c>
      <c r="BM48" s="91" t="s">
        <v>36</v>
      </c>
      <c r="BN48" s="87" t="s">
        <v>36</v>
      </c>
      <c r="BO48" s="87" t="s">
        <v>36</v>
      </c>
      <c r="BP48" s="87" t="s">
        <v>36</v>
      </c>
      <c r="BQ48" s="82" t="s">
        <v>36</v>
      </c>
      <c r="BR48" s="91" t="s">
        <v>36</v>
      </c>
      <c r="BS48" s="87" t="s">
        <v>36</v>
      </c>
      <c r="BT48" s="87" t="s">
        <v>36</v>
      </c>
      <c r="BU48" s="77" t="s">
        <v>36</v>
      </c>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row>
    <row r="49" s="357" customFormat="true" ht="15" customHeight="true" x14ac:dyDescent="0.2">
      <c r="A49" s="1133"/>
      <c r="B49" s="428" t="s">
        <v>69</v>
      </c>
      <c r="C49" s="107" t="s">
        <v>36</v>
      </c>
      <c r="D49" s="104" t="s">
        <v>36</v>
      </c>
      <c r="E49" s="104" t="s">
        <v>36</v>
      </c>
      <c r="F49" s="104" t="s">
        <v>36</v>
      </c>
      <c r="G49" s="101" t="s">
        <v>36</v>
      </c>
      <c r="H49" s="98" t="s">
        <v>36</v>
      </c>
      <c r="I49" s="104" t="s">
        <v>36</v>
      </c>
      <c r="J49" s="104" t="s">
        <v>36</v>
      </c>
      <c r="K49" s="104" t="s">
        <v>36</v>
      </c>
      <c r="L49" s="95" t="s">
        <v>36</v>
      </c>
      <c r="M49" s="107" t="s">
        <v>36</v>
      </c>
      <c r="N49" s="104" t="s">
        <v>36</v>
      </c>
      <c r="O49" s="104" t="s">
        <v>36</v>
      </c>
      <c r="P49" s="104" t="s">
        <v>36</v>
      </c>
      <c r="Q49" s="101" t="s">
        <v>36</v>
      </c>
      <c r="R49" s="98" t="s">
        <v>36</v>
      </c>
      <c r="S49" s="104" t="s">
        <v>36</v>
      </c>
      <c r="T49" s="104" t="s">
        <v>36</v>
      </c>
      <c r="U49" s="95" t="s">
        <v>36</v>
      </c>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94"/>
      <c r="BA49" s="1124"/>
      <c r="BB49" s="643" t="s">
        <v>69</v>
      </c>
      <c r="BC49" s="91" t="s">
        <v>36</v>
      </c>
      <c r="BD49" s="87" t="s">
        <v>36</v>
      </c>
      <c r="BE49" s="87" t="s">
        <v>36</v>
      </c>
      <c r="BF49" s="87" t="s">
        <v>36</v>
      </c>
      <c r="BG49" s="82" t="s">
        <v>36</v>
      </c>
      <c r="BH49" s="91" t="s">
        <v>36</v>
      </c>
      <c r="BI49" s="87" t="s">
        <v>36</v>
      </c>
      <c r="BJ49" s="87" t="s">
        <v>36</v>
      </c>
      <c r="BK49" s="87" t="s">
        <v>36</v>
      </c>
      <c r="BL49" s="82" t="s">
        <v>36</v>
      </c>
      <c r="BM49" s="91" t="s">
        <v>36</v>
      </c>
      <c r="BN49" s="87" t="s">
        <v>36</v>
      </c>
      <c r="BO49" s="87" t="s">
        <v>36</v>
      </c>
      <c r="BP49" s="87" t="s">
        <v>36</v>
      </c>
      <c r="BQ49" s="82" t="s">
        <v>36</v>
      </c>
      <c r="BR49" s="91" t="s">
        <v>36</v>
      </c>
      <c r="BS49" s="87" t="s">
        <v>36</v>
      </c>
      <c r="BT49" s="87" t="s">
        <v>36</v>
      </c>
      <c r="BU49" s="77" t="s">
        <v>36</v>
      </c>
      <c r="BV49" s="30"/>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row>
    <row r="50" s="357" customFormat="true" ht="15" customHeight="true" x14ac:dyDescent="0.2">
      <c r="A50" s="1133" t="s">
        <v>104</v>
      </c>
      <c r="B50" s="428" t="s">
        <v>102</v>
      </c>
      <c r="C50" s="107" t="s">
        <v>36</v>
      </c>
      <c r="D50" s="104" t="s">
        <v>36</v>
      </c>
      <c r="E50" s="104" t="s">
        <v>36</v>
      </c>
      <c r="F50" s="104" t="s">
        <v>36</v>
      </c>
      <c r="G50" s="101" t="s">
        <v>36</v>
      </c>
      <c r="H50" s="98" t="s">
        <v>36</v>
      </c>
      <c r="I50" s="104" t="s">
        <v>36</v>
      </c>
      <c r="J50" s="104" t="s">
        <v>36</v>
      </c>
      <c r="K50" s="104" t="s">
        <v>36</v>
      </c>
      <c r="L50" s="95" t="s">
        <v>36</v>
      </c>
      <c r="M50" s="107" t="s">
        <v>36</v>
      </c>
      <c r="N50" s="104" t="s">
        <v>36</v>
      </c>
      <c r="O50" s="104" t="s">
        <v>36</v>
      </c>
      <c r="P50" s="104" t="s">
        <v>36</v>
      </c>
      <c r="Q50" s="101" t="s">
        <v>36</v>
      </c>
      <c r="R50" s="98" t="s">
        <v>36</v>
      </c>
      <c r="S50" s="104" t="s">
        <v>36</v>
      </c>
      <c r="T50" s="104" t="s">
        <v>36</v>
      </c>
      <c r="U50" s="95" t="s">
        <v>36</v>
      </c>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94"/>
      <c r="BA50" s="1124" t="s">
        <v>104</v>
      </c>
      <c r="BB50" s="643" t="s">
        <v>102</v>
      </c>
      <c r="BC50" s="91" t="s">
        <v>36</v>
      </c>
      <c r="BD50" s="87" t="s">
        <v>36</v>
      </c>
      <c r="BE50" s="87" t="s">
        <v>36</v>
      </c>
      <c r="BF50" s="87" t="s">
        <v>36</v>
      </c>
      <c r="BG50" s="82" t="s">
        <v>36</v>
      </c>
      <c r="BH50" s="91" t="s">
        <v>36</v>
      </c>
      <c r="BI50" s="87" t="s">
        <v>36</v>
      </c>
      <c r="BJ50" s="87" t="s">
        <v>36</v>
      </c>
      <c r="BK50" s="87" t="s">
        <v>36</v>
      </c>
      <c r="BL50" s="82" t="s">
        <v>36</v>
      </c>
      <c r="BM50" s="91" t="s">
        <v>36</v>
      </c>
      <c r="BN50" s="87" t="s">
        <v>36</v>
      </c>
      <c r="BO50" s="87" t="s">
        <v>36</v>
      </c>
      <c r="BP50" s="87" t="s">
        <v>36</v>
      </c>
      <c r="BQ50" s="82" t="s">
        <v>36</v>
      </c>
      <c r="BR50" s="91" t="s">
        <v>36</v>
      </c>
      <c r="BS50" s="87" t="s">
        <v>36</v>
      </c>
      <c r="BT50" s="87" t="s">
        <v>36</v>
      </c>
      <c r="BU50" s="77" t="s">
        <v>36</v>
      </c>
      <c r="BV50" s="30"/>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row>
    <row r="51" s="357" customFormat="true" ht="15" customHeight="true" x14ac:dyDescent="0.2">
      <c r="A51" s="1133"/>
      <c r="B51" s="428" t="s">
        <v>101</v>
      </c>
      <c r="C51" s="107" t="s">
        <v>36</v>
      </c>
      <c r="D51" s="104" t="s">
        <v>36</v>
      </c>
      <c r="E51" s="104" t="s">
        <v>36</v>
      </c>
      <c r="F51" s="104" t="s">
        <v>36</v>
      </c>
      <c r="G51" s="101" t="s">
        <v>36</v>
      </c>
      <c r="H51" s="98" t="s">
        <v>36</v>
      </c>
      <c r="I51" s="104" t="s">
        <v>36</v>
      </c>
      <c r="J51" s="104" t="s">
        <v>36</v>
      </c>
      <c r="K51" s="104" t="s">
        <v>36</v>
      </c>
      <c r="L51" s="95" t="s">
        <v>36</v>
      </c>
      <c r="M51" s="107" t="s">
        <v>36</v>
      </c>
      <c r="N51" s="104" t="s">
        <v>36</v>
      </c>
      <c r="O51" s="104" t="s">
        <v>36</v>
      </c>
      <c r="P51" s="104" t="s">
        <v>36</v>
      </c>
      <c r="Q51" s="101" t="s">
        <v>36</v>
      </c>
      <c r="R51" s="98" t="s">
        <v>36</v>
      </c>
      <c r="S51" s="104" t="s">
        <v>36</v>
      </c>
      <c r="T51" s="104" t="s">
        <v>36</v>
      </c>
      <c r="U51" s="95" t="s">
        <v>36</v>
      </c>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94"/>
      <c r="BA51" s="1124"/>
      <c r="BB51" s="643" t="s">
        <v>101</v>
      </c>
      <c r="BC51" s="91" t="s">
        <v>36</v>
      </c>
      <c r="BD51" s="87" t="s">
        <v>36</v>
      </c>
      <c r="BE51" s="87" t="s">
        <v>36</v>
      </c>
      <c r="BF51" s="87" t="s">
        <v>36</v>
      </c>
      <c r="BG51" s="82" t="s">
        <v>36</v>
      </c>
      <c r="BH51" s="91" t="s">
        <v>36</v>
      </c>
      <c r="BI51" s="87" t="s">
        <v>36</v>
      </c>
      <c r="BJ51" s="87" t="s">
        <v>36</v>
      </c>
      <c r="BK51" s="87" t="s">
        <v>36</v>
      </c>
      <c r="BL51" s="82" t="s">
        <v>36</v>
      </c>
      <c r="BM51" s="91" t="s">
        <v>36</v>
      </c>
      <c r="BN51" s="87" t="s">
        <v>36</v>
      </c>
      <c r="BO51" s="87" t="s">
        <v>36</v>
      </c>
      <c r="BP51" s="87" t="s">
        <v>36</v>
      </c>
      <c r="BQ51" s="82" t="s">
        <v>36</v>
      </c>
      <c r="BR51" s="91" t="s">
        <v>36</v>
      </c>
      <c r="BS51" s="87" t="s">
        <v>36</v>
      </c>
      <c r="BT51" s="87" t="s">
        <v>36</v>
      </c>
      <c r="BU51" s="77" t="s">
        <v>36</v>
      </c>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row>
    <row r="52" s="357" customFormat="true" ht="15" customHeight="true" x14ac:dyDescent="0.2">
      <c r="A52" s="1133"/>
      <c r="B52" s="428" t="s">
        <v>69</v>
      </c>
      <c r="C52" s="107" t="s">
        <v>36</v>
      </c>
      <c r="D52" s="104" t="s">
        <v>36</v>
      </c>
      <c r="E52" s="104" t="s">
        <v>36</v>
      </c>
      <c r="F52" s="104" t="s">
        <v>36</v>
      </c>
      <c r="G52" s="101" t="s">
        <v>36</v>
      </c>
      <c r="H52" s="98" t="s">
        <v>36</v>
      </c>
      <c r="I52" s="104" t="s">
        <v>36</v>
      </c>
      <c r="J52" s="104" t="s">
        <v>36</v>
      </c>
      <c r="K52" s="104" t="s">
        <v>36</v>
      </c>
      <c r="L52" s="95" t="s">
        <v>36</v>
      </c>
      <c r="M52" s="107" t="s">
        <v>36</v>
      </c>
      <c r="N52" s="104" t="s">
        <v>36</v>
      </c>
      <c r="O52" s="104" t="s">
        <v>36</v>
      </c>
      <c r="P52" s="104" t="s">
        <v>36</v>
      </c>
      <c r="Q52" s="101" t="s">
        <v>36</v>
      </c>
      <c r="R52" s="98" t="s">
        <v>36</v>
      </c>
      <c r="S52" s="104" t="s">
        <v>36</v>
      </c>
      <c r="T52" s="104" t="s">
        <v>36</v>
      </c>
      <c r="U52" s="95" t="s">
        <v>36</v>
      </c>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94"/>
      <c r="BA52" s="1124"/>
      <c r="BB52" s="643" t="s">
        <v>69</v>
      </c>
      <c r="BC52" s="91" t="s">
        <v>36</v>
      </c>
      <c r="BD52" s="87" t="s">
        <v>36</v>
      </c>
      <c r="BE52" s="87" t="s">
        <v>36</v>
      </c>
      <c r="BF52" s="87" t="s">
        <v>36</v>
      </c>
      <c r="BG52" s="82" t="s">
        <v>36</v>
      </c>
      <c r="BH52" s="91" t="s">
        <v>36</v>
      </c>
      <c r="BI52" s="87" t="s">
        <v>36</v>
      </c>
      <c r="BJ52" s="87" t="s">
        <v>36</v>
      </c>
      <c r="BK52" s="87" t="s">
        <v>36</v>
      </c>
      <c r="BL52" s="82" t="s">
        <v>36</v>
      </c>
      <c r="BM52" s="91" t="s">
        <v>36</v>
      </c>
      <c r="BN52" s="87" t="s">
        <v>36</v>
      </c>
      <c r="BO52" s="87" t="s">
        <v>36</v>
      </c>
      <c r="BP52" s="87" t="s">
        <v>36</v>
      </c>
      <c r="BQ52" s="82" t="s">
        <v>36</v>
      </c>
      <c r="BR52" s="91" t="s">
        <v>36</v>
      </c>
      <c r="BS52" s="87" t="s">
        <v>36</v>
      </c>
      <c r="BT52" s="87" t="s">
        <v>36</v>
      </c>
      <c r="BU52" s="77" t="s">
        <v>36</v>
      </c>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row>
    <row r="53" s="357" customFormat="true" ht="15" customHeight="true" x14ac:dyDescent="0.2">
      <c r="A53" s="1133" t="s">
        <v>107</v>
      </c>
      <c r="B53" s="428" t="s">
        <v>102</v>
      </c>
      <c r="C53" s="107" t="s">
        <v>36</v>
      </c>
      <c r="D53" s="104" t="s">
        <v>36</v>
      </c>
      <c r="E53" s="104" t="s">
        <v>36</v>
      </c>
      <c r="F53" s="104" t="s">
        <v>36</v>
      </c>
      <c r="G53" s="101" t="s">
        <v>36</v>
      </c>
      <c r="H53" s="98" t="s">
        <v>36</v>
      </c>
      <c r="I53" s="104" t="s">
        <v>36</v>
      </c>
      <c r="J53" s="104" t="s">
        <v>36</v>
      </c>
      <c r="K53" s="104" t="s">
        <v>36</v>
      </c>
      <c r="L53" s="95" t="s">
        <v>36</v>
      </c>
      <c r="M53" s="107" t="s">
        <v>36</v>
      </c>
      <c r="N53" s="104" t="s">
        <v>36</v>
      </c>
      <c r="O53" s="104" t="s">
        <v>36</v>
      </c>
      <c r="P53" s="104" t="s">
        <v>36</v>
      </c>
      <c r="Q53" s="101" t="s">
        <v>36</v>
      </c>
      <c r="R53" s="98" t="s">
        <v>36</v>
      </c>
      <c r="S53" s="104" t="s">
        <v>36</v>
      </c>
      <c r="T53" s="104" t="s">
        <v>36</v>
      </c>
      <c r="U53" s="95" t="s">
        <v>36</v>
      </c>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94"/>
      <c r="BA53" s="1124" t="s">
        <v>107</v>
      </c>
      <c r="BB53" s="643" t="s">
        <v>102</v>
      </c>
      <c r="BC53" s="91" t="s">
        <v>36</v>
      </c>
      <c r="BD53" s="87" t="s">
        <v>36</v>
      </c>
      <c r="BE53" s="87" t="s">
        <v>36</v>
      </c>
      <c r="BF53" s="87" t="s">
        <v>36</v>
      </c>
      <c r="BG53" s="82" t="s">
        <v>36</v>
      </c>
      <c r="BH53" s="91" t="s">
        <v>36</v>
      </c>
      <c r="BI53" s="87" t="s">
        <v>36</v>
      </c>
      <c r="BJ53" s="87" t="s">
        <v>36</v>
      </c>
      <c r="BK53" s="87" t="s">
        <v>36</v>
      </c>
      <c r="BL53" s="82" t="s">
        <v>36</v>
      </c>
      <c r="BM53" s="91" t="s">
        <v>36</v>
      </c>
      <c r="BN53" s="87" t="s">
        <v>36</v>
      </c>
      <c r="BO53" s="87" t="s">
        <v>36</v>
      </c>
      <c r="BP53" s="87" t="s">
        <v>36</v>
      </c>
      <c r="BQ53" s="82" t="s">
        <v>36</v>
      </c>
      <c r="BR53" s="91" t="s">
        <v>36</v>
      </c>
      <c r="BS53" s="87" t="s">
        <v>36</v>
      </c>
      <c r="BT53" s="87" t="s">
        <v>36</v>
      </c>
      <c r="BU53" s="77" t="s">
        <v>36</v>
      </c>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row>
    <row r="54" s="357" customFormat="true" ht="15" customHeight="true" x14ac:dyDescent="0.2">
      <c r="A54" s="1133"/>
      <c r="B54" s="428" t="s">
        <v>101</v>
      </c>
      <c r="C54" s="107" t="s">
        <v>36</v>
      </c>
      <c r="D54" s="104" t="s">
        <v>36</v>
      </c>
      <c r="E54" s="104" t="s">
        <v>36</v>
      </c>
      <c r="F54" s="104" t="s">
        <v>36</v>
      </c>
      <c r="G54" s="101" t="s">
        <v>36</v>
      </c>
      <c r="H54" s="98" t="s">
        <v>36</v>
      </c>
      <c r="I54" s="104" t="s">
        <v>36</v>
      </c>
      <c r="J54" s="104" t="s">
        <v>36</v>
      </c>
      <c r="K54" s="104" t="s">
        <v>36</v>
      </c>
      <c r="L54" s="95" t="s">
        <v>36</v>
      </c>
      <c r="M54" s="107" t="s">
        <v>36</v>
      </c>
      <c r="N54" s="104" t="s">
        <v>36</v>
      </c>
      <c r="O54" s="104" t="s">
        <v>36</v>
      </c>
      <c r="P54" s="104" t="s">
        <v>36</v>
      </c>
      <c r="Q54" s="101" t="s">
        <v>36</v>
      </c>
      <c r="R54" s="98" t="s">
        <v>36</v>
      </c>
      <c r="S54" s="104" t="s">
        <v>36</v>
      </c>
      <c r="T54" s="104" t="s">
        <v>36</v>
      </c>
      <c r="U54" s="95" t="s">
        <v>36</v>
      </c>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94"/>
      <c r="BA54" s="1124"/>
      <c r="BB54" s="643" t="s">
        <v>101</v>
      </c>
      <c r="BC54" s="91" t="s">
        <v>36</v>
      </c>
      <c r="BD54" s="87" t="s">
        <v>36</v>
      </c>
      <c r="BE54" s="87" t="s">
        <v>36</v>
      </c>
      <c r="BF54" s="87" t="s">
        <v>36</v>
      </c>
      <c r="BG54" s="82" t="s">
        <v>36</v>
      </c>
      <c r="BH54" s="91" t="s">
        <v>36</v>
      </c>
      <c r="BI54" s="87" t="s">
        <v>36</v>
      </c>
      <c r="BJ54" s="87" t="s">
        <v>36</v>
      </c>
      <c r="BK54" s="87" t="s">
        <v>36</v>
      </c>
      <c r="BL54" s="82" t="s">
        <v>36</v>
      </c>
      <c r="BM54" s="91" t="s">
        <v>36</v>
      </c>
      <c r="BN54" s="87" t="s">
        <v>36</v>
      </c>
      <c r="BO54" s="87" t="s">
        <v>36</v>
      </c>
      <c r="BP54" s="87" t="s">
        <v>36</v>
      </c>
      <c r="BQ54" s="82" t="s">
        <v>36</v>
      </c>
      <c r="BR54" s="91" t="s">
        <v>36</v>
      </c>
      <c r="BS54" s="87" t="s">
        <v>36</v>
      </c>
      <c r="BT54" s="87" t="s">
        <v>36</v>
      </c>
      <c r="BU54" s="77" t="s">
        <v>36</v>
      </c>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row>
    <row r="55" s="357" customFormat="true" ht="15" customHeight="true" x14ac:dyDescent="0.2">
      <c r="A55" s="1134"/>
      <c r="B55" s="429" t="s">
        <v>69</v>
      </c>
      <c r="C55" s="106" t="s">
        <v>36</v>
      </c>
      <c r="D55" s="103" t="s">
        <v>36</v>
      </c>
      <c r="E55" s="103" t="s">
        <v>36</v>
      </c>
      <c r="F55" s="103" t="s">
        <v>36</v>
      </c>
      <c r="G55" s="100" t="s">
        <v>36</v>
      </c>
      <c r="H55" s="97" t="s">
        <v>36</v>
      </c>
      <c r="I55" s="103" t="s">
        <v>36</v>
      </c>
      <c r="J55" s="103" t="s">
        <v>36</v>
      </c>
      <c r="K55" s="103" t="s">
        <v>36</v>
      </c>
      <c r="L55" s="94" t="s">
        <v>36</v>
      </c>
      <c r="M55" s="106" t="s">
        <v>36</v>
      </c>
      <c r="N55" s="103" t="s">
        <v>36</v>
      </c>
      <c r="O55" s="103" t="s">
        <v>36</v>
      </c>
      <c r="P55" s="103" t="s">
        <v>36</v>
      </c>
      <c r="Q55" s="100" t="s">
        <v>36</v>
      </c>
      <c r="R55" s="48" t="s">
        <v>36</v>
      </c>
      <c r="S55" s="47" t="s">
        <v>36</v>
      </c>
      <c r="T55" s="47" t="s">
        <v>36</v>
      </c>
      <c r="U55" s="40" t="s">
        <v>36</v>
      </c>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94"/>
      <c r="BA55" s="1127"/>
      <c r="BB55" s="644" t="s">
        <v>69</v>
      </c>
      <c r="BC55" s="89" t="s">
        <v>36</v>
      </c>
      <c r="BD55" s="85" t="s">
        <v>36</v>
      </c>
      <c r="BE55" s="85" t="s">
        <v>36</v>
      </c>
      <c r="BF55" s="85" t="s">
        <v>36</v>
      </c>
      <c r="BG55" s="80" t="s">
        <v>36</v>
      </c>
      <c r="BH55" s="89" t="s">
        <v>36</v>
      </c>
      <c r="BI55" s="85" t="s">
        <v>36</v>
      </c>
      <c r="BJ55" s="85" t="s">
        <v>36</v>
      </c>
      <c r="BK55" s="85" t="s">
        <v>36</v>
      </c>
      <c r="BL55" s="80" t="s">
        <v>36</v>
      </c>
      <c r="BM55" s="89" t="s">
        <v>36</v>
      </c>
      <c r="BN55" s="85" t="s">
        <v>36</v>
      </c>
      <c r="BO55" s="85" t="s">
        <v>36</v>
      </c>
      <c r="BP55" s="85" t="s">
        <v>36</v>
      </c>
      <c r="BQ55" s="80" t="s">
        <v>36</v>
      </c>
      <c r="BR55" s="46" t="s">
        <v>36</v>
      </c>
      <c r="BS55" s="45" t="s">
        <v>36</v>
      </c>
      <c r="BT55" s="45" t="s">
        <v>36</v>
      </c>
      <c r="BU55" s="45" t="s">
        <v>36</v>
      </c>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row>
    <row r="56" s="362" customFormat="true" ht="15" customHeight="true" x14ac:dyDescent="0.2">
      <c r="A56" s="359"/>
      <c r="B56" s="425"/>
      <c r="C56" s="1142" t="s">
        <v>116</v>
      </c>
      <c r="D56" s="1143"/>
      <c r="E56" s="1143"/>
      <c r="F56" s="1143"/>
      <c r="G56" s="1144"/>
      <c r="H56" s="1141" t="s">
        <v>39</v>
      </c>
      <c r="I56" s="1129"/>
      <c r="J56" s="1129"/>
      <c r="K56" s="1129"/>
      <c r="L56" s="1131"/>
      <c r="M56" s="1128" t="s">
        <v>38</v>
      </c>
      <c r="N56" s="1129"/>
      <c r="O56" s="1129"/>
      <c r="P56" s="1129"/>
      <c r="Q56" s="1131"/>
      <c r="R56" s="27" t="s">
        <v>142</v>
      </c>
      <c r="S56" s="476"/>
      <c r="T56" s="476"/>
      <c r="U56" s="476"/>
      <c r="V56" s="487"/>
      <c r="W56" s="487"/>
      <c r="X56" s="487"/>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940"/>
      <c r="BA56" s="396" t="s">
        <v>132</v>
      </c>
      <c r="BB56" s="342" t="s">
        <v>97</v>
      </c>
      <c r="BC56" s="1128" t="s">
        <v>116</v>
      </c>
      <c r="BD56" s="1129"/>
      <c r="BE56" s="1129"/>
      <c r="BF56" s="1129"/>
      <c r="BG56" s="1130"/>
      <c r="BH56" s="1128" t="s">
        <v>39</v>
      </c>
      <c r="BI56" s="1129"/>
      <c r="BJ56" s="1129"/>
      <c r="BK56" s="1129"/>
      <c r="BL56" s="1130"/>
      <c r="BM56" s="1128" t="s">
        <v>38</v>
      </c>
      <c r="BN56" s="1129"/>
      <c r="BO56" s="1129"/>
      <c r="BP56" s="1129"/>
      <c r="BQ56" s="1131"/>
      <c r="BR56" s="51" t="s">
        <v>142</v>
      </c>
      <c r="BS56" s="476"/>
      <c r="BT56" s="476"/>
      <c r="BU56" s="476"/>
      <c r="BV56" s="31"/>
      <c r="BW56" s="31"/>
      <c r="BX56" s="31"/>
      <c r="BY56" s="31"/>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row>
    <row r="57" s="362" customFormat="true" ht="24" x14ac:dyDescent="0.2">
      <c r="A57" s="382" t="s">
        <v>70</v>
      </c>
      <c r="B57" s="425"/>
      <c r="C57" s="467" t="s">
        <v>0</v>
      </c>
      <c r="D57" s="650" t="s">
        <v>1</v>
      </c>
      <c r="E57" s="650" t="s">
        <v>2</v>
      </c>
      <c r="F57" s="650" t="s">
        <v>3</v>
      </c>
      <c r="G57" s="651" t="s">
        <v>4</v>
      </c>
      <c r="H57" s="430" t="s">
        <v>0</v>
      </c>
      <c r="I57" s="653" t="s">
        <v>1</v>
      </c>
      <c r="J57" s="653" t="s">
        <v>2</v>
      </c>
      <c r="K57" s="653" t="s">
        <v>3</v>
      </c>
      <c r="L57" s="654" t="s">
        <v>4</v>
      </c>
      <c r="M57" s="431" t="s">
        <v>0</v>
      </c>
      <c r="N57" s="653" t="s">
        <v>1</v>
      </c>
      <c r="O57" s="653" t="s">
        <v>2</v>
      </c>
      <c r="P57" s="653" t="s">
        <v>3</v>
      </c>
      <c r="Q57" s="648" t="s">
        <v>4</v>
      </c>
      <c r="R57" s="430" t="s">
        <v>298</v>
      </c>
      <c r="S57" s="653" t="s">
        <v>161</v>
      </c>
      <c r="T57" s="653" t="s">
        <v>162</v>
      </c>
      <c r="U57" s="654" t="s">
        <v>163</v>
      </c>
      <c r="V57" s="487"/>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940"/>
      <c r="BA57" s="382" t="s">
        <v>121</v>
      </c>
      <c r="BB57" s="381"/>
      <c r="BC57" s="505" t="s">
        <v>0</v>
      </c>
      <c r="BD57" s="620" t="s">
        <v>1</v>
      </c>
      <c r="BE57" s="620" t="s">
        <v>2</v>
      </c>
      <c r="BF57" s="620" t="s">
        <v>3</v>
      </c>
      <c r="BG57" s="506" t="s">
        <v>4</v>
      </c>
      <c r="BH57" s="505" t="s">
        <v>0</v>
      </c>
      <c r="BI57" s="620" t="s">
        <v>1</v>
      </c>
      <c r="BJ57" s="620" t="s">
        <v>2</v>
      </c>
      <c r="BK57" s="620" t="s">
        <v>3</v>
      </c>
      <c r="BL57" s="506" t="s">
        <v>4</v>
      </c>
      <c r="BM57" s="505" t="s">
        <v>0</v>
      </c>
      <c r="BN57" s="620" t="s">
        <v>1</v>
      </c>
      <c r="BO57" s="620" t="s">
        <v>2</v>
      </c>
      <c r="BP57" s="620" t="s">
        <v>3</v>
      </c>
      <c r="BQ57" s="506" t="s">
        <v>4</v>
      </c>
      <c r="BR57" s="505" t="s">
        <v>298</v>
      </c>
      <c r="BS57" s="620" t="s">
        <v>161</v>
      </c>
      <c r="BT57" s="620" t="s">
        <v>162</v>
      </c>
      <c r="BU57" s="621" t="s">
        <v>163</v>
      </c>
      <c r="BV57" s="943"/>
      <c r="BW57" s="943"/>
      <c r="BX57" s="943"/>
      <c r="BY57" s="943"/>
      <c r="BZ57" s="943"/>
      <c r="CA57" s="943"/>
      <c r="CB57" s="943"/>
      <c r="CC57" s="943"/>
      <c r="CD57" s="943"/>
      <c r="CE57" s="943"/>
      <c r="CF57" s="943"/>
      <c r="CG57" s="943"/>
      <c r="CH57" s="943"/>
      <c r="CI57" s="943"/>
      <c r="CJ57" s="943"/>
      <c r="CK57" s="943"/>
      <c r="CL57" s="943"/>
      <c r="CM57" s="943"/>
      <c r="CN57" s="943"/>
      <c r="CO57" s="943"/>
      <c r="CP57" s="943"/>
      <c r="CQ57" s="943"/>
      <c r="CR57" s="943"/>
      <c r="CS57" s="943"/>
      <c r="CT57" s="943"/>
      <c r="CU57" s="943"/>
      <c r="CV57" s="943"/>
      <c r="CW57" s="943"/>
      <c r="CX57" s="943"/>
      <c r="CY57" s="943"/>
      <c r="CZ57" s="943"/>
    </row>
    <row r="58" s="362" customFormat="true" ht="15" customHeight="true" x14ac:dyDescent="0.2">
      <c r="A58" s="1132" t="s">
        <v>299</v>
      </c>
      <c r="B58" s="427" t="s">
        <v>300</v>
      </c>
      <c r="C58" s="174">
        <v>12.8728924298522</v>
      </c>
      <c r="D58" s="173">
        <v>16.437635919833909</v>
      </c>
      <c r="E58" s="173">
        <v>20.170825995073216</v>
      </c>
      <c r="F58" s="173">
        <v>19.04500774019662</v>
      </c>
      <c r="G58" s="172">
        <v>36.991226032037702</v>
      </c>
      <c r="H58" s="171">
        <v>25.162570179587686</v>
      </c>
      <c r="I58" s="173">
        <v>31.607005008330404</v>
      </c>
      <c r="J58" s="173">
        <v>29.665528062652925</v>
      </c>
      <c r="K58" s="173">
        <v>42.679564716053761</v>
      </c>
      <c r="L58" s="170">
        <v>58.475966906918266</v>
      </c>
      <c r="M58" s="174">
        <v>11.450875622379248</v>
      </c>
      <c r="N58" s="173">
        <v>14.440156027328136</v>
      </c>
      <c r="O58" s="173">
        <v>16.404197722689116</v>
      </c>
      <c r="P58" s="173">
        <v>13.684790270771527</v>
      </c>
      <c r="Q58" s="172">
        <v>14.636359736400742</v>
      </c>
      <c r="R58" s="171">
        <v>34.21966696966529</v>
      </c>
      <c r="S58" s="173">
        <v>25.986958199634547</v>
      </c>
      <c r="T58" s="173">
        <v>9.4752408256447094</v>
      </c>
      <c r="U58" s="170">
        <v>10.409537834698003</v>
      </c>
      <c r="V58" s="487"/>
      <c r="W58" s="487"/>
      <c r="X58" s="487"/>
      <c r="Y58" s="487"/>
      <c r="Z58" s="487"/>
      <c r="AA58" s="487"/>
      <c r="AB58" s="487"/>
      <c r="AC58" s="487"/>
      <c r="AD58" s="487"/>
      <c r="AE58" s="487"/>
      <c r="AF58" s="487"/>
      <c r="AG58" s="487"/>
      <c r="AH58" s="487"/>
      <c r="AI58" s="487"/>
      <c r="AJ58" s="487"/>
      <c r="AK58" s="487"/>
      <c r="AL58" s="487"/>
      <c r="AM58" s="487"/>
      <c r="AN58" s="487"/>
      <c r="AO58" s="487"/>
      <c r="AP58" s="487"/>
      <c r="AQ58" s="487"/>
      <c r="AR58" s="487"/>
      <c r="AS58" s="487"/>
      <c r="AT58" s="487"/>
      <c r="AU58" s="487"/>
      <c r="AV58" s="487"/>
      <c r="AW58" s="487"/>
      <c r="AX58" s="487"/>
      <c r="AY58" s="487"/>
      <c r="AZ58" s="940"/>
      <c r="BA58" s="649"/>
      <c r="BB58" s="645"/>
      <c r="BC58" s="494"/>
      <c r="BD58" s="480"/>
      <c r="BE58" s="480"/>
      <c r="BF58" s="480"/>
      <c r="BG58" s="495"/>
      <c r="BH58" s="494"/>
      <c r="BI58" s="480"/>
      <c r="BJ58" s="480"/>
      <c r="BK58" s="480"/>
      <c r="BL58" s="495"/>
      <c r="BM58" s="494"/>
      <c r="BN58" s="480"/>
      <c r="BO58" s="480"/>
      <c r="BP58" s="480"/>
      <c r="BQ58" s="495"/>
      <c r="BR58" s="494"/>
      <c r="BS58" s="480"/>
      <c r="BT58" s="480"/>
      <c r="BU58" s="481"/>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row>
    <row r="59" s="362" customFormat="true" ht="15" customHeight="true" x14ac:dyDescent="0.2">
      <c r="A59" s="1133"/>
      <c r="B59" s="428" t="s">
        <v>301</v>
      </c>
      <c r="C59" s="169">
        <v>2.6592861193277018</v>
      </c>
      <c r="D59" s="168">
        <v>1.2978980748103606</v>
      </c>
      <c r="E59" s="168">
        <v>1.3969338540051379</v>
      </c>
      <c r="F59" s="168">
        <v>1.3168037059122804</v>
      </c>
      <c r="G59" s="167">
        <v>1.7066000169902791</v>
      </c>
      <c r="H59" s="166">
        <v>2.8811351532700407</v>
      </c>
      <c r="I59" s="168">
        <v>1.9652103453577832</v>
      </c>
      <c r="J59" s="168">
        <v>1.7559634969427573</v>
      </c>
      <c r="K59" s="168">
        <v>2.5831486824310397</v>
      </c>
      <c r="L59" s="165">
        <v>2.2785477874447246</v>
      </c>
      <c r="M59" s="169">
        <v>2.6208630442708691</v>
      </c>
      <c r="N59" s="168">
        <v>1.6747653468550383</v>
      </c>
      <c r="O59" s="168">
        <v>1.065291973275164</v>
      </c>
      <c r="P59" s="168">
        <v>1.0145644181054565</v>
      </c>
      <c r="Q59" s="167">
        <v>0.68963124336140003</v>
      </c>
      <c r="R59" s="166">
        <v>1.9618339671020557</v>
      </c>
      <c r="S59" s="168">
        <v>3.1542390185185556</v>
      </c>
      <c r="T59" s="168">
        <v>0.821241070276162</v>
      </c>
      <c r="U59" s="165">
        <v>1.1047035511130066</v>
      </c>
      <c r="V59" s="487"/>
      <c r="W59" s="487"/>
      <c r="X59" s="487"/>
      <c r="Y59" s="487"/>
      <c r="Z59" s="487"/>
      <c r="AA59" s="487"/>
      <c r="AB59" s="487"/>
      <c r="AC59" s="487"/>
      <c r="AD59" s="487"/>
      <c r="AE59" s="487"/>
      <c r="AF59" s="487"/>
      <c r="AG59" s="487"/>
      <c r="AH59" s="487"/>
      <c r="AI59" s="487"/>
      <c r="AJ59" s="487"/>
      <c r="AK59" s="487"/>
      <c r="AL59" s="487"/>
      <c r="AM59" s="487"/>
      <c r="AN59" s="487"/>
      <c r="AO59" s="487"/>
      <c r="AP59" s="487"/>
      <c r="AQ59" s="487"/>
      <c r="AR59" s="487"/>
      <c r="AS59" s="487"/>
      <c r="AT59" s="487"/>
      <c r="AU59" s="487"/>
      <c r="AV59" s="487"/>
      <c r="AW59" s="487"/>
      <c r="AX59" s="487"/>
      <c r="AY59" s="487"/>
      <c r="AZ59" s="940"/>
      <c r="BA59" s="942"/>
      <c r="BB59" s="643"/>
      <c r="BC59" s="497"/>
      <c r="BD59" s="484"/>
      <c r="BE59" s="484"/>
      <c r="BF59" s="484"/>
      <c r="BG59" s="501"/>
      <c r="BH59" s="497"/>
      <c r="BI59" s="484"/>
      <c r="BJ59" s="484"/>
      <c r="BK59" s="484"/>
      <c r="BL59" s="501"/>
      <c r="BM59" s="497"/>
      <c r="BN59" s="484"/>
      <c r="BO59" s="484"/>
      <c r="BP59" s="484"/>
      <c r="BQ59" s="501"/>
      <c r="BR59" s="497"/>
      <c r="BS59" s="484"/>
      <c r="BT59" s="484"/>
      <c r="BU59" s="485"/>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row>
    <row r="60" s="362" customFormat="true" ht="15" customHeight="true" x14ac:dyDescent="0.2">
      <c r="A60" s="1133"/>
      <c r="B60" s="428" t="s">
        <v>302</v>
      </c>
      <c r="C60" s="169">
        <v>0.13000688228184346</v>
      </c>
      <c r="D60" s="168">
        <v>8.9174959894504968E-2</v>
      </c>
      <c r="E60" s="168">
        <v>7.1339626182879937E-2</v>
      </c>
      <c r="F60" s="168">
        <v>2.5901050853906066E-3</v>
      </c>
      <c r="G60" s="167">
        <v>1.0353650816282496E-3</v>
      </c>
      <c r="H60" s="166">
        <v>9.4937966923074185E-2</v>
      </c>
      <c r="I60" s="168">
        <v>1.2547728832666447E-2</v>
      </c>
      <c r="J60" s="168">
        <v>6.0716967307488916E-3</v>
      </c>
      <c r="K60" s="168">
        <v>3.4702121308093129E-3</v>
      </c>
      <c r="L60" s="165">
        <v>0</v>
      </c>
      <c r="M60" s="169">
        <v>7.335871061087941E-2</v>
      </c>
      <c r="N60" s="168">
        <v>0.16480938262566333</v>
      </c>
      <c r="O60" s="168">
        <v>6.5849569180961548E-2</v>
      </c>
      <c r="P60" s="168">
        <v>6.554999424746516E-2</v>
      </c>
      <c r="Q60" s="167">
        <v>0</v>
      </c>
      <c r="R60" s="166">
        <v>2.1850210597998992E-2</v>
      </c>
      <c r="S60" s="168">
        <v>0.23210111880832079</v>
      </c>
      <c r="T60" s="168">
        <v>1.9238604456256501E-2</v>
      </c>
      <c r="U60" s="165">
        <v>1.9971421549978295E-2</v>
      </c>
      <c r="V60" s="487"/>
      <c r="W60" s="487"/>
      <c r="X60" s="487"/>
      <c r="Y60" s="487"/>
      <c r="Z60" s="487"/>
      <c r="AA60" s="487"/>
      <c r="AB60" s="487"/>
      <c r="AC60" s="487"/>
      <c r="AD60" s="487"/>
      <c r="AE60" s="487"/>
      <c r="AF60" s="487"/>
      <c r="AG60" s="487"/>
      <c r="AH60" s="487"/>
      <c r="AI60" s="487"/>
      <c r="AJ60" s="487"/>
      <c r="AK60" s="487"/>
      <c r="AL60" s="487"/>
      <c r="AM60" s="487"/>
      <c r="AN60" s="487"/>
      <c r="AO60" s="487"/>
      <c r="AP60" s="487"/>
      <c r="AQ60" s="487"/>
      <c r="AR60" s="487"/>
      <c r="AS60" s="487"/>
      <c r="AT60" s="487"/>
      <c r="AU60" s="487"/>
      <c r="AV60" s="487"/>
      <c r="AW60" s="487"/>
      <c r="AX60" s="487"/>
      <c r="AY60" s="487"/>
      <c r="AZ60" s="940"/>
      <c r="BA60" s="942"/>
      <c r="BB60" s="643"/>
      <c r="BC60" s="497"/>
      <c r="BD60" s="484"/>
      <c r="BE60" s="484"/>
      <c r="BF60" s="484"/>
      <c r="BG60" s="501"/>
      <c r="BH60" s="497"/>
      <c r="BI60" s="484"/>
      <c r="BJ60" s="484"/>
      <c r="BK60" s="484"/>
      <c r="BL60" s="501"/>
      <c r="BM60" s="497"/>
      <c r="BN60" s="484"/>
      <c r="BO60" s="484"/>
      <c r="BP60" s="484"/>
      <c r="BQ60" s="501"/>
      <c r="BR60" s="497"/>
      <c r="BS60" s="484"/>
      <c r="BT60" s="484"/>
      <c r="BU60" s="485"/>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row>
    <row r="61" s="362" customFormat="true" ht="15" customHeight="true" x14ac:dyDescent="0.2">
      <c r="A61" s="1133"/>
      <c r="B61" s="428" t="s">
        <v>303</v>
      </c>
      <c r="C61" s="169">
        <v>4.9179683857621903</v>
      </c>
      <c r="D61" s="168">
        <v>5.4602225040695584</v>
      </c>
      <c r="E61" s="168">
        <v>3.9019436277510104</v>
      </c>
      <c r="F61" s="168">
        <v>4.0577726197812174</v>
      </c>
      <c r="G61" s="167">
        <v>2.6773490489455307</v>
      </c>
      <c r="H61" s="166">
        <v>4.4110917674879602</v>
      </c>
      <c r="I61" s="168">
        <v>1.9651186659309217</v>
      </c>
      <c r="J61" s="168">
        <v>1.6556174225981384</v>
      </c>
      <c r="K61" s="168">
        <v>2.4964886063073135</v>
      </c>
      <c r="L61" s="165">
        <v>1.0799545475454033</v>
      </c>
      <c r="M61" s="169">
        <v>4.9286658417829523</v>
      </c>
      <c r="N61" s="168">
        <v>5.2505684798104086</v>
      </c>
      <c r="O61" s="168">
        <v>4.8702190809803847</v>
      </c>
      <c r="P61" s="168">
        <v>4.8140021923546081</v>
      </c>
      <c r="Q61" s="167">
        <v>5.1525244612383991</v>
      </c>
      <c r="R61" s="166">
        <v>2.1724206115006512</v>
      </c>
      <c r="S61" s="168">
        <v>6.7788782061715986</v>
      </c>
      <c r="T61" s="168">
        <v>3.9595992856528546</v>
      </c>
      <c r="U61" s="165">
        <v>6.4667759048588884</v>
      </c>
      <c r="V61" s="487"/>
      <c r="W61" s="487"/>
      <c r="X61" s="487"/>
      <c r="Y61" s="487"/>
      <c r="Z61" s="487"/>
      <c r="AA61" s="487"/>
      <c r="AB61" s="487"/>
      <c r="AC61" s="487"/>
      <c r="AD61" s="487"/>
      <c r="AE61" s="487"/>
      <c r="AF61" s="487"/>
      <c r="AG61" s="487"/>
      <c r="AH61" s="487"/>
      <c r="AI61" s="487"/>
      <c r="AJ61" s="487"/>
      <c r="AK61" s="487"/>
      <c r="AL61" s="487"/>
      <c r="AM61" s="487"/>
      <c r="AN61" s="487"/>
      <c r="AO61" s="487"/>
      <c r="AP61" s="487"/>
      <c r="AQ61" s="487"/>
      <c r="AR61" s="487"/>
      <c r="AS61" s="487"/>
      <c r="AT61" s="487"/>
      <c r="AU61" s="487"/>
      <c r="AV61" s="487"/>
      <c r="AW61" s="487"/>
      <c r="AX61" s="487"/>
      <c r="AY61" s="487"/>
      <c r="AZ61" s="940"/>
      <c r="BA61" s="942"/>
      <c r="BB61" s="643"/>
      <c r="BC61" s="497"/>
      <c r="BD61" s="484"/>
      <c r="BE61" s="484"/>
      <c r="BF61" s="484"/>
      <c r="BG61" s="501"/>
      <c r="BH61" s="497"/>
      <c r="BI61" s="484"/>
      <c r="BJ61" s="484"/>
      <c r="BK61" s="484"/>
      <c r="BL61" s="501"/>
      <c r="BM61" s="497"/>
      <c r="BN61" s="484"/>
      <c r="BO61" s="484"/>
      <c r="BP61" s="484"/>
      <c r="BQ61" s="501"/>
      <c r="BR61" s="497"/>
      <c r="BS61" s="484"/>
      <c r="BT61" s="484"/>
      <c r="BU61" s="485"/>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row>
    <row r="62" s="362" customFormat="true" ht="15" customHeight="true" x14ac:dyDescent="0.2">
      <c r="A62" s="1133"/>
      <c r="B62" s="428" t="s">
        <v>304</v>
      </c>
      <c r="C62" s="169">
        <v>5.852806080920848</v>
      </c>
      <c r="D62" s="168">
        <v>6.142751167951447</v>
      </c>
      <c r="E62" s="168">
        <v>5.4836264871450204</v>
      </c>
      <c r="F62" s="168">
        <v>5.7823187147537123</v>
      </c>
      <c r="G62" s="167">
        <v>3.6872325982147682</v>
      </c>
      <c r="H62" s="166">
        <v>4.1821765778961444</v>
      </c>
      <c r="I62" s="168">
        <v>1.7412789799440209</v>
      </c>
      <c r="J62" s="168">
        <v>1.2633815276899818</v>
      </c>
      <c r="K62" s="168">
        <v>1.5306776913299525</v>
      </c>
      <c r="L62" s="165">
        <v>0.89536438938975016</v>
      </c>
      <c r="M62" s="169">
        <v>5.9691973607310311</v>
      </c>
      <c r="N62" s="168">
        <v>6.2489113124617441</v>
      </c>
      <c r="O62" s="168">
        <v>5.6757162236144776</v>
      </c>
      <c r="P62" s="168">
        <v>8.3580210514537523</v>
      </c>
      <c r="Q62" s="167">
        <v>8.0695299505300788</v>
      </c>
      <c r="R62" s="166">
        <v>1.9122468259057657</v>
      </c>
      <c r="S62" s="168">
        <v>9.5732302993993734</v>
      </c>
      <c r="T62" s="168">
        <v>3.0582142219309114</v>
      </c>
      <c r="U62" s="165">
        <v>14.228331612767912</v>
      </c>
      <c r="V62" s="487"/>
      <c r="W62" s="487"/>
      <c r="X62" s="487"/>
      <c r="Y62" s="487"/>
      <c r="Z62" s="487"/>
      <c r="AA62" s="487"/>
      <c r="AB62" s="487"/>
      <c r="AC62" s="487"/>
      <c r="AD62" s="487"/>
      <c r="AE62" s="487"/>
      <c r="AF62" s="487"/>
      <c r="AG62" s="487"/>
      <c r="AH62" s="487"/>
      <c r="AI62" s="487"/>
      <c r="AJ62" s="487"/>
      <c r="AK62" s="487"/>
      <c r="AL62" s="487"/>
      <c r="AM62" s="487"/>
      <c r="AN62" s="487"/>
      <c r="AO62" s="487"/>
      <c r="AP62" s="487"/>
      <c r="AQ62" s="487"/>
      <c r="AR62" s="487"/>
      <c r="AS62" s="487"/>
      <c r="AT62" s="487"/>
      <c r="AU62" s="487"/>
      <c r="AV62" s="487"/>
      <c r="AW62" s="487"/>
      <c r="AX62" s="487"/>
      <c r="AY62" s="487"/>
      <c r="AZ62" s="940"/>
      <c r="BA62" s="942"/>
      <c r="BB62" s="643"/>
      <c r="BC62" s="497"/>
      <c r="BD62" s="484"/>
      <c r="BE62" s="484"/>
      <c r="BF62" s="484"/>
      <c r="BG62" s="501"/>
      <c r="BH62" s="497"/>
      <c r="BI62" s="484"/>
      <c r="BJ62" s="484"/>
      <c r="BK62" s="484"/>
      <c r="BL62" s="501"/>
      <c r="BM62" s="497"/>
      <c r="BN62" s="484"/>
      <c r="BO62" s="484"/>
      <c r="BP62" s="484"/>
      <c r="BQ62" s="501"/>
      <c r="BR62" s="497"/>
      <c r="BS62" s="484"/>
      <c r="BT62" s="484"/>
      <c r="BU62" s="485"/>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row>
    <row r="63" s="362" customFormat="true" ht="15" customHeight="true" x14ac:dyDescent="0.2">
      <c r="A63" s="1133"/>
      <c r="B63" s="428" t="s">
        <v>305</v>
      </c>
      <c r="C63" s="169">
        <v>4.0455384307800673</v>
      </c>
      <c r="D63" s="168">
        <v>3.0427581817119438</v>
      </c>
      <c r="E63" s="168">
        <v>3.2407998416574713</v>
      </c>
      <c r="F63" s="168">
        <v>3.4097165484764944</v>
      </c>
      <c r="G63" s="167">
        <v>0.75106138896257379</v>
      </c>
      <c r="H63" s="166">
        <v>1.4222104611598501</v>
      </c>
      <c r="I63" s="168">
        <v>0.61150846919964386</v>
      </c>
      <c r="J63" s="168">
        <v>0.50564260356584245</v>
      </c>
      <c r="K63" s="168">
        <v>0.38293502896718923</v>
      </c>
      <c r="L63" s="165">
        <v>0.11177770332155496</v>
      </c>
      <c r="M63" s="169">
        <v>4.8456606909763851</v>
      </c>
      <c r="N63" s="168">
        <v>2.8817818117776808</v>
      </c>
      <c r="O63" s="168">
        <v>4.236922378653964</v>
      </c>
      <c r="P63" s="168">
        <v>4.348836407855174</v>
      </c>
      <c r="Q63" s="167">
        <v>3.0471134299612492</v>
      </c>
      <c r="R63" s="166">
        <v>0.39830034042038881</v>
      </c>
      <c r="S63" s="168">
        <v>1.3920155492839559</v>
      </c>
      <c r="T63" s="168">
        <v>2.7253950436252303</v>
      </c>
      <c r="U63" s="165">
        <v>11.508907171128264</v>
      </c>
      <c r="V63" s="487"/>
      <c r="W63" s="487"/>
      <c r="X63" s="487"/>
      <c r="Y63" s="487"/>
      <c r="Z63" s="487"/>
      <c r="AA63" s="487"/>
      <c r="AB63" s="487"/>
      <c r="AC63" s="487"/>
      <c r="AD63" s="487"/>
      <c r="AE63" s="487"/>
      <c r="AF63" s="487"/>
      <c r="AG63" s="487"/>
      <c r="AH63" s="487"/>
      <c r="AI63" s="487"/>
      <c r="AJ63" s="487"/>
      <c r="AK63" s="487"/>
      <c r="AL63" s="487"/>
      <c r="AM63" s="487"/>
      <c r="AN63" s="487"/>
      <c r="AO63" s="487"/>
      <c r="AP63" s="487"/>
      <c r="AQ63" s="487"/>
      <c r="AR63" s="487"/>
      <c r="AS63" s="487"/>
      <c r="AT63" s="487"/>
      <c r="AU63" s="487"/>
      <c r="AV63" s="487"/>
      <c r="AW63" s="487"/>
      <c r="AX63" s="487"/>
      <c r="AY63" s="487"/>
      <c r="AZ63" s="940"/>
      <c r="BA63" s="942"/>
      <c r="BB63" s="643"/>
      <c r="BC63" s="497"/>
      <c r="BD63" s="484"/>
      <c r="BE63" s="484"/>
      <c r="BF63" s="484"/>
      <c r="BG63" s="501"/>
      <c r="BH63" s="497"/>
      <c r="BI63" s="484"/>
      <c r="BJ63" s="484"/>
      <c r="BK63" s="484"/>
      <c r="BL63" s="501"/>
      <c r="BM63" s="497"/>
      <c r="BN63" s="484"/>
      <c r="BO63" s="484"/>
      <c r="BP63" s="484"/>
      <c r="BQ63" s="501"/>
      <c r="BR63" s="497"/>
      <c r="BS63" s="484"/>
      <c r="BT63" s="484"/>
      <c r="BU63" s="485"/>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row>
    <row r="64" s="362" customFormat="true" ht="15" customHeight="true" x14ac:dyDescent="0.2">
      <c r="A64" s="1133"/>
      <c r="B64" s="428" t="s">
        <v>306</v>
      </c>
      <c r="C64" s="169">
        <v>6.3865587089181469E-2</v>
      </c>
      <c r="D64" s="168">
        <v>4.5756243787852674E-3</v>
      </c>
      <c r="E64" s="168">
        <v>2.3951578960469531E-2</v>
      </c>
      <c r="F64" s="168">
        <v>1.5404249722757906E-2</v>
      </c>
      <c r="G64" s="167">
        <v>1.7416058868603632E-2</v>
      </c>
      <c r="H64" s="166">
        <v>1.9269215014388153E-2</v>
      </c>
      <c r="I64" s="168">
        <v>0</v>
      </c>
      <c r="J64" s="168">
        <v>3.896184393493729E-2</v>
      </c>
      <c r="K64" s="168">
        <v>1.4652049244855142E-2</v>
      </c>
      <c r="L64" s="165">
        <v>0</v>
      </c>
      <c r="M64" s="169">
        <v>8.9340422561976746E-2</v>
      </c>
      <c r="N64" s="168">
        <v>0</v>
      </c>
      <c r="O64" s="168">
        <v>2.8760714145636752E-2</v>
      </c>
      <c r="P64" s="168">
        <v>1.0741642818041521E-2</v>
      </c>
      <c r="Q64" s="167">
        <v>1.8594894740100558E-2</v>
      </c>
      <c r="R64" s="166">
        <v>0</v>
      </c>
      <c r="S64" s="168">
        <v>6.3423845533035102E-3</v>
      </c>
      <c r="T64" s="168">
        <v>3.3889479242118131E-2</v>
      </c>
      <c r="U64" s="165">
        <v>9.0298574475916868E-2</v>
      </c>
      <c r="V64" s="487"/>
      <c r="W64" s="487"/>
      <c r="X64" s="487"/>
      <c r="Y64" s="487"/>
      <c r="Z64" s="487"/>
      <c r="AA64" s="487"/>
      <c r="AB64" s="487"/>
      <c r="AC64" s="487"/>
      <c r="AD64" s="487"/>
      <c r="AE64" s="487"/>
      <c r="AF64" s="487"/>
      <c r="AG64" s="487"/>
      <c r="AH64" s="487"/>
      <c r="AI64" s="487"/>
      <c r="AJ64" s="487"/>
      <c r="AK64" s="487"/>
      <c r="AL64" s="487"/>
      <c r="AM64" s="487"/>
      <c r="AN64" s="487"/>
      <c r="AO64" s="487"/>
      <c r="AP64" s="487"/>
      <c r="AQ64" s="487"/>
      <c r="AR64" s="487"/>
      <c r="AS64" s="487"/>
      <c r="AT64" s="487"/>
      <c r="AU64" s="487"/>
      <c r="AV64" s="487"/>
      <c r="AW64" s="487"/>
      <c r="AX64" s="487"/>
      <c r="AY64" s="487"/>
      <c r="AZ64" s="940"/>
      <c r="BA64" s="942"/>
      <c r="BB64" s="643"/>
      <c r="BC64" s="497"/>
      <c r="BD64" s="484"/>
      <c r="BE64" s="484"/>
      <c r="BF64" s="484"/>
      <c r="BG64" s="501"/>
      <c r="BH64" s="497"/>
      <c r="BI64" s="484"/>
      <c r="BJ64" s="484"/>
      <c r="BK64" s="484"/>
      <c r="BL64" s="501"/>
      <c r="BM64" s="497"/>
      <c r="BN64" s="484"/>
      <c r="BO64" s="484"/>
      <c r="BP64" s="484"/>
      <c r="BQ64" s="501"/>
      <c r="BR64" s="497"/>
      <c r="BS64" s="484"/>
      <c r="BT64" s="484"/>
      <c r="BU64" s="485"/>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row>
    <row r="65" s="362" customFormat="true" ht="15" customHeight="true" x14ac:dyDescent="0.2">
      <c r="A65" s="1133"/>
      <c r="B65" s="428" t="s">
        <v>307</v>
      </c>
      <c r="C65" s="169">
        <v>2.6493653108562526E-2</v>
      </c>
      <c r="D65" s="168">
        <v>0</v>
      </c>
      <c r="E65" s="168">
        <v>3.4623047486050891E-2</v>
      </c>
      <c r="F65" s="168">
        <v>1.2680290489478037E-2</v>
      </c>
      <c r="G65" s="167">
        <v>2.6581952896537028E-3</v>
      </c>
      <c r="H65" s="166">
        <v>0</v>
      </c>
      <c r="I65" s="168">
        <v>0</v>
      </c>
      <c r="J65" s="168">
        <v>0</v>
      </c>
      <c r="K65" s="168">
        <v>8.9094192028474593E-3</v>
      </c>
      <c r="L65" s="165">
        <v>0</v>
      </c>
      <c r="M65" s="169">
        <v>3.7755481786103266E-2</v>
      </c>
      <c r="N65" s="168">
        <v>0</v>
      </c>
      <c r="O65" s="168">
        <v>2.7030413246049968E-2</v>
      </c>
      <c r="P65" s="168">
        <v>4.0381218642230279E-2</v>
      </c>
      <c r="Q65" s="167">
        <v>0</v>
      </c>
      <c r="R65" s="166">
        <v>1.5468669912717592E-3</v>
      </c>
      <c r="S65" s="168">
        <v>0</v>
      </c>
      <c r="T65" s="168">
        <v>1.5737265822837933E-2</v>
      </c>
      <c r="U65" s="165">
        <v>6.8441276862486577E-2</v>
      </c>
      <c r="V65" s="487"/>
      <c r="W65" s="487"/>
      <c r="X65" s="487"/>
      <c r="Y65" s="487"/>
      <c r="Z65" s="487"/>
      <c r="AA65" s="487"/>
      <c r="AB65" s="487"/>
      <c r="AC65" s="487"/>
      <c r="AD65" s="487"/>
      <c r="AE65" s="487"/>
      <c r="AF65" s="487"/>
      <c r="AG65" s="487"/>
      <c r="AH65" s="487"/>
      <c r="AI65" s="487"/>
      <c r="AJ65" s="487"/>
      <c r="AK65" s="487"/>
      <c r="AL65" s="487"/>
      <c r="AM65" s="487"/>
      <c r="AN65" s="487"/>
      <c r="AO65" s="487"/>
      <c r="AP65" s="487"/>
      <c r="AQ65" s="487"/>
      <c r="AR65" s="487"/>
      <c r="AS65" s="487"/>
      <c r="AT65" s="487"/>
      <c r="AU65" s="487"/>
      <c r="AV65" s="487"/>
      <c r="AW65" s="487"/>
      <c r="AX65" s="487"/>
      <c r="AY65" s="487"/>
      <c r="AZ65" s="940"/>
      <c r="BA65" s="942"/>
      <c r="BB65" s="643"/>
      <c r="BC65" s="497"/>
      <c r="BD65" s="484"/>
      <c r="BE65" s="484"/>
      <c r="BF65" s="484"/>
      <c r="BG65" s="501"/>
      <c r="BH65" s="497"/>
      <c r="BI65" s="484"/>
      <c r="BJ65" s="484"/>
      <c r="BK65" s="484"/>
      <c r="BL65" s="501"/>
      <c r="BM65" s="497"/>
      <c r="BN65" s="484"/>
      <c r="BO65" s="484"/>
      <c r="BP65" s="484"/>
      <c r="BQ65" s="501"/>
      <c r="BR65" s="497"/>
      <c r="BS65" s="484"/>
      <c r="BT65" s="484"/>
      <c r="BU65" s="485"/>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row>
    <row r="66" s="362" customFormat="true" ht="15" customHeight="true" x14ac:dyDescent="0.2">
      <c r="A66" s="1133"/>
      <c r="B66" s="428" t="s">
        <v>308</v>
      </c>
      <c r="C66" s="169">
        <v>61.137267796794717</v>
      </c>
      <c r="D66" s="168">
        <v>54.044457572977137</v>
      </c>
      <c r="E66" s="168">
        <v>36.185040726574115</v>
      </c>
      <c r="F66" s="168">
        <v>23.110676440753309</v>
      </c>
      <c r="G66" s="167">
        <v>11.896419168322504</v>
      </c>
      <c r="H66" s="166">
        <v>27.52147973209642</v>
      </c>
      <c r="I66" s="168">
        <v>10.20311021865872</v>
      </c>
      <c r="J66" s="168">
        <v>6.6772947990825182</v>
      </c>
      <c r="K66" s="168">
        <v>5.1315658950626366</v>
      </c>
      <c r="L66" s="165">
        <v>3.2653856066766269</v>
      </c>
      <c r="M66" s="169">
        <v>62.823353242697209</v>
      </c>
      <c r="N66" s="168">
        <v>60.702727416097936</v>
      </c>
      <c r="O66" s="168">
        <v>53.014860655668052</v>
      </c>
      <c r="P66" s="168">
        <v>40.729231928389403</v>
      </c>
      <c r="Q66" s="167">
        <v>25.921409469873861</v>
      </c>
      <c r="R66" s="166">
        <v>22.087089040879775</v>
      </c>
      <c r="S66" s="168">
        <v>23.399333743330196</v>
      </c>
      <c r="T66" s="168">
        <v>66.837445327681678</v>
      </c>
      <c r="U66" s="165">
        <v>21.241143579368334</v>
      </c>
      <c r="V66" s="487"/>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940"/>
      <c r="BA66" s="942"/>
      <c r="BB66" s="643"/>
      <c r="BC66" s="497"/>
      <c r="BD66" s="484"/>
      <c r="BE66" s="484"/>
      <c r="BF66" s="484"/>
      <c r="BG66" s="501"/>
      <c r="BH66" s="497"/>
      <c r="BI66" s="484"/>
      <c r="BJ66" s="484"/>
      <c r="BK66" s="484"/>
      <c r="BL66" s="501"/>
      <c r="BM66" s="497"/>
      <c r="BN66" s="484"/>
      <c r="BO66" s="484"/>
      <c r="BP66" s="484"/>
      <c r="BQ66" s="501"/>
      <c r="BR66" s="497"/>
      <c r="BS66" s="484"/>
      <c r="BT66" s="484"/>
      <c r="BU66" s="485"/>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row>
    <row r="67" s="362" customFormat="true" ht="15" customHeight="true" x14ac:dyDescent="0.2">
      <c r="A67" s="1133"/>
      <c r="B67" s="428" t="s">
        <v>309</v>
      </c>
      <c r="C67" s="169">
        <v>1.9150142409349198</v>
      </c>
      <c r="D67" s="168">
        <v>1.1638400840884049</v>
      </c>
      <c r="E67" s="168">
        <v>0.20214758810426001</v>
      </c>
      <c r="F67" s="168">
        <v>0.22731269711480359</v>
      </c>
      <c r="G67" s="167">
        <v>0.13894038372053885</v>
      </c>
      <c r="H67" s="166">
        <v>0.43696056554538676</v>
      </c>
      <c r="I67" s="168">
        <v>0.16076154733683751</v>
      </c>
      <c r="J67" s="168">
        <v>9.345138471173467E-2</v>
      </c>
      <c r="K67" s="168">
        <v>0.11427455695996046</v>
      </c>
      <c r="L67" s="165">
        <v>6.8888581249362937E-2</v>
      </c>
      <c r="M67" s="169">
        <v>2.3968875395148888</v>
      </c>
      <c r="N67" s="168">
        <v>1.4360461786748409</v>
      </c>
      <c r="O67" s="168">
        <v>0.58807153979618232</v>
      </c>
      <c r="P67" s="168">
        <v>4.8595094432208052E-2</v>
      </c>
      <c r="Q67" s="167">
        <v>0.35729363148986865</v>
      </c>
      <c r="R67" s="166">
        <v>0.23972567201381464</v>
      </c>
      <c r="S67" s="168">
        <v>6.5334200511460577E-3</v>
      </c>
      <c r="T67" s="168">
        <v>1.8981909303015423</v>
      </c>
      <c r="U67" s="165">
        <v>4.8869931960489194E-2</v>
      </c>
      <c r="V67" s="487"/>
      <c r="W67" s="487"/>
      <c r="X67" s="487"/>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940"/>
      <c r="BA67" s="942"/>
      <c r="BB67" s="643"/>
      <c r="BC67" s="497"/>
      <c r="BD67" s="484"/>
      <c r="BE67" s="484"/>
      <c r="BF67" s="484"/>
      <c r="BG67" s="501"/>
      <c r="BH67" s="497"/>
      <c r="BI67" s="484"/>
      <c r="BJ67" s="484"/>
      <c r="BK67" s="484"/>
      <c r="BL67" s="501"/>
      <c r="BM67" s="497"/>
      <c r="BN67" s="484"/>
      <c r="BO67" s="484"/>
      <c r="BP67" s="484"/>
      <c r="BQ67" s="501"/>
      <c r="BR67" s="497"/>
      <c r="BS67" s="484"/>
      <c r="BT67" s="484"/>
      <c r="BU67" s="485"/>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row>
    <row r="68" s="362" customFormat="true" ht="15" customHeight="true" x14ac:dyDescent="0.2">
      <c r="A68" s="1133"/>
      <c r="B68" s="428" t="s">
        <v>17</v>
      </c>
      <c r="C68" s="169">
        <v>2.5284256153679845</v>
      </c>
      <c r="D68" s="168">
        <v>0.62698433546804033</v>
      </c>
      <c r="E68" s="168">
        <v>0.47903577860578239</v>
      </c>
      <c r="F68" s="168">
        <v>0.27925326344868961</v>
      </c>
      <c r="G68" s="167">
        <v>3.7361489507003062E-2</v>
      </c>
      <c r="H68" s="166">
        <v>0.20651773247952432</v>
      </c>
      <c r="I68" s="168">
        <v>2.9151798341501844E-2</v>
      </c>
      <c r="J68" s="168">
        <v>0.12306694854271295</v>
      </c>
      <c r="K68" s="168">
        <v>2.2911206767423236E-2</v>
      </c>
      <c r="L68" s="165">
        <v>0</v>
      </c>
      <c r="M68" s="169">
        <v>2.7607330530700818</v>
      </c>
      <c r="N68" s="168">
        <v>1.3355603071927216</v>
      </c>
      <c r="O68" s="168">
        <v>0.71331927567302567</v>
      </c>
      <c r="P68" s="168">
        <v>0.4053119492447822</v>
      </c>
      <c r="Q68" s="167">
        <v>0.25428921954466033</v>
      </c>
      <c r="R68" s="166">
        <v>0.13699840879115724</v>
      </c>
      <c r="S68" s="168">
        <v>2.4822726866268221</v>
      </c>
      <c r="T68" s="168">
        <v>0.43150233154683992</v>
      </c>
      <c r="U68" s="165">
        <v>1.0688735759586994</v>
      </c>
      <c r="V68" s="487"/>
      <c r="W68" s="487"/>
      <c r="X68" s="487"/>
      <c r="Y68" s="487"/>
      <c r="Z68" s="487"/>
      <c r="AA68" s="487"/>
      <c r="AB68" s="487"/>
      <c r="AC68" s="487"/>
      <c r="AD68" s="487"/>
      <c r="AE68" s="487"/>
      <c r="AF68" s="487"/>
      <c r="AG68" s="487"/>
      <c r="AH68" s="487"/>
      <c r="AI68" s="487"/>
      <c r="AJ68" s="487"/>
      <c r="AK68" s="487"/>
      <c r="AL68" s="487"/>
      <c r="AM68" s="487"/>
      <c r="AN68" s="487"/>
      <c r="AO68" s="487"/>
      <c r="AP68" s="487"/>
      <c r="AQ68" s="487"/>
      <c r="AR68" s="487"/>
      <c r="AS68" s="487"/>
      <c r="AT68" s="487"/>
      <c r="AU68" s="487"/>
      <c r="AV68" s="487"/>
      <c r="AW68" s="487"/>
      <c r="AX68" s="487"/>
      <c r="AY68" s="487"/>
      <c r="AZ68" s="940"/>
      <c r="BA68" s="942"/>
      <c r="BB68" s="643"/>
      <c r="BC68" s="497"/>
      <c r="BD68" s="484"/>
      <c r="BE68" s="484"/>
      <c r="BF68" s="484"/>
      <c r="BG68" s="501"/>
      <c r="BH68" s="497"/>
      <c r="BI68" s="484"/>
      <c r="BJ68" s="484"/>
      <c r="BK68" s="484"/>
      <c r="BL68" s="501"/>
      <c r="BM68" s="497"/>
      <c r="BN68" s="484"/>
      <c r="BO68" s="484"/>
      <c r="BP68" s="484"/>
      <c r="BQ68" s="501"/>
      <c r="BR68" s="497"/>
      <c r="BS68" s="484"/>
      <c r="BT68" s="484"/>
      <c r="BU68" s="485"/>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row>
    <row r="69" s="362" customFormat="true" ht="15" customHeight="true" x14ac:dyDescent="0.2">
      <c r="A69" s="1133"/>
      <c r="B69" s="428" t="s">
        <v>310</v>
      </c>
      <c r="C69" s="169">
        <v>3.6051978940455967</v>
      </c>
      <c r="D69" s="168">
        <v>11.530728108527546</v>
      </c>
      <c r="E69" s="168">
        <v>28.543662075637471</v>
      </c>
      <c r="F69" s="168">
        <v>42.608526201714248</v>
      </c>
      <c r="G69" s="167">
        <v>41.984380815837923</v>
      </c>
      <c r="H69" s="166">
        <v>32.883220572809172</v>
      </c>
      <c r="I69" s="168">
        <v>51.122100498242659</v>
      </c>
      <c r="J69" s="168">
        <v>58.157259561124</v>
      </c>
      <c r="K69" s="168">
        <v>45.016345650734522</v>
      </c>
      <c r="L69" s="165">
        <v>33.58580988785441</v>
      </c>
      <c r="M69" s="169">
        <v>1.7405327254366383</v>
      </c>
      <c r="N69" s="168">
        <v>5.8352830902779473</v>
      </c>
      <c r="O69" s="168">
        <v>13.208492183353318</v>
      </c>
      <c r="P69" s="168">
        <v>26.380345131415151</v>
      </c>
      <c r="Q69" s="167">
        <v>41.75948485943249</v>
      </c>
      <c r="R69" s="166">
        <v>36.509676374639064</v>
      </c>
      <c r="S69" s="168">
        <v>26.796158788879403</v>
      </c>
      <c r="T69" s="168">
        <v>10.6480585158448</v>
      </c>
      <c r="U69" s="165">
        <v>33.706315890225866</v>
      </c>
      <c r="V69" s="487"/>
      <c r="W69" s="487"/>
      <c r="X69" s="487"/>
      <c r="Y69" s="487"/>
      <c r="Z69" s="487"/>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940"/>
      <c r="BA69" s="942"/>
      <c r="BB69" s="643"/>
      <c r="BC69" s="497"/>
      <c r="BD69" s="484"/>
      <c r="BE69" s="484"/>
      <c r="BF69" s="484"/>
      <c r="BG69" s="501"/>
      <c r="BH69" s="497"/>
      <c r="BI69" s="484"/>
      <c r="BJ69" s="484"/>
      <c r="BK69" s="484"/>
      <c r="BL69" s="501"/>
      <c r="BM69" s="497"/>
      <c r="BN69" s="484"/>
      <c r="BO69" s="484"/>
      <c r="BP69" s="484"/>
      <c r="BQ69" s="501"/>
      <c r="BR69" s="497"/>
      <c r="BS69" s="484"/>
      <c r="BT69" s="484"/>
      <c r="BU69" s="485"/>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row>
    <row r="70" s="362" customFormat="true" ht="15" customHeight="true" x14ac:dyDescent="0.2">
      <c r="A70" s="1133"/>
      <c r="B70" s="428" t="s">
        <v>47</v>
      </c>
      <c r="C70" s="169">
        <v>0.24523688373407701</v>
      </c>
      <c r="D70" s="168">
        <v>0.15897346628898271</v>
      </c>
      <c r="E70" s="168">
        <v>0.26606977281683653</v>
      </c>
      <c r="F70" s="168">
        <v>0.13193742255063276</v>
      </c>
      <c r="G70" s="167">
        <v>0.10831943822138541</v>
      </c>
      <c r="H70" s="166">
        <v>0.77843007573094025</v>
      </c>
      <c r="I70" s="168">
        <v>0.58220673982505045</v>
      </c>
      <c r="J70" s="168">
        <v>5.776065242371483E-2</v>
      </c>
      <c r="K70" s="168">
        <v>1.5056284807497797E-2</v>
      </c>
      <c r="L70" s="165">
        <v>0.23830458959950102</v>
      </c>
      <c r="M70" s="169">
        <v>0.26277626418192307</v>
      </c>
      <c r="N70" s="168">
        <v>2.939064689824052E-2</v>
      </c>
      <c r="O70" s="168">
        <v>0.1012682697236945</v>
      </c>
      <c r="P70" s="168">
        <v>9.9628700270459419E-2</v>
      </c>
      <c r="Q70" s="167">
        <v>9.3769103427086317E-2</v>
      </c>
      <c r="R70" s="166">
        <v>0.33864471149172559</v>
      </c>
      <c r="S70" s="168">
        <v>0.19193658474218986</v>
      </c>
      <c r="T70" s="168">
        <v>7.6247097975099015E-2</v>
      </c>
      <c r="U70" s="165">
        <v>3.7829675032936744E-2</v>
      </c>
      <c r="V70" s="487"/>
      <c r="W70" s="487"/>
      <c r="X70" s="487"/>
      <c r="Y70" s="487"/>
      <c r="Z70" s="487"/>
      <c r="AA70" s="487"/>
      <c r="AB70" s="487"/>
      <c r="AC70" s="487"/>
      <c r="AD70" s="487"/>
      <c r="AE70" s="487"/>
      <c r="AF70" s="487"/>
      <c r="AG70" s="487"/>
      <c r="AH70" s="487"/>
      <c r="AI70" s="487"/>
      <c r="AJ70" s="487"/>
      <c r="AK70" s="487"/>
      <c r="AL70" s="487"/>
      <c r="AM70" s="487"/>
      <c r="AN70" s="487"/>
      <c r="AO70" s="487"/>
      <c r="AP70" s="487"/>
      <c r="AQ70" s="487"/>
      <c r="AR70" s="487"/>
      <c r="AS70" s="487"/>
      <c r="AT70" s="487"/>
      <c r="AU70" s="487"/>
      <c r="AV70" s="487"/>
      <c r="AW70" s="487"/>
      <c r="AX70" s="487"/>
      <c r="AY70" s="487"/>
      <c r="AZ70" s="940"/>
      <c r="BA70" s="942"/>
      <c r="BB70" s="643"/>
      <c r="BC70" s="497"/>
      <c r="BD70" s="484"/>
      <c r="BE70" s="484"/>
      <c r="BF70" s="484"/>
      <c r="BG70" s="501"/>
      <c r="BH70" s="497"/>
      <c r="BI70" s="484"/>
      <c r="BJ70" s="484"/>
      <c r="BK70" s="484"/>
      <c r="BL70" s="501"/>
      <c r="BM70" s="497"/>
      <c r="BN70" s="484"/>
      <c r="BO70" s="484"/>
      <c r="BP70" s="484"/>
      <c r="BQ70" s="501"/>
      <c r="BR70" s="497"/>
      <c r="BS70" s="484"/>
      <c r="BT70" s="484"/>
      <c r="BU70" s="485"/>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row>
    <row r="71" s="362" customFormat="true" ht="15" customHeight="true" x14ac:dyDescent="0.2">
      <c r="A71" s="192"/>
      <c r="B71" s="186"/>
      <c r="C71" s="169"/>
      <c r="D71" s="168"/>
      <c r="E71" s="168"/>
      <c r="F71" s="168"/>
      <c r="G71" s="167"/>
      <c r="H71" s="166"/>
      <c r="I71" s="168"/>
      <c r="J71" s="168"/>
      <c r="K71" s="168"/>
      <c r="L71" s="165"/>
      <c r="M71" s="169"/>
      <c r="N71" s="168"/>
      <c r="O71" s="168"/>
      <c r="P71" s="168"/>
      <c r="Q71" s="167"/>
      <c r="R71" s="166"/>
      <c r="S71" s="168"/>
      <c r="T71" s="168"/>
      <c r="U71" s="165"/>
      <c r="V71" s="487"/>
      <c r="W71" s="487"/>
      <c r="X71" s="487"/>
      <c r="Y71" s="487"/>
      <c r="Z71" s="487"/>
      <c r="AA71" s="487"/>
      <c r="AB71" s="487"/>
      <c r="AC71" s="487"/>
      <c r="AD71" s="487"/>
      <c r="AE71" s="487"/>
      <c r="AF71" s="487"/>
      <c r="AG71" s="487"/>
      <c r="AH71" s="487"/>
      <c r="AI71" s="487"/>
      <c r="AJ71" s="487"/>
      <c r="AK71" s="487"/>
      <c r="AL71" s="487"/>
      <c r="AM71" s="487"/>
      <c r="AN71" s="487"/>
      <c r="AO71" s="487"/>
      <c r="AP71" s="487"/>
      <c r="AQ71" s="487"/>
      <c r="AR71" s="487"/>
      <c r="AS71" s="487"/>
      <c r="AT71" s="487"/>
      <c r="AU71" s="487"/>
      <c r="AV71" s="487"/>
      <c r="AW71" s="487"/>
      <c r="AX71" s="487"/>
      <c r="AY71" s="487"/>
      <c r="AZ71" s="940"/>
      <c r="BA71" s="942"/>
      <c r="BB71" s="643"/>
      <c r="BC71" s="497"/>
      <c r="BD71" s="484"/>
      <c r="BE71" s="484"/>
      <c r="BF71" s="484"/>
      <c r="BG71" s="501"/>
      <c r="BH71" s="497"/>
      <c r="BI71" s="484"/>
      <c r="BJ71" s="484"/>
      <c r="BK71" s="484"/>
      <c r="BL71" s="501"/>
      <c r="BM71" s="497"/>
      <c r="BN71" s="484"/>
      <c r="BO71" s="484"/>
      <c r="BP71" s="484"/>
      <c r="BQ71" s="501"/>
      <c r="BR71" s="497"/>
      <c r="BS71" s="484"/>
      <c r="BT71" s="484"/>
      <c r="BU71" s="485"/>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row>
    <row r="72" s="362" customFormat="true" ht="15" customHeight="true" x14ac:dyDescent="0.2">
      <c r="A72" s="192"/>
      <c r="B72" s="186"/>
      <c r="C72" s="169"/>
      <c r="D72" s="168"/>
      <c r="E72" s="168"/>
      <c r="F72" s="168"/>
      <c r="G72" s="167"/>
      <c r="H72" s="166"/>
      <c r="I72" s="168"/>
      <c r="J72" s="168"/>
      <c r="K72" s="168"/>
      <c r="L72" s="165"/>
      <c r="M72" s="169"/>
      <c r="N72" s="168"/>
      <c r="O72" s="168"/>
      <c r="P72" s="168"/>
      <c r="Q72" s="167"/>
      <c r="R72" s="166"/>
      <c r="S72" s="168"/>
      <c r="T72" s="168"/>
      <c r="U72" s="165"/>
      <c r="V72" s="487"/>
      <c r="W72" s="487"/>
      <c r="X72" s="487"/>
      <c r="Y72" s="487"/>
      <c r="Z72" s="487"/>
      <c r="AA72" s="487"/>
      <c r="AB72" s="487"/>
      <c r="AC72" s="487"/>
      <c r="AD72" s="487"/>
      <c r="AE72" s="487"/>
      <c r="AF72" s="487"/>
      <c r="AG72" s="487"/>
      <c r="AH72" s="487"/>
      <c r="AI72" s="487"/>
      <c r="AJ72" s="487"/>
      <c r="AK72" s="487"/>
      <c r="AL72" s="487"/>
      <c r="AM72" s="487"/>
      <c r="AN72" s="487"/>
      <c r="AO72" s="487"/>
      <c r="AP72" s="487"/>
      <c r="AQ72" s="487"/>
      <c r="AR72" s="487"/>
      <c r="AS72" s="487"/>
      <c r="AT72" s="487"/>
      <c r="AU72" s="487"/>
      <c r="AV72" s="487"/>
      <c r="AW72" s="487"/>
      <c r="AX72" s="487"/>
      <c r="AY72" s="487"/>
      <c r="AZ72" s="940"/>
      <c r="BA72" s="942"/>
      <c r="BB72" s="643"/>
      <c r="BC72" s="497"/>
      <c r="BD72" s="484"/>
      <c r="BE72" s="484"/>
      <c r="BF72" s="484"/>
      <c r="BG72" s="501"/>
      <c r="BH72" s="497"/>
      <c r="BI72" s="484"/>
      <c r="BJ72" s="484"/>
      <c r="BK72" s="484"/>
      <c r="BL72" s="501"/>
      <c r="BM72" s="497"/>
      <c r="BN72" s="484"/>
      <c r="BO72" s="484"/>
      <c r="BP72" s="484"/>
      <c r="BQ72" s="501"/>
      <c r="BR72" s="497"/>
      <c r="BS72" s="484"/>
      <c r="BT72" s="484"/>
      <c r="BU72" s="485"/>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row>
    <row r="73" s="362" customFormat="true" ht="15" customHeight="true" x14ac:dyDescent="0.2">
      <c r="A73" s="192"/>
      <c r="B73" s="186"/>
      <c r="C73" s="169"/>
      <c r="D73" s="168"/>
      <c r="E73" s="168"/>
      <c r="F73" s="168"/>
      <c r="G73" s="167"/>
      <c r="H73" s="166"/>
      <c r="I73" s="168"/>
      <c r="J73" s="168"/>
      <c r="K73" s="168"/>
      <c r="L73" s="165"/>
      <c r="M73" s="169"/>
      <c r="N73" s="168"/>
      <c r="O73" s="168"/>
      <c r="P73" s="168"/>
      <c r="Q73" s="167"/>
      <c r="R73" s="166"/>
      <c r="S73" s="168"/>
      <c r="T73" s="168"/>
      <c r="U73" s="165"/>
      <c r="V73" s="487"/>
      <c r="W73" s="487"/>
      <c r="X73" s="487"/>
      <c r="Y73" s="487"/>
      <c r="Z73" s="487"/>
      <c r="AA73" s="487"/>
      <c r="AB73" s="487"/>
      <c r="AC73" s="487"/>
      <c r="AD73" s="487"/>
      <c r="AE73" s="487"/>
      <c r="AF73" s="487"/>
      <c r="AG73" s="487"/>
      <c r="AH73" s="487"/>
      <c r="AI73" s="487"/>
      <c r="AJ73" s="487"/>
      <c r="AK73" s="487"/>
      <c r="AL73" s="487"/>
      <c r="AM73" s="487"/>
      <c r="AN73" s="487"/>
      <c r="AO73" s="487"/>
      <c r="AP73" s="487"/>
      <c r="AQ73" s="487"/>
      <c r="AR73" s="487"/>
      <c r="AS73" s="487"/>
      <c r="AT73" s="487"/>
      <c r="AU73" s="487"/>
      <c r="AV73" s="487"/>
      <c r="AW73" s="487"/>
      <c r="AX73" s="487"/>
      <c r="AY73" s="487"/>
      <c r="AZ73" s="940"/>
      <c r="BA73" s="942"/>
      <c r="BB73" s="643"/>
      <c r="BC73" s="497"/>
      <c r="BD73" s="484"/>
      <c r="BE73" s="484"/>
      <c r="BF73" s="484"/>
      <c r="BG73" s="501"/>
      <c r="BH73" s="497"/>
      <c r="BI73" s="484"/>
      <c r="BJ73" s="484"/>
      <c r="BK73" s="484"/>
      <c r="BL73" s="501"/>
      <c r="BM73" s="497"/>
      <c r="BN73" s="484"/>
      <c r="BO73" s="484"/>
      <c r="BP73" s="484"/>
      <c r="BQ73" s="501"/>
      <c r="BR73" s="497"/>
      <c r="BS73" s="484"/>
      <c r="BT73" s="484"/>
      <c r="BU73" s="485"/>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row>
    <row r="74" s="362" customFormat="true" ht="15" customHeight="true" x14ac:dyDescent="0.2">
      <c r="A74" s="192"/>
      <c r="B74" s="186"/>
      <c r="C74" s="169"/>
      <c r="D74" s="168"/>
      <c r="E74" s="168"/>
      <c r="F74" s="168"/>
      <c r="G74" s="167"/>
      <c r="H74" s="166"/>
      <c r="I74" s="168"/>
      <c r="J74" s="168"/>
      <c r="K74" s="168"/>
      <c r="L74" s="165"/>
      <c r="M74" s="169"/>
      <c r="N74" s="168"/>
      <c r="O74" s="168"/>
      <c r="P74" s="168"/>
      <c r="Q74" s="167"/>
      <c r="R74" s="166"/>
      <c r="S74" s="168"/>
      <c r="T74" s="168"/>
      <c r="U74" s="165"/>
      <c r="V74" s="487"/>
      <c r="W74" s="487"/>
      <c r="X74" s="487"/>
      <c r="Y74" s="487"/>
      <c r="Z74" s="487"/>
      <c r="AA74" s="487"/>
      <c r="AB74" s="487"/>
      <c r="AC74" s="487"/>
      <c r="AD74" s="487"/>
      <c r="AE74" s="487"/>
      <c r="AF74" s="487"/>
      <c r="AG74" s="487"/>
      <c r="AH74" s="487"/>
      <c r="AI74" s="487"/>
      <c r="AJ74" s="487"/>
      <c r="AK74" s="487"/>
      <c r="AL74" s="487"/>
      <c r="AM74" s="487"/>
      <c r="AN74" s="487"/>
      <c r="AO74" s="487"/>
      <c r="AP74" s="487"/>
      <c r="AQ74" s="487"/>
      <c r="AR74" s="487"/>
      <c r="AS74" s="487"/>
      <c r="AT74" s="487"/>
      <c r="AU74" s="487"/>
      <c r="AV74" s="487"/>
      <c r="AW74" s="487"/>
      <c r="AX74" s="487"/>
      <c r="AY74" s="487"/>
      <c r="AZ74" s="940"/>
      <c r="BA74" s="942"/>
      <c r="BB74" s="643"/>
      <c r="BC74" s="497"/>
      <c r="BD74" s="484"/>
      <c r="BE74" s="484"/>
      <c r="BF74" s="484"/>
      <c r="BG74" s="501"/>
      <c r="BH74" s="497"/>
      <c r="BI74" s="484"/>
      <c r="BJ74" s="484"/>
      <c r="BK74" s="484"/>
      <c r="BL74" s="501"/>
      <c r="BM74" s="497"/>
      <c r="BN74" s="484"/>
      <c r="BO74" s="484"/>
      <c r="BP74" s="484"/>
      <c r="BQ74" s="501"/>
      <c r="BR74" s="497"/>
      <c r="BS74" s="484"/>
      <c r="BT74" s="484"/>
      <c r="BU74" s="485"/>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row>
    <row r="75" s="362" customFormat="true" ht="15" customHeight="true" x14ac:dyDescent="0.2">
      <c r="A75" s="192"/>
      <c r="B75" s="186"/>
      <c r="C75" s="169"/>
      <c r="D75" s="168"/>
      <c r="E75" s="168"/>
      <c r="F75" s="168"/>
      <c r="G75" s="167"/>
      <c r="H75" s="166"/>
      <c r="I75" s="168"/>
      <c r="J75" s="168"/>
      <c r="K75" s="168"/>
      <c r="L75" s="165"/>
      <c r="M75" s="169"/>
      <c r="N75" s="168"/>
      <c r="O75" s="168"/>
      <c r="P75" s="168"/>
      <c r="Q75" s="167"/>
      <c r="R75" s="166"/>
      <c r="S75" s="168"/>
      <c r="T75" s="168"/>
      <c r="U75" s="165"/>
      <c r="V75" s="487"/>
      <c r="W75" s="487"/>
      <c r="X75" s="487"/>
      <c r="Y75" s="487"/>
      <c r="Z75" s="487"/>
      <c r="AA75" s="487"/>
      <c r="AB75" s="487"/>
      <c r="AC75" s="487"/>
      <c r="AD75" s="487"/>
      <c r="AE75" s="487"/>
      <c r="AF75" s="487"/>
      <c r="AG75" s="487"/>
      <c r="AH75" s="487"/>
      <c r="AI75" s="487"/>
      <c r="AJ75" s="487"/>
      <c r="AK75" s="487"/>
      <c r="AL75" s="487"/>
      <c r="AM75" s="487"/>
      <c r="AN75" s="487"/>
      <c r="AO75" s="487"/>
      <c r="AP75" s="487"/>
      <c r="AQ75" s="487"/>
      <c r="AR75" s="487"/>
      <c r="AS75" s="487"/>
      <c r="AT75" s="487"/>
      <c r="AU75" s="487"/>
      <c r="AV75" s="487"/>
      <c r="AW75" s="487"/>
      <c r="AX75" s="487"/>
      <c r="AY75" s="487"/>
      <c r="AZ75" s="940"/>
      <c r="BA75" s="942"/>
      <c r="BB75" s="643"/>
      <c r="BC75" s="497"/>
      <c r="BD75" s="484"/>
      <c r="BE75" s="484"/>
      <c r="BF75" s="484"/>
      <c r="BG75" s="501"/>
      <c r="BH75" s="497"/>
      <c r="BI75" s="484"/>
      <c r="BJ75" s="484"/>
      <c r="BK75" s="484"/>
      <c r="BL75" s="501"/>
      <c r="BM75" s="497"/>
      <c r="BN75" s="484"/>
      <c r="BO75" s="484"/>
      <c r="BP75" s="484"/>
      <c r="BQ75" s="501"/>
      <c r="BR75" s="497"/>
      <c r="BS75" s="484"/>
      <c r="BT75" s="484"/>
      <c r="BU75" s="485"/>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row>
    <row r="76" s="362" customFormat="true" ht="15" customHeight="true" x14ac:dyDescent="0.2">
      <c r="A76" s="192"/>
      <c r="B76" s="186"/>
      <c r="C76" s="169"/>
      <c r="D76" s="168"/>
      <c r="E76" s="168"/>
      <c r="F76" s="168"/>
      <c r="G76" s="167"/>
      <c r="H76" s="166"/>
      <c r="I76" s="168"/>
      <c r="J76" s="168"/>
      <c r="K76" s="168"/>
      <c r="L76" s="165"/>
      <c r="M76" s="169"/>
      <c r="N76" s="168"/>
      <c r="O76" s="168"/>
      <c r="P76" s="168"/>
      <c r="Q76" s="167"/>
      <c r="R76" s="166"/>
      <c r="S76" s="168"/>
      <c r="T76" s="168"/>
      <c r="U76" s="165"/>
      <c r="V76" s="487"/>
      <c r="W76" s="487"/>
      <c r="X76" s="487"/>
      <c r="Y76" s="487"/>
      <c r="Z76" s="487"/>
      <c r="AA76" s="487"/>
      <c r="AB76" s="487"/>
      <c r="AC76" s="487"/>
      <c r="AD76" s="487"/>
      <c r="AE76" s="487"/>
      <c r="AF76" s="487"/>
      <c r="AG76" s="487"/>
      <c r="AH76" s="487"/>
      <c r="AI76" s="487"/>
      <c r="AJ76" s="487"/>
      <c r="AK76" s="487"/>
      <c r="AL76" s="487"/>
      <c r="AM76" s="487"/>
      <c r="AN76" s="487"/>
      <c r="AO76" s="487"/>
      <c r="AP76" s="487"/>
      <c r="AQ76" s="487"/>
      <c r="AR76" s="487"/>
      <c r="AS76" s="487"/>
      <c r="AT76" s="487"/>
      <c r="AU76" s="487"/>
      <c r="AV76" s="487"/>
      <c r="AW76" s="487"/>
      <c r="AX76" s="487"/>
      <c r="AY76" s="487"/>
      <c r="AZ76" s="940"/>
      <c r="BA76" s="942"/>
      <c r="BB76" s="643"/>
      <c r="BC76" s="497"/>
      <c r="BD76" s="484"/>
      <c r="BE76" s="484"/>
      <c r="BF76" s="484"/>
      <c r="BG76" s="501"/>
      <c r="BH76" s="497"/>
      <c r="BI76" s="484"/>
      <c r="BJ76" s="484"/>
      <c r="BK76" s="484"/>
      <c r="BL76" s="501"/>
      <c r="BM76" s="497"/>
      <c r="BN76" s="484"/>
      <c r="BO76" s="484"/>
      <c r="BP76" s="484"/>
      <c r="BQ76" s="501"/>
      <c r="BR76" s="497"/>
      <c r="BS76" s="484"/>
      <c r="BT76" s="484"/>
      <c r="BU76" s="485"/>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row>
    <row r="77" s="362" customFormat="true" ht="15" customHeight="true" x14ac:dyDescent="0.2">
      <c r="A77" s="192"/>
      <c r="B77" s="186"/>
      <c r="C77" s="169"/>
      <c r="D77" s="168"/>
      <c r="E77" s="168"/>
      <c r="F77" s="168"/>
      <c r="G77" s="167"/>
      <c r="H77" s="166"/>
      <c r="I77" s="168"/>
      <c r="J77" s="168"/>
      <c r="K77" s="168"/>
      <c r="L77" s="165"/>
      <c r="M77" s="169"/>
      <c r="N77" s="168"/>
      <c r="O77" s="168"/>
      <c r="P77" s="168"/>
      <c r="Q77" s="167"/>
      <c r="R77" s="166"/>
      <c r="S77" s="168"/>
      <c r="T77" s="168"/>
      <c r="U77" s="165"/>
      <c r="V77" s="487"/>
      <c r="W77" s="487"/>
      <c r="X77" s="487"/>
      <c r="Y77" s="487"/>
      <c r="Z77" s="487"/>
      <c r="AA77" s="487"/>
      <c r="AB77" s="487"/>
      <c r="AC77" s="487"/>
      <c r="AD77" s="487"/>
      <c r="AE77" s="487"/>
      <c r="AF77" s="487"/>
      <c r="AG77" s="487"/>
      <c r="AH77" s="487"/>
      <c r="AI77" s="487"/>
      <c r="AJ77" s="487"/>
      <c r="AK77" s="487"/>
      <c r="AL77" s="487"/>
      <c r="AM77" s="487"/>
      <c r="AN77" s="487"/>
      <c r="AO77" s="487"/>
      <c r="AP77" s="487"/>
      <c r="AQ77" s="487"/>
      <c r="AR77" s="487"/>
      <c r="AS77" s="487"/>
      <c r="AT77" s="487"/>
      <c r="AU77" s="487"/>
      <c r="AV77" s="487"/>
      <c r="AW77" s="487"/>
      <c r="AX77" s="487"/>
      <c r="AY77" s="487"/>
      <c r="AZ77" s="940"/>
      <c r="BA77" s="942"/>
      <c r="BB77" s="643"/>
      <c r="BC77" s="497"/>
      <c r="BD77" s="484"/>
      <c r="BE77" s="484"/>
      <c r="BF77" s="484"/>
      <c r="BG77" s="501"/>
      <c r="BH77" s="497"/>
      <c r="BI77" s="484"/>
      <c r="BJ77" s="484"/>
      <c r="BK77" s="484"/>
      <c r="BL77" s="501"/>
      <c r="BM77" s="497"/>
      <c r="BN77" s="484"/>
      <c r="BO77" s="484"/>
      <c r="BP77" s="484"/>
      <c r="BQ77" s="501"/>
      <c r="BR77" s="497"/>
      <c r="BS77" s="484"/>
      <c r="BT77" s="484"/>
      <c r="BU77" s="485"/>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row>
    <row r="78" s="362" customFormat="true" ht="15" customHeight="true" x14ac:dyDescent="0.2">
      <c r="A78" s="192"/>
      <c r="B78" s="186"/>
      <c r="C78" s="169"/>
      <c r="D78" s="168"/>
      <c r="E78" s="168"/>
      <c r="F78" s="168"/>
      <c r="G78" s="167"/>
      <c r="H78" s="166"/>
      <c r="I78" s="168"/>
      <c r="J78" s="168"/>
      <c r="K78" s="168"/>
      <c r="L78" s="165"/>
      <c r="M78" s="169"/>
      <c r="N78" s="168"/>
      <c r="O78" s="168"/>
      <c r="P78" s="168"/>
      <c r="Q78" s="167"/>
      <c r="R78" s="166"/>
      <c r="S78" s="168"/>
      <c r="T78" s="168"/>
      <c r="U78" s="165"/>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940"/>
      <c r="BA78" s="942"/>
      <c r="BB78" s="643"/>
      <c r="BC78" s="497"/>
      <c r="BD78" s="484"/>
      <c r="BE78" s="484"/>
      <c r="BF78" s="484"/>
      <c r="BG78" s="501"/>
      <c r="BH78" s="497"/>
      <c r="BI78" s="484"/>
      <c r="BJ78" s="484"/>
      <c r="BK78" s="484"/>
      <c r="BL78" s="501"/>
      <c r="BM78" s="497"/>
      <c r="BN78" s="484"/>
      <c r="BO78" s="484"/>
      <c r="BP78" s="484"/>
      <c r="BQ78" s="501"/>
      <c r="BR78" s="497"/>
      <c r="BS78" s="484"/>
      <c r="BT78" s="484"/>
      <c r="BU78" s="485"/>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row>
    <row r="79" s="362" customFormat="true" ht="15" customHeight="true" x14ac:dyDescent="0.2">
      <c r="A79" s="192"/>
      <c r="B79" s="186"/>
      <c r="C79" s="169"/>
      <c r="D79" s="168"/>
      <c r="E79" s="168"/>
      <c r="F79" s="168"/>
      <c r="G79" s="167"/>
      <c r="H79" s="166"/>
      <c r="I79" s="168"/>
      <c r="J79" s="168"/>
      <c r="K79" s="168"/>
      <c r="L79" s="165"/>
      <c r="M79" s="169"/>
      <c r="N79" s="168"/>
      <c r="O79" s="168"/>
      <c r="P79" s="168"/>
      <c r="Q79" s="167"/>
      <c r="R79" s="166"/>
      <c r="S79" s="168"/>
      <c r="T79" s="168"/>
      <c r="U79" s="165"/>
      <c r="V79" s="487"/>
      <c r="W79" s="487"/>
      <c r="X79" s="487"/>
      <c r="Y79" s="487"/>
      <c r="Z79" s="487"/>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940"/>
      <c r="BA79" s="942"/>
      <c r="BB79" s="643"/>
      <c r="BC79" s="497"/>
      <c r="BD79" s="484"/>
      <c r="BE79" s="484"/>
      <c r="BF79" s="484"/>
      <c r="BG79" s="501"/>
      <c r="BH79" s="497"/>
      <c r="BI79" s="484"/>
      <c r="BJ79" s="484"/>
      <c r="BK79" s="484"/>
      <c r="BL79" s="501"/>
      <c r="BM79" s="497"/>
      <c r="BN79" s="484"/>
      <c r="BO79" s="484"/>
      <c r="BP79" s="484"/>
      <c r="BQ79" s="501"/>
      <c r="BR79" s="497"/>
      <c r="BS79" s="484"/>
      <c r="BT79" s="484"/>
      <c r="BU79" s="485"/>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row>
    <row r="80" s="362" customFormat="true" ht="15" customHeight="true" x14ac:dyDescent="0.2">
      <c r="A80" s="192"/>
      <c r="B80" s="186"/>
      <c r="C80" s="169"/>
      <c r="D80" s="168"/>
      <c r="E80" s="168"/>
      <c r="F80" s="168"/>
      <c r="G80" s="167"/>
      <c r="H80" s="166"/>
      <c r="I80" s="168"/>
      <c r="J80" s="168"/>
      <c r="K80" s="168"/>
      <c r="L80" s="165"/>
      <c r="M80" s="169"/>
      <c r="N80" s="168"/>
      <c r="O80" s="168"/>
      <c r="P80" s="168"/>
      <c r="Q80" s="167"/>
      <c r="R80" s="166"/>
      <c r="S80" s="168"/>
      <c r="T80" s="168"/>
      <c r="U80" s="165"/>
      <c r="V80" s="487"/>
      <c r="W80" s="487"/>
      <c r="X80" s="487"/>
      <c r="Y80" s="487"/>
      <c r="Z80" s="487"/>
      <c r="AA80" s="487"/>
      <c r="AB80" s="487"/>
      <c r="AC80" s="487"/>
      <c r="AD80" s="487"/>
      <c r="AE80" s="487"/>
      <c r="AF80" s="487"/>
      <c r="AG80" s="487"/>
      <c r="AH80" s="487"/>
      <c r="AI80" s="487"/>
      <c r="AJ80" s="487"/>
      <c r="AK80" s="487"/>
      <c r="AL80" s="487"/>
      <c r="AM80" s="487"/>
      <c r="AN80" s="487"/>
      <c r="AO80" s="487"/>
      <c r="AP80" s="487"/>
      <c r="AQ80" s="487"/>
      <c r="AR80" s="487"/>
      <c r="AS80" s="487"/>
      <c r="AT80" s="487"/>
      <c r="AU80" s="487"/>
      <c r="AV80" s="487"/>
      <c r="AW80" s="487"/>
      <c r="AX80" s="487"/>
      <c r="AY80" s="487"/>
      <c r="AZ80" s="940"/>
      <c r="BA80" s="942"/>
      <c r="BB80" s="643"/>
      <c r="BC80" s="497"/>
      <c r="BD80" s="484"/>
      <c r="BE80" s="484"/>
      <c r="BF80" s="484"/>
      <c r="BG80" s="501"/>
      <c r="BH80" s="497"/>
      <c r="BI80" s="484"/>
      <c r="BJ80" s="484"/>
      <c r="BK80" s="484"/>
      <c r="BL80" s="501"/>
      <c r="BM80" s="497"/>
      <c r="BN80" s="484"/>
      <c r="BO80" s="484"/>
      <c r="BP80" s="484"/>
      <c r="BQ80" s="501"/>
      <c r="BR80" s="497"/>
      <c r="BS80" s="484"/>
      <c r="BT80" s="484"/>
      <c r="BU80" s="485"/>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row>
    <row r="81" s="362" customFormat="true" ht="15" customHeight="true" x14ac:dyDescent="0.2">
      <c r="A81" s="192"/>
      <c r="B81" s="186"/>
      <c r="C81" s="169"/>
      <c r="D81" s="168"/>
      <c r="E81" s="168"/>
      <c r="F81" s="168"/>
      <c r="G81" s="167"/>
      <c r="H81" s="166"/>
      <c r="I81" s="168"/>
      <c r="J81" s="168"/>
      <c r="K81" s="168"/>
      <c r="L81" s="165"/>
      <c r="M81" s="169"/>
      <c r="N81" s="168"/>
      <c r="O81" s="168"/>
      <c r="P81" s="168"/>
      <c r="Q81" s="167"/>
      <c r="R81" s="166"/>
      <c r="S81" s="168"/>
      <c r="T81" s="168"/>
      <c r="U81" s="165"/>
      <c r="V81" s="487"/>
      <c r="W81" s="487"/>
      <c r="X81" s="487"/>
      <c r="Y81" s="487"/>
      <c r="Z81" s="487"/>
      <c r="AA81" s="487"/>
      <c r="AB81" s="487"/>
      <c r="AC81" s="487"/>
      <c r="AD81" s="487"/>
      <c r="AE81" s="487"/>
      <c r="AF81" s="487"/>
      <c r="AG81" s="487"/>
      <c r="AH81" s="487"/>
      <c r="AI81" s="487"/>
      <c r="AJ81" s="487"/>
      <c r="AK81" s="487"/>
      <c r="AL81" s="487"/>
      <c r="AM81" s="487"/>
      <c r="AN81" s="487"/>
      <c r="AO81" s="487"/>
      <c r="AP81" s="487"/>
      <c r="AQ81" s="487"/>
      <c r="AR81" s="487"/>
      <c r="AS81" s="487"/>
      <c r="AT81" s="487"/>
      <c r="AU81" s="487"/>
      <c r="AV81" s="487"/>
      <c r="AW81" s="487"/>
      <c r="AX81" s="487"/>
      <c r="AY81" s="487"/>
      <c r="AZ81" s="940"/>
      <c r="BA81" s="942"/>
      <c r="BB81" s="643"/>
      <c r="BC81" s="497"/>
      <c r="BD81" s="484"/>
      <c r="BE81" s="484"/>
      <c r="BF81" s="484"/>
      <c r="BG81" s="501"/>
      <c r="BH81" s="497"/>
      <c r="BI81" s="484"/>
      <c r="BJ81" s="484"/>
      <c r="BK81" s="484"/>
      <c r="BL81" s="501"/>
      <c r="BM81" s="497"/>
      <c r="BN81" s="484"/>
      <c r="BO81" s="484"/>
      <c r="BP81" s="484"/>
      <c r="BQ81" s="501"/>
      <c r="BR81" s="497"/>
      <c r="BS81" s="484"/>
      <c r="BT81" s="484"/>
      <c r="BU81" s="485"/>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row>
    <row r="82" s="362" customFormat="true" ht="15" customHeight="true" x14ac:dyDescent="0.2">
      <c r="A82" s="192"/>
      <c r="B82" s="186"/>
      <c r="C82" s="169"/>
      <c r="D82" s="168"/>
      <c r="E82" s="168"/>
      <c r="F82" s="168"/>
      <c r="G82" s="167"/>
      <c r="H82" s="166"/>
      <c r="I82" s="168"/>
      <c r="J82" s="168"/>
      <c r="K82" s="168"/>
      <c r="L82" s="165"/>
      <c r="M82" s="169"/>
      <c r="N82" s="168"/>
      <c r="O82" s="168"/>
      <c r="P82" s="168"/>
      <c r="Q82" s="167"/>
      <c r="R82" s="166"/>
      <c r="S82" s="168"/>
      <c r="T82" s="168"/>
      <c r="U82" s="165"/>
      <c r="V82" s="487"/>
      <c r="W82" s="487"/>
      <c r="X82" s="487"/>
      <c r="Y82" s="487"/>
      <c r="Z82" s="487"/>
      <c r="AA82" s="487"/>
      <c r="AB82" s="487"/>
      <c r="AC82" s="487"/>
      <c r="AD82" s="487"/>
      <c r="AE82" s="487"/>
      <c r="AF82" s="487"/>
      <c r="AG82" s="487"/>
      <c r="AH82" s="487"/>
      <c r="AI82" s="487"/>
      <c r="AJ82" s="487"/>
      <c r="AK82" s="487"/>
      <c r="AL82" s="487"/>
      <c r="AM82" s="487"/>
      <c r="AN82" s="487"/>
      <c r="AO82" s="487"/>
      <c r="AP82" s="487"/>
      <c r="AQ82" s="487"/>
      <c r="AR82" s="487"/>
      <c r="AS82" s="487"/>
      <c r="AT82" s="487"/>
      <c r="AU82" s="487"/>
      <c r="AV82" s="487"/>
      <c r="AW82" s="487"/>
      <c r="AX82" s="487"/>
      <c r="AY82" s="487"/>
      <c r="AZ82" s="940"/>
      <c r="BA82" s="942"/>
      <c r="BB82" s="643"/>
      <c r="BC82" s="497"/>
      <c r="BD82" s="484"/>
      <c r="BE82" s="484"/>
      <c r="BF82" s="484"/>
      <c r="BG82" s="501"/>
      <c r="BH82" s="497"/>
      <c r="BI82" s="484"/>
      <c r="BJ82" s="484"/>
      <c r="BK82" s="484"/>
      <c r="BL82" s="501"/>
      <c r="BM82" s="497"/>
      <c r="BN82" s="484"/>
      <c r="BO82" s="484"/>
      <c r="BP82" s="484"/>
      <c r="BQ82" s="501"/>
      <c r="BR82" s="497"/>
      <c r="BS82" s="484"/>
      <c r="BT82" s="484"/>
      <c r="BU82" s="485"/>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row>
    <row r="83" s="362" customFormat="true" ht="15" customHeight="true" x14ac:dyDescent="0.2">
      <c r="A83" s="192"/>
      <c r="B83" s="186"/>
      <c r="C83" s="169"/>
      <c r="D83" s="168"/>
      <c r="E83" s="168"/>
      <c r="F83" s="168"/>
      <c r="G83" s="167"/>
      <c r="H83" s="166"/>
      <c r="I83" s="168"/>
      <c r="J83" s="168"/>
      <c r="K83" s="168"/>
      <c r="L83" s="165"/>
      <c r="M83" s="169"/>
      <c r="N83" s="168"/>
      <c r="O83" s="168"/>
      <c r="P83" s="168"/>
      <c r="Q83" s="167"/>
      <c r="R83" s="166"/>
      <c r="S83" s="168"/>
      <c r="T83" s="168"/>
      <c r="U83" s="165"/>
      <c r="V83" s="487"/>
      <c r="W83" s="487"/>
      <c r="X83" s="487"/>
      <c r="Y83" s="487"/>
      <c r="Z83" s="487"/>
      <c r="AA83" s="487"/>
      <c r="AB83" s="487"/>
      <c r="AC83" s="487"/>
      <c r="AD83" s="487"/>
      <c r="AE83" s="487"/>
      <c r="AF83" s="487"/>
      <c r="AG83" s="487"/>
      <c r="AH83" s="487"/>
      <c r="AI83" s="487"/>
      <c r="AJ83" s="487"/>
      <c r="AK83" s="487"/>
      <c r="AL83" s="487"/>
      <c r="AM83" s="487"/>
      <c r="AN83" s="487"/>
      <c r="AO83" s="487"/>
      <c r="AP83" s="487"/>
      <c r="AQ83" s="487"/>
      <c r="AR83" s="487"/>
      <c r="AS83" s="487"/>
      <c r="AT83" s="487"/>
      <c r="AU83" s="487"/>
      <c r="AV83" s="487"/>
      <c r="AW83" s="487"/>
      <c r="AX83" s="487"/>
      <c r="AY83" s="487"/>
      <c r="AZ83" s="940"/>
      <c r="BA83" s="942"/>
      <c r="BB83" s="643"/>
      <c r="BC83" s="497"/>
      <c r="BD83" s="484"/>
      <c r="BE83" s="484"/>
      <c r="BF83" s="484"/>
      <c r="BG83" s="501"/>
      <c r="BH83" s="497"/>
      <c r="BI83" s="484"/>
      <c r="BJ83" s="484"/>
      <c r="BK83" s="484"/>
      <c r="BL83" s="501"/>
      <c r="BM83" s="497"/>
      <c r="BN83" s="484"/>
      <c r="BO83" s="484"/>
      <c r="BP83" s="484"/>
      <c r="BQ83" s="501"/>
      <c r="BR83" s="497"/>
      <c r="BS83" s="484"/>
      <c r="BT83" s="484"/>
      <c r="BU83" s="485"/>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row>
    <row r="84" s="362" customFormat="true" ht="15" customHeight="true" x14ac:dyDescent="0.2">
      <c r="A84" s="192"/>
      <c r="B84" s="186"/>
      <c r="C84" s="169"/>
      <c r="D84" s="168"/>
      <c r="E84" s="168"/>
      <c r="F84" s="168"/>
      <c r="G84" s="167"/>
      <c r="H84" s="166"/>
      <c r="I84" s="168"/>
      <c r="J84" s="168"/>
      <c r="K84" s="168"/>
      <c r="L84" s="165"/>
      <c r="M84" s="169"/>
      <c r="N84" s="168"/>
      <c r="O84" s="168"/>
      <c r="P84" s="168"/>
      <c r="Q84" s="167"/>
      <c r="R84" s="166"/>
      <c r="S84" s="168"/>
      <c r="T84" s="168"/>
      <c r="U84" s="165"/>
      <c r="V84" s="487"/>
      <c r="W84" s="487"/>
      <c r="X84" s="487"/>
      <c r="Y84" s="487"/>
      <c r="Z84" s="487"/>
      <c r="AA84" s="487"/>
      <c r="AB84" s="487"/>
      <c r="AC84" s="487"/>
      <c r="AD84" s="487"/>
      <c r="AE84" s="487"/>
      <c r="AF84" s="487"/>
      <c r="AG84" s="487"/>
      <c r="AH84" s="487"/>
      <c r="AI84" s="487"/>
      <c r="AJ84" s="487"/>
      <c r="AK84" s="487"/>
      <c r="AL84" s="487"/>
      <c r="AM84" s="487"/>
      <c r="AN84" s="487"/>
      <c r="AO84" s="487"/>
      <c r="AP84" s="487"/>
      <c r="AQ84" s="487"/>
      <c r="AR84" s="487"/>
      <c r="AS84" s="487"/>
      <c r="AT84" s="487"/>
      <c r="AU84" s="487"/>
      <c r="AV84" s="487"/>
      <c r="AW84" s="487"/>
      <c r="AX84" s="487"/>
      <c r="AY84" s="487"/>
      <c r="AZ84" s="940"/>
      <c r="BA84" s="942"/>
      <c r="BB84" s="643"/>
      <c r="BC84" s="497"/>
      <c r="BD84" s="484"/>
      <c r="BE84" s="484"/>
      <c r="BF84" s="484"/>
      <c r="BG84" s="501"/>
      <c r="BH84" s="497"/>
      <c r="BI84" s="484"/>
      <c r="BJ84" s="484"/>
      <c r="BK84" s="484"/>
      <c r="BL84" s="501"/>
      <c r="BM84" s="497"/>
      <c r="BN84" s="484"/>
      <c r="BO84" s="484"/>
      <c r="BP84" s="484"/>
      <c r="BQ84" s="501"/>
      <c r="BR84" s="497"/>
      <c r="BS84" s="484"/>
      <c r="BT84" s="484"/>
      <c r="BU84" s="485"/>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row>
    <row r="85" s="603" customFormat="true" ht="15" customHeight="true" x14ac:dyDescent="0.2">
      <c r="A85" s="192"/>
      <c r="B85" s="186"/>
      <c r="C85" s="151"/>
      <c r="D85" s="150"/>
      <c r="E85" s="150"/>
      <c r="F85" s="150"/>
      <c r="G85" s="149"/>
      <c r="H85" s="148"/>
      <c r="I85" s="150"/>
      <c r="J85" s="150"/>
      <c r="K85" s="150"/>
      <c r="L85" s="147"/>
      <c r="M85" s="151"/>
      <c r="N85" s="150"/>
      <c r="O85" s="150"/>
      <c r="P85" s="150"/>
      <c r="Q85" s="149"/>
      <c r="R85" s="148"/>
      <c r="S85" s="150"/>
      <c r="T85" s="150"/>
      <c r="U85" s="147"/>
      <c r="V85" s="885"/>
      <c r="W85" s="885"/>
      <c r="X85" s="885"/>
      <c r="Y85" s="885"/>
      <c r="Z85" s="885"/>
      <c r="AA85" s="885"/>
      <c r="AB85" s="885"/>
      <c r="AC85" s="885"/>
      <c r="AD85" s="885"/>
      <c r="AE85" s="885"/>
      <c r="AF85" s="885"/>
      <c r="AG85" s="885"/>
      <c r="AH85" s="885"/>
      <c r="AI85" s="885"/>
      <c r="AJ85" s="885"/>
      <c r="AK85" s="885"/>
      <c r="AL85" s="885"/>
      <c r="AM85" s="885"/>
      <c r="AN85" s="885"/>
      <c r="AO85" s="885"/>
      <c r="AP85" s="885"/>
      <c r="AQ85" s="885"/>
      <c r="AR85" s="885"/>
      <c r="AS85" s="885"/>
      <c r="AT85" s="885"/>
      <c r="AU85" s="885"/>
      <c r="AV85" s="885"/>
      <c r="AW85" s="885"/>
      <c r="AX85" s="885"/>
      <c r="AY85" s="885"/>
      <c r="AZ85" s="395"/>
      <c r="BA85" s="942"/>
      <c r="BB85" s="643"/>
      <c r="BC85" s="497"/>
      <c r="BD85" s="484"/>
      <c r="BE85" s="484"/>
      <c r="BF85" s="484"/>
      <c r="BG85" s="501"/>
      <c r="BH85" s="497"/>
      <c r="BI85" s="484"/>
      <c r="BJ85" s="484"/>
      <c r="BK85" s="484"/>
      <c r="BL85" s="501"/>
      <c r="BM85" s="497"/>
      <c r="BN85" s="484"/>
      <c r="BO85" s="484"/>
      <c r="BP85" s="484"/>
      <c r="BQ85" s="501"/>
      <c r="BR85" s="497"/>
      <c r="BS85" s="484"/>
      <c r="BT85" s="484"/>
      <c r="BU85" s="485"/>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row>
    <row r="86" s="603" customFormat="true" ht="15" customHeight="true" x14ac:dyDescent="0.2">
      <c r="A86" s="192"/>
      <c r="B86" s="186"/>
      <c r="C86" s="151"/>
      <c r="D86" s="150"/>
      <c r="E86" s="150"/>
      <c r="F86" s="150"/>
      <c r="G86" s="149"/>
      <c r="H86" s="148"/>
      <c r="I86" s="150"/>
      <c r="J86" s="150"/>
      <c r="K86" s="150"/>
      <c r="L86" s="147"/>
      <c r="M86" s="151"/>
      <c r="N86" s="150"/>
      <c r="O86" s="150"/>
      <c r="P86" s="150"/>
      <c r="Q86" s="149"/>
      <c r="R86" s="148"/>
      <c r="S86" s="150"/>
      <c r="T86" s="150"/>
      <c r="U86" s="147"/>
      <c r="V86" s="885"/>
      <c r="W86" s="885"/>
      <c r="X86" s="885"/>
      <c r="Y86" s="885"/>
      <c r="Z86" s="885"/>
      <c r="AA86" s="885"/>
      <c r="AB86" s="885"/>
      <c r="AC86" s="885"/>
      <c r="AD86" s="885"/>
      <c r="AE86" s="885"/>
      <c r="AF86" s="885"/>
      <c r="AG86" s="885"/>
      <c r="AH86" s="885"/>
      <c r="AI86" s="885"/>
      <c r="AJ86" s="885"/>
      <c r="AK86" s="885"/>
      <c r="AL86" s="885"/>
      <c r="AM86" s="885"/>
      <c r="AN86" s="885"/>
      <c r="AO86" s="885"/>
      <c r="AP86" s="885"/>
      <c r="AQ86" s="885"/>
      <c r="AR86" s="885"/>
      <c r="AS86" s="885"/>
      <c r="AT86" s="885"/>
      <c r="AU86" s="885"/>
      <c r="AV86" s="885"/>
      <c r="AW86" s="885"/>
      <c r="AX86" s="885"/>
      <c r="AY86" s="885"/>
      <c r="AZ86" s="395"/>
      <c r="BA86" s="942"/>
      <c r="BB86" s="643"/>
      <c r="BC86" s="497"/>
      <c r="BD86" s="484"/>
      <c r="BE86" s="484"/>
      <c r="BF86" s="484"/>
      <c r="BG86" s="501"/>
      <c r="BH86" s="497"/>
      <c r="BI86" s="484"/>
      <c r="BJ86" s="484"/>
      <c r="BK86" s="484"/>
      <c r="BL86" s="501"/>
      <c r="BM86" s="497"/>
      <c r="BN86" s="484"/>
      <c r="BO86" s="484"/>
      <c r="BP86" s="484"/>
      <c r="BQ86" s="501"/>
      <c r="BR86" s="497"/>
      <c r="BS86" s="484"/>
      <c r="BT86" s="484"/>
      <c r="BU86" s="485"/>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row>
    <row r="87" s="603" customFormat="true" ht="15" customHeight="true" x14ac:dyDescent="0.2">
      <c r="A87" s="192"/>
      <c r="B87" s="186"/>
      <c r="C87" s="151"/>
      <c r="D87" s="150"/>
      <c r="E87" s="150"/>
      <c r="F87" s="150"/>
      <c r="G87" s="149"/>
      <c r="H87" s="148"/>
      <c r="I87" s="150"/>
      <c r="J87" s="150"/>
      <c r="K87" s="150"/>
      <c r="L87" s="147"/>
      <c r="M87" s="151"/>
      <c r="N87" s="150"/>
      <c r="O87" s="150"/>
      <c r="P87" s="150"/>
      <c r="Q87" s="149"/>
      <c r="R87" s="148"/>
      <c r="S87" s="150"/>
      <c r="T87" s="150"/>
      <c r="U87" s="147"/>
      <c r="V87" s="885"/>
      <c r="W87" s="885"/>
      <c r="X87" s="885"/>
      <c r="Y87" s="885"/>
      <c r="Z87" s="885"/>
      <c r="AA87" s="885"/>
      <c r="AB87" s="885"/>
      <c r="AC87" s="885"/>
      <c r="AD87" s="885"/>
      <c r="AE87" s="885"/>
      <c r="AF87" s="885"/>
      <c r="AG87" s="885"/>
      <c r="AH87" s="885"/>
      <c r="AI87" s="885"/>
      <c r="AJ87" s="885"/>
      <c r="AK87" s="885"/>
      <c r="AL87" s="885"/>
      <c r="AM87" s="885"/>
      <c r="AN87" s="885"/>
      <c r="AO87" s="885"/>
      <c r="AP87" s="885"/>
      <c r="AQ87" s="885"/>
      <c r="AR87" s="885"/>
      <c r="AS87" s="885"/>
      <c r="AT87" s="885"/>
      <c r="AU87" s="885"/>
      <c r="AV87" s="885"/>
      <c r="AW87" s="885"/>
      <c r="AX87" s="885"/>
      <c r="AY87" s="885"/>
      <c r="AZ87" s="395"/>
      <c r="BA87" s="942"/>
      <c r="BB87" s="643"/>
      <c r="BC87" s="497"/>
      <c r="BD87" s="484"/>
      <c r="BE87" s="484"/>
      <c r="BF87" s="484"/>
      <c r="BG87" s="501"/>
      <c r="BH87" s="497"/>
      <c r="BI87" s="484"/>
      <c r="BJ87" s="484"/>
      <c r="BK87" s="484"/>
      <c r="BL87" s="501"/>
      <c r="BM87" s="497"/>
      <c r="BN87" s="484"/>
      <c r="BO87" s="484"/>
      <c r="BP87" s="484"/>
      <c r="BQ87" s="501"/>
      <c r="BR87" s="497"/>
      <c r="BS87" s="484"/>
      <c r="BT87" s="484"/>
      <c r="BU87" s="485"/>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row>
    <row r="88" s="603" customFormat="true" ht="15" customHeight="true" x14ac:dyDescent="0.2">
      <c r="A88" s="192"/>
      <c r="B88" s="186"/>
      <c r="C88" s="151"/>
      <c r="D88" s="150"/>
      <c r="E88" s="150"/>
      <c r="F88" s="150"/>
      <c r="G88" s="149"/>
      <c r="H88" s="148"/>
      <c r="I88" s="150"/>
      <c r="J88" s="150"/>
      <c r="K88" s="150"/>
      <c r="L88" s="147"/>
      <c r="M88" s="151"/>
      <c r="N88" s="150"/>
      <c r="O88" s="150"/>
      <c r="P88" s="150"/>
      <c r="Q88" s="149"/>
      <c r="R88" s="148"/>
      <c r="S88" s="150"/>
      <c r="T88" s="150"/>
      <c r="U88" s="147"/>
      <c r="V88" s="885"/>
      <c r="W88" s="885"/>
      <c r="X88" s="885"/>
      <c r="Y88" s="88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95"/>
      <c r="BA88" s="942"/>
      <c r="BB88" s="643"/>
      <c r="BC88" s="497"/>
      <c r="BD88" s="484"/>
      <c r="BE88" s="484"/>
      <c r="BF88" s="484"/>
      <c r="BG88" s="501"/>
      <c r="BH88" s="497"/>
      <c r="BI88" s="484"/>
      <c r="BJ88" s="484"/>
      <c r="BK88" s="484"/>
      <c r="BL88" s="501"/>
      <c r="BM88" s="497"/>
      <c r="BN88" s="484"/>
      <c r="BO88" s="484"/>
      <c r="BP88" s="484"/>
      <c r="BQ88" s="501"/>
      <c r="BR88" s="497"/>
      <c r="BS88" s="484"/>
      <c r="BT88" s="484"/>
      <c r="BU88" s="485"/>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row>
    <row r="89" s="603" customFormat="true" ht="15" customHeight="true" x14ac:dyDescent="0.2">
      <c r="A89" s="192"/>
      <c r="B89" s="186"/>
      <c r="C89" s="151"/>
      <c r="D89" s="150"/>
      <c r="E89" s="150"/>
      <c r="F89" s="150"/>
      <c r="G89" s="149"/>
      <c r="H89" s="148"/>
      <c r="I89" s="150"/>
      <c r="J89" s="150"/>
      <c r="K89" s="150"/>
      <c r="L89" s="147"/>
      <c r="M89" s="151"/>
      <c r="N89" s="150"/>
      <c r="O89" s="150"/>
      <c r="P89" s="150"/>
      <c r="Q89" s="149"/>
      <c r="R89" s="148"/>
      <c r="S89" s="150"/>
      <c r="T89" s="150"/>
      <c r="U89" s="147"/>
      <c r="V89" s="885"/>
      <c r="W89" s="885"/>
      <c r="X89" s="885"/>
      <c r="Y89" s="885"/>
      <c r="Z89" s="885"/>
      <c r="AA89" s="885"/>
      <c r="AB89" s="885"/>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95"/>
      <c r="BA89" s="942"/>
      <c r="BB89" s="643"/>
      <c r="BC89" s="497"/>
      <c r="BD89" s="484"/>
      <c r="BE89" s="484"/>
      <c r="BF89" s="484"/>
      <c r="BG89" s="501"/>
      <c r="BH89" s="497"/>
      <c r="BI89" s="484"/>
      <c r="BJ89" s="484"/>
      <c r="BK89" s="484"/>
      <c r="BL89" s="501"/>
      <c r="BM89" s="497"/>
      <c r="BN89" s="484"/>
      <c r="BO89" s="484"/>
      <c r="BP89" s="484"/>
      <c r="BQ89" s="501"/>
      <c r="BR89" s="497"/>
      <c r="BS89" s="484"/>
      <c r="BT89" s="484"/>
      <c r="BU89" s="485"/>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row>
    <row r="90" s="603" customFormat="true" ht="15" customHeight="true" x14ac:dyDescent="0.2">
      <c r="A90" s="192"/>
      <c r="B90" s="186"/>
      <c r="C90" s="151"/>
      <c r="D90" s="150"/>
      <c r="E90" s="150"/>
      <c r="F90" s="150"/>
      <c r="G90" s="149"/>
      <c r="H90" s="148"/>
      <c r="I90" s="150"/>
      <c r="J90" s="150"/>
      <c r="K90" s="150"/>
      <c r="L90" s="147"/>
      <c r="M90" s="151"/>
      <c r="N90" s="150"/>
      <c r="O90" s="150"/>
      <c r="P90" s="150"/>
      <c r="Q90" s="149"/>
      <c r="R90" s="148"/>
      <c r="S90" s="150"/>
      <c r="T90" s="150"/>
      <c r="U90" s="147"/>
      <c r="V90" s="885"/>
      <c r="W90" s="885"/>
      <c r="X90" s="885"/>
      <c r="Y90" s="885"/>
      <c r="Z90" s="885"/>
      <c r="AA90" s="885"/>
      <c r="AB90" s="885"/>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95"/>
      <c r="BA90" s="942"/>
      <c r="BB90" s="643"/>
      <c r="BC90" s="497"/>
      <c r="BD90" s="484"/>
      <c r="BE90" s="484"/>
      <c r="BF90" s="484"/>
      <c r="BG90" s="501"/>
      <c r="BH90" s="497"/>
      <c r="BI90" s="484"/>
      <c r="BJ90" s="484"/>
      <c r="BK90" s="484"/>
      <c r="BL90" s="501"/>
      <c r="BM90" s="497"/>
      <c r="BN90" s="484"/>
      <c r="BO90" s="484"/>
      <c r="BP90" s="484"/>
      <c r="BQ90" s="501"/>
      <c r="BR90" s="497"/>
      <c r="BS90" s="484"/>
      <c r="BT90" s="484"/>
      <c r="BU90" s="485"/>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row>
    <row r="91" s="603" customFormat="true" ht="15" customHeight="true" x14ac:dyDescent="0.2">
      <c r="A91" s="214"/>
      <c r="B91" s="185"/>
      <c r="C91" s="144"/>
      <c r="D91" s="146"/>
      <c r="E91" s="146"/>
      <c r="F91" s="146"/>
      <c r="G91" s="145"/>
      <c r="H91" s="143"/>
      <c r="I91" s="146"/>
      <c r="J91" s="146"/>
      <c r="K91" s="146"/>
      <c r="L91" s="142"/>
      <c r="M91" s="144"/>
      <c r="N91" s="146"/>
      <c r="O91" s="146"/>
      <c r="P91" s="146"/>
      <c r="Q91" s="145"/>
      <c r="R91" s="143"/>
      <c r="S91" s="146"/>
      <c r="T91" s="146"/>
      <c r="U91" s="142"/>
      <c r="V91" s="885"/>
      <c r="W91" s="885"/>
      <c r="X91" s="885"/>
      <c r="Y91" s="88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95"/>
      <c r="BA91" s="942"/>
      <c r="BB91" s="643"/>
      <c r="BC91" s="497"/>
      <c r="BD91" s="484"/>
      <c r="BE91" s="484"/>
      <c r="BF91" s="484"/>
      <c r="BG91" s="501"/>
      <c r="BH91" s="497"/>
      <c r="BI91" s="484"/>
      <c r="BJ91" s="484"/>
      <c r="BK91" s="484"/>
      <c r="BL91" s="501"/>
      <c r="BM91" s="497"/>
      <c r="BN91" s="484"/>
      <c r="BO91" s="484"/>
      <c r="BP91" s="484"/>
      <c r="BQ91" s="501"/>
      <c r="BR91" s="497"/>
      <c r="BS91" s="484"/>
      <c r="BT91" s="484"/>
      <c r="BU91" s="485"/>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row>
    <row r="92" s="603" customFormat="true" ht="15" customHeight="true" x14ac:dyDescent="0.2">
      <c r="A92" s="214"/>
      <c r="B92" s="185"/>
      <c r="C92" s="144"/>
      <c r="D92" s="146"/>
      <c r="E92" s="146"/>
      <c r="F92" s="146"/>
      <c r="G92" s="145"/>
      <c r="H92" s="143"/>
      <c r="I92" s="146"/>
      <c r="J92" s="146"/>
      <c r="K92" s="146"/>
      <c r="L92" s="142"/>
      <c r="M92" s="144"/>
      <c r="N92" s="146"/>
      <c r="O92" s="146"/>
      <c r="P92" s="146"/>
      <c r="Q92" s="145"/>
      <c r="R92" s="143"/>
      <c r="S92" s="146"/>
      <c r="T92" s="146"/>
      <c r="U92" s="142"/>
      <c r="V92" s="885"/>
      <c r="W92" s="885"/>
      <c r="X92" s="885"/>
      <c r="Y92" s="88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95"/>
      <c r="BA92" s="942"/>
      <c r="BB92" s="643"/>
      <c r="BC92" s="497"/>
      <c r="BD92" s="484"/>
      <c r="BE92" s="484"/>
      <c r="BF92" s="484"/>
      <c r="BG92" s="501"/>
      <c r="BH92" s="497"/>
      <c r="BI92" s="484"/>
      <c r="BJ92" s="484"/>
      <c r="BK92" s="484"/>
      <c r="BL92" s="501"/>
      <c r="BM92" s="497"/>
      <c r="BN92" s="484"/>
      <c r="BO92" s="484"/>
      <c r="BP92" s="484"/>
      <c r="BQ92" s="501"/>
      <c r="BR92" s="497"/>
      <c r="BS92" s="484"/>
      <c r="BT92" s="484"/>
      <c r="BU92" s="485"/>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row>
    <row r="93" s="603" customFormat="true" ht="15" customHeight="true" x14ac:dyDescent="0.2">
      <c r="A93" s="191"/>
      <c r="B93" s="184"/>
      <c r="C93" s="207"/>
      <c r="D93" s="206"/>
      <c r="E93" s="206"/>
      <c r="F93" s="206"/>
      <c r="G93" s="195"/>
      <c r="H93" s="197"/>
      <c r="I93" s="206"/>
      <c r="J93" s="206"/>
      <c r="K93" s="206"/>
      <c r="L93" s="201"/>
      <c r="M93" s="207"/>
      <c r="N93" s="206"/>
      <c r="O93" s="206"/>
      <c r="P93" s="206"/>
      <c r="Q93" s="195"/>
      <c r="R93" s="197"/>
      <c r="S93" s="206"/>
      <c r="T93" s="206"/>
      <c r="U93" s="201"/>
      <c r="V93" s="885"/>
      <c r="W93" s="885"/>
      <c r="X93" s="885"/>
      <c r="Y93" s="885"/>
      <c r="Z93" s="885"/>
      <c r="AA93" s="885"/>
      <c r="AB93" s="885"/>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95"/>
      <c r="BA93" s="942"/>
      <c r="BB93" s="643"/>
      <c r="BC93" s="497"/>
      <c r="BD93" s="484"/>
      <c r="BE93" s="484"/>
      <c r="BF93" s="484"/>
      <c r="BG93" s="501"/>
      <c r="BH93" s="497"/>
      <c r="BI93" s="484"/>
      <c r="BJ93" s="484"/>
      <c r="BK93" s="484"/>
      <c r="BL93" s="501"/>
      <c r="BM93" s="497"/>
      <c r="BN93" s="484"/>
      <c r="BO93" s="484"/>
      <c r="BP93" s="484"/>
      <c r="BQ93" s="501"/>
      <c r="BR93" s="497"/>
      <c r="BS93" s="484"/>
      <c r="BT93" s="484"/>
      <c r="BU93" s="485"/>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row>
    <row r="94" s="603" customFormat="true" ht="15" customHeight="true" x14ac:dyDescent="0.2">
      <c r="A94" s="109"/>
      <c r="B94" s="184"/>
      <c r="C94" s="207"/>
      <c r="D94" s="205"/>
      <c r="E94" s="205"/>
      <c r="F94" s="205"/>
      <c r="G94" s="194"/>
      <c r="H94" s="197"/>
      <c r="I94" s="205"/>
      <c r="J94" s="205"/>
      <c r="K94" s="205"/>
      <c r="L94" s="200"/>
      <c r="M94" s="207"/>
      <c r="N94" s="205"/>
      <c r="O94" s="205"/>
      <c r="P94" s="205"/>
      <c r="Q94" s="194"/>
      <c r="R94" s="197"/>
      <c r="S94" s="205"/>
      <c r="T94" s="205"/>
      <c r="U94" s="200"/>
      <c r="V94" s="885"/>
      <c r="W94" s="885"/>
      <c r="X94" s="885"/>
      <c r="Y94" s="885"/>
      <c r="Z94" s="885"/>
      <c r="AA94" s="885"/>
      <c r="AB94" s="885"/>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95"/>
      <c r="BA94" s="942"/>
      <c r="BB94" s="643"/>
      <c r="BC94" s="497"/>
      <c r="BD94" s="484"/>
      <c r="BE94" s="484"/>
      <c r="BF94" s="484"/>
      <c r="BG94" s="501"/>
      <c r="BH94" s="497"/>
      <c r="BI94" s="484"/>
      <c r="BJ94" s="484"/>
      <c r="BK94" s="484"/>
      <c r="BL94" s="501"/>
      <c r="BM94" s="497"/>
      <c r="BN94" s="484"/>
      <c r="BO94" s="484"/>
      <c r="BP94" s="484"/>
      <c r="BQ94" s="501"/>
      <c r="BR94" s="497"/>
      <c r="BS94" s="484"/>
      <c r="BT94" s="484"/>
      <c r="BU94" s="485"/>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row>
    <row r="95" s="603" customFormat="true" ht="15" customHeight="true" x14ac:dyDescent="0.2">
      <c r="A95" s="191"/>
      <c r="B95" s="183"/>
      <c r="C95" s="141"/>
      <c r="D95" s="140"/>
      <c r="E95" s="140"/>
      <c r="F95" s="140"/>
      <c r="G95" s="139"/>
      <c r="H95" s="138"/>
      <c r="I95" s="140"/>
      <c r="J95" s="140"/>
      <c r="K95" s="140"/>
      <c r="L95" s="137"/>
      <c r="M95" s="141"/>
      <c r="N95" s="140"/>
      <c r="O95" s="140"/>
      <c r="P95" s="140"/>
      <c r="Q95" s="139"/>
      <c r="R95" s="138"/>
      <c r="S95" s="140"/>
      <c r="T95" s="140"/>
      <c r="U95" s="137"/>
      <c r="V95" s="885"/>
      <c r="W95" s="885"/>
      <c r="X95" s="885"/>
      <c r="Y95" s="885"/>
      <c r="Z95" s="885"/>
      <c r="AA95" s="885"/>
      <c r="AB95" s="885"/>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95"/>
      <c r="BA95" s="942"/>
      <c r="BB95" s="643"/>
      <c r="BC95" s="497"/>
      <c r="BD95" s="484"/>
      <c r="BE95" s="484"/>
      <c r="BF95" s="484"/>
      <c r="BG95" s="501"/>
      <c r="BH95" s="497"/>
      <c r="BI95" s="484"/>
      <c r="BJ95" s="484"/>
      <c r="BK95" s="484"/>
      <c r="BL95" s="501"/>
      <c r="BM95" s="497"/>
      <c r="BN95" s="484"/>
      <c r="BO95" s="484"/>
      <c r="BP95" s="484"/>
      <c r="BQ95" s="501"/>
      <c r="BR95" s="497"/>
      <c r="BS95" s="484"/>
      <c r="BT95" s="484"/>
      <c r="BU95" s="485"/>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row>
    <row r="96" s="358" customFormat="true" ht="15" customHeight="true" x14ac:dyDescent="0.2">
      <c r="A96" s="109"/>
      <c r="B96" s="183"/>
      <c r="C96" s="141"/>
      <c r="D96" s="140"/>
      <c r="E96" s="140"/>
      <c r="F96" s="140"/>
      <c r="G96" s="139"/>
      <c r="H96" s="138"/>
      <c r="I96" s="140"/>
      <c r="J96" s="140"/>
      <c r="K96" s="140"/>
      <c r="L96" s="137"/>
      <c r="M96" s="141"/>
      <c r="N96" s="140"/>
      <c r="O96" s="140"/>
      <c r="P96" s="140"/>
      <c r="Q96" s="139"/>
      <c r="R96" s="138"/>
      <c r="S96" s="140"/>
      <c r="T96" s="140"/>
      <c r="U96" s="137"/>
      <c r="V96" s="885"/>
      <c r="W96" s="885"/>
      <c r="X96" s="885"/>
      <c r="Y96" s="885"/>
      <c r="Z96" s="885"/>
      <c r="AA96" s="885"/>
      <c r="AB96" s="885"/>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95"/>
      <c r="BA96" s="942"/>
      <c r="BB96" s="643"/>
      <c r="BC96" s="497"/>
      <c r="BD96" s="484"/>
      <c r="BE96" s="484"/>
      <c r="BF96" s="484"/>
      <c r="BG96" s="501"/>
      <c r="BH96" s="497"/>
      <c r="BI96" s="484"/>
      <c r="BJ96" s="484"/>
      <c r="BK96" s="484"/>
      <c r="BL96" s="501"/>
      <c r="BM96" s="497"/>
      <c r="BN96" s="484"/>
      <c r="BO96" s="484"/>
      <c r="BP96" s="484"/>
      <c r="BQ96" s="501"/>
      <c r="BR96" s="497"/>
      <c r="BS96" s="484"/>
      <c r="BT96" s="484"/>
      <c r="BU96" s="485"/>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row>
    <row r="97" s="358" customFormat="true" ht="15" customHeight="true" x14ac:dyDescent="0.2">
      <c r="A97" s="191"/>
      <c r="B97" s="183"/>
      <c r="C97" s="141"/>
      <c r="D97" s="140"/>
      <c r="E97" s="140"/>
      <c r="F97" s="140"/>
      <c r="G97" s="139"/>
      <c r="H97" s="138"/>
      <c r="I97" s="140"/>
      <c r="J97" s="140"/>
      <c r="K97" s="140"/>
      <c r="L97" s="137"/>
      <c r="M97" s="141"/>
      <c r="N97" s="140"/>
      <c r="O97" s="140"/>
      <c r="P97" s="140"/>
      <c r="Q97" s="139"/>
      <c r="R97" s="138"/>
      <c r="S97" s="140"/>
      <c r="T97" s="140"/>
      <c r="U97" s="137"/>
      <c r="V97" s="885"/>
      <c r="W97" s="885"/>
      <c r="X97" s="885"/>
      <c r="Y97" s="885"/>
      <c r="Z97" s="885"/>
      <c r="AA97" s="885"/>
      <c r="AB97" s="885"/>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95"/>
      <c r="BA97" s="942"/>
      <c r="BB97" s="643"/>
      <c r="BC97" s="497"/>
      <c r="BD97" s="484"/>
      <c r="BE97" s="484"/>
      <c r="BF97" s="484"/>
      <c r="BG97" s="501"/>
      <c r="BH97" s="497"/>
      <c r="BI97" s="484"/>
      <c r="BJ97" s="484"/>
      <c r="BK97" s="484"/>
      <c r="BL97" s="501"/>
      <c r="BM97" s="497"/>
      <c r="BN97" s="484"/>
      <c r="BO97" s="484"/>
      <c r="BP97" s="484"/>
      <c r="BQ97" s="501"/>
      <c r="BR97" s="497"/>
      <c r="BS97" s="484"/>
      <c r="BT97" s="484"/>
      <c r="BU97" s="485"/>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row>
    <row r="98" s="358" customFormat="true" ht="15" customHeight="true" x14ac:dyDescent="0.2">
      <c r="A98" s="109"/>
      <c r="B98" s="183"/>
      <c r="C98" s="141"/>
      <c r="D98" s="140"/>
      <c r="E98" s="140"/>
      <c r="F98" s="140"/>
      <c r="G98" s="139"/>
      <c r="H98" s="138"/>
      <c r="I98" s="140"/>
      <c r="J98" s="140"/>
      <c r="K98" s="140"/>
      <c r="L98" s="137"/>
      <c r="M98" s="141"/>
      <c r="N98" s="140"/>
      <c r="O98" s="140"/>
      <c r="P98" s="140"/>
      <c r="Q98" s="139"/>
      <c r="R98" s="138"/>
      <c r="S98" s="140"/>
      <c r="T98" s="140"/>
      <c r="U98" s="137"/>
      <c r="V98" s="885"/>
      <c r="W98" s="885"/>
      <c r="X98" s="885"/>
      <c r="Y98" s="885"/>
      <c r="Z98" s="885"/>
      <c r="AA98" s="885"/>
      <c r="AB98" s="885"/>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95"/>
      <c r="BA98" s="942"/>
      <c r="BB98" s="643"/>
      <c r="BC98" s="497"/>
      <c r="BD98" s="484"/>
      <c r="BE98" s="484"/>
      <c r="BF98" s="484"/>
      <c r="BG98" s="501"/>
      <c r="BH98" s="497"/>
      <c r="BI98" s="484"/>
      <c r="BJ98" s="484"/>
      <c r="BK98" s="484"/>
      <c r="BL98" s="501"/>
      <c r="BM98" s="497"/>
      <c r="BN98" s="484"/>
      <c r="BO98" s="484"/>
      <c r="BP98" s="484"/>
      <c r="BQ98" s="501"/>
      <c r="BR98" s="497"/>
      <c r="BS98" s="484"/>
      <c r="BT98" s="484"/>
      <c r="BU98" s="485"/>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row>
    <row r="99" s="358" customFormat="true" ht="15" customHeight="true" x14ac:dyDescent="0.2">
      <c r="A99" s="109"/>
      <c r="B99" s="183"/>
      <c r="C99" s="141"/>
      <c r="D99" s="140"/>
      <c r="E99" s="140"/>
      <c r="F99" s="140"/>
      <c r="G99" s="139"/>
      <c r="H99" s="138"/>
      <c r="I99" s="140"/>
      <c r="J99" s="140"/>
      <c r="K99" s="140"/>
      <c r="L99" s="137"/>
      <c r="M99" s="141"/>
      <c r="N99" s="140"/>
      <c r="O99" s="140"/>
      <c r="P99" s="140"/>
      <c r="Q99" s="139"/>
      <c r="R99" s="138"/>
      <c r="S99" s="140"/>
      <c r="T99" s="140"/>
      <c r="U99" s="137"/>
      <c r="V99" s="885"/>
      <c r="W99" s="885"/>
      <c r="X99" s="885"/>
      <c r="Y99" s="885"/>
      <c r="Z99" s="885"/>
      <c r="AA99" s="885"/>
      <c r="AB99" s="885"/>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95"/>
      <c r="BA99" s="942"/>
      <c r="BB99" s="643"/>
      <c r="BC99" s="497"/>
      <c r="BD99" s="484"/>
      <c r="BE99" s="484"/>
      <c r="BF99" s="484"/>
      <c r="BG99" s="501"/>
      <c r="BH99" s="497"/>
      <c r="BI99" s="484"/>
      <c r="BJ99" s="484"/>
      <c r="BK99" s="484"/>
      <c r="BL99" s="501"/>
      <c r="BM99" s="497"/>
      <c r="BN99" s="484"/>
      <c r="BO99" s="484"/>
      <c r="BP99" s="484"/>
      <c r="BQ99" s="501"/>
      <c r="BR99" s="497"/>
      <c r="BS99" s="484"/>
      <c r="BT99" s="484"/>
      <c r="BU99" s="485"/>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row>
    <row r="100" s="358" customFormat="true" ht="15" customHeight="true" x14ac:dyDescent="0.2">
      <c r="A100" s="109"/>
      <c r="B100" s="183"/>
      <c r="C100" s="141"/>
      <c r="D100" s="140"/>
      <c r="E100" s="140"/>
      <c r="F100" s="140"/>
      <c r="G100" s="139"/>
      <c r="H100" s="138"/>
      <c r="I100" s="140"/>
      <c r="J100" s="140"/>
      <c r="K100" s="140"/>
      <c r="L100" s="137"/>
      <c r="M100" s="141"/>
      <c r="N100" s="140"/>
      <c r="O100" s="140"/>
      <c r="P100" s="140"/>
      <c r="Q100" s="139"/>
      <c r="R100" s="138"/>
      <c r="S100" s="140"/>
      <c r="T100" s="140"/>
      <c r="U100" s="137"/>
      <c r="V100" s="885"/>
      <c r="W100" s="885"/>
      <c r="X100" s="885"/>
      <c r="Y100" s="885"/>
      <c r="Z100" s="885"/>
      <c r="AA100" s="885"/>
      <c r="AB100" s="885"/>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95"/>
      <c r="BA100" s="942"/>
      <c r="BB100" s="643"/>
      <c r="BC100" s="497"/>
      <c r="BD100" s="484"/>
      <c r="BE100" s="484"/>
      <c r="BF100" s="484"/>
      <c r="BG100" s="501"/>
      <c r="BH100" s="497"/>
      <c r="BI100" s="484"/>
      <c r="BJ100" s="484"/>
      <c r="BK100" s="484"/>
      <c r="BL100" s="501"/>
      <c r="BM100" s="497"/>
      <c r="BN100" s="484"/>
      <c r="BO100" s="484"/>
      <c r="BP100" s="484"/>
      <c r="BQ100" s="501"/>
      <c r="BR100" s="497"/>
      <c r="BS100" s="484"/>
      <c r="BT100" s="484"/>
      <c r="BU100" s="485"/>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row>
    <row r="101" s="358" customFormat="true" ht="15" customHeight="true" x14ac:dyDescent="0.2">
      <c r="A101" s="191"/>
      <c r="B101" s="183"/>
      <c r="C101" s="141"/>
      <c r="D101" s="140"/>
      <c r="E101" s="140"/>
      <c r="F101" s="140"/>
      <c r="G101" s="139"/>
      <c r="H101" s="138"/>
      <c r="I101" s="140"/>
      <c r="J101" s="140"/>
      <c r="K101" s="140"/>
      <c r="L101" s="137"/>
      <c r="M101" s="141"/>
      <c r="N101" s="140"/>
      <c r="O101" s="140"/>
      <c r="P101" s="140"/>
      <c r="Q101" s="139"/>
      <c r="R101" s="138"/>
      <c r="S101" s="140"/>
      <c r="T101" s="140"/>
      <c r="U101" s="137"/>
      <c r="V101" s="885"/>
      <c r="W101" s="885"/>
      <c r="X101" s="885"/>
      <c r="Y101" s="885"/>
      <c r="Z101" s="885"/>
      <c r="AA101" s="885"/>
      <c r="AB101" s="885"/>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95"/>
      <c r="BA101" s="942"/>
      <c r="BB101" s="643"/>
      <c r="BC101" s="497"/>
      <c r="BD101" s="484"/>
      <c r="BE101" s="484"/>
      <c r="BF101" s="484"/>
      <c r="BG101" s="501"/>
      <c r="BH101" s="497"/>
      <c r="BI101" s="484"/>
      <c r="BJ101" s="484"/>
      <c r="BK101" s="484"/>
      <c r="BL101" s="501"/>
      <c r="BM101" s="497"/>
      <c r="BN101" s="484"/>
      <c r="BO101" s="484"/>
      <c r="BP101" s="484"/>
      <c r="BQ101" s="501"/>
      <c r="BR101" s="497"/>
      <c r="BS101" s="484"/>
      <c r="BT101" s="484"/>
      <c r="BU101" s="485"/>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row>
    <row r="102" s="358" customFormat="true" ht="15" customHeight="true" x14ac:dyDescent="0.2">
      <c r="A102" s="109"/>
      <c r="B102" s="183"/>
      <c r="C102" s="141"/>
      <c r="D102" s="140"/>
      <c r="E102" s="140"/>
      <c r="F102" s="140"/>
      <c r="G102" s="139"/>
      <c r="H102" s="138"/>
      <c r="I102" s="140"/>
      <c r="J102" s="140"/>
      <c r="K102" s="140"/>
      <c r="L102" s="137"/>
      <c r="M102" s="141"/>
      <c r="N102" s="140"/>
      <c r="O102" s="140"/>
      <c r="P102" s="140"/>
      <c r="Q102" s="139"/>
      <c r="R102" s="138"/>
      <c r="S102" s="140"/>
      <c r="T102" s="140"/>
      <c r="U102" s="137"/>
      <c r="V102" s="885"/>
      <c r="W102" s="885"/>
      <c r="X102" s="885"/>
      <c r="Y102" s="885"/>
      <c r="Z102" s="885"/>
      <c r="AA102" s="885"/>
      <c r="AB102" s="885"/>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95"/>
      <c r="BA102" s="942"/>
      <c r="BB102" s="643"/>
      <c r="BC102" s="497"/>
      <c r="BD102" s="484"/>
      <c r="BE102" s="484"/>
      <c r="BF102" s="484"/>
      <c r="BG102" s="501"/>
      <c r="BH102" s="497"/>
      <c r="BI102" s="484"/>
      <c r="BJ102" s="484"/>
      <c r="BK102" s="484"/>
      <c r="BL102" s="501"/>
      <c r="BM102" s="497"/>
      <c r="BN102" s="484"/>
      <c r="BO102" s="484"/>
      <c r="BP102" s="484"/>
      <c r="BQ102" s="501"/>
      <c r="BR102" s="497"/>
      <c r="BS102" s="484"/>
      <c r="BT102" s="484"/>
      <c r="BU102" s="485"/>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row>
    <row r="103" s="358" customFormat="true" ht="15" customHeight="true" x14ac:dyDescent="0.2">
      <c r="A103" s="109"/>
      <c r="B103" s="183"/>
      <c r="C103" s="141"/>
      <c r="D103" s="140"/>
      <c r="E103" s="140"/>
      <c r="F103" s="140"/>
      <c r="G103" s="139"/>
      <c r="H103" s="138"/>
      <c r="I103" s="140"/>
      <c r="J103" s="140"/>
      <c r="K103" s="140"/>
      <c r="L103" s="137"/>
      <c r="M103" s="141"/>
      <c r="N103" s="140"/>
      <c r="O103" s="140"/>
      <c r="P103" s="140"/>
      <c r="Q103" s="139"/>
      <c r="R103" s="138"/>
      <c r="S103" s="140"/>
      <c r="T103" s="140"/>
      <c r="U103" s="137"/>
      <c r="V103" s="885"/>
      <c r="W103" s="885"/>
      <c r="X103" s="885"/>
      <c r="Y103" s="885"/>
      <c r="Z103" s="885"/>
      <c r="AA103" s="885"/>
      <c r="AB103" s="885"/>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95"/>
      <c r="BA103" s="942"/>
      <c r="BB103" s="643"/>
      <c r="BC103" s="497"/>
      <c r="BD103" s="484"/>
      <c r="BE103" s="484"/>
      <c r="BF103" s="484"/>
      <c r="BG103" s="501"/>
      <c r="BH103" s="497"/>
      <c r="BI103" s="484"/>
      <c r="BJ103" s="484"/>
      <c r="BK103" s="484"/>
      <c r="BL103" s="501"/>
      <c r="BM103" s="497"/>
      <c r="BN103" s="484"/>
      <c r="BO103" s="484"/>
      <c r="BP103" s="484"/>
      <c r="BQ103" s="501"/>
      <c r="BR103" s="497"/>
      <c r="BS103" s="484"/>
      <c r="BT103" s="484"/>
      <c r="BU103" s="485"/>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row>
    <row r="104" s="358" customFormat="true" ht="15" customHeight="true" x14ac:dyDescent="0.2">
      <c r="A104" s="109"/>
      <c r="B104" s="183"/>
      <c r="C104" s="141"/>
      <c r="D104" s="140"/>
      <c r="E104" s="140"/>
      <c r="F104" s="140"/>
      <c r="G104" s="139"/>
      <c r="H104" s="138"/>
      <c r="I104" s="140"/>
      <c r="J104" s="140"/>
      <c r="K104" s="140"/>
      <c r="L104" s="137"/>
      <c r="M104" s="141"/>
      <c r="N104" s="140"/>
      <c r="O104" s="140"/>
      <c r="P104" s="140"/>
      <c r="Q104" s="139"/>
      <c r="R104" s="138"/>
      <c r="S104" s="140"/>
      <c r="T104" s="140"/>
      <c r="U104" s="137"/>
      <c r="V104" s="885"/>
      <c r="W104" s="885"/>
      <c r="X104" s="885"/>
      <c r="Y104" s="885"/>
      <c r="Z104" s="885"/>
      <c r="AA104" s="885"/>
      <c r="AB104" s="885"/>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95"/>
      <c r="BA104" s="942"/>
      <c r="BB104" s="643"/>
      <c r="BC104" s="497"/>
      <c r="BD104" s="484"/>
      <c r="BE104" s="484"/>
      <c r="BF104" s="484"/>
      <c r="BG104" s="501"/>
      <c r="BH104" s="497"/>
      <c r="BI104" s="484"/>
      <c r="BJ104" s="484"/>
      <c r="BK104" s="484"/>
      <c r="BL104" s="501"/>
      <c r="BM104" s="497"/>
      <c r="BN104" s="484"/>
      <c r="BO104" s="484"/>
      <c r="BP104" s="484"/>
      <c r="BQ104" s="501"/>
      <c r="BR104" s="497"/>
      <c r="BS104" s="484"/>
      <c r="BT104" s="484"/>
      <c r="BU104" s="485"/>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row>
    <row r="105" s="358" customFormat="true" ht="15" customHeight="true" x14ac:dyDescent="0.2">
      <c r="A105" s="187"/>
      <c r="B105" s="182"/>
      <c r="C105" s="136"/>
      <c r="D105" s="135"/>
      <c r="E105" s="135"/>
      <c r="F105" s="135"/>
      <c r="G105" s="134"/>
      <c r="H105" s="133"/>
      <c r="I105" s="135"/>
      <c r="J105" s="135"/>
      <c r="K105" s="135"/>
      <c r="L105" s="132"/>
      <c r="M105" s="136"/>
      <c r="N105" s="135"/>
      <c r="O105" s="135"/>
      <c r="P105" s="135"/>
      <c r="Q105" s="134"/>
      <c r="R105" s="133"/>
      <c r="S105" s="135"/>
      <c r="T105" s="135"/>
      <c r="U105" s="132"/>
      <c r="V105" s="885"/>
      <c r="W105" s="885"/>
      <c r="X105" s="885"/>
      <c r="Y105" s="885"/>
      <c r="Z105" s="885"/>
      <c r="AA105" s="885"/>
      <c r="AB105" s="885"/>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95"/>
      <c r="BA105" s="942"/>
      <c r="BB105" s="643"/>
      <c r="BC105" s="500"/>
      <c r="BD105" s="499"/>
      <c r="BE105" s="499"/>
      <c r="BF105" s="499"/>
      <c r="BG105" s="503"/>
      <c r="BH105" s="500"/>
      <c r="BI105" s="499"/>
      <c r="BJ105" s="499"/>
      <c r="BK105" s="499"/>
      <c r="BL105" s="503"/>
      <c r="BM105" s="500"/>
      <c r="BN105" s="499"/>
      <c r="BO105" s="499"/>
      <c r="BP105" s="499"/>
      <c r="BQ105" s="503"/>
      <c r="BR105" s="500"/>
      <c r="BS105" s="499"/>
      <c r="BT105" s="499"/>
      <c r="BU105" s="502"/>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row>
    <row r="106" s="358" customFormat="true" ht="250.15" customHeight="true" x14ac:dyDescent="0.2">
      <c r="A106" s="553"/>
      <c r="B106" s="219"/>
      <c r="C106" s="218"/>
      <c r="D106" s="218"/>
      <c r="E106" s="218"/>
      <c r="F106" s="218"/>
      <c r="G106" s="218"/>
      <c r="H106" s="218"/>
      <c r="I106" s="218"/>
      <c r="J106" s="218"/>
      <c r="K106" s="218"/>
      <c r="L106" s="218"/>
      <c r="M106" s="218"/>
      <c r="N106" s="218"/>
      <c r="O106" s="218"/>
      <c r="P106" s="218"/>
      <c r="Q106" s="218"/>
      <c r="R106" s="218"/>
      <c r="S106" s="218"/>
      <c r="T106" s="218"/>
      <c r="U106" s="218"/>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477"/>
      <c r="BB106" s="478"/>
      <c r="BC106" s="478"/>
      <c r="BD106" s="478"/>
      <c r="BE106" s="478"/>
      <c r="BF106" s="478"/>
      <c r="BG106" s="478"/>
      <c r="BH106" s="478"/>
      <c r="BI106" s="478"/>
      <c r="BJ106" s="478"/>
      <c r="BK106" s="478"/>
      <c r="BL106" s="478"/>
      <c r="BM106" s="478"/>
      <c r="BN106" s="478"/>
      <c r="BO106" s="478"/>
      <c r="BP106" s="478"/>
      <c r="BQ106" s="478"/>
      <c r="BR106" s="478"/>
      <c r="BS106" s="478"/>
      <c r="BT106" s="478"/>
      <c r="BU106" s="477"/>
      <c r="BV106" s="394"/>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row>
    <row r="107" s="338" customFormat="true" ht="18" customHeight="true" x14ac:dyDescent="0.2">
      <c r="A107" s="553"/>
      <c r="B107" s="339"/>
      <c r="C107" s="464"/>
      <c r="D107" s="464"/>
      <c r="E107" s="464"/>
      <c r="F107" s="464"/>
      <c r="G107" s="464"/>
      <c r="H107" s="464"/>
      <c r="I107" s="464"/>
      <c r="J107" s="464"/>
      <c r="K107" s="464"/>
      <c r="L107" s="464"/>
      <c r="M107" s="464"/>
      <c r="N107" s="464"/>
      <c r="O107" s="464"/>
      <c r="P107" s="464"/>
      <c r="Q107" s="464"/>
      <c r="R107" s="464"/>
      <c r="S107" s="464"/>
      <c r="T107" s="464"/>
      <c r="U107" s="464"/>
      <c r="V107" s="390"/>
      <c r="W107" s="390"/>
      <c r="X107" s="390"/>
      <c r="Y107" s="390"/>
      <c r="Z107" s="390"/>
      <c r="AA107" s="390"/>
      <c r="AB107" s="390"/>
      <c r="AC107" s="390"/>
      <c r="AD107" s="390"/>
      <c r="AE107" s="390"/>
      <c r="AF107" s="390"/>
      <c r="AG107" s="390"/>
      <c r="AH107" s="390"/>
      <c r="AI107" s="390"/>
      <c r="AJ107" s="390"/>
      <c r="AK107" s="390"/>
      <c r="AL107" s="390"/>
      <c r="AM107" s="390"/>
      <c r="AN107" s="390"/>
      <c r="AO107" s="390"/>
      <c r="AP107" s="390"/>
      <c r="AQ107" s="390"/>
      <c r="AR107" s="390"/>
      <c r="AS107" s="390"/>
      <c r="AT107" s="390"/>
      <c r="AU107" s="390"/>
      <c r="AV107" s="390"/>
      <c r="AW107" s="390"/>
      <c r="AX107" s="390"/>
      <c r="AY107" s="390"/>
      <c r="AZ107" s="390"/>
      <c r="BB107" s="361"/>
      <c r="BV107" s="390"/>
      <c r="BW107" s="390"/>
      <c r="BX107" s="390"/>
      <c r="BY107" s="390"/>
      <c r="BZ107" s="390"/>
      <c r="CA107" s="390"/>
      <c r="CB107" s="390"/>
      <c r="CC107" s="390"/>
      <c r="CD107" s="390"/>
      <c r="CE107" s="390"/>
      <c r="CF107" s="390"/>
      <c r="CG107" s="390"/>
      <c r="CH107" s="390"/>
      <c r="CI107" s="390"/>
      <c r="CJ107" s="390"/>
      <c r="CK107" s="390"/>
      <c r="CL107" s="390"/>
      <c r="CM107" s="390"/>
      <c r="CN107" s="390"/>
      <c r="CO107" s="390"/>
      <c r="CP107" s="390"/>
      <c r="CQ107" s="390"/>
      <c r="CR107" s="390"/>
      <c r="CS107" s="390"/>
      <c r="CT107" s="390"/>
      <c r="CU107" s="390"/>
      <c r="CV107" s="390"/>
      <c r="CW107" s="390"/>
      <c r="CX107" s="390"/>
      <c r="CY107" s="390"/>
      <c r="CZ107" s="390"/>
    </row>
    <row r="108" s="338" customFormat="true" ht="22.5" customHeight="true" x14ac:dyDescent="0.35">
      <c r="A108" s="1145" t="str">
        <f>A1026</f>
        <v>Thailand</v>
      </c>
      <c r="B108" s="1146"/>
      <c r="C108" s="340"/>
      <c r="D108" s="340"/>
      <c r="E108" s="340"/>
      <c r="F108" s="340"/>
      <c r="G108" s="340"/>
      <c r="H108" s="340"/>
      <c r="I108" s="340"/>
      <c r="J108" s="340"/>
      <c r="K108" s="340"/>
      <c r="L108" s="340"/>
      <c r="M108" s="340"/>
      <c r="N108" s="340"/>
      <c r="O108" s="340"/>
      <c r="P108" s="340"/>
      <c r="Q108" s="340"/>
      <c r="R108" s="340"/>
      <c r="S108" s="340"/>
      <c r="T108" s="340"/>
      <c r="U108" s="340"/>
      <c r="V108" s="390"/>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B108" s="361"/>
      <c r="BV108" s="390"/>
      <c r="BW108" s="390"/>
      <c r="BX108" s="390"/>
      <c r="BY108" s="390"/>
      <c r="BZ108" s="390"/>
      <c r="CA108" s="390"/>
      <c r="CB108" s="390"/>
      <c r="CC108" s="390"/>
      <c r="CD108" s="390"/>
      <c r="CE108" s="390"/>
      <c r="CF108" s="390"/>
      <c r="CG108" s="390"/>
      <c r="CH108" s="390"/>
      <c r="CI108" s="390"/>
      <c r="CJ108" s="390"/>
      <c r="CK108" s="390"/>
      <c r="CL108" s="390"/>
      <c r="CM108" s="390"/>
      <c r="CN108" s="390"/>
      <c r="CO108" s="390"/>
      <c r="CP108" s="390"/>
      <c r="CQ108" s="390"/>
      <c r="CR108" s="390"/>
      <c r="CS108" s="390"/>
      <c r="CT108" s="390"/>
      <c r="CU108" s="390"/>
      <c r="CV108" s="390"/>
      <c r="CW108" s="390"/>
      <c r="CX108" s="390"/>
      <c r="CY108" s="390"/>
      <c r="CZ108" s="390"/>
    </row>
    <row r="109" s="338" customFormat="true" ht="22.5" customHeight="true" x14ac:dyDescent="0.35">
      <c r="A109" s="365" t="str">
        <f>A1034</f>
        <v>2006</v>
      </c>
      <c r="B109" s="366"/>
      <c r="C109" s="340"/>
      <c r="D109" s="340"/>
      <c r="E109" s="340"/>
      <c r="F109" s="340"/>
      <c r="G109" s="340"/>
      <c r="H109" s="340"/>
      <c r="I109" s="340"/>
      <c r="J109" s="340"/>
      <c r="K109" s="340"/>
      <c r="L109" s="340"/>
      <c r="M109" s="340"/>
      <c r="N109" s="340"/>
      <c r="O109" s="340"/>
      <c r="P109" s="340"/>
      <c r="Q109" s="340"/>
      <c r="R109" s="340"/>
      <c r="S109" s="340"/>
      <c r="T109" s="340"/>
      <c r="U109" s="340"/>
      <c r="V109" s="390"/>
      <c r="W109" s="390"/>
      <c r="X109" s="390"/>
      <c r="Y109" s="390"/>
      <c r="Z109" s="390"/>
      <c r="AA109" s="390"/>
      <c r="AB109" s="390"/>
      <c r="AC109" s="390"/>
      <c r="AD109" s="390"/>
      <c r="AE109" s="390"/>
      <c r="AF109" s="390"/>
      <c r="AG109" s="390"/>
      <c r="AH109" s="390"/>
      <c r="AI109" s="390"/>
      <c r="AJ109" s="390"/>
      <c r="AK109" s="390"/>
      <c r="AL109" s="390"/>
      <c r="AM109" s="390"/>
      <c r="AN109" s="390"/>
      <c r="AO109" s="390"/>
      <c r="AP109" s="390"/>
      <c r="AQ109" s="390"/>
      <c r="AR109" s="390"/>
      <c r="AS109" s="390"/>
      <c r="AT109" s="390"/>
      <c r="AU109" s="390"/>
      <c r="AV109" s="390"/>
      <c r="AW109" s="390"/>
      <c r="AX109" s="390"/>
      <c r="AY109" s="390"/>
      <c r="AZ109" s="390"/>
      <c r="BB109" s="361"/>
      <c r="BV109" s="390"/>
      <c r="BW109" s="390"/>
      <c r="BX109" s="390"/>
      <c r="BY109" s="390"/>
      <c r="BZ109" s="390"/>
      <c r="CA109" s="390"/>
      <c r="CB109" s="390"/>
      <c r="CC109" s="390"/>
      <c r="CD109" s="390"/>
      <c r="CE109" s="390"/>
      <c r="CF109" s="390"/>
      <c r="CG109" s="390"/>
      <c r="CH109" s="390"/>
      <c r="CI109" s="390"/>
      <c r="CJ109" s="390"/>
      <c r="CK109" s="390"/>
      <c r="CL109" s="390"/>
      <c r="CM109" s="390"/>
      <c r="CN109" s="390"/>
      <c r="CO109" s="390"/>
      <c r="CP109" s="390"/>
      <c r="CQ109" s="390"/>
      <c r="CR109" s="390"/>
      <c r="CS109" s="390"/>
      <c r="CT109" s="390"/>
      <c r="CU109" s="390"/>
      <c r="CV109" s="390"/>
      <c r="CW109" s="390"/>
      <c r="CX109" s="390"/>
      <c r="CY109" s="390"/>
      <c r="CZ109" s="390"/>
    </row>
    <row r="110" s="338" customFormat="true" ht="22.5" customHeight="true" x14ac:dyDescent="0.35">
      <c r="A110" s="367" t="s">
        <v>100</v>
      </c>
      <c r="B110" s="368"/>
      <c r="C110" s="340"/>
      <c r="D110" s="340"/>
      <c r="E110" s="340"/>
      <c r="F110" s="340"/>
      <c r="G110" s="340"/>
      <c r="H110" s="340"/>
      <c r="I110" s="340"/>
      <c r="J110" s="340"/>
      <c r="K110" s="340"/>
      <c r="L110" s="340"/>
      <c r="M110" s="340"/>
      <c r="N110" s="340"/>
      <c r="O110" s="340"/>
      <c r="P110" s="340"/>
      <c r="Q110" s="340"/>
      <c r="R110" s="340"/>
      <c r="S110" s="340"/>
      <c r="T110" s="340"/>
      <c r="U110" s="340"/>
      <c r="V110" s="390"/>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B110" s="361"/>
      <c r="BV110" s="390"/>
      <c r="BW110" s="390"/>
      <c r="BX110" s="390"/>
      <c r="BY110" s="390"/>
      <c r="BZ110" s="390"/>
      <c r="CA110" s="390"/>
      <c r="CB110" s="390"/>
      <c r="CC110" s="390"/>
      <c r="CD110" s="390"/>
      <c r="CE110" s="390"/>
      <c r="CF110" s="390"/>
      <c r="CG110" s="390"/>
      <c r="CH110" s="390"/>
      <c r="CI110" s="390"/>
      <c r="CJ110" s="390"/>
      <c r="CK110" s="390"/>
      <c r="CL110" s="390"/>
      <c r="CM110" s="390"/>
      <c r="CN110" s="390"/>
      <c r="CO110" s="390"/>
      <c r="CP110" s="390"/>
      <c r="CQ110" s="390"/>
      <c r="CR110" s="390"/>
      <c r="CS110" s="390"/>
      <c r="CT110" s="390"/>
      <c r="CU110" s="390"/>
      <c r="CV110" s="390"/>
      <c r="CW110" s="390"/>
      <c r="CX110" s="390"/>
      <c r="CY110" s="390"/>
      <c r="CZ110" s="390"/>
    </row>
    <row r="111" s="338" customFormat="true" ht="20.1" customHeight="true" x14ac:dyDescent="0.35">
      <c r="A111" s="369" t="s">
        <v>98</v>
      </c>
      <c r="B111" s="366"/>
      <c r="C111" s="340"/>
      <c r="D111" s="340"/>
      <c r="E111" s="340"/>
      <c r="F111" s="340"/>
      <c r="G111" s="340"/>
      <c r="H111" s="340"/>
      <c r="I111" s="340"/>
      <c r="J111" s="340"/>
      <c r="K111" s="340"/>
      <c r="L111" s="340"/>
      <c r="M111" s="340"/>
      <c r="N111" s="340"/>
      <c r="O111" s="340"/>
      <c r="P111" s="340"/>
      <c r="Q111" s="340"/>
      <c r="R111" s="340"/>
      <c r="S111" s="340"/>
      <c r="T111" s="340"/>
      <c r="U111" s="340"/>
      <c r="V111" s="390"/>
      <c r="W111" s="390"/>
      <c r="X111" s="390"/>
      <c r="Y111" s="390"/>
      <c r="Z111" s="390"/>
      <c r="AA111" s="390"/>
      <c r="AB111" s="390"/>
      <c r="AC111" s="390"/>
      <c r="AD111" s="390"/>
      <c r="AE111" s="390"/>
      <c r="AF111" s="390"/>
      <c r="AG111" s="390"/>
      <c r="AH111" s="390"/>
      <c r="AI111" s="390"/>
      <c r="AJ111" s="390"/>
      <c r="AK111" s="390"/>
      <c r="AL111" s="390"/>
      <c r="AM111" s="390"/>
      <c r="AN111" s="390"/>
      <c r="AO111" s="390"/>
      <c r="AP111" s="390"/>
      <c r="AQ111" s="390"/>
      <c r="AR111" s="390"/>
      <c r="AS111" s="390"/>
      <c r="AT111" s="390"/>
      <c r="AU111" s="390"/>
      <c r="AV111" s="390"/>
      <c r="AW111" s="390"/>
      <c r="AX111" s="390"/>
      <c r="AY111" s="390"/>
      <c r="AZ111" s="390"/>
      <c r="BB111" s="361"/>
      <c r="BV111" s="390"/>
      <c r="BW111" s="390"/>
      <c r="BX111" s="390"/>
      <c r="BY111" s="390"/>
      <c r="BZ111" s="390"/>
      <c r="CA111" s="390"/>
      <c r="CB111" s="390"/>
      <c r="CC111" s="390"/>
      <c r="CD111" s="390"/>
      <c r="CE111" s="390"/>
      <c r="CF111" s="390"/>
      <c r="CG111" s="390"/>
      <c r="CH111" s="390"/>
      <c r="CI111" s="390"/>
      <c r="CJ111" s="390"/>
      <c r="CK111" s="390"/>
      <c r="CL111" s="390"/>
      <c r="CM111" s="390"/>
      <c r="CN111" s="390"/>
      <c r="CO111" s="390"/>
      <c r="CP111" s="390"/>
      <c r="CQ111" s="390"/>
      <c r="CR111" s="390"/>
      <c r="CS111" s="390"/>
      <c r="CT111" s="390"/>
      <c r="CU111" s="390"/>
      <c r="CV111" s="390"/>
      <c r="CW111" s="390"/>
      <c r="CX111" s="390"/>
      <c r="CY111" s="390"/>
      <c r="CZ111" s="390"/>
    </row>
    <row r="112" s="338" customFormat="true" ht="15" customHeight="true" x14ac:dyDescent="0.2">
      <c r="A112" s="647" t="s">
        <v>99</v>
      </c>
      <c r="B112" s="403"/>
      <c r="C112" s="340"/>
      <c r="D112" s="340"/>
      <c r="E112" s="340"/>
      <c r="F112" s="340"/>
      <c r="G112" s="340"/>
      <c r="H112" s="340"/>
      <c r="I112" s="340"/>
      <c r="J112" s="340"/>
      <c r="K112" s="340"/>
      <c r="L112" s="340"/>
      <c r="M112" s="340"/>
      <c r="N112" s="340"/>
      <c r="O112" s="340"/>
      <c r="P112" s="340"/>
      <c r="Q112" s="340"/>
      <c r="R112" s="340"/>
      <c r="S112" s="340"/>
      <c r="T112" s="340"/>
      <c r="U112" s="340"/>
      <c r="V112" s="390"/>
      <c r="W112" s="390"/>
      <c r="X112" s="390"/>
      <c r="Y112" s="390"/>
      <c r="Z112" s="390"/>
      <c r="AA112" s="390"/>
      <c r="AB112" s="390"/>
      <c r="AC112" s="390"/>
      <c r="AD112" s="390"/>
      <c r="AE112" s="390"/>
      <c r="AF112" s="390"/>
      <c r="AG112" s="390"/>
      <c r="AH112" s="390"/>
      <c r="AI112" s="390"/>
      <c r="AJ112" s="390"/>
      <c r="AK112" s="390"/>
      <c r="AL112" s="390"/>
      <c r="AM112" s="390"/>
      <c r="AN112" s="390"/>
      <c r="AO112" s="390"/>
      <c r="AP112" s="390"/>
      <c r="AQ112" s="390"/>
      <c r="AR112" s="390"/>
      <c r="AS112" s="390"/>
      <c r="AT112" s="390"/>
      <c r="AU112" s="390"/>
      <c r="AV112" s="390"/>
      <c r="AW112" s="390"/>
      <c r="AX112" s="390"/>
      <c r="AY112" s="390"/>
      <c r="AZ112" s="390"/>
      <c r="BB112" s="361"/>
      <c r="BV112" s="390"/>
      <c r="BW112" s="390"/>
      <c r="BX112" s="390"/>
      <c r="BY112" s="390"/>
      <c r="BZ112" s="390"/>
      <c r="CA112" s="390"/>
      <c r="CB112" s="390"/>
      <c r="CC112" s="390"/>
      <c r="CD112" s="390"/>
      <c r="CE112" s="390"/>
      <c r="CF112" s="390"/>
      <c r="CG112" s="390"/>
      <c r="CH112" s="390"/>
      <c r="CI112" s="390"/>
      <c r="CJ112" s="390"/>
      <c r="CK112" s="390"/>
      <c r="CL112" s="390"/>
      <c r="CM112" s="390"/>
      <c r="CN112" s="390"/>
      <c r="CO112" s="390"/>
      <c r="CP112" s="390"/>
      <c r="CQ112" s="390"/>
      <c r="CR112" s="390"/>
      <c r="CS112" s="390"/>
      <c r="CT112" s="390"/>
      <c r="CU112" s="390"/>
      <c r="CV112" s="390"/>
      <c r="CW112" s="390"/>
      <c r="CX112" s="390"/>
      <c r="CY112" s="390"/>
      <c r="CZ112" s="390"/>
    </row>
    <row r="113" s="338" customFormat="true" ht="15" customHeight="true" x14ac:dyDescent="0.2">
      <c r="A113" s="379" t="s">
        <v>41</v>
      </c>
      <c r="B113" s="378"/>
      <c r="C113" s="340"/>
      <c r="D113" s="340"/>
      <c r="E113" s="340"/>
      <c r="F113" s="340"/>
      <c r="G113" s="340"/>
      <c r="H113" s="340"/>
      <c r="I113" s="340"/>
      <c r="J113" s="340"/>
      <c r="K113" s="340"/>
      <c r="L113" s="340"/>
      <c r="M113" s="340"/>
      <c r="N113" s="340"/>
      <c r="O113" s="340"/>
      <c r="P113" s="340"/>
      <c r="Q113" s="340"/>
      <c r="R113" s="340"/>
      <c r="S113" s="340"/>
      <c r="T113" s="340"/>
      <c r="U113" s="340"/>
      <c r="V113" s="390"/>
      <c r="W113" s="390"/>
      <c r="X113" s="39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B113" s="361"/>
      <c r="BV113" s="390"/>
      <c r="BW113" s="390"/>
      <c r="BX113" s="390"/>
      <c r="BY113" s="390"/>
      <c r="BZ113" s="390"/>
      <c r="CA113" s="390"/>
      <c r="CB113" s="390"/>
      <c r="CC113" s="390"/>
      <c r="CD113" s="390"/>
      <c r="CE113" s="390"/>
      <c r="CF113" s="390"/>
      <c r="CG113" s="390"/>
      <c r="CH113" s="390"/>
      <c r="CI113" s="390"/>
      <c r="CJ113" s="390"/>
      <c r="CK113" s="390"/>
      <c r="CL113" s="390"/>
      <c r="CM113" s="390"/>
      <c r="CN113" s="390"/>
      <c r="CO113" s="390"/>
      <c r="CP113" s="390"/>
      <c r="CQ113" s="390"/>
      <c r="CR113" s="390"/>
      <c r="CS113" s="390"/>
      <c r="CT113" s="390"/>
      <c r="CU113" s="390"/>
      <c r="CV113" s="390"/>
      <c r="CW113" s="390"/>
      <c r="CX113" s="390"/>
      <c r="CY113" s="390"/>
      <c r="CZ113" s="390"/>
    </row>
    <row r="114" s="338" customFormat="true" ht="15" customHeight="true" x14ac:dyDescent="0.2">
      <c r="A114" s="377" t="s">
        <v>40</v>
      </c>
      <c r="B114" s="378"/>
      <c r="C114" s="340"/>
      <c r="D114" s="340"/>
      <c r="E114" s="340"/>
      <c r="F114" s="340"/>
      <c r="G114" s="340"/>
      <c r="H114" s="340"/>
      <c r="I114" s="340"/>
      <c r="J114" s="340"/>
      <c r="K114" s="340"/>
      <c r="L114" s="340"/>
      <c r="M114" s="340"/>
      <c r="N114" s="340"/>
      <c r="O114" s="340"/>
      <c r="P114" s="340"/>
      <c r="Q114" s="340"/>
      <c r="R114" s="340"/>
      <c r="S114" s="340"/>
      <c r="T114" s="340"/>
      <c r="U114" s="340"/>
      <c r="V114" s="390"/>
      <c r="W114" s="390"/>
      <c r="X114" s="390"/>
      <c r="Y114" s="390"/>
      <c r="Z114" s="390"/>
      <c r="AA114" s="390"/>
      <c r="AB114" s="390"/>
      <c r="AC114" s="390"/>
      <c r="AD114" s="390"/>
      <c r="AE114" s="390"/>
      <c r="AF114" s="390"/>
      <c r="AG114" s="390"/>
      <c r="AH114" s="390"/>
      <c r="AI114" s="390"/>
      <c r="AJ114" s="390"/>
      <c r="AK114" s="390"/>
      <c r="AL114" s="390"/>
      <c r="AM114" s="390"/>
      <c r="AN114" s="390"/>
      <c r="AO114" s="390"/>
      <c r="AP114" s="390"/>
      <c r="AQ114" s="390"/>
      <c r="AR114" s="390"/>
      <c r="AS114" s="390"/>
      <c r="AT114" s="390"/>
      <c r="AU114" s="390"/>
      <c r="AV114" s="390"/>
      <c r="AW114" s="390"/>
      <c r="AX114" s="390"/>
      <c r="AY114" s="390"/>
      <c r="AZ114" s="390"/>
      <c r="BB114" s="361"/>
      <c r="BV114" s="390"/>
      <c r="BW114" s="390"/>
      <c r="BX114" s="390"/>
      <c r="BY114" s="390"/>
      <c r="BZ114" s="390"/>
      <c r="CA114" s="390"/>
      <c r="CB114" s="390"/>
      <c r="CC114" s="390"/>
      <c r="CD114" s="390"/>
      <c r="CE114" s="390"/>
      <c r="CF114" s="390"/>
      <c r="CG114" s="390"/>
      <c r="CH114" s="390"/>
      <c r="CI114" s="390"/>
      <c r="CJ114" s="390"/>
      <c r="CK114" s="390"/>
      <c r="CL114" s="390"/>
      <c r="CM114" s="390"/>
      <c r="CN114" s="390"/>
      <c r="CO114" s="390"/>
      <c r="CP114" s="390"/>
      <c r="CQ114" s="390"/>
      <c r="CR114" s="390"/>
      <c r="CS114" s="390"/>
      <c r="CT114" s="390"/>
      <c r="CU114" s="390"/>
      <c r="CV114" s="390"/>
      <c r="CW114" s="390"/>
      <c r="CX114" s="390"/>
      <c r="CY114" s="390"/>
      <c r="CZ114" s="390"/>
    </row>
    <row r="115" s="338" customFormat="true" ht="15" customHeight="true" x14ac:dyDescent="0.2">
      <c r="A115" s="377" t="s">
        <v>137</v>
      </c>
      <c r="B115" s="402" t="str">
        <f>A1025</f>
        <v>MICS06</v>
      </c>
      <c r="C115" s="340"/>
      <c r="D115" s="340"/>
      <c r="E115" s="340"/>
      <c r="F115" s="340"/>
      <c r="G115" s="340"/>
      <c r="H115" s="340"/>
      <c r="I115" s="340"/>
      <c r="J115" s="340"/>
      <c r="K115" s="340"/>
      <c r="L115" s="340"/>
      <c r="M115" s="340"/>
      <c r="N115" s="340"/>
      <c r="O115" s="340"/>
      <c r="P115" s="340"/>
      <c r="Q115" s="340"/>
      <c r="R115" s="340"/>
      <c r="S115" s="340"/>
      <c r="T115" s="340"/>
      <c r="U115" s="340"/>
      <c r="V115" s="390"/>
      <c r="W115" s="390"/>
      <c r="X115" s="390"/>
      <c r="Y115" s="390"/>
      <c r="Z115" s="390"/>
      <c r="AA115" s="390"/>
      <c r="AB115" s="390"/>
      <c r="AC115" s="390"/>
      <c r="AD115" s="390"/>
      <c r="AE115" s="390"/>
      <c r="AF115" s="390"/>
      <c r="AG115" s="390"/>
      <c r="AH115" s="390"/>
      <c r="AI115" s="390"/>
      <c r="AJ115" s="390"/>
      <c r="AK115" s="390"/>
      <c r="AL115" s="390"/>
      <c r="AM115" s="390"/>
      <c r="AN115" s="390"/>
      <c r="AO115" s="390"/>
      <c r="AP115" s="390"/>
      <c r="AQ115" s="390"/>
      <c r="AR115" s="390"/>
      <c r="AS115" s="390"/>
      <c r="AT115" s="390"/>
      <c r="AU115" s="390"/>
      <c r="AV115" s="390"/>
      <c r="AW115" s="390"/>
      <c r="AX115" s="390"/>
      <c r="AY115" s="390"/>
      <c r="AZ115" s="390"/>
      <c r="BB115" s="361"/>
      <c r="BV115" s="390"/>
      <c r="BW115" s="390"/>
      <c r="BX115" s="390"/>
      <c r="BY115" s="390"/>
      <c r="BZ115" s="390"/>
      <c r="CA115" s="390"/>
      <c r="CB115" s="390"/>
      <c r="CC115" s="390"/>
      <c r="CD115" s="390"/>
      <c r="CE115" s="390"/>
      <c r="CF115" s="390"/>
      <c r="CG115" s="390"/>
      <c r="CH115" s="390"/>
      <c r="CI115" s="390"/>
      <c r="CJ115" s="390"/>
      <c r="CK115" s="390"/>
      <c r="CL115" s="390"/>
      <c r="CM115" s="390"/>
      <c r="CN115" s="390"/>
      <c r="CO115" s="390"/>
      <c r="CP115" s="390"/>
      <c r="CQ115" s="390"/>
      <c r="CR115" s="390"/>
      <c r="CS115" s="390"/>
      <c r="CT115" s="390"/>
      <c r="CU115" s="390"/>
      <c r="CV115" s="390"/>
      <c r="CW115" s="390"/>
      <c r="CX115" s="390"/>
      <c r="CY115" s="390"/>
      <c r="CZ115" s="390"/>
    </row>
    <row r="116" s="338" customFormat="true" ht="15" customHeight="true" x14ac:dyDescent="0.2">
      <c r="A116" s="227" t="str">
        <f>B1030</f>
        <v/>
      </c>
      <c r="B116" s="226"/>
      <c r="C116" s="340"/>
      <c r="D116" s="340"/>
      <c r="E116" s="340"/>
      <c r="F116" s="340"/>
      <c r="G116" s="340"/>
      <c r="H116" s="340"/>
      <c r="I116" s="340"/>
      <c r="J116" s="340"/>
      <c r="K116" s="340"/>
      <c r="L116" s="340"/>
      <c r="M116" s="340"/>
      <c r="N116" s="340"/>
      <c r="O116" s="340"/>
      <c r="P116" s="340"/>
      <c r="Q116" s="340"/>
      <c r="R116" s="340"/>
      <c r="S116" s="340"/>
      <c r="T116" s="340"/>
      <c r="U116" s="340"/>
      <c r="V116" s="390"/>
      <c r="W116" s="390"/>
      <c r="X116" s="39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B116" s="361"/>
      <c r="BV116" s="390"/>
      <c r="BW116" s="390"/>
      <c r="BX116" s="390"/>
      <c r="BY116" s="390"/>
      <c r="BZ116" s="390"/>
      <c r="CA116" s="390"/>
      <c r="CB116" s="390"/>
      <c r="CC116" s="390"/>
      <c r="CD116" s="390"/>
      <c r="CE116" s="390"/>
      <c r="CF116" s="390"/>
      <c r="CG116" s="390"/>
      <c r="CH116" s="390"/>
      <c r="CI116" s="390"/>
      <c r="CJ116" s="390"/>
      <c r="CK116" s="390"/>
      <c r="CL116" s="390"/>
      <c r="CM116" s="390"/>
      <c r="CN116" s="390"/>
      <c r="CO116" s="390"/>
      <c r="CP116" s="390"/>
      <c r="CQ116" s="390"/>
      <c r="CR116" s="390"/>
      <c r="CS116" s="390"/>
      <c r="CT116" s="390"/>
      <c r="CU116" s="390"/>
      <c r="CV116" s="390"/>
      <c r="CW116" s="390"/>
      <c r="CX116" s="390"/>
      <c r="CY116" s="390"/>
      <c r="CZ116" s="390"/>
    </row>
    <row r="117" s="338" customFormat="true" ht="15" customHeight="true" x14ac:dyDescent="0.2">
      <c r="A117" s="227" t="str">
        <f>B1029</f>
        <v/>
      </c>
      <c r="B117" s="225"/>
      <c r="C117" s="340"/>
      <c r="D117" s="340"/>
      <c r="E117" s="340"/>
      <c r="F117" s="340"/>
      <c r="G117" s="340"/>
      <c r="H117" s="340"/>
      <c r="I117" s="340"/>
      <c r="J117" s="340"/>
      <c r="K117" s="340"/>
      <c r="L117" s="340"/>
      <c r="M117" s="340"/>
      <c r="N117" s="340"/>
      <c r="O117" s="340"/>
      <c r="P117" s="340"/>
      <c r="Q117" s="340"/>
      <c r="R117" s="340"/>
      <c r="S117" s="340"/>
      <c r="T117" s="340"/>
      <c r="U117" s="340"/>
      <c r="V117" s="390"/>
      <c r="W117" s="390"/>
      <c r="X117" s="39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B117" s="361"/>
      <c r="BV117" s="390"/>
      <c r="BW117" s="390"/>
      <c r="BX117" s="390"/>
      <c r="BY117" s="390"/>
      <c r="BZ117" s="390"/>
      <c r="CA117" s="390"/>
      <c r="CB117" s="390"/>
      <c r="CC117" s="390"/>
      <c r="CD117" s="390"/>
      <c r="CE117" s="390"/>
      <c r="CF117" s="390"/>
      <c r="CG117" s="390"/>
      <c r="CH117" s="390"/>
      <c r="CI117" s="390"/>
      <c r="CJ117" s="390"/>
      <c r="CK117" s="390"/>
      <c r="CL117" s="390"/>
      <c r="CM117" s="390"/>
      <c r="CN117" s="390"/>
      <c r="CO117" s="390"/>
      <c r="CP117" s="390"/>
      <c r="CQ117" s="390"/>
      <c r="CR117" s="390"/>
      <c r="CS117" s="390"/>
      <c r="CT117" s="390"/>
      <c r="CU117" s="390"/>
      <c r="CV117" s="390"/>
      <c r="CW117" s="390"/>
      <c r="CX117" s="390"/>
      <c r="CY117" s="390"/>
      <c r="CZ117" s="390"/>
    </row>
    <row r="118" s="338" customFormat="true" ht="21" customHeight="true" x14ac:dyDescent="0.2">
      <c r="A118" s="224"/>
      <c r="B118" s="226"/>
      <c r="C118" s="340"/>
      <c r="D118" s="340"/>
      <c r="E118" s="340"/>
      <c r="F118" s="340"/>
      <c r="G118" s="340"/>
      <c r="H118" s="340"/>
      <c r="I118" s="340"/>
      <c r="J118" s="340"/>
      <c r="K118" s="340"/>
      <c r="L118" s="340"/>
      <c r="M118" s="340"/>
      <c r="N118" s="340"/>
      <c r="O118" s="340"/>
      <c r="P118" s="340"/>
      <c r="Q118" s="340"/>
      <c r="R118" s="340"/>
      <c r="S118" s="340"/>
      <c r="T118" s="340"/>
      <c r="U118" s="340"/>
      <c r="V118" s="390"/>
      <c r="W118" s="390"/>
      <c r="X118" s="39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B118" s="361"/>
      <c r="BV118" s="390"/>
      <c r="BW118" s="390"/>
      <c r="BX118" s="390"/>
      <c r="BY118" s="390"/>
      <c r="BZ118" s="390"/>
      <c r="CA118" s="390"/>
      <c r="CB118" s="390"/>
      <c r="CC118" s="390"/>
      <c r="CD118" s="390"/>
      <c r="CE118" s="390"/>
      <c r="CF118" s="390"/>
      <c r="CG118" s="390"/>
      <c r="CH118" s="390"/>
      <c r="CI118" s="390"/>
      <c r="CJ118" s="390"/>
      <c r="CK118" s="390"/>
      <c r="CL118" s="390"/>
      <c r="CM118" s="390"/>
      <c r="CN118" s="390"/>
      <c r="CO118" s="390"/>
      <c r="CP118" s="390"/>
      <c r="CQ118" s="390"/>
      <c r="CR118" s="390"/>
      <c r="CS118" s="390"/>
      <c r="CT118" s="390"/>
      <c r="CU118" s="390"/>
      <c r="CV118" s="390"/>
      <c r="CW118" s="390"/>
      <c r="CX118" s="390"/>
      <c r="CY118" s="390"/>
      <c r="CZ118" s="390"/>
    </row>
    <row r="119" s="338" customFormat="true" ht="15" customHeight="true" x14ac:dyDescent="0.2">
      <c r="A119" s="223"/>
      <c r="B119" s="222"/>
      <c r="C119" s="340"/>
      <c r="D119" s="340"/>
      <c r="E119" s="340"/>
      <c r="F119" s="340"/>
      <c r="G119" s="340"/>
      <c r="H119" s="340"/>
      <c r="I119" s="340"/>
      <c r="J119" s="340"/>
      <c r="K119" s="340"/>
      <c r="L119" s="340"/>
      <c r="M119" s="340"/>
      <c r="N119" s="340"/>
      <c r="O119" s="340"/>
      <c r="P119" s="340"/>
      <c r="Q119" s="340"/>
      <c r="R119" s="340"/>
      <c r="S119" s="340"/>
      <c r="T119" s="340"/>
      <c r="U119" s="340"/>
      <c r="V119" s="390"/>
      <c r="W119" s="390"/>
      <c r="X119" s="39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B119" s="361"/>
      <c r="BV119" s="390"/>
      <c r="BW119" s="390"/>
      <c r="BX119" s="390"/>
      <c r="BY119" s="390"/>
      <c r="BZ119" s="390"/>
      <c r="CA119" s="390"/>
      <c r="CB119" s="390"/>
      <c r="CC119" s="390"/>
      <c r="CD119" s="390"/>
      <c r="CE119" s="390"/>
      <c r="CF119" s="390"/>
      <c r="CG119" s="390"/>
      <c r="CH119" s="390"/>
      <c r="CI119" s="390"/>
      <c r="CJ119" s="390"/>
      <c r="CK119" s="390"/>
      <c r="CL119" s="390"/>
      <c r="CM119" s="390"/>
      <c r="CN119" s="390"/>
      <c r="CO119" s="390"/>
      <c r="CP119" s="390"/>
      <c r="CQ119" s="390"/>
      <c r="CR119" s="390"/>
      <c r="CS119" s="390"/>
      <c r="CT119" s="390"/>
      <c r="CU119" s="390"/>
      <c r="CV119" s="390"/>
      <c r="CW119" s="390"/>
      <c r="CX119" s="390"/>
      <c r="CY119" s="390"/>
      <c r="CZ119" s="390"/>
    </row>
    <row r="120" s="362" customFormat="true" ht="15" customHeight="true" x14ac:dyDescent="0.2">
      <c r="A120" s="343" t="s">
        <v>100</v>
      </c>
      <c r="B120" s="386"/>
      <c r="C120" s="1138" t="s">
        <v>116</v>
      </c>
      <c r="D120" s="1139"/>
      <c r="E120" s="1139"/>
      <c r="F120" s="1139"/>
      <c r="G120" s="1140"/>
      <c r="H120" s="1141" t="s">
        <v>39</v>
      </c>
      <c r="I120" s="1129"/>
      <c r="J120" s="1129"/>
      <c r="K120" s="1129"/>
      <c r="L120" s="1131"/>
      <c r="M120" s="1119" t="s">
        <v>38</v>
      </c>
      <c r="N120" s="1120"/>
      <c r="O120" s="1120"/>
      <c r="P120" s="1120"/>
      <c r="Q120" s="1121"/>
      <c r="R120" s="27" t="s">
        <v>142</v>
      </c>
      <c r="S120" s="476"/>
      <c r="T120" s="476"/>
      <c r="U120" s="476"/>
      <c r="V120" s="487"/>
      <c r="W120" s="487"/>
      <c r="X120" s="487"/>
      <c r="Y120" s="487"/>
      <c r="Z120" s="487"/>
      <c r="AA120" s="487"/>
      <c r="AB120" s="487"/>
      <c r="AC120" s="487"/>
      <c r="AD120" s="487"/>
      <c r="AE120" s="487"/>
      <c r="AF120" s="487"/>
      <c r="AG120" s="487"/>
      <c r="AH120" s="487"/>
      <c r="AI120" s="487"/>
      <c r="AJ120" s="487"/>
      <c r="AK120" s="487"/>
      <c r="AL120" s="487"/>
      <c r="AM120" s="487"/>
      <c r="AN120" s="487"/>
      <c r="AO120" s="487"/>
      <c r="AP120" s="487"/>
      <c r="AQ120" s="487"/>
      <c r="AR120" s="487"/>
      <c r="AS120" s="487"/>
      <c r="AT120" s="487"/>
      <c r="AU120" s="487"/>
      <c r="AV120" s="487"/>
      <c r="AW120" s="487"/>
      <c r="AX120" s="487"/>
      <c r="AY120" s="487"/>
      <c r="AZ120" s="940"/>
      <c r="BA120" s="396" t="s">
        <v>132</v>
      </c>
      <c r="BB120" s="343" t="s">
        <v>100</v>
      </c>
      <c r="BC120" s="1119" t="s">
        <v>116</v>
      </c>
      <c r="BD120" s="1120"/>
      <c r="BE120" s="1120"/>
      <c r="BF120" s="1120"/>
      <c r="BG120" s="1122"/>
      <c r="BH120" s="1119" t="s">
        <v>39</v>
      </c>
      <c r="BI120" s="1120"/>
      <c r="BJ120" s="1120"/>
      <c r="BK120" s="1120"/>
      <c r="BL120" s="1122"/>
      <c r="BM120" s="1119" t="s">
        <v>38</v>
      </c>
      <c r="BN120" s="1120"/>
      <c r="BO120" s="1120"/>
      <c r="BP120" s="1120"/>
      <c r="BQ120" s="1121"/>
      <c r="BR120" s="51" t="s">
        <v>142</v>
      </c>
      <c r="BS120" s="476"/>
      <c r="BT120" s="476"/>
      <c r="BU120" s="476"/>
      <c r="BV120" s="31"/>
      <c r="BW120" s="31"/>
      <c r="BX120" s="31"/>
      <c r="BY120" s="31"/>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c r="CZ120" s="394"/>
    </row>
    <row r="121" s="362" customFormat="true" ht="24" x14ac:dyDescent="0.2">
      <c r="A121" s="382" t="s">
        <v>88</v>
      </c>
      <c r="B121" s="425"/>
      <c r="C121" s="467" t="s">
        <v>0</v>
      </c>
      <c r="D121" s="650" t="s">
        <v>1</v>
      </c>
      <c r="E121" s="650" t="s">
        <v>2</v>
      </c>
      <c r="F121" s="650" t="s">
        <v>3</v>
      </c>
      <c r="G121" s="651" t="s">
        <v>4</v>
      </c>
      <c r="H121" s="430" t="s">
        <v>0</v>
      </c>
      <c r="I121" s="653" t="s">
        <v>1</v>
      </c>
      <c r="J121" s="653" t="s">
        <v>2</v>
      </c>
      <c r="K121" s="653" t="s">
        <v>3</v>
      </c>
      <c r="L121" s="654" t="s">
        <v>4</v>
      </c>
      <c r="M121" s="431" t="s">
        <v>0</v>
      </c>
      <c r="N121" s="653" t="s">
        <v>1</v>
      </c>
      <c r="O121" s="653" t="s">
        <v>2</v>
      </c>
      <c r="P121" s="653" t="s">
        <v>3</v>
      </c>
      <c r="Q121" s="648" t="s">
        <v>4</v>
      </c>
      <c r="R121" s="430" t="s">
        <v>298</v>
      </c>
      <c r="S121" s="653" t="s">
        <v>161</v>
      </c>
      <c r="T121" s="653" t="s">
        <v>162</v>
      </c>
      <c r="U121" s="654" t="s">
        <v>163</v>
      </c>
      <c r="V121" s="487"/>
      <c r="W121" s="487"/>
      <c r="X121" s="487"/>
      <c r="Y121" s="487"/>
      <c r="Z121" s="487"/>
      <c r="AA121" s="487"/>
      <c r="AB121" s="487"/>
      <c r="AC121" s="487"/>
      <c r="AD121" s="487"/>
      <c r="AE121" s="487"/>
      <c r="AF121" s="487"/>
      <c r="AG121" s="487"/>
      <c r="AH121" s="487"/>
      <c r="AI121" s="487"/>
      <c r="AJ121" s="487"/>
      <c r="AK121" s="487"/>
      <c r="AL121" s="487"/>
      <c r="AM121" s="487"/>
      <c r="AN121" s="487"/>
      <c r="AO121" s="487"/>
      <c r="AP121" s="487"/>
      <c r="AQ121" s="487"/>
      <c r="AR121" s="487"/>
      <c r="AS121" s="487"/>
      <c r="AT121" s="487"/>
      <c r="AU121" s="487"/>
      <c r="AV121" s="487"/>
      <c r="AW121" s="487"/>
      <c r="AX121" s="487"/>
      <c r="AY121" s="487"/>
      <c r="AZ121" s="940"/>
      <c r="BA121" s="382" t="s">
        <v>118</v>
      </c>
      <c r="BB121" s="381"/>
      <c r="BC121" s="505" t="s">
        <v>0</v>
      </c>
      <c r="BD121" s="620" t="s">
        <v>1</v>
      </c>
      <c r="BE121" s="620" t="s">
        <v>2</v>
      </c>
      <c r="BF121" s="620" t="s">
        <v>3</v>
      </c>
      <c r="BG121" s="506" t="s">
        <v>4</v>
      </c>
      <c r="BH121" s="505" t="s">
        <v>0</v>
      </c>
      <c r="BI121" s="620" t="s">
        <v>1</v>
      </c>
      <c r="BJ121" s="620" t="s">
        <v>2</v>
      </c>
      <c r="BK121" s="620" t="s">
        <v>3</v>
      </c>
      <c r="BL121" s="506" t="s">
        <v>4</v>
      </c>
      <c r="BM121" s="505" t="s">
        <v>0</v>
      </c>
      <c r="BN121" s="620" t="s">
        <v>1</v>
      </c>
      <c r="BO121" s="620" t="s">
        <v>2</v>
      </c>
      <c r="BP121" s="620" t="s">
        <v>3</v>
      </c>
      <c r="BQ121" s="506" t="s">
        <v>4</v>
      </c>
      <c r="BR121" s="505" t="s">
        <v>298</v>
      </c>
      <c r="BS121" s="620" t="s">
        <v>161</v>
      </c>
      <c r="BT121" s="620" t="s">
        <v>162</v>
      </c>
      <c r="BU121" s="621" t="s">
        <v>163</v>
      </c>
      <c r="BV121" s="943"/>
      <c r="BW121" s="943"/>
      <c r="BX121" s="943"/>
      <c r="BY121" s="943"/>
      <c r="BZ121" s="943"/>
      <c r="CA121" s="943"/>
      <c r="CB121" s="943"/>
      <c r="CC121" s="943"/>
      <c r="CD121" s="943"/>
      <c r="CE121" s="943"/>
      <c r="CF121" s="943"/>
      <c r="CG121" s="943"/>
      <c r="CH121" s="943"/>
      <c r="CI121" s="943"/>
      <c r="CJ121" s="943"/>
      <c r="CK121" s="943"/>
      <c r="CL121" s="943"/>
      <c r="CM121" s="943"/>
      <c r="CN121" s="943"/>
      <c r="CO121" s="943"/>
      <c r="CP121" s="943"/>
      <c r="CQ121" s="943"/>
      <c r="CR121" s="943"/>
      <c r="CS121" s="943"/>
      <c r="CT121" s="943"/>
      <c r="CU121" s="943"/>
      <c r="CV121" s="943"/>
      <c r="CW121" s="943"/>
      <c r="CX121" s="943"/>
      <c r="CY121" s="943"/>
      <c r="CZ121" s="943"/>
    </row>
    <row r="122" s="362" customFormat="true" ht="15" customHeight="true" x14ac:dyDescent="0.2">
      <c r="A122" s="1132" t="s">
        <v>18</v>
      </c>
      <c r="B122" s="427" t="s">
        <v>14</v>
      </c>
      <c r="C122" s="174">
        <v>97.847742873996381</v>
      </c>
      <c r="D122" s="173">
        <v>99.332283851568576</v>
      </c>
      <c r="E122" s="173">
        <v>99.147324705502001</v>
      </c>
      <c r="F122" s="173">
        <v>99.771531381185483</v>
      </c>
      <c r="G122" s="172">
        <v>99.95763177822981</v>
      </c>
      <c r="H122" s="171">
        <v>99.091681498302577</v>
      </c>
      <c r="I122" s="173">
        <v>99.888573006636079</v>
      </c>
      <c r="J122" s="173">
        <v>99.917915168277233</v>
      </c>
      <c r="K122" s="173">
        <v>99.988910803230652</v>
      </c>
      <c r="L122" s="170">
        <v>100</v>
      </c>
      <c r="M122" s="174">
        <v>97.372081633864028</v>
      </c>
      <c r="N122" s="173">
        <v>99.377639179643566</v>
      </c>
      <c r="O122" s="173">
        <v>98.973058255820774</v>
      </c>
      <c r="P122" s="173">
        <v>99.305941286477221</v>
      </c>
      <c r="Q122" s="172">
        <v>99.824265684993279</v>
      </c>
      <c r="R122" s="171">
        <v>99.804955430027874</v>
      </c>
      <c r="S122" s="173">
        <v>99.665960294256067</v>
      </c>
      <c r="T122" s="173">
        <v>99.428142549419903</v>
      </c>
      <c r="U122" s="170">
        <v>96.610337228530852</v>
      </c>
      <c r="V122" s="487"/>
      <c r="W122" s="487"/>
      <c r="X122" s="487"/>
      <c r="Y122" s="487"/>
      <c r="Z122" s="487"/>
      <c r="AA122" s="487"/>
      <c r="AB122" s="487"/>
      <c r="AC122" s="487"/>
      <c r="AD122" s="487"/>
      <c r="AE122" s="487"/>
      <c r="AF122" s="487"/>
      <c r="AG122" s="487"/>
      <c r="AH122" s="487"/>
      <c r="AI122" s="487"/>
      <c r="AJ122" s="487"/>
      <c r="AK122" s="487"/>
      <c r="AL122" s="487"/>
      <c r="AM122" s="487"/>
      <c r="AN122" s="487"/>
      <c r="AO122" s="487"/>
      <c r="AP122" s="487"/>
      <c r="AQ122" s="487"/>
      <c r="AR122" s="487"/>
      <c r="AS122" s="487"/>
      <c r="AT122" s="487"/>
      <c r="AU122" s="487"/>
      <c r="AV122" s="487"/>
      <c r="AW122" s="487"/>
      <c r="AX122" s="487"/>
      <c r="AY122" s="487"/>
      <c r="AZ122" s="940"/>
      <c r="BA122" s="1123" t="s">
        <v>18</v>
      </c>
      <c r="BB122" s="645" t="s">
        <v>14</v>
      </c>
      <c r="BC122" s="529">
        <v>12181276.116300004</v>
      </c>
      <c r="BD122" s="526">
        <v>12367311.440099925</v>
      </c>
      <c r="BE122" s="526">
        <v>12345616.191700019</v>
      </c>
      <c r="BF122" s="526">
        <v>12414965.489600038</v>
      </c>
      <c r="BG122" s="535">
        <v>12446255.111699965</v>
      </c>
      <c r="BH122" s="529">
        <v>3681142.1243999773</v>
      </c>
      <c r="BI122" s="526">
        <v>3709236.298499994</v>
      </c>
      <c r="BJ122" s="526">
        <v>3712680.6579999882</v>
      </c>
      <c r="BK122" s="526">
        <v>3714600.1190000046</v>
      </c>
      <c r="BL122" s="535">
        <v>3714760.347200017</v>
      </c>
      <c r="BM122" s="529">
        <v>8506252.2860999834</v>
      </c>
      <c r="BN122" s="526">
        <v>8674786.1529999748</v>
      </c>
      <c r="BO122" s="526">
        <v>8648935.4922999963</v>
      </c>
      <c r="BP122" s="526">
        <v>8673507.7181999795</v>
      </c>
      <c r="BQ122" s="535">
        <v>8719523.1527000032</v>
      </c>
      <c r="BR122" s="529">
        <v>21355451.479900163</v>
      </c>
      <c r="BS122" s="526">
        <v>11248735.239100059</v>
      </c>
      <c r="BT122" s="526">
        <v>20838375.850599762</v>
      </c>
      <c r="BU122" s="532">
        <v>8312861.7797999354</v>
      </c>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30"/>
    </row>
    <row r="123" s="362" customFormat="true" ht="15" customHeight="true" x14ac:dyDescent="0.2">
      <c r="A123" s="1133"/>
      <c r="B123" s="428" t="s">
        <v>52</v>
      </c>
      <c r="C123" s="169">
        <v>2.1522571260036809</v>
      </c>
      <c r="D123" s="168">
        <v>0.66771614843143356</v>
      </c>
      <c r="E123" s="168">
        <v>0.85267529449794355</v>
      </c>
      <c r="F123" s="168">
        <v>0.22846861881451447</v>
      </c>
      <c r="G123" s="167">
        <v>4.2368221770181583E-2</v>
      </c>
      <c r="H123" s="166">
        <v>0.90831850169745976</v>
      </c>
      <c r="I123" s="168">
        <v>0.11142699336390954</v>
      </c>
      <c r="J123" s="168">
        <v>8.2084831722765067E-2</v>
      </c>
      <c r="K123" s="168">
        <v>1.1089196769352945E-2</v>
      </c>
      <c r="L123" s="165">
        <v>0</v>
      </c>
      <c r="M123" s="169">
        <v>2.6279183661358374</v>
      </c>
      <c r="N123" s="168">
        <v>0.62236082035643481</v>
      </c>
      <c r="O123" s="168">
        <v>1.0269417441792625</v>
      </c>
      <c r="P123" s="168">
        <v>0.69405871352275439</v>
      </c>
      <c r="Q123" s="167">
        <v>0.17573431500671874</v>
      </c>
      <c r="R123" s="166">
        <v>0.1950445699720976</v>
      </c>
      <c r="S123" s="168">
        <v>0.33403970574395492</v>
      </c>
      <c r="T123" s="168">
        <v>0.57185745058015192</v>
      </c>
      <c r="U123" s="165">
        <v>3.3896627714692311</v>
      </c>
      <c r="V123" s="487"/>
      <c r="W123" s="487"/>
      <c r="X123" s="487"/>
      <c r="Y123" s="487"/>
      <c r="Z123" s="487"/>
      <c r="AA123" s="487"/>
      <c r="AB123" s="487"/>
      <c r="AC123" s="487"/>
      <c r="AD123" s="487"/>
      <c r="AE123" s="487"/>
      <c r="AF123" s="487"/>
      <c r="AG123" s="487"/>
      <c r="AH123" s="487"/>
      <c r="AI123" s="487"/>
      <c r="AJ123" s="487"/>
      <c r="AK123" s="487"/>
      <c r="AL123" s="487"/>
      <c r="AM123" s="487"/>
      <c r="AN123" s="487"/>
      <c r="AO123" s="487"/>
      <c r="AP123" s="487"/>
      <c r="AQ123" s="487"/>
      <c r="AR123" s="487"/>
      <c r="AS123" s="487"/>
      <c r="AT123" s="487"/>
      <c r="AU123" s="487"/>
      <c r="AV123" s="487"/>
      <c r="AW123" s="487"/>
      <c r="AX123" s="487"/>
      <c r="AY123" s="487"/>
      <c r="AZ123" s="940"/>
      <c r="BA123" s="1124"/>
      <c r="BB123" s="643" t="s">
        <v>52</v>
      </c>
      <c r="BC123" s="530">
        <v>267939.12210000004</v>
      </c>
      <c r="BD123" s="527">
        <v>83133.632299999983</v>
      </c>
      <c r="BE123" s="527">
        <v>106173.33300000003</v>
      </c>
      <c r="BF123" s="527">
        <v>28429.252099999998</v>
      </c>
      <c r="BG123" s="536">
        <v>5275.4920999999995</v>
      </c>
      <c r="BH123" s="530">
        <v>33742.988799999999</v>
      </c>
      <c r="BI123" s="527">
        <v>4137.7010000000009</v>
      </c>
      <c r="BJ123" s="527">
        <v>3050.0513000000001</v>
      </c>
      <c r="BK123" s="527">
        <v>411.96500000000003</v>
      </c>
      <c r="BL123" s="536">
        <v>0</v>
      </c>
      <c r="BM123" s="530">
        <v>229570.28580000001</v>
      </c>
      <c r="BN123" s="527">
        <v>54326.57759999999</v>
      </c>
      <c r="BO123" s="527">
        <v>89741.118000000017</v>
      </c>
      <c r="BP123" s="527">
        <v>60619.974300000009</v>
      </c>
      <c r="BQ123" s="536">
        <v>15350.169799999996</v>
      </c>
      <c r="BR123" s="530">
        <v>41734.048500000004</v>
      </c>
      <c r="BS123" s="527">
        <v>37701.178999999996</v>
      </c>
      <c r="BT123" s="527">
        <v>119851.18280000004</v>
      </c>
      <c r="BU123" s="533">
        <v>291664.42129999999</v>
      </c>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30"/>
    </row>
    <row r="124" s="362" customFormat="true" ht="15" customHeight="true" x14ac:dyDescent="0.2">
      <c r="A124" s="1133" t="s">
        <v>51</v>
      </c>
      <c r="B124" s="428" t="s">
        <v>15</v>
      </c>
      <c r="C124" s="169">
        <v>91.549611746971422</v>
      </c>
      <c r="D124" s="168">
        <v>94.566231809658802</v>
      </c>
      <c r="E124" s="168">
        <v>93.893333207313972</v>
      </c>
      <c r="F124" s="168">
        <v>97.147912655935514</v>
      </c>
      <c r="G124" s="167">
        <v>98.81511570348664</v>
      </c>
      <c r="H124" s="166">
        <v>87.834112613763054</v>
      </c>
      <c r="I124" s="168">
        <v>92.964957700593203</v>
      </c>
      <c r="J124" s="168">
        <v>97.389836148317841</v>
      </c>
      <c r="K124" s="168">
        <v>98.870427690377355</v>
      </c>
      <c r="L124" s="165">
        <v>98.130324026088289</v>
      </c>
      <c r="M124" s="169">
        <v>90.69703306001044</v>
      </c>
      <c r="N124" s="168">
        <v>95.954420061937725</v>
      </c>
      <c r="O124" s="168">
        <v>94.619910700827973</v>
      </c>
      <c r="P124" s="168">
        <v>96.211456374926328</v>
      </c>
      <c r="Q124" s="167">
        <v>98.822100412893548</v>
      </c>
      <c r="R124" s="166">
        <v>94.946085565484125</v>
      </c>
      <c r="S124" s="168">
        <v>95.859526516708328</v>
      </c>
      <c r="T124" s="168">
        <v>97.039930025038018</v>
      </c>
      <c r="U124" s="165">
        <v>90.443729272451094</v>
      </c>
      <c r="V124" s="487"/>
      <c r="W124" s="487"/>
      <c r="X124" s="487"/>
      <c r="Y124" s="487"/>
      <c r="Z124" s="487"/>
      <c r="AA124" s="487"/>
      <c r="AB124" s="487"/>
      <c r="AC124" s="487"/>
      <c r="AD124" s="487"/>
      <c r="AE124" s="487"/>
      <c r="AF124" s="487"/>
      <c r="AG124" s="487"/>
      <c r="AH124" s="487"/>
      <c r="AI124" s="487"/>
      <c r="AJ124" s="487"/>
      <c r="AK124" s="487"/>
      <c r="AL124" s="487"/>
      <c r="AM124" s="487"/>
      <c r="AN124" s="487"/>
      <c r="AO124" s="487"/>
      <c r="AP124" s="487"/>
      <c r="AQ124" s="487"/>
      <c r="AR124" s="487"/>
      <c r="AS124" s="487"/>
      <c r="AT124" s="487"/>
      <c r="AU124" s="487"/>
      <c r="AV124" s="487"/>
      <c r="AW124" s="487"/>
      <c r="AX124" s="487"/>
      <c r="AY124" s="487"/>
      <c r="AZ124" s="940"/>
      <c r="BA124" s="1124" t="s">
        <v>51</v>
      </c>
      <c r="BB124" s="643" t="s">
        <v>15</v>
      </c>
      <c r="BC124" s="530">
        <v>11397208.2163</v>
      </c>
      <c r="BD124" s="527">
        <v>11773916.748499954</v>
      </c>
      <c r="BE124" s="527">
        <v>11691400.22870001</v>
      </c>
      <c r="BF124" s="527">
        <v>12088498.255100027</v>
      </c>
      <c r="BG124" s="536">
        <v>12303994.372999987</v>
      </c>
      <c r="BH124" s="530">
        <v>3262936.3737999857</v>
      </c>
      <c r="BI124" s="527">
        <v>3452136.5678999959</v>
      </c>
      <c r="BJ124" s="527">
        <v>3618744.0494999872</v>
      </c>
      <c r="BK124" s="527">
        <v>3673048.3362000054</v>
      </c>
      <c r="BL124" s="536">
        <v>3645306.3655000189</v>
      </c>
      <c r="BM124" s="530">
        <v>7923131.8860999923</v>
      </c>
      <c r="BN124" s="527">
        <v>8375969.4971999824</v>
      </c>
      <c r="BO124" s="527">
        <v>8268528.0050999941</v>
      </c>
      <c r="BP124" s="527">
        <v>8403231.4545999803</v>
      </c>
      <c r="BQ124" s="536">
        <v>8631985.2857000045</v>
      </c>
      <c r="BR124" s="530">
        <v>20315790.08040021</v>
      </c>
      <c r="BS124" s="527">
        <v>10819124.51100005</v>
      </c>
      <c r="BT124" s="527">
        <v>20337848.847699724</v>
      </c>
      <c r="BU124" s="533">
        <v>7782254.3824999398</v>
      </c>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30"/>
    </row>
    <row r="125" s="362" customFormat="true" ht="15" customHeight="true" x14ac:dyDescent="0.2">
      <c r="A125" s="1133"/>
      <c r="B125" s="428" t="s">
        <v>16</v>
      </c>
      <c r="C125" s="169">
        <v>6.2981311270249227</v>
      </c>
      <c r="D125" s="168">
        <v>4.7660520419099992</v>
      </c>
      <c r="E125" s="168">
        <v>5.2539914981879781</v>
      </c>
      <c r="F125" s="168">
        <v>2.6236187252498695</v>
      </c>
      <c r="G125" s="167">
        <v>1.1425160747433314</v>
      </c>
      <c r="H125" s="166">
        <v>11.257568884539751</v>
      </c>
      <c r="I125" s="168">
        <v>6.9236153060429224</v>
      </c>
      <c r="J125" s="168">
        <v>2.5280790199593559</v>
      </c>
      <c r="K125" s="168">
        <v>1.1184831128533135</v>
      </c>
      <c r="L125" s="165">
        <v>1.8696759739117657</v>
      </c>
      <c r="M125" s="169">
        <v>6.6750485738536991</v>
      </c>
      <c r="N125" s="168">
        <v>3.4232191177059246</v>
      </c>
      <c r="O125" s="168">
        <v>4.3531475549927805</v>
      </c>
      <c r="P125" s="168">
        <v>3.0944849115508921</v>
      </c>
      <c r="Q125" s="167">
        <v>1.0021652720997427</v>
      </c>
      <c r="R125" s="166">
        <v>4.8588698645439692</v>
      </c>
      <c r="S125" s="168">
        <v>3.8064337775476522</v>
      </c>
      <c r="T125" s="168">
        <v>2.388212524381681</v>
      </c>
      <c r="U125" s="165">
        <v>6.1666079560798197</v>
      </c>
      <c r="V125" s="487"/>
      <c r="W125" s="487"/>
      <c r="X125" s="487"/>
      <c r="Y125" s="487"/>
      <c r="Z125" s="487"/>
      <c r="AA125" s="487"/>
      <c r="AB125" s="487"/>
      <c r="AC125" s="487"/>
      <c r="AD125" s="487"/>
      <c r="AE125" s="487"/>
      <c r="AF125" s="487"/>
      <c r="AG125" s="487"/>
      <c r="AH125" s="487"/>
      <c r="AI125" s="487"/>
      <c r="AJ125" s="487"/>
      <c r="AK125" s="487"/>
      <c r="AL125" s="487"/>
      <c r="AM125" s="487"/>
      <c r="AN125" s="487"/>
      <c r="AO125" s="487"/>
      <c r="AP125" s="487"/>
      <c r="AQ125" s="487"/>
      <c r="AR125" s="487"/>
      <c r="AS125" s="487"/>
      <c r="AT125" s="487"/>
      <c r="AU125" s="487"/>
      <c r="AV125" s="487"/>
      <c r="AW125" s="487"/>
      <c r="AX125" s="487"/>
      <c r="AY125" s="487"/>
      <c r="AZ125" s="940"/>
      <c r="BA125" s="1124"/>
      <c r="BB125" s="643" t="s">
        <v>16</v>
      </c>
      <c r="BC125" s="530">
        <v>784067.9</v>
      </c>
      <c r="BD125" s="527">
        <v>593394.69159999944</v>
      </c>
      <c r="BE125" s="527">
        <v>654215.96300000057</v>
      </c>
      <c r="BF125" s="527">
        <v>326467.23449999985</v>
      </c>
      <c r="BG125" s="536">
        <v>142260.73870000002</v>
      </c>
      <c r="BH125" s="530">
        <v>418205.7505999998</v>
      </c>
      <c r="BI125" s="527">
        <v>257099.73059999984</v>
      </c>
      <c r="BJ125" s="527">
        <v>93936.608499999988</v>
      </c>
      <c r="BK125" s="527">
        <v>41551.782800000001</v>
      </c>
      <c r="BL125" s="536">
        <v>69453.981700000004</v>
      </c>
      <c r="BM125" s="530">
        <v>583120.40000000014</v>
      </c>
      <c r="BN125" s="527">
        <v>298816.65580000001</v>
      </c>
      <c r="BO125" s="527">
        <v>380407.48720000015</v>
      </c>
      <c r="BP125" s="527">
        <v>270276.26360000006</v>
      </c>
      <c r="BQ125" s="536">
        <v>87537.866999999998</v>
      </c>
      <c r="BR125" s="530">
        <v>1039661.3994999991</v>
      </c>
      <c r="BS125" s="527">
        <v>429610.72809999989</v>
      </c>
      <c r="BT125" s="527">
        <v>500527.00290000008</v>
      </c>
      <c r="BU125" s="533">
        <v>530607.39730000088</v>
      </c>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30"/>
    </row>
    <row r="126" s="362" customFormat="true" ht="15" customHeight="true" x14ac:dyDescent="0.2">
      <c r="A126" s="1133"/>
      <c r="B126" s="428" t="s">
        <v>22</v>
      </c>
      <c r="C126" s="169">
        <v>0.26842610767082226</v>
      </c>
      <c r="D126" s="168">
        <v>9.9908307917238787E-2</v>
      </c>
      <c r="E126" s="168">
        <v>0.10821248603079493</v>
      </c>
      <c r="F126" s="168">
        <v>5.0421567668943172E-2</v>
      </c>
      <c r="G126" s="167">
        <v>4.2368221770181583E-2</v>
      </c>
      <c r="H126" s="166">
        <v>0.52083336120544144</v>
      </c>
      <c r="I126" s="168">
        <v>6.9293098415254412E-2</v>
      </c>
      <c r="J126" s="168">
        <v>8.2084831722765067E-2</v>
      </c>
      <c r="K126" s="168">
        <v>1.1089196769352945E-2</v>
      </c>
      <c r="L126" s="165">
        <v>0</v>
      </c>
      <c r="M126" s="169">
        <v>0.27153241042578657</v>
      </c>
      <c r="N126" s="168">
        <v>8.0479406290324587E-2</v>
      </c>
      <c r="O126" s="168">
        <v>2.3176731332668815E-2</v>
      </c>
      <c r="P126" s="168">
        <v>6.7006562143870463E-2</v>
      </c>
      <c r="Q126" s="167">
        <v>7.8684775911929059E-2</v>
      </c>
      <c r="R126" s="166">
        <v>8.8098066799392818E-2</v>
      </c>
      <c r="S126" s="168">
        <v>4.6643088260857744E-2</v>
      </c>
      <c r="T126" s="168">
        <v>1.68309632984627E-2</v>
      </c>
      <c r="U126" s="165">
        <v>0.50249936939552653</v>
      </c>
      <c r="V126" s="487"/>
      <c r="W126" s="487"/>
      <c r="X126" s="487"/>
      <c r="Y126" s="487"/>
      <c r="Z126" s="487"/>
      <c r="AA126" s="487"/>
      <c r="AB126" s="487"/>
      <c r="AC126" s="487"/>
      <c r="AD126" s="487"/>
      <c r="AE126" s="487"/>
      <c r="AF126" s="487"/>
      <c r="AG126" s="487"/>
      <c r="AH126" s="487"/>
      <c r="AI126" s="487"/>
      <c r="AJ126" s="487"/>
      <c r="AK126" s="487"/>
      <c r="AL126" s="487"/>
      <c r="AM126" s="487"/>
      <c r="AN126" s="487"/>
      <c r="AO126" s="487"/>
      <c r="AP126" s="487"/>
      <c r="AQ126" s="487"/>
      <c r="AR126" s="487"/>
      <c r="AS126" s="487"/>
      <c r="AT126" s="487"/>
      <c r="AU126" s="487"/>
      <c r="AV126" s="487"/>
      <c r="AW126" s="487"/>
      <c r="AX126" s="487"/>
      <c r="AY126" s="487"/>
      <c r="AZ126" s="940"/>
      <c r="BA126" s="1124"/>
      <c r="BB126" s="643" t="s">
        <v>22</v>
      </c>
      <c r="BC126" s="530">
        <v>33416.943899999984</v>
      </c>
      <c r="BD126" s="527">
        <v>12439.028999999999</v>
      </c>
      <c r="BE126" s="527">
        <v>13474.391000000001</v>
      </c>
      <c r="BF126" s="527">
        <v>6274.154700000001</v>
      </c>
      <c r="BG126" s="536">
        <v>5275.4920999999995</v>
      </c>
      <c r="BH126" s="530">
        <v>19348.361000000001</v>
      </c>
      <c r="BI126" s="527">
        <v>2573.1118999999999</v>
      </c>
      <c r="BJ126" s="527">
        <v>3050.0513000000001</v>
      </c>
      <c r="BK126" s="527">
        <v>411.96500000000003</v>
      </c>
      <c r="BL126" s="536">
        <v>0</v>
      </c>
      <c r="BM126" s="530">
        <v>23720.589599999999</v>
      </c>
      <c r="BN126" s="527">
        <v>7025.1381000000001</v>
      </c>
      <c r="BO126" s="527">
        <v>2025.3395999999998</v>
      </c>
      <c r="BP126" s="527">
        <v>5852.4386999999997</v>
      </c>
      <c r="BQ126" s="536">
        <v>6873.0154999999995</v>
      </c>
      <c r="BR126" s="530">
        <v>18850.506799999996</v>
      </c>
      <c r="BS126" s="527">
        <v>5264.3425000000007</v>
      </c>
      <c r="BT126" s="527">
        <v>3527.4715000000006</v>
      </c>
      <c r="BU126" s="533">
        <v>43237.689899999998</v>
      </c>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30"/>
    </row>
    <row r="127" s="362" customFormat="true" ht="15" customHeight="true" x14ac:dyDescent="0.2">
      <c r="A127" s="1133"/>
      <c r="B127" s="428" t="s">
        <v>19</v>
      </c>
      <c r="C127" s="169">
        <v>1.8838310183328579</v>
      </c>
      <c r="D127" s="168">
        <v>0.56780784051419475</v>
      </c>
      <c r="E127" s="168">
        <v>0.74446280846714863</v>
      </c>
      <c r="F127" s="168">
        <v>0.17804705114557132</v>
      </c>
      <c r="G127" s="167">
        <v>0</v>
      </c>
      <c r="H127" s="166">
        <v>0.38748514049201838</v>
      </c>
      <c r="I127" s="168">
        <v>4.2133894948655104E-2</v>
      </c>
      <c r="J127" s="168">
        <v>0</v>
      </c>
      <c r="K127" s="168">
        <v>0</v>
      </c>
      <c r="L127" s="165">
        <v>0</v>
      </c>
      <c r="M127" s="169">
        <v>2.3563859557100506</v>
      </c>
      <c r="N127" s="168">
        <v>0.54188141406611023</v>
      </c>
      <c r="O127" s="168">
        <v>1.003765012846594</v>
      </c>
      <c r="P127" s="168">
        <v>0.62705215137888382</v>
      </c>
      <c r="Q127" s="167">
        <v>9.7049539094789736E-2</v>
      </c>
      <c r="R127" s="166">
        <v>0.10694650317270474</v>
      </c>
      <c r="S127" s="168">
        <v>0.28739661748309719</v>
      </c>
      <c r="T127" s="168">
        <v>0.55502648728168924</v>
      </c>
      <c r="U127" s="165">
        <v>2.8871634020737047</v>
      </c>
      <c r="V127" s="487"/>
      <c r="W127" s="487"/>
      <c r="X127" s="487"/>
      <c r="Y127" s="487"/>
      <c r="Z127" s="487"/>
      <c r="AA127" s="487"/>
      <c r="AB127" s="487"/>
      <c r="AC127" s="487"/>
      <c r="AD127" s="487"/>
      <c r="AE127" s="487"/>
      <c r="AF127" s="487"/>
      <c r="AG127" s="487"/>
      <c r="AH127" s="487"/>
      <c r="AI127" s="487"/>
      <c r="AJ127" s="487"/>
      <c r="AK127" s="487"/>
      <c r="AL127" s="487"/>
      <c r="AM127" s="487"/>
      <c r="AN127" s="487"/>
      <c r="AO127" s="487"/>
      <c r="AP127" s="487"/>
      <c r="AQ127" s="487"/>
      <c r="AR127" s="487"/>
      <c r="AS127" s="487"/>
      <c r="AT127" s="487"/>
      <c r="AU127" s="487"/>
      <c r="AV127" s="487"/>
      <c r="AW127" s="487"/>
      <c r="AX127" s="487"/>
      <c r="AY127" s="487"/>
      <c r="AZ127" s="940"/>
      <c r="BA127" s="1124"/>
      <c r="BB127" s="643" t="s">
        <v>19</v>
      </c>
      <c r="BC127" s="530">
        <v>234522.17819999997</v>
      </c>
      <c r="BD127" s="527">
        <v>70694.603299999973</v>
      </c>
      <c r="BE127" s="527">
        <v>92698.942000000025</v>
      </c>
      <c r="BF127" s="527">
        <v>22155.097399999999</v>
      </c>
      <c r="BG127" s="536">
        <v>0</v>
      </c>
      <c r="BH127" s="530">
        <v>14394.627800000002</v>
      </c>
      <c r="BI127" s="527">
        <v>1564.5891000000001</v>
      </c>
      <c r="BJ127" s="527">
        <v>0</v>
      </c>
      <c r="BK127" s="527">
        <v>0</v>
      </c>
      <c r="BL127" s="536">
        <v>0</v>
      </c>
      <c r="BM127" s="530">
        <v>205849.69620000003</v>
      </c>
      <c r="BN127" s="527">
        <v>47301.439499999993</v>
      </c>
      <c r="BO127" s="527">
        <v>87715.778400000025</v>
      </c>
      <c r="BP127" s="527">
        <v>54767.535600000003</v>
      </c>
      <c r="BQ127" s="536">
        <v>8477.1543000000001</v>
      </c>
      <c r="BR127" s="530">
        <v>22883.541700000005</v>
      </c>
      <c r="BS127" s="527">
        <v>32436.836499999998</v>
      </c>
      <c r="BT127" s="527">
        <v>116323.71130000004</v>
      </c>
      <c r="BU127" s="533">
        <v>248426.73139999999</v>
      </c>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30"/>
    </row>
    <row r="128" s="362" customFormat="true" ht="15" customHeight="true" x14ac:dyDescent="0.2">
      <c r="A128" s="1133" t="s">
        <v>176</v>
      </c>
      <c r="B128" s="428" t="s">
        <v>50</v>
      </c>
      <c r="C128" s="169">
        <v>6.436664701745193</v>
      </c>
      <c r="D128" s="168">
        <v>4.7980896613953545</v>
      </c>
      <c r="E128" s="168">
        <v>5.2991762650116341</v>
      </c>
      <c r="F128" s="168">
        <v>2.6296265968155934</v>
      </c>
      <c r="G128" s="167">
        <v>1.143000343663769</v>
      </c>
      <c r="H128" s="166">
        <v>11.360760776607258</v>
      </c>
      <c r="I128" s="168">
        <v>6.9313386883432138</v>
      </c>
      <c r="J128" s="168">
        <v>2.5301558941674074</v>
      </c>
      <c r="K128" s="168">
        <v>1.1186071574020737</v>
      </c>
      <c r="L128" s="165">
        <v>1.8696759739117657</v>
      </c>
      <c r="M128" s="169">
        <v>6.8551975698260641</v>
      </c>
      <c r="N128" s="168">
        <v>3.444657315231467</v>
      </c>
      <c r="O128" s="168">
        <v>4.3983156949045421</v>
      </c>
      <c r="P128" s="168">
        <v>3.1161125623128023</v>
      </c>
      <c r="Q128" s="167">
        <v>1.0039295207662116</v>
      </c>
      <c r="R128" s="166">
        <v>4.8683653467993064</v>
      </c>
      <c r="S128" s="168">
        <v>3.8191913932394268</v>
      </c>
      <c r="T128" s="168">
        <v>2.4019482443762246</v>
      </c>
      <c r="U128" s="165">
        <v>6.3829690827936627</v>
      </c>
      <c r="V128" s="487"/>
      <c r="W128" s="487"/>
      <c r="X128" s="487"/>
      <c r="Y128" s="487"/>
      <c r="Z128" s="487"/>
      <c r="AA128" s="487"/>
      <c r="AB128" s="487"/>
      <c r="AC128" s="487"/>
      <c r="AD128" s="487"/>
      <c r="AE128" s="487"/>
      <c r="AF128" s="487"/>
      <c r="AG128" s="487"/>
      <c r="AH128" s="487"/>
      <c r="AI128" s="487"/>
      <c r="AJ128" s="487"/>
      <c r="AK128" s="487"/>
      <c r="AL128" s="487"/>
      <c r="AM128" s="487"/>
      <c r="AN128" s="487"/>
      <c r="AO128" s="487"/>
      <c r="AP128" s="487"/>
      <c r="AQ128" s="487"/>
      <c r="AR128" s="487"/>
      <c r="AS128" s="487"/>
      <c r="AT128" s="487"/>
      <c r="AU128" s="487"/>
      <c r="AV128" s="487"/>
      <c r="AW128" s="487"/>
      <c r="AX128" s="487"/>
      <c r="AY128" s="487"/>
      <c r="AZ128" s="940"/>
      <c r="BA128" s="1124" t="s">
        <v>110</v>
      </c>
      <c r="BB128" s="643" t="s">
        <v>50</v>
      </c>
      <c r="BC128" s="91" t="s">
        <v>36</v>
      </c>
      <c r="BD128" s="87" t="s">
        <v>36</v>
      </c>
      <c r="BE128" s="87" t="s">
        <v>36</v>
      </c>
      <c r="BF128" s="87" t="s">
        <v>36</v>
      </c>
      <c r="BG128" s="82" t="s">
        <v>36</v>
      </c>
      <c r="BH128" s="91" t="s">
        <v>36</v>
      </c>
      <c r="BI128" s="87" t="s">
        <v>36</v>
      </c>
      <c r="BJ128" s="87" t="s">
        <v>36</v>
      </c>
      <c r="BK128" s="87" t="s">
        <v>36</v>
      </c>
      <c r="BL128" s="82" t="s">
        <v>36</v>
      </c>
      <c r="BM128" s="91" t="s">
        <v>36</v>
      </c>
      <c r="BN128" s="87" t="s">
        <v>36</v>
      </c>
      <c r="BO128" s="87" t="s">
        <v>36</v>
      </c>
      <c r="BP128" s="87" t="s">
        <v>36</v>
      </c>
      <c r="BQ128" s="82" t="s">
        <v>36</v>
      </c>
      <c r="BR128" s="91" t="s">
        <v>36</v>
      </c>
      <c r="BS128" s="87" t="s">
        <v>36</v>
      </c>
      <c r="BT128" s="87" t="s">
        <v>36</v>
      </c>
      <c r="BU128" s="77" t="s">
        <v>36</v>
      </c>
      <c r="BV128" s="30"/>
      <c r="BW128" s="30"/>
      <c r="BX128" s="30"/>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0"/>
    </row>
    <row r="129" s="362" customFormat="true" ht="15" customHeight="true" x14ac:dyDescent="0.2">
      <c r="A129" s="1134"/>
      <c r="B129" s="429" t="s">
        <v>49</v>
      </c>
      <c r="C129" s="162">
        <v>93.563335298254771</v>
      </c>
      <c r="D129" s="161">
        <v>95.201910338604876</v>
      </c>
      <c r="E129" s="161">
        <v>94.700823734988305</v>
      </c>
      <c r="F129" s="161">
        <v>97.370373403184317</v>
      </c>
      <c r="G129" s="160">
        <v>98.856999656336413</v>
      </c>
      <c r="H129" s="159">
        <v>88.639239223392963</v>
      </c>
      <c r="I129" s="161">
        <v>93.068661311656825</v>
      </c>
      <c r="J129" s="161">
        <v>97.469844105832564</v>
      </c>
      <c r="K129" s="161">
        <v>98.881392842597947</v>
      </c>
      <c r="L129" s="158">
        <v>98.130324026088289</v>
      </c>
      <c r="M129" s="162">
        <v>93.144802430174039</v>
      </c>
      <c r="N129" s="161">
        <v>96.555342684768618</v>
      </c>
      <c r="O129" s="161">
        <v>95.601684305095432</v>
      </c>
      <c r="P129" s="161">
        <v>96.883887437687207</v>
      </c>
      <c r="Q129" s="160">
        <v>98.996070479233794</v>
      </c>
      <c r="R129" s="159">
        <v>95.131634653200919</v>
      </c>
      <c r="S129" s="161">
        <v>96.180808606760493</v>
      </c>
      <c r="T129" s="161">
        <v>97.598051755623601</v>
      </c>
      <c r="U129" s="158">
        <v>93.617030917206407</v>
      </c>
      <c r="V129" s="487"/>
      <c r="W129" s="487"/>
      <c r="X129" s="487"/>
      <c r="Y129" s="487"/>
      <c r="Z129" s="487"/>
      <c r="AA129" s="487"/>
      <c r="AB129" s="487"/>
      <c r="AC129" s="487"/>
      <c r="AD129" s="487"/>
      <c r="AE129" s="487"/>
      <c r="AF129" s="487"/>
      <c r="AG129" s="487"/>
      <c r="AH129" s="487"/>
      <c r="AI129" s="487"/>
      <c r="AJ129" s="487"/>
      <c r="AK129" s="487"/>
      <c r="AL129" s="487"/>
      <c r="AM129" s="487"/>
      <c r="AN129" s="487"/>
      <c r="AO129" s="487"/>
      <c r="AP129" s="487"/>
      <c r="AQ129" s="487"/>
      <c r="AR129" s="487"/>
      <c r="AS129" s="487"/>
      <c r="AT129" s="487"/>
      <c r="AU129" s="487"/>
      <c r="AV129" s="487"/>
      <c r="AW129" s="487"/>
      <c r="AX129" s="487"/>
      <c r="AY129" s="487"/>
      <c r="AZ129" s="940"/>
      <c r="BA129" s="1127"/>
      <c r="BB129" s="644" t="s">
        <v>49</v>
      </c>
      <c r="BC129" s="90" t="s">
        <v>36</v>
      </c>
      <c r="BD129" s="86" t="s">
        <v>36</v>
      </c>
      <c r="BE129" s="86" t="s">
        <v>36</v>
      </c>
      <c r="BF129" s="86" t="s">
        <v>36</v>
      </c>
      <c r="BG129" s="81" t="s">
        <v>36</v>
      </c>
      <c r="BH129" s="90" t="s">
        <v>36</v>
      </c>
      <c r="BI129" s="86" t="s">
        <v>36</v>
      </c>
      <c r="BJ129" s="86" t="s">
        <v>36</v>
      </c>
      <c r="BK129" s="86" t="s">
        <v>36</v>
      </c>
      <c r="BL129" s="81" t="s">
        <v>36</v>
      </c>
      <c r="BM129" s="90" t="s">
        <v>36</v>
      </c>
      <c r="BN129" s="86" t="s">
        <v>36</v>
      </c>
      <c r="BO129" s="86" t="s">
        <v>36</v>
      </c>
      <c r="BP129" s="86" t="s">
        <v>36</v>
      </c>
      <c r="BQ129" s="81" t="s">
        <v>36</v>
      </c>
      <c r="BR129" s="90" t="s">
        <v>36</v>
      </c>
      <c r="BS129" s="86" t="s">
        <v>36</v>
      </c>
      <c r="BT129" s="86" t="s">
        <v>36</v>
      </c>
      <c r="BU129" s="76" t="s">
        <v>36</v>
      </c>
      <c r="BV129" s="30"/>
      <c r="BW129" s="30"/>
      <c r="BX129" s="30"/>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0"/>
    </row>
    <row r="130" s="358" customFormat="true" ht="15" hidden="true" customHeight="true" x14ac:dyDescent="0.2">
      <c r="A130" s="1135" t="s">
        <v>48</v>
      </c>
      <c r="B130" s="426" t="s">
        <v>43</v>
      </c>
      <c r="C130" s="432"/>
      <c r="D130" s="433"/>
      <c r="E130" s="433"/>
      <c r="F130" s="433"/>
      <c r="G130" s="434"/>
      <c r="H130" s="435"/>
      <c r="I130" s="433"/>
      <c r="J130" s="433"/>
      <c r="K130" s="433"/>
      <c r="L130" s="436"/>
      <c r="M130" s="432"/>
      <c r="N130" s="433"/>
      <c r="O130" s="433"/>
      <c r="P130" s="433"/>
      <c r="Q130" s="434"/>
      <c r="R130" s="435"/>
      <c r="S130" s="433"/>
      <c r="T130" s="433"/>
      <c r="U130" s="436"/>
      <c r="V130" s="885"/>
      <c r="W130" s="885"/>
      <c r="X130" s="885"/>
      <c r="Y130" s="885"/>
      <c r="Z130" s="885"/>
      <c r="AA130" s="885"/>
      <c r="AB130" s="885"/>
      <c r="AC130" s="885"/>
      <c r="AD130" s="885"/>
      <c r="AE130" s="885"/>
      <c r="AF130" s="885"/>
      <c r="AG130" s="885"/>
      <c r="AH130" s="885"/>
      <c r="AI130" s="885"/>
      <c r="AJ130" s="885"/>
      <c r="AK130" s="885"/>
      <c r="AL130" s="885"/>
      <c r="AM130" s="885"/>
      <c r="AN130" s="885"/>
      <c r="AO130" s="885"/>
      <c r="AP130" s="885"/>
      <c r="AQ130" s="885"/>
      <c r="AR130" s="885"/>
      <c r="AS130" s="885"/>
      <c r="AT130" s="885"/>
      <c r="AU130" s="885"/>
      <c r="AV130" s="885"/>
      <c r="AW130" s="885"/>
      <c r="AX130" s="885"/>
      <c r="AY130" s="885"/>
      <c r="AZ130" s="395"/>
      <c r="BB130" s="360"/>
      <c r="BV130" s="395"/>
      <c r="BW130" s="395"/>
      <c r="BX130" s="395"/>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row>
    <row r="131" s="358" customFormat="true" ht="15" hidden="true" customHeight="true" x14ac:dyDescent="0.2">
      <c r="A131" s="1136"/>
      <c r="B131" s="423" t="s">
        <v>47</v>
      </c>
      <c r="C131" s="437"/>
      <c r="D131" s="438"/>
      <c r="E131" s="438"/>
      <c r="F131" s="438"/>
      <c r="G131" s="439"/>
      <c r="H131" s="440"/>
      <c r="I131" s="438"/>
      <c r="J131" s="438"/>
      <c r="K131" s="438"/>
      <c r="L131" s="441"/>
      <c r="M131" s="437"/>
      <c r="N131" s="438"/>
      <c r="O131" s="438"/>
      <c r="P131" s="438"/>
      <c r="Q131" s="439"/>
      <c r="R131" s="440"/>
      <c r="S131" s="438"/>
      <c r="T131" s="438"/>
      <c r="U131" s="441"/>
      <c r="V131" s="885"/>
      <c r="W131" s="885"/>
      <c r="X131" s="885"/>
      <c r="Y131" s="885"/>
      <c r="Z131" s="885"/>
      <c r="AA131" s="885"/>
      <c r="AB131" s="885"/>
      <c r="AC131" s="885"/>
      <c r="AD131" s="885"/>
      <c r="AE131" s="885"/>
      <c r="AF131" s="885"/>
      <c r="AG131" s="885"/>
      <c r="AH131" s="885"/>
      <c r="AI131" s="885"/>
      <c r="AJ131" s="885"/>
      <c r="AK131" s="885"/>
      <c r="AL131" s="885"/>
      <c r="AM131" s="885"/>
      <c r="AN131" s="885"/>
      <c r="AO131" s="885"/>
      <c r="AP131" s="885"/>
      <c r="AQ131" s="885"/>
      <c r="AR131" s="885"/>
      <c r="AS131" s="885"/>
      <c r="AT131" s="885"/>
      <c r="AU131" s="885"/>
      <c r="AV131" s="885"/>
      <c r="AW131" s="885"/>
      <c r="AX131" s="885"/>
      <c r="AY131" s="885"/>
      <c r="AZ131" s="395"/>
      <c r="BB131" s="360"/>
      <c r="BV131" s="395"/>
      <c r="BW131" s="395"/>
      <c r="BX131" s="395"/>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row>
    <row r="132" s="358" customFormat="true" ht="15" hidden="true" customHeight="true" x14ac:dyDescent="0.2">
      <c r="A132" s="1137"/>
      <c r="B132" s="424" t="s">
        <v>47</v>
      </c>
      <c r="C132" s="442"/>
      <c r="D132" s="443"/>
      <c r="E132" s="443"/>
      <c r="F132" s="443"/>
      <c r="G132" s="444"/>
      <c r="H132" s="445"/>
      <c r="I132" s="443"/>
      <c r="J132" s="443"/>
      <c r="K132" s="443"/>
      <c r="L132" s="446"/>
      <c r="M132" s="442"/>
      <c r="N132" s="443"/>
      <c r="O132" s="443"/>
      <c r="P132" s="443"/>
      <c r="Q132" s="444"/>
      <c r="R132" s="50"/>
      <c r="S132" s="49"/>
      <c r="T132" s="49"/>
      <c r="U132" s="41"/>
      <c r="V132" s="885"/>
      <c r="W132" s="885"/>
      <c r="X132" s="885"/>
      <c r="Y132" s="885"/>
      <c r="Z132" s="885"/>
      <c r="AA132" s="885"/>
      <c r="AB132" s="885"/>
      <c r="AC132" s="885"/>
      <c r="AD132" s="885"/>
      <c r="AE132" s="885"/>
      <c r="AF132" s="885"/>
      <c r="AG132" s="885"/>
      <c r="AH132" s="885"/>
      <c r="AI132" s="885"/>
      <c r="AJ132" s="885"/>
      <c r="AK132" s="885"/>
      <c r="AL132" s="885"/>
      <c r="AM132" s="885"/>
      <c r="AN132" s="885"/>
      <c r="AO132" s="885"/>
      <c r="AP132" s="885"/>
      <c r="AQ132" s="885"/>
      <c r="AR132" s="885"/>
      <c r="AS132" s="885"/>
      <c r="AT132" s="885"/>
      <c r="AU132" s="885"/>
      <c r="AV132" s="885"/>
      <c r="AW132" s="885"/>
      <c r="AX132" s="885"/>
      <c r="AY132" s="885"/>
      <c r="AZ132" s="395"/>
      <c r="BB132" s="360"/>
      <c r="BV132" s="395"/>
      <c r="BW132" s="395"/>
      <c r="BX132" s="395"/>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row>
    <row r="133" s="362" customFormat="true" ht="15" customHeight="true" x14ac:dyDescent="0.2">
      <c r="A133" s="357"/>
      <c r="B133" s="425"/>
      <c r="C133" s="1142" t="s">
        <v>116</v>
      </c>
      <c r="D133" s="1143"/>
      <c r="E133" s="1143"/>
      <c r="F133" s="1143"/>
      <c r="G133" s="1144"/>
      <c r="H133" s="1141" t="s">
        <v>39</v>
      </c>
      <c r="I133" s="1129"/>
      <c r="J133" s="1129"/>
      <c r="K133" s="1129"/>
      <c r="L133" s="1131"/>
      <c r="M133" s="1128" t="s">
        <v>38</v>
      </c>
      <c r="N133" s="1129"/>
      <c r="O133" s="1129"/>
      <c r="P133" s="1129"/>
      <c r="Q133" s="1131"/>
      <c r="R133" s="27" t="s">
        <v>142</v>
      </c>
      <c r="S133" s="476"/>
      <c r="T133" s="476"/>
      <c r="U133" s="476"/>
      <c r="V133" s="487"/>
      <c r="W133" s="487"/>
      <c r="X133" s="487"/>
      <c r="Y133" s="487"/>
      <c r="Z133" s="487"/>
      <c r="AA133" s="487"/>
      <c r="AB133" s="487"/>
      <c r="AC133" s="487"/>
      <c r="AD133" s="487"/>
      <c r="AE133" s="487"/>
      <c r="AF133" s="487"/>
      <c r="AG133" s="487"/>
      <c r="AH133" s="487"/>
      <c r="AI133" s="487"/>
      <c r="AJ133" s="487"/>
      <c r="AK133" s="487"/>
      <c r="AL133" s="487"/>
      <c r="AM133" s="487"/>
      <c r="AN133" s="487"/>
      <c r="AO133" s="487"/>
      <c r="AP133" s="487"/>
      <c r="AQ133" s="487"/>
      <c r="AR133" s="487"/>
      <c r="AS133" s="487"/>
      <c r="AT133" s="487"/>
      <c r="AU133" s="487"/>
      <c r="AV133" s="487"/>
      <c r="AW133" s="487"/>
      <c r="AX133" s="487"/>
      <c r="AY133" s="487"/>
      <c r="AZ133" s="940"/>
      <c r="BA133" s="396" t="s">
        <v>132</v>
      </c>
      <c r="BB133" s="343" t="s">
        <v>100</v>
      </c>
      <c r="BC133" s="1119" t="s">
        <v>116</v>
      </c>
      <c r="BD133" s="1120"/>
      <c r="BE133" s="1120"/>
      <c r="BF133" s="1120"/>
      <c r="BG133" s="1122"/>
      <c r="BH133" s="1119" t="s">
        <v>39</v>
      </c>
      <c r="BI133" s="1120"/>
      <c r="BJ133" s="1120"/>
      <c r="BK133" s="1120"/>
      <c r="BL133" s="1122"/>
      <c r="BM133" s="1119" t="s">
        <v>38</v>
      </c>
      <c r="BN133" s="1120"/>
      <c r="BO133" s="1120"/>
      <c r="BP133" s="1120"/>
      <c r="BQ133" s="1121"/>
      <c r="BR133" s="51" t="s">
        <v>142</v>
      </c>
      <c r="BS133" s="476"/>
      <c r="BT133" s="476"/>
      <c r="BU133" s="476"/>
      <c r="BV133" s="31"/>
      <c r="BW133" s="31"/>
      <c r="BX133" s="31"/>
      <c r="BY133" s="31"/>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c r="CZ133" s="394"/>
    </row>
    <row r="134" s="362" customFormat="true" ht="24" x14ac:dyDescent="0.2">
      <c r="A134" s="382" t="s">
        <v>70</v>
      </c>
      <c r="B134" s="425"/>
      <c r="C134" s="467" t="s">
        <v>0</v>
      </c>
      <c r="D134" s="650" t="s">
        <v>1</v>
      </c>
      <c r="E134" s="650" t="s">
        <v>2</v>
      </c>
      <c r="F134" s="650" t="s">
        <v>3</v>
      </c>
      <c r="G134" s="651" t="s">
        <v>4</v>
      </c>
      <c r="H134" s="430" t="s">
        <v>0</v>
      </c>
      <c r="I134" s="653" t="s">
        <v>1</v>
      </c>
      <c r="J134" s="653" t="s">
        <v>2</v>
      </c>
      <c r="K134" s="653" t="s">
        <v>3</v>
      </c>
      <c r="L134" s="654" t="s">
        <v>4</v>
      </c>
      <c r="M134" s="431" t="s">
        <v>0</v>
      </c>
      <c r="N134" s="653" t="s">
        <v>1</v>
      </c>
      <c r="O134" s="653" t="s">
        <v>2</v>
      </c>
      <c r="P134" s="653" t="s">
        <v>3</v>
      </c>
      <c r="Q134" s="648" t="s">
        <v>4</v>
      </c>
      <c r="R134" s="430" t="s">
        <v>298</v>
      </c>
      <c r="S134" s="653" t="s">
        <v>161</v>
      </c>
      <c r="T134" s="653" t="s">
        <v>162</v>
      </c>
      <c r="U134" s="654" t="s">
        <v>163</v>
      </c>
      <c r="V134" s="487"/>
      <c r="W134" s="487"/>
      <c r="X134" s="487"/>
      <c r="Y134" s="487"/>
      <c r="Z134" s="487"/>
      <c r="AA134" s="487"/>
      <c r="AB134" s="487"/>
      <c r="AC134" s="487"/>
      <c r="AD134" s="487"/>
      <c r="AE134" s="487"/>
      <c r="AF134" s="487"/>
      <c r="AG134" s="487"/>
      <c r="AH134" s="487"/>
      <c r="AI134" s="487"/>
      <c r="AJ134" s="487"/>
      <c r="AK134" s="487"/>
      <c r="AL134" s="487"/>
      <c r="AM134" s="487"/>
      <c r="AN134" s="487"/>
      <c r="AO134" s="487"/>
      <c r="AP134" s="487"/>
      <c r="AQ134" s="487"/>
      <c r="AR134" s="487"/>
      <c r="AS134" s="487"/>
      <c r="AT134" s="487"/>
      <c r="AU134" s="487"/>
      <c r="AV134" s="487"/>
      <c r="AW134" s="487"/>
      <c r="AX134" s="487"/>
      <c r="AY134" s="487"/>
      <c r="AZ134" s="940"/>
      <c r="BA134" s="382" t="s">
        <v>118</v>
      </c>
      <c r="BB134" s="381"/>
      <c r="BC134" s="505" t="s">
        <v>0</v>
      </c>
      <c r="BD134" s="620" t="s">
        <v>1</v>
      </c>
      <c r="BE134" s="620" t="s">
        <v>2</v>
      </c>
      <c r="BF134" s="620" t="s">
        <v>3</v>
      </c>
      <c r="BG134" s="506" t="s">
        <v>4</v>
      </c>
      <c r="BH134" s="505" t="s">
        <v>0</v>
      </c>
      <c r="BI134" s="620" t="s">
        <v>1</v>
      </c>
      <c r="BJ134" s="620" t="s">
        <v>2</v>
      </c>
      <c r="BK134" s="620" t="s">
        <v>3</v>
      </c>
      <c r="BL134" s="506" t="s">
        <v>4</v>
      </c>
      <c r="BM134" s="505" t="s">
        <v>0</v>
      </c>
      <c r="BN134" s="620" t="s">
        <v>1</v>
      </c>
      <c r="BO134" s="620" t="s">
        <v>2</v>
      </c>
      <c r="BP134" s="620" t="s">
        <v>3</v>
      </c>
      <c r="BQ134" s="506" t="s">
        <v>4</v>
      </c>
      <c r="BR134" s="505" t="s">
        <v>298</v>
      </c>
      <c r="BS134" s="620" t="s">
        <v>161</v>
      </c>
      <c r="BT134" s="620" t="s">
        <v>162</v>
      </c>
      <c r="BU134" s="621" t="s">
        <v>163</v>
      </c>
      <c r="BV134" s="943"/>
      <c r="BW134" s="943"/>
      <c r="BX134" s="943"/>
      <c r="BY134" s="943"/>
      <c r="BZ134" s="943"/>
      <c r="CA134" s="943"/>
      <c r="CB134" s="943"/>
      <c r="CC134" s="943"/>
      <c r="CD134" s="943"/>
      <c r="CE134" s="943"/>
      <c r="CF134" s="943"/>
      <c r="CG134" s="943"/>
      <c r="CH134" s="943"/>
      <c r="CI134" s="943"/>
      <c r="CJ134" s="943"/>
      <c r="CK134" s="943"/>
      <c r="CL134" s="943"/>
      <c r="CM134" s="943"/>
      <c r="CN134" s="943"/>
      <c r="CO134" s="943"/>
      <c r="CP134" s="943"/>
      <c r="CQ134" s="943"/>
      <c r="CR134" s="943"/>
      <c r="CS134" s="943"/>
      <c r="CT134" s="943"/>
      <c r="CU134" s="943"/>
      <c r="CV134" s="943"/>
      <c r="CW134" s="943"/>
      <c r="CX134" s="943"/>
      <c r="CY134" s="943"/>
      <c r="CZ134" s="943"/>
    </row>
    <row r="135" s="362" customFormat="true" ht="15" customHeight="true" x14ac:dyDescent="0.2">
      <c r="A135" s="1132" t="s">
        <v>46</v>
      </c>
      <c r="B135" s="427" t="s">
        <v>45</v>
      </c>
      <c r="C135" s="174">
        <v>4.4850478540827385</v>
      </c>
      <c r="D135" s="173">
        <v>5.064569729300886</v>
      </c>
      <c r="E135" s="173">
        <v>7.2130601430290238</v>
      </c>
      <c r="F135" s="173">
        <v>10.176712815003015</v>
      </c>
      <c r="G135" s="172">
        <v>7.3018074936308341</v>
      </c>
      <c r="H135" s="171">
        <v>6.4379897981282701</v>
      </c>
      <c r="I135" s="173">
        <v>12.238603511555645</v>
      </c>
      <c r="J135" s="173">
        <v>14.083171247858939</v>
      </c>
      <c r="K135" s="173">
        <v>7.6754039920371833</v>
      </c>
      <c r="L135" s="170">
        <v>6.0278685048627496</v>
      </c>
      <c r="M135" s="174">
        <v>4.6162354864802637</v>
      </c>
      <c r="N135" s="173">
        <v>4.3023950794388099</v>
      </c>
      <c r="O135" s="173">
        <v>5.6009153093399293</v>
      </c>
      <c r="P135" s="173">
        <v>6.9369664221908893</v>
      </c>
      <c r="Q135" s="172">
        <v>7.5838980079267273</v>
      </c>
      <c r="R135" s="171">
        <v>10.518945484734898</v>
      </c>
      <c r="S135" s="173">
        <v>3.4540006832876329</v>
      </c>
      <c r="T135" s="173">
        <v>5.2488538336133965</v>
      </c>
      <c r="U135" s="170">
        <v>6.065721170484462</v>
      </c>
      <c r="V135" s="487"/>
      <c r="W135" s="487"/>
      <c r="X135" s="487"/>
      <c r="Y135" s="487"/>
      <c r="Z135" s="487"/>
      <c r="AA135" s="487"/>
      <c r="AB135" s="487"/>
      <c r="AC135" s="487"/>
      <c r="AD135" s="487"/>
      <c r="AE135" s="487"/>
      <c r="AF135" s="487"/>
      <c r="AG135" s="487"/>
      <c r="AH135" s="487"/>
      <c r="AI135" s="487"/>
      <c r="AJ135" s="487"/>
      <c r="AK135" s="487"/>
      <c r="AL135" s="487"/>
      <c r="AM135" s="487"/>
      <c r="AN135" s="487"/>
      <c r="AO135" s="487"/>
      <c r="AP135" s="487"/>
      <c r="AQ135" s="487"/>
      <c r="AR135" s="487"/>
      <c r="AS135" s="487"/>
      <c r="AT135" s="487"/>
      <c r="AU135" s="487"/>
      <c r="AV135" s="487"/>
      <c r="AW135" s="487"/>
      <c r="AX135" s="487"/>
      <c r="AY135" s="487"/>
      <c r="AZ135" s="940"/>
      <c r="BA135" s="1123" t="s">
        <v>46</v>
      </c>
      <c r="BB135" s="645" t="s">
        <v>45</v>
      </c>
      <c r="BC135" s="92" t="s">
        <v>36</v>
      </c>
      <c r="BD135" s="88" t="s">
        <v>36</v>
      </c>
      <c r="BE135" s="88" t="s">
        <v>36</v>
      </c>
      <c r="BF135" s="88" t="s">
        <v>36</v>
      </c>
      <c r="BG135" s="83" t="s">
        <v>36</v>
      </c>
      <c r="BH135" s="92" t="s">
        <v>36</v>
      </c>
      <c r="BI135" s="88" t="s">
        <v>36</v>
      </c>
      <c r="BJ135" s="88" t="s">
        <v>36</v>
      </c>
      <c r="BK135" s="88" t="s">
        <v>36</v>
      </c>
      <c r="BL135" s="83" t="s">
        <v>36</v>
      </c>
      <c r="BM135" s="92" t="s">
        <v>36</v>
      </c>
      <c r="BN135" s="88" t="s">
        <v>36</v>
      </c>
      <c r="BO135" s="88" t="s">
        <v>36</v>
      </c>
      <c r="BP135" s="88" t="s">
        <v>36</v>
      </c>
      <c r="BQ135" s="83" t="s">
        <v>36</v>
      </c>
      <c r="BR135" s="92" t="s">
        <v>36</v>
      </c>
      <c r="BS135" s="88" t="s">
        <v>36</v>
      </c>
      <c r="BT135" s="88" t="s">
        <v>36</v>
      </c>
      <c r="BU135" s="78" t="s">
        <v>36</v>
      </c>
      <c r="BV135" s="30"/>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row>
    <row r="136" s="362" customFormat="true" ht="15" customHeight="true" x14ac:dyDescent="0.2">
      <c r="A136" s="1133"/>
      <c r="B136" s="428" t="s">
        <v>44</v>
      </c>
      <c r="C136" s="169">
        <v>92.425016422792666</v>
      </c>
      <c r="D136" s="168">
        <v>93.606669660632974</v>
      </c>
      <c r="E136" s="168">
        <v>90.270289323500293</v>
      </c>
      <c r="F136" s="168">
        <v>87.340845675166833</v>
      </c>
      <c r="G136" s="167">
        <v>91.393570785804371</v>
      </c>
      <c r="H136" s="166">
        <v>92.039439156565024</v>
      </c>
      <c r="I136" s="168">
        <v>86.817738838966591</v>
      </c>
      <c r="J136" s="168">
        <v>84.809870468079737</v>
      </c>
      <c r="K136" s="168">
        <v>91.410072783494158</v>
      </c>
      <c r="L136" s="165">
        <v>93.072124817042948</v>
      </c>
      <c r="M136" s="169">
        <v>91.633638521334504</v>
      </c>
      <c r="N136" s="168">
        <v>94.681114857499665</v>
      </c>
      <c r="O136" s="168">
        <v>91.875624949169207</v>
      </c>
      <c r="P136" s="168">
        <v>89.818669516778414</v>
      </c>
      <c r="Q136" s="167">
        <v>89.960870946563148</v>
      </c>
      <c r="R136" s="166">
        <v>87.957383143778827</v>
      </c>
      <c r="S136" s="168">
        <v>96.027905996253438</v>
      </c>
      <c r="T136" s="168">
        <v>93.949355625935667</v>
      </c>
      <c r="U136" s="165">
        <v>84.842731056670303</v>
      </c>
      <c r="V136" s="487"/>
      <c r="W136" s="487"/>
      <c r="X136" s="487"/>
      <c r="Y136" s="487"/>
      <c r="Z136" s="487"/>
      <c r="AA136" s="487"/>
      <c r="AB136" s="487"/>
      <c r="AC136" s="487"/>
      <c r="AD136" s="487"/>
      <c r="AE136" s="487"/>
      <c r="AF136" s="487"/>
      <c r="AG136" s="487"/>
      <c r="AH136" s="487"/>
      <c r="AI136" s="487"/>
      <c r="AJ136" s="487"/>
      <c r="AK136" s="487"/>
      <c r="AL136" s="487"/>
      <c r="AM136" s="487"/>
      <c r="AN136" s="487"/>
      <c r="AO136" s="487"/>
      <c r="AP136" s="487"/>
      <c r="AQ136" s="487"/>
      <c r="AR136" s="487"/>
      <c r="AS136" s="487"/>
      <c r="AT136" s="487"/>
      <c r="AU136" s="487"/>
      <c r="AV136" s="487"/>
      <c r="AW136" s="487"/>
      <c r="AX136" s="487"/>
      <c r="AY136" s="487"/>
      <c r="AZ136" s="940"/>
      <c r="BA136" s="1124"/>
      <c r="BB136" s="643" t="s">
        <v>44</v>
      </c>
      <c r="BC136" s="91" t="s">
        <v>36</v>
      </c>
      <c r="BD136" s="87" t="s">
        <v>36</v>
      </c>
      <c r="BE136" s="87" t="s">
        <v>36</v>
      </c>
      <c r="BF136" s="87" t="s">
        <v>36</v>
      </c>
      <c r="BG136" s="82" t="s">
        <v>36</v>
      </c>
      <c r="BH136" s="91" t="s">
        <v>36</v>
      </c>
      <c r="BI136" s="87" t="s">
        <v>36</v>
      </c>
      <c r="BJ136" s="87" t="s">
        <v>36</v>
      </c>
      <c r="BK136" s="87" t="s">
        <v>36</v>
      </c>
      <c r="BL136" s="82" t="s">
        <v>36</v>
      </c>
      <c r="BM136" s="91" t="s">
        <v>36</v>
      </c>
      <c r="BN136" s="87" t="s">
        <v>36</v>
      </c>
      <c r="BO136" s="87" t="s">
        <v>36</v>
      </c>
      <c r="BP136" s="87" t="s">
        <v>36</v>
      </c>
      <c r="BQ136" s="82" t="s">
        <v>36</v>
      </c>
      <c r="BR136" s="91" t="s">
        <v>36</v>
      </c>
      <c r="BS136" s="87" t="s">
        <v>36</v>
      </c>
      <c r="BT136" s="87" t="s">
        <v>36</v>
      </c>
      <c r="BU136" s="77" t="s">
        <v>36</v>
      </c>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row>
    <row r="137" s="362" customFormat="true" ht="15" customHeight="true" x14ac:dyDescent="0.2">
      <c r="A137" s="1133"/>
      <c r="B137" s="428" t="s">
        <v>43</v>
      </c>
      <c r="C137" s="169">
        <v>0.93767859712097756</v>
      </c>
      <c r="D137" s="168">
        <v>0.66104446163493991</v>
      </c>
      <c r="E137" s="168">
        <v>1.663975238972661</v>
      </c>
      <c r="F137" s="168">
        <v>2.253972891015763</v>
      </c>
      <c r="G137" s="167">
        <v>1.2622534987950376</v>
      </c>
      <c r="H137" s="166">
        <v>0.61425254360945969</v>
      </c>
      <c r="I137" s="168">
        <v>0.83223065611385283</v>
      </c>
      <c r="J137" s="168">
        <v>1.0248734523383758</v>
      </c>
      <c r="K137" s="168">
        <v>0.90343402769938241</v>
      </c>
      <c r="L137" s="165">
        <v>0.900006678094323</v>
      </c>
      <c r="M137" s="169">
        <v>1.122207626049325</v>
      </c>
      <c r="N137" s="168">
        <v>0.39412924270523569</v>
      </c>
      <c r="O137" s="168">
        <v>1.4965179973116143</v>
      </c>
      <c r="P137" s="168">
        <v>2.5503053475079525</v>
      </c>
      <c r="Q137" s="167">
        <v>2.2794967305033866</v>
      </c>
      <c r="R137" s="166">
        <v>1.3286268015140019</v>
      </c>
      <c r="S137" s="168">
        <v>0.18405361471479331</v>
      </c>
      <c r="T137" s="168">
        <v>0.22993308987064087</v>
      </c>
      <c r="U137" s="165">
        <v>5.7018850013761844</v>
      </c>
      <c r="V137" s="487"/>
      <c r="W137" s="487"/>
      <c r="X137" s="487"/>
      <c r="Y137" s="487"/>
      <c r="Z137" s="487"/>
      <c r="AA137" s="487"/>
      <c r="AB137" s="487"/>
      <c r="AC137" s="487"/>
      <c r="AD137" s="487"/>
      <c r="AE137" s="487"/>
      <c r="AF137" s="487"/>
      <c r="AG137" s="487"/>
      <c r="AH137" s="487"/>
      <c r="AI137" s="487"/>
      <c r="AJ137" s="487"/>
      <c r="AK137" s="487"/>
      <c r="AL137" s="487"/>
      <c r="AM137" s="487"/>
      <c r="AN137" s="487"/>
      <c r="AO137" s="487"/>
      <c r="AP137" s="487"/>
      <c r="AQ137" s="487"/>
      <c r="AR137" s="487"/>
      <c r="AS137" s="487"/>
      <c r="AT137" s="487"/>
      <c r="AU137" s="487"/>
      <c r="AV137" s="487"/>
      <c r="AW137" s="487"/>
      <c r="AX137" s="487"/>
      <c r="AY137" s="487"/>
      <c r="AZ137" s="940"/>
      <c r="BA137" s="1124"/>
      <c r="BB137" s="643" t="s">
        <v>43</v>
      </c>
      <c r="BC137" s="91" t="s">
        <v>36</v>
      </c>
      <c r="BD137" s="87" t="s">
        <v>36</v>
      </c>
      <c r="BE137" s="87" t="s">
        <v>36</v>
      </c>
      <c r="BF137" s="87" t="s">
        <v>36</v>
      </c>
      <c r="BG137" s="82" t="s">
        <v>36</v>
      </c>
      <c r="BH137" s="91" t="s">
        <v>36</v>
      </c>
      <c r="BI137" s="87" t="s">
        <v>36</v>
      </c>
      <c r="BJ137" s="87" t="s">
        <v>36</v>
      </c>
      <c r="BK137" s="87" t="s">
        <v>36</v>
      </c>
      <c r="BL137" s="82" t="s">
        <v>36</v>
      </c>
      <c r="BM137" s="91" t="s">
        <v>36</v>
      </c>
      <c r="BN137" s="87" t="s">
        <v>36</v>
      </c>
      <c r="BO137" s="87" t="s">
        <v>36</v>
      </c>
      <c r="BP137" s="87" t="s">
        <v>36</v>
      </c>
      <c r="BQ137" s="82" t="s">
        <v>36</v>
      </c>
      <c r="BR137" s="91" t="s">
        <v>36</v>
      </c>
      <c r="BS137" s="87" t="s">
        <v>36</v>
      </c>
      <c r="BT137" s="87" t="s">
        <v>36</v>
      </c>
      <c r="BU137" s="77" t="s">
        <v>36</v>
      </c>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row>
    <row r="138" s="362" customFormat="true" ht="15" customHeight="true" x14ac:dyDescent="0.2">
      <c r="A138" s="1133"/>
      <c r="B138" s="428" t="s">
        <v>42</v>
      </c>
      <c r="C138" s="169">
        <v>0.26842610767082226</v>
      </c>
      <c r="D138" s="168">
        <v>9.9908307917238787E-2</v>
      </c>
      <c r="E138" s="168">
        <v>0.10821248603079493</v>
      </c>
      <c r="F138" s="168">
        <v>5.0421567668943172E-2</v>
      </c>
      <c r="G138" s="167">
        <v>4.2368221770181583E-2</v>
      </c>
      <c r="H138" s="166">
        <v>0.52083336120544144</v>
      </c>
      <c r="I138" s="168">
        <v>6.9293098415254412E-2</v>
      </c>
      <c r="J138" s="168">
        <v>8.2084831722765067E-2</v>
      </c>
      <c r="K138" s="168">
        <v>1.1089196769352945E-2</v>
      </c>
      <c r="L138" s="165">
        <v>0</v>
      </c>
      <c r="M138" s="169">
        <v>0.27153241042578657</v>
      </c>
      <c r="N138" s="168">
        <v>8.0479406290324587E-2</v>
      </c>
      <c r="O138" s="168">
        <v>2.3176731332668815E-2</v>
      </c>
      <c r="P138" s="168">
        <v>6.7006562143870463E-2</v>
      </c>
      <c r="Q138" s="167">
        <v>7.8684775911929059E-2</v>
      </c>
      <c r="R138" s="166">
        <v>8.8098066799392818E-2</v>
      </c>
      <c r="S138" s="168">
        <v>4.6643088260857744E-2</v>
      </c>
      <c r="T138" s="168">
        <v>1.68309632984627E-2</v>
      </c>
      <c r="U138" s="165">
        <v>0.50249936939552653</v>
      </c>
      <c r="V138" s="487"/>
      <c r="W138" s="487"/>
      <c r="X138" s="487"/>
      <c r="Y138" s="487"/>
      <c r="Z138" s="487"/>
      <c r="AA138" s="487"/>
      <c r="AB138" s="487"/>
      <c r="AC138" s="487"/>
      <c r="AD138" s="487"/>
      <c r="AE138" s="487"/>
      <c r="AF138" s="487"/>
      <c r="AG138" s="487"/>
      <c r="AH138" s="487"/>
      <c r="AI138" s="487"/>
      <c r="AJ138" s="487"/>
      <c r="AK138" s="487"/>
      <c r="AL138" s="487"/>
      <c r="AM138" s="487"/>
      <c r="AN138" s="487"/>
      <c r="AO138" s="487"/>
      <c r="AP138" s="487"/>
      <c r="AQ138" s="487"/>
      <c r="AR138" s="487"/>
      <c r="AS138" s="487"/>
      <c r="AT138" s="487"/>
      <c r="AU138" s="487"/>
      <c r="AV138" s="487"/>
      <c r="AW138" s="487"/>
      <c r="AX138" s="487"/>
      <c r="AY138" s="487"/>
      <c r="AZ138" s="940"/>
      <c r="BA138" s="1124"/>
      <c r="BB138" s="643" t="s">
        <v>42</v>
      </c>
      <c r="BC138" s="91" t="s">
        <v>36</v>
      </c>
      <c r="BD138" s="87" t="s">
        <v>36</v>
      </c>
      <c r="BE138" s="87" t="s">
        <v>36</v>
      </c>
      <c r="BF138" s="87" t="s">
        <v>36</v>
      </c>
      <c r="BG138" s="82" t="s">
        <v>36</v>
      </c>
      <c r="BH138" s="91" t="s">
        <v>36</v>
      </c>
      <c r="BI138" s="87" t="s">
        <v>36</v>
      </c>
      <c r="BJ138" s="87" t="s">
        <v>36</v>
      </c>
      <c r="BK138" s="87" t="s">
        <v>36</v>
      </c>
      <c r="BL138" s="82" t="s">
        <v>36</v>
      </c>
      <c r="BM138" s="91" t="s">
        <v>36</v>
      </c>
      <c r="BN138" s="87" t="s">
        <v>36</v>
      </c>
      <c r="BO138" s="87" t="s">
        <v>36</v>
      </c>
      <c r="BP138" s="87" t="s">
        <v>36</v>
      </c>
      <c r="BQ138" s="82" t="s">
        <v>36</v>
      </c>
      <c r="BR138" s="91" t="s">
        <v>36</v>
      </c>
      <c r="BS138" s="87" t="s">
        <v>36</v>
      </c>
      <c r="BT138" s="87" t="s">
        <v>36</v>
      </c>
      <c r="BU138" s="77" t="s">
        <v>36</v>
      </c>
      <c r="BV138" s="30"/>
      <c r="BW138" s="30"/>
      <c r="BX138" s="30"/>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0"/>
    </row>
    <row r="139" s="362" customFormat="true" ht="15" customHeight="true" x14ac:dyDescent="0.2">
      <c r="A139" s="1133"/>
      <c r="B139" s="428" t="s">
        <v>19</v>
      </c>
      <c r="C139" s="169">
        <v>1.8838310183328579</v>
      </c>
      <c r="D139" s="168">
        <v>0.56780784051419475</v>
      </c>
      <c r="E139" s="168">
        <v>0.74446280846714863</v>
      </c>
      <c r="F139" s="168">
        <v>0.17804705114557132</v>
      </c>
      <c r="G139" s="167">
        <v>0</v>
      </c>
      <c r="H139" s="166">
        <v>0.38748514049201838</v>
      </c>
      <c r="I139" s="168">
        <v>4.2133894948655104E-2</v>
      </c>
      <c r="J139" s="168">
        <v>0</v>
      </c>
      <c r="K139" s="168">
        <v>0</v>
      </c>
      <c r="L139" s="165">
        <v>0</v>
      </c>
      <c r="M139" s="169">
        <v>2.3563859557100506</v>
      </c>
      <c r="N139" s="168">
        <v>0.54188141406611023</v>
      </c>
      <c r="O139" s="168">
        <v>1.003765012846594</v>
      </c>
      <c r="P139" s="168">
        <v>0.62705215137888382</v>
      </c>
      <c r="Q139" s="167">
        <v>9.7049539094789736E-2</v>
      </c>
      <c r="R139" s="166">
        <v>0.10694650317270474</v>
      </c>
      <c r="S139" s="168">
        <v>0.28739661748309719</v>
      </c>
      <c r="T139" s="168">
        <v>0.55502648728168924</v>
      </c>
      <c r="U139" s="165">
        <v>2.8871634020737047</v>
      </c>
      <c r="V139" s="487"/>
      <c r="W139" s="487"/>
      <c r="X139" s="487"/>
      <c r="Y139" s="487"/>
      <c r="Z139" s="487"/>
      <c r="AA139" s="487"/>
      <c r="AB139" s="487"/>
      <c r="AC139" s="487"/>
      <c r="AD139" s="487"/>
      <c r="AE139" s="487"/>
      <c r="AF139" s="487"/>
      <c r="AG139" s="487"/>
      <c r="AH139" s="487"/>
      <c r="AI139" s="487"/>
      <c r="AJ139" s="487"/>
      <c r="AK139" s="487"/>
      <c r="AL139" s="487"/>
      <c r="AM139" s="487"/>
      <c r="AN139" s="487"/>
      <c r="AO139" s="487"/>
      <c r="AP139" s="487"/>
      <c r="AQ139" s="487"/>
      <c r="AR139" s="487"/>
      <c r="AS139" s="487"/>
      <c r="AT139" s="487"/>
      <c r="AU139" s="487"/>
      <c r="AV139" s="487"/>
      <c r="AW139" s="487"/>
      <c r="AX139" s="487"/>
      <c r="AY139" s="487"/>
      <c r="AZ139" s="940"/>
      <c r="BA139" s="1124"/>
      <c r="BB139" s="643" t="s">
        <v>19</v>
      </c>
      <c r="BC139" s="91" t="s">
        <v>36</v>
      </c>
      <c r="BD139" s="87" t="s">
        <v>36</v>
      </c>
      <c r="BE139" s="87" t="s">
        <v>36</v>
      </c>
      <c r="BF139" s="87" t="s">
        <v>36</v>
      </c>
      <c r="BG139" s="82" t="s">
        <v>36</v>
      </c>
      <c r="BH139" s="91" t="s">
        <v>36</v>
      </c>
      <c r="BI139" s="87" t="s">
        <v>36</v>
      </c>
      <c r="BJ139" s="87" t="s">
        <v>36</v>
      </c>
      <c r="BK139" s="87" t="s">
        <v>36</v>
      </c>
      <c r="BL139" s="82" t="s">
        <v>36</v>
      </c>
      <c r="BM139" s="91" t="s">
        <v>36</v>
      </c>
      <c r="BN139" s="87" t="s">
        <v>36</v>
      </c>
      <c r="BO139" s="87" t="s">
        <v>36</v>
      </c>
      <c r="BP139" s="87" t="s">
        <v>36</v>
      </c>
      <c r="BQ139" s="82" t="s">
        <v>36</v>
      </c>
      <c r="BR139" s="91" t="s">
        <v>36</v>
      </c>
      <c r="BS139" s="87" t="s">
        <v>36</v>
      </c>
      <c r="BT139" s="87" t="s">
        <v>36</v>
      </c>
      <c r="BU139" s="77" t="s">
        <v>36</v>
      </c>
      <c r="BV139" s="30"/>
      <c r="BW139" s="30"/>
      <c r="BX139" s="30"/>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0"/>
    </row>
    <row r="140" s="357" customFormat="true" ht="15" customHeight="true" x14ac:dyDescent="0.2">
      <c r="A140" s="1133" t="s">
        <v>108</v>
      </c>
      <c r="B140" s="428" t="s">
        <v>65</v>
      </c>
      <c r="C140" s="107" t="s">
        <v>36</v>
      </c>
      <c r="D140" s="104" t="s">
        <v>36</v>
      </c>
      <c r="E140" s="104" t="s">
        <v>36</v>
      </c>
      <c r="F140" s="104" t="s">
        <v>36</v>
      </c>
      <c r="G140" s="101" t="s">
        <v>36</v>
      </c>
      <c r="H140" s="98" t="s">
        <v>36</v>
      </c>
      <c r="I140" s="104" t="s">
        <v>36</v>
      </c>
      <c r="J140" s="104" t="s">
        <v>36</v>
      </c>
      <c r="K140" s="104" t="s">
        <v>36</v>
      </c>
      <c r="L140" s="95" t="s">
        <v>36</v>
      </c>
      <c r="M140" s="107" t="s">
        <v>36</v>
      </c>
      <c r="N140" s="104" t="s">
        <v>36</v>
      </c>
      <c r="O140" s="104" t="s">
        <v>36</v>
      </c>
      <c r="P140" s="104" t="s">
        <v>36</v>
      </c>
      <c r="Q140" s="101" t="s">
        <v>36</v>
      </c>
      <c r="R140" s="98" t="s">
        <v>36</v>
      </c>
      <c r="S140" s="104" t="s">
        <v>36</v>
      </c>
      <c r="T140" s="104" t="s">
        <v>36</v>
      </c>
      <c r="U140" s="95" t="s">
        <v>36</v>
      </c>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94"/>
      <c r="BA140" s="1124" t="s">
        <v>108</v>
      </c>
      <c r="BB140" s="643" t="s">
        <v>65</v>
      </c>
      <c r="BC140" s="91" t="s">
        <v>36</v>
      </c>
      <c r="BD140" s="87" t="s">
        <v>36</v>
      </c>
      <c r="BE140" s="87" t="s">
        <v>36</v>
      </c>
      <c r="BF140" s="87" t="s">
        <v>36</v>
      </c>
      <c r="BG140" s="82" t="s">
        <v>36</v>
      </c>
      <c r="BH140" s="91" t="s">
        <v>36</v>
      </c>
      <c r="BI140" s="87" t="s">
        <v>36</v>
      </c>
      <c r="BJ140" s="87" t="s">
        <v>36</v>
      </c>
      <c r="BK140" s="87" t="s">
        <v>36</v>
      </c>
      <c r="BL140" s="82" t="s">
        <v>36</v>
      </c>
      <c r="BM140" s="91" t="s">
        <v>36</v>
      </c>
      <c r="BN140" s="87" t="s">
        <v>36</v>
      </c>
      <c r="BO140" s="87" t="s">
        <v>36</v>
      </c>
      <c r="BP140" s="87" t="s">
        <v>36</v>
      </c>
      <c r="BQ140" s="82" t="s">
        <v>36</v>
      </c>
      <c r="BR140" s="91" t="s">
        <v>36</v>
      </c>
      <c r="BS140" s="87" t="s">
        <v>36</v>
      </c>
      <c r="BT140" s="87" t="s">
        <v>36</v>
      </c>
      <c r="BU140" s="77" t="s">
        <v>36</v>
      </c>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row>
    <row r="141" s="357" customFormat="true" ht="15" customHeight="true" x14ac:dyDescent="0.2">
      <c r="A141" s="1133"/>
      <c r="B141" s="428" t="s">
        <v>66</v>
      </c>
      <c r="C141" s="107" t="s">
        <v>36</v>
      </c>
      <c r="D141" s="104" t="s">
        <v>36</v>
      </c>
      <c r="E141" s="104" t="s">
        <v>36</v>
      </c>
      <c r="F141" s="104" t="s">
        <v>36</v>
      </c>
      <c r="G141" s="101" t="s">
        <v>36</v>
      </c>
      <c r="H141" s="98" t="s">
        <v>36</v>
      </c>
      <c r="I141" s="104" t="s">
        <v>36</v>
      </c>
      <c r="J141" s="104" t="s">
        <v>36</v>
      </c>
      <c r="K141" s="104" t="s">
        <v>36</v>
      </c>
      <c r="L141" s="95" t="s">
        <v>36</v>
      </c>
      <c r="M141" s="107" t="s">
        <v>36</v>
      </c>
      <c r="N141" s="104" t="s">
        <v>36</v>
      </c>
      <c r="O141" s="104" t="s">
        <v>36</v>
      </c>
      <c r="P141" s="104" t="s">
        <v>36</v>
      </c>
      <c r="Q141" s="101" t="s">
        <v>36</v>
      </c>
      <c r="R141" s="98" t="s">
        <v>36</v>
      </c>
      <c r="S141" s="104" t="s">
        <v>36</v>
      </c>
      <c r="T141" s="104" t="s">
        <v>36</v>
      </c>
      <c r="U141" s="95" t="s">
        <v>36</v>
      </c>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94"/>
      <c r="BA141" s="1124"/>
      <c r="BB141" s="643" t="s">
        <v>66</v>
      </c>
      <c r="BC141" s="91" t="s">
        <v>36</v>
      </c>
      <c r="BD141" s="87" t="s">
        <v>36</v>
      </c>
      <c r="BE141" s="87" t="s">
        <v>36</v>
      </c>
      <c r="BF141" s="87" t="s">
        <v>36</v>
      </c>
      <c r="BG141" s="82" t="s">
        <v>36</v>
      </c>
      <c r="BH141" s="91" t="s">
        <v>36</v>
      </c>
      <c r="BI141" s="87" t="s">
        <v>36</v>
      </c>
      <c r="BJ141" s="87" t="s">
        <v>36</v>
      </c>
      <c r="BK141" s="87" t="s">
        <v>36</v>
      </c>
      <c r="BL141" s="82" t="s">
        <v>36</v>
      </c>
      <c r="BM141" s="91" t="s">
        <v>36</v>
      </c>
      <c r="BN141" s="87" t="s">
        <v>36</v>
      </c>
      <c r="BO141" s="87" t="s">
        <v>36</v>
      </c>
      <c r="BP141" s="87" t="s">
        <v>36</v>
      </c>
      <c r="BQ141" s="82" t="s">
        <v>36</v>
      </c>
      <c r="BR141" s="91" t="s">
        <v>36</v>
      </c>
      <c r="BS141" s="87" t="s">
        <v>36</v>
      </c>
      <c r="BT141" s="87" t="s">
        <v>36</v>
      </c>
      <c r="BU141" s="77" t="s">
        <v>36</v>
      </c>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row>
    <row r="142" s="357" customFormat="true" ht="15" customHeight="true" x14ac:dyDescent="0.2">
      <c r="A142" s="1133"/>
      <c r="B142" s="428" t="s">
        <v>67</v>
      </c>
      <c r="C142" s="107" t="s">
        <v>36</v>
      </c>
      <c r="D142" s="104" t="s">
        <v>36</v>
      </c>
      <c r="E142" s="104" t="s">
        <v>36</v>
      </c>
      <c r="F142" s="104" t="s">
        <v>36</v>
      </c>
      <c r="G142" s="101" t="s">
        <v>36</v>
      </c>
      <c r="H142" s="98" t="s">
        <v>36</v>
      </c>
      <c r="I142" s="104" t="s">
        <v>36</v>
      </c>
      <c r="J142" s="104" t="s">
        <v>36</v>
      </c>
      <c r="K142" s="104" t="s">
        <v>36</v>
      </c>
      <c r="L142" s="95" t="s">
        <v>36</v>
      </c>
      <c r="M142" s="107" t="s">
        <v>36</v>
      </c>
      <c r="N142" s="104" t="s">
        <v>36</v>
      </c>
      <c r="O142" s="104" t="s">
        <v>36</v>
      </c>
      <c r="P142" s="104" t="s">
        <v>36</v>
      </c>
      <c r="Q142" s="101" t="s">
        <v>36</v>
      </c>
      <c r="R142" s="98" t="s">
        <v>36</v>
      </c>
      <c r="S142" s="104" t="s">
        <v>36</v>
      </c>
      <c r="T142" s="104" t="s">
        <v>36</v>
      </c>
      <c r="U142" s="95" t="s">
        <v>36</v>
      </c>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94"/>
      <c r="BA142" s="1124"/>
      <c r="BB142" s="643" t="s">
        <v>67</v>
      </c>
      <c r="BC142" s="91" t="s">
        <v>36</v>
      </c>
      <c r="BD142" s="87" t="s">
        <v>36</v>
      </c>
      <c r="BE142" s="87" t="s">
        <v>36</v>
      </c>
      <c r="BF142" s="87" t="s">
        <v>36</v>
      </c>
      <c r="BG142" s="82" t="s">
        <v>36</v>
      </c>
      <c r="BH142" s="91" t="s">
        <v>36</v>
      </c>
      <c r="BI142" s="87" t="s">
        <v>36</v>
      </c>
      <c r="BJ142" s="87" t="s">
        <v>36</v>
      </c>
      <c r="BK142" s="87" t="s">
        <v>36</v>
      </c>
      <c r="BL142" s="82" t="s">
        <v>36</v>
      </c>
      <c r="BM142" s="91" t="s">
        <v>36</v>
      </c>
      <c r="BN142" s="87" t="s">
        <v>36</v>
      </c>
      <c r="BO142" s="87" t="s">
        <v>36</v>
      </c>
      <c r="BP142" s="87" t="s">
        <v>36</v>
      </c>
      <c r="BQ142" s="82" t="s">
        <v>36</v>
      </c>
      <c r="BR142" s="91" t="s">
        <v>36</v>
      </c>
      <c r="BS142" s="87" t="s">
        <v>36</v>
      </c>
      <c r="BT142" s="87" t="s">
        <v>36</v>
      </c>
      <c r="BU142" s="77" t="s">
        <v>36</v>
      </c>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row>
    <row r="143" s="357" customFormat="true" ht="15" customHeight="true" x14ac:dyDescent="0.2">
      <c r="A143" s="1133"/>
      <c r="B143" s="428" t="s">
        <v>68</v>
      </c>
      <c r="C143" s="107" t="s">
        <v>36</v>
      </c>
      <c r="D143" s="104" t="s">
        <v>36</v>
      </c>
      <c r="E143" s="104" t="s">
        <v>36</v>
      </c>
      <c r="F143" s="104" t="s">
        <v>36</v>
      </c>
      <c r="G143" s="101" t="s">
        <v>36</v>
      </c>
      <c r="H143" s="98" t="s">
        <v>36</v>
      </c>
      <c r="I143" s="104" t="s">
        <v>36</v>
      </c>
      <c r="J143" s="104" t="s">
        <v>36</v>
      </c>
      <c r="K143" s="104" t="s">
        <v>36</v>
      </c>
      <c r="L143" s="95" t="s">
        <v>36</v>
      </c>
      <c r="M143" s="107" t="s">
        <v>36</v>
      </c>
      <c r="N143" s="104" t="s">
        <v>36</v>
      </c>
      <c r="O143" s="104" t="s">
        <v>36</v>
      </c>
      <c r="P143" s="104" t="s">
        <v>36</v>
      </c>
      <c r="Q143" s="101" t="s">
        <v>36</v>
      </c>
      <c r="R143" s="98" t="s">
        <v>36</v>
      </c>
      <c r="S143" s="104" t="s">
        <v>36</v>
      </c>
      <c r="T143" s="104" t="s">
        <v>36</v>
      </c>
      <c r="U143" s="95" t="s">
        <v>36</v>
      </c>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94"/>
      <c r="BA143" s="1124"/>
      <c r="BB143" s="643" t="s">
        <v>68</v>
      </c>
      <c r="BC143" s="91" t="s">
        <v>36</v>
      </c>
      <c r="BD143" s="87" t="s">
        <v>36</v>
      </c>
      <c r="BE143" s="87" t="s">
        <v>36</v>
      </c>
      <c r="BF143" s="87" t="s">
        <v>36</v>
      </c>
      <c r="BG143" s="82" t="s">
        <v>36</v>
      </c>
      <c r="BH143" s="91" t="s">
        <v>36</v>
      </c>
      <c r="BI143" s="87" t="s">
        <v>36</v>
      </c>
      <c r="BJ143" s="87" t="s">
        <v>36</v>
      </c>
      <c r="BK143" s="87" t="s">
        <v>36</v>
      </c>
      <c r="BL143" s="82" t="s">
        <v>36</v>
      </c>
      <c r="BM143" s="91" t="s">
        <v>36</v>
      </c>
      <c r="BN143" s="87" t="s">
        <v>36</v>
      </c>
      <c r="BO143" s="87" t="s">
        <v>36</v>
      </c>
      <c r="BP143" s="87" t="s">
        <v>36</v>
      </c>
      <c r="BQ143" s="82" t="s">
        <v>36</v>
      </c>
      <c r="BR143" s="91" t="s">
        <v>36</v>
      </c>
      <c r="BS143" s="87" t="s">
        <v>36</v>
      </c>
      <c r="BT143" s="87" t="s">
        <v>36</v>
      </c>
      <c r="BU143" s="77" t="s">
        <v>36</v>
      </c>
      <c r="BV143" s="30"/>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row>
    <row r="144" s="357" customFormat="true" ht="15" customHeight="true" x14ac:dyDescent="0.2">
      <c r="A144" s="1133" t="s">
        <v>109</v>
      </c>
      <c r="B144" s="428" t="s">
        <v>65</v>
      </c>
      <c r="C144" s="107" t="s">
        <v>36</v>
      </c>
      <c r="D144" s="104" t="s">
        <v>36</v>
      </c>
      <c r="E144" s="104" t="s">
        <v>36</v>
      </c>
      <c r="F144" s="104" t="s">
        <v>36</v>
      </c>
      <c r="G144" s="101" t="s">
        <v>36</v>
      </c>
      <c r="H144" s="98" t="s">
        <v>36</v>
      </c>
      <c r="I144" s="104" t="s">
        <v>36</v>
      </c>
      <c r="J144" s="104" t="s">
        <v>36</v>
      </c>
      <c r="K144" s="104" t="s">
        <v>36</v>
      </c>
      <c r="L144" s="95" t="s">
        <v>36</v>
      </c>
      <c r="M144" s="107" t="s">
        <v>36</v>
      </c>
      <c r="N144" s="104" t="s">
        <v>36</v>
      </c>
      <c r="O144" s="104" t="s">
        <v>36</v>
      </c>
      <c r="P144" s="104" t="s">
        <v>36</v>
      </c>
      <c r="Q144" s="101" t="s">
        <v>36</v>
      </c>
      <c r="R144" s="98" t="s">
        <v>36</v>
      </c>
      <c r="S144" s="104" t="s">
        <v>36</v>
      </c>
      <c r="T144" s="104" t="s">
        <v>36</v>
      </c>
      <c r="U144" s="95" t="s">
        <v>36</v>
      </c>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94"/>
      <c r="BA144" s="1124" t="s">
        <v>109</v>
      </c>
      <c r="BB144" s="643" t="s">
        <v>65</v>
      </c>
      <c r="BC144" s="91" t="s">
        <v>36</v>
      </c>
      <c r="BD144" s="87" t="s">
        <v>36</v>
      </c>
      <c r="BE144" s="87" t="s">
        <v>36</v>
      </c>
      <c r="BF144" s="87" t="s">
        <v>36</v>
      </c>
      <c r="BG144" s="82" t="s">
        <v>36</v>
      </c>
      <c r="BH144" s="91" t="s">
        <v>36</v>
      </c>
      <c r="BI144" s="87" t="s">
        <v>36</v>
      </c>
      <c r="BJ144" s="87" t="s">
        <v>36</v>
      </c>
      <c r="BK144" s="87" t="s">
        <v>36</v>
      </c>
      <c r="BL144" s="82" t="s">
        <v>36</v>
      </c>
      <c r="BM144" s="91" t="s">
        <v>36</v>
      </c>
      <c r="BN144" s="87" t="s">
        <v>36</v>
      </c>
      <c r="BO144" s="87" t="s">
        <v>36</v>
      </c>
      <c r="BP144" s="87" t="s">
        <v>36</v>
      </c>
      <c r="BQ144" s="82" t="s">
        <v>36</v>
      </c>
      <c r="BR144" s="91" t="s">
        <v>36</v>
      </c>
      <c r="BS144" s="87" t="s">
        <v>36</v>
      </c>
      <c r="BT144" s="87" t="s">
        <v>36</v>
      </c>
      <c r="BU144" s="77" t="s">
        <v>36</v>
      </c>
      <c r="BV144" s="30"/>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row>
    <row r="145" s="357" customFormat="true" ht="15" customHeight="true" x14ac:dyDescent="0.2">
      <c r="A145" s="1133"/>
      <c r="B145" s="428" t="s">
        <v>66</v>
      </c>
      <c r="C145" s="107" t="s">
        <v>36</v>
      </c>
      <c r="D145" s="104" t="s">
        <v>36</v>
      </c>
      <c r="E145" s="104" t="s">
        <v>36</v>
      </c>
      <c r="F145" s="104" t="s">
        <v>36</v>
      </c>
      <c r="G145" s="101" t="s">
        <v>36</v>
      </c>
      <c r="H145" s="98" t="s">
        <v>36</v>
      </c>
      <c r="I145" s="104" t="s">
        <v>36</v>
      </c>
      <c r="J145" s="104" t="s">
        <v>36</v>
      </c>
      <c r="K145" s="104" t="s">
        <v>36</v>
      </c>
      <c r="L145" s="95" t="s">
        <v>36</v>
      </c>
      <c r="M145" s="107" t="s">
        <v>36</v>
      </c>
      <c r="N145" s="104" t="s">
        <v>36</v>
      </c>
      <c r="O145" s="104" t="s">
        <v>36</v>
      </c>
      <c r="P145" s="104" t="s">
        <v>36</v>
      </c>
      <c r="Q145" s="101" t="s">
        <v>36</v>
      </c>
      <c r="R145" s="98" t="s">
        <v>36</v>
      </c>
      <c r="S145" s="104" t="s">
        <v>36</v>
      </c>
      <c r="T145" s="104" t="s">
        <v>36</v>
      </c>
      <c r="U145" s="95" t="s">
        <v>36</v>
      </c>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94"/>
      <c r="BA145" s="1124"/>
      <c r="BB145" s="643" t="s">
        <v>66</v>
      </c>
      <c r="BC145" s="91" t="s">
        <v>36</v>
      </c>
      <c r="BD145" s="87" t="s">
        <v>36</v>
      </c>
      <c r="BE145" s="87" t="s">
        <v>36</v>
      </c>
      <c r="BF145" s="87" t="s">
        <v>36</v>
      </c>
      <c r="BG145" s="82" t="s">
        <v>36</v>
      </c>
      <c r="BH145" s="91" t="s">
        <v>36</v>
      </c>
      <c r="BI145" s="87" t="s">
        <v>36</v>
      </c>
      <c r="BJ145" s="87" t="s">
        <v>36</v>
      </c>
      <c r="BK145" s="87" t="s">
        <v>36</v>
      </c>
      <c r="BL145" s="82" t="s">
        <v>36</v>
      </c>
      <c r="BM145" s="91" t="s">
        <v>36</v>
      </c>
      <c r="BN145" s="87" t="s">
        <v>36</v>
      </c>
      <c r="BO145" s="87" t="s">
        <v>36</v>
      </c>
      <c r="BP145" s="87" t="s">
        <v>36</v>
      </c>
      <c r="BQ145" s="82" t="s">
        <v>36</v>
      </c>
      <c r="BR145" s="91" t="s">
        <v>36</v>
      </c>
      <c r="BS145" s="87" t="s">
        <v>36</v>
      </c>
      <c r="BT145" s="87" t="s">
        <v>36</v>
      </c>
      <c r="BU145" s="77" t="s">
        <v>36</v>
      </c>
      <c r="BV145" s="30"/>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row>
    <row r="146" s="357" customFormat="true" ht="15" customHeight="true" x14ac:dyDescent="0.2">
      <c r="A146" s="1133"/>
      <c r="B146" s="428" t="s">
        <v>67</v>
      </c>
      <c r="C146" s="107" t="s">
        <v>36</v>
      </c>
      <c r="D146" s="104" t="s">
        <v>36</v>
      </c>
      <c r="E146" s="104" t="s">
        <v>36</v>
      </c>
      <c r="F146" s="104" t="s">
        <v>36</v>
      </c>
      <c r="G146" s="101" t="s">
        <v>36</v>
      </c>
      <c r="H146" s="98" t="s">
        <v>36</v>
      </c>
      <c r="I146" s="104" t="s">
        <v>36</v>
      </c>
      <c r="J146" s="104" t="s">
        <v>36</v>
      </c>
      <c r="K146" s="104" t="s">
        <v>36</v>
      </c>
      <c r="L146" s="95" t="s">
        <v>36</v>
      </c>
      <c r="M146" s="107" t="s">
        <v>36</v>
      </c>
      <c r="N146" s="104" t="s">
        <v>36</v>
      </c>
      <c r="O146" s="104" t="s">
        <v>36</v>
      </c>
      <c r="P146" s="104" t="s">
        <v>36</v>
      </c>
      <c r="Q146" s="101" t="s">
        <v>36</v>
      </c>
      <c r="R146" s="98" t="s">
        <v>36</v>
      </c>
      <c r="S146" s="104" t="s">
        <v>36</v>
      </c>
      <c r="T146" s="104" t="s">
        <v>36</v>
      </c>
      <c r="U146" s="95" t="s">
        <v>36</v>
      </c>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94"/>
      <c r="BA146" s="1124"/>
      <c r="BB146" s="643" t="s">
        <v>67</v>
      </c>
      <c r="BC146" s="91" t="s">
        <v>36</v>
      </c>
      <c r="BD146" s="87" t="s">
        <v>36</v>
      </c>
      <c r="BE146" s="87" t="s">
        <v>36</v>
      </c>
      <c r="BF146" s="87" t="s">
        <v>36</v>
      </c>
      <c r="BG146" s="82" t="s">
        <v>36</v>
      </c>
      <c r="BH146" s="91" t="s">
        <v>36</v>
      </c>
      <c r="BI146" s="87" t="s">
        <v>36</v>
      </c>
      <c r="BJ146" s="87" t="s">
        <v>36</v>
      </c>
      <c r="BK146" s="87" t="s">
        <v>36</v>
      </c>
      <c r="BL146" s="82" t="s">
        <v>36</v>
      </c>
      <c r="BM146" s="91" t="s">
        <v>36</v>
      </c>
      <c r="BN146" s="87" t="s">
        <v>36</v>
      </c>
      <c r="BO146" s="87" t="s">
        <v>36</v>
      </c>
      <c r="BP146" s="87" t="s">
        <v>36</v>
      </c>
      <c r="BQ146" s="82" t="s">
        <v>36</v>
      </c>
      <c r="BR146" s="91" t="s">
        <v>36</v>
      </c>
      <c r="BS146" s="87" t="s">
        <v>36</v>
      </c>
      <c r="BT146" s="87" t="s">
        <v>36</v>
      </c>
      <c r="BU146" s="77" t="s">
        <v>36</v>
      </c>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row>
    <row r="147" s="357" customFormat="true" ht="15" customHeight="true" x14ac:dyDescent="0.2">
      <c r="A147" s="1133"/>
      <c r="B147" s="428" t="s">
        <v>68</v>
      </c>
      <c r="C147" s="107" t="s">
        <v>36</v>
      </c>
      <c r="D147" s="104" t="s">
        <v>36</v>
      </c>
      <c r="E147" s="104" t="s">
        <v>36</v>
      </c>
      <c r="F147" s="104" t="s">
        <v>36</v>
      </c>
      <c r="G147" s="101" t="s">
        <v>36</v>
      </c>
      <c r="H147" s="98" t="s">
        <v>36</v>
      </c>
      <c r="I147" s="104" t="s">
        <v>36</v>
      </c>
      <c r="J147" s="104" t="s">
        <v>36</v>
      </c>
      <c r="K147" s="104" t="s">
        <v>36</v>
      </c>
      <c r="L147" s="95" t="s">
        <v>36</v>
      </c>
      <c r="M147" s="107" t="s">
        <v>36</v>
      </c>
      <c r="N147" s="104" t="s">
        <v>36</v>
      </c>
      <c r="O147" s="104" t="s">
        <v>36</v>
      </c>
      <c r="P147" s="104" t="s">
        <v>36</v>
      </c>
      <c r="Q147" s="101" t="s">
        <v>36</v>
      </c>
      <c r="R147" s="98" t="s">
        <v>36</v>
      </c>
      <c r="S147" s="104" t="s">
        <v>36</v>
      </c>
      <c r="T147" s="104" t="s">
        <v>36</v>
      </c>
      <c r="U147" s="95" t="s">
        <v>36</v>
      </c>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94"/>
      <c r="BA147" s="1124"/>
      <c r="BB147" s="643" t="s">
        <v>68</v>
      </c>
      <c r="BC147" s="91" t="s">
        <v>36</v>
      </c>
      <c r="BD147" s="87" t="s">
        <v>36</v>
      </c>
      <c r="BE147" s="87" t="s">
        <v>36</v>
      </c>
      <c r="BF147" s="87" t="s">
        <v>36</v>
      </c>
      <c r="BG147" s="82" t="s">
        <v>36</v>
      </c>
      <c r="BH147" s="91" t="s">
        <v>36</v>
      </c>
      <c r="BI147" s="87" t="s">
        <v>36</v>
      </c>
      <c r="BJ147" s="87" t="s">
        <v>36</v>
      </c>
      <c r="BK147" s="87" t="s">
        <v>36</v>
      </c>
      <c r="BL147" s="82" t="s">
        <v>36</v>
      </c>
      <c r="BM147" s="91" t="s">
        <v>36</v>
      </c>
      <c r="BN147" s="87" t="s">
        <v>36</v>
      </c>
      <c r="BO147" s="87" t="s">
        <v>36</v>
      </c>
      <c r="BP147" s="87" t="s">
        <v>36</v>
      </c>
      <c r="BQ147" s="82" t="s">
        <v>36</v>
      </c>
      <c r="BR147" s="91" t="s">
        <v>36</v>
      </c>
      <c r="BS147" s="87" t="s">
        <v>36</v>
      </c>
      <c r="BT147" s="87" t="s">
        <v>36</v>
      </c>
      <c r="BU147" s="77" t="s">
        <v>36</v>
      </c>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row>
    <row r="148" s="357" customFormat="true" ht="15" customHeight="true" x14ac:dyDescent="0.2">
      <c r="A148" s="1133" t="s">
        <v>110</v>
      </c>
      <c r="B148" s="428" t="s">
        <v>50</v>
      </c>
      <c r="C148" s="210">
        <v>6.2981311270249227</v>
      </c>
      <c r="D148" s="209">
        <v>4.7660520419099992</v>
      </c>
      <c r="E148" s="209">
        <v>5.2539914981879781</v>
      </c>
      <c r="F148" s="209">
        <v>2.6236187252498695</v>
      </c>
      <c r="G148" s="208">
        <v>1.1425160747433314</v>
      </c>
      <c r="H148" s="198">
        <v>11.257568884539751</v>
      </c>
      <c r="I148" s="209">
        <v>6.9236153060429224</v>
      </c>
      <c r="J148" s="209">
        <v>2.5280790199593559</v>
      </c>
      <c r="K148" s="209">
        <v>1.1184831128533135</v>
      </c>
      <c r="L148" s="202">
        <v>1.8696759739117657</v>
      </c>
      <c r="M148" s="210">
        <v>6.6750485738536991</v>
      </c>
      <c r="N148" s="209">
        <v>3.4232191177059246</v>
      </c>
      <c r="O148" s="209">
        <v>4.3531475549927805</v>
      </c>
      <c r="P148" s="209">
        <v>3.0944849115508921</v>
      </c>
      <c r="Q148" s="208">
        <v>1.0021652720997427</v>
      </c>
      <c r="R148" s="198">
        <v>4.8588698645439692</v>
      </c>
      <c r="S148" s="209">
        <v>3.8064337775476522</v>
      </c>
      <c r="T148" s="209">
        <v>2.388212524381681</v>
      </c>
      <c r="U148" s="202">
        <v>6.1666079560798197</v>
      </c>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94"/>
      <c r="BA148" s="1124" t="s">
        <v>110</v>
      </c>
      <c r="BB148" s="643" t="s">
        <v>50</v>
      </c>
      <c r="BC148" s="91" t="s">
        <v>36</v>
      </c>
      <c r="BD148" s="87" t="s">
        <v>36</v>
      </c>
      <c r="BE148" s="87" t="s">
        <v>36</v>
      </c>
      <c r="BF148" s="87" t="s">
        <v>36</v>
      </c>
      <c r="BG148" s="82" t="s">
        <v>36</v>
      </c>
      <c r="BH148" s="91" t="s">
        <v>36</v>
      </c>
      <c r="BI148" s="87" t="s">
        <v>36</v>
      </c>
      <c r="BJ148" s="87" t="s">
        <v>36</v>
      </c>
      <c r="BK148" s="87" t="s">
        <v>36</v>
      </c>
      <c r="BL148" s="82" t="s">
        <v>36</v>
      </c>
      <c r="BM148" s="91" t="s">
        <v>36</v>
      </c>
      <c r="BN148" s="87" t="s">
        <v>36</v>
      </c>
      <c r="BO148" s="87" t="s">
        <v>36</v>
      </c>
      <c r="BP148" s="87" t="s">
        <v>36</v>
      </c>
      <c r="BQ148" s="82" t="s">
        <v>36</v>
      </c>
      <c r="BR148" s="91" t="s">
        <v>36</v>
      </c>
      <c r="BS148" s="87" t="s">
        <v>36</v>
      </c>
      <c r="BT148" s="87" t="s">
        <v>36</v>
      </c>
      <c r="BU148" s="77" t="s">
        <v>36</v>
      </c>
      <c r="BV148" s="30"/>
      <c r="BW148" s="30"/>
      <c r="BX148" s="30"/>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0"/>
    </row>
    <row r="149" s="357" customFormat="true" ht="15" customHeight="true" x14ac:dyDescent="0.2">
      <c r="A149" s="1133"/>
      <c r="B149" s="428" t="s">
        <v>49</v>
      </c>
      <c r="C149" s="210">
        <v>91.549611746971422</v>
      </c>
      <c r="D149" s="209">
        <v>94.566231809658802</v>
      </c>
      <c r="E149" s="209">
        <v>93.893333207313972</v>
      </c>
      <c r="F149" s="209">
        <v>97.147912655935514</v>
      </c>
      <c r="G149" s="208">
        <v>98.81511570348664</v>
      </c>
      <c r="H149" s="198">
        <v>87.834112613763054</v>
      </c>
      <c r="I149" s="209">
        <v>92.964957700593203</v>
      </c>
      <c r="J149" s="209">
        <v>97.389836148317841</v>
      </c>
      <c r="K149" s="209">
        <v>98.870427690377355</v>
      </c>
      <c r="L149" s="202">
        <v>98.130324026088289</v>
      </c>
      <c r="M149" s="210">
        <v>90.69703306001044</v>
      </c>
      <c r="N149" s="209">
        <v>95.954420061937725</v>
      </c>
      <c r="O149" s="209">
        <v>94.619910700827973</v>
      </c>
      <c r="P149" s="209">
        <v>96.211456374926328</v>
      </c>
      <c r="Q149" s="208">
        <v>98.822100412893548</v>
      </c>
      <c r="R149" s="198">
        <v>94.946085565484125</v>
      </c>
      <c r="S149" s="209">
        <v>95.859526516708328</v>
      </c>
      <c r="T149" s="209">
        <v>97.039930025038018</v>
      </c>
      <c r="U149" s="202">
        <v>90.443729272451094</v>
      </c>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94"/>
      <c r="BA149" s="1124"/>
      <c r="BB149" s="643" t="s">
        <v>49</v>
      </c>
      <c r="BC149" s="91" t="s">
        <v>36</v>
      </c>
      <c r="BD149" s="87" t="s">
        <v>36</v>
      </c>
      <c r="BE149" s="87" t="s">
        <v>36</v>
      </c>
      <c r="BF149" s="87" t="s">
        <v>36</v>
      </c>
      <c r="BG149" s="82" t="s">
        <v>36</v>
      </c>
      <c r="BH149" s="91" t="s">
        <v>36</v>
      </c>
      <c r="BI149" s="87" t="s">
        <v>36</v>
      </c>
      <c r="BJ149" s="87" t="s">
        <v>36</v>
      </c>
      <c r="BK149" s="87" t="s">
        <v>36</v>
      </c>
      <c r="BL149" s="82" t="s">
        <v>36</v>
      </c>
      <c r="BM149" s="91" t="s">
        <v>36</v>
      </c>
      <c r="BN149" s="87" t="s">
        <v>36</v>
      </c>
      <c r="BO149" s="87" t="s">
        <v>36</v>
      </c>
      <c r="BP149" s="87" t="s">
        <v>36</v>
      </c>
      <c r="BQ149" s="82" t="s">
        <v>36</v>
      </c>
      <c r="BR149" s="91" t="s">
        <v>36</v>
      </c>
      <c r="BS149" s="87" t="s">
        <v>36</v>
      </c>
      <c r="BT149" s="87" t="s">
        <v>36</v>
      </c>
      <c r="BU149" s="77" t="s">
        <v>36</v>
      </c>
      <c r="BV149" s="30"/>
      <c r="BW149" s="30"/>
      <c r="BX149" s="30"/>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0"/>
    </row>
    <row r="150" s="357" customFormat="true" ht="15" customHeight="true" x14ac:dyDescent="0.2">
      <c r="A150" s="1133"/>
      <c r="B150" s="428" t="s">
        <v>112</v>
      </c>
      <c r="C150" s="210">
        <v>2.1522571260036809</v>
      </c>
      <c r="D150" s="209">
        <v>0.66771614843143356</v>
      </c>
      <c r="E150" s="209">
        <v>0.85267529449794355</v>
      </c>
      <c r="F150" s="209">
        <v>0.22846861881451447</v>
      </c>
      <c r="G150" s="208">
        <v>4.2368221770181583E-2</v>
      </c>
      <c r="H150" s="198">
        <v>0.90831850169745976</v>
      </c>
      <c r="I150" s="209">
        <v>0.11142699336390954</v>
      </c>
      <c r="J150" s="209">
        <v>8.2084831722765067E-2</v>
      </c>
      <c r="K150" s="209">
        <v>1.1089196769352945E-2</v>
      </c>
      <c r="L150" s="202">
        <v>0</v>
      </c>
      <c r="M150" s="210">
        <v>2.6279183661358374</v>
      </c>
      <c r="N150" s="209">
        <v>0.62236082035643481</v>
      </c>
      <c r="O150" s="209">
        <v>1.0269417441792625</v>
      </c>
      <c r="P150" s="209">
        <v>0.69405871352275439</v>
      </c>
      <c r="Q150" s="208">
        <v>0.17573431500671874</v>
      </c>
      <c r="R150" s="198">
        <v>0.1950445699720976</v>
      </c>
      <c r="S150" s="209">
        <v>0.33403970574395492</v>
      </c>
      <c r="T150" s="209">
        <v>0.57185745058015192</v>
      </c>
      <c r="U150" s="202">
        <v>3.3896627714692311</v>
      </c>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94"/>
      <c r="BA150" s="1124"/>
      <c r="BB150" s="643" t="s">
        <v>112</v>
      </c>
      <c r="BC150" s="91" t="s">
        <v>36</v>
      </c>
      <c r="BD150" s="87" t="s">
        <v>36</v>
      </c>
      <c r="BE150" s="87" t="s">
        <v>36</v>
      </c>
      <c r="BF150" s="87" t="s">
        <v>36</v>
      </c>
      <c r="BG150" s="82" t="s">
        <v>36</v>
      </c>
      <c r="BH150" s="91" t="s">
        <v>36</v>
      </c>
      <c r="BI150" s="87" t="s">
        <v>36</v>
      </c>
      <c r="BJ150" s="87" t="s">
        <v>36</v>
      </c>
      <c r="BK150" s="87" t="s">
        <v>36</v>
      </c>
      <c r="BL150" s="82" t="s">
        <v>36</v>
      </c>
      <c r="BM150" s="91" t="s">
        <v>36</v>
      </c>
      <c r="BN150" s="87" t="s">
        <v>36</v>
      </c>
      <c r="BO150" s="87" t="s">
        <v>36</v>
      </c>
      <c r="BP150" s="87" t="s">
        <v>36</v>
      </c>
      <c r="BQ150" s="82" t="s">
        <v>36</v>
      </c>
      <c r="BR150" s="91" t="s">
        <v>36</v>
      </c>
      <c r="BS150" s="87" t="s">
        <v>36</v>
      </c>
      <c r="BT150" s="87" t="s">
        <v>36</v>
      </c>
      <c r="BU150" s="77" t="s">
        <v>36</v>
      </c>
      <c r="BV150" s="30"/>
      <c r="BW150" s="30"/>
      <c r="BX150" s="30"/>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0"/>
    </row>
    <row r="151" s="357" customFormat="true" ht="15" customHeight="true" x14ac:dyDescent="0.2">
      <c r="A151" s="1133" t="s">
        <v>111</v>
      </c>
      <c r="B151" s="428" t="s">
        <v>50</v>
      </c>
      <c r="C151" s="210">
        <v>6.5922794238991322</v>
      </c>
      <c r="D151" s="209">
        <v>4.8330917839857008</v>
      </c>
      <c r="E151" s="209">
        <v>5.2975820236845044</v>
      </c>
      <c r="F151" s="209">
        <v>2.644476173927889</v>
      </c>
      <c r="G151" s="208">
        <v>1.1425160747433314</v>
      </c>
      <c r="H151" s="198">
        <v>11.426707099188654</v>
      </c>
      <c r="I151" s="209">
        <v>6.9265337244859806</v>
      </c>
      <c r="J151" s="209">
        <v>2.5280790199593559</v>
      </c>
      <c r="K151" s="209">
        <v>1.1184831128533135</v>
      </c>
      <c r="L151" s="202">
        <v>1.8696759739117657</v>
      </c>
      <c r="M151" s="210">
        <v>7.0376853953446759</v>
      </c>
      <c r="N151" s="209">
        <v>3.4968710839317874</v>
      </c>
      <c r="O151" s="209">
        <v>4.3972859731056246</v>
      </c>
      <c r="P151" s="209">
        <v>3.1140113869469266</v>
      </c>
      <c r="Q151" s="208">
        <v>1.026166514492213</v>
      </c>
      <c r="R151" s="198">
        <v>4.8830227918059421</v>
      </c>
      <c r="S151" s="209">
        <v>3.8339304526493923</v>
      </c>
      <c r="T151" s="209">
        <v>2.4116785033112835</v>
      </c>
      <c r="U151" s="202">
        <v>6.5963739170256002</v>
      </c>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94"/>
      <c r="BA151" s="1124" t="s">
        <v>111</v>
      </c>
      <c r="BB151" s="643" t="s">
        <v>50</v>
      </c>
      <c r="BC151" s="91" t="s">
        <v>36</v>
      </c>
      <c r="BD151" s="87" t="s">
        <v>36</v>
      </c>
      <c r="BE151" s="87" t="s">
        <v>36</v>
      </c>
      <c r="BF151" s="87" t="s">
        <v>36</v>
      </c>
      <c r="BG151" s="82" t="s">
        <v>36</v>
      </c>
      <c r="BH151" s="91" t="s">
        <v>36</v>
      </c>
      <c r="BI151" s="87" t="s">
        <v>36</v>
      </c>
      <c r="BJ151" s="87" t="s">
        <v>36</v>
      </c>
      <c r="BK151" s="87" t="s">
        <v>36</v>
      </c>
      <c r="BL151" s="82" t="s">
        <v>36</v>
      </c>
      <c r="BM151" s="91" t="s">
        <v>36</v>
      </c>
      <c r="BN151" s="87" t="s">
        <v>36</v>
      </c>
      <c r="BO151" s="87" t="s">
        <v>36</v>
      </c>
      <c r="BP151" s="87" t="s">
        <v>36</v>
      </c>
      <c r="BQ151" s="82" t="s">
        <v>36</v>
      </c>
      <c r="BR151" s="91" t="s">
        <v>36</v>
      </c>
      <c r="BS151" s="87" t="s">
        <v>36</v>
      </c>
      <c r="BT151" s="87" t="s">
        <v>36</v>
      </c>
      <c r="BU151" s="77" t="s">
        <v>36</v>
      </c>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row>
    <row r="152" s="357" customFormat="true" ht="15" customHeight="true" x14ac:dyDescent="0.2">
      <c r="A152" s="1133"/>
      <c r="B152" s="428" t="s">
        <v>49</v>
      </c>
      <c r="C152" s="210">
        <v>93.407720576100843</v>
      </c>
      <c r="D152" s="209">
        <v>95.166908216014562</v>
      </c>
      <c r="E152" s="209">
        <v>94.702417976315431</v>
      </c>
      <c r="F152" s="209">
        <v>97.355523826072016</v>
      </c>
      <c r="G152" s="208">
        <v>98.85748392525683</v>
      </c>
      <c r="H152" s="198">
        <v>88.573292900811566</v>
      </c>
      <c r="I152" s="209">
        <v>93.073466275514079</v>
      </c>
      <c r="J152" s="209">
        <v>97.471920980040622</v>
      </c>
      <c r="K152" s="209">
        <v>98.881516887146702</v>
      </c>
      <c r="L152" s="202">
        <v>98.130324026088289</v>
      </c>
      <c r="M152" s="210">
        <v>92.962314604655418</v>
      </c>
      <c r="N152" s="209">
        <v>96.503128916068292</v>
      </c>
      <c r="O152" s="209">
        <v>95.602714026894361</v>
      </c>
      <c r="P152" s="209">
        <v>96.885988613053058</v>
      </c>
      <c r="Q152" s="208">
        <v>98.973833485507811</v>
      </c>
      <c r="R152" s="198">
        <v>95.116977208194257</v>
      </c>
      <c r="S152" s="209">
        <v>96.166069547350531</v>
      </c>
      <c r="T152" s="209">
        <v>97.588321496688536</v>
      </c>
      <c r="U152" s="202">
        <v>93.403626082974441</v>
      </c>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94"/>
      <c r="BA152" s="1124"/>
      <c r="BB152" s="643" t="s">
        <v>49</v>
      </c>
      <c r="BC152" s="91" t="s">
        <v>36</v>
      </c>
      <c r="BD152" s="87" t="s">
        <v>36</v>
      </c>
      <c r="BE152" s="87" t="s">
        <v>36</v>
      </c>
      <c r="BF152" s="87" t="s">
        <v>36</v>
      </c>
      <c r="BG152" s="82" t="s">
        <v>36</v>
      </c>
      <c r="BH152" s="91" t="s">
        <v>36</v>
      </c>
      <c r="BI152" s="87" t="s">
        <v>36</v>
      </c>
      <c r="BJ152" s="87" t="s">
        <v>36</v>
      </c>
      <c r="BK152" s="87" t="s">
        <v>36</v>
      </c>
      <c r="BL152" s="82" t="s">
        <v>36</v>
      </c>
      <c r="BM152" s="91" t="s">
        <v>36</v>
      </c>
      <c r="BN152" s="87" t="s">
        <v>36</v>
      </c>
      <c r="BO152" s="87" t="s">
        <v>36</v>
      </c>
      <c r="BP152" s="87" t="s">
        <v>36</v>
      </c>
      <c r="BQ152" s="82" t="s">
        <v>36</v>
      </c>
      <c r="BR152" s="91" t="s">
        <v>36</v>
      </c>
      <c r="BS152" s="87" t="s">
        <v>36</v>
      </c>
      <c r="BT152" s="87" t="s">
        <v>36</v>
      </c>
      <c r="BU152" s="77" t="s">
        <v>36</v>
      </c>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row>
    <row r="153" s="362" customFormat="true" ht="15" customHeight="true" x14ac:dyDescent="0.2">
      <c r="A153" s="1133" t="s">
        <v>311</v>
      </c>
      <c r="B153" s="428" t="s">
        <v>312</v>
      </c>
      <c r="C153" s="169">
        <v>4.4850478540827385</v>
      </c>
      <c r="D153" s="168">
        <v>5.064569729300886</v>
      </c>
      <c r="E153" s="168">
        <v>7.2130601430290238</v>
      </c>
      <c r="F153" s="168">
        <v>10.176712815003015</v>
      </c>
      <c r="G153" s="167">
        <v>7.3018074936308341</v>
      </c>
      <c r="H153" s="166">
        <v>6.4379897981282701</v>
      </c>
      <c r="I153" s="168">
        <v>12.238603511555645</v>
      </c>
      <c r="J153" s="168">
        <v>14.083171247858939</v>
      </c>
      <c r="K153" s="168">
        <v>7.6754039920371833</v>
      </c>
      <c r="L153" s="165">
        <v>6.0278685048627496</v>
      </c>
      <c r="M153" s="169">
        <v>4.6162354864802637</v>
      </c>
      <c r="N153" s="168">
        <v>4.3023950794388099</v>
      </c>
      <c r="O153" s="168">
        <v>5.6009153093399293</v>
      </c>
      <c r="P153" s="168">
        <v>6.9369664221908893</v>
      </c>
      <c r="Q153" s="167">
        <v>7.5838980079267273</v>
      </c>
      <c r="R153" s="166">
        <v>10.518945484734898</v>
      </c>
      <c r="S153" s="168">
        <v>3.4540006832876329</v>
      </c>
      <c r="T153" s="168">
        <v>5.2488538336133965</v>
      </c>
      <c r="U153" s="165">
        <v>6.065721170484462</v>
      </c>
      <c r="V153" s="487"/>
      <c r="W153" s="487"/>
      <c r="X153" s="487"/>
      <c r="Y153" s="487"/>
      <c r="Z153" s="487"/>
      <c r="AA153" s="487"/>
      <c r="AB153" s="487"/>
      <c r="AC153" s="487"/>
      <c r="AD153" s="487"/>
      <c r="AE153" s="487"/>
      <c r="AF153" s="487"/>
      <c r="AG153" s="487"/>
      <c r="AH153" s="487"/>
      <c r="AI153" s="487"/>
      <c r="AJ153" s="487"/>
      <c r="AK153" s="487"/>
      <c r="AL153" s="487"/>
      <c r="AM153" s="487"/>
      <c r="AN153" s="487"/>
      <c r="AO153" s="487"/>
      <c r="AP153" s="487"/>
      <c r="AQ153" s="487"/>
      <c r="AR153" s="487"/>
      <c r="AS153" s="487"/>
      <c r="AT153" s="487"/>
      <c r="AU153" s="487"/>
      <c r="AV153" s="487"/>
      <c r="AW153" s="487"/>
      <c r="AX153" s="487"/>
      <c r="AY153" s="487"/>
      <c r="AZ153" s="940"/>
      <c r="BA153" s="1124" t="s">
        <v>311</v>
      </c>
      <c r="BB153" s="417" t="s">
        <v>312</v>
      </c>
      <c r="BC153" s="496">
        <v>558353.26090000023</v>
      </c>
      <c r="BD153" s="482">
        <v>630561.47230000037</v>
      </c>
      <c r="BE153" s="482">
        <v>898155.06730000058</v>
      </c>
      <c r="BF153" s="482">
        <v>1266328.547299999</v>
      </c>
      <c r="BG153" s="498">
        <v>909186.79470000253</v>
      </c>
      <c r="BH153" s="496">
        <v>239163.92460000026</v>
      </c>
      <c r="BI153" s="482">
        <v>454465.12070000061</v>
      </c>
      <c r="BJ153" s="482">
        <v>523292.71890000097</v>
      </c>
      <c r="BK153" s="482">
        <v>285142.18580000009</v>
      </c>
      <c r="BL153" s="498">
        <v>223920.86899999995</v>
      </c>
      <c r="BM153" s="496">
        <v>403266.14160000038</v>
      </c>
      <c r="BN153" s="482">
        <v>375560.91660000011</v>
      </c>
      <c r="BO153" s="482">
        <v>489445.87609999994</v>
      </c>
      <c r="BP153" s="482">
        <v>605883.50529999973</v>
      </c>
      <c r="BQ153" s="498">
        <v>662443.88390000095</v>
      </c>
      <c r="BR153" s="496">
        <v>2250758.2809999986</v>
      </c>
      <c r="BS153" s="482">
        <v>389833.59100000025</v>
      </c>
      <c r="BT153" s="482">
        <v>1100066.7031000021</v>
      </c>
      <c r="BU153" s="483">
        <v>521926.56740000076</v>
      </c>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row>
    <row r="154" s="362" customFormat="true" ht="15" customHeight="true" x14ac:dyDescent="0.2">
      <c r="A154" s="1133"/>
      <c r="B154" s="428" t="s">
        <v>313</v>
      </c>
      <c r="C154" s="169">
        <v>92.425016422792666</v>
      </c>
      <c r="D154" s="168">
        <v>93.606669660632974</v>
      </c>
      <c r="E154" s="168">
        <v>90.270289323500293</v>
      </c>
      <c r="F154" s="168">
        <v>87.340845675166833</v>
      </c>
      <c r="G154" s="167">
        <v>91.393570785804371</v>
      </c>
      <c r="H154" s="166">
        <v>92.039439156565024</v>
      </c>
      <c r="I154" s="168">
        <v>86.817738838966591</v>
      </c>
      <c r="J154" s="168">
        <v>84.809870468079737</v>
      </c>
      <c r="K154" s="168">
        <v>91.410072783494158</v>
      </c>
      <c r="L154" s="165">
        <v>93.072124817042948</v>
      </c>
      <c r="M154" s="169">
        <v>91.633638521334504</v>
      </c>
      <c r="N154" s="168">
        <v>94.681114857499665</v>
      </c>
      <c r="O154" s="168">
        <v>91.875624949169207</v>
      </c>
      <c r="P154" s="168">
        <v>89.818669516778414</v>
      </c>
      <c r="Q154" s="167">
        <v>89.960870946563148</v>
      </c>
      <c r="R154" s="166">
        <v>87.957383143778827</v>
      </c>
      <c r="S154" s="168">
        <v>96.027905996253438</v>
      </c>
      <c r="T154" s="168">
        <v>93.949355625935667</v>
      </c>
      <c r="U154" s="165">
        <v>84.842731056670303</v>
      </c>
      <c r="V154" s="487"/>
      <c r="W154" s="487"/>
      <c r="X154" s="487"/>
      <c r="Y154" s="487"/>
      <c r="Z154" s="487"/>
      <c r="AA154" s="487"/>
      <c r="AB154" s="487"/>
      <c r="AC154" s="487"/>
      <c r="AD154" s="487"/>
      <c r="AE154" s="487"/>
      <c r="AF154" s="487"/>
      <c r="AG154" s="487"/>
      <c r="AH154" s="487"/>
      <c r="AI154" s="487"/>
      <c r="AJ154" s="487"/>
      <c r="AK154" s="487"/>
      <c r="AL154" s="487"/>
      <c r="AM154" s="487"/>
      <c r="AN154" s="487"/>
      <c r="AO154" s="487"/>
      <c r="AP154" s="487"/>
      <c r="AQ154" s="487"/>
      <c r="AR154" s="487"/>
      <c r="AS154" s="487"/>
      <c r="AT154" s="487"/>
      <c r="AU154" s="487"/>
      <c r="AV154" s="487"/>
      <c r="AW154" s="487"/>
      <c r="AX154" s="487"/>
      <c r="AY154" s="487"/>
      <c r="AZ154" s="940"/>
      <c r="BA154" s="1124"/>
      <c r="BB154" s="643" t="s">
        <v>313</v>
      </c>
      <c r="BC154" s="497">
        <v>11506189.228600003</v>
      </c>
      <c r="BD154" s="484">
        <v>11654446.990199953</v>
      </c>
      <c r="BE154" s="484">
        <v>11240266.429900015</v>
      </c>
      <c r="BF154" s="484">
        <v>10868166.198100055</v>
      </c>
      <c r="BG154" s="501">
        <v>11379898.436300017</v>
      </c>
      <c r="BH154" s="497">
        <v>3419159.4234999837</v>
      </c>
      <c r="BI154" s="484">
        <v>3223867.3409999935</v>
      </c>
      <c r="BJ154" s="484">
        <v>3151306.4014999811</v>
      </c>
      <c r="BK154" s="484">
        <v>3395895.2499000072</v>
      </c>
      <c r="BL154" s="501">
        <v>3457406.3870000178</v>
      </c>
      <c r="BM154" s="497">
        <v>8004952.0773999887</v>
      </c>
      <c r="BN154" s="484">
        <v>8264821.250499987</v>
      </c>
      <c r="BO154" s="484">
        <v>8028713.747999995</v>
      </c>
      <c r="BP154" s="484">
        <v>7844877.2872999832</v>
      </c>
      <c r="BQ154" s="501">
        <v>7857968.1170000006</v>
      </c>
      <c r="BR154" s="497">
        <v>18820404.457200132</v>
      </c>
      <c r="BS154" s="484">
        <v>10838128.553900037</v>
      </c>
      <c r="BT154" s="484">
        <v>19690119.248499721</v>
      </c>
      <c r="BU154" s="485">
        <v>7300315.0234999424</v>
      </c>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row>
    <row r="155" s="362" customFormat="true" ht="15" customHeight="true" x14ac:dyDescent="0.2">
      <c r="A155" s="1133"/>
      <c r="B155" s="428" t="s">
        <v>314</v>
      </c>
      <c r="C155" s="169">
        <v>0.80737340205966257</v>
      </c>
      <c r="D155" s="168">
        <v>0.56481594104526922</v>
      </c>
      <c r="E155" s="168">
        <v>1.6287940733152244</v>
      </c>
      <c r="F155" s="168">
        <v>2.1729877377743474</v>
      </c>
      <c r="G155" s="167">
        <v>1.2253172389379849</v>
      </c>
      <c r="H155" s="166">
        <v>0.51173398424762162</v>
      </c>
      <c r="I155" s="168">
        <v>0.69483414822945966</v>
      </c>
      <c r="J155" s="168">
        <v>0.9371829694988959</v>
      </c>
      <c r="K155" s="168">
        <v>0.90144118895953396</v>
      </c>
      <c r="L155" s="165">
        <v>0.77819274995193866</v>
      </c>
      <c r="M155" s="169">
        <v>0.95947438733030521</v>
      </c>
      <c r="N155" s="168">
        <v>0.37539233266091332</v>
      </c>
      <c r="O155" s="168">
        <v>1.3987600188331462</v>
      </c>
      <c r="P155" s="168">
        <v>2.5047874819583811</v>
      </c>
      <c r="Q155" s="167">
        <v>2.255203188723748</v>
      </c>
      <c r="R155" s="166">
        <v>1.2762260949579076</v>
      </c>
      <c r="S155" s="168">
        <v>0.18029396566100073</v>
      </c>
      <c r="T155" s="168">
        <v>0.19476658657694873</v>
      </c>
      <c r="U155" s="165">
        <v>5.3735335391377568</v>
      </c>
      <c r="V155" s="487"/>
      <c r="W155" s="487"/>
      <c r="X155" s="487"/>
      <c r="Y155" s="487"/>
      <c r="Z155" s="487"/>
      <c r="AA155" s="487"/>
      <c r="AB155" s="487"/>
      <c r="AC155" s="487"/>
      <c r="AD155" s="487"/>
      <c r="AE155" s="487"/>
      <c r="AF155" s="487"/>
      <c r="AG155" s="487"/>
      <c r="AH155" s="487"/>
      <c r="AI155" s="487"/>
      <c r="AJ155" s="487"/>
      <c r="AK155" s="487"/>
      <c r="AL155" s="487"/>
      <c r="AM155" s="487"/>
      <c r="AN155" s="487"/>
      <c r="AO155" s="487"/>
      <c r="AP155" s="487"/>
      <c r="AQ155" s="487"/>
      <c r="AR155" s="487"/>
      <c r="AS155" s="487"/>
      <c r="AT155" s="487"/>
      <c r="AU155" s="487"/>
      <c r="AV155" s="487"/>
      <c r="AW155" s="487"/>
      <c r="AX155" s="487"/>
      <c r="AY155" s="487"/>
      <c r="AZ155" s="940"/>
      <c r="BA155" s="1124"/>
      <c r="BB155" s="643" t="s">
        <v>314</v>
      </c>
      <c r="BC155" s="497">
        <v>100511.65259999999</v>
      </c>
      <c r="BD155" s="484">
        <v>70322.098499999978</v>
      </c>
      <c r="BE155" s="484">
        <v>202814.00979999997</v>
      </c>
      <c r="BF155" s="484">
        <v>270393.44189999974</v>
      </c>
      <c r="BG155" s="501">
        <v>152570.75099999996</v>
      </c>
      <c r="BH155" s="497">
        <v>19010.329600000005</v>
      </c>
      <c r="BI155" s="484">
        <v>25801.790600000008</v>
      </c>
      <c r="BJ155" s="484">
        <v>34823.195400000019</v>
      </c>
      <c r="BK155" s="484">
        <v>33488.649100000002</v>
      </c>
      <c r="BL155" s="501">
        <v>28907.995699999996</v>
      </c>
      <c r="BM155" s="497">
        <v>83817.980100000001</v>
      </c>
      <c r="BN155" s="484">
        <v>32768.419899999994</v>
      </c>
      <c r="BO155" s="484">
        <v>122233.11459999991</v>
      </c>
      <c r="BP155" s="484">
        <v>218771.33709999998</v>
      </c>
      <c r="BQ155" s="501">
        <v>196989.14170000009</v>
      </c>
      <c r="BR155" s="497">
        <v>273076.46529999998</v>
      </c>
      <c r="BS155" s="484">
        <v>20348.763799999997</v>
      </c>
      <c r="BT155" s="484">
        <v>40819.623400000004</v>
      </c>
      <c r="BU155" s="485">
        <v>462367.1013000005</v>
      </c>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row>
    <row r="156" s="362" customFormat="true" ht="15" customHeight="true" x14ac:dyDescent="0.2">
      <c r="A156" s="1133"/>
      <c r="B156" s="428" t="s">
        <v>315</v>
      </c>
      <c r="C156" s="169">
        <v>0.14813398392467789</v>
      </c>
      <c r="D156" s="168">
        <v>5.0909804935818273E-2</v>
      </c>
      <c r="E156" s="168">
        <v>9.0164591023076029E-2</v>
      </c>
      <c r="F156" s="168">
        <v>1.9860396228677107E-2</v>
      </c>
      <c r="G156" s="167">
        <v>4.2368221770181583E-2</v>
      </c>
      <c r="H156" s="166">
        <v>0.22043476582634183</v>
      </c>
      <c r="I156" s="168">
        <v>6.180427558088749E-2</v>
      </c>
      <c r="J156" s="168">
        <v>5.0900924958480448E-2</v>
      </c>
      <c r="K156" s="168">
        <v>1.1089196769352945E-2</v>
      </c>
      <c r="L156" s="165">
        <v>0</v>
      </c>
      <c r="M156" s="169">
        <v>0.18397666124421355</v>
      </c>
      <c r="N156" s="168">
        <v>5.4499910206486861E-2</v>
      </c>
      <c r="O156" s="168">
        <v>2.3176731332668815E-2</v>
      </c>
      <c r="P156" s="168">
        <v>3.7194235238735676E-2</v>
      </c>
      <c r="Q156" s="167">
        <v>5.5679423392118656E-2</v>
      </c>
      <c r="R156" s="166">
        <v>3.3494023269965291E-2</v>
      </c>
      <c r="S156" s="168">
        <v>5.5566874854691634E-3</v>
      </c>
      <c r="T156" s="168">
        <v>3.10799858672175E-3</v>
      </c>
      <c r="U156" s="165">
        <v>0.41034925078717821</v>
      </c>
      <c r="V156" s="487"/>
      <c r="W156" s="487"/>
      <c r="X156" s="487"/>
      <c r="Y156" s="487"/>
      <c r="Z156" s="487"/>
      <c r="AA156" s="487"/>
      <c r="AB156" s="487"/>
      <c r="AC156" s="487"/>
      <c r="AD156" s="487"/>
      <c r="AE156" s="487"/>
      <c r="AF156" s="487"/>
      <c r="AG156" s="487"/>
      <c r="AH156" s="487"/>
      <c r="AI156" s="487"/>
      <c r="AJ156" s="487"/>
      <c r="AK156" s="487"/>
      <c r="AL156" s="487"/>
      <c r="AM156" s="487"/>
      <c r="AN156" s="487"/>
      <c r="AO156" s="487"/>
      <c r="AP156" s="487"/>
      <c r="AQ156" s="487"/>
      <c r="AR156" s="487"/>
      <c r="AS156" s="487"/>
      <c r="AT156" s="487"/>
      <c r="AU156" s="487"/>
      <c r="AV156" s="487"/>
      <c r="AW156" s="487"/>
      <c r="AX156" s="487"/>
      <c r="AY156" s="487"/>
      <c r="AZ156" s="940"/>
      <c r="BA156" s="1124"/>
      <c r="BB156" s="643" t="s">
        <v>315</v>
      </c>
      <c r="BC156" s="497">
        <v>18441.518499999998</v>
      </c>
      <c r="BD156" s="484">
        <v>6338.4972999999991</v>
      </c>
      <c r="BE156" s="484">
        <v>11227.105100000001</v>
      </c>
      <c r="BF156" s="484">
        <v>2471.3074999999999</v>
      </c>
      <c r="BG156" s="501">
        <v>5275.4920999999995</v>
      </c>
      <c r="BH156" s="497">
        <v>8188.8983000000007</v>
      </c>
      <c r="BI156" s="484">
        <v>2295.0239000000001</v>
      </c>
      <c r="BJ156" s="484">
        <v>1891.3413000000003</v>
      </c>
      <c r="BK156" s="484">
        <v>411.96500000000003</v>
      </c>
      <c r="BL156" s="501">
        <v>0</v>
      </c>
      <c r="BM156" s="497">
        <v>16071.874699999998</v>
      </c>
      <c r="BN156" s="484">
        <v>4757.3585999999996</v>
      </c>
      <c r="BO156" s="484">
        <v>2025.3395999999998</v>
      </c>
      <c r="BP156" s="484">
        <v>3248.5919999999996</v>
      </c>
      <c r="BQ156" s="501">
        <v>4863.5270999999993</v>
      </c>
      <c r="BR156" s="497">
        <v>7166.778299999999</v>
      </c>
      <c r="BS156" s="484">
        <v>627.15200000000004</v>
      </c>
      <c r="BT156" s="484">
        <v>651.38139999999999</v>
      </c>
      <c r="BU156" s="485">
        <v>35308.608800000002</v>
      </c>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row>
    <row r="157" s="362" customFormat="true" ht="15" customHeight="true" x14ac:dyDescent="0.2">
      <c r="A157" s="1133"/>
      <c r="B157" s="428" t="s">
        <v>316</v>
      </c>
      <c r="C157" s="169">
        <v>0</v>
      </c>
      <c r="D157" s="168">
        <v>5.171297060112991E-3</v>
      </c>
      <c r="E157" s="168">
        <v>3.2533171171615924E-3</v>
      </c>
      <c r="F157" s="168">
        <v>1.4160057095153068E-2</v>
      </c>
      <c r="G157" s="167">
        <v>3.6936259857052706E-2</v>
      </c>
      <c r="H157" s="166">
        <v>1.7331612698121709E-2</v>
      </c>
      <c r="I157" s="168">
        <v>1.0909113923201546E-2</v>
      </c>
      <c r="J157" s="168">
        <v>4.7419792709680629E-2</v>
      </c>
      <c r="K157" s="168">
        <v>1.9928387398483603E-3</v>
      </c>
      <c r="L157" s="165">
        <v>0.12181392814238391</v>
      </c>
      <c r="M157" s="169">
        <v>0</v>
      </c>
      <c r="N157" s="168">
        <v>0</v>
      </c>
      <c r="O157" s="168">
        <v>0</v>
      </c>
      <c r="P157" s="168">
        <v>0</v>
      </c>
      <c r="Q157" s="167">
        <v>0</v>
      </c>
      <c r="R157" s="166">
        <v>3.2391815226356147E-2</v>
      </c>
      <c r="S157" s="168">
        <v>6.5595726815304923E-4</v>
      </c>
      <c r="T157" s="168">
        <v>0</v>
      </c>
      <c r="U157" s="165">
        <v>4.7079431282133349E-3</v>
      </c>
      <c r="V157" s="487"/>
      <c r="W157" s="487"/>
      <c r="X157" s="487"/>
      <c r="Y157" s="487"/>
      <c r="Z157" s="487"/>
      <c r="AA157" s="487"/>
      <c r="AB157" s="487"/>
      <c r="AC157" s="487"/>
      <c r="AD157" s="487"/>
      <c r="AE157" s="487"/>
      <c r="AF157" s="487"/>
      <c r="AG157" s="487"/>
      <c r="AH157" s="487"/>
      <c r="AI157" s="487"/>
      <c r="AJ157" s="487"/>
      <c r="AK157" s="487"/>
      <c r="AL157" s="487"/>
      <c r="AM157" s="487"/>
      <c r="AN157" s="487"/>
      <c r="AO157" s="487"/>
      <c r="AP157" s="487"/>
      <c r="AQ157" s="487"/>
      <c r="AR157" s="487"/>
      <c r="AS157" s="487"/>
      <c r="AT157" s="487"/>
      <c r="AU157" s="487"/>
      <c r="AV157" s="487"/>
      <c r="AW157" s="487"/>
      <c r="AX157" s="487"/>
      <c r="AY157" s="487"/>
      <c r="AZ157" s="940"/>
      <c r="BA157" s="1124"/>
      <c r="BB157" s="643" t="s">
        <v>316</v>
      </c>
      <c r="BC157" s="497">
        <v>0</v>
      </c>
      <c r="BD157" s="484">
        <v>643.84950000000003</v>
      </c>
      <c r="BE157" s="484">
        <v>405.09620000000001</v>
      </c>
      <c r="BF157" s="484">
        <v>1761.9918000000002</v>
      </c>
      <c r="BG157" s="501">
        <v>4599.1296999999995</v>
      </c>
      <c r="BH157" s="497">
        <v>643.84950000000003</v>
      </c>
      <c r="BI157" s="484">
        <v>405.09620000000001</v>
      </c>
      <c r="BJ157" s="484">
        <v>1761.9918000000002</v>
      </c>
      <c r="BK157" s="484">
        <v>74.034199999999998</v>
      </c>
      <c r="BL157" s="501">
        <v>4525.0954999999994</v>
      </c>
      <c r="BM157" s="497">
        <v>0</v>
      </c>
      <c r="BN157" s="484">
        <v>0</v>
      </c>
      <c r="BO157" s="484">
        <v>0</v>
      </c>
      <c r="BP157" s="484">
        <v>0</v>
      </c>
      <c r="BQ157" s="501">
        <v>0</v>
      </c>
      <c r="BR157" s="497">
        <v>6930.9367999999995</v>
      </c>
      <c r="BS157" s="484">
        <v>74.034199999999998</v>
      </c>
      <c r="BT157" s="484">
        <v>0</v>
      </c>
      <c r="BU157" s="485">
        <v>405.09620000000001</v>
      </c>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row>
    <row r="158" s="362" customFormat="true" ht="15" customHeight="true" x14ac:dyDescent="0.2">
      <c r="A158" s="1133"/>
      <c r="B158" s="428" t="s">
        <v>317</v>
      </c>
      <c r="C158" s="169">
        <v>0.13030519506131447</v>
      </c>
      <c r="D158" s="168">
        <v>9.1057223529557696E-2</v>
      </c>
      <c r="E158" s="168">
        <v>3.1927848540274577E-2</v>
      </c>
      <c r="F158" s="168">
        <v>6.6825096146262322E-2</v>
      </c>
      <c r="G158" s="167">
        <v>0</v>
      </c>
      <c r="H158" s="166">
        <v>8.5186946663716304E-2</v>
      </c>
      <c r="I158" s="168">
        <v>0.12648739396119121</v>
      </c>
      <c r="J158" s="168">
        <v>4.0270690129799509E-2</v>
      </c>
      <c r="K158" s="168">
        <v>0</v>
      </c>
      <c r="L158" s="165">
        <v>0</v>
      </c>
      <c r="M158" s="169">
        <v>0.1627332387190194</v>
      </c>
      <c r="N158" s="168">
        <v>1.873691004432226E-2</v>
      </c>
      <c r="O158" s="168">
        <v>9.7757978478468177E-2</v>
      </c>
      <c r="P158" s="168">
        <v>4.5517865549571115E-2</v>
      </c>
      <c r="Q158" s="167">
        <v>2.4293541779638089E-2</v>
      </c>
      <c r="R158" s="166">
        <v>2.0008891329737932E-2</v>
      </c>
      <c r="S158" s="168">
        <v>3.1036917856395313E-3</v>
      </c>
      <c r="T158" s="168">
        <v>3.5166503293692135E-2</v>
      </c>
      <c r="U158" s="165">
        <v>0.3236435191102115</v>
      </c>
      <c r="V158" s="487"/>
      <c r="W158" s="487"/>
      <c r="X158" s="487"/>
      <c r="Y158" s="487"/>
      <c r="Z158" s="487"/>
      <c r="AA158" s="487"/>
      <c r="AB158" s="487"/>
      <c r="AC158" s="487"/>
      <c r="AD158" s="487"/>
      <c r="AE158" s="487"/>
      <c r="AF158" s="487"/>
      <c r="AG158" s="487"/>
      <c r="AH158" s="487"/>
      <c r="AI158" s="487"/>
      <c r="AJ158" s="487"/>
      <c r="AK158" s="487"/>
      <c r="AL158" s="487"/>
      <c r="AM158" s="487"/>
      <c r="AN158" s="487"/>
      <c r="AO158" s="487"/>
      <c r="AP158" s="487"/>
      <c r="AQ158" s="487"/>
      <c r="AR158" s="487"/>
      <c r="AS158" s="487"/>
      <c r="AT158" s="487"/>
      <c r="AU158" s="487"/>
      <c r="AV158" s="487"/>
      <c r="AW158" s="487"/>
      <c r="AX158" s="487"/>
      <c r="AY158" s="487"/>
      <c r="AZ158" s="940"/>
      <c r="BA158" s="1124"/>
      <c r="BB158" s="643" t="s">
        <v>317</v>
      </c>
      <c r="BC158" s="497">
        <v>16221.974200000001</v>
      </c>
      <c r="BD158" s="484">
        <v>11337.0296</v>
      </c>
      <c r="BE158" s="484">
        <v>3975.5884999999998</v>
      </c>
      <c r="BF158" s="484">
        <v>8315.3104999999996</v>
      </c>
      <c r="BG158" s="501">
        <v>0</v>
      </c>
      <c r="BH158" s="497">
        <v>3164.5972000000006</v>
      </c>
      <c r="BI158" s="484">
        <v>4696.95</v>
      </c>
      <c r="BJ158" s="484">
        <v>1496.3503999999998</v>
      </c>
      <c r="BK158" s="484">
        <v>0</v>
      </c>
      <c r="BL158" s="501">
        <v>0</v>
      </c>
      <c r="BM158" s="497">
        <v>14216.087</v>
      </c>
      <c r="BN158" s="484">
        <v>1635.566</v>
      </c>
      <c r="BO158" s="484">
        <v>8542.7536</v>
      </c>
      <c r="BP158" s="484">
        <v>3975.5884999999998</v>
      </c>
      <c r="BQ158" s="501">
        <v>2122.0101</v>
      </c>
      <c r="BR158" s="497">
        <v>4281.3396000000002</v>
      </c>
      <c r="BS158" s="484">
        <v>350.2962</v>
      </c>
      <c r="BT158" s="484">
        <v>7370.2755999999999</v>
      </c>
      <c r="BU158" s="485">
        <v>27847.991400000003</v>
      </c>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row>
    <row r="159" s="362" customFormat="true" ht="15" customHeight="true" x14ac:dyDescent="0.2">
      <c r="A159" s="1133"/>
      <c r="B159" s="428" t="s">
        <v>318</v>
      </c>
      <c r="C159" s="169">
        <v>4.2152245740065125E-2</v>
      </c>
      <c r="D159" s="168">
        <v>1.3295107045365468E-3</v>
      </c>
      <c r="E159" s="168">
        <v>1.8047895007718893E-2</v>
      </c>
      <c r="F159" s="168">
        <v>1.2177310383974696E-2</v>
      </c>
      <c r="G159" s="167">
        <v>0</v>
      </c>
      <c r="H159" s="166">
        <v>5.1910504396160892E-2</v>
      </c>
      <c r="I159" s="168">
        <v>0</v>
      </c>
      <c r="J159" s="168">
        <v>3.1183906764284619E-2</v>
      </c>
      <c r="K159" s="168">
        <v>0</v>
      </c>
      <c r="L159" s="165">
        <v>0</v>
      </c>
      <c r="M159" s="169">
        <v>3.9890212642472292E-2</v>
      </c>
      <c r="N159" s="168">
        <v>0</v>
      </c>
      <c r="O159" s="168">
        <v>0</v>
      </c>
      <c r="P159" s="168">
        <v>2.9812326905134783E-2</v>
      </c>
      <c r="Q159" s="167">
        <v>0</v>
      </c>
      <c r="R159" s="166">
        <v>9.9052578535942966E-3</v>
      </c>
      <c r="S159" s="168">
        <v>2.4608312111215919E-2</v>
      </c>
      <c r="T159" s="168">
        <v>0</v>
      </c>
      <c r="U159" s="165">
        <v>4.972804428735457E-2</v>
      </c>
      <c r="V159" s="487"/>
      <c r="W159" s="487"/>
      <c r="X159" s="487"/>
      <c r="Y159" s="487"/>
      <c r="Z159" s="487"/>
      <c r="AA159" s="487"/>
      <c r="AB159" s="487"/>
      <c r="AC159" s="487"/>
      <c r="AD159" s="487"/>
      <c r="AE159" s="487"/>
      <c r="AF159" s="487"/>
      <c r="AG159" s="487"/>
      <c r="AH159" s="487"/>
      <c r="AI159" s="487"/>
      <c r="AJ159" s="487"/>
      <c r="AK159" s="487"/>
      <c r="AL159" s="487"/>
      <c r="AM159" s="487"/>
      <c r="AN159" s="487"/>
      <c r="AO159" s="487"/>
      <c r="AP159" s="487"/>
      <c r="AQ159" s="487"/>
      <c r="AR159" s="487"/>
      <c r="AS159" s="487"/>
      <c r="AT159" s="487"/>
      <c r="AU159" s="487"/>
      <c r="AV159" s="487"/>
      <c r="AW159" s="487"/>
      <c r="AX159" s="487"/>
      <c r="AY159" s="487"/>
      <c r="AZ159" s="940"/>
      <c r="BA159" s="1124"/>
      <c r="BB159" s="643" t="s">
        <v>318</v>
      </c>
      <c r="BC159" s="497">
        <v>5247.6238000000003</v>
      </c>
      <c r="BD159" s="484">
        <v>165.53</v>
      </c>
      <c r="BE159" s="484">
        <v>2247.2858999999999</v>
      </c>
      <c r="BF159" s="484">
        <v>1515.2708</v>
      </c>
      <c r="BG159" s="501">
        <v>0</v>
      </c>
      <c r="BH159" s="497">
        <v>1928.4156</v>
      </c>
      <c r="BI159" s="484">
        <v>0</v>
      </c>
      <c r="BJ159" s="484">
        <v>1158.71</v>
      </c>
      <c r="BK159" s="484">
        <v>0</v>
      </c>
      <c r="BL159" s="501">
        <v>0</v>
      </c>
      <c r="BM159" s="497">
        <v>3484.7382000000002</v>
      </c>
      <c r="BN159" s="484">
        <v>0</v>
      </c>
      <c r="BO159" s="484">
        <v>0</v>
      </c>
      <c r="BP159" s="484">
        <v>2603.8467000000001</v>
      </c>
      <c r="BQ159" s="501">
        <v>0</v>
      </c>
      <c r="BR159" s="497">
        <v>2119.4463999999998</v>
      </c>
      <c r="BS159" s="484">
        <v>2777.4015000000004</v>
      </c>
      <c r="BT159" s="484">
        <v>0</v>
      </c>
      <c r="BU159" s="485">
        <v>4278.8626000000004</v>
      </c>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row>
    <row r="160" s="362" customFormat="true" ht="15" customHeight="true" x14ac:dyDescent="0.2">
      <c r="A160" s="1133"/>
      <c r="B160" s="428" t="s">
        <v>319</v>
      </c>
      <c r="C160" s="169">
        <v>1.8838310183328579</v>
      </c>
      <c r="D160" s="168">
        <v>0.56780784051419475</v>
      </c>
      <c r="E160" s="168">
        <v>0.74446280846714863</v>
      </c>
      <c r="F160" s="168">
        <v>0.17804705114557132</v>
      </c>
      <c r="G160" s="167">
        <v>0</v>
      </c>
      <c r="H160" s="166">
        <v>0.38748514049201838</v>
      </c>
      <c r="I160" s="168">
        <v>4.2133894948655104E-2</v>
      </c>
      <c r="J160" s="168">
        <v>0</v>
      </c>
      <c r="K160" s="168">
        <v>0</v>
      </c>
      <c r="L160" s="165">
        <v>0</v>
      </c>
      <c r="M160" s="169">
        <v>2.3563859557100506</v>
      </c>
      <c r="N160" s="168">
        <v>0.54188141406611023</v>
      </c>
      <c r="O160" s="168">
        <v>1.003765012846594</v>
      </c>
      <c r="P160" s="168">
        <v>0.62705215137888382</v>
      </c>
      <c r="Q160" s="167">
        <v>9.7049539094789736E-2</v>
      </c>
      <c r="R160" s="166">
        <v>0.10694650317270474</v>
      </c>
      <c r="S160" s="168">
        <v>0.28739661748309719</v>
      </c>
      <c r="T160" s="168">
        <v>0.55502648728168924</v>
      </c>
      <c r="U160" s="165">
        <v>2.8871634020737047</v>
      </c>
      <c r="V160" s="487"/>
      <c r="W160" s="487"/>
      <c r="X160" s="487"/>
      <c r="Y160" s="487"/>
      <c r="Z160" s="487"/>
      <c r="AA160" s="487"/>
      <c r="AB160" s="487"/>
      <c r="AC160" s="487"/>
      <c r="AD160" s="487"/>
      <c r="AE160" s="487"/>
      <c r="AF160" s="487"/>
      <c r="AG160" s="487"/>
      <c r="AH160" s="487"/>
      <c r="AI160" s="487"/>
      <c r="AJ160" s="487"/>
      <c r="AK160" s="487"/>
      <c r="AL160" s="487"/>
      <c r="AM160" s="487"/>
      <c r="AN160" s="487"/>
      <c r="AO160" s="487"/>
      <c r="AP160" s="487"/>
      <c r="AQ160" s="487"/>
      <c r="AR160" s="487"/>
      <c r="AS160" s="487"/>
      <c r="AT160" s="487"/>
      <c r="AU160" s="487"/>
      <c r="AV160" s="487"/>
      <c r="AW160" s="487"/>
      <c r="AX160" s="487"/>
      <c r="AY160" s="487"/>
      <c r="AZ160" s="940"/>
      <c r="BA160" s="1124"/>
      <c r="BB160" s="643" t="s">
        <v>319</v>
      </c>
      <c r="BC160" s="497">
        <v>234522.17819999997</v>
      </c>
      <c r="BD160" s="484">
        <v>70694.603299999973</v>
      </c>
      <c r="BE160" s="484">
        <v>92698.942000000025</v>
      </c>
      <c r="BF160" s="484">
        <v>22155.097399999999</v>
      </c>
      <c r="BG160" s="501">
        <v>0</v>
      </c>
      <c r="BH160" s="497">
        <v>14394.627800000002</v>
      </c>
      <c r="BI160" s="484">
        <v>1564.5891000000001</v>
      </c>
      <c r="BJ160" s="484">
        <v>0</v>
      </c>
      <c r="BK160" s="484">
        <v>0</v>
      </c>
      <c r="BL160" s="501">
        <v>0</v>
      </c>
      <c r="BM160" s="497">
        <v>205849.69620000003</v>
      </c>
      <c r="BN160" s="484">
        <v>47301.439499999993</v>
      </c>
      <c r="BO160" s="484">
        <v>87715.778400000025</v>
      </c>
      <c r="BP160" s="484">
        <v>54767.535600000003</v>
      </c>
      <c r="BQ160" s="501">
        <v>8477.1543000000001</v>
      </c>
      <c r="BR160" s="497">
        <v>22883.541700000005</v>
      </c>
      <c r="BS160" s="484">
        <v>32436.836499999998</v>
      </c>
      <c r="BT160" s="484">
        <v>116323.71130000004</v>
      </c>
      <c r="BU160" s="485">
        <v>248426.73139999999</v>
      </c>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row>
    <row r="161" s="362" customFormat="true" ht="15" customHeight="true" x14ac:dyDescent="0.2">
      <c r="A161" s="1134"/>
      <c r="B161" s="429" t="s">
        <v>47</v>
      </c>
      <c r="C161" s="169">
        <v>7.8139878006079355E-2</v>
      </c>
      <c r="D161" s="168">
        <v>4.7668992276883974E-2</v>
      </c>
      <c r="E161" s="168">
        <v>0</v>
      </c>
      <c r="F161" s="168">
        <v>1.8383861056291355E-2</v>
      </c>
      <c r="G161" s="167">
        <v>0</v>
      </c>
      <c r="H161" s="166">
        <v>0.24848809098293867</v>
      </c>
      <c r="I161" s="168">
        <v>7.488822834366928E-3</v>
      </c>
      <c r="J161" s="168">
        <v>0</v>
      </c>
      <c r="K161" s="168">
        <v>0</v>
      </c>
      <c r="L161" s="165">
        <v>0</v>
      </c>
      <c r="M161" s="169">
        <v>4.7665536539100717E-2</v>
      </c>
      <c r="N161" s="168">
        <v>2.5979496083837716E-2</v>
      </c>
      <c r="O161" s="168">
        <v>0</v>
      </c>
      <c r="P161" s="168">
        <v>0</v>
      </c>
      <c r="Q161" s="167">
        <v>2.3005352519810389E-2</v>
      </c>
      <c r="R161" s="166">
        <v>4.4698785675833241E-2</v>
      </c>
      <c r="S161" s="168">
        <v>1.6478088664172653E-2</v>
      </c>
      <c r="T161" s="168">
        <v>1.3722964711740952E-2</v>
      </c>
      <c r="U161" s="165">
        <v>4.2422074320993847E-2</v>
      </c>
      <c r="V161" s="487"/>
      <c r="W161" s="487"/>
      <c r="X161" s="487"/>
      <c r="Y161" s="487"/>
      <c r="Z161" s="487"/>
      <c r="AA161" s="487"/>
      <c r="AB161" s="487"/>
      <c r="AC161" s="487"/>
      <c r="AD161" s="487"/>
      <c r="AE161" s="487"/>
      <c r="AF161" s="487"/>
      <c r="AG161" s="487"/>
      <c r="AH161" s="487"/>
      <c r="AI161" s="487"/>
      <c r="AJ161" s="487"/>
      <c r="AK161" s="487"/>
      <c r="AL161" s="487"/>
      <c r="AM161" s="487"/>
      <c r="AN161" s="487"/>
      <c r="AO161" s="487"/>
      <c r="AP161" s="487"/>
      <c r="AQ161" s="487"/>
      <c r="AR161" s="487"/>
      <c r="AS161" s="487"/>
      <c r="AT161" s="487"/>
      <c r="AU161" s="487"/>
      <c r="AV161" s="487"/>
      <c r="AW161" s="487"/>
      <c r="AX161" s="487"/>
      <c r="AY161" s="487"/>
      <c r="AZ161" s="940"/>
      <c r="BA161" s="1124"/>
      <c r="BB161" s="643" t="s">
        <v>47</v>
      </c>
      <c r="BC161" s="497">
        <v>9727.8015999999989</v>
      </c>
      <c r="BD161" s="484">
        <v>5935.0017000000007</v>
      </c>
      <c r="BE161" s="484">
        <v>0</v>
      </c>
      <c r="BF161" s="484">
        <v>2287.5763999999999</v>
      </c>
      <c r="BG161" s="501">
        <v>0</v>
      </c>
      <c r="BH161" s="497">
        <v>9231.0470999999998</v>
      </c>
      <c r="BI161" s="484">
        <v>278.08800000000002</v>
      </c>
      <c r="BJ161" s="484">
        <v>0</v>
      </c>
      <c r="BK161" s="484">
        <v>0</v>
      </c>
      <c r="BL161" s="501">
        <v>0</v>
      </c>
      <c r="BM161" s="497">
        <v>4163.9767000000002</v>
      </c>
      <c r="BN161" s="484">
        <v>2267.7795000000001</v>
      </c>
      <c r="BO161" s="484">
        <v>0</v>
      </c>
      <c r="BP161" s="484">
        <v>0</v>
      </c>
      <c r="BQ161" s="501">
        <v>2009.4884</v>
      </c>
      <c r="BR161" s="497">
        <v>9564.2820999999985</v>
      </c>
      <c r="BS161" s="484">
        <v>1859.7889999999998</v>
      </c>
      <c r="BT161" s="484">
        <v>2876.0901000000003</v>
      </c>
      <c r="BU161" s="485">
        <v>3650.2184999999999</v>
      </c>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row>
    <row r="162" s="422" customFormat="true" ht="15" customHeight="true" x14ac:dyDescent="0.2">
      <c r="A162" s="72"/>
      <c r="B162" s="70"/>
      <c r="C162" s="144"/>
      <c r="D162" s="146"/>
      <c r="E162" s="146"/>
      <c r="F162" s="146"/>
      <c r="G162" s="145"/>
      <c r="H162" s="143"/>
      <c r="I162" s="146"/>
      <c r="J162" s="146"/>
      <c r="K162" s="146"/>
      <c r="L162" s="142"/>
      <c r="M162" s="144"/>
      <c r="N162" s="146"/>
      <c r="O162" s="146"/>
      <c r="P162" s="146"/>
      <c r="Q162" s="145"/>
      <c r="R162" s="143"/>
      <c r="S162" s="146"/>
      <c r="T162" s="146"/>
      <c r="U162" s="142"/>
      <c r="V162" s="885"/>
      <c r="W162" s="885"/>
      <c r="X162" s="885"/>
      <c r="Y162" s="885"/>
      <c r="Z162" s="885"/>
      <c r="AA162" s="885"/>
      <c r="AB162" s="885"/>
      <c r="AC162" s="885"/>
      <c r="AD162" s="885"/>
      <c r="AE162" s="885"/>
      <c r="AF162" s="885"/>
      <c r="AG162" s="885"/>
      <c r="AH162" s="885"/>
      <c r="AI162" s="885"/>
      <c r="AJ162" s="885"/>
      <c r="AK162" s="885"/>
      <c r="AL162" s="885"/>
      <c r="AM162" s="885"/>
      <c r="AN162" s="885"/>
      <c r="AO162" s="885"/>
      <c r="AP162" s="885"/>
      <c r="AQ162" s="885"/>
      <c r="AR162" s="885"/>
      <c r="AS162" s="885"/>
      <c r="AT162" s="885"/>
      <c r="AU162" s="885"/>
      <c r="AV162" s="885"/>
      <c r="AW162" s="885"/>
      <c r="AX162" s="885"/>
      <c r="AY162" s="885"/>
      <c r="AZ162" s="395"/>
      <c r="BA162" s="1127"/>
      <c r="BB162" s="643" t="s">
        <v>186</v>
      </c>
      <c r="BC162" s="497">
        <v>12449215.238399995</v>
      </c>
      <c r="BD162" s="484">
        <v>12450445.072399924</v>
      </c>
      <c r="BE162" s="484">
        <v>12451789.524700025</v>
      </c>
      <c r="BF162" s="484">
        <v>12443394.741700038</v>
      </c>
      <c r="BG162" s="501">
        <v>12451530.603799967</v>
      </c>
      <c r="BH162" s="497">
        <v>3714885.1131999758</v>
      </c>
      <c r="BI162" s="484">
        <v>3713373.9994999943</v>
      </c>
      <c r="BJ162" s="484">
        <v>3715730.7092999886</v>
      </c>
      <c r="BK162" s="484">
        <v>3715012.0840000045</v>
      </c>
      <c r="BL162" s="501">
        <v>3714760.347200017</v>
      </c>
      <c r="BM162" s="497">
        <v>8735822.5718999952</v>
      </c>
      <c r="BN162" s="484">
        <v>8729112.7305999752</v>
      </c>
      <c r="BO162" s="484">
        <v>8738676.6102999933</v>
      </c>
      <c r="BP162" s="484">
        <v>8734127.6924999822</v>
      </c>
      <c r="BQ162" s="501">
        <v>8734873.3225000035</v>
      </c>
      <c r="BR162" s="497">
        <v>21397185.528400168</v>
      </c>
      <c r="BS162" s="484">
        <v>11286436.418100057</v>
      </c>
      <c r="BT162" s="484">
        <v>20958227.033399753</v>
      </c>
      <c r="BU162" s="485">
        <v>8604526.2010999285</v>
      </c>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row>
    <row r="163" s="422" customFormat="true" ht="15" customHeight="true" x14ac:dyDescent="0.2">
      <c r="A163" s="74"/>
      <c r="B163" s="69"/>
      <c r="C163" s="144"/>
      <c r="D163" s="146"/>
      <c r="E163" s="146"/>
      <c r="F163" s="146"/>
      <c r="G163" s="145"/>
      <c r="H163" s="143"/>
      <c r="I163" s="146"/>
      <c r="J163" s="146"/>
      <c r="K163" s="146"/>
      <c r="L163" s="142"/>
      <c r="M163" s="144"/>
      <c r="N163" s="146"/>
      <c r="O163" s="146"/>
      <c r="P163" s="146"/>
      <c r="Q163" s="145"/>
      <c r="R163" s="143"/>
      <c r="S163" s="146"/>
      <c r="T163" s="146"/>
      <c r="U163" s="142"/>
      <c r="V163" s="885"/>
      <c r="W163" s="885"/>
      <c r="X163" s="885"/>
      <c r="Y163" s="885"/>
      <c r="Z163" s="885"/>
      <c r="AA163" s="885"/>
      <c r="AB163" s="885"/>
      <c r="AC163" s="885"/>
      <c r="AD163" s="885"/>
      <c r="AE163" s="885"/>
      <c r="AF163" s="885"/>
      <c r="AG163" s="885"/>
      <c r="AH163" s="885"/>
      <c r="AI163" s="885"/>
      <c r="AJ163" s="885"/>
      <c r="AK163" s="885"/>
      <c r="AL163" s="885"/>
      <c r="AM163" s="885"/>
      <c r="AN163" s="885"/>
      <c r="AO163" s="885"/>
      <c r="AP163" s="885"/>
      <c r="AQ163" s="885"/>
      <c r="AR163" s="885"/>
      <c r="AS163" s="885"/>
      <c r="AT163" s="885"/>
      <c r="AU163" s="885"/>
      <c r="AV163" s="885"/>
      <c r="AW163" s="885"/>
      <c r="AX163" s="885"/>
      <c r="AY163" s="885"/>
      <c r="AZ163" s="395"/>
      <c r="BA163" s="942"/>
      <c r="BB163" s="643"/>
      <c r="BC163" s="497"/>
      <c r="BD163" s="484"/>
      <c r="BE163" s="484"/>
      <c r="BF163" s="484"/>
      <c r="BG163" s="501"/>
      <c r="BH163" s="497"/>
      <c r="BI163" s="484"/>
      <c r="BJ163" s="484"/>
      <c r="BK163" s="484"/>
      <c r="BL163" s="501"/>
      <c r="BM163" s="497"/>
      <c r="BN163" s="484"/>
      <c r="BO163" s="484"/>
      <c r="BP163" s="484"/>
      <c r="BQ163" s="501"/>
      <c r="BR163" s="497"/>
      <c r="BS163" s="484"/>
      <c r="BT163" s="484"/>
      <c r="BU163" s="485"/>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row>
    <row r="164" s="422" customFormat="true" ht="15" customHeight="true" x14ac:dyDescent="0.2">
      <c r="A164" s="74"/>
      <c r="B164" s="69"/>
      <c r="C164" s="144"/>
      <c r="D164" s="146"/>
      <c r="E164" s="146"/>
      <c r="F164" s="146"/>
      <c r="G164" s="145"/>
      <c r="H164" s="143"/>
      <c r="I164" s="146"/>
      <c r="J164" s="146"/>
      <c r="K164" s="146"/>
      <c r="L164" s="142"/>
      <c r="M164" s="144"/>
      <c r="N164" s="146"/>
      <c r="O164" s="146"/>
      <c r="P164" s="146"/>
      <c r="Q164" s="145"/>
      <c r="R164" s="143"/>
      <c r="S164" s="146"/>
      <c r="T164" s="146"/>
      <c r="U164" s="142"/>
      <c r="V164" s="885"/>
      <c r="W164" s="885"/>
      <c r="X164" s="885"/>
      <c r="Y164" s="885"/>
      <c r="Z164" s="885"/>
      <c r="AA164" s="885"/>
      <c r="AB164" s="885"/>
      <c r="AC164" s="885"/>
      <c r="AD164" s="885"/>
      <c r="AE164" s="885"/>
      <c r="AF164" s="885"/>
      <c r="AG164" s="885"/>
      <c r="AH164" s="885"/>
      <c r="AI164" s="885"/>
      <c r="AJ164" s="885"/>
      <c r="AK164" s="885"/>
      <c r="AL164" s="885"/>
      <c r="AM164" s="885"/>
      <c r="AN164" s="885"/>
      <c r="AO164" s="885"/>
      <c r="AP164" s="885"/>
      <c r="AQ164" s="885"/>
      <c r="AR164" s="885"/>
      <c r="AS164" s="885"/>
      <c r="AT164" s="885"/>
      <c r="AU164" s="885"/>
      <c r="AV164" s="885"/>
      <c r="AW164" s="885"/>
      <c r="AX164" s="885"/>
      <c r="AY164" s="885"/>
      <c r="AZ164" s="395"/>
      <c r="BA164" s="942"/>
      <c r="BB164" s="643"/>
      <c r="BC164" s="497"/>
      <c r="BD164" s="484"/>
      <c r="BE164" s="484"/>
      <c r="BF164" s="484"/>
      <c r="BG164" s="501"/>
      <c r="BH164" s="497"/>
      <c r="BI164" s="484"/>
      <c r="BJ164" s="484"/>
      <c r="BK164" s="484"/>
      <c r="BL164" s="501"/>
      <c r="BM164" s="497"/>
      <c r="BN164" s="484"/>
      <c r="BO164" s="484"/>
      <c r="BP164" s="484"/>
      <c r="BQ164" s="501"/>
      <c r="BR164" s="497"/>
      <c r="BS164" s="484"/>
      <c r="BT164" s="484"/>
      <c r="BU164" s="485"/>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row>
    <row r="165" s="422" customFormat="true" ht="15" customHeight="true" x14ac:dyDescent="0.2">
      <c r="A165" s="74"/>
      <c r="B165" s="69"/>
      <c r="C165" s="144"/>
      <c r="D165" s="146"/>
      <c r="E165" s="146"/>
      <c r="F165" s="146"/>
      <c r="G165" s="145"/>
      <c r="H165" s="143"/>
      <c r="I165" s="146"/>
      <c r="J165" s="146"/>
      <c r="K165" s="146"/>
      <c r="L165" s="142"/>
      <c r="M165" s="144"/>
      <c r="N165" s="146"/>
      <c r="O165" s="146"/>
      <c r="P165" s="146"/>
      <c r="Q165" s="145"/>
      <c r="R165" s="143"/>
      <c r="S165" s="146"/>
      <c r="T165" s="146"/>
      <c r="U165" s="142"/>
      <c r="V165" s="885"/>
      <c r="W165" s="885"/>
      <c r="X165" s="885"/>
      <c r="Y165" s="885"/>
      <c r="Z165" s="885"/>
      <c r="AA165" s="885"/>
      <c r="AB165" s="885"/>
      <c r="AC165" s="885"/>
      <c r="AD165" s="885"/>
      <c r="AE165" s="885"/>
      <c r="AF165" s="885"/>
      <c r="AG165" s="885"/>
      <c r="AH165" s="885"/>
      <c r="AI165" s="885"/>
      <c r="AJ165" s="885"/>
      <c r="AK165" s="885"/>
      <c r="AL165" s="885"/>
      <c r="AM165" s="885"/>
      <c r="AN165" s="885"/>
      <c r="AO165" s="885"/>
      <c r="AP165" s="885"/>
      <c r="AQ165" s="885"/>
      <c r="AR165" s="885"/>
      <c r="AS165" s="885"/>
      <c r="AT165" s="885"/>
      <c r="AU165" s="885"/>
      <c r="AV165" s="885"/>
      <c r="AW165" s="885"/>
      <c r="AX165" s="885"/>
      <c r="AY165" s="885"/>
      <c r="AZ165" s="395"/>
      <c r="BA165" s="942"/>
      <c r="BB165" s="643"/>
      <c r="BC165" s="497"/>
      <c r="BD165" s="484"/>
      <c r="BE165" s="484"/>
      <c r="BF165" s="484"/>
      <c r="BG165" s="501"/>
      <c r="BH165" s="497"/>
      <c r="BI165" s="484"/>
      <c r="BJ165" s="484"/>
      <c r="BK165" s="484"/>
      <c r="BL165" s="501"/>
      <c r="BM165" s="497"/>
      <c r="BN165" s="484"/>
      <c r="BO165" s="484"/>
      <c r="BP165" s="484"/>
      <c r="BQ165" s="501"/>
      <c r="BR165" s="497"/>
      <c r="BS165" s="484"/>
      <c r="BT165" s="484"/>
      <c r="BU165" s="485"/>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row>
    <row r="166" s="422" customFormat="true" ht="15" customHeight="true" x14ac:dyDescent="0.2">
      <c r="A166" s="74"/>
      <c r="B166" s="69"/>
      <c r="C166" s="144"/>
      <c r="D166" s="146"/>
      <c r="E166" s="146"/>
      <c r="F166" s="146"/>
      <c r="G166" s="145"/>
      <c r="H166" s="143"/>
      <c r="I166" s="146"/>
      <c r="J166" s="146"/>
      <c r="K166" s="146"/>
      <c r="L166" s="142"/>
      <c r="M166" s="144"/>
      <c r="N166" s="146"/>
      <c r="O166" s="146"/>
      <c r="P166" s="146"/>
      <c r="Q166" s="145"/>
      <c r="R166" s="143"/>
      <c r="S166" s="146"/>
      <c r="T166" s="146"/>
      <c r="U166" s="142"/>
      <c r="V166" s="885"/>
      <c r="W166" s="885"/>
      <c r="X166" s="885"/>
      <c r="Y166" s="885"/>
      <c r="Z166" s="885"/>
      <c r="AA166" s="885"/>
      <c r="AB166" s="885"/>
      <c r="AC166" s="885"/>
      <c r="AD166" s="885"/>
      <c r="AE166" s="885"/>
      <c r="AF166" s="885"/>
      <c r="AG166" s="885"/>
      <c r="AH166" s="885"/>
      <c r="AI166" s="885"/>
      <c r="AJ166" s="885"/>
      <c r="AK166" s="885"/>
      <c r="AL166" s="885"/>
      <c r="AM166" s="885"/>
      <c r="AN166" s="885"/>
      <c r="AO166" s="885"/>
      <c r="AP166" s="885"/>
      <c r="AQ166" s="885"/>
      <c r="AR166" s="885"/>
      <c r="AS166" s="885"/>
      <c r="AT166" s="885"/>
      <c r="AU166" s="885"/>
      <c r="AV166" s="885"/>
      <c r="AW166" s="885"/>
      <c r="AX166" s="885"/>
      <c r="AY166" s="885"/>
      <c r="AZ166" s="395"/>
      <c r="BA166" s="942"/>
      <c r="BB166" s="643"/>
      <c r="BC166" s="497"/>
      <c r="BD166" s="484"/>
      <c r="BE166" s="484"/>
      <c r="BF166" s="484"/>
      <c r="BG166" s="501"/>
      <c r="BH166" s="497"/>
      <c r="BI166" s="484"/>
      <c r="BJ166" s="484"/>
      <c r="BK166" s="484"/>
      <c r="BL166" s="501"/>
      <c r="BM166" s="497"/>
      <c r="BN166" s="484"/>
      <c r="BO166" s="484"/>
      <c r="BP166" s="484"/>
      <c r="BQ166" s="501"/>
      <c r="BR166" s="497"/>
      <c r="BS166" s="484"/>
      <c r="BT166" s="484"/>
      <c r="BU166" s="485"/>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row>
    <row r="167" s="362" customFormat="true" ht="15" customHeight="true" x14ac:dyDescent="0.2">
      <c r="A167" s="214"/>
      <c r="B167" s="185"/>
      <c r="C167" s="129"/>
      <c r="D167" s="206"/>
      <c r="E167" s="206"/>
      <c r="F167" s="206"/>
      <c r="G167" s="195"/>
      <c r="H167" s="128"/>
      <c r="I167" s="206"/>
      <c r="J167" s="206"/>
      <c r="K167" s="206"/>
      <c r="L167" s="201"/>
      <c r="M167" s="129"/>
      <c r="N167" s="206"/>
      <c r="O167" s="206"/>
      <c r="P167" s="206"/>
      <c r="Q167" s="195"/>
      <c r="R167" s="128"/>
      <c r="S167" s="206"/>
      <c r="T167" s="206"/>
      <c r="U167" s="201"/>
      <c r="V167" s="487"/>
      <c r="W167" s="487"/>
      <c r="X167" s="487"/>
      <c r="Y167" s="487"/>
      <c r="Z167" s="487"/>
      <c r="AA167" s="487"/>
      <c r="AB167" s="487"/>
      <c r="AC167" s="487"/>
      <c r="AD167" s="487"/>
      <c r="AE167" s="487"/>
      <c r="AF167" s="487"/>
      <c r="AG167" s="487"/>
      <c r="AH167" s="487"/>
      <c r="AI167" s="487"/>
      <c r="AJ167" s="487"/>
      <c r="AK167" s="487"/>
      <c r="AL167" s="487"/>
      <c r="AM167" s="487"/>
      <c r="AN167" s="487"/>
      <c r="AO167" s="487"/>
      <c r="AP167" s="487"/>
      <c r="AQ167" s="487"/>
      <c r="AR167" s="487"/>
      <c r="AS167" s="487"/>
      <c r="AT167" s="487"/>
      <c r="AU167" s="487"/>
      <c r="AV167" s="487"/>
      <c r="AW167" s="487"/>
      <c r="AX167" s="487"/>
      <c r="AY167" s="487"/>
      <c r="AZ167" s="940"/>
      <c r="BA167" s="942"/>
      <c r="BB167" s="643"/>
      <c r="BC167" s="497"/>
      <c r="BD167" s="484"/>
      <c r="BE167" s="484"/>
      <c r="BF167" s="484"/>
      <c r="BG167" s="501"/>
      <c r="BH167" s="497"/>
      <c r="BI167" s="484"/>
      <c r="BJ167" s="484"/>
      <c r="BK167" s="484"/>
      <c r="BL167" s="501"/>
      <c r="BM167" s="497"/>
      <c r="BN167" s="484"/>
      <c r="BO167" s="484"/>
      <c r="BP167" s="484"/>
      <c r="BQ167" s="501"/>
      <c r="BR167" s="497"/>
      <c r="BS167" s="484"/>
      <c r="BT167" s="484"/>
      <c r="BU167" s="485"/>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row>
    <row r="168" s="362" customFormat="true" ht="15" customHeight="true" x14ac:dyDescent="0.2">
      <c r="A168" s="192"/>
      <c r="B168" s="186"/>
      <c r="C168" s="204"/>
      <c r="D168" s="203"/>
      <c r="E168" s="203"/>
      <c r="F168" s="203"/>
      <c r="G168" s="193"/>
      <c r="H168" s="196"/>
      <c r="I168" s="203"/>
      <c r="J168" s="203"/>
      <c r="K168" s="203"/>
      <c r="L168" s="199"/>
      <c r="M168" s="204"/>
      <c r="N168" s="203"/>
      <c r="O168" s="203"/>
      <c r="P168" s="203"/>
      <c r="Q168" s="193"/>
      <c r="R168" s="196"/>
      <c r="S168" s="203"/>
      <c r="T168" s="203"/>
      <c r="U168" s="199"/>
      <c r="V168" s="487"/>
      <c r="W168" s="487"/>
      <c r="X168" s="487"/>
      <c r="Y168" s="487"/>
      <c r="Z168" s="487"/>
      <c r="AA168" s="487"/>
      <c r="AB168" s="487"/>
      <c r="AC168" s="487"/>
      <c r="AD168" s="487"/>
      <c r="AE168" s="487"/>
      <c r="AF168" s="487"/>
      <c r="AG168" s="487"/>
      <c r="AH168" s="487"/>
      <c r="AI168" s="487"/>
      <c r="AJ168" s="487"/>
      <c r="AK168" s="487"/>
      <c r="AL168" s="487"/>
      <c r="AM168" s="487"/>
      <c r="AN168" s="487"/>
      <c r="AO168" s="487"/>
      <c r="AP168" s="487"/>
      <c r="AQ168" s="487"/>
      <c r="AR168" s="487"/>
      <c r="AS168" s="487"/>
      <c r="AT168" s="487"/>
      <c r="AU168" s="487"/>
      <c r="AV168" s="487"/>
      <c r="AW168" s="487"/>
      <c r="AX168" s="487"/>
      <c r="AY168" s="487"/>
      <c r="AZ168" s="940"/>
      <c r="BA168" s="942"/>
      <c r="BB168" s="643"/>
      <c r="BC168" s="497"/>
      <c r="BD168" s="484"/>
      <c r="BE168" s="484"/>
      <c r="BF168" s="484"/>
      <c r="BG168" s="501"/>
      <c r="BH168" s="497"/>
      <c r="BI168" s="484"/>
      <c r="BJ168" s="484"/>
      <c r="BK168" s="484"/>
      <c r="BL168" s="501"/>
      <c r="BM168" s="497"/>
      <c r="BN168" s="484"/>
      <c r="BO168" s="484"/>
      <c r="BP168" s="484"/>
      <c r="BQ168" s="501"/>
      <c r="BR168" s="497"/>
      <c r="BS168" s="484"/>
      <c r="BT168" s="484"/>
      <c r="BU168" s="485"/>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row>
    <row r="169" s="362" customFormat="true" ht="15" customHeight="true" x14ac:dyDescent="0.2">
      <c r="A169" s="192"/>
      <c r="B169" s="186"/>
      <c r="C169" s="204"/>
      <c r="D169" s="203"/>
      <c r="E169" s="203"/>
      <c r="F169" s="203"/>
      <c r="G169" s="193"/>
      <c r="H169" s="196"/>
      <c r="I169" s="203"/>
      <c r="J169" s="203"/>
      <c r="K169" s="203"/>
      <c r="L169" s="199"/>
      <c r="M169" s="204"/>
      <c r="N169" s="203"/>
      <c r="O169" s="203"/>
      <c r="P169" s="203"/>
      <c r="Q169" s="193"/>
      <c r="R169" s="196"/>
      <c r="S169" s="203"/>
      <c r="T169" s="203"/>
      <c r="U169" s="199"/>
      <c r="V169" s="487"/>
      <c r="W169" s="487"/>
      <c r="X169" s="487"/>
      <c r="Y169" s="487"/>
      <c r="Z169" s="487"/>
      <c r="AA169" s="487"/>
      <c r="AB169" s="487"/>
      <c r="AC169" s="487"/>
      <c r="AD169" s="487"/>
      <c r="AE169" s="487"/>
      <c r="AF169" s="487"/>
      <c r="AG169" s="487"/>
      <c r="AH169" s="487"/>
      <c r="AI169" s="487"/>
      <c r="AJ169" s="487"/>
      <c r="AK169" s="487"/>
      <c r="AL169" s="487"/>
      <c r="AM169" s="487"/>
      <c r="AN169" s="487"/>
      <c r="AO169" s="487"/>
      <c r="AP169" s="487"/>
      <c r="AQ169" s="487"/>
      <c r="AR169" s="487"/>
      <c r="AS169" s="487"/>
      <c r="AT169" s="487"/>
      <c r="AU169" s="487"/>
      <c r="AV169" s="487"/>
      <c r="AW169" s="487"/>
      <c r="AX169" s="487"/>
      <c r="AY169" s="487"/>
      <c r="AZ169" s="940"/>
      <c r="BA169" s="942"/>
      <c r="BB169" s="643"/>
      <c r="BC169" s="497"/>
      <c r="BD169" s="484"/>
      <c r="BE169" s="484"/>
      <c r="BF169" s="484"/>
      <c r="BG169" s="501"/>
      <c r="BH169" s="497"/>
      <c r="BI169" s="484"/>
      <c r="BJ169" s="484"/>
      <c r="BK169" s="484"/>
      <c r="BL169" s="501"/>
      <c r="BM169" s="497"/>
      <c r="BN169" s="484"/>
      <c r="BO169" s="484"/>
      <c r="BP169" s="484"/>
      <c r="BQ169" s="501"/>
      <c r="BR169" s="497"/>
      <c r="BS169" s="484"/>
      <c r="BT169" s="484"/>
      <c r="BU169" s="485"/>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row>
    <row r="170" s="362" customFormat="true" ht="15" customHeight="true" x14ac:dyDescent="0.2">
      <c r="A170" s="192"/>
      <c r="B170" s="186"/>
      <c r="C170" s="151"/>
      <c r="D170" s="150"/>
      <c r="E170" s="150"/>
      <c r="F170" s="150"/>
      <c r="G170" s="149"/>
      <c r="H170" s="148"/>
      <c r="I170" s="150"/>
      <c r="J170" s="150"/>
      <c r="K170" s="150"/>
      <c r="L170" s="147"/>
      <c r="M170" s="151"/>
      <c r="N170" s="150"/>
      <c r="O170" s="150"/>
      <c r="P170" s="150"/>
      <c r="Q170" s="149"/>
      <c r="R170" s="148"/>
      <c r="S170" s="150"/>
      <c r="T170" s="150"/>
      <c r="U170" s="147"/>
      <c r="V170" s="487"/>
      <c r="W170" s="487"/>
      <c r="X170" s="487"/>
      <c r="Y170" s="487"/>
      <c r="Z170" s="487"/>
      <c r="AA170" s="487"/>
      <c r="AB170" s="487"/>
      <c r="AC170" s="487"/>
      <c r="AD170" s="487"/>
      <c r="AE170" s="487"/>
      <c r="AF170" s="487"/>
      <c r="AG170" s="487"/>
      <c r="AH170" s="487"/>
      <c r="AI170" s="487"/>
      <c r="AJ170" s="487"/>
      <c r="AK170" s="487"/>
      <c r="AL170" s="487"/>
      <c r="AM170" s="487"/>
      <c r="AN170" s="487"/>
      <c r="AO170" s="487"/>
      <c r="AP170" s="487"/>
      <c r="AQ170" s="487"/>
      <c r="AR170" s="487"/>
      <c r="AS170" s="487"/>
      <c r="AT170" s="487"/>
      <c r="AU170" s="487"/>
      <c r="AV170" s="487"/>
      <c r="AW170" s="487"/>
      <c r="AX170" s="487"/>
      <c r="AY170" s="487"/>
      <c r="AZ170" s="940"/>
      <c r="BA170" s="942"/>
      <c r="BB170" s="643"/>
      <c r="BC170" s="497"/>
      <c r="BD170" s="484"/>
      <c r="BE170" s="484"/>
      <c r="BF170" s="484"/>
      <c r="BG170" s="501"/>
      <c r="BH170" s="497"/>
      <c r="BI170" s="484"/>
      <c r="BJ170" s="484"/>
      <c r="BK170" s="484"/>
      <c r="BL170" s="501"/>
      <c r="BM170" s="497"/>
      <c r="BN170" s="484"/>
      <c r="BO170" s="484"/>
      <c r="BP170" s="484"/>
      <c r="BQ170" s="501"/>
      <c r="BR170" s="497"/>
      <c r="BS170" s="484"/>
      <c r="BT170" s="484"/>
      <c r="BU170" s="485"/>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row>
    <row r="171" s="362" customFormat="true" ht="15" customHeight="true" x14ac:dyDescent="0.2">
      <c r="A171" s="192"/>
      <c r="B171" s="186"/>
      <c r="C171" s="151"/>
      <c r="D171" s="150"/>
      <c r="E171" s="150"/>
      <c r="F171" s="150"/>
      <c r="G171" s="149"/>
      <c r="H171" s="148"/>
      <c r="I171" s="150"/>
      <c r="J171" s="150"/>
      <c r="K171" s="150"/>
      <c r="L171" s="147"/>
      <c r="M171" s="151"/>
      <c r="N171" s="150"/>
      <c r="O171" s="150"/>
      <c r="P171" s="150"/>
      <c r="Q171" s="149"/>
      <c r="R171" s="148"/>
      <c r="S171" s="150"/>
      <c r="T171" s="150"/>
      <c r="U171" s="147"/>
      <c r="V171" s="487"/>
      <c r="W171" s="487"/>
      <c r="X171" s="487"/>
      <c r="Y171" s="487"/>
      <c r="Z171" s="487"/>
      <c r="AA171" s="487"/>
      <c r="AB171" s="487"/>
      <c r="AC171" s="487"/>
      <c r="AD171" s="487"/>
      <c r="AE171" s="487"/>
      <c r="AF171" s="487"/>
      <c r="AG171" s="487"/>
      <c r="AH171" s="487"/>
      <c r="AI171" s="487"/>
      <c r="AJ171" s="487"/>
      <c r="AK171" s="487"/>
      <c r="AL171" s="487"/>
      <c r="AM171" s="487"/>
      <c r="AN171" s="487"/>
      <c r="AO171" s="487"/>
      <c r="AP171" s="487"/>
      <c r="AQ171" s="487"/>
      <c r="AR171" s="487"/>
      <c r="AS171" s="487"/>
      <c r="AT171" s="487"/>
      <c r="AU171" s="487"/>
      <c r="AV171" s="487"/>
      <c r="AW171" s="487"/>
      <c r="AX171" s="487"/>
      <c r="AY171" s="487"/>
      <c r="AZ171" s="940"/>
      <c r="BA171" s="942"/>
      <c r="BB171" s="643"/>
      <c r="BC171" s="497"/>
      <c r="BD171" s="484"/>
      <c r="BE171" s="484"/>
      <c r="BF171" s="484"/>
      <c r="BG171" s="501"/>
      <c r="BH171" s="497"/>
      <c r="BI171" s="484"/>
      <c r="BJ171" s="484"/>
      <c r="BK171" s="484"/>
      <c r="BL171" s="501"/>
      <c r="BM171" s="497"/>
      <c r="BN171" s="484"/>
      <c r="BO171" s="484"/>
      <c r="BP171" s="484"/>
      <c r="BQ171" s="501"/>
      <c r="BR171" s="497"/>
      <c r="BS171" s="484"/>
      <c r="BT171" s="484"/>
      <c r="BU171" s="485"/>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row>
    <row r="172" s="362" customFormat="true" ht="15" customHeight="true" x14ac:dyDescent="0.2">
      <c r="A172" s="192"/>
      <c r="B172" s="186"/>
      <c r="C172" s="151"/>
      <c r="D172" s="150"/>
      <c r="E172" s="150"/>
      <c r="F172" s="150"/>
      <c r="G172" s="149"/>
      <c r="H172" s="148"/>
      <c r="I172" s="150"/>
      <c r="J172" s="150"/>
      <c r="K172" s="150"/>
      <c r="L172" s="147"/>
      <c r="M172" s="151"/>
      <c r="N172" s="150"/>
      <c r="O172" s="150"/>
      <c r="P172" s="150"/>
      <c r="Q172" s="149"/>
      <c r="R172" s="148"/>
      <c r="S172" s="150"/>
      <c r="T172" s="150"/>
      <c r="U172" s="147"/>
      <c r="V172" s="487"/>
      <c r="W172" s="487"/>
      <c r="X172" s="487"/>
      <c r="Y172" s="487"/>
      <c r="Z172" s="487"/>
      <c r="AA172" s="487"/>
      <c r="AB172" s="487"/>
      <c r="AC172" s="487"/>
      <c r="AD172" s="487"/>
      <c r="AE172" s="487"/>
      <c r="AF172" s="487"/>
      <c r="AG172" s="487"/>
      <c r="AH172" s="487"/>
      <c r="AI172" s="487"/>
      <c r="AJ172" s="487"/>
      <c r="AK172" s="487"/>
      <c r="AL172" s="487"/>
      <c r="AM172" s="487"/>
      <c r="AN172" s="487"/>
      <c r="AO172" s="487"/>
      <c r="AP172" s="487"/>
      <c r="AQ172" s="487"/>
      <c r="AR172" s="487"/>
      <c r="AS172" s="487"/>
      <c r="AT172" s="487"/>
      <c r="AU172" s="487"/>
      <c r="AV172" s="487"/>
      <c r="AW172" s="487"/>
      <c r="AX172" s="487"/>
      <c r="AY172" s="487"/>
      <c r="AZ172" s="940"/>
      <c r="BA172" s="942"/>
      <c r="BB172" s="643"/>
      <c r="BC172" s="497"/>
      <c r="BD172" s="484"/>
      <c r="BE172" s="484"/>
      <c r="BF172" s="484"/>
      <c r="BG172" s="501"/>
      <c r="BH172" s="497"/>
      <c r="BI172" s="484"/>
      <c r="BJ172" s="484"/>
      <c r="BK172" s="484"/>
      <c r="BL172" s="501"/>
      <c r="BM172" s="497"/>
      <c r="BN172" s="484"/>
      <c r="BO172" s="484"/>
      <c r="BP172" s="484"/>
      <c r="BQ172" s="501"/>
      <c r="BR172" s="497"/>
      <c r="BS172" s="484"/>
      <c r="BT172" s="484"/>
      <c r="BU172" s="485"/>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row>
    <row r="173" s="362" customFormat="true" ht="15" customHeight="true" x14ac:dyDescent="0.2">
      <c r="A173" s="192"/>
      <c r="B173" s="186"/>
      <c r="C173" s="151"/>
      <c r="D173" s="150"/>
      <c r="E173" s="150"/>
      <c r="F173" s="150"/>
      <c r="G173" s="149"/>
      <c r="H173" s="148"/>
      <c r="I173" s="150"/>
      <c r="J173" s="150"/>
      <c r="K173" s="150"/>
      <c r="L173" s="147"/>
      <c r="M173" s="151"/>
      <c r="N173" s="150"/>
      <c r="O173" s="150"/>
      <c r="P173" s="150"/>
      <c r="Q173" s="149"/>
      <c r="R173" s="148"/>
      <c r="S173" s="150"/>
      <c r="T173" s="150"/>
      <c r="U173" s="147"/>
      <c r="V173" s="487"/>
      <c r="W173" s="487"/>
      <c r="X173" s="487"/>
      <c r="Y173" s="487"/>
      <c r="Z173" s="487"/>
      <c r="AA173" s="487"/>
      <c r="AB173" s="487"/>
      <c r="AC173" s="487"/>
      <c r="AD173" s="487"/>
      <c r="AE173" s="487"/>
      <c r="AF173" s="487"/>
      <c r="AG173" s="487"/>
      <c r="AH173" s="487"/>
      <c r="AI173" s="487"/>
      <c r="AJ173" s="487"/>
      <c r="AK173" s="487"/>
      <c r="AL173" s="487"/>
      <c r="AM173" s="487"/>
      <c r="AN173" s="487"/>
      <c r="AO173" s="487"/>
      <c r="AP173" s="487"/>
      <c r="AQ173" s="487"/>
      <c r="AR173" s="487"/>
      <c r="AS173" s="487"/>
      <c r="AT173" s="487"/>
      <c r="AU173" s="487"/>
      <c r="AV173" s="487"/>
      <c r="AW173" s="487"/>
      <c r="AX173" s="487"/>
      <c r="AY173" s="487"/>
      <c r="AZ173" s="940"/>
      <c r="BA173" s="942"/>
      <c r="BB173" s="643"/>
      <c r="BC173" s="497"/>
      <c r="BD173" s="484"/>
      <c r="BE173" s="484"/>
      <c r="BF173" s="484"/>
      <c r="BG173" s="501"/>
      <c r="BH173" s="497"/>
      <c r="BI173" s="484"/>
      <c r="BJ173" s="484"/>
      <c r="BK173" s="484"/>
      <c r="BL173" s="501"/>
      <c r="BM173" s="497"/>
      <c r="BN173" s="484"/>
      <c r="BO173" s="484"/>
      <c r="BP173" s="484"/>
      <c r="BQ173" s="501"/>
      <c r="BR173" s="497"/>
      <c r="BS173" s="484"/>
      <c r="BT173" s="484"/>
      <c r="BU173" s="485"/>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row>
    <row r="174" s="362" customFormat="true" ht="15" customHeight="true" x14ac:dyDescent="0.2">
      <c r="A174" s="192"/>
      <c r="B174" s="186"/>
      <c r="C174" s="151"/>
      <c r="D174" s="150"/>
      <c r="E174" s="150"/>
      <c r="F174" s="150"/>
      <c r="G174" s="149"/>
      <c r="H174" s="148"/>
      <c r="I174" s="150"/>
      <c r="J174" s="150"/>
      <c r="K174" s="150"/>
      <c r="L174" s="147"/>
      <c r="M174" s="151"/>
      <c r="N174" s="150"/>
      <c r="O174" s="150"/>
      <c r="P174" s="150"/>
      <c r="Q174" s="149"/>
      <c r="R174" s="148"/>
      <c r="S174" s="150"/>
      <c r="T174" s="150"/>
      <c r="U174" s="147"/>
      <c r="V174" s="487"/>
      <c r="W174" s="487"/>
      <c r="X174" s="487"/>
      <c r="Y174" s="487"/>
      <c r="Z174" s="487"/>
      <c r="AA174" s="487"/>
      <c r="AB174" s="487"/>
      <c r="AC174" s="487"/>
      <c r="AD174" s="487"/>
      <c r="AE174" s="487"/>
      <c r="AF174" s="487"/>
      <c r="AG174" s="487"/>
      <c r="AH174" s="487"/>
      <c r="AI174" s="487"/>
      <c r="AJ174" s="487"/>
      <c r="AK174" s="487"/>
      <c r="AL174" s="487"/>
      <c r="AM174" s="487"/>
      <c r="AN174" s="487"/>
      <c r="AO174" s="487"/>
      <c r="AP174" s="487"/>
      <c r="AQ174" s="487"/>
      <c r="AR174" s="487"/>
      <c r="AS174" s="487"/>
      <c r="AT174" s="487"/>
      <c r="AU174" s="487"/>
      <c r="AV174" s="487"/>
      <c r="AW174" s="487"/>
      <c r="AX174" s="487"/>
      <c r="AY174" s="487"/>
      <c r="AZ174" s="940"/>
      <c r="BA174" s="942"/>
      <c r="BB174" s="643"/>
      <c r="BC174" s="497"/>
      <c r="BD174" s="484"/>
      <c r="BE174" s="484"/>
      <c r="BF174" s="484"/>
      <c r="BG174" s="501"/>
      <c r="BH174" s="497"/>
      <c r="BI174" s="484"/>
      <c r="BJ174" s="484"/>
      <c r="BK174" s="484"/>
      <c r="BL174" s="501"/>
      <c r="BM174" s="497"/>
      <c r="BN174" s="484"/>
      <c r="BO174" s="484"/>
      <c r="BP174" s="484"/>
      <c r="BQ174" s="501"/>
      <c r="BR174" s="497"/>
      <c r="BS174" s="484"/>
      <c r="BT174" s="484"/>
      <c r="BU174" s="485"/>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row>
    <row r="175" s="362" customFormat="true" ht="15" customHeight="true" x14ac:dyDescent="0.2">
      <c r="A175" s="192"/>
      <c r="B175" s="186"/>
      <c r="C175" s="151"/>
      <c r="D175" s="150"/>
      <c r="E175" s="150"/>
      <c r="F175" s="150"/>
      <c r="G175" s="149"/>
      <c r="H175" s="148"/>
      <c r="I175" s="150"/>
      <c r="J175" s="150"/>
      <c r="K175" s="150"/>
      <c r="L175" s="147"/>
      <c r="M175" s="151"/>
      <c r="N175" s="150"/>
      <c r="O175" s="150"/>
      <c r="P175" s="150"/>
      <c r="Q175" s="149"/>
      <c r="R175" s="148"/>
      <c r="S175" s="150"/>
      <c r="T175" s="150"/>
      <c r="U175" s="147"/>
      <c r="V175" s="487"/>
      <c r="W175" s="487"/>
      <c r="X175" s="487"/>
      <c r="Y175" s="487"/>
      <c r="Z175" s="487"/>
      <c r="AA175" s="487"/>
      <c r="AB175" s="487"/>
      <c r="AC175" s="487"/>
      <c r="AD175" s="487"/>
      <c r="AE175" s="487"/>
      <c r="AF175" s="487"/>
      <c r="AG175" s="487"/>
      <c r="AH175" s="487"/>
      <c r="AI175" s="487"/>
      <c r="AJ175" s="487"/>
      <c r="AK175" s="487"/>
      <c r="AL175" s="487"/>
      <c r="AM175" s="487"/>
      <c r="AN175" s="487"/>
      <c r="AO175" s="487"/>
      <c r="AP175" s="487"/>
      <c r="AQ175" s="487"/>
      <c r="AR175" s="487"/>
      <c r="AS175" s="487"/>
      <c r="AT175" s="487"/>
      <c r="AU175" s="487"/>
      <c r="AV175" s="487"/>
      <c r="AW175" s="487"/>
      <c r="AX175" s="487"/>
      <c r="AY175" s="487"/>
      <c r="AZ175" s="940"/>
      <c r="BA175" s="942"/>
      <c r="BB175" s="643"/>
      <c r="BC175" s="497"/>
      <c r="BD175" s="484"/>
      <c r="BE175" s="484"/>
      <c r="BF175" s="484"/>
      <c r="BG175" s="501"/>
      <c r="BH175" s="497"/>
      <c r="BI175" s="484"/>
      <c r="BJ175" s="484"/>
      <c r="BK175" s="484"/>
      <c r="BL175" s="501"/>
      <c r="BM175" s="497"/>
      <c r="BN175" s="484"/>
      <c r="BO175" s="484"/>
      <c r="BP175" s="484"/>
      <c r="BQ175" s="501"/>
      <c r="BR175" s="497"/>
      <c r="BS175" s="484"/>
      <c r="BT175" s="484"/>
      <c r="BU175" s="485"/>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row>
    <row r="176" s="362" customFormat="true" ht="15" customHeight="true" x14ac:dyDescent="0.2">
      <c r="A176" s="192"/>
      <c r="B176" s="186"/>
      <c r="C176" s="151"/>
      <c r="D176" s="150"/>
      <c r="E176" s="150"/>
      <c r="F176" s="150"/>
      <c r="G176" s="149"/>
      <c r="H176" s="148"/>
      <c r="I176" s="150"/>
      <c r="J176" s="150"/>
      <c r="K176" s="150"/>
      <c r="L176" s="147"/>
      <c r="M176" s="151"/>
      <c r="N176" s="150"/>
      <c r="O176" s="150"/>
      <c r="P176" s="150"/>
      <c r="Q176" s="149"/>
      <c r="R176" s="148"/>
      <c r="S176" s="150"/>
      <c r="T176" s="150"/>
      <c r="U176" s="147"/>
      <c r="V176" s="487"/>
      <c r="W176" s="487"/>
      <c r="X176" s="487"/>
      <c r="Y176" s="487"/>
      <c r="Z176" s="487"/>
      <c r="AA176" s="487"/>
      <c r="AB176" s="487"/>
      <c r="AC176" s="487"/>
      <c r="AD176" s="487"/>
      <c r="AE176" s="487"/>
      <c r="AF176" s="487"/>
      <c r="AG176" s="487"/>
      <c r="AH176" s="487"/>
      <c r="AI176" s="487"/>
      <c r="AJ176" s="487"/>
      <c r="AK176" s="487"/>
      <c r="AL176" s="487"/>
      <c r="AM176" s="487"/>
      <c r="AN176" s="487"/>
      <c r="AO176" s="487"/>
      <c r="AP176" s="487"/>
      <c r="AQ176" s="487"/>
      <c r="AR176" s="487"/>
      <c r="AS176" s="487"/>
      <c r="AT176" s="487"/>
      <c r="AU176" s="487"/>
      <c r="AV176" s="487"/>
      <c r="AW176" s="487"/>
      <c r="AX176" s="487"/>
      <c r="AY176" s="487"/>
      <c r="AZ176" s="940"/>
      <c r="BA176" s="942"/>
      <c r="BB176" s="643"/>
      <c r="BC176" s="497"/>
      <c r="BD176" s="484"/>
      <c r="BE176" s="484"/>
      <c r="BF176" s="484"/>
      <c r="BG176" s="501"/>
      <c r="BH176" s="497"/>
      <c r="BI176" s="484"/>
      <c r="BJ176" s="484"/>
      <c r="BK176" s="484"/>
      <c r="BL176" s="501"/>
      <c r="BM176" s="497"/>
      <c r="BN176" s="484"/>
      <c r="BO176" s="484"/>
      <c r="BP176" s="484"/>
      <c r="BQ176" s="501"/>
      <c r="BR176" s="497"/>
      <c r="BS176" s="484"/>
      <c r="BT176" s="484"/>
      <c r="BU176" s="485"/>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row>
    <row r="177" s="362" customFormat="true" ht="15" customHeight="true" x14ac:dyDescent="0.2">
      <c r="A177" s="192"/>
      <c r="B177" s="186"/>
      <c r="C177" s="151"/>
      <c r="D177" s="150"/>
      <c r="E177" s="150"/>
      <c r="F177" s="150"/>
      <c r="G177" s="149"/>
      <c r="H177" s="148"/>
      <c r="I177" s="150"/>
      <c r="J177" s="150"/>
      <c r="K177" s="150"/>
      <c r="L177" s="147"/>
      <c r="M177" s="151"/>
      <c r="N177" s="150"/>
      <c r="O177" s="150"/>
      <c r="P177" s="150"/>
      <c r="Q177" s="149"/>
      <c r="R177" s="148"/>
      <c r="S177" s="150"/>
      <c r="T177" s="150"/>
      <c r="U177" s="147"/>
      <c r="V177" s="487"/>
      <c r="W177" s="487"/>
      <c r="X177" s="487"/>
      <c r="Y177" s="487"/>
      <c r="Z177" s="487"/>
      <c r="AA177" s="487"/>
      <c r="AB177" s="487"/>
      <c r="AC177" s="487"/>
      <c r="AD177" s="487"/>
      <c r="AE177" s="487"/>
      <c r="AF177" s="487"/>
      <c r="AG177" s="487"/>
      <c r="AH177" s="487"/>
      <c r="AI177" s="487"/>
      <c r="AJ177" s="487"/>
      <c r="AK177" s="487"/>
      <c r="AL177" s="487"/>
      <c r="AM177" s="487"/>
      <c r="AN177" s="487"/>
      <c r="AO177" s="487"/>
      <c r="AP177" s="487"/>
      <c r="AQ177" s="487"/>
      <c r="AR177" s="487"/>
      <c r="AS177" s="487"/>
      <c r="AT177" s="487"/>
      <c r="AU177" s="487"/>
      <c r="AV177" s="487"/>
      <c r="AW177" s="487"/>
      <c r="AX177" s="487"/>
      <c r="AY177" s="487"/>
      <c r="AZ177" s="940"/>
      <c r="BA177" s="942"/>
      <c r="BB177" s="643"/>
      <c r="BC177" s="497"/>
      <c r="BD177" s="484"/>
      <c r="BE177" s="484"/>
      <c r="BF177" s="484"/>
      <c r="BG177" s="501"/>
      <c r="BH177" s="497"/>
      <c r="BI177" s="484"/>
      <c r="BJ177" s="484"/>
      <c r="BK177" s="484"/>
      <c r="BL177" s="501"/>
      <c r="BM177" s="497"/>
      <c r="BN177" s="484"/>
      <c r="BO177" s="484"/>
      <c r="BP177" s="484"/>
      <c r="BQ177" s="501"/>
      <c r="BR177" s="497"/>
      <c r="BS177" s="484"/>
      <c r="BT177" s="484"/>
      <c r="BU177" s="485"/>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row>
    <row r="178" s="362" customFormat="true" ht="15" customHeight="true" x14ac:dyDescent="0.2">
      <c r="A178" s="192"/>
      <c r="B178" s="186"/>
      <c r="C178" s="151"/>
      <c r="D178" s="150"/>
      <c r="E178" s="150"/>
      <c r="F178" s="150"/>
      <c r="G178" s="149"/>
      <c r="H178" s="148"/>
      <c r="I178" s="150"/>
      <c r="J178" s="150"/>
      <c r="K178" s="150"/>
      <c r="L178" s="147"/>
      <c r="M178" s="151"/>
      <c r="N178" s="150"/>
      <c r="O178" s="150"/>
      <c r="P178" s="150"/>
      <c r="Q178" s="149"/>
      <c r="R178" s="148"/>
      <c r="S178" s="150"/>
      <c r="T178" s="150"/>
      <c r="U178" s="147"/>
      <c r="V178" s="487"/>
      <c r="W178" s="487"/>
      <c r="X178" s="487"/>
      <c r="Y178" s="487"/>
      <c r="Z178" s="487"/>
      <c r="AA178" s="487"/>
      <c r="AB178" s="487"/>
      <c r="AC178" s="487"/>
      <c r="AD178" s="487"/>
      <c r="AE178" s="487"/>
      <c r="AF178" s="487"/>
      <c r="AG178" s="487"/>
      <c r="AH178" s="487"/>
      <c r="AI178" s="487"/>
      <c r="AJ178" s="487"/>
      <c r="AK178" s="487"/>
      <c r="AL178" s="487"/>
      <c r="AM178" s="487"/>
      <c r="AN178" s="487"/>
      <c r="AO178" s="487"/>
      <c r="AP178" s="487"/>
      <c r="AQ178" s="487"/>
      <c r="AR178" s="487"/>
      <c r="AS178" s="487"/>
      <c r="AT178" s="487"/>
      <c r="AU178" s="487"/>
      <c r="AV178" s="487"/>
      <c r="AW178" s="487"/>
      <c r="AX178" s="487"/>
      <c r="AY178" s="487"/>
      <c r="AZ178" s="940"/>
      <c r="BA178" s="942"/>
      <c r="BB178" s="643"/>
      <c r="BC178" s="497"/>
      <c r="BD178" s="484"/>
      <c r="BE178" s="484"/>
      <c r="BF178" s="484"/>
      <c r="BG178" s="501"/>
      <c r="BH178" s="497"/>
      <c r="BI178" s="484"/>
      <c r="BJ178" s="484"/>
      <c r="BK178" s="484"/>
      <c r="BL178" s="501"/>
      <c r="BM178" s="497"/>
      <c r="BN178" s="484"/>
      <c r="BO178" s="484"/>
      <c r="BP178" s="484"/>
      <c r="BQ178" s="501"/>
      <c r="BR178" s="497"/>
      <c r="BS178" s="484"/>
      <c r="BT178" s="484"/>
      <c r="BU178" s="485"/>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row>
    <row r="179" s="362" customFormat="true" ht="15" customHeight="true" x14ac:dyDescent="0.2">
      <c r="A179" s="192"/>
      <c r="B179" s="186"/>
      <c r="C179" s="151"/>
      <c r="D179" s="150"/>
      <c r="E179" s="150"/>
      <c r="F179" s="150"/>
      <c r="G179" s="149"/>
      <c r="H179" s="148"/>
      <c r="I179" s="150"/>
      <c r="J179" s="150"/>
      <c r="K179" s="150"/>
      <c r="L179" s="147"/>
      <c r="M179" s="151"/>
      <c r="N179" s="150"/>
      <c r="O179" s="150"/>
      <c r="P179" s="150"/>
      <c r="Q179" s="149"/>
      <c r="R179" s="148"/>
      <c r="S179" s="150"/>
      <c r="T179" s="150"/>
      <c r="U179" s="147"/>
      <c r="V179" s="487"/>
      <c r="W179" s="487"/>
      <c r="X179" s="487"/>
      <c r="Y179" s="487"/>
      <c r="Z179" s="487"/>
      <c r="AA179" s="487"/>
      <c r="AB179" s="487"/>
      <c r="AC179" s="487"/>
      <c r="AD179" s="487"/>
      <c r="AE179" s="487"/>
      <c r="AF179" s="487"/>
      <c r="AG179" s="487"/>
      <c r="AH179" s="487"/>
      <c r="AI179" s="487"/>
      <c r="AJ179" s="487"/>
      <c r="AK179" s="487"/>
      <c r="AL179" s="487"/>
      <c r="AM179" s="487"/>
      <c r="AN179" s="487"/>
      <c r="AO179" s="487"/>
      <c r="AP179" s="487"/>
      <c r="AQ179" s="487"/>
      <c r="AR179" s="487"/>
      <c r="AS179" s="487"/>
      <c r="AT179" s="487"/>
      <c r="AU179" s="487"/>
      <c r="AV179" s="487"/>
      <c r="AW179" s="487"/>
      <c r="AX179" s="487"/>
      <c r="AY179" s="487"/>
      <c r="AZ179" s="940"/>
      <c r="BA179" s="942"/>
      <c r="BB179" s="643"/>
      <c r="BC179" s="497"/>
      <c r="BD179" s="484"/>
      <c r="BE179" s="484"/>
      <c r="BF179" s="484"/>
      <c r="BG179" s="501"/>
      <c r="BH179" s="497"/>
      <c r="BI179" s="484"/>
      <c r="BJ179" s="484"/>
      <c r="BK179" s="484"/>
      <c r="BL179" s="501"/>
      <c r="BM179" s="497"/>
      <c r="BN179" s="484"/>
      <c r="BO179" s="484"/>
      <c r="BP179" s="484"/>
      <c r="BQ179" s="501"/>
      <c r="BR179" s="497"/>
      <c r="BS179" s="484"/>
      <c r="BT179" s="484"/>
      <c r="BU179" s="485"/>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row>
    <row r="180" s="362" customFormat="true" ht="15" customHeight="true" x14ac:dyDescent="0.2">
      <c r="A180" s="192"/>
      <c r="B180" s="186"/>
      <c r="C180" s="151"/>
      <c r="D180" s="150"/>
      <c r="E180" s="150"/>
      <c r="F180" s="150"/>
      <c r="G180" s="149"/>
      <c r="H180" s="148"/>
      <c r="I180" s="150"/>
      <c r="J180" s="150"/>
      <c r="K180" s="150"/>
      <c r="L180" s="147"/>
      <c r="M180" s="151"/>
      <c r="N180" s="150"/>
      <c r="O180" s="150"/>
      <c r="P180" s="150"/>
      <c r="Q180" s="149"/>
      <c r="R180" s="148"/>
      <c r="S180" s="150"/>
      <c r="T180" s="150"/>
      <c r="U180" s="147"/>
      <c r="V180" s="487"/>
      <c r="W180" s="487"/>
      <c r="X180" s="487"/>
      <c r="Y180" s="487"/>
      <c r="Z180" s="487"/>
      <c r="AA180" s="487"/>
      <c r="AB180" s="487"/>
      <c r="AC180" s="487"/>
      <c r="AD180" s="487"/>
      <c r="AE180" s="487"/>
      <c r="AF180" s="487"/>
      <c r="AG180" s="487"/>
      <c r="AH180" s="487"/>
      <c r="AI180" s="487"/>
      <c r="AJ180" s="487"/>
      <c r="AK180" s="487"/>
      <c r="AL180" s="487"/>
      <c r="AM180" s="487"/>
      <c r="AN180" s="487"/>
      <c r="AO180" s="487"/>
      <c r="AP180" s="487"/>
      <c r="AQ180" s="487"/>
      <c r="AR180" s="487"/>
      <c r="AS180" s="487"/>
      <c r="AT180" s="487"/>
      <c r="AU180" s="487"/>
      <c r="AV180" s="487"/>
      <c r="AW180" s="487"/>
      <c r="AX180" s="487"/>
      <c r="AY180" s="487"/>
      <c r="AZ180" s="940"/>
      <c r="BA180" s="942"/>
      <c r="BB180" s="643"/>
      <c r="BC180" s="497"/>
      <c r="BD180" s="484"/>
      <c r="BE180" s="484"/>
      <c r="BF180" s="484"/>
      <c r="BG180" s="501"/>
      <c r="BH180" s="497"/>
      <c r="BI180" s="484"/>
      <c r="BJ180" s="484"/>
      <c r="BK180" s="484"/>
      <c r="BL180" s="501"/>
      <c r="BM180" s="497"/>
      <c r="BN180" s="484"/>
      <c r="BO180" s="484"/>
      <c r="BP180" s="484"/>
      <c r="BQ180" s="501"/>
      <c r="BR180" s="497"/>
      <c r="BS180" s="484"/>
      <c r="BT180" s="484"/>
      <c r="BU180" s="485"/>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row>
    <row r="181" s="362" customFormat="true" ht="15" customHeight="true" x14ac:dyDescent="0.2">
      <c r="A181" s="192"/>
      <c r="B181" s="186"/>
      <c r="C181" s="151"/>
      <c r="D181" s="150"/>
      <c r="E181" s="150"/>
      <c r="F181" s="150"/>
      <c r="G181" s="149"/>
      <c r="H181" s="148"/>
      <c r="I181" s="150"/>
      <c r="J181" s="150"/>
      <c r="K181" s="150"/>
      <c r="L181" s="147"/>
      <c r="M181" s="151"/>
      <c r="N181" s="150"/>
      <c r="O181" s="150"/>
      <c r="P181" s="150"/>
      <c r="Q181" s="149"/>
      <c r="R181" s="148"/>
      <c r="S181" s="150"/>
      <c r="T181" s="150"/>
      <c r="U181" s="147"/>
      <c r="V181" s="487"/>
      <c r="W181" s="487"/>
      <c r="X181" s="487"/>
      <c r="Y181" s="487"/>
      <c r="Z181" s="487"/>
      <c r="AA181" s="487"/>
      <c r="AB181" s="487"/>
      <c r="AC181" s="487"/>
      <c r="AD181" s="487"/>
      <c r="AE181" s="487"/>
      <c r="AF181" s="487"/>
      <c r="AG181" s="487"/>
      <c r="AH181" s="487"/>
      <c r="AI181" s="487"/>
      <c r="AJ181" s="487"/>
      <c r="AK181" s="487"/>
      <c r="AL181" s="487"/>
      <c r="AM181" s="487"/>
      <c r="AN181" s="487"/>
      <c r="AO181" s="487"/>
      <c r="AP181" s="487"/>
      <c r="AQ181" s="487"/>
      <c r="AR181" s="487"/>
      <c r="AS181" s="487"/>
      <c r="AT181" s="487"/>
      <c r="AU181" s="487"/>
      <c r="AV181" s="487"/>
      <c r="AW181" s="487"/>
      <c r="AX181" s="487"/>
      <c r="AY181" s="487"/>
      <c r="AZ181" s="940"/>
      <c r="BA181" s="942"/>
      <c r="BB181" s="643"/>
      <c r="BC181" s="497"/>
      <c r="BD181" s="484"/>
      <c r="BE181" s="484"/>
      <c r="BF181" s="484"/>
      <c r="BG181" s="501"/>
      <c r="BH181" s="497"/>
      <c r="BI181" s="484"/>
      <c r="BJ181" s="484"/>
      <c r="BK181" s="484"/>
      <c r="BL181" s="501"/>
      <c r="BM181" s="497"/>
      <c r="BN181" s="484"/>
      <c r="BO181" s="484"/>
      <c r="BP181" s="484"/>
      <c r="BQ181" s="501"/>
      <c r="BR181" s="497"/>
      <c r="BS181" s="484"/>
      <c r="BT181" s="484"/>
      <c r="BU181" s="485"/>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row>
    <row r="182" s="362" customFormat="true" ht="15" customHeight="true" x14ac:dyDescent="0.2">
      <c r="A182" s="192"/>
      <c r="B182" s="186"/>
      <c r="C182" s="151"/>
      <c r="D182" s="150"/>
      <c r="E182" s="150"/>
      <c r="F182" s="150"/>
      <c r="G182" s="149"/>
      <c r="H182" s="148"/>
      <c r="I182" s="150"/>
      <c r="J182" s="150"/>
      <c r="K182" s="150"/>
      <c r="L182" s="147"/>
      <c r="M182" s="151"/>
      <c r="N182" s="150"/>
      <c r="O182" s="150"/>
      <c r="P182" s="150"/>
      <c r="Q182" s="149"/>
      <c r="R182" s="148"/>
      <c r="S182" s="150"/>
      <c r="T182" s="150"/>
      <c r="U182" s="147"/>
      <c r="V182" s="487"/>
      <c r="W182" s="487"/>
      <c r="X182" s="487"/>
      <c r="Y182" s="487"/>
      <c r="Z182" s="487"/>
      <c r="AA182" s="487"/>
      <c r="AB182" s="487"/>
      <c r="AC182" s="487"/>
      <c r="AD182" s="487"/>
      <c r="AE182" s="487"/>
      <c r="AF182" s="487"/>
      <c r="AG182" s="487"/>
      <c r="AH182" s="487"/>
      <c r="AI182" s="487"/>
      <c r="AJ182" s="487"/>
      <c r="AK182" s="487"/>
      <c r="AL182" s="487"/>
      <c r="AM182" s="487"/>
      <c r="AN182" s="487"/>
      <c r="AO182" s="487"/>
      <c r="AP182" s="487"/>
      <c r="AQ182" s="487"/>
      <c r="AR182" s="487"/>
      <c r="AS182" s="487"/>
      <c r="AT182" s="487"/>
      <c r="AU182" s="487"/>
      <c r="AV182" s="487"/>
      <c r="AW182" s="487"/>
      <c r="AX182" s="487"/>
      <c r="AY182" s="487"/>
      <c r="AZ182" s="940"/>
      <c r="BA182" s="942"/>
      <c r="BB182" s="643"/>
      <c r="BC182" s="497"/>
      <c r="BD182" s="484"/>
      <c r="BE182" s="484"/>
      <c r="BF182" s="484"/>
      <c r="BG182" s="501"/>
      <c r="BH182" s="497"/>
      <c r="BI182" s="484"/>
      <c r="BJ182" s="484"/>
      <c r="BK182" s="484"/>
      <c r="BL182" s="501"/>
      <c r="BM182" s="497"/>
      <c r="BN182" s="484"/>
      <c r="BO182" s="484"/>
      <c r="BP182" s="484"/>
      <c r="BQ182" s="501"/>
      <c r="BR182" s="497"/>
      <c r="BS182" s="484"/>
      <c r="BT182" s="484"/>
      <c r="BU182" s="485"/>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row>
    <row r="183" s="362" customFormat="true" ht="15" customHeight="true" x14ac:dyDescent="0.2">
      <c r="A183" s="192"/>
      <c r="B183" s="186"/>
      <c r="C183" s="151"/>
      <c r="D183" s="150"/>
      <c r="E183" s="150"/>
      <c r="F183" s="150"/>
      <c r="G183" s="149"/>
      <c r="H183" s="148"/>
      <c r="I183" s="150"/>
      <c r="J183" s="150"/>
      <c r="K183" s="150"/>
      <c r="L183" s="147"/>
      <c r="M183" s="151"/>
      <c r="N183" s="150"/>
      <c r="O183" s="150"/>
      <c r="P183" s="150"/>
      <c r="Q183" s="149"/>
      <c r="R183" s="148"/>
      <c r="S183" s="150"/>
      <c r="T183" s="150"/>
      <c r="U183" s="147"/>
      <c r="V183" s="487"/>
      <c r="W183" s="487"/>
      <c r="X183" s="487"/>
      <c r="Y183" s="487"/>
      <c r="Z183" s="487"/>
      <c r="AA183" s="487"/>
      <c r="AB183" s="487"/>
      <c r="AC183" s="487"/>
      <c r="AD183" s="487"/>
      <c r="AE183" s="487"/>
      <c r="AF183" s="487"/>
      <c r="AG183" s="487"/>
      <c r="AH183" s="487"/>
      <c r="AI183" s="487"/>
      <c r="AJ183" s="487"/>
      <c r="AK183" s="487"/>
      <c r="AL183" s="487"/>
      <c r="AM183" s="487"/>
      <c r="AN183" s="487"/>
      <c r="AO183" s="487"/>
      <c r="AP183" s="487"/>
      <c r="AQ183" s="487"/>
      <c r="AR183" s="487"/>
      <c r="AS183" s="487"/>
      <c r="AT183" s="487"/>
      <c r="AU183" s="487"/>
      <c r="AV183" s="487"/>
      <c r="AW183" s="487"/>
      <c r="AX183" s="487"/>
      <c r="AY183" s="487"/>
      <c r="AZ183" s="940"/>
      <c r="BA183" s="942"/>
      <c r="BB183" s="643"/>
      <c r="BC183" s="497"/>
      <c r="BD183" s="484"/>
      <c r="BE183" s="484"/>
      <c r="BF183" s="484"/>
      <c r="BG183" s="501"/>
      <c r="BH183" s="497"/>
      <c r="BI183" s="484"/>
      <c r="BJ183" s="484"/>
      <c r="BK183" s="484"/>
      <c r="BL183" s="501"/>
      <c r="BM183" s="497"/>
      <c r="BN183" s="484"/>
      <c r="BO183" s="484"/>
      <c r="BP183" s="484"/>
      <c r="BQ183" s="501"/>
      <c r="BR183" s="497"/>
      <c r="BS183" s="484"/>
      <c r="BT183" s="484"/>
      <c r="BU183" s="485"/>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row>
    <row r="184" s="362" customFormat="true" ht="15" customHeight="true" x14ac:dyDescent="0.2">
      <c r="A184" s="192"/>
      <c r="B184" s="186"/>
      <c r="C184" s="151"/>
      <c r="D184" s="150"/>
      <c r="E184" s="150"/>
      <c r="F184" s="150"/>
      <c r="G184" s="149"/>
      <c r="H184" s="148"/>
      <c r="I184" s="150"/>
      <c r="J184" s="150"/>
      <c r="K184" s="150"/>
      <c r="L184" s="147"/>
      <c r="M184" s="151"/>
      <c r="N184" s="150"/>
      <c r="O184" s="150"/>
      <c r="P184" s="150"/>
      <c r="Q184" s="149"/>
      <c r="R184" s="148"/>
      <c r="S184" s="150"/>
      <c r="T184" s="150"/>
      <c r="U184" s="147"/>
      <c r="V184" s="487"/>
      <c r="W184" s="487"/>
      <c r="X184" s="487"/>
      <c r="Y184" s="487"/>
      <c r="Z184" s="487"/>
      <c r="AA184" s="487"/>
      <c r="AB184" s="487"/>
      <c r="AC184" s="487"/>
      <c r="AD184" s="487"/>
      <c r="AE184" s="487"/>
      <c r="AF184" s="487"/>
      <c r="AG184" s="487"/>
      <c r="AH184" s="487"/>
      <c r="AI184" s="487"/>
      <c r="AJ184" s="487"/>
      <c r="AK184" s="487"/>
      <c r="AL184" s="487"/>
      <c r="AM184" s="487"/>
      <c r="AN184" s="487"/>
      <c r="AO184" s="487"/>
      <c r="AP184" s="487"/>
      <c r="AQ184" s="487"/>
      <c r="AR184" s="487"/>
      <c r="AS184" s="487"/>
      <c r="AT184" s="487"/>
      <c r="AU184" s="487"/>
      <c r="AV184" s="487"/>
      <c r="AW184" s="487"/>
      <c r="AX184" s="487"/>
      <c r="AY184" s="487"/>
      <c r="AZ184" s="940"/>
      <c r="BA184" s="942"/>
      <c r="BB184" s="643"/>
      <c r="BC184" s="497"/>
      <c r="BD184" s="484"/>
      <c r="BE184" s="484"/>
      <c r="BF184" s="484"/>
      <c r="BG184" s="501"/>
      <c r="BH184" s="497"/>
      <c r="BI184" s="484"/>
      <c r="BJ184" s="484"/>
      <c r="BK184" s="484"/>
      <c r="BL184" s="501"/>
      <c r="BM184" s="497"/>
      <c r="BN184" s="484"/>
      <c r="BO184" s="484"/>
      <c r="BP184" s="484"/>
      <c r="BQ184" s="501"/>
      <c r="BR184" s="497"/>
      <c r="BS184" s="484"/>
      <c r="BT184" s="484"/>
      <c r="BU184" s="485"/>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row>
    <row r="185" s="362" customFormat="true" ht="15" customHeight="true" x14ac:dyDescent="0.2">
      <c r="A185" s="192"/>
      <c r="B185" s="186"/>
      <c r="C185" s="151"/>
      <c r="D185" s="150"/>
      <c r="E185" s="150"/>
      <c r="F185" s="150"/>
      <c r="G185" s="149"/>
      <c r="H185" s="148"/>
      <c r="I185" s="150"/>
      <c r="J185" s="150"/>
      <c r="K185" s="150"/>
      <c r="L185" s="147"/>
      <c r="M185" s="151"/>
      <c r="N185" s="150"/>
      <c r="O185" s="150"/>
      <c r="P185" s="150"/>
      <c r="Q185" s="149"/>
      <c r="R185" s="148"/>
      <c r="S185" s="150"/>
      <c r="T185" s="150"/>
      <c r="U185" s="147"/>
      <c r="V185" s="487"/>
      <c r="W185" s="487"/>
      <c r="X185" s="487"/>
      <c r="Y185" s="487"/>
      <c r="Z185" s="487"/>
      <c r="AA185" s="487"/>
      <c r="AB185" s="487"/>
      <c r="AC185" s="487"/>
      <c r="AD185" s="487"/>
      <c r="AE185" s="487"/>
      <c r="AF185" s="487"/>
      <c r="AG185" s="487"/>
      <c r="AH185" s="487"/>
      <c r="AI185" s="487"/>
      <c r="AJ185" s="487"/>
      <c r="AK185" s="487"/>
      <c r="AL185" s="487"/>
      <c r="AM185" s="487"/>
      <c r="AN185" s="487"/>
      <c r="AO185" s="487"/>
      <c r="AP185" s="487"/>
      <c r="AQ185" s="487"/>
      <c r="AR185" s="487"/>
      <c r="AS185" s="487"/>
      <c r="AT185" s="487"/>
      <c r="AU185" s="487"/>
      <c r="AV185" s="487"/>
      <c r="AW185" s="487"/>
      <c r="AX185" s="487"/>
      <c r="AY185" s="487"/>
      <c r="AZ185" s="940"/>
      <c r="BA185" s="942"/>
      <c r="BB185" s="643"/>
      <c r="BC185" s="497"/>
      <c r="BD185" s="484"/>
      <c r="BE185" s="484"/>
      <c r="BF185" s="484"/>
      <c r="BG185" s="501"/>
      <c r="BH185" s="497"/>
      <c r="BI185" s="484"/>
      <c r="BJ185" s="484"/>
      <c r="BK185" s="484"/>
      <c r="BL185" s="501"/>
      <c r="BM185" s="497"/>
      <c r="BN185" s="484"/>
      <c r="BO185" s="484"/>
      <c r="BP185" s="484"/>
      <c r="BQ185" s="501"/>
      <c r="BR185" s="497"/>
      <c r="BS185" s="484"/>
      <c r="BT185" s="484"/>
      <c r="BU185" s="485"/>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row>
    <row r="186" s="603" customFormat="true" ht="15" customHeight="true" x14ac:dyDescent="0.2">
      <c r="A186" s="192"/>
      <c r="B186" s="186"/>
      <c r="C186" s="127"/>
      <c r="D186" s="126"/>
      <c r="E186" s="126"/>
      <c r="F186" s="126"/>
      <c r="G186" s="125"/>
      <c r="H186" s="124"/>
      <c r="I186" s="126"/>
      <c r="J186" s="126"/>
      <c r="K186" s="126"/>
      <c r="L186" s="123"/>
      <c r="M186" s="127"/>
      <c r="N186" s="126"/>
      <c r="O186" s="126"/>
      <c r="P186" s="126"/>
      <c r="Q186" s="125"/>
      <c r="R186" s="124"/>
      <c r="S186" s="126"/>
      <c r="T186" s="126"/>
      <c r="U186" s="123"/>
      <c r="V186" s="885"/>
      <c r="W186" s="885"/>
      <c r="X186" s="885"/>
      <c r="Y186" s="885"/>
      <c r="Z186" s="885"/>
      <c r="AA186" s="885"/>
      <c r="AB186" s="885"/>
      <c r="AC186" s="885"/>
      <c r="AD186" s="885"/>
      <c r="AE186" s="885"/>
      <c r="AF186" s="885"/>
      <c r="AG186" s="885"/>
      <c r="AH186" s="885"/>
      <c r="AI186" s="885"/>
      <c r="AJ186" s="885"/>
      <c r="AK186" s="885"/>
      <c r="AL186" s="885"/>
      <c r="AM186" s="885"/>
      <c r="AN186" s="885"/>
      <c r="AO186" s="885"/>
      <c r="AP186" s="885"/>
      <c r="AQ186" s="885"/>
      <c r="AR186" s="885"/>
      <c r="AS186" s="885"/>
      <c r="AT186" s="885"/>
      <c r="AU186" s="885"/>
      <c r="AV186" s="885"/>
      <c r="AW186" s="885"/>
      <c r="AX186" s="885"/>
      <c r="AY186" s="885"/>
      <c r="AZ186" s="395"/>
      <c r="BA186" s="942"/>
      <c r="BB186" s="643"/>
      <c r="BC186" s="497"/>
      <c r="BD186" s="484"/>
      <c r="BE186" s="484"/>
      <c r="BF186" s="484"/>
      <c r="BG186" s="501"/>
      <c r="BH186" s="497"/>
      <c r="BI186" s="484"/>
      <c r="BJ186" s="484"/>
      <c r="BK186" s="484"/>
      <c r="BL186" s="501"/>
      <c r="BM186" s="497"/>
      <c r="BN186" s="484"/>
      <c r="BO186" s="484"/>
      <c r="BP186" s="484"/>
      <c r="BQ186" s="501"/>
      <c r="BR186" s="497"/>
      <c r="BS186" s="484"/>
      <c r="BT186" s="484"/>
      <c r="BU186" s="485"/>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row>
    <row r="187" s="603" customFormat="true" ht="15" customHeight="true" x14ac:dyDescent="0.2">
      <c r="A187" s="192"/>
      <c r="B187" s="186"/>
      <c r="C187" s="127"/>
      <c r="D187" s="126"/>
      <c r="E187" s="126"/>
      <c r="F187" s="126"/>
      <c r="G187" s="125"/>
      <c r="H187" s="124"/>
      <c r="I187" s="126"/>
      <c r="J187" s="126"/>
      <c r="K187" s="126"/>
      <c r="L187" s="123"/>
      <c r="M187" s="127"/>
      <c r="N187" s="126"/>
      <c r="O187" s="126"/>
      <c r="P187" s="126"/>
      <c r="Q187" s="125"/>
      <c r="R187" s="124"/>
      <c r="S187" s="126"/>
      <c r="T187" s="126"/>
      <c r="U187" s="123"/>
      <c r="V187" s="885"/>
      <c r="W187" s="885"/>
      <c r="X187" s="885"/>
      <c r="Y187" s="885"/>
      <c r="Z187" s="885"/>
      <c r="AA187" s="885"/>
      <c r="AB187" s="885"/>
      <c r="AC187" s="885"/>
      <c r="AD187" s="885"/>
      <c r="AE187" s="885"/>
      <c r="AF187" s="885"/>
      <c r="AG187" s="885"/>
      <c r="AH187" s="885"/>
      <c r="AI187" s="885"/>
      <c r="AJ187" s="885"/>
      <c r="AK187" s="885"/>
      <c r="AL187" s="885"/>
      <c r="AM187" s="885"/>
      <c r="AN187" s="885"/>
      <c r="AO187" s="885"/>
      <c r="AP187" s="885"/>
      <c r="AQ187" s="885"/>
      <c r="AR187" s="885"/>
      <c r="AS187" s="885"/>
      <c r="AT187" s="885"/>
      <c r="AU187" s="885"/>
      <c r="AV187" s="885"/>
      <c r="AW187" s="885"/>
      <c r="AX187" s="885"/>
      <c r="AY187" s="885"/>
      <c r="AZ187" s="395"/>
      <c r="BA187" s="942"/>
      <c r="BB187" s="643"/>
      <c r="BC187" s="497"/>
      <c r="BD187" s="484"/>
      <c r="BE187" s="484"/>
      <c r="BF187" s="484"/>
      <c r="BG187" s="501"/>
      <c r="BH187" s="497"/>
      <c r="BI187" s="484"/>
      <c r="BJ187" s="484"/>
      <c r="BK187" s="484"/>
      <c r="BL187" s="501"/>
      <c r="BM187" s="497"/>
      <c r="BN187" s="484"/>
      <c r="BO187" s="484"/>
      <c r="BP187" s="484"/>
      <c r="BQ187" s="501"/>
      <c r="BR187" s="497"/>
      <c r="BS187" s="484"/>
      <c r="BT187" s="484"/>
      <c r="BU187" s="485"/>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row>
    <row r="188" s="603" customFormat="true" ht="15" customHeight="true" x14ac:dyDescent="0.2">
      <c r="A188" s="192"/>
      <c r="B188" s="186"/>
      <c r="C188" s="127"/>
      <c r="D188" s="126"/>
      <c r="E188" s="126"/>
      <c r="F188" s="126"/>
      <c r="G188" s="125"/>
      <c r="H188" s="124"/>
      <c r="I188" s="126"/>
      <c r="J188" s="126"/>
      <c r="K188" s="126"/>
      <c r="L188" s="123"/>
      <c r="M188" s="127"/>
      <c r="N188" s="126"/>
      <c r="O188" s="126"/>
      <c r="P188" s="126"/>
      <c r="Q188" s="125"/>
      <c r="R188" s="124"/>
      <c r="S188" s="126"/>
      <c r="T188" s="126"/>
      <c r="U188" s="123"/>
      <c r="V188" s="885"/>
      <c r="W188" s="885"/>
      <c r="X188" s="885"/>
      <c r="Y188" s="885"/>
      <c r="Z188" s="885"/>
      <c r="AA188" s="885"/>
      <c r="AB188" s="885"/>
      <c r="AC188" s="885"/>
      <c r="AD188" s="885"/>
      <c r="AE188" s="885"/>
      <c r="AF188" s="885"/>
      <c r="AG188" s="885"/>
      <c r="AH188" s="885"/>
      <c r="AI188" s="885"/>
      <c r="AJ188" s="885"/>
      <c r="AK188" s="885"/>
      <c r="AL188" s="885"/>
      <c r="AM188" s="885"/>
      <c r="AN188" s="885"/>
      <c r="AO188" s="885"/>
      <c r="AP188" s="885"/>
      <c r="AQ188" s="885"/>
      <c r="AR188" s="885"/>
      <c r="AS188" s="885"/>
      <c r="AT188" s="885"/>
      <c r="AU188" s="885"/>
      <c r="AV188" s="885"/>
      <c r="AW188" s="885"/>
      <c r="AX188" s="885"/>
      <c r="AY188" s="885"/>
      <c r="AZ188" s="395"/>
      <c r="BA188" s="942"/>
      <c r="BB188" s="643"/>
      <c r="BC188" s="497"/>
      <c r="BD188" s="484"/>
      <c r="BE188" s="484"/>
      <c r="BF188" s="484"/>
      <c r="BG188" s="501"/>
      <c r="BH188" s="497"/>
      <c r="BI188" s="484"/>
      <c r="BJ188" s="484"/>
      <c r="BK188" s="484"/>
      <c r="BL188" s="501"/>
      <c r="BM188" s="497"/>
      <c r="BN188" s="484"/>
      <c r="BO188" s="484"/>
      <c r="BP188" s="484"/>
      <c r="BQ188" s="501"/>
      <c r="BR188" s="497"/>
      <c r="BS188" s="484"/>
      <c r="BT188" s="484"/>
      <c r="BU188" s="485"/>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row>
    <row r="189" s="603" customFormat="true" ht="15" customHeight="true" x14ac:dyDescent="0.2">
      <c r="A189" s="192"/>
      <c r="B189" s="186"/>
      <c r="C189" s="127"/>
      <c r="D189" s="126"/>
      <c r="E189" s="126"/>
      <c r="F189" s="126"/>
      <c r="G189" s="125"/>
      <c r="H189" s="124"/>
      <c r="I189" s="126"/>
      <c r="J189" s="126"/>
      <c r="K189" s="126"/>
      <c r="L189" s="123"/>
      <c r="M189" s="127"/>
      <c r="N189" s="126"/>
      <c r="O189" s="126"/>
      <c r="P189" s="126"/>
      <c r="Q189" s="125"/>
      <c r="R189" s="124"/>
      <c r="S189" s="126"/>
      <c r="T189" s="126"/>
      <c r="U189" s="123"/>
      <c r="V189" s="885"/>
      <c r="W189" s="885"/>
      <c r="X189" s="885"/>
      <c r="Y189" s="885"/>
      <c r="Z189" s="885"/>
      <c r="AA189" s="885"/>
      <c r="AB189" s="885"/>
      <c r="AC189" s="885"/>
      <c r="AD189" s="885"/>
      <c r="AE189" s="885"/>
      <c r="AF189" s="885"/>
      <c r="AG189" s="885"/>
      <c r="AH189" s="885"/>
      <c r="AI189" s="885"/>
      <c r="AJ189" s="885"/>
      <c r="AK189" s="885"/>
      <c r="AL189" s="885"/>
      <c r="AM189" s="885"/>
      <c r="AN189" s="885"/>
      <c r="AO189" s="885"/>
      <c r="AP189" s="885"/>
      <c r="AQ189" s="885"/>
      <c r="AR189" s="885"/>
      <c r="AS189" s="885"/>
      <c r="AT189" s="885"/>
      <c r="AU189" s="885"/>
      <c r="AV189" s="885"/>
      <c r="AW189" s="885"/>
      <c r="AX189" s="885"/>
      <c r="AY189" s="885"/>
      <c r="AZ189" s="395"/>
      <c r="BA189" s="942"/>
      <c r="BB189" s="643"/>
      <c r="BC189" s="497"/>
      <c r="BD189" s="484"/>
      <c r="BE189" s="484"/>
      <c r="BF189" s="484"/>
      <c r="BG189" s="501"/>
      <c r="BH189" s="497"/>
      <c r="BI189" s="484"/>
      <c r="BJ189" s="484"/>
      <c r="BK189" s="484"/>
      <c r="BL189" s="501"/>
      <c r="BM189" s="497"/>
      <c r="BN189" s="484"/>
      <c r="BO189" s="484"/>
      <c r="BP189" s="484"/>
      <c r="BQ189" s="501"/>
      <c r="BR189" s="497"/>
      <c r="BS189" s="484"/>
      <c r="BT189" s="484"/>
      <c r="BU189" s="485"/>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row>
    <row r="190" s="603" customFormat="true" ht="15" customHeight="true" x14ac:dyDescent="0.2">
      <c r="A190" s="192"/>
      <c r="B190" s="186"/>
      <c r="C190" s="127"/>
      <c r="D190" s="126"/>
      <c r="E190" s="126"/>
      <c r="F190" s="126"/>
      <c r="G190" s="125"/>
      <c r="H190" s="124"/>
      <c r="I190" s="126"/>
      <c r="J190" s="126"/>
      <c r="K190" s="126"/>
      <c r="L190" s="123"/>
      <c r="M190" s="127"/>
      <c r="N190" s="126"/>
      <c r="O190" s="126"/>
      <c r="P190" s="126"/>
      <c r="Q190" s="125"/>
      <c r="R190" s="124"/>
      <c r="S190" s="126"/>
      <c r="T190" s="126"/>
      <c r="U190" s="123"/>
      <c r="V190" s="885"/>
      <c r="W190" s="885"/>
      <c r="X190" s="885"/>
      <c r="Y190" s="885"/>
      <c r="Z190" s="885"/>
      <c r="AA190" s="885"/>
      <c r="AB190" s="885"/>
      <c r="AC190" s="885"/>
      <c r="AD190" s="885"/>
      <c r="AE190" s="885"/>
      <c r="AF190" s="885"/>
      <c r="AG190" s="885"/>
      <c r="AH190" s="885"/>
      <c r="AI190" s="885"/>
      <c r="AJ190" s="885"/>
      <c r="AK190" s="885"/>
      <c r="AL190" s="885"/>
      <c r="AM190" s="885"/>
      <c r="AN190" s="885"/>
      <c r="AO190" s="885"/>
      <c r="AP190" s="885"/>
      <c r="AQ190" s="885"/>
      <c r="AR190" s="885"/>
      <c r="AS190" s="885"/>
      <c r="AT190" s="885"/>
      <c r="AU190" s="885"/>
      <c r="AV190" s="885"/>
      <c r="AW190" s="885"/>
      <c r="AX190" s="885"/>
      <c r="AY190" s="885"/>
      <c r="AZ190" s="395"/>
      <c r="BA190" s="942"/>
      <c r="BB190" s="643"/>
      <c r="BC190" s="497"/>
      <c r="BD190" s="484"/>
      <c r="BE190" s="484"/>
      <c r="BF190" s="484"/>
      <c r="BG190" s="501"/>
      <c r="BH190" s="497"/>
      <c r="BI190" s="484"/>
      <c r="BJ190" s="484"/>
      <c r="BK190" s="484"/>
      <c r="BL190" s="501"/>
      <c r="BM190" s="497"/>
      <c r="BN190" s="484"/>
      <c r="BO190" s="484"/>
      <c r="BP190" s="484"/>
      <c r="BQ190" s="501"/>
      <c r="BR190" s="497"/>
      <c r="BS190" s="484"/>
      <c r="BT190" s="484"/>
      <c r="BU190" s="485"/>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row>
    <row r="191" s="603" customFormat="true" ht="15" customHeight="true" x14ac:dyDescent="0.2">
      <c r="A191" s="192"/>
      <c r="B191" s="186"/>
      <c r="C191" s="127"/>
      <c r="D191" s="126"/>
      <c r="E191" s="126"/>
      <c r="F191" s="126"/>
      <c r="G191" s="125"/>
      <c r="H191" s="124"/>
      <c r="I191" s="126"/>
      <c r="J191" s="126"/>
      <c r="K191" s="126"/>
      <c r="L191" s="123"/>
      <c r="M191" s="127"/>
      <c r="N191" s="126"/>
      <c r="O191" s="126"/>
      <c r="P191" s="126"/>
      <c r="Q191" s="125"/>
      <c r="R191" s="124"/>
      <c r="S191" s="126"/>
      <c r="T191" s="126"/>
      <c r="U191" s="123"/>
      <c r="V191" s="885"/>
      <c r="W191" s="885"/>
      <c r="X191" s="885"/>
      <c r="Y191" s="885"/>
      <c r="Z191" s="885"/>
      <c r="AA191" s="885"/>
      <c r="AB191" s="885"/>
      <c r="AC191" s="885"/>
      <c r="AD191" s="885"/>
      <c r="AE191" s="885"/>
      <c r="AF191" s="885"/>
      <c r="AG191" s="885"/>
      <c r="AH191" s="885"/>
      <c r="AI191" s="885"/>
      <c r="AJ191" s="885"/>
      <c r="AK191" s="885"/>
      <c r="AL191" s="885"/>
      <c r="AM191" s="885"/>
      <c r="AN191" s="885"/>
      <c r="AO191" s="885"/>
      <c r="AP191" s="885"/>
      <c r="AQ191" s="885"/>
      <c r="AR191" s="885"/>
      <c r="AS191" s="885"/>
      <c r="AT191" s="885"/>
      <c r="AU191" s="885"/>
      <c r="AV191" s="885"/>
      <c r="AW191" s="885"/>
      <c r="AX191" s="885"/>
      <c r="AY191" s="885"/>
      <c r="AZ191" s="395"/>
      <c r="BA191" s="942"/>
      <c r="BB191" s="643"/>
      <c r="BC191" s="497"/>
      <c r="BD191" s="484"/>
      <c r="BE191" s="484"/>
      <c r="BF191" s="484"/>
      <c r="BG191" s="501"/>
      <c r="BH191" s="497"/>
      <c r="BI191" s="484"/>
      <c r="BJ191" s="484"/>
      <c r="BK191" s="484"/>
      <c r="BL191" s="501"/>
      <c r="BM191" s="497"/>
      <c r="BN191" s="484"/>
      <c r="BO191" s="484"/>
      <c r="BP191" s="484"/>
      <c r="BQ191" s="501"/>
      <c r="BR191" s="497"/>
      <c r="BS191" s="484"/>
      <c r="BT191" s="484"/>
      <c r="BU191" s="485"/>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row>
    <row r="192" s="603" customFormat="true" ht="15" customHeight="true" x14ac:dyDescent="0.2">
      <c r="A192" s="192"/>
      <c r="B192" s="186"/>
      <c r="C192" s="127"/>
      <c r="D192" s="126"/>
      <c r="E192" s="126"/>
      <c r="F192" s="126"/>
      <c r="G192" s="125"/>
      <c r="H192" s="124"/>
      <c r="I192" s="126"/>
      <c r="J192" s="126"/>
      <c r="K192" s="126"/>
      <c r="L192" s="123"/>
      <c r="M192" s="127"/>
      <c r="N192" s="126"/>
      <c r="O192" s="126"/>
      <c r="P192" s="126"/>
      <c r="Q192" s="125"/>
      <c r="R192" s="124"/>
      <c r="S192" s="126"/>
      <c r="T192" s="126"/>
      <c r="U192" s="123"/>
      <c r="V192" s="885"/>
      <c r="W192" s="885"/>
      <c r="X192" s="885"/>
      <c r="Y192" s="885"/>
      <c r="Z192" s="885"/>
      <c r="AA192" s="885"/>
      <c r="AB192" s="885"/>
      <c r="AC192" s="885"/>
      <c r="AD192" s="885"/>
      <c r="AE192" s="885"/>
      <c r="AF192" s="885"/>
      <c r="AG192" s="885"/>
      <c r="AH192" s="885"/>
      <c r="AI192" s="885"/>
      <c r="AJ192" s="885"/>
      <c r="AK192" s="885"/>
      <c r="AL192" s="885"/>
      <c r="AM192" s="885"/>
      <c r="AN192" s="885"/>
      <c r="AO192" s="885"/>
      <c r="AP192" s="885"/>
      <c r="AQ192" s="885"/>
      <c r="AR192" s="885"/>
      <c r="AS192" s="885"/>
      <c r="AT192" s="885"/>
      <c r="AU192" s="885"/>
      <c r="AV192" s="885"/>
      <c r="AW192" s="885"/>
      <c r="AX192" s="885"/>
      <c r="AY192" s="885"/>
      <c r="AZ192" s="395"/>
      <c r="BA192" s="942"/>
      <c r="BB192" s="643"/>
      <c r="BC192" s="497"/>
      <c r="BD192" s="484"/>
      <c r="BE192" s="484"/>
      <c r="BF192" s="484"/>
      <c r="BG192" s="501"/>
      <c r="BH192" s="497"/>
      <c r="BI192" s="484"/>
      <c r="BJ192" s="484"/>
      <c r="BK192" s="484"/>
      <c r="BL192" s="501"/>
      <c r="BM192" s="497"/>
      <c r="BN192" s="484"/>
      <c r="BO192" s="484"/>
      <c r="BP192" s="484"/>
      <c r="BQ192" s="501"/>
      <c r="BR192" s="497"/>
      <c r="BS192" s="484"/>
      <c r="BT192" s="484"/>
      <c r="BU192" s="485"/>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row>
    <row r="193" s="603" customFormat="true" ht="15" customHeight="true" x14ac:dyDescent="0.2">
      <c r="A193" s="192"/>
      <c r="B193" s="186"/>
      <c r="C193" s="127"/>
      <c r="D193" s="126"/>
      <c r="E193" s="126"/>
      <c r="F193" s="126"/>
      <c r="G193" s="125"/>
      <c r="H193" s="124"/>
      <c r="I193" s="126"/>
      <c r="J193" s="126"/>
      <c r="K193" s="126"/>
      <c r="L193" s="123"/>
      <c r="M193" s="127"/>
      <c r="N193" s="126"/>
      <c r="O193" s="126"/>
      <c r="P193" s="126"/>
      <c r="Q193" s="125"/>
      <c r="R193" s="124"/>
      <c r="S193" s="126"/>
      <c r="T193" s="126"/>
      <c r="U193" s="123"/>
      <c r="V193" s="885"/>
      <c r="W193" s="885"/>
      <c r="X193" s="885"/>
      <c r="Y193" s="88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95"/>
      <c r="BA193" s="942"/>
      <c r="BB193" s="643"/>
      <c r="BC193" s="497"/>
      <c r="BD193" s="484"/>
      <c r="BE193" s="484"/>
      <c r="BF193" s="484"/>
      <c r="BG193" s="501"/>
      <c r="BH193" s="497"/>
      <c r="BI193" s="484"/>
      <c r="BJ193" s="484"/>
      <c r="BK193" s="484"/>
      <c r="BL193" s="501"/>
      <c r="BM193" s="497"/>
      <c r="BN193" s="484"/>
      <c r="BO193" s="484"/>
      <c r="BP193" s="484"/>
      <c r="BQ193" s="501"/>
      <c r="BR193" s="497"/>
      <c r="BS193" s="484"/>
      <c r="BT193" s="484"/>
      <c r="BU193" s="485"/>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row>
    <row r="194" s="603" customFormat="true" ht="15" customHeight="true" x14ac:dyDescent="0.2">
      <c r="A194" s="214"/>
      <c r="B194" s="185"/>
      <c r="C194" s="144"/>
      <c r="D194" s="146"/>
      <c r="E194" s="146"/>
      <c r="F194" s="146"/>
      <c r="G194" s="145"/>
      <c r="H194" s="143"/>
      <c r="I194" s="146"/>
      <c r="J194" s="146"/>
      <c r="K194" s="146"/>
      <c r="L194" s="142"/>
      <c r="M194" s="144"/>
      <c r="N194" s="146"/>
      <c r="O194" s="146"/>
      <c r="P194" s="146"/>
      <c r="Q194" s="145"/>
      <c r="R194" s="143"/>
      <c r="S194" s="146"/>
      <c r="T194" s="146"/>
      <c r="U194" s="142"/>
      <c r="V194" s="885"/>
      <c r="W194" s="885"/>
      <c r="X194" s="885"/>
      <c r="Y194" s="88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95"/>
      <c r="BA194" s="942"/>
      <c r="BB194" s="643"/>
      <c r="BC194" s="497"/>
      <c r="BD194" s="484"/>
      <c r="BE194" s="484"/>
      <c r="BF194" s="484"/>
      <c r="BG194" s="501"/>
      <c r="BH194" s="497"/>
      <c r="BI194" s="484"/>
      <c r="BJ194" s="484"/>
      <c r="BK194" s="484"/>
      <c r="BL194" s="501"/>
      <c r="BM194" s="497"/>
      <c r="BN194" s="484"/>
      <c r="BO194" s="484"/>
      <c r="BP194" s="484"/>
      <c r="BQ194" s="501"/>
      <c r="BR194" s="497"/>
      <c r="BS194" s="484"/>
      <c r="BT194" s="484"/>
      <c r="BU194" s="485"/>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row>
    <row r="195" s="358" customFormat="true" ht="15" customHeight="true" x14ac:dyDescent="0.2">
      <c r="A195" s="214"/>
      <c r="B195" s="185"/>
      <c r="C195" s="144"/>
      <c r="D195" s="146"/>
      <c r="E195" s="146"/>
      <c r="F195" s="146"/>
      <c r="G195" s="145"/>
      <c r="H195" s="143"/>
      <c r="I195" s="146"/>
      <c r="J195" s="146"/>
      <c r="K195" s="146"/>
      <c r="L195" s="142"/>
      <c r="M195" s="144"/>
      <c r="N195" s="146"/>
      <c r="O195" s="146"/>
      <c r="P195" s="146"/>
      <c r="Q195" s="145"/>
      <c r="R195" s="143"/>
      <c r="S195" s="146"/>
      <c r="T195" s="146"/>
      <c r="U195" s="142"/>
      <c r="V195" s="885"/>
      <c r="W195" s="885"/>
      <c r="X195" s="885"/>
      <c r="Y195" s="88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95"/>
      <c r="BA195" s="942"/>
      <c r="BB195" s="643"/>
      <c r="BC195" s="497"/>
      <c r="BD195" s="484"/>
      <c r="BE195" s="484"/>
      <c r="BF195" s="484"/>
      <c r="BG195" s="501"/>
      <c r="BH195" s="497"/>
      <c r="BI195" s="484"/>
      <c r="BJ195" s="484"/>
      <c r="BK195" s="484"/>
      <c r="BL195" s="501"/>
      <c r="BM195" s="497"/>
      <c r="BN195" s="484"/>
      <c r="BO195" s="484"/>
      <c r="BP195" s="484"/>
      <c r="BQ195" s="501"/>
      <c r="BR195" s="497"/>
      <c r="BS195" s="484"/>
      <c r="BT195" s="484"/>
      <c r="BU195" s="485"/>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row>
    <row r="196" s="358" customFormat="true" ht="15" customHeight="true" x14ac:dyDescent="0.2">
      <c r="A196" s="214"/>
      <c r="B196" s="185"/>
      <c r="C196" s="144"/>
      <c r="D196" s="146"/>
      <c r="E196" s="146"/>
      <c r="F196" s="146"/>
      <c r="G196" s="145"/>
      <c r="H196" s="143"/>
      <c r="I196" s="146"/>
      <c r="J196" s="146"/>
      <c r="K196" s="146"/>
      <c r="L196" s="142"/>
      <c r="M196" s="144"/>
      <c r="N196" s="146"/>
      <c r="O196" s="146"/>
      <c r="P196" s="146"/>
      <c r="Q196" s="145"/>
      <c r="R196" s="143"/>
      <c r="S196" s="146"/>
      <c r="T196" s="146"/>
      <c r="U196" s="142"/>
      <c r="V196" s="885"/>
      <c r="W196" s="885"/>
      <c r="X196" s="885"/>
      <c r="Y196" s="88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95"/>
      <c r="BA196" s="942"/>
      <c r="BB196" s="643"/>
      <c r="BC196" s="497"/>
      <c r="BD196" s="484"/>
      <c r="BE196" s="484"/>
      <c r="BF196" s="484"/>
      <c r="BG196" s="501"/>
      <c r="BH196" s="497"/>
      <c r="BI196" s="484"/>
      <c r="BJ196" s="484"/>
      <c r="BK196" s="484"/>
      <c r="BL196" s="501"/>
      <c r="BM196" s="497"/>
      <c r="BN196" s="484"/>
      <c r="BO196" s="484"/>
      <c r="BP196" s="484"/>
      <c r="BQ196" s="501"/>
      <c r="BR196" s="497"/>
      <c r="BS196" s="484"/>
      <c r="BT196" s="484"/>
      <c r="BU196" s="485"/>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row>
    <row r="197" s="358" customFormat="true" ht="15" customHeight="true" x14ac:dyDescent="0.2">
      <c r="A197" s="214"/>
      <c r="B197" s="185"/>
      <c r="C197" s="144"/>
      <c r="D197" s="146"/>
      <c r="E197" s="146"/>
      <c r="F197" s="146"/>
      <c r="G197" s="145"/>
      <c r="H197" s="143"/>
      <c r="I197" s="146"/>
      <c r="J197" s="146"/>
      <c r="K197" s="146"/>
      <c r="L197" s="142"/>
      <c r="M197" s="144"/>
      <c r="N197" s="146"/>
      <c r="O197" s="146"/>
      <c r="P197" s="146"/>
      <c r="Q197" s="145"/>
      <c r="R197" s="143"/>
      <c r="S197" s="146"/>
      <c r="T197" s="146"/>
      <c r="U197" s="142"/>
      <c r="V197" s="885"/>
      <c r="W197" s="885"/>
      <c r="X197" s="885"/>
      <c r="Y197" s="88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95"/>
      <c r="BA197" s="942"/>
      <c r="BB197" s="643"/>
      <c r="BC197" s="497"/>
      <c r="BD197" s="484"/>
      <c r="BE197" s="484"/>
      <c r="BF197" s="484"/>
      <c r="BG197" s="501"/>
      <c r="BH197" s="497"/>
      <c r="BI197" s="484"/>
      <c r="BJ197" s="484"/>
      <c r="BK197" s="484"/>
      <c r="BL197" s="501"/>
      <c r="BM197" s="497"/>
      <c r="BN197" s="484"/>
      <c r="BO197" s="484"/>
      <c r="BP197" s="484"/>
      <c r="BQ197" s="501"/>
      <c r="BR197" s="497"/>
      <c r="BS197" s="484"/>
      <c r="BT197" s="484"/>
      <c r="BU197" s="485"/>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row>
    <row r="198" s="358" customFormat="true" ht="15" customHeight="true" x14ac:dyDescent="0.2">
      <c r="A198" s="214"/>
      <c r="B198" s="185"/>
      <c r="C198" s="144"/>
      <c r="D198" s="146"/>
      <c r="E198" s="146"/>
      <c r="F198" s="146"/>
      <c r="G198" s="145"/>
      <c r="H198" s="143"/>
      <c r="I198" s="146"/>
      <c r="J198" s="146"/>
      <c r="K198" s="146"/>
      <c r="L198" s="142"/>
      <c r="M198" s="144"/>
      <c r="N198" s="146"/>
      <c r="O198" s="146"/>
      <c r="P198" s="146"/>
      <c r="Q198" s="145"/>
      <c r="R198" s="143"/>
      <c r="S198" s="146"/>
      <c r="T198" s="146"/>
      <c r="U198" s="142"/>
      <c r="V198" s="885"/>
      <c r="W198" s="885"/>
      <c r="X198" s="885"/>
      <c r="Y198" s="88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95"/>
      <c r="BA198" s="942"/>
      <c r="BB198" s="643"/>
      <c r="BC198" s="497"/>
      <c r="BD198" s="484"/>
      <c r="BE198" s="484"/>
      <c r="BF198" s="484"/>
      <c r="BG198" s="501"/>
      <c r="BH198" s="497"/>
      <c r="BI198" s="484"/>
      <c r="BJ198" s="484"/>
      <c r="BK198" s="484"/>
      <c r="BL198" s="501"/>
      <c r="BM198" s="497"/>
      <c r="BN198" s="484"/>
      <c r="BO198" s="484"/>
      <c r="BP198" s="484"/>
      <c r="BQ198" s="501"/>
      <c r="BR198" s="497"/>
      <c r="BS198" s="484"/>
      <c r="BT198" s="484"/>
      <c r="BU198" s="485"/>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row>
    <row r="199" s="358" customFormat="true" ht="15" customHeight="true" x14ac:dyDescent="0.2">
      <c r="A199" s="214"/>
      <c r="B199" s="185"/>
      <c r="C199" s="144"/>
      <c r="D199" s="146"/>
      <c r="E199" s="146"/>
      <c r="F199" s="146"/>
      <c r="G199" s="145"/>
      <c r="H199" s="143"/>
      <c r="I199" s="146"/>
      <c r="J199" s="146"/>
      <c r="K199" s="146"/>
      <c r="L199" s="142"/>
      <c r="M199" s="144"/>
      <c r="N199" s="146"/>
      <c r="O199" s="146"/>
      <c r="P199" s="146"/>
      <c r="Q199" s="145"/>
      <c r="R199" s="143"/>
      <c r="S199" s="146"/>
      <c r="T199" s="146"/>
      <c r="U199" s="142"/>
      <c r="V199" s="885"/>
      <c r="W199" s="885"/>
      <c r="X199" s="885"/>
      <c r="Y199" s="88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95"/>
      <c r="BA199" s="942"/>
      <c r="BB199" s="643"/>
      <c r="BC199" s="497"/>
      <c r="BD199" s="484"/>
      <c r="BE199" s="484"/>
      <c r="BF199" s="484"/>
      <c r="BG199" s="501"/>
      <c r="BH199" s="497"/>
      <c r="BI199" s="484"/>
      <c r="BJ199" s="484"/>
      <c r="BK199" s="484"/>
      <c r="BL199" s="501"/>
      <c r="BM199" s="497"/>
      <c r="BN199" s="484"/>
      <c r="BO199" s="484"/>
      <c r="BP199" s="484"/>
      <c r="BQ199" s="501"/>
      <c r="BR199" s="497"/>
      <c r="BS199" s="484"/>
      <c r="BT199" s="484"/>
      <c r="BU199" s="485"/>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row>
    <row r="200" s="358" customFormat="true" ht="15" customHeight="true" x14ac:dyDescent="0.2">
      <c r="A200" s="214"/>
      <c r="B200" s="185"/>
      <c r="C200" s="144"/>
      <c r="D200" s="146"/>
      <c r="E200" s="146"/>
      <c r="F200" s="146"/>
      <c r="G200" s="145"/>
      <c r="H200" s="143"/>
      <c r="I200" s="146"/>
      <c r="J200" s="146"/>
      <c r="K200" s="146"/>
      <c r="L200" s="142"/>
      <c r="M200" s="144"/>
      <c r="N200" s="146"/>
      <c r="O200" s="146"/>
      <c r="P200" s="146"/>
      <c r="Q200" s="145"/>
      <c r="R200" s="143"/>
      <c r="S200" s="146"/>
      <c r="T200" s="146"/>
      <c r="U200" s="142"/>
      <c r="V200" s="885"/>
      <c r="W200" s="885"/>
      <c r="X200" s="885"/>
      <c r="Y200" s="88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95"/>
      <c r="BA200" s="942"/>
      <c r="BB200" s="643"/>
      <c r="BC200" s="497"/>
      <c r="BD200" s="484"/>
      <c r="BE200" s="484"/>
      <c r="BF200" s="484"/>
      <c r="BG200" s="501"/>
      <c r="BH200" s="497"/>
      <c r="BI200" s="484"/>
      <c r="BJ200" s="484"/>
      <c r="BK200" s="484"/>
      <c r="BL200" s="501"/>
      <c r="BM200" s="497"/>
      <c r="BN200" s="484"/>
      <c r="BO200" s="484"/>
      <c r="BP200" s="484"/>
      <c r="BQ200" s="501"/>
      <c r="BR200" s="497"/>
      <c r="BS200" s="484"/>
      <c r="BT200" s="484"/>
      <c r="BU200" s="485"/>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row>
    <row r="201" s="358" customFormat="true" ht="15" customHeight="true" x14ac:dyDescent="0.2">
      <c r="A201" s="214"/>
      <c r="B201" s="185"/>
      <c r="C201" s="144"/>
      <c r="D201" s="146"/>
      <c r="E201" s="146"/>
      <c r="F201" s="146"/>
      <c r="G201" s="145"/>
      <c r="H201" s="143"/>
      <c r="I201" s="146"/>
      <c r="J201" s="146"/>
      <c r="K201" s="146"/>
      <c r="L201" s="142"/>
      <c r="M201" s="144"/>
      <c r="N201" s="146"/>
      <c r="O201" s="146"/>
      <c r="P201" s="146"/>
      <c r="Q201" s="145"/>
      <c r="R201" s="143"/>
      <c r="S201" s="146"/>
      <c r="T201" s="146"/>
      <c r="U201" s="142"/>
      <c r="V201" s="885"/>
      <c r="W201" s="885"/>
      <c r="X201" s="885"/>
      <c r="Y201" s="88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95"/>
      <c r="BA201" s="942"/>
      <c r="BB201" s="643"/>
      <c r="BC201" s="497"/>
      <c r="BD201" s="484"/>
      <c r="BE201" s="484"/>
      <c r="BF201" s="484"/>
      <c r="BG201" s="501"/>
      <c r="BH201" s="497"/>
      <c r="BI201" s="484"/>
      <c r="BJ201" s="484"/>
      <c r="BK201" s="484"/>
      <c r="BL201" s="501"/>
      <c r="BM201" s="497"/>
      <c r="BN201" s="484"/>
      <c r="BO201" s="484"/>
      <c r="BP201" s="484"/>
      <c r="BQ201" s="501"/>
      <c r="BR201" s="497"/>
      <c r="BS201" s="484"/>
      <c r="BT201" s="484"/>
      <c r="BU201" s="485"/>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row>
    <row r="202" s="358" customFormat="true" ht="15" customHeight="true" x14ac:dyDescent="0.2">
      <c r="A202" s="214"/>
      <c r="B202" s="185"/>
      <c r="C202" s="144"/>
      <c r="D202" s="146"/>
      <c r="E202" s="146"/>
      <c r="F202" s="146"/>
      <c r="G202" s="145"/>
      <c r="H202" s="143"/>
      <c r="I202" s="146"/>
      <c r="J202" s="146"/>
      <c r="K202" s="146"/>
      <c r="L202" s="142"/>
      <c r="M202" s="144"/>
      <c r="N202" s="146"/>
      <c r="O202" s="146"/>
      <c r="P202" s="146"/>
      <c r="Q202" s="145"/>
      <c r="R202" s="143"/>
      <c r="S202" s="146"/>
      <c r="T202" s="146"/>
      <c r="U202" s="142"/>
      <c r="V202" s="885"/>
      <c r="W202" s="885"/>
      <c r="X202" s="885"/>
      <c r="Y202" s="88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95"/>
      <c r="BA202" s="942"/>
      <c r="BB202" s="643"/>
      <c r="BC202" s="497"/>
      <c r="BD202" s="484"/>
      <c r="BE202" s="484"/>
      <c r="BF202" s="484"/>
      <c r="BG202" s="501"/>
      <c r="BH202" s="497"/>
      <c r="BI202" s="484"/>
      <c r="BJ202" s="484"/>
      <c r="BK202" s="484"/>
      <c r="BL202" s="501"/>
      <c r="BM202" s="497"/>
      <c r="BN202" s="484"/>
      <c r="BO202" s="484"/>
      <c r="BP202" s="484"/>
      <c r="BQ202" s="501"/>
      <c r="BR202" s="497"/>
      <c r="BS202" s="484"/>
      <c r="BT202" s="484"/>
      <c r="BU202" s="485"/>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row>
    <row r="203" s="602" customFormat="true" ht="15" customHeight="true" x14ac:dyDescent="0.2">
      <c r="A203" s="192"/>
      <c r="B203" s="186"/>
      <c r="C203" s="169"/>
      <c r="D203" s="168"/>
      <c r="E203" s="168"/>
      <c r="F203" s="168"/>
      <c r="G203" s="167"/>
      <c r="H203" s="166"/>
      <c r="I203" s="168"/>
      <c r="J203" s="168"/>
      <c r="K203" s="168"/>
      <c r="L203" s="165"/>
      <c r="M203" s="169"/>
      <c r="N203" s="168"/>
      <c r="O203" s="168"/>
      <c r="P203" s="168"/>
      <c r="Q203" s="167"/>
      <c r="R203" s="166"/>
      <c r="S203" s="168"/>
      <c r="T203" s="168"/>
      <c r="U203" s="165"/>
      <c r="V203" s="487"/>
      <c r="W203" s="487"/>
      <c r="X203" s="487"/>
      <c r="Y203" s="487"/>
      <c r="Z203" s="487"/>
      <c r="AA203" s="487"/>
      <c r="AB203" s="487"/>
      <c r="AC203" s="487"/>
      <c r="AD203" s="487"/>
      <c r="AE203" s="487"/>
      <c r="AF203" s="487"/>
      <c r="AG203" s="487"/>
      <c r="AH203" s="487"/>
      <c r="AI203" s="487"/>
      <c r="AJ203" s="487"/>
      <c r="AK203" s="487"/>
      <c r="AL203" s="487"/>
      <c r="AM203" s="487"/>
      <c r="AN203" s="487"/>
      <c r="AO203" s="487"/>
      <c r="AP203" s="487"/>
      <c r="AQ203" s="487"/>
      <c r="AR203" s="487"/>
      <c r="AS203" s="487"/>
      <c r="AT203" s="487"/>
      <c r="AU203" s="487"/>
      <c r="AV203" s="487"/>
      <c r="AW203" s="487"/>
      <c r="AX203" s="487"/>
      <c r="AY203" s="487"/>
      <c r="AZ203" s="940"/>
      <c r="BA203" s="942"/>
      <c r="BB203" s="643"/>
      <c r="BC203" s="497"/>
      <c r="BD203" s="484"/>
      <c r="BE203" s="484"/>
      <c r="BF203" s="484"/>
      <c r="BG203" s="501"/>
      <c r="BH203" s="497"/>
      <c r="BI203" s="484"/>
      <c r="BJ203" s="484"/>
      <c r="BK203" s="484"/>
      <c r="BL203" s="501"/>
      <c r="BM203" s="497"/>
      <c r="BN203" s="484"/>
      <c r="BO203" s="484"/>
      <c r="BP203" s="484"/>
      <c r="BQ203" s="501"/>
      <c r="BR203" s="497"/>
      <c r="BS203" s="484"/>
      <c r="BT203" s="484"/>
      <c r="BU203" s="485"/>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row>
    <row r="204" s="602" customFormat="true" ht="15" customHeight="true" x14ac:dyDescent="0.2">
      <c r="A204" s="192"/>
      <c r="B204" s="186"/>
      <c r="C204" s="169"/>
      <c r="D204" s="168"/>
      <c r="E204" s="168"/>
      <c r="F204" s="168"/>
      <c r="G204" s="167"/>
      <c r="H204" s="166"/>
      <c r="I204" s="168"/>
      <c r="J204" s="168"/>
      <c r="K204" s="168"/>
      <c r="L204" s="165"/>
      <c r="M204" s="169"/>
      <c r="N204" s="168"/>
      <c r="O204" s="168"/>
      <c r="P204" s="168"/>
      <c r="Q204" s="167"/>
      <c r="R204" s="166"/>
      <c r="S204" s="168"/>
      <c r="T204" s="168"/>
      <c r="U204" s="165"/>
      <c r="V204" s="487"/>
      <c r="W204" s="487"/>
      <c r="X204" s="487"/>
      <c r="Y204" s="487"/>
      <c r="Z204" s="487"/>
      <c r="AA204" s="487"/>
      <c r="AB204" s="487"/>
      <c r="AC204" s="487"/>
      <c r="AD204" s="487"/>
      <c r="AE204" s="487"/>
      <c r="AF204" s="487"/>
      <c r="AG204" s="487"/>
      <c r="AH204" s="487"/>
      <c r="AI204" s="487"/>
      <c r="AJ204" s="487"/>
      <c r="AK204" s="487"/>
      <c r="AL204" s="487"/>
      <c r="AM204" s="487"/>
      <c r="AN204" s="487"/>
      <c r="AO204" s="487"/>
      <c r="AP204" s="487"/>
      <c r="AQ204" s="487"/>
      <c r="AR204" s="487"/>
      <c r="AS204" s="487"/>
      <c r="AT204" s="487"/>
      <c r="AU204" s="487"/>
      <c r="AV204" s="487"/>
      <c r="AW204" s="487"/>
      <c r="AX204" s="487"/>
      <c r="AY204" s="487"/>
      <c r="AZ204" s="940"/>
      <c r="BA204" s="942"/>
      <c r="BB204" s="643"/>
      <c r="BC204" s="497"/>
      <c r="BD204" s="484"/>
      <c r="BE204" s="484"/>
      <c r="BF204" s="484"/>
      <c r="BG204" s="501"/>
      <c r="BH204" s="497"/>
      <c r="BI204" s="484"/>
      <c r="BJ204" s="484"/>
      <c r="BK204" s="484"/>
      <c r="BL204" s="501"/>
      <c r="BM204" s="497"/>
      <c r="BN204" s="484"/>
      <c r="BO204" s="484"/>
      <c r="BP204" s="484"/>
      <c r="BQ204" s="501"/>
      <c r="BR204" s="497"/>
      <c r="BS204" s="484"/>
      <c r="BT204" s="484"/>
      <c r="BU204" s="485"/>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row>
    <row r="205" s="602" customFormat="true" ht="15" customHeight="true" x14ac:dyDescent="0.2">
      <c r="A205" s="71"/>
      <c r="B205" s="68"/>
      <c r="C205" s="162"/>
      <c r="D205" s="161"/>
      <c r="E205" s="161"/>
      <c r="F205" s="161"/>
      <c r="G205" s="160"/>
      <c r="H205" s="159"/>
      <c r="I205" s="161"/>
      <c r="J205" s="161"/>
      <c r="K205" s="161"/>
      <c r="L205" s="158"/>
      <c r="M205" s="162"/>
      <c r="N205" s="161"/>
      <c r="O205" s="161"/>
      <c r="P205" s="161"/>
      <c r="Q205" s="160"/>
      <c r="R205" s="159"/>
      <c r="S205" s="161"/>
      <c r="T205" s="161"/>
      <c r="U205" s="158"/>
      <c r="V205" s="487"/>
      <c r="W205" s="487"/>
      <c r="X205" s="487"/>
      <c r="Y205" s="487"/>
      <c r="Z205" s="487"/>
      <c r="AA205" s="487"/>
      <c r="AB205" s="487"/>
      <c r="AC205" s="487"/>
      <c r="AD205" s="487"/>
      <c r="AE205" s="487"/>
      <c r="AF205" s="487"/>
      <c r="AG205" s="487"/>
      <c r="AH205" s="487"/>
      <c r="AI205" s="487"/>
      <c r="AJ205" s="487"/>
      <c r="AK205" s="487"/>
      <c r="AL205" s="487"/>
      <c r="AM205" s="487"/>
      <c r="AN205" s="487"/>
      <c r="AO205" s="487"/>
      <c r="AP205" s="487"/>
      <c r="AQ205" s="487"/>
      <c r="AR205" s="487"/>
      <c r="AS205" s="487"/>
      <c r="AT205" s="487"/>
      <c r="AU205" s="487"/>
      <c r="AV205" s="487"/>
      <c r="AW205" s="487"/>
      <c r="AX205" s="487"/>
      <c r="AY205" s="487"/>
      <c r="AZ205" s="940"/>
      <c r="BA205" s="942"/>
      <c r="BB205" s="643"/>
      <c r="BC205" s="500"/>
      <c r="BD205" s="499"/>
      <c r="BE205" s="499"/>
      <c r="BF205" s="499"/>
      <c r="BG205" s="503"/>
      <c r="BH205" s="500"/>
      <c r="BI205" s="499"/>
      <c r="BJ205" s="499"/>
      <c r="BK205" s="499"/>
      <c r="BL205" s="503"/>
      <c r="BM205" s="500"/>
      <c r="BN205" s="499"/>
      <c r="BO205" s="499"/>
      <c r="BP205" s="499"/>
      <c r="BQ205" s="503"/>
      <c r="BR205" s="500"/>
      <c r="BS205" s="499"/>
      <c r="BT205" s="499"/>
      <c r="BU205" s="502"/>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row>
    <row r="206" s="603" customFormat="true" ht="250.15" customHeight="true" x14ac:dyDescent="0.2">
      <c r="B206" s="602"/>
      <c r="V206" s="395"/>
      <c r="W206" s="395"/>
      <c r="X206" s="395"/>
      <c r="Y206" s="395"/>
      <c r="Z206" s="395"/>
      <c r="AA206" s="395"/>
      <c r="AB206" s="395"/>
      <c r="AC206" s="395"/>
      <c r="AD206" s="395"/>
      <c r="AE206" s="395"/>
      <c r="AF206" s="395"/>
      <c r="AG206" s="395"/>
      <c r="AH206" s="395"/>
      <c r="AI206" s="395"/>
      <c r="AJ206" s="395"/>
      <c r="AK206" s="395"/>
      <c r="AL206" s="395"/>
      <c r="AM206" s="395"/>
      <c r="AN206" s="395"/>
      <c r="AO206" s="395"/>
      <c r="AP206" s="395"/>
      <c r="AQ206" s="395"/>
      <c r="AR206" s="395"/>
      <c r="AS206" s="395"/>
      <c r="AT206" s="395"/>
      <c r="AU206" s="395"/>
      <c r="AV206" s="395"/>
      <c r="AW206" s="395"/>
      <c r="AX206" s="395"/>
      <c r="AY206" s="395"/>
      <c r="AZ206" s="395"/>
      <c r="BA206" s="359"/>
      <c r="BB206" s="357"/>
      <c r="BC206" s="357"/>
      <c r="BD206" s="357"/>
      <c r="BE206" s="357"/>
      <c r="BF206" s="357"/>
      <c r="BG206" s="357"/>
      <c r="BH206" s="357"/>
      <c r="BI206" s="357"/>
      <c r="BJ206" s="357"/>
      <c r="BK206" s="357"/>
      <c r="BL206" s="357"/>
      <c r="BM206" s="357"/>
      <c r="BN206" s="357"/>
      <c r="BO206" s="357"/>
      <c r="BP206" s="357"/>
      <c r="BQ206" s="357"/>
      <c r="BR206" s="357"/>
      <c r="BS206" s="357"/>
      <c r="BT206" s="357"/>
      <c r="BU206" s="359"/>
      <c r="BV206" s="394"/>
      <c r="BW206" s="394"/>
      <c r="BX206" s="394"/>
      <c r="BY206" s="394"/>
      <c r="BZ206" s="394"/>
      <c r="CA206" s="394"/>
      <c r="CB206" s="394"/>
      <c r="CC206" s="394"/>
      <c r="CD206" s="394"/>
      <c r="CE206" s="394"/>
      <c r="CF206" s="394"/>
      <c r="CG206" s="394"/>
      <c r="CH206" s="394"/>
      <c r="CI206" s="394"/>
      <c r="CJ206" s="394"/>
      <c r="CK206" s="394"/>
      <c r="CL206" s="394"/>
      <c r="CM206" s="394"/>
      <c r="CN206" s="394"/>
      <c r="CO206" s="394"/>
      <c r="CP206" s="394"/>
      <c r="CQ206" s="394"/>
      <c r="CR206" s="394"/>
      <c r="CS206" s="394"/>
      <c r="CT206" s="394"/>
      <c r="CU206" s="394"/>
      <c r="CV206" s="394"/>
      <c r="CW206" s="394"/>
      <c r="CX206" s="394"/>
      <c r="CY206" s="394"/>
      <c r="CZ206" s="394"/>
    </row>
    <row r="207" s="338" customFormat="true" ht="18" customHeight="true" x14ac:dyDescent="0.2">
      <c r="V207" s="390"/>
      <c r="W207" s="390"/>
      <c r="X207" s="390"/>
      <c r="Y207" s="390"/>
      <c r="Z207" s="390"/>
      <c r="AA207" s="390"/>
      <c r="AB207" s="390"/>
      <c r="AC207" s="390"/>
      <c r="AD207" s="390"/>
      <c r="AE207" s="390"/>
      <c r="AF207" s="390"/>
      <c r="AG207" s="390"/>
      <c r="AH207" s="390"/>
      <c r="AI207" s="390"/>
      <c r="AJ207" s="390"/>
      <c r="AK207" s="390"/>
      <c r="AL207" s="390"/>
      <c r="AM207" s="390"/>
      <c r="AN207" s="390"/>
      <c r="AO207" s="390"/>
      <c r="AP207" s="390"/>
      <c r="AQ207" s="390"/>
      <c r="AR207" s="390"/>
      <c r="AS207" s="390"/>
      <c r="AT207" s="390"/>
      <c r="AU207" s="390"/>
      <c r="AV207" s="390"/>
      <c r="AW207" s="390"/>
      <c r="AX207" s="390"/>
      <c r="AY207" s="390"/>
      <c r="AZ207" s="390"/>
      <c r="BB207" s="361"/>
      <c r="BV207" s="390"/>
      <c r="BW207" s="390"/>
      <c r="BX207" s="390"/>
      <c r="BY207" s="390"/>
      <c r="BZ207" s="390"/>
      <c r="CA207" s="390"/>
      <c r="CB207" s="390"/>
      <c r="CC207" s="390"/>
      <c r="CD207" s="390"/>
      <c r="CE207" s="390"/>
      <c r="CF207" s="390"/>
      <c r="CG207" s="390"/>
      <c r="CH207" s="390"/>
      <c r="CI207" s="390"/>
      <c r="CJ207" s="390"/>
      <c r="CK207" s="390"/>
      <c r="CL207" s="390"/>
      <c r="CM207" s="390"/>
      <c r="CN207" s="390"/>
      <c r="CO207" s="390"/>
      <c r="CP207" s="390"/>
      <c r="CQ207" s="390"/>
      <c r="CR207" s="390"/>
      <c r="CS207" s="390"/>
      <c r="CT207" s="390"/>
      <c r="CU207" s="390"/>
      <c r="CV207" s="390"/>
      <c r="CW207" s="390"/>
      <c r="CX207" s="390"/>
      <c r="CY207" s="390"/>
      <c r="CZ207" s="390"/>
    </row>
    <row r="208" s="338" customFormat="true" ht="22.5" customHeight="true" x14ac:dyDescent="0.35">
      <c r="A208" s="1145" t="str">
        <f>A1026</f>
        <v>Thailand</v>
      </c>
      <c r="B208" s="1146"/>
      <c r="V208" s="390"/>
      <c r="W208" s="390"/>
      <c r="X208" s="390"/>
      <c r="Y208" s="390"/>
      <c r="Z208" s="390"/>
      <c r="AA208" s="390"/>
      <c r="AB208" s="390"/>
      <c r="AC208" s="390"/>
      <c r="AD208" s="390"/>
      <c r="AE208" s="390"/>
      <c r="AF208" s="390"/>
      <c r="AG208" s="390"/>
      <c r="AH208" s="390"/>
      <c r="AI208" s="390"/>
      <c r="AJ208" s="390"/>
      <c r="AK208" s="390"/>
      <c r="AL208" s="390"/>
      <c r="AM208" s="390"/>
      <c r="AN208" s="390"/>
      <c r="AO208" s="390"/>
      <c r="AP208" s="390"/>
      <c r="AQ208" s="390"/>
      <c r="AR208" s="390"/>
      <c r="AS208" s="390"/>
      <c r="AT208" s="390"/>
      <c r="AU208" s="390"/>
      <c r="AV208" s="390"/>
      <c r="AW208" s="390"/>
      <c r="AX208" s="390"/>
      <c r="AY208" s="390"/>
      <c r="AZ208" s="390"/>
      <c r="BB208" s="361"/>
      <c r="BV208" s="390"/>
      <c r="BW208" s="390"/>
      <c r="BX208" s="390"/>
      <c r="BY208" s="390"/>
      <c r="BZ208" s="390"/>
      <c r="CA208" s="390"/>
      <c r="CB208" s="390"/>
      <c r="CC208" s="390"/>
      <c r="CD208" s="390"/>
      <c r="CE208" s="390"/>
      <c r="CF208" s="390"/>
      <c r="CG208" s="390"/>
      <c r="CH208" s="390"/>
      <c r="CI208" s="390"/>
      <c r="CJ208" s="390"/>
      <c r="CK208" s="390"/>
      <c r="CL208" s="390"/>
      <c r="CM208" s="390"/>
      <c r="CN208" s="390"/>
      <c r="CO208" s="390"/>
      <c r="CP208" s="390"/>
      <c r="CQ208" s="390"/>
      <c r="CR208" s="390"/>
      <c r="CS208" s="390"/>
      <c r="CT208" s="390"/>
      <c r="CU208" s="390"/>
      <c r="CV208" s="390"/>
      <c r="CW208" s="390"/>
      <c r="CX208" s="390"/>
      <c r="CY208" s="390"/>
      <c r="CZ208" s="390"/>
    </row>
    <row r="209" s="338" customFormat="true" ht="22.5" customHeight="true" x14ac:dyDescent="0.35">
      <c r="A209" s="365" t="str">
        <f>A1034</f>
        <v>2006</v>
      </c>
      <c r="B209" s="366"/>
      <c r="V209" s="390"/>
      <c r="W209" s="390"/>
      <c r="X209" s="390"/>
      <c r="Y209" s="390"/>
      <c r="Z209" s="390"/>
      <c r="AA209" s="390"/>
      <c r="AB209" s="390"/>
      <c r="AC209" s="390"/>
      <c r="AD209" s="390"/>
      <c r="AE209" s="390"/>
      <c r="AF209" s="390"/>
      <c r="AG209" s="390"/>
      <c r="AH209" s="390"/>
      <c r="AI209" s="390"/>
      <c r="AJ209" s="390"/>
      <c r="AK209" s="390"/>
      <c r="AL209" s="390"/>
      <c r="AM209" s="390"/>
      <c r="AN209" s="390"/>
      <c r="AO209" s="390"/>
      <c r="AP209" s="390"/>
      <c r="AQ209" s="390"/>
      <c r="AR209" s="390"/>
      <c r="AS209" s="390"/>
      <c r="AT209" s="390"/>
      <c r="AU209" s="390"/>
      <c r="AV209" s="390"/>
      <c r="AW209" s="390"/>
      <c r="AX209" s="390"/>
      <c r="AY209" s="390"/>
      <c r="AZ209" s="390"/>
      <c r="BB209" s="361"/>
      <c r="BV209" s="390"/>
      <c r="BW209" s="390"/>
      <c r="BX209" s="390"/>
      <c r="BY209" s="390"/>
      <c r="BZ209" s="390"/>
      <c r="CA209" s="390"/>
      <c r="CB209" s="390"/>
      <c r="CC209" s="390"/>
      <c r="CD209" s="390"/>
      <c r="CE209" s="390"/>
      <c r="CF209" s="390"/>
      <c r="CG209" s="390"/>
      <c r="CH209" s="390"/>
      <c r="CI209" s="390"/>
      <c r="CJ209" s="390"/>
      <c r="CK209" s="390"/>
      <c r="CL209" s="390"/>
      <c r="CM209" s="390"/>
      <c r="CN209" s="390"/>
      <c r="CO209" s="390"/>
      <c r="CP209" s="390"/>
      <c r="CQ209" s="390"/>
      <c r="CR209" s="390"/>
      <c r="CS209" s="390"/>
      <c r="CT209" s="390"/>
      <c r="CU209" s="390"/>
      <c r="CV209" s="390"/>
      <c r="CW209" s="390"/>
      <c r="CX209" s="390"/>
      <c r="CY209" s="390"/>
      <c r="CZ209" s="390"/>
    </row>
    <row r="210" s="338" customFormat="true" ht="22.5" customHeight="true" x14ac:dyDescent="0.35">
      <c r="A210" s="646" t="s">
        <v>113</v>
      </c>
      <c r="B210" s="368"/>
      <c r="V210" s="390"/>
      <c r="W210" s="390"/>
      <c r="X210" s="390"/>
      <c r="Y210" s="390"/>
      <c r="Z210" s="390"/>
      <c r="AA210" s="390"/>
      <c r="AB210" s="390"/>
      <c r="AC210" s="390"/>
      <c r="AD210" s="390"/>
      <c r="AE210" s="390"/>
      <c r="AF210" s="390"/>
      <c r="AG210" s="390"/>
      <c r="AH210" s="390"/>
      <c r="AI210" s="390"/>
      <c r="AJ210" s="390"/>
      <c r="AK210" s="390"/>
      <c r="AL210" s="390"/>
      <c r="AM210" s="390"/>
      <c r="AN210" s="390"/>
      <c r="AO210" s="390"/>
      <c r="AP210" s="390"/>
      <c r="AQ210" s="390"/>
      <c r="AR210" s="390"/>
      <c r="AS210" s="390"/>
      <c r="AT210" s="390"/>
      <c r="AU210" s="390"/>
      <c r="AV210" s="390"/>
      <c r="AW210" s="390"/>
      <c r="AX210" s="390"/>
      <c r="AY210" s="390"/>
      <c r="AZ210" s="390"/>
      <c r="BB210" s="361"/>
      <c r="BV210" s="390"/>
      <c r="BW210" s="390"/>
      <c r="BX210" s="390"/>
      <c r="BY210" s="390"/>
      <c r="BZ210" s="390"/>
      <c r="CA210" s="390"/>
      <c r="CB210" s="390"/>
      <c r="CC210" s="390"/>
      <c r="CD210" s="390"/>
      <c r="CE210" s="390"/>
      <c r="CF210" s="390"/>
      <c r="CG210" s="390"/>
      <c r="CH210" s="390"/>
      <c r="CI210" s="390"/>
      <c r="CJ210" s="390"/>
      <c r="CK210" s="390"/>
      <c r="CL210" s="390"/>
      <c r="CM210" s="390"/>
      <c r="CN210" s="390"/>
      <c r="CO210" s="390"/>
      <c r="CP210" s="390"/>
      <c r="CQ210" s="390"/>
      <c r="CR210" s="390"/>
      <c r="CS210" s="390"/>
      <c r="CT210" s="390"/>
      <c r="CU210" s="390"/>
      <c r="CV210" s="390"/>
      <c r="CW210" s="390"/>
      <c r="CX210" s="390"/>
      <c r="CY210" s="390"/>
      <c r="CZ210" s="390"/>
    </row>
    <row r="211" s="338" customFormat="true" ht="20.1" customHeight="true" x14ac:dyDescent="0.35">
      <c r="A211" s="370" t="s">
        <v>98</v>
      </c>
      <c r="B211" s="366"/>
      <c r="V211" s="390"/>
      <c r="W211" s="390"/>
      <c r="X211" s="390"/>
      <c r="Y211" s="390"/>
      <c r="Z211" s="390"/>
      <c r="AA211" s="390"/>
      <c r="AB211" s="390"/>
      <c r="AC211" s="390"/>
      <c r="AD211" s="390"/>
      <c r="AE211" s="390"/>
      <c r="AF211" s="390"/>
      <c r="AG211" s="390"/>
      <c r="AH211" s="390"/>
      <c r="AI211" s="390"/>
      <c r="AJ211" s="390"/>
      <c r="AK211" s="390"/>
      <c r="AL211" s="390"/>
      <c r="AM211" s="390"/>
      <c r="AN211" s="390"/>
      <c r="AO211" s="390"/>
      <c r="AP211" s="390"/>
      <c r="AQ211" s="390"/>
      <c r="AR211" s="390"/>
      <c r="AS211" s="390"/>
      <c r="AT211" s="390"/>
      <c r="AU211" s="390"/>
      <c r="AV211" s="390"/>
      <c r="AW211" s="390"/>
      <c r="AX211" s="390"/>
      <c r="AY211" s="390"/>
      <c r="AZ211" s="390"/>
      <c r="BB211" s="361"/>
      <c r="BV211" s="390"/>
      <c r="BW211" s="390"/>
      <c r="BX211" s="390"/>
      <c r="BY211" s="390"/>
      <c r="BZ211" s="390"/>
      <c r="CA211" s="390"/>
      <c r="CB211" s="390"/>
      <c r="CC211" s="390"/>
      <c r="CD211" s="390"/>
      <c r="CE211" s="390"/>
      <c r="CF211" s="390"/>
      <c r="CG211" s="390"/>
      <c r="CH211" s="390"/>
      <c r="CI211" s="390"/>
      <c r="CJ211" s="390"/>
      <c r="CK211" s="390"/>
      <c r="CL211" s="390"/>
      <c r="CM211" s="390"/>
      <c r="CN211" s="390"/>
      <c r="CO211" s="390"/>
      <c r="CP211" s="390"/>
      <c r="CQ211" s="390"/>
      <c r="CR211" s="390"/>
      <c r="CS211" s="390"/>
      <c r="CT211" s="390"/>
      <c r="CU211" s="390"/>
      <c r="CV211" s="390"/>
      <c r="CW211" s="390"/>
      <c r="CX211" s="390"/>
      <c r="CY211" s="390"/>
      <c r="CZ211" s="390"/>
    </row>
    <row r="212" s="338" customFormat="true" ht="15" customHeight="true" x14ac:dyDescent="0.2">
      <c r="A212" s="647" t="s">
        <v>99</v>
      </c>
      <c r="B212" s="403"/>
      <c r="V212" s="390"/>
      <c r="W212" s="390"/>
      <c r="X212" s="390"/>
      <c r="Y212" s="390"/>
      <c r="Z212" s="390"/>
      <c r="AA212" s="390"/>
      <c r="AB212" s="390"/>
      <c r="AC212" s="390"/>
      <c r="AD212" s="390"/>
      <c r="AE212" s="390"/>
      <c r="AF212" s="390"/>
      <c r="AG212" s="390"/>
      <c r="AH212" s="390"/>
      <c r="AI212" s="390"/>
      <c r="AJ212" s="390"/>
      <c r="AK212" s="390"/>
      <c r="AL212" s="390"/>
      <c r="AM212" s="390"/>
      <c r="AN212" s="390"/>
      <c r="AO212" s="390"/>
      <c r="AP212" s="390"/>
      <c r="AQ212" s="390"/>
      <c r="AR212" s="390"/>
      <c r="AS212" s="390"/>
      <c r="AT212" s="390"/>
      <c r="AU212" s="390"/>
      <c r="AV212" s="390"/>
      <c r="AW212" s="390"/>
      <c r="AX212" s="390"/>
      <c r="AY212" s="390"/>
      <c r="AZ212" s="390"/>
      <c r="BB212" s="361"/>
      <c r="BV212" s="390"/>
      <c r="BW212" s="390"/>
      <c r="BX212" s="390"/>
      <c r="BY212" s="390"/>
      <c r="BZ212" s="390"/>
      <c r="CA212" s="390"/>
      <c r="CB212" s="390"/>
      <c r="CC212" s="390"/>
      <c r="CD212" s="390"/>
      <c r="CE212" s="390"/>
      <c r="CF212" s="390"/>
      <c r="CG212" s="390"/>
      <c r="CH212" s="390"/>
      <c r="CI212" s="390"/>
      <c r="CJ212" s="390"/>
      <c r="CK212" s="390"/>
      <c r="CL212" s="390"/>
      <c r="CM212" s="390"/>
      <c r="CN212" s="390"/>
      <c r="CO212" s="390"/>
      <c r="CP212" s="390"/>
      <c r="CQ212" s="390"/>
      <c r="CR212" s="390"/>
      <c r="CS212" s="390"/>
      <c r="CT212" s="390"/>
      <c r="CU212" s="390"/>
      <c r="CV212" s="390"/>
      <c r="CW212" s="390"/>
      <c r="CX212" s="390"/>
      <c r="CY212" s="390"/>
      <c r="CZ212" s="390"/>
    </row>
    <row r="213" s="338" customFormat="true" ht="15" customHeight="true" x14ac:dyDescent="0.2">
      <c r="A213" s="379" t="s">
        <v>41</v>
      </c>
      <c r="B213" s="378"/>
      <c r="V213" s="390"/>
      <c r="W213" s="390"/>
      <c r="X213" s="390"/>
      <c r="Y213" s="390"/>
      <c r="Z213" s="390"/>
      <c r="AA213" s="390"/>
      <c r="AB213" s="390"/>
      <c r="AC213" s="390"/>
      <c r="AD213" s="390"/>
      <c r="AE213" s="390"/>
      <c r="AF213" s="390"/>
      <c r="AG213" s="390"/>
      <c r="AH213" s="390"/>
      <c r="AI213" s="390"/>
      <c r="AJ213" s="390"/>
      <c r="AK213" s="390"/>
      <c r="AL213" s="390"/>
      <c r="AM213" s="390"/>
      <c r="AN213" s="390"/>
      <c r="AO213" s="390"/>
      <c r="AP213" s="390"/>
      <c r="AQ213" s="390"/>
      <c r="AR213" s="390"/>
      <c r="AS213" s="390"/>
      <c r="AT213" s="390"/>
      <c r="AU213" s="390"/>
      <c r="AV213" s="390"/>
      <c r="AW213" s="390"/>
      <c r="AX213" s="390"/>
      <c r="AY213" s="390"/>
      <c r="AZ213" s="390"/>
      <c r="BB213" s="361"/>
      <c r="BV213" s="390"/>
      <c r="BW213" s="390"/>
      <c r="BX213" s="390"/>
      <c r="BY213" s="390"/>
      <c r="BZ213" s="390"/>
      <c r="CA213" s="390"/>
      <c r="CB213" s="390"/>
      <c r="CC213" s="390"/>
      <c r="CD213" s="390"/>
      <c r="CE213" s="390"/>
      <c r="CF213" s="390"/>
      <c r="CG213" s="390"/>
      <c r="CH213" s="390"/>
      <c r="CI213" s="390"/>
      <c r="CJ213" s="390"/>
      <c r="CK213" s="390"/>
      <c r="CL213" s="390"/>
      <c r="CM213" s="390"/>
      <c r="CN213" s="390"/>
      <c r="CO213" s="390"/>
      <c r="CP213" s="390"/>
      <c r="CQ213" s="390"/>
      <c r="CR213" s="390"/>
      <c r="CS213" s="390"/>
      <c r="CT213" s="390"/>
      <c r="CU213" s="390"/>
      <c r="CV213" s="390"/>
      <c r="CW213" s="390"/>
      <c r="CX213" s="390"/>
      <c r="CY213" s="390"/>
      <c r="CZ213" s="390"/>
    </row>
    <row r="214" s="338" customFormat="true" ht="15" customHeight="true" x14ac:dyDescent="0.2">
      <c r="A214" s="377" t="s">
        <v>40</v>
      </c>
      <c r="B214" s="378"/>
      <c r="V214" s="390"/>
      <c r="W214" s="390"/>
      <c r="X214" s="390"/>
      <c r="Y214" s="390"/>
      <c r="Z214" s="390"/>
      <c r="AA214" s="390"/>
      <c r="AB214" s="390"/>
      <c r="AC214" s="390"/>
      <c r="AD214" s="390"/>
      <c r="AE214" s="390"/>
      <c r="AF214" s="390"/>
      <c r="AG214" s="390"/>
      <c r="AH214" s="390"/>
      <c r="AI214" s="390"/>
      <c r="AJ214" s="390"/>
      <c r="AK214" s="390"/>
      <c r="AL214" s="390"/>
      <c r="AM214" s="390"/>
      <c r="AN214" s="390"/>
      <c r="AO214" s="390"/>
      <c r="AP214" s="390"/>
      <c r="AQ214" s="390"/>
      <c r="AR214" s="390"/>
      <c r="AS214" s="390"/>
      <c r="AT214" s="390"/>
      <c r="AU214" s="390"/>
      <c r="AV214" s="390"/>
      <c r="AW214" s="390"/>
      <c r="AX214" s="390"/>
      <c r="AY214" s="390"/>
      <c r="AZ214" s="390"/>
      <c r="BB214" s="361"/>
      <c r="BV214" s="390"/>
      <c r="BW214" s="390"/>
      <c r="BX214" s="390"/>
      <c r="BY214" s="390"/>
      <c r="BZ214" s="390"/>
      <c r="CA214" s="390"/>
      <c r="CB214" s="390"/>
      <c r="CC214" s="390"/>
      <c r="CD214" s="390"/>
      <c r="CE214" s="390"/>
      <c r="CF214" s="390"/>
      <c r="CG214" s="390"/>
      <c r="CH214" s="390"/>
      <c r="CI214" s="390"/>
      <c r="CJ214" s="390"/>
      <c r="CK214" s="390"/>
      <c r="CL214" s="390"/>
      <c r="CM214" s="390"/>
      <c r="CN214" s="390"/>
      <c r="CO214" s="390"/>
      <c r="CP214" s="390"/>
      <c r="CQ214" s="390"/>
      <c r="CR214" s="390"/>
      <c r="CS214" s="390"/>
      <c r="CT214" s="390"/>
      <c r="CU214" s="390"/>
      <c r="CV214" s="390"/>
      <c r="CW214" s="390"/>
      <c r="CX214" s="390"/>
      <c r="CY214" s="390"/>
      <c r="CZ214" s="390"/>
    </row>
    <row r="215" s="338" customFormat="true" ht="15" customHeight="true" x14ac:dyDescent="0.2">
      <c r="A215" s="377" t="s">
        <v>137</v>
      </c>
      <c r="B215" s="402" t="str">
        <f>A1025</f>
        <v>MICS06</v>
      </c>
      <c r="V215" s="390"/>
      <c r="W215" s="390"/>
      <c r="X215" s="390"/>
      <c r="Y215" s="390"/>
      <c r="Z215" s="390"/>
      <c r="AA215" s="390"/>
      <c r="AB215" s="390"/>
      <c r="AC215" s="390"/>
      <c r="AD215" s="390"/>
      <c r="AE215" s="390"/>
      <c r="AF215" s="390"/>
      <c r="AG215" s="390"/>
      <c r="AH215" s="390"/>
      <c r="AI215" s="390"/>
      <c r="AJ215" s="390"/>
      <c r="AK215" s="390"/>
      <c r="AL215" s="390"/>
      <c r="AM215" s="390"/>
      <c r="AN215" s="390"/>
      <c r="AO215" s="390"/>
      <c r="AP215" s="390"/>
      <c r="AQ215" s="390"/>
      <c r="AR215" s="390"/>
      <c r="AS215" s="390"/>
      <c r="AT215" s="390"/>
      <c r="AU215" s="390"/>
      <c r="AV215" s="390"/>
      <c r="AW215" s="390"/>
      <c r="AX215" s="390"/>
      <c r="AY215" s="390"/>
      <c r="AZ215" s="390"/>
      <c r="BB215" s="361"/>
      <c r="BV215" s="390"/>
      <c r="BW215" s="390"/>
      <c r="BX215" s="390"/>
      <c r="BY215" s="390"/>
      <c r="BZ215" s="390"/>
      <c r="CA215" s="390"/>
      <c r="CB215" s="390"/>
      <c r="CC215" s="390"/>
      <c r="CD215" s="390"/>
      <c r="CE215" s="390"/>
      <c r="CF215" s="390"/>
      <c r="CG215" s="390"/>
      <c r="CH215" s="390"/>
      <c r="CI215" s="390"/>
      <c r="CJ215" s="390"/>
      <c r="CK215" s="390"/>
      <c r="CL215" s="390"/>
      <c r="CM215" s="390"/>
      <c r="CN215" s="390"/>
      <c r="CO215" s="390"/>
      <c r="CP215" s="390"/>
      <c r="CQ215" s="390"/>
      <c r="CR215" s="390"/>
      <c r="CS215" s="390"/>
      <c r="CT215" s="390"/>
      <c r="CU215" s="390"/>
      <c r="CV215" s="390"/>
      <c r="CW215" s="390"/>
      <c r="CX215" s="390"/>
      <c r="CY215" s="390"/>
      <c r="CZ215" s="390"/>
    </row>
    <row r="216" s="338" customFormat="true" ht="15" customHeight="true" x14ac:dyDescent="0.2">
      <c r="A216" s="224"/>
      <c r="B216" s="226"/>
      <c r="V216" s="390"/>
      <c r="W216" s="390"/>
      <c r="X216" s="390"/>
      <c r="Y216" s="390"/>
      <c r="Z216" s="390"/>
      <c r="AA216" s="390"/>
      <c r="AB216" s="390"/>
      <c r="AC216" s="390"/>
      <c r="AD216" s="390"/>
      <c r="AE216" s="390"/>
      <c r="AF216" s="390"/>
      <c r="AG216" s="390"/>
      <c r="AH216" s="390"/>
      <c r="AI216" s="390"/>
      <c r="AJ216" s="390"/>
      <c r="AK216" s="390"/>
      <c r="AL216" s="390"/>
      <c r="AM216" s="390"/>
      <c r="AN216" s="390"/>
      <c r="AO216" s="390"/>
      <c r="AP216" s="390"/>
      <c r="AQ216" s="390"/>
      <c r="AR216" s="390"/>
      <c r="AS216" s="390"/>
      <c r="AT216" s="390"/>
      <c r="AU216" s="390"/>
      <c r="AV216" s="390"/>
      <c r="AW216" s="390"/>
      <c r="AX216" s="390"/>
      <c r="AY216" s="390"/>
      <c r="AZ216" s="390"/>
      <c r="BB216" s="361"/>
      <c r="BV216" s="390"/>
      <c r="BW216" s="390"/>
      <c r="BX216" s="390"/>
      <c r="BY216" s="390"/>
      <c r="BZ216" s="390"/>
      <c r="CA216" s="390"/>
      <c r="CB216" s="390"/>
      <c r="CC216" s="390"/>
      <c r="CD216" s="390"/>
      <c r="CE216" s="390"/>
      <c r="CF216" s="390"/>
      <c r="CG216" s="390"/>
      <c r="CH216" s="390"/>
      <c r="CI216" s="390"/>
      <c r="CJ216" s="390"/>
      <c r="CK216" s="390"/>
      <c r="CL216" s="390"/>
      <c r="CM216" s="390"/>
      <c r="CN216" s="390"/>
      <c r="CO216" s="390"/>
      <c r="CP216" s="390"/>
      <c r="CQ216" s="390"/>
      <c r="CR216" s="390"/>
      <c r="CS216" s="390"/>
      <c r="CT216" s="390"/>
      <c r="CU216" s="390"/>
      <c r="CV216" s="390"/>
      <c r="CW216" s="390"/>
      <c r="CX216" s="390"/>
      <c r="CY216" s="390"/>
      <c r="CZ216" s="390"/>
    </row>
    <row r="217" s="338" customFormat="true" ht="15" customHeight="true" x14ac:dyDescent="0.2">
      <c r="A217" s="224"/>
      <c r="B217" s="225"/>
      <c r="V217" s="390"/>
      <c r="W217" s="390"/>
      <c r="X217" s="390"/>
      <c r="Y217" s="390"/>
      <c r="Z217" s="390"/>
      <c r="AA217" s="390"/>
      <c r="AB217" s="390"/>
      <c r="AC217" s="390"/>
      <c r="AD217" s="390"/>
      <c r="AE217" s="390"/>
      <c r="AF217" s="390"/>
      <c r="AG217" s="390"/>
      <c r="AH217" s="390"/>
      <c r="AI217" s="390"/>
      <c r="AJ217" s="390"/>
      <c r="AK217" s="390"/>
      <c r="AL217" s="390"/>
      <c r="AM217" s="390"/>
      <c r="AN217" s="390"/>
      <c r="AO217" s="390"/>
      <c r="AP217" s="390"/>
      <c r="AQ217" s="390"/>
      <c r="AR217" s="390"/>
      <c r="AS217" s="390"/>
      <c r="AT217" s="390"/>
      <c r="AU217" s="390"/>
      <c r="AV217" s="390"/>
      <c r="AW217" s="390"/>
      <c r="AX217" s="390"/>
      <c r="AY217" s="390"/>
      <c r="AZ217" s="390"/>
      <c r="BB217" s="361"/>
      <c r="BV217" s="390"/>
      <c r="BW217" s="390"/>
      <c r="BX217" s="390"/>
      <c r="BY217" s="390"/>
      <c r="BZ217" s="390"/>
      <c r="CA217" s="390"/>
      <c r="CB217" s="390"/>
      <c r="CC217" s="390"/>
      <c r="CD217" s="390"/>
      <c r="CE217" s="390"/>
      <c r="CF217" s="390"/>
      <c r="CG217" s="390"/>
      <c r="CH217" s="390"/>
      <c r="CI217" s="390"/>
      <c r="CJ217" s="390"/>
      <c r="CK217" s="390"/>
      <c r="CL217" s="390"/>
      <c r="CM217" s="390"/>
      <c r="CN217" s="390"/>
      <c r="CO217" s="390"/>
      <c r="CP217" s="390"/>
      <c r="CQ217" s="390"/>
      <c r="CR217" s="390"/>
      <c r="CS217" s="390"/>
      <c r="CT217" s="390"/>
      <c r="CU217" s="390"/>
      <c r="CV217" s="390"/>
      <c r="CW217" s="390"/>
      <c r="CX217" s="390"/>
      <c r="CY217" s="390"/>
      <c r="CZ217" s="390"/>
    </row>
    <row r="218" s="338" customFormat="true" ht="18" customHeight="true" x14ac:dyDescent="0.2">
      <c r="A218" s="224"/>
      <c r="B218" s="226"/>
      <c r="V218" s="390"/>
      <c r="W218" s="390"/>
      <c r="X218" s="390"/>
      <c r="Y218" s="390"/>
      <c r="Z218" s="390"/>
      <c r="AA218" s="390"/>
      <c r="AB218" s="390"/>
      <c r="AC218" s="390"/>
      <c r="AD218" s="390"/>
      <c r="AE218" s="390"/>
      <c r="AF218" s="390"/>
      <c r="AG218" s="390"/>
      <c r="AH218" s="390"/>
      <c r="AI218" s="390"/>
      <c r="AJ218" s="390"/>
      <c r="AK218" s="390"/>
      <c r="AL218" s="390"/>
      <c r="AM218" s="390"/>
      <c r="AN218" s="390"/>
      <c r="AO218" s="390"/>
      <c r="AP218" s="390"/>
      <c r="AQ218" s="390"/>
      <c r="AR218" s="390"/>
      <c r="AS218" s="390"/>
      <c r="AT218" s="390"/>
      <c r="AU218" s="390"/>
      <c r="AV218" s="390"/>
      <c r="AW218" s="390"/>
      <c r="AX218" s="390"/>
      <c r="AY218" s="390"/>
      <c r="AZ218" s="390"/>
      <c r="BB218" s="361"/>
      <c r="BV218" s="390"/>
      <c r="BW218" s="390"/>
      <c r="BX218" s="390"/>
      <c r="BY218" s="390"/>
      <c r="BZ218" s="390"/>
      <c r="CA218" s="390"/>
      <c r="CB218" s="390"/>
      <c r="CC218" s="390"/>
      <c r="CD218" s="390"/>
      <c r="CE218" s="390"/>
      <c r="CF218" s="390"/>
      <c r="CG218" s="390"/>
      <c r="CH218" s="390"/>
      <c r="CI218" s="390"/>
      <c r="CJ218" s="390"/>
      <c r="CK218" s="390"/>
      <c r="CL218" s="390"/>
      <c r="CM218" s="390"/>
      <c r="CN218" s="390"/>
      <c r="CO218" s="390"/>
      <c r="CP218" s="390"/>
      <c r="CQ218" s="390"/>
      <c r="CR218" s="390"/>
      <c r="CS218" s="390"/>
      <c r="CT218" s="390"/>
      <c r="CU218" s="390"/>
      <c r="CV218" s="390"/>
      <c r="CW218" s="390"/>
      <c r="CX218" s="390"/>
      <c r="CY218" s="390"/>
      <c r="CZ218" s="390"/>
    </row>
    <row r="219" s="338" customFormat="true" ht="18" customHeight="true" x14ac:dyDescent="0.2">
      <c r="A219" s="223"/>
      <c r="B219" s="222"/>
      <c r="V219" s="390"/>
      <c r="W219" s="390"/>
      <c r="X219" s="390"/>
      <c r="Y219" s="390"/>
      <c r="Z219" s="390"/>
      <c r="AA219" s="390"/>
      <c r="AB219" s="390"/>
      <c r="AC219" s="390"/>
      <c r="AD219" s="390"/>
      <c r="AE219" s="390"/>
      <c r="AF219" s="390"/>
      <c r="AG219" s="390"/>
      <c r="AH219" s="390"/>
      <c r="AI219" s="390"/>
      <c r="AJ219" s="390"/>
      <c r="AK219" s="390"/>
      <c r="AL219" s="390"/>
      <c r="AM219" s="390"/>
      <c r="AN219" s="390"/>
      <c r="AO219" s="390"/>
      <c r="AP219" s="390"/>
      <c r="AQ219" s="390"/>
      <c r="AR219" s="390"/>
      <c r="AS219" s="390"/>
      <c r="AT219" s="390"/>
      <c r="AU219" s="390"/>
      <c r="AV219" s="390"/>
      <c r="AW219" s="390"/>
      <c r="AX219" s="390"/>
      <c r="AY219" s="390"/>
      <c r="AZ219" s="390"/>
      <c r="BB219" s="361"/>
      <c r="BV219" s="390"/>
      <c r="BW219" s="390"/>
      <c r="BX219" s="390"/>
      <c r="BY219" s="390"/>
      <c r="BZ219" s="390"/>
      <c r="CA219" s="390"/>
      <c r="CB219" s="390"/>
      <c r="CC219" s="390"/>
      <c r="CD219" s="390"/>
      <c r="CE219" s="390"/>
      <c r="CF219" s="390"/>
      <c r="CG219" s="390"/>
      <c r="CH219" s="390"/>
      <c r="CI219" s="390"/>
      <c r="CJ219" s="390"/>
      <c r="CK219" s="390"/>
      <c r="CL219" s="390"/>
      <c r="CM219" s="390"/>
      <c r="CN219" s="390"/>
      <c r="CO219" s="390"/>
      <c r="CP219" s="390"/>
      <c r="CQ219" s="390"/>
      <c r="CR219" s="390"/>
      <c r="CS219" s="390"/>
      <c r="CT219" s="390"/>
      <c r="CU219" s="390"/>
      <c r="CV219" s="390"/>
      <c r="CW219" s="390"/>
      <c r="CX219" s="390"/>
      <c r="CY219" s="390"/>
      <c r="CZ219" s="390"/>
    </row>
    <row r="220" s="362" customFormat="true" ht="15" customHeight="true" x14ac:dyDescent="0.2">
      <c r="A220" s="341" t="s">
        <v>87</v>
      </c>
      <c r="B220" s="385"/>
      <c r="C220" s="1138" t="s">
        <v>116</v>
      </c>
      <c r="D220" s="1139"/>
      <c r="E220" s="1139"/>
      <c r="F220" s="1139"/>
      <c r="G220" s="1140"/>
      <c r="H220" s="1141" t="s">
        <v>39</v>
      </c>
      <c r="I220" s="1129"/>
      <c r="J220" s="1129"/>
      <c r="K220" s="1129"/>
      <c r="L220" s="1131"/>
      <c r="M220" s="1119" t="s">
        <v>38</v>
      </c>
      <c r="N220" s="1120"/>
      <c r="O220" s="1120"/>
      <c r="P220" s="1120"/>
      <c r="Q220" s="1121"/>
      <c r="R220" s="27" t="s">
        <v>142</v>
      </c>
      <c r="S220" s="476"/>
      <c r="T220" s="476"/>
      <c r="U220" s="476"/>
      <c r="V220" s="487"/>
      <c r="W220" s="487"/>
      <c r="X220" s="487"/>
      <c r="Y220" s="487"/>
      <c r="Z220" s="487"/>
      <c r="AA220" s="487"/>
      <c r="AB220" s="487"/>
      <c r="AC220" s="487"/>
      <c r="AD220" s="487"/>
      <c r="AE220" s="487"/>
      <c r="AF220" s="487"/>
      <c r="AG220" s="487"/>
      <c r="AH220" s="487"/>
      <c r="AI220" s="487"/>
      <c r="AJ220" s="487"/>
      <c r="AK220" s="487"/>
      <c r="AL220" s="487"/>
      <c r="AM220" s="487"/>
      <c r="AN220" s="487"/>
      <c r="AO220" s="487"/>
      <c r="AP220" s="487"/>
      <c r="AQ220" s="487"/>
      <c r="AR220" s="487"/>
      <c r="AS220" s="487"/>
      <c r="AT220" s="487"/>
      <c r="AU220" s="487"/>
      <c r="AV220" s="487"/>
      <c r="AW220" s="487"/>
      <c r="AX220" s="487"/>
      <c r="AY220" s="487"/>
      <c r="AZ220" s="940"/>
      <c r="BA220" s="396" t="s">
        <v>132</v>
      </c>
      <c r="BB220" s="341" t="s">
        <v>87</v>
      </c>
      <c r="BC220" s="1119" t="s">
        <v>116</v>
      </c>
      <c r="BD220" s="1120"/>
      <c r="BE220" s="1120"/>
      <c r="BF220" s="1120"/>
      <c r="BG220" s="1122"/>
      <c r="BH220" s="1119" t="s">
        <v>39</v>
      </c>
      <c r="BI220" s="1120"/>
      <c r="BJ220" s="1120"/>
      <c r="BK220" s="1120"/>
      <c r="BL220" s="1122"/>
      <c r="BM220" s="1119" t="s">
        <v>38</v>
      </c>
      <c r="BN220" s="1120"/>
      <c r="BO220" s="1120"/>
      <c r="BP220" s="1120"/>
      <c r="BQ220" s="1121"/>
      <c r="BR220" s="51" t="s">
        <v>142</v>
      </c>
      <c r="BS220" s="476"/>
      <c r="BT220" s="476"/>
      <c r="BU220" s="476"/>
      <c r="BV220" s="31"/>
      <c r="BW220" s="31"/>
      <c r="BX220" s="31"/>
      <c r="BY220" s="31"/>
      <c r="BZ220" s="394"/>
      <c r="CA220" s="394"/>
      <c r="CB220" s="394"/>
      <c r="CC220" s="394"/>
      <c r="CD220" s="394"/>
      <c r="CE220" s="394"/>
      <c r="CF220" s="394"/>
      <c r="CG220" s="394"/>
      <c r="CH220" s="394"/>
      <c r="CI220" s="394"/>
      <c r="CJ220" s="394"/>
      <c r="CK220" s="394"/>
      <c r="CL220" s="394"/>
      <c r="CM220" s="394"/>
      <c r="CN220" s="394"/>
      <c r="CO220" s="394"/>
      <c r="CP220" s="394"/>
      <c r="CQ220" s="394"/>
      <c r="CR220" s="394"/>
      <c r="CS220" s="394"/>
      <c r="CT220" s="394"/>
      <c r="CU220" s="394"/>
      <c r="CV220" s="394"/>
      <c r="CW220" s="394"/>
      <c r="CX220" s="394"/>
      <c r="CY220" s="394"/>
      <c r="CZ220" s="394"/>
    </row>
    <row r="221" s="362" customFormat="true" ht="24" x14ac:dyDescent="0.2">
      <c r="A221" s="382" t="s">
        <v>88</v>
      </c>
      <c r="B221" s="425"/>
      <c r="C221" s="467" t="s">
        <v>0</v>
      </c>
      <c r="D221" s="650" t="s">
        <v>1</v>
      </c>
      <c r="E221" s="650" t="s">
        <v>2</v>
      </c>
      <c r="F221" s="650" t="s">
        <v>3</v>
      </c>
      <c r="G221" s="651" t="s">
        <v>4</v>
      </c>
      <c r="H221" s="430" t="s">
        <v>0</v>
      </c>
      <c r="I221" s="653" t="s">
        <v>1</v>
      </c>
      <c r="J221" s="653" t="s">
        <v>2</v>
      </c>
      <c r="K221" s="653" t="s">
        <v>3</v>
      </c>
      <c r="L221" s="654" t="s">
        <v>4</v>
      </c>
      <c r="M221" s="431" t="s">
        <v>0</v>
      </c>
      <c r="N221" s="653" t="s">
        <v>1</v>
      </c>
      <c r="O221" s="653" t="s">
        <v>2</v>
      </c>
      <c r="P221" s="653" t="s">
        <v>3</v>
      </c>
      <c r="Q221" s="648" t="s">
        <v>4</v>
      </c>
      <c r="R221" s="430" t="s">
        <v>298</v>
      </c>
      <c r="S221" s="653" t="s">
        <v>161</v>
      </c>
      <c r="T221" s="653" t="s">
        <v>162</v>
      </c>
      <c r="U221" s="654" t="s">
        <v>163</v>
      </c>
      <c r="V221" s="487"/>
      <c r="W221" s="487"/>
      <c r="X221" s="487"/>
      <c r="Y221" s="487"/>
      <c r="Z221" s="487"/>
      <c r="AA221" s="487"/>
      <c r="AB221" s="487"/>
      <c r="AC221" s="487"/>
      <c r="AD221" s="487"/>
      <c r="AE221" s="487"/>
      <c r="AF221" s="487"/>
      <c r="AG221" s="487"/>
      <c r="AH221" s="487"/>
      <c r="AI221" s="487"/>
      <c r="AJ221" s="487"/>
      <c r="AK221" s="487"/>
      <c r="AL221" s="487"/>
      <c r="AM221" s="487"/>
      <c r="AN221" s="487"/>
      <c r="AO221" s="487"/>
      <c r="AP221" s="487"/>
      <c r="AQ221" s="487"/>
      <c r="AR221" s="487"/>
      <c r="AS221" s="487"/>
      <c r="AT221" s="487"/>
      <c r="AU221" s="487"/>
      <c r="AV221" s="487"/>
      <c r="AW221" s="487"/>
      <c r="AX221" s="487"/>
      <c r="AY221" s="487"/>
      <c r="AZ221" s="940"/>
      <c r="BA221" s="382" t="s">
        <v>119</v>
      </c>
      <c r="BB221" s="381"/>
      <c r="BC221" s="505" t="s">
        <v>0</v>
      </c>
      <c r="BD221" s="620" t="s">
        <v>1</v>
      </c>
      <c r="BE221" s="620" t="s">
        <v>2</v>
      </c>
      <c r="BF221" s="620" t="s">
        <v>3</v>
      </c>
      <c r="BG221" s="506" t="s">
        <v>4</v>
      </c>
      <c r="BH221" s="505" t="s">
        <v>0</v>
      </c>
      <c r="BI221" s="620" t="s">
        <v>1</v>
      </c>
      <c r="BJ221" s="620" t="s">
        <v>2</v>
      </c>
      <c r="BK221" s="620" t="s">
        <v>3</v>
      </c>
      <c r="BL221" s="506" t="s">
        <v>4</v>
      </c>
      <c r="BM221" s="505" t="s">
        <v>0</v>
      </c>
      <c r="BN221" s="620" t="s">
        <v>1</v>
      </c>
      <c r="BO221" s="620" t="s">
        <v>2</v>
      </c>
      <c r="BP221" s="620" t="s">
        <v>3</v>
      </c>
      <c r="BQ221" s="506" t="s">
        <v>4</v>
      </c>
      <c r="BR221" s="505" t="s">
        <v>298</v>
      </c>
      <c r="BS221" s="620" t="s">
        <v>161</v>
      </c>
      <c r="BT221" s="620" t="s">
        <v>162</v>
      </c>
      <c r="BU221" s="621" t="s">
        <v>163</v>
      </c>
      <c r="BV221" s="943"/>
      <c r="BW221" s="943"/>
      <c r="BX221" s="943"/>
      <c r="BY221" s="943"/>
      <c r="BZ221" s="943"/>
      <c r="CA221" s="943"/>
      <c r="CB221" s="943"/>
      <c r="CC221" s="943"/>
      <c r="CD221" s="943"/>
      <c r="CE221" s="943"/>
      <c r="CF221" s="943"/>
      <c r="CG221" s="943"/>
      <c r="CH221" s="943"/>
      <c r="CI221" s="943"/>
      <c r="CJ221" s="943"/>
      <c r="CK221" s="943"/>
      <c r="CL221" s="943"/>
      <c r="CM221" s="943"/>
      <c r="CN221" s="943"/>
      <c r="CO221" s="943"/>
      <c r="CP221" s="943"/>
      <c r="CQ221" s="943"/>
      <c r="CR221" s="943"/>
      <c r="CS221" s="943"/>
      <c r="CT221" s="943"/>
      <c r="CU221" s="943"/>
      <c r="CV221" s="943"/>
      <c r="CW221" s="943"/>
      <c r="CX221" s="943"/>
      <c r="CY221" s="943"/>
      <c r="CZ221" s="943"/>
    </row>
    <row r="222" s="362" customFormat="true" ht="15" customHeight="true" x14ac:dyDescent="0.2">
      <c r="A222" s="1132" t="s">
        <v>37</v>
      </c>
      <c r="B222" s="427" t="s">
        <v>15</v>
      </c>
      <c r="C222" s="105" t="s">
        <v>36</v>
      </c>
      <c r="D222" s="102" t="s">
        <v>36</v>
      </c>
      <c r="E222" s="102" t="s">
        <v>36</v>
      </c>
      <c r="F222" s="102" t="s">
        <v>36</v>
      </c>
      <c r="G222" s="99" t="s">
        <v>36</v>
      </c>
      <c r="H222" s="96" t="s">
        <v>36</v>
      </c>
      <c r="I222" s="102" t="s">
        <v>36</v>
      </c>
      <c r="J222" s="102" t="s">
        <v>36</v>
      </c>
      <c r="K222" s="102" t="s">
        <v>36</v>
      </c>
      <c r="L222" s="93" t="s">
        <v>36</v>
      </c>
      <c r="M222" s="105" t="s">
        <v>36</v>
      </c>
      <c r="N222" s="102" t="s">
        <v>36</v>
      </c>
      <c r="O222" s="102" t="s">
        <v>36</v>
      </c>
      <c r="P222" s="102" t="s">
        <v>36</v>
      </c>
      <c r="Q222" s="99" t="s">
        <v>36</v>
      </c>
      <c r="R222" s="96" t="s">
        <v>36</v>
      </c>
      <c r="S222" s="102" t="s">
        <v>36</v>
      </c>
      <c r="T222" s="102" t="s">
        <v>36</v>
      </c>
      <c r="U222" s="93" t="s">
        <v>36</v>
      </c>
      <c r="V222" s="487"/>
      <c r="W222" s="487"/>
      <c r="X222" s="487"/>
      <c r="Y222" s="487"/>
      <c r="Z222" s="487"/>
      <c r="AA222" s="487"/>
      <c r="AB222" s="487"/>
      <c r="AC222" s="487"/>
      <c r="AD222" s="487"/>
      <c r="AE222" s="487"/>
      <c r="AF222" s="487"/>
      <c r="AG222" s="487"/>
      <c r="AH222" s="487"/>
      <c r="AI222" s="487"/>
      <c r="AJ222" s="487"/>
      <c r="AK222" s="487"/>
      <c r="AL222" s="487"/>
      <c r="AM222" s="487"/>
      <c r="AN222" s="487"/>
      <c r="AO222" s="487"/>
      <c r="AP222" s="487"/>
      <c r="AQ222" s="487"/>
      <c r="AR222" s="487"/>
      <c r="AS222" s="487"/>
      <c r="AT222" s="487"/>
      <c r="AU222" s="487"/>
      <c r="AV222" s="487"/>
      <c r="AW222" s="487"/>
      <c r="AX222" s="487"/>
      <c r="AY222" s="487"/>
      <c r="AZ222" s="940"/>
      <c r="BA222" s="1123" t="s">
        <v>37</v>
      </c>
      <c r="BB222" s="645" t="s">
        <v>15</v>
      </c>
      <c r="BC222" s="92" t="s">
        <v>36</v>
      </c>
      <c r="BD222" s="88" t="s">
        <v>36</v>
      </c>
      <c r="BE222" s="88" t="s">
        <v>36</v>
      </c>
      <c r="BF222" s="88" t="s">
        <v>36</v>
      </c>
      <c r="BG222" s="83" t="s">
        <v>36</v>
      </c>
      <c r="BH222" s="92" t="s">
        <v>36</v>
      </c>
      <c r="BI222" s="88" t="s">
        <v>36</v>
      </c>
      <c r="BJ222" s="88" t="s">
        <v>36</v>
      </c>
      <c r="BK222" s="88" t="s">
        <v>36</v>
      </c>
      <c r="BL222" s="83" t="s">
        <v>36</v>
      </c>
      <c r="BM222" s="92" t="s">
        <v>36</v>
      </c>
      <c r="BN222" s="88" t="s">
        <v>36</v>
      </c>
      <c r="BO222" s="88" t="s">
        <v>36</v>
      </c>
      <c r="BP222" s="88" t="s">
        <v>36</v>
      </c>
      <c r="BQ222" s="83" t="s">
        <v>36</v>
      </c>
      <c r="BR222" s="92" t="s">
        <v>36</v>
      </c>
      <c r="BS222" s="88" t="s">
        <v>36</v>
      </c>
      <c r="BT222" s="88" t="s">
        <v>36</v>
      </c>
      <c r="BU222" s="78" t="s">
        <v>36</v>
      </c>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30"/>
    </row>
    <row r="223" s="362" customFormat="true" ht="15" customHeight="true" x14ac:dyDescent="0.2">
      <c r="A223" s="1133"/>
      <c r="B223" s="428" t="s">
        <v>16</v>
      </c>
      <c r="C223" s="107" t="s">
        <v>36</v>
      </c>
      <c r="D223" s="104" t="s">
        <v>36</v>
      </c>
      <c r="E223" s="104" t="s">
        <v>36</v>
      </c>
      <c r="F223" s="104" t="s">
        <v>36</v>
      </c>
      <c r="G223" s="101" t="s">
        <v>36</v>
      </c>
      <c r="H223" s="98" t="s">
        <v>36</v>
      </c>
      <c r="I223" s="104" t="s">
        <v>36</v>
      </c>
      <c r="J223" s="104" t="s">
        <v>36</v>
      </c>
      <c r="K223" s="104" t="s">
        <v>36</v>
      </c>
      <c r="L223" s="95" t="s">
        <v>36</v>
      </c>
      <c r="M223" s="107" t="s">
        <v>36</v>
      </c>
      <c r="N223" s="104" t="s">
        <v>36</v>
      </c>
      <c r="O223" s="104" t="s">
        <v>36</v>
      </c>
      <c r="P223" s="104" t="s">
        <v>36</v>
      </c>
      <c r="Q223" s="101" t="s">
        <v>36</v>
      </c>
      <c r="R223" s="98" t="s">
        <v>36</v>
      </c>
      <c r="S223" s="104" t="s">
        <v>36</v>
      </c>
      <c r="T223" s="104" t="s">
        <v>36</v>
      </c>
      <c r="U223" s="95" t="s">
        <v>36</v>
      </c>
      <c r="V223" s="487"/>
      <c r="W223" s="487"/>
      <c r="X223" s="487"/>
      <c r="Y223" s="487"/>
      <c r="Z223" s="487"/>
      <c r="AA223" s="487"/>
      <c r="AB223" s="487"/>
      <c r="AC223" s="487"/>
      <c r="AD223" s="487"/>
      <c r="AE223" s="487"/>
      <c r="AF223" s="487"/>
      <c r="AG223" s="487"/>
      <c r="AH223" s="487"/>
      <c r="AI223" s="487"/>
      <c r="AJ223" s="487"/>
      <c r="AK223" s="487"/>
      <c r="AL223" s="487"/>
      <c r="AM223" s="487"/>
      <c r="AN223" s="487"/>
      <c r="AO223" s="487"/>
      <c r="AP223" s="487"/>
      <c r="AQ223" s="487"/>
      <c r="AR223" s="487"/>
      <c r="AS223" s="487"/>
      <c r="AT223" s="487"/>
      <c r="AU223" s="487"/>
      <c r="AV223" s="487"/>
      <c r="AW223" s="487"/>
      <c r="AX223" s="487"/>
      <c r="AY223" s="487"/>
      <c r="AZ223" s="940"/>
      <c r="BA223" s="1124"/>
      <c r="BB223" s="643" t="s">
        <v>16</v>
      </c>
      <c r="BC223" s="91" t="s">
        <v>36</v>
      </c>
      <c r="BD223" s="87" t="s">
        <v>36</v>
      </c>
      <c r="BE223" s="87" t="s">
        <v>36</v>
      </c>
      <c r="BF223" s="87" t="s">
        <v>36</v>
      </c>
      <c r="BG223" s="82" t="s">
        <v>36</v>
      </c>
      <c r="BH223" s="91" t="s">
        <v>36</v>
      </c>
      <c r="BI223" s="87" t="s">
        <v>36</v>
      </c>
      <c r="BJ223" s="87" t="s">
        <v>36</v>
      </c>
      <c r="BK223" s="87" t="s">
        <v>36</v>
      </c>
      <c r="BL223" s="82" t="s">
        <v>36</v>
      </c>
      <c r="BM223" s="91" t="s">
        <v>36</v>
      </c>
      <c r="BN223" s="87" t="s">
        <v>36</v>
      </c>
      <c r="BO223" s="87" t="s">
        <v>36</v>
      </c>
      <c r="BP223" s="87" t="s">
        <v>36</v>
      </c>
      <c r="BQ223" s="82" t="s">
        <v>36</v>
      </c>
      <c r="BR223" s="91" t="s">
        <v>36</v>
      </c>
      <c r="BS223" s="87" t="s">
        <v>36</v>
      </c>
      <c r="BT223" s="87" t="s">
        <v>36</v>
      </c>
      <c r="BU223" s="77" t="s">
        <v>36</v>
      </c>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30"/>
    </row>
    <row r="224" s="362" customFormat="true" ht="15" customHeight="true" x14ac:dyDescent="0.2">
      <c r="A224" s="1134"/>
      <c r="B224" s="429" t="s">
        <v>20</v>
      </c>
      <c r="C224" s="107" t="s">
        <v>36</v>
      </c>
      <c r="D224" s="104" t="s">
        <v>36</v>
      </c>
      <c r="E224" s="104" t="s">
        <v>36</v>
      </c>
      <c r="F224" s="104" t="s">
        <v>36</v>
      </c>
      <c r="G224" s="101" t="s">
        <v>36</v>
      </c>
      <c r="H224" s="98" t="s">
        <v>36</v>
      </c>
      <c r="I224" s="104" t="s">
        <v>36</v>
      </c>
      <c r="J224" s="104" t="s">
        <v>36</v>
      </c>
      <c r="K224" s="104" t="s">
        <v>36</v>
      </c>
      <c r="L224" s="95" t="s">
        <v>36</v>
      </c>
      <c r="M224" s="107" t="s">
        <v>36</v>
      </c>
      <c r="N224" s="104" t="s">
        <v>36</v>
      </c>
      <c r="O224" s="104" t="s">
        <v>36</v>
      </c>
      <c r="P224" s="104" t="s">
        <v>36</v>
      </c>
      <c r="Q224" s="101" t="s">
        <v>36</v>
      </c>
      <c r="R224" s="98" t="s">
        <v>36</v>
      </c>
      <c r="S224" s="104" t="s">
        <v>36</v>
      </c>
      <c r="T224" s="104" t="s">
        <v>36</v>
      </c>
      <c r="U224" s="95" t="s">
        <v>36</v>
      </c>
      <c r="V224" s="487"/>
      <c r="W224" s="487"/>
      <c r="X224" s="487"/>
      <c r="Y224" s="487"/>
      <c r="Z224" s="487"/>
      <c r="AA224" s="487"/>
      <c r="AB224" s="487"/>
      <c r="AC224" s="487"/>
      <c r="AD224" s="487"/>
      <c r="AE224" s="487"/>
      <c r="AF224" s="487"/>
      <c r="AG224" s="487"/>
      <c r="AH224" s="487"/>
      <c r="AI224" s="487"/>
      <c r="AJ224" s="487"/>
      <c r="AK224" s="487"/>
      <c r="AL224" s="487"/>
      <c r="AM224" s="487"/>
      <c r="AN224" s="487"/>
      <c r="AO224" s="487"/>
      <c r="AP224" s="487"/>
      <c r="AQ224" s="487"/>
      <c r="AR224" s="487"/>
      <c r="AS224" s="487"/>
      <c r="AT224" s="487"/>
      <c r="AU224" s="487"/>
      <c r="AV224" s="487"/>
      <c r="AW224" s="487"/>
      <c r="AX224" s="487"/>
      <c r="AY224" s="487"/>
      <c r="AZ224" s="940"/>
      <c r="BA224" s="1124"/>
      <c r="BB224" s="643" t="s">
        <v>20</v>
      </c>
      <c r="BC224" s="91" t="s">
        <v>36</v>
      </c>
      <c r="BD224" s="87" t="s">
        <v>36</v>
      </c>
      <c r="BE224" s="87" t="s">
        <v>36</v>
      </c>
      <c r="BF224" s="87" t="s">
        <v>36</v>
      </c>
      <c r="BG224" s="82" t="s">
        <v>36</v>
      </c>
      <c r="BH224" s="91" t="s">
        <v>36</v>
      </c>
      <c r="BI224" s="87" t="s">
        <v>36</v>
      </c>
      <c r="BJ224" s="87" t="s">
        <v>36</v>
      </c>
      <c r="BK224" s="87" t="s">
        <v>36</v>
      </c>
      <c r="BL224" s="82" t="s">
        <v>36</v>
      </c>
      <c r="BM224" s="91" t="s">
        <v>36</v>
      </c>
      <c r="BN224" s="87" t="s">
        <v>36</v>
      </c>
      <c r="BO224" s="87" t="s">
        <v>36</v>
      </c>
      <c r="BP224" s="87" t="s">
        <v>36</v>
      </c>
      <c r="BQ224" s="82" t="s">
        <v>36</v>
      </c>
      <c r="BR224" s="91" t="s">
        <v>36</v>
      </c>
      <c r="BS224" s="87" t="s">
        <v>36</v>
      </c>
      <c r="BT224" s="87" t="s">
        <v>36</v>
      </c>
      <c r="BU224" s="77" t="s">
        <v>36</v>
      </c>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30"/>
    </row>
    <row r="225" s="362" customFormat="true" ht="15" customHeight="true" x14ac:dyDescent="0.2">
      <c r="A225" s="111"/>
      <c r="B225" s="176"/>
      <c r="C225" s="129"/>
      <c r="D225" s="206"/>
      <c r="E225" s="206"/>
      <c r="F225" s="206"/>
      <c r="G225" s="195"/>
      <c r="H225" s="128"/>
      <c r="I225" s="206"/>
      <c r="J225" s="206"/>
      <c r="K225" s="206"/>
      <c r="L225" s="201"/>
      <c r="M225" s="129"/>
      <c r="N225" s="206"/>
      <c r="O225" s="206"/>
      <c r="P225" s="206"/>
      <c r="Q225" s="195"/>
      <c r="R225" s="128"/>
      <c r="S225" s="206"/>
      <c r="T225" s="206"/>
      <c r="U225" s="201"/>
      <c r="V225" s="487"/>
      <c r="W225" s="487"/>
      <c r="X225" s="487"/>
      <c r="Y225" s="487"/>
      <c r="Z225" s="487"/>
      <c r="AA225" s="487"/>
      <c r="AB225" s="487"/>
      <c r="AC225" s="487"/>
      <c r="AD225" s="487"/>
      <c r="AE225" s="487"/>
      <c r="AF225" s="487"/>
      <c r="AG225" s="487"/>
      <c r="AH225" s="487"/>
      <c r="AI225" s="487"/>
      <c r="AJ225" s="487"/>
      <c r="AK225" s="487"/>
      <c r="AL225" s="487"/>
      <c r="AM225" s="487"/>
      <c r="AN225" s="487"/>
      <c r="AO225" s="487"/>
      <c r="AP225" s="487"/>
      <c r="AQ225" s="487"/>
      <c r="AR225" s="487"/>
      <c r="AS225" s="487"/>
      <c r="AT225" s="487"/>
      <c r="AU225" s="487"/>
      <c r="AV225" s="487"/>
      <c r="AW225" s="487"/>
      <c r="AX225" s="487"/>
      <c r="AY225" s="487"/>
      <c r="AZ225" s="940"/>
      <c r="BA225" s="1124" t="s">
        <v>71</v>
      </c>
      <c r="BB225" s="643" t="s">
        <v>72</v>
      </c>
      <c r="BC225" s="91" t="s">
        <v>36</v>
      </c>
      <c r="BD225" s="87" t="s">
        <v>36</v>
      </c>
      <c r="BE225" s="87" t="s">
        <v>36</v>
      </c>
      <c r="BF225" s="87" t="s">
        <v>36</v>
      </c>
      <c r="BG225" s="82" t="s">
        <v>36</v>
      </c>
      <c r="BH225" s="91" t="s">
        <v>36</v>
      </c>
      <c r="BI225" s="87" t="s">
        <v>36</v>
      </c>
      <c r="BJ225" s="87" t="s">
        <v>36</v>
      </c>
      <c r="BK225" s="87" t="s">
        <v>36</v>
      </c>
      <c r="BL225" s="82" t="s">
        <v>36</v>
      </c>
      <c r="BM225" s="91" t="s">
        <v>36</v>
      </c>
      <c r="BN225" s="87" t="s">
        <v>36</v>
      </c>
      <c r="BO225" s="87" t="s">
        <v>36</v>
      </c>
      <c r="BP225" s="87" t="s">
        <v>36</v>
      </c>
      <c r="BQ225" s="82" t="s">
        <v>36</v>
      </c>
      <c r="BR225" s="91" t="s">
        <v>36</v>
      </c>
      <c r="BS225" s="87" t="s">
        <v>36</v>
      </c>
      <c r="BT225" s="87" t="s">
        <v>36</v>
      </c>
      <c r="BU225" s="77" t="s">
        <v>36</v>
      </c>
      <c r="BV225" s="30"/>
      <c r="BW225" s="30"/>
      <c r="BX225" s="30"/>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c r="CY225" s="30"/>
      <c r="CZ225" s="30"/>
    </row>
    <row r="226" s="362" customFormat="true" ht="15" customHeight="true" x14ac:dyDescent="0.2">
      <c r="A226" s="192"/>
      <c r="B226" s="186"/>
      <c r="C226" s="204"/>
      <c r="D226" s="203"/>
      <c r="E226" s="203"/>
      <c r="F226" s="203"/>
      <c r="G226" s="193"/>
      <c r="H226" s="196"/>
      <c r="I226" s="203"/>
      <c r="J226" s="203"/>
      <c r="K226" s="203"/>
      <c r="L226" s="199"/>
      <c r="M226" s="204"/>
      <c r="N226" s="203"/>
      <c r="O226" s="203"/>
      <c r="P226" s="203"/>
      <c r="Q226" s="193"/>
      <c r="R226" s="196"/>
      <c r="S226" s="203"/>
      <c r="T226" s="203"/>
      <c r="U226" s="199"/>
      <c r="V226" s="487"/>
      <c r="W226" s="487"/>
      <c r="X226" s="487"/>
      <c r="Y226" s="487"/>
      <c r="Z226" s="487"/>
      <c r="AA226" s="487"/>
      <c r="AB226" s="487"/>
      <c r="AC226" s="487"/>
      <c r="AD226" s="487"/>
      <c r="AE226" s="487"/>
      <c r="AF226" s="487"/>
      <c r="AG226" s="487"/>
      <c r="AH226" s="487"/>
      <c r="AI226" s="487"/>
      <c r="AJ226" s="487"/>
      <c r="AK226" s="487"/>
      <c r="AL226" s="487"/>
      <c r="AM226" s="487"/>
      <c r="AN226" s="487"/>
      <c r="AO226" s="487"/>
      <c r="AP226" s="487"/>
      <c r="AQ226" s="487"/>
      <c r="AR226" s="487"/>
      <c r="AS226" s="487"/>
      <c r="AT226" s="487"/>
      <c r="AU226" s="487"/>
      <c r="AV226" s="487"/>
      <c r="AW226" s="487"/>
      <c r="AX226" s="487"/>
      <c r="AY226" s="487"/>
      <c r="AZ226" s="940"/>
      <c r="BA226" s="1124"/>
      <c r="BB226" s="643" t="s">
        <v>73</v>
      </c>
      <c r="BC226" s="91" t="s">
        <v>36</v>
      </c>
      <c r="BD226" s="87" t="s">
        <v>36</v>
      </c>
      <c r="BE226" s="87" t="s">
        <v>36</v>
      </c>
      <c r="BF226" s="87" t="s">
        <v>36</v>
      </c>
      <c r="BG226" s="82" t="s">
        <v>36</v>
      </c>
      <c r="BH226" s="91" t="s">
        <v>36</v>
      </c>
      <c r="BI226" s="87" t="s">
        <v>36</v>
      </c>
      <c r="BJ226" s="87" t="s">
        <v>36</v>
      </c>
      <c r="BK226" s="87" t="s">
        <v>36</v>
      </c>
      <c r="BL226" s="82" t="s">
        <v>36</v>
      </c>
      <c r="BM226" s="91" t="s">
        <v>36</v>
      </c>
      <c r="BN226" s="87" t="s">
        <v>36</v>
      </c>
      <c r="BO226" s="87" t="s">
        <v>36</v>
      </c>
      <c r="BP226" s="87" t="s">
        <v>36</v>
      </c>
      <c r="BQ226" s="82" t="s">
        <v>36</v>
      </c>
      <c r="BR226" s="91" t="s">
        <v>36</v>
      </c>
      <c r="BS226" s="87" t="s">
        <v>36</v>
      </c>
      <c r="BT226" s="87" t="s">
        <v>36</v>
      </c>
      <c r="BU226" s="77" t="s">
        <v>36</v>
      </c>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row>
    <row r="227" s="362" customFormat="true" ht="15" customHeight="true" x14ac:dyDescent="0.2">
      <c r="A227" s="192"/>
      <c r="B227" s="186"/>
      <c r="C227" s="204"/>
      <c r="D227" s="203"/>
      <c r="E227" s="203"/>
      <c r="F227" s="203"/>
      <c r="G227" s="193"/>
      <c r="H227" s="196"/>
      <c r="I227" s="203"/>
      <c r="J227" s="203"/>
      <c r="K227" s="203"/>
      <c r="L227" s="199"/>
      <c r="M227" s="204"/>
      <c r="N227" s="203"/>
      <c r="O227" s="203"/>
      <c r="P227" s="203"/>
      <c r="Q227" s="193"/>
      <c r="R227" s="196"/>
      <c r="S227" s="203"/>
      <c r="T227" s="203"/>
      <c r="U227" s="199"/>
      <c r="V227" s="487"/>
      <c r="W227" s="487"/>
      <c r="X227" s="487"/>
      <c r="Y227" s="487"/>
      <c r="Z227" s="487"/>
      <c r="AA227" s="487"/>
      <c r="AB227" s="487"/>
      <c r="AC227" s="487"/>
      <c r="AD227" s="487"/>
      <c r="AE227" s="487"/>
      <c r="AF227" s="487"/>
      <c r="AG227" s="487"/>
      <c r="AH227" s="487"/>
      <c r="AI227" s="487"/>
      <c r="AJ227" s="487"/>
      <c r="AK227" s="487"/>
      <c r="AL227" s="487"/>
      <c r="AM227" s="487"/>
      <c r="AN227" s="487"/>
      <c r="AO227" s="487"/>
      <c r="AP227" s="487"/>
      <c r="AQ227" s="487"/>
      <c r="AR227" s="487"/>
      <c r="AS227" s="487"/>
      <c r="AT227" s="487"/>
      <c r="AU227" s="487"/>
      <c r="AV227" s="487"/>
      <c r="AW227" s="487"/>
      <c r="AX227" s="487"/>
      <c r="AY227" s="487"/>
      <c r="AZ227" s="940"/>
      <c r="BA227" s="1124" t="s">
        <v>96</v>
      </c>
      <c r="BB227" s="643" t="s">
        <v>62</v>
      </c>
      <c r="BC227" s="91" t="s">
        <v>36</v>
      </c>
      <c r="BD227" s="87" t="s">
        <v>36</v>
      </c>
      <c r="BE227" s="87" t="s">
        <v>36</v>
      </c>
      <c r="BF227" s="87" t="s">
        <v>36</v>
      </c>
      <c r="BG227" s="82" t="s">
        <v>36</v>
      </c>
      <c r="BH227" s="91" t="s">
        <v>36</v>
      </c>
      <c r="BI227" s="87" t="s">
        <v>36</v>
      </c>
      <c r="BJ227" s="87" t="s">
        <v>36</v>
      </c>
      <c r="BK227" s="87" t="s">
        <v>36</v>
      </c>
      <c r="BL227" s="82" t="s">
        <v>36</v>
      </c>
      <c r="BM227" s="91" t="s">
        <v>36</v>
      </c>
      <c r="BN227" s="87" t="s">
        <v>36</v>
      </c>
      <c r="BO227" s="87" t="s">
        <v>36</v>
      </c>
      <c r="BP227" s="87" t="s">
        <v>36</v>
      </c>
      <c r="BQ227" s="82" t="s">
        <v>36</v>
      </c>
      <c r="BR227" s="91" t="s">
        <v>36</v>
      </c>
      <c r="BS227" s="87" t="s">
        <v>36</v>
      </c>
      <c r="BT227" s="87" t="s">
        <v>36</v>
      </c>
      <c r="BU227" s="77" t="s">
        <v>36</v>
      </c>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row>
    <row r="228" s="362" customFormat="true" ht="15" customHeight="true" x14ac:dyDescent="0.2">
      <c r="A228" s="192"/>
      <c r="B228" s="186"/>
      <c r="C228" s="151"/>
      <c r="D228" s="150"/>
      <c r="E228" s="150"/>
      <c r="F228" s="150"/>
      <c r="G228" s="149"/>
      <c r="H228" s="148"/>
      <c r="I228" s="150"/>
      <c r="J228" s="150"/>
      <c r="K228" s="150"/>
      <c r="L228" s="147"/>
      <c r="M228" s="151"/>
      <c r="N228" s="150"/>
      <c r="O228" s="150"/>
      <c r="P228" s="150"/>
      <c r="Q228" s="149"/>
      <c r="R228" s="148"/>
      <c r="S228" s="150"/>
      <c r="T228" s="150"/>
      <c r="U228" s="147"/>
      <c r="V228" s="487"/>
      <c r="W228" s="487"/>
      <c r="X228" s="487"/>
      <c r="Y228" s="487"/>
      <c r="Z228" s="487"/>
      <c r="AA228" s="487"/>
      <c r="AB228" s="487"/>
      <c r="AC228" s="487"/>
      <c r="AD228" s="487"/>
      <c r="AE228" s="487"/>
      <c r="AF228" s="487"/>
      <c r="AG228" s="487"/>
      <c r="AH228" s="487"/>
      <c r="AI228" s="487"/>
      <c r="AJ228" s="487"/>
      <c r="AK228" s="487"/>
      <c r="AL228" s="487"/>
      <c r="AM228" s="487"/>
      <c r="AN228" s="487"/>
      <c r="AO228" s="487"/>
      <c r="AP228" s="487"/>
      <c r="AQ228" s="487"/>
      <c r="AR228" s="487"/>
      <c r="AS228" s="487"/>
      <c r="AT228" s="487"/>
      <c r="AU228" s="487"/>
      <c r="AV228" s="487"/>
      <c r="AW228" s="487"/>
      <c r="AX228" s="487"/>
      <c r="AY228" s="487"/>
      <c r="AZ228" s="940"/>
      <c r="BA228" s="1124"/>
      <c r="BB228" s="643" t="s">
        <v>93</v>
      </c>
      <c r="BC228" s="91" t="s">
        <v>36</v>
      </c>
      <c r="BD228" s="87" t="s">
        <v>36</v>
      </c>
      <c r="BE228" s="87" t="s">
        <v>36</v>
      </c>
      <c r="BF228" s="87" t="s">
        <v>36</v>
      </c>
      <c r="BG228" s="82" t="s">
        <v>36</v>
      </c>
      <c r="BH228" s="91" t="s">
        <v>36</v>
      </c>
      <c r="BI228" s="87" t="s">
        <v>36</v>
      </c>
      <c r="BJ228" s="87" t="s">
        <v>36</v>
      </c>
      <c r="BK228" s="87" t="s">
        <v>36</v>
      </c>
      <c r="BL228" s="82" t="s">
        <v>36</v>
      </c>
      <c r="BM228" s="91" t="s">
        <v>36</v>
      </c>
      <c r="BN228" s="87" t="s">
        <v>36</v>
      </c>
      <c r="BO228" s="87" t="s">
        <v>36</v>
      </c>
      <c r="BP228" s="87" t="s">
        <v>36</v>
      </c>
      <c r="BQ228" s="82" t="s">
        <v>36</v>
      </c>
      <c r="BR228" s="91" t="s">
        <v>36</v>
      </c>
      <c r="BS228" s="87" t="s">
        <v>36</v>
      </c>
      <c r="BT228" s="87" t="s">
        <v>36</v>
      </c>
      <c r="BU228" s="77" t="s">
        <v>36</v>
      </c>
      <c r="BV228" s="30"/>
      <c r="BW228" s="30"/>
      <c r="BX228" s="30"/>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c r="CY228" s="30"/>
      <c r="CZ228" s="30"/>
    </row>
    <row r="229" s="362" customFormat="true" ht="15" customHeight="true" x14ac:dyDescent="0.2">
      <c r="A229" s="192"/>
      <c r="B229" s="186"/>
      <c r="C229" s="151"/>
      <c r="D229" s="150"/>
      <c r="E229" s="150"/>
      <c r="F229" s="150"/>
      <c r="G229" s="149"/>
      <c r="H229" s="148"/>
      <c r="I229" s="150"/>
      <c r="J229" s="150"/>
      <c r="K229" s="150"/>
      <c r="L229" s="147"/>
      <c r="M229" s="151"/>
      <c r="N229" s="150"/>
      <c r="O229" s="150"/>
      <c r="P229" s="150"/>
      <c r="Q229" s="149"/>
      <c r="R229" s="148"/>
      <c r="S229" s="150"/>
      <c r="T229" s="150"/>
      <c r="U229" s="147"/>
      <c r="V229" s="487"/>
      <c r="W229" s="487"/>
      <c r="X229" s="487"/>
      <c r="Y229" s="487"/>
      <c r="Z229" s="487"/>
      <c r="AA229" s="487"/>
      <c r="AB229" s="487"/>
      <c r="AC229" s="487"/>
      <c r="AD229" s="487"/>
      <c r="AE229" s="487"/>
      <c r="AF229" s="487"/>
      <c r="AG229" s="487"/>
      <c r="AH229" s="487"/>
      <c r="AI229" s="487"/>
      <c r="AJ229" s="487"/>
      <c r="AK229" s="487"/>
      <c r="AL229" s="487"/>
      <c r="AM229" s="487"/>
      <c r="AN229" s="487"/>
      <c r="AO229" s="487"/>
      <c r="AP229" s="487"/>
      <c r="AQ229" s="487"/>
      <c r="AR229" s="487"/>
      <c r="AS229" s="487"/>
      <c r="AT229" s="487"/>
      <c r="AU229" s="487"/>
      <c r="AV229" s="487"/>
      <c r="AW229" s="487"/>
      <c r="AX229" s="487"/>
      <c r="AY229" s="487"/>
      <c r="AZ229" s="940"/>
      <c r="BA229" s="1124"/>
      <c r="BB229" s="643" t="s">
        <v>94</v>
      </c>
      <c r="BC229" s="91" t="s">
        <v>36</v>
      </c>
      <c r="BD229" s="87" t="s">
        <v>36</v>
      </c>
      <c r="BE229" s="87" t="s">
        <v>36</v>
      </c>
      <c r="BF229" s="87" t="s">
        <v>36</v>
      </c>
      <c r="BG229" s="82" t="s">
        <v>36</v>
      </c>
      <c r="BH229" s="91" t="s">
        <v>36</v>
      </c>
      <c r="BI229" s="87" t="s">
        <v>36</v>
      </c>
      <c r="BJ229" s="87" t="s">
        <v>36</v>
      </c>
      <c r="BK229" s="87" t="s">
        <v>36</v>
      </c>
      <c r="BL229" s="82" t="s">
        <v>36</v>
      </c>
      <c r="BM229" s="91" t="s">
        <v>36</v>
      </c>
      <c r="BN229" s="87" t="s">
        <v>36</v>
      </c>
      <c r="BO229" s="87" t="s">
        <v>36</v>
      </c>
      <c r="BP229" s="87" t="s">
        <v>36</v>
      </c>
      <c r="BQ229" s="82" t="s">
        <v>36</v>
      </c>
      <c r="BR229" s="91" t="s">
        <v>36</v>
      </c>
      <c r="BS229" s="87" t="s">
        <v>36</v>
      </c>
      <c r="BT229" s="87" t="s">
        <v>36</v>
      </c>
      <c r="BU229" s="77" t="s">
        <v>36</v>
      </c>
      <c r="BV229" s="30"/>
      <c r="BW229" s="30"/>
      <c r="BX229" s="30"/>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c r="CY229" s="30"/>
      <c r="CZ229" s="30"/>
    </row>
    <row r="230" s="362" customFormat="true" ht="15" customHeight="true" x14ac:dyDescent="0.2">
      <c r="A230" s="192"/>
      <c r="B230" s="186"/>
      <c r="C230" s="151"/>
      <c r="D230" s="150"/>
      <c r="E230" s="150"/>
      <c r="F230" s="150"/>
      <c r="G230" s="149"/>
      <c r="H230" s="148"/>
      <c r="I230" s="150"/>
      <c r="J230" s="150"/>
      <c r="K230" s="150"/>
      <c r="L230" s="147"/>
      <c r="M230" s="151"/>
      <c r="N230" s="150"/>
      <c r="O230" s="150"/>
      <c r="P230" s="150"/>
      <c r="Q230" s="149"/>
      <c r="R230" s="148"/>
      <c r="S230" s="150"/>
      <c r="T230" s="150"/>
      <c r="U230" s="147"/>
      <c r="V230" s="487"/>
      <c r="W230" s="487"/>
      <c r="X230" s="487"/>
      <c r="Y230" s="487"/>
      <c r="Z230" s="487"/>
      <c r="AA230" s="487"/>
      <c r="AB230" s="487"/>
      <c r="AC230" s="487"/>
      <c r="AD230" s="487"/>
      <c r="AE230" s="487"/>
      <c r="AF230" s="487"/>
      <c r="AG230" s="487"/>
      <c r="AH230" s="487"/>
      <c r="AI230" s="487"/>
      <c r="AJ230" s="487"/>
      <c r="AK230" s="487"/>
      <c r="AL230" s="487"/>
      <c r="AM230" s="487"/>
      <c r="AN230" s="487"/>
      <c r="AO230" s="487"/>
      <c r="AP230" s="487"/>
      <c r="AQ230" s="487"/>
      <c r="AR230" s="487"/>
      <c r="AS230" s="487"/>
      <c r="AT230" s="487"/>
      <c r="AU230" s="487"/>
      <c r="AV230" s="487"/>
      <c r="AW230" s="487"/>
      <c r="AX230" s="487"/>
      <c r="AY230" s="487"/>
      <c r="AZ230" s="940"/>
      <c r="BA230" s="1124"/>
      <c r="BB230" s="643" t="s">
        <v>95</v>
      </c>
      <c r="BC230" s="91" t="s">
        <v>36</v>
      </c>
      <c r="BD230" s="87" t="s">
        <v>36</v>
      </c>
      <c r="BE230" s="87" t="s">
        <v>36</v>
      </c>
      <c r="BF230" s="87" t="s">
        <v>36</v>
      </c>
      <c r="BG230" s="82" t="s">
        <v>36</v>
      </c>
      <c r="BH230" s="91" t="s">
        <v>36</v>
      </c>
      <c r="BI230" s="87" t="s">
        <v>36</v>
      </c>
      <c r="BJ230" s="87" t="s">
        <v>36</v>
      </c>
      <c r="BK230" s="87" t="s">
        <v>36</v>
      </c>
      <c r="BL230" s="82" t="s">
        <v>36</v>
      </c>
      <c r="BM230" s="91" t="s">
        <v>36</v>
      </c>
      <c r="BN230" s="87" t="s">
        <v>36</v>
      </c>
      <c r="BO230" s="87" t="s">
        <v>36</v>
      </c>
      <c r="BP230" s="87" t="s">
        <v>36</v>
      </c>
      <c r="BQ230" s="82" t="s">
        <v>36</v>
      </c>
      <c r="BR230" s="91" t="s">
        <v>36</v>
      </c>
      <c r="BS230" s="87" t="s">
        <v>36</v>
      </c>
      <c r="BT230" s="87" t="s">
        <v>36</v>
      </c>
      <c r="BU230" s="77" t="s">
        <v>36</v>
      </c>
      <c r="BV230" s="30"/>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row>
    <row r="231" s="362" customFormat="true" ht="15" customHeight="true" x14ac:dyDescent="0.2">
      <c r="A231" s="214"/>
      <c r="B231" s="185"/>
      <c r="C231" s="129"/>
      <c r="D231" s="206"/>
      <c r="E231" s="206"/>
      <c r="F231" s="206"/>
      <c r="G231" s="195"/>
      <c r="H231" s="128"/>
      <c r="I231" s="206"/>
      <c r="J231" s="206"/>
      <c r="K231" s="206"/>
      <c r="L231" s="201"/>
      <c r="M231" s="129"/>
      <c r="N231" s="206"/>
      <c r="O231" s="206"/>
      <c r="P231" s="206"/>
      <c r="Q231" s="195"/>
      <c r="R231" s="128"/>
      <c r="S231" s="206"/>
      <c r="T231" s="206"/>
      <c r="U231" s="201"/>
      <c r="V231" s="487"/>
      <c r="W231" s="487"/>
      <c r="X231" s="487"/>
      <c r="Y231" s="487"/>
      <c r="Z231" s="487"/>
      <c r="AA231" s="487"/>
      <c r="AB231" s="487"/>
      <c r="AC231" s="487"/>
      <c r="AD231" s="487"/>
      <c r="AE231" s="487"/>
      <c r="AF231" s="487"/>
      <c r="AG231" s="487"/>
      <c r="AH231" s="487"/>
      <c r="AI231" s="487"/>
      <c r="AJ231" s="487"/>
      <c r="AK231" s="487"/>
      <c r="AL231" s="487"/>
      <c r="AM231" s="487"/>
      <c r="AN231" s="487"/>
      <c r="AO231" s="487"/>
      <c r="AP231" s="487"/>
      <c r="AQ231" s="487"/>
      <c r="AR231" s="487"/>
      <c r="AS231" s="487"/>
      <c r="AT231" s="487"/>
      <c r="AU231" s="487"/>
      <c r="AV231" s="487"/>
      <c r="AW231" s="487"/>
      <c r="AX231" s="487"/>
      <c r="AY231" s="487"/>
      <c r="AZ231" s="940"/>
      <c r="BA231" s="941"/>
      <c r="BB231" s="643"/>
      <c r="BC231" s="497"/>
      <c r="BD231" s="484"/>
      <c r="BE231" s="484"/>
      <c r="BF231" s="484"/>
      <c r="BG231" s="501"/>
      <c r="BH231" s="497"/>
      <c r="BI231" s="484"/>
      <c r="BJ231" s="484"/>
      <c r="BK231" s="484"/>
      <c r="BL231" s="501"/>
      <c r="BM231" s="497"/>
      <c r="BN231" s="484"/>
      <c r="BO231" s="484"/>
      <c r="BP231" s="484"/>
      <c r="BQ231" s="501"/>
      <c r="BR231" s="497"/>
      <c r="BS231" s="484"/>
      <c r="BT231" s="484"/>
      <c r="BU231" s="485"/>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row>
    <row r="232" s="362" customFormat="true" ht="15" customHeight="true" x14ac:dyDescent="0.2">
      <c r="A232" s="214"/>
      <c r="B232" s="185"/>
      <c r="C232" s="129"/>
      <c r="D232" s="206"/>
      <c r="E232" s="206"/>
      <c r="F232" s="206"/>
      <c r="G232" s="195"/>
      <c r="H232" s="128"/>
      <c r="I232" s="206"/>
      <c r="J232" s="206"/>
      <c r="K232" s="206"/>
      <c r="L232" s="201"/>
      <c r="M232" s="129"/>
      <c r="N232" s="206"/>
      <c r="O232" s="206"/>
      <c r="P232" s="206"/>
      <c r="Q232" s="195"/>
      <c r="R232" s="128"/>
      <c r="S232" s="206"/>
      <c r="T232" s="206"/>
      <c r="U232" s="201"/>
      <c r="V232" s="487"/>
      <c r="W232" s="487"/>
      <c r="X232" s="487"/>
      <c r="Y232" s="487"/>
      <c r="Z232" s="487"/>
      <c r="AA232" s="487"/>
      <c r="AB232" s="487"/>
      <c r="AC232" s="487"/>
      <c r="AD232" s="487"/>
      <c r="AE232" s="487"/>
      <c r="AF232" s="487"/>
      <c r="AG232" s="487"/>
      <c r="AH232" s="487"/>
      <c r="AI232" s="487"/>
      <c r="AJ232" s="487"/>
      <c r="AK232" s="487"/>
      <c r="AL232" s="487"/>
      <c r="AM232" s="487"/>
      <c r="AN232" s="487"/>
      <c r="AO232" s="487"/>
      <c r="AP232" s="487"/>
      <c r="AQ232" s="487"/>
      <c r="AR232" s="487"/>
      <c r="AS232" s="487"/>
      <c r="AT232" s="487"/>
      <c r="AU232" s="487"/>
      <c r="AV232" s="487"/>
      <c r="AW232" s="487"/>
      <c r="AX232" s="487"/>
      <c r="AY232" s="487"/>
      <c r="AZ232" s="940"/>
      <c r="BA232" s="942"/>
      <c r="BB232" s="643"/>
      <c r="BC232" s="497"/>
      <c r="BD232" s="484"/>
      <c r="BE232" s="484"/>
      <c r="BF232" s="484"/>
      <c r="BG232" s="501"/>
      <c r="BH232" s="497"/>
      <c r="BI232" s="484"/>
      <c r="BJ232" s="484"/>
      <c r="BK232" s="484"/>
      <c r="BL232" s="501"/>
      <c r="BM232" s="497"/>
      <c r="BN232" s="484"/>
      <c r="BO232" s="484"/>
      <c r="BP232" s="484"/>
      <c r="BQ232" s="501"/>
      <c r="BR232" s="497"/>
      <c r="BS232" s="484"/>
      <c r="BT232" s="484"/>
      <c r="BU232" s="485"/>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row>
    <row r="233" s="362" customFormat="true" ht="15" customHeight="true" x14ac:dyDescent="0.2">
      <c r="A233" s="214"/>
      <c r="B233" s="185"/>
      <c r="C233" s="129"/>
      <c r="D233" s="206"/>
      <c r="E233" s="206"/>
      <c r="F233" s="206"/>
      <c r="G233" s="195"/>
      <c r="H233" s="128"/>
      <c r="I233" s="206"/>
      <c r="J233" s="206"/>
      <c r="K233" s="206"/>
      <c r="L233" s="201"/>
      <c r="M233" s="129"/>
      <c r="N233" s="206"/>
      <c r="O233" s="206"/>
      <c r="P233" s="206"/>
      <c r="Q233" s="195"/>
      <c r="R233" s="128"/>
      <c r="S233" s="206"/>
      <c r="T233" s="206"/>
      <c r="U233" s="201"/>
      <c r="V233" s="487"/>
      <c r="W233" s="487"/>
      <c r="X233" s="487"/>
      <c r="Y233" s="487"/>
      <c r="Z233" s="487"/>
      <c r="AA233" s="487"/>
      <c r="AB233" s="487"/>
      <c r="AC233" s="487"/>
      <c r="AD233" s="487"/>
      <c r="AE233" s="487"/>
      <c r="AF233" s="487"/>
      <c r="AG233" s="487"/>
      <c r="AH233" s="487"/>
      <c r="AI233" s="487"/>
      <c r="AJ233" s="487"/>
      <c r="AK233" s="487"/>
      <c r="AL233" s="487"/>
      <c r="AM233" s="487"/>
      <c r="AN233" s="487"/>
      <c r="AO233" s="487"/>
      <c r="AP233" s="487"/>
      <c r="AQ233" s="487"/>
      <c r="AR233" s="487"/>
      <c r="AS233" s="487"/>
      <c r="AT233" s="487"/>
      <c r="AU233" s="487"/>
      <c r="AV233" s="487"/>
      <c r="AW233" s="487"/>
      <c r="AX233" s="487"/>
      <c r="AY233" s="487"/>
      <c r="AZ233" s="940"/>
      <c r="BA233" s="942"/>
      <c r="BB233" s="643"/>
      <c r="BC233" s="497"/>
      <c r="BD233" s="484"/>
      <c r="BE233" s="484"/>
      <c r="BF233" s="484"/>
      <c r="BG233" s="501"/>
      <c r="BH233" s="497"/>
      <c r="BI233" s="484"/>
      <c r="BJ233" s="484"/>
      <c r="BK233" s="484"/>
      <c r="BL233" s="501"/>
      <c r="BM233" s="497"/>
      <c r="BN233" s="484"/>
      <c r="BO233" s="484"/>
      <c r="BP233" s="484"/>
      <c r="BQ233" s="501"/>
      <c r="BR233" s="497"/>
      <c r="BS233" s="484"/>
      <c r="BT233" s="484"/>
      <c r="BU233" s="485"/>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row>
    <row r="234" s="362" customFormat="true" ht="15" customHeight="true" x14ac:dyDescent="0.2">
      <c r="A234" s="214"/>
      <c r="B234" s="185"/>
      <c r="C234" s="129"/>
      <c r="D234" s="206"/>
      <c r="E234" s="206"/>
      <c r="F234" s="206"/>
      <c r="G234" s="195"/>
      <c r="H234" s="128"/>
      <c r="I234" s="206"/>
      <c r="J234" s="206"/>
      <c r="K234" s="206"/>
      <c r="L234" s="201"/>
      <c r="M234" s="129"/>
      <c r="N234" s="206"/>
      <c r="O234" s="206"/>
      <c r="P234" s="206"/>
      <c r="Q234" s="195"/>
      <c r="R234" s="128"/>
      <c r="S234" s="206"/>
      <c r="T234" s="206"/>
      <c r="U234" s="201"/>
      <c r="V234" s="487"/>
      <c r="W234" s="487"/>
      <c r="X234" s="487"/>
      <c r="Y234" s="487"/>
      <c r="Z234" s="487"/>
      <c r="AA234" s="487"/>
      <c r="AB234" s="487"/>
      <c r="AC234" s="487"/>
      <c r="AD234" s="487"/>
      <c r="AE234" s="487"/>
      <c r="AF234" s="487"/>
      <c r="AG234" s="487"/>
      <c r="AH234" s="487"/>
      <c r="AI234" s="487"/>
      <c r="AJ234" s="487"/>
      <c r="AK234" s="487"/>
      <c r="AL234" s="487"/>
      <c r="AM234" s="487"/>
      <c r="AN234" s="487"/>
      <c r="AO234" s="487"/>
      <c r="AP234" s="487"/>
      <c r="AQ234" s="487"/>
      <c r="AR234" s="487"/>
      <c r="AS234" s="487"/>
      <c r="AT234" s="487"/>
      <c r="AU234" s="487"/>
      <c r="AV234" s="487"/>
      <c r="AW234" s="487"/>
      <c r="AX234" s="487"/>
      <c r="AY234" s="487"/>
      <c r="AZ234" s="940"/>
      <c r="BA234" s="942"/>
      <c r="BB234" s="643"/>
      <c r="BC234" s="497"/>
      <c r="BD234" s="484"/>
      <c r="BE234" s="484"/>
      <c r="BF234" s="484"/>
      <c r="BG234" s="501"/>
      <c r="BH234" s="497"/>
      <c r="BI234" s="484"/>
      <c r="BJ234" s="484"/>
      <c r="BK234" s="484"/>
      <c r="BL234" s="501"/>
      <c r="BM234" s="497"/>
      <c r="BN234" s="484"/>
      <c r="BO234" s="484"/>
      <c r="BP234" s="484"/>
      <c r="BQ234" s="501"/>
      <c r="BR234" s="497"/>
      <c r="BS234" s="484"/>
      <c r="BT234" s="484"/>
      <c r="BU234" s="485"/>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row>
    <row r="235" s="362" customFormat="true" ht="15" customHeight="true" x14ac:dyDescent="0.2">
      <c r="A235" s="214"/>
      <c r="B235" s="185"/>
      <c r="C235" s="129"/>
      <c r="D235" s="206"/>
      <c r="E235" s="206"/>
      <c r="F235" s="206"/>
      <c r="G235" s="195"/>
      <c r="H235" s="128"/>
      <c r="I235" s="206"/>
      <c r="J235" s="206"/>
      <c r="K235" s="206"/>
      <c r="L235" s="201"/>
      <c r="M235" s="129"/>
      <c r="N235" s="206"/>
      <c r="O235" s="206"/>
      <c r="P235" s="206"/>
      <c r="Q235" s="195"/>
      <c r="R235" s="128"/>
      <c r="S235" s="206"/>
      <c r="T235" s="206"/>
      <c r="U235" s="201"/>
      <c r="V235" s="487"/>
      <c r="W235" s="487"/>
      <c r="X235" s="487"/>
      <c r="Y235" s="487"/>
      <c r="Z235" s="487"/>
      <c r="AA235" s="487"/>
      <c r="AB235" s="487"/>
      <c r="AC235" s="487"/>
      <c r="AD235" s="487"/>
      <c r="AE235" s="487"/>
      <c r="AF235" s="487"/>
      <c r="AG235" s="487"/>
      <c r="AH235" s="487"/>
      <c r="AI235" s="487"/>
      <c r="AJ235" s="487"/>
      <c r="AK235" s="487"/>
      <c r="AL235" s="487"/>
      <c r="AM235" s="487"/>
      <c r="AN235" s="487"/>
      <c r="AO235" s="487"/>
      <c r="AP235" s="487"/>
      <c r="AQ235" s="487"/>
      <c r="AR235" s="487"/>
      <c r="AS235" s="487"/>
      <c r="AT235" s="487"/>
      <c r="AU235" s="487"/>
      <c r="AV235" s="487"/>
      <c r="AW235" s="487"/>
      <c r="AX235" s="487"/>
      <c r="AY235" s="487"/>
      <c r="AZ235" s="940"/>
      <c r="BA235" s="942"/>
      <c r="BB235" s="643"/>
      <c r="BC235" s="497"/>
      <c r="BD235" s="484"/>
      <c r="BE235" s="484"/>
      <c r="BF235" s="484"/>
      <c r="BG235" s="501"/>
      <c r="BH235" s="497"/>
      <c r="BI235" s="484"/>
      <c r="BJ235" s="484"/>
      <c r="BK235" s="484"/>
      <c r="BL235" s="501"/>
      <c r="BM235" s="497"/>
      <c r="BN235" s="484"/>
      <c r="BO235" s="484"/>
      <c r="BP235" s="484"/>
      <c r="BQ235" s="501"/>
      <c r="BR235" s="497"/>
      <c r="BS235" s="484"/>
      <c r="BT235" s="484"/>
      <c r="BU235" s="485"/>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row>
    <row r="236" s="362" customFormat="true" ht="15" customHeight="true" x14ac:dyDescent="0.2">
      <c r="A236" s="214"/>
      <c r="B236" s="185"/>
      <c r="C236" s="129"/>
      <c r="D236" s="206"/>
      <c r="E236" s="206"/>
      <c r="F236" s="206"/>
      <c r="G236" s="195"/>
      <c r="H236" s="128"/>
      <c r="I236" s="206"/>
      <c r="J236" s="206"/>
      <c r="K236" s="206"/>
      <c r="L236" s="201"/>
      <c r="M236" s="129"/>
      <c r="N236" s="206"/>
      <c r="O236" s="206"/>
      <c r="P236" s="206"/>
      <c r="Q236" s="195"/>
      <c r="R236" s="128"/>
      <c r="S236" s="206"/>
      <c r="T236" s="206"/>
      <c r="U236" s="201"/>
      <c r="V236" s="487"/>
      <c r="W236" s="487"/>
      <c r="X236" s="487"/>
      <c r="Y236" s="487"/>
      <c r="Z236" s="487"/>
      <c r="AA236" s="487"/>
      <c r="AB236" s="487"/>
      <c r="AC236" s="487"/>
      <c r="AD236" s="487"/>
      <c r="AE236" s="487"/>
      <c r="AF236" s="487"/>
      <c r="AG236" s="487"/>
      <c r="AH236" s="487"/>
      <c r="AI236" s="487"/>
      <c r="AJ236" s="487"/>
      <c r="AK236" s="487"/>
      <c r="AL236" s="487"/>
      <c r="AM236" s="487"/>
      <c r="AN236" s="487"/>
      <c r="AO236" s="487"/>
      <c r="AP236" s="487"/>
      <c r="AQ236" s="487"/>
      <c r="AR236" s="487"/>
      <c r="AS236" s="487"/>
      <c r="AT236" s="487"/>
      <c r="AU236" s="487"/>
      <c r="AV236" s="487"/>
      <c r="AW236" s="487"/>
      <c r="AX236" s="487"/>
      <c r="AY236" s="487"/>
      <c r="AZ236" s="940"/>
      <c r="BA236" s="942"/>
      <c r="BB236" s="643"/>
      <c r="BC236" s="497"/>
      <c r="BD236" s="484"/>
      <c r="BE236" s="484"/>
      <c r="BF236" s="484"/>
      <c r="BG236" s="501"/>
      <c r="BH236" s="497"/>
      <c r="BI236" s="484"/>
      <c r="BJ236" s="484"/>
      <c r="BK236" s="484"/>
      <c r="BL236" s="501"/>
      <c r="BM236" s="497"/>
      <c r="BN236" s="484"/>
      <c r="BO236" s="484"/>
      <c r="BP236" s="484"/>
      <c r="BQ236" s="501"/>
      <c r="BR236" s="497"/>
      <c r="BS236" s="484"/>
      <c r="BT236" s="484"/>
      <c r="BU236" s="485"/>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row>
    <row r="237" s="362" customFormat="true" ht="15" customHeight="true" x14ac:dyDescent="0.2">
      <c r="A237" s="214"/>
      <c r="B237" s="185"/>
      <c r="C237" s="129"/>
      <c r="D237" s="206"/>
      <c r="E237" s="206"/>
      <c r="F237" s="206"/>
      <c r="G237" s="195"/>
      <c r="H237" s="128"/>
      <c r="I237" s="206"/>
      <c r="J237" s="206"/>
      <c r="K237" s="206"/>
      <c r="L237" s="201"/>
      <c r="M237" s="129"/>
      <c r="N237" s="206"/>
      <c r="O237" s="206"/>
      <c r="P237" s="206"/>
      <c r="Q237" s="195"/>
      <c r="R237" s="128"/>
      <c r="S237" s="206"/>
      <c r="T237" s="206"/>
      <c r="U237" s="201"/>
      <c r="V237" s="487"/>
      <c r="W237" s="487"/>
      <c r="X237" s="487"/>
      <c r="Y237" s="487"/>
      <c r="Z237" s="487"/>
      <c r="AA237" s="487"/>
      <c r="AB237" s="487"/>
      <c r="AC237" s="487"/>
      <c r="AD237" s="487"/>
      <c r="AE237" s="487"/>
      <c r="AF237" s="487"/>
      <c r="AG237" s="487"/>
      <c r="AH237" s="487"/>
      <c r="AI237" s="487"/>
      <c r="AJ237" s="487"/>
      <c r="AK237" s="487"/>
      <c r="AL237" s="487"/>
      <c r="AM237" s="487"/>
      <c r="AN237" s="487"/>
      <c r="AO237" s="487"/>
      <c r="AP237" s="487"/>
      <c r="AQ237" s="487"/>
      <c r="AR237" s="487"/>
      <c r="AS237" s="487"/>
      <c r="AT237" s="487"/>
      <c r="AU237" s="487"/>
      <c r="AV237" s="487"/>
      <c r="AW237" s="487"/>
      <c r="AX237" s="487"/>
      <c r="AY237" s="487"/>
      <c r="AZ237" s="940"/>
      <c r="BA237" s="942"/>
      <c r="BB237" s="643"/>
      <c r="BC237" s="497"/>
      <c r="BD237" s="484"/>
      <c r="BE237" s="484"/>
      <c r="BF237" s="484"/>
      <c r="BG237" s="501"/>
      <c r="BH237" s="497"/>
      <c r="BI237" s="484"/>
      <c r="BJ237" s="484"/>
      <c r="BK237" s="484"/>
      <c r="BL237" s="501"/>
      <c r="BM237" s="497"/>
      <c r="BN237" s="484"/>
      <c r="BO237" s="484"/>
      <c r="BP237" s="484"/>
      <c r="BQ237" s="501"/>
      <c r="BR237" s="497"/>
      <c r="BS237" s="484"/>
      <c r="BT237" s="484"/>
      <c r="BU237" s="485"/>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row>
    <row r="238" s="362" customFormat="true" ht="15" customHeight="true" x14ac:dyDescent="0.2">
      <c r="A238" s="214"/>
      <c r="B238" s="185"/>
      <c r="C238" s="129"/>
      <c r="D238" s="206"/>
      <c r="E238" s="206"/>
      <c r="F238" s="206"/>
      <c r="G238" s="195"/>
      <c r="H238" s="128"/>
      <c r="I238" s="206"/>
      <c r="J238" s="206"/>
      <c r="K238" s="206"/>
      <c r="L238" s="201"/>
      <c r="M238" s="129"/>
      <c r="N238" s="206"/>
      <c r="O238" s="206"/>
      <c r="P238" s="206"/>
      <c r="Q238" s="195"/>
      <c r="R238" s="128"/>
      <c r="S238" s="206"/>
      <c r="T238" s="206"/>
      <c r="U238" s="201"/>
      <c r="V238" s="487"/>
      <c r="W238" s="487"/>
      <c r="X238" s="487"/>
      <c r="Y238" s="487"/>
      <c r="Z238" s="487"/>
      <c r="AA238" s="487"/>
      <c r="AB238" s="487"/>
      <c r="AC238" s="487"/>
      <c r="AD238" s="487"/>
      <c r="AE238" s="487"/>
      <c r="AF238" s="487"/>
      <c r="AG238" s="487"/>
      <c r="AH238" s="487"/>
      <c r="AI238" s="487"/>
      <c r="AJ238" s="487"/>
      <c r="AK238" s="487"/>
      <c r="AL238" s="487"/>
      <c r="AM238" s="487"/>
      <c r="AN238" s="487"/>
      <c r="AO238" s="487"/>
      <c r="AP238" s="487"/>
      <c r="AQ238" s="487"/>
      <c r="AR238" s="487"/>
      <c r="AS238" s="487"/>
      <c r="AT238" s="487"/>
      <c r="AU238" s="487"/>
      <c r="AV238" s="487"/>
      <c r="AW238" s="487"/>
      <c r="AX238" s="487"/>
      <c r="AY238" s="487"/>
      <c r="AZ238" s="940"/>
      <c r="BA238" s="942"/>
      <c r="BB238" s="643"/>
      <c r="BC238" s="497"/>
      <c r="BD238" s="484"/>
      <c r="BE238" s="484"/>
      <c r="BF238" s="484"/>
      <c r="BG238" s="501"/>
      <c r="BH238" s="497"/>
      <c r="BI238" s="484"/>
      <c r="BJ238" s="484"/>
      <c r="BK238" s="484"/>
      <c r="BL238" s="501"/>
      <c r="BM238" s="497"/>
      <c r="BN238" s="484"/>
      <c r="BO238" s="484"/>
      <c r="BP238" s="484"/>
      <c r="BQ238" s="501"/>
      <c r="BR238" s="497"/>
      <c r="BS238" s="484"/>
      <c r="BT238" s="484"/>
      <c r="BU238" s="485"/>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row>
    <row r="239" s="362" customFormat="true" ht="15" customHeight="true" x14ac:dyDescent="0.2">
      <c r="A239" s="214"/>
      <c r="B239" s="185"/>
      <c r="C239" s="129"/>
      <c r="D239" s="206"/>
      <c r="E239" s="206"/>
      <c r="F239" s="206"/>
      <c r="G239" s="195"/>
      <c r="H239" s="128"/>
      <c r="I239" s="206"/>
      <c r="J239" s="206"/>
      <c r="K239" s="206"/>
      <c r="L239" s="201"/>
      <c r="M239" s="129"/>
      <c r="N239" s="206"/>
      <c r="O239" s="206"/>
      <c r="P239" s="206"/>
      <c r="Q239" s="195"/>
      <c r="R239" s="128"/>
      <c r="S239" s="206"/>
      <c r="T239" s="206"/>
      <c r="U239" s="201"/>
      <c r="V239" s="487"/>
      <c r="W239" s="487"/>
      <c r="X239" s="487"/>
      <c r="Y239" s="487"/>
      <c r="Z239" s="487"/>
      <c r="AA239" s="487"/>
      <c r="AB239" s="487"/>
      <c r="AC239" s="487"/>
      <c r="AD239" s="487"/>
      <c r="AE239" s="487"/>
      <c r="AF239" s="487"/>
      <c r="AG239" s="487"/>
      <c r="AH239" s="487"/>
      <c r="AI239" s="487"/>
      <c r="AJ239" s="487"/>
      <c r="AK239" s="487"/>
      <c r="AL239" s="487"/>
      <c r="AM239" s="487"/>
      <c r="AN239" s="487"/>
      <c r="AO239" s="487"/>
      <c r="AP239" s="487"/>
      <c r="AQ239" s="487"/>
      <c r="AR239" s="487"/>
      <c r="AS239" s="487"/>
      <c r="AT239" s="487"/>
      <c r="AU239" s="487"/>
      <c r="AV239" s="487"/>
      <c r="AW239" s="487"/>
      <c r="AX239" s="487"/>
      <c r="AY239" s="487"/>
      <c r="AZ239" s="940"/>
      <c r="BA239" s="942"/>
      <c r="BB239" s="643"/>
      <c r="BC239" s="497"/>
      <c r="BD239" s="484"/>
      <c r="BE239" s="484"/>
      <c r="BF239" s="484"/>
      <c r="BG239" s="501"/>
      <c r="BH239" s="497"/>
      <c r="BI239" s="484"/>
      <c r="BJ239" s="484"/>
      <c r="BK239" s="484"/>
      <c r="BL239" s="501"/>
      <c r="BM239" s="497"/>
      <c r="BN239" s="484"/>
      <c r="BO239" s="484"/>
      <c r="BP239" s="484"/>
      <c r="BQ239" s="501"/>
      <c r="BR239" s="497"/>
      <c r="BS239" s="484"/>
      <c r="BT239" s="484"/>
      <c r="BU239" s="485"/>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row>
    <row r="240" s="362" customFormat="true" ht="15" customHeight="true" x14ac:dyDescent="0.2">
      <c r="A240" s="214"/>
      <c r="B240" s="185"/>
      <c r="C240" s="129"/>
      <c r="D240" s="206"/>
      <c r="E240" s="206"/>
      <c r="F240" s="206"/>
      <c r="G240" s="195"/>
      <c r="H240" s="128"/>
      <c r="I240" s="206"/>
      <c r="J240" s="206"/>
      <c r="K240" s="206"/>
      <c r="L240" s="201"/>
      <c r="M240" s="129"/>
      <c r="N240" s="206"/>
      <c r="O240" s="206"/>
      <c r="P240" s="206"/>
      <c r="Q240" s="195"/>
      <c r="R240" s="128"/>
      <c r="S240" s="206"/>
      <c r="T240" s="206"/>
      <c r="U240" s="201"/>
      <c r="V240" s="487"/>
      <c r="W240" s="487"/>
      <c r="X240" s="487"/>
      <c r="Y240" s="487"/>
      <c r="Z240" s="487"/>
      <c r="AA240" s="487"/>
      <c r="AB240" s="487"/>
      <c r="AC240" s="487"/>
      <c r="AD240" s="487"/>
      <c r="AE240" s="487"/>
      <c r="AF240" s="487"/>
      <c r="AG240" s="487"/>
      <c r="AH240" s="487"/>
      <c r="AI240" s="487"/>
      <c r="AJ240" s="487"/>
      <c r="AK240" s="487"/>
      <c r="AL240" s="487"/>
      <c r="AM240" s="487"/>
      <c r="AN240" s="487"/>
      <c r="AO240" s="487"/>
      <c r="AP240" s="487"/>
      <c r="AQ240" s="487"/>
      <c r="AR240" s="487"/>
      <c r="AS240" s="487"/>
      <c r="AT240" s="487"/>
      <c r="AU240" s="487"/>
      <c r="AV240" s="487"/>
      <c r="AW240" s="487"/>
      <c r="AX240" s="487"/>
      <c r="AY240" s="487"/>
      <c r="AZ240" s="940"/>
      <c r="BA240" s="942"/>
      <c r="BB240" s="643"/>
      <c r="BC240" s="497"/>
      <c r="BD240" s="484"/>
      <c r="BE240" s="484"/>
      <c r="BF240" s="484"/>
      <c r="BG240" s="501"/>
      <c r="BH240" s="497"/>
      <c r="BI240" s="484"/>
      <c r="BJ240" s="484"/>
      <c r="BK240" s="484"/>
      <c r="BL240" s="501"/>
      <c r="BM240" s="497"/>
      <c r="BN240" s="484"/>
      <c r="BO240" s="484"/>
      <c r="BP240" s="484"/>
      <c r="BQ240" s="501"/>
      <c r="BR240" s="497"/>
      <c r="BS240" s="484"/>
      <c r="BT240" s="484"/>
      <c r="BU240" s="485"/>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row>
    <row r="241" s="362" customFormat="true" ht="15" customHeight="true" x14ac:dyDescent="0.2">
      <c r="A241" s="214"/>
      <c r="B241" s="185"/>
      <c r="C241" s="129"/>
      <c r="D241" s="206"/>
      <c r="E241" s="206"/>
      <c r="F241" s="206"/>
      <c r="G241" s="195"/>
      <c r="H241" s="128"/>
      <c r="I241" s="206"/>
      <c r="J241" s="206"/>
      <c r="K241" s="206"/>
      <c r="L241" s="201"/>
      <c r="M241" s="129"/>
      <c r="N241" s="206"/>
      <c r="O241" s="206"/>
      <c r="P241" s="206"/>
      <c r="Q241" s="195"/>
      <c r="R241" s="128"/>
      <c r="S241" s="206"/>
      <c r="T241" s="206"/>
      <c r="U241" s="201"/>
      <c r="V241" s="487"/>
      <c r="W241" s="487"/>
      <c r="X241" s="487"/>
      <c r="Y241" s="487"/>
      <c r="Z241" s="487"/>
      <c r="AA241" s="487"/>
      <c r="AB241" s="487"/>
      <c r="AC241" s="487"/>
      <c r="AD241" s="487"/>
      <c r="AE241" s="487"/>
      <c r="AF241" s="487"/>
      <c r="AG241" s="487"/>
      <c r="AH241" s="487"/>
      <c r="AI241" s="487"/>
      <c r="AJ241" s="487"/>
      <c r="AK241" s="487"/>
      <c r="AL241" s="487"/>
      <c r="AM241" s="487"/>
      <c r="AN241" s="487"/>
      <c r="AO241" s="487"/>
      <c r="AP241" s="487"/>
      <c r="AQ241" s="487"/>
      <c r="AR241" s="487"/>
      <c r="AS241" s="487"/>
      <c r="AT241" s="487"/>
      <c r="AU241" s="487"/>
      <c r="AV241" s="487"/>
      <c r="AW241" s="487"/>
      <c r="AX241" s="487"/>
      <c r="AY241" s="487"/>
      <c r="AZ241" s="940"/>
      <c r="BA241" s="942"/>
      <c r="BB241" s="643"/>
      <c r="BC241" s="497"/>
      <c r="BD241" s="484"/>
      <c r="BE241" s="484"/>
      <c r="BF241" s="484"/>
      <c r="BG241" s="501"/>
      <c r="BH241" s="497"/>
      <c r="BI241" s="484"/>
      <c r="BJ241" s="484"/>
      <c r="BK241" s="484"/>
      <c r="BL241" s="501"/>
      <c r="BM241" s="497"/>
      <c r="BN241" s="484"/>
      <c r="BO241" s="484"/>
      <c r="BP241" s="484"/>
      <c r="BQ241" s="501"/>
      <c r="BR241" s="497"/>
      <c r="BS241" s="484"/>
      <c r="BT241" s="484"/>
      <c r="BU241" s="485"/>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row>
    <row r="242" s="362" customFormat="true" ht="15" customHeight="true" x14ac:dyDescent="0.2">
      <c r="A242" s="214"/>
      <c r="B242" s="185"/>
      <c r="C242" s="129"/>
      <c r="D242" s="206"/>
      <c r="E242" s="206"/>
      <c r="F242" s="206"/>
      <c r="G242" s="195"/>
      <c r="H242" s="128"/>
      <c r="I242" s="206"/>
      <c r="J242" s="206"/>
      <c r="K242" s="206"/>
      <c r="L242" s="201"/>
      <c r="M242" s="129"/>
      <c r="N242" s="206"/>
      <c r="O242" s="206"/>
      <c r="P242" s="206"/>
      <c r="Q242" s="195"/>
      <c r="R242" s="128"/>
      <c r="S242" s="206"/>
      <c r="T242" s="206"/>
      <c r="U242" s="201"/>
      <c r="V242" s="487"/>
      <c r="W242" s="487"/>
      <c r="X242" s="487"/>
      <c r="Y242" s="487"/>
      <c r="Z242" s="487"/>
      <c r="AA242" s="487"/>
      <c r="AB242" s="487"/>
      <c r="AC242" s="487"/>
      <c r="AD242" s="487"/>
      <c r="AE242" s="487"/>
      <c r="AF242" s="487"/>
      <c r="AG242" s="487"/>
      <c r="AH242" s="487"/>
      <c r="AI242" s="487"/>
      <c r="AJ242" s="487"/>
      <c r="AK242" s="487"/>
      <c r="AL242" s="487"/>
      <c r="AM242" s="487"/>
      <c r="AN242" s="487"/>
      <c r="AO242" s="487"/>
      <c r="AP242" s="487"/>
      <c r="AQ242" s="487"/>
      <c r="AR242" s="487"/>
      <c r="AS242" s="487"/>
      <c r="AT242" s="487"/>
      <c r="AU242" s="487"/>
      <c r="AV242" s="487"/>
      <c r="AW242" s="487"/>
      <c r="AX242" s="487"/>
      <c r="AY242" s="487"/>
      <c r="AZ242" s="940"/>
      <c r="BA242" s="942"/>
      <c r="BB242" s="643"/>
      <c r="BC242" s="497"/>
      <c r="BD242" s="484"/>
      <c r="BE242" s="484"/>
      <c r="BF242" s="484"/>
      <c r="BG242" s="501"/>
      <c r="BH242" s="497"/>
      <c r="BI242" s="484"/>
      <c r="BJ242" s="484"/>
      <c r="BK242" s="484"/>
      <c r="BL242" s="501"/>
      <c r="BM242" s="497"/>
      <c r="BN242" s="484"/>
      <c r="BO242" s="484"/>
      <c r="BP242" s="484"/>
      <c r="BQ242" s="501"/>
      <c r="BR242" s="497"/>
      <c r="BS242" s="484"/>
      <c r="BT242" s="484"/>
      <c r="BU242" s="485"/>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row>
    <row r="243" s="362" customFormat="true" ht="15" customHeight="true" x14ac:dyDescent="0.2">
      <c r="A243" s="214"/>
      <c r="B243" s="185"/>
      <c r="C243" s="129"/>
      <c r="D243" s="206"/>
      <c r="E243" s="206"/>
      <c r="F243" s="206"/>
      <c r="G243" s="195"/>
      <c r="H243" s="128"/>
      <c r="I243" s="206"/>
      <c r="J243" s="206"/>
      <c r="K243" s="206"/>
      <c r="L243" s="201"/>
      <c r="M243" s="129"/>
      <c r="N243" s="206"/>
      <c r="O243" s="206"/>
      <c r="P243" s="206"/>
      <c r="Q243" s="195"/>
      <c r="R243" s="128"/>
      <c r="S243" s="206"/>
      <c r="T243" s="206"/>
      <c r="U243" s="201"/>
      <c r="V243" s="487"/>
      <c r="W243" s="487"/>
      <c r="X243" s="487"/>
      <c r="Y243" s="487"/>
      <c r="Z243" s="487"/>
      <c r="AA243" s="487"/>
      <c r="AB243" s="487"/>
      <c r="AC243" s="487"/>
      <c r="AD243" s="487"/>
      <c r="AE243" s="487"/>
      <c r="AF243" s="487"/>
      <c r="AG243" s="487"/>
      <c r="AH243" s="487"/>
      <c r="AI243" s="487"/>
      <c r="AJ243" s="487"/>
      <c r="AK243" s="487"/>
      <c r="AL243" s="487"/>
      <c r="AM243" s="487"/>
      <c r="AN243" s="487"/>
      <c r="AO243" s="487"/>
      <c r="AP243" s="487"/>
      <c r="AQ243" s="487"/>
      <c r="AR243" s="487"/>
      <c r="AS243" s="487"/>
      <c r="AT243" s="487"/>
      <c r="AU243" s="487"/>
      <c r="AV243" s="487"/>
      <c r="AW243" s="487"/>
      <c r="AX243" s="487"/>
      <c r="AY243" s="487"/>
      <c r="AZ243" s="940"/>
      <c r="BA243" s="942"/>
      <c r="BB243" s="643"/>
      <c r="BC243" s="497"/>
      <c r="BD243" s="484"/>
      <c r="BE243" s="484"/>
      <c r="BF243" s="484"/>
      <c r="BG243" s="501"/>
      <c r="BH243" s="497"/>
      <c r="BI243" s="484"/>
      <c r="BJ243" s="484"/>
      <c r="BK243" s="484"/>
      <c r="BL243" s="501"/>
      <c r="BM243" s="497"/>
      <c r="BN243" s="484"/>
      <c r="BO243" s="484"/>
      <c r="BP243" s="484"/>
      <c r="BQ243" s="501"/>
      <c r="BR243" s="497"/>
      <c r="BS243" s="484"/>
      <c r="BT243" s="484"/>
      <c r="BU243" s="485"/>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row>
    <row r="244" s="362" customFormat="true" ht="15" customHeight="true" x14ac:dyDescent="0.2">
      <c r="A244" s="214"/>
      <c r="B244" s="185"/>
      <c r="C244" s="129"/>
      <c r="D244" s="206"/>
      <c r="E244" s="206"/>
      <c r="F244" s="206"/>
      <c r="G244" s="195"/>
      <c r="H244" s="128"/>
      <c r="I244" s="206"/>
      <c r="J244" s="206"/>
      <c r="K244" s="206"/>
      <c r="L244" s="201"/>
      <c r="M244" s="129"/>
      <c r="N244" s="206"/>
      <c r="O244" s="206"/>
      <c r="P244" s="206"/>
      <c r="Q244" s="195"/>
      <c r="R244" s="128"/>
      <c r="S244" s="206"/>
      <c r="T244" s="206"/>
      <c r="U244" s="201"/>
      <c r="V244" s="487"/>
      <c r="W244" s="487"/>
      <c r="X244" s="487"/>
      <c r="Y244" s="487"/>
      <c r="Z244" s="487"/>
      <c r="AA244" s="487"/>
      <c r="AB244" s="487"/>
      <c r="AC244" s="487"/>
      <c r="AD244" s="487"/>
      <c r="AE244" s="487"/>
      <c r="AF244" s="487"/>
      <c r="AG244" s="487"/>
      <c r="AH244" s="487"/>
      <c r="AI244" s="487"/>
      <c r="AJ244" s="487"/>
      <c r="AK244" s="487"/>
      <c r="AL244" s="487"/>
      <c r="AM244" s="487"/>
      <c r="AN244" s="487"/>
      <c r="AO244" s="487"/>
      <c r="AP244" s="487"/>
      <c r="AQ244" s="487"/>
      <c r="AR244" s="487"/>
      <c r="AS244" s="487"/>
      <c r="AT244" s="487"/>
      <c r="AU244" s="487"/>
      <c r="AV244" s="487"/>
      <c r="AW244" s="487"/>
      <c r="AX244" s="487"/>
      <c r="AY244" s="487"/>
      <c r="AZ244" s="940"/>
      <c r="BA244" s="942"/>
      <c r="BB244" s="643"/>
      <c r="BC244" s="497"/>
      <c r="BD244" s="484"/>
      <c r="BE244" s="484"/>
      <c r="BF244" s="484"/>
      <c r="BG244" s="501"/>
      <c r="BH244" s="497"/>
      <c r="BI244" s="484"/>
      <c r="BJ244" s="484"/>
      <c r="BK244" s="484"/>
      <c r="BL244" s="501"/>
      <c r="BM244" s="497"/>
      <c r="BN244" s="484"/>
      <c r="BO244" s="484"/>
      <c r="BP244" s="484"/>
      <c r="BQ244" s="501"/>
      <c r="BR244" s="497"/>
      <c r="BS244" s="484"/>
      <c r="BT244" s="484"/>
      <c r="BU244" s="485"/>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row>
    <row r="245" s="362" customFormat="true" ht="15" customHeight="true" x14ac:dyDescent="0.2">
      <c r="A245" s="214"/>
      <c r="B245" s="185"/>
      <c r="C245" s="129"/>
      <c r="D245" s="206"/>
      <c r="E245" s="206"/>
      <c r="F245" s="206"/>
      <c r="G245" s="195"/>
      <c r="H245" s="128"/>
      <c r="I245" s="206"/>
      <c r="J245" s="206"/>
      <c r="K245" s="206"/>
      <c r="L245" s="201"/>
      <c r="M245" s="129"/>
      <c r="N245" s="206"/>
      <c r="O245" s="206"/>
      <c r="P245" s="206"/>
      <c r="Q245" s="195"/>
      <c r="R245" s="128"/>
      <c r="S245" s="206"/>
      <c r="T245" s="206"/>
      <c r="U245" s="201"/>
      <c r="V245" s="487"/>
      <c r="W245" s="487"/>
      <c r="X245" s="487"/>
      <c r="Y245" s="487"/>
      <c r="Z245" s="487"/>
      <c r="AA245" s="487"/>
      <c r="AB245" s="487"/>
      <c r="AC245" s="487"/>
      <c r="AD245" s="487"/>
      <c r="AE245" s="487"/>
      <c r="AF245" s="487"/>
      <c r="AG245" s="487"/>
      <c r="AH245" s="487"/>
      <c r="AI245" s="487"/>
      <c r="AJ245" s="487"/>
      <c r="AK245" s="487"/>
      <c r="AL245" s="487"/>
      <c r="AM245" s="487"/>
      <c r="AN245" s="487"/>
      <c r="AO245" s="487"/>
      <c r="AP245" s="487"/>
      <c r="AQ245" s="487"/>
      <c r="AR245" s="487"/>
      <c r="AS245" s="487"/>
      <c r="AT245" s="487"/>
      <c r="AU245" s="487"/>
      <c r="AV245" s="487"/>
      <c r="AW245" s="487"/>
      <c r="AX245" s="487"/>
      <c r="AY245" s="487"/>
      <c r="AZ245" s="940"/>
      <c r="BA245" s="942"/>
      <c r="BB245" s="643"/>
      <c r="BC245" s="497"/>
      <c r="BD245" s="484"/>
      <c r="BE245" s="484"/>
      <c r="BF245" s="484"/>
      <c r="BG245" s="501"/>
      <c r="BH245" s="497"/>
      <c r="BI245" s="484"/>
      <c r="BJ245" s="484"/>
      <c r="BK245" s="484"/>
      <c r="BL245" s="501"/>
      <c r="BM245" s="497"/>
      <c r="BN245" s="484"/>
      <c r="BO245" s="484"/>
      <c r="BP245" s="484"/>
      <c r="BQ245" s="501"/>
      <c r="BR245" s="497"/>
      <c r="BS245" s="484"/>
      <c r="BT245" s="484"/>
      <c r="BU245" s="485"/>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row>
    <row r="246" s="362" customFormat="true" ht="15" customHeight="true" x14ac:dyDescent="0.2">
      <c r="A246" s="214"/>
      <c r="B246" s="185"/>
      <c r="C246" s="129"/>
      <c r="D246" s="206"/>
      <c r="E246" s="206"/>
      <c r="F246" s="206"/>
      <c r="G246" s="195"/>
      <c r="H246" s="128"/>
      <c r="I246" s="206"/>
      <c r="J246" s="206"/>
      <c r="K246" s="206"/>
      <c r="L246" s="201"/>
      <c r="M246" s="129"/>
      <c r="N246" s="206"/>
      <c r="O246" s="206"/>
      <c r="P246" s="206"/>
      <c r="Q246" s="195"/>
      <c r="R246" s="128"/>
      <c r="S246" s="206"/>
      <c r="T246" s="206"/>
      <c r="U246" s="201"/>
      <c r="V246" s="487"/>
      <c r="W246" s="487"/>
      <c r="X246" s="487"/>
      <c r="Y246" s="487"/>
      <c r="Z246" s="487"/>
      <c r="AA246" s="487"/>
      <c r="AB246" s="487"/>
      <c r="AC246" s="487"/>
      <c r="AD246" s="487"/>
      <c r="AE246" s="487"/>
      <c r="AF246" s="487"/>
      <c r="AG246" s="487"/>
      <c r="AH246" s="487"/>
      <c r="AI246" s="487"/>
      <c r="AJ246" s="487"/>
      <c r="AK246" s="487"/>
      <c r="AL246" s="487"/>
      <c r="AM246" s="487"/>
      <c r="AN246" s="487"/>
      <c r="AO246" s="487"/>
      <c r="AP246" s="487"/>
      <c r="AQ246" s="487"/>
      <c r="AR246" s="487"/>
      <c r="AS246" s="487"/>
      <c r="AT246" s="487"/>
      <c r="AU246" s="487"/>
      <c r="AV246" s="487"/>
      <c r="AW246" s="487"/>
      <c r="AX246" s="487"/>
      <c r="AY246" s="487"/>
      <c r="AZ246" s="940"/>
      <c r="BA246" s="942"/>
      <c r="BB246" s="643"/>
      <c r="BC246" s="497"/>
      <c r="BD246" s="484"/>
      <c r="BE246" s="484"/>
      <c r="BF246" s="484"/>
      <c r="BG246" s="501"/>
      <c r="BH246" s="497"/>
      <c r="BI246" s="484"/>
      <c r="BJ246" s="484"/>
      <c r="BK246" s="484"/>
      <c r="BL246" s="501"/>
      <c r="BM246" s="497"/>
      <c r="BN246" s="484"/>
      <c r="BO246" s="484"/>
      <c r="BP246" s="484"/>
      <c r="BQ246" s="501"/>
      <c r="BR246" s="497"/>
      <c r="BS246" s="484"/>
      <c r="BT246" s="484"/>
      <c r="BU246" s="485"/>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row>
    <row r="247" s="362" customFormat="true" ht="15" customHeight="true" x14ac:dyDescent="0.2">
      <c r="A247" s="214"/>
      <c r="B247" s="185"/>
      <c r="C247" s="129"/>
      <c r="D247" s="206"/>
      <c r="E247" s="206"/>
      <c r="F247" s="206"/>
      <c r="G247" s="195"/>
      <c r="H247" s="128"/>
      <c r="I247" s="206"/>
      <c r="J247" s="206"/>
      <c r="K247" s="206"/>
      <c r="L247" s="201"/>
      <c r="M247" s="129"/>
      <c r="N247" s="206"/>
      <c r="O247" s="206"/>
      <c r="P247" s="206"/>
      <c r="Q247" s="195"/>
      <c r="R247" s="128"/>
      <c r="S247" s="206"/>
      <c r="T247" s="206"/>
      <c r="U247" s="201"/>
      <c r="V247" s="487"/>
      <c r="W247" s="487"/>
      <c r="X247" s="487"/>
      <c r="Y247" s="487"/>
      <c r="Z247" s="487"/>
      <c r="AA247" s="487"/>
      <c r="AB247" s="487"/>
      <c r="AC247" s="487"/>
      <c r="AD247" s="487"/>
      <c r="AE247" s="487"/>
      <c r="AF247" s="487"/>
      <c r="AG247" s="487"/>
      <c r="AH247" s="487"/>
      <c r="AI247" s="487"/>
      <c r="AJ247" s="487"/>
      <c r="AK247" s="487"/>
      <c r="AL247" s="487"/>
      <c r="AM247" s="487"/>
      <c r="AN247" s="487"/>
      <c r="AO247" s="487"/>
      <c r="AP247" s="487"/>
      <c r="AQ247" s="487"/>
      <c r="AR247" s="487"/>
      <c r="AS247" s="487"/>
      <c r="AT247" s="487"/>
      <c r="AU247" s="487"/>
      <c r="AV247" s="487"/>
      <c r="AW247" s="487"/>
      <c r="AX247" s="487"/>
      <c r="AY247" s="487"/>
      <c r="AZ247" s="940"/>
      <c r="BA247" s="942"/>
      <c r="BB247" s="643"/>
      <c r="BC247" s="497"/>
      <c r="BD247" s="484"/>
      <c r="BE247" s="484"/>
      <c r="BF247" s="484"/>
      <c r="BG247" s="501"/>
      <c r="BH247" s="497"/>
      <c r="BI247" s="484"/>
      <c r="BJ247" s="484"/>
      <c r="BK247" s="484"/>
      <c r="BL247" s="501"/>
      <c r="BM247" s="497"/>
      <c r="BN247" s="484"/>
      <c r="BO247" s="484"/>
      <c r="BP247" s="484"/>
      <c r="BQ247" s="501"/>
      <c r="BR247" s="497"/>
      <c r="BS247" s="484"/>
      <c r="BT247" s="484"/>
      <c r="BU247" s="485"/>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row>
    <row r="248" s="362" customFormat="true" ht="15" customHeight="true" x14ac:dyDescent="0.2">
      <c r="A248" s="110"/>
      <c r="B248" s="175"/>
      <c r="C248" s="114"/>
      <c r="D248" s="155"/>
      <c r="E248" s="155"/>
      <c r="F248" s="155"/>
      <c r="G248" s="154"/>
      <c r="H248" s="113"/>
      <c r="I248" s="155"/>
      <c r="J248" s="155"/>
      <c r="K248" s="155"/>
      <c r="L248" s="112"/>
      <c r="M248" s="114"/>
      <c r="N248" s="155"/>
      <c r="O248" s="155"/>
      <c r="P248" s="155"/>
      <c r="Q248" s="154"/>
      <c r="R248" s="113"/>
      <c r="S248" s="155"/>
      <c r="T248" s="155"/>
      <c r="U248" s="112"/>
      <c r="V248" s="487"/>
      <c r="W248" s="487"/>
      <c r="X248" s="487"/>
      <c r="Y248" s="487"/>
      <c r="Z248" s="487"/>
      <c r="AA248" s="487"/>
      <c r="AB248" s="487"/>
      <c r="AC248" s="487"/>
      <c r="AD248" s="487"/>
      <c r="AE248" s="487"/>
      <c r="AF248" s="487"/>
      <c r="AG248" s="487"/>
      <c r="AH248" s="487"/>
      <c r="AI248" s="487"/>
      <c r="AJ248" s="487"/>
      <c r="AK248" s="487"/>
      <c r="AL248" s="487"/>
      <c r="AM248" s="487"/>
      <c r="AN248" s="487"/>
      <c r="AO248" s="487"/>
      <c r="AP248" s="487"/>
      <c r="AQ248" s="487"/>
      <c r="AR248" s="487"/>
      <c r="AS248" s="487"/>
      <c r="AT248" s="487"/>
      <c r="AU248" s="487"/>
      <c r="AV248" s="487"/>
      <c r="AW248" s="487"/>
      <c r="AX248" s="487"/>
      <c r="AY248" s="487"/>
      <c r="AZ248" s="940"/>
      <c r="BA248" s="942"/>
      <c r="BB248" s="643"/>
      <c r="BC248" s="500"/>
      <c r="BD248" s="499"/>
      <c r="BE248" s="499"/>
      <c r="BF248" s="499"/>
      <c r="BG248" s="503"/>
      <c r="BH248" s="500"/>
      <c r="BI248" s="499"/>
      <c r="BJ248" s="499"/>
      <c r="BK248" s="499"/>
      <c r="BL248" s="503"/>
      <c r="BM248" s="500"/>
      <c r="BN248" s="499"/>
      <c r="BO248" s="499"/>
      <c r="BP248" s="499"/>
      <c r="BQ248" s="503"/>
      <c r="BR248" s="500"/>
      <c r="BS248" s="499"/>
      <c r="BT248" s="499"/>
      <c r="BU248" s="502"/>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row>
    <row r="249" s="362" customFormat="true" ht="250.15" customHeight="true" x14ac:dyDescent="0.2">
      <c r="V249" s="940"/>
      <c r="W249" s="940"/>
      <c r="X249" s="940"/>
      <c r="Y249" s="940"/>
      <c r="Z249" s="940"/>
      <c r="AA249" s="940"/>
      <c r="AB249" s="940"/>
      <c r="AC249" s="940"/>
      <c r="AD249" s="940"/>
      <c r="AE249" s="940"/>
      <c r="AF249" s="940"/>
      <c r="AG249" s="940"/>
      <c r="AH249" s="940"/>
      <c r="AI249" s="940"/>
      <c r="AJ249" s="940"/>
      <c r="AK249" s="940"/>
      <c r="AL249" s="940"/>
      <c r="AM249" s="940"/>
      <c r="AN249" s="940"/>
      <c r="AO249" s="940"/>
      <c r="AP249" s="940"/>
      <c r="AQ249" s="940"/>
      <c r="AR249" s="940"/>
      <c r="AS249" s="940"/>
      <c r="AT249" s="940"/>
      <c r="AU249" s="940"/>
      <c r="AV249" s="940"/>
      <c r="AW249" s="940"/>
      <c r="AX249" s="940"/>
      <c r="AY249" s="940"/>
      <c r="AZ249" s="940"/>
      <c r="BA249" s="359"/>
      <c r="BB249" s="357"/>
      <c r="BC249" s="357"/>
      <c r="BD249" s="357"/>
      <c r="BE249" s="357"/>
      <c r="BF249" s="357"/>
      <c r="BG249" s="357"/>
      <c r="BH249" s="357"/>
      <c r="BI249" s="357"/>
      <c r="BJ249" s="357"/>
      <c r="BK249" s="357"/>
      <c r="BL249" s="357"/>
      <c r="BM249" s="357"/>
      <c r="BN249" s="357"/>
      <c r="BO249" s="357"/>
      <c r="BP249" s="357"/>
      <c r="BQ249" s="357"/>
      <c r="BR249" s="357"/>
      <c r="BS249" s="357"/>
      <c r="BT249" s="357"/>
      <c r="BU249" s="359"/>
      <c r="BV249" s="394"/>
      <c r="BW249" s="394"/>
      <c r="BX249" s="394"/>
      <c r="BY249" s="394"/>
      <c r="BZ249" s="394"/>
      <c r="CA249" s="394"/>
      <c r="CB249" s="394"/>
      <c r="CC249" s="394"/>
      <c r="CD249" s="394"/>
      <c r="CE249" s="394"/>
      <c r="CF249" s="394"/>
      <c r="CG249" s="394"/>
      <c r="CH249" s="394"/>
      <c r="CI249" s="394"/>
      <c r="CJ249" s="394"/>
      <c r="CK249" s="394"/>
      <c r="CL249" s="394"/>
      <c r="CM249" s="394"/>
      <c r="CN249" s="394"/>
      <c r="CO249" s="394"/>
      <c r="CP249" s="394"/>
      <c r="CQ249" s="394"/>
      <c r="CR249" s="394"/>
      <c r="CS249" s="394"/>
      <c r="CT249" s="394"/>
      <c r="CU249" s="394"/>
      <c r="CV249" s="394"/>
      <c r="CW249" s="394"/>
      <c r="CX249" s="394"/>
      <c r="CY249" s="394"/>
      <c r="CZ249" s="394"/>
    </row>
    <row r="250" s="551" customFormat="true" ht="19.15" customHeight="true" x14ac:dyDescent="0.2">
      <c r="V250" s="32"/>
      <c r="W250" s="32"/>
      <c r="X250" s="32"/>
      <c r="Y250" s="32"/>
      <c r="Z250" s="32"/>
      <c r="AA250" s="32"/>
      <c r="AB250" s="32"/>
      <c r="AC250" s="32"/>
      <c r="AD250" s="32"/>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550"/>
      <c r="BB250" s="418"/>
      <c r="BC250" s="550"/>
      <c r="BD250" s="550"/>
      <c r="BE250" s="550"/>
      <c r="BF250" s="550"/>
      <c r="BG250" s="550"/>
      <c r="BH250" s="550"/>
      <c r="BI250" s="550"/>
      <c r="BJ250" s="550"/>
      <c r="BK250" s="550"/>
      <c r="BL250" s="550"/>
      <c r="BM250" s="550"/>
      <c r="BN250" s="550"/>
      <c r="BO250" s="550"/>
      <c r="BP250" s="550"/>
      <c r="BQ250" s="550"/>
      <c r="BR250" s="550"/>
      <c r="BS250" s="550"/>
      <c r="BT250" s="550"/>
      <c r="BU250" s="550"/>
      <c r="BV250" s="390"/>
      <c r="BW250" s="390"/>
      <c r="BX250" s="390"/>
      <c r="BY250" s="390"/>
      <c r="BZ250" s="390"/>
      <c r="CA250" s="390"/>
      <c r="CB250" s="390"/>
      <c r="CC250" s="390"/>
      <c r="CD250" s="390"/>
      <c r="CE250" s="390"/>
      <c r="CF250" s="390"/>
      <c r="CG250" s="390"/>
      <c r="CH250" s="390"/>
      <c r="CI250" s="390"/>
      <c r="CJ250" s="390"/>
      <c r="CK250" s="390"/>
      <c r="CL250" s="390"/>
      <c r="CM250" s="390"/>
      <c r="CN250" s="390"/>
      <c r="CO250" s="390"/>
      <c r="CP250" s="390"/>
      <c r="CQ250" s="390"/>
      <c r="CR250" s="390"/>
      <c r="CS250" s="390"/>
      <c r="CT250" s="390"/>
      <c r="CU250" s="390"/>
      <c r="CV250" s="390"/>
      <c r="CW250" s="390"/>
      <c r="CX250" s="390"/>
      <c r="CY250" s="390"/>
      <c r="CZ250" s="390"/>
    </row>
    <row r="251" s="551" customFormat="true" ht="12.75" x14ac:dyDescent="0.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550"/>
      <c r="BB251" s="418"/>
      <c r="BC251" s="550"/>
      <c r="BD251" s="550"/>
      <c r="BE251" s="550"/>
      <c r="BF251" s="550"/>
      <c r="BG251" s="550"/>
      <c r="BH251" s="550"/>
      <c r="BI251" s="550"/>
      <c r="BJ251" s="550"/>
      <c r="BK251" s="550"/>
      <c r="BL251" s="550"/>
      <c r="BM251" s="550"/>
      <c r="BN251" s="550"/>
      <c r="BO251" s="550"/>
      <c r="BP251" s="550"/>
      <c r="BQ251" s="550"/>
      <c r="BR251" s="550"/>
      <c r="BS251" s="550"/>
      <c r="BT251" s="550"/>
      <c r="BU251" s="550"/>
      <c r="BV251" s="390"/>
      <c r="BW251" s="390"/>
      <c r="BX251" s="390"/>
      <c r="BY251" s="390"/>
      <c r="BZ251" s="390"/>
      <c r="CA251" s="390"/>
      <c r="CB251" s="390"/>
      <c r="CC251" s="390"/>
      <c r="CD251" s="390"/>
      <c r="CE251" s="390"/>
      <c r="CF251" s="390"/>
      <c r="CG251" s="390"/>
      <c r="CH251" s="390"/>
      <c r="CI251" s="390"/>
      <c r="CJ251" s="390"/>
      <c r="CK251" s="390"/>
      <c r="CL251" s="390"/>
      <c r="CM251" s="390"/>
      <c r="CN251" s="390"/>
      <c r="CO251" s="390"/>
      <c r="CP251" s="390"/>
      <c r="CQ251" s="390"/>
      <c r="CR251" s="390"/>
      <c r="CS251" s="390"/>
      <c r="CT251" s="390"/>
      <c r="CU251" s="390"/>
      <c r="CV251" s="390"/>
      <c r="CW251" s="390"/>
      <c r="CX251" s="390"/>
      <c r="CY251" s="390"/>
      <c r="CZ251" s="390"/>
    </row>
    <row r="252" s="551" customFormat="true" ht="12.75" x14ac:dyDescent="0.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550"/>
      <c r="BB252" s="418"/>
      <c r="BC252" s="550"/>
      <c r="BD252" s="550"/>
      <c r="BE252" s="550"/>
      <c r="BF252" s="550"/>
      <c r="BG252" s="550"/>
      <c r="BH252" s="550"/>
      <c r="BI252" s="550"/>
      <c r="BJ252" s="550"/>
      <c r="BK252" s="550"/>
      <c r="BL252" s="550"/>
      <c r="BM252" s="550"/>
      <c r="BN252" s="550"/>
      <c r="BO252" s="550"/>
      <c r="BP252" s="550"/>
      <c r="BQ252" s="550"/>
      <c r="BR252" s="550"/>
      <c r="BS252" s="550"/>
      <c r="BT252" s="550"/>
      <c r="BU252" s="550"/>
      <c r="BV252" s="390"/>
      <c r="BW252" s="390"/>
      <c r="BX252" s="390"/>
      <c r="BY252" s="390"/>
      <c r="BZ252" s="390"/>
      <c r="CA252" s="390"/>
      <c r="CB252" s="390"/>
      <c r="CC252" s="390"/>
      <c r="CD252" s="390"/>
      <c r="CE252" s="390"/>
      <c r="CF252" s="390"/>
      <c r="CG252" s="390"/>
      <c r="CH252" s="390"/>
      <c r="CI252" s="390"/>
      <c r="CJ252" s="390"/>
      <c r="CK252" s="390"/>
      <c r="CL252" s="390"/>
      <c r="CM252" s="390"/>
      <c r="CN252" s="390"/>
      <c r="CO252" s="390"/>
      <c r="CP252" s="390"/>
      <c r="CQ252" s="390"/>
      <c r="CR252" s="390"/>
      <c r="CS252" s="390"/>
      <c r="CT252" s="390"/>
      <c r="CU252" s="390"/>
      <c r="CV252" s="390"/>
      <c r="CW252" s="390"/>
      <c r="CX252" s="390"/>
      <c r="CY252" s="390"/>
      <c r="CZ252" s="390"/>
    </row>
    <row r="253" s="551" customFormat="true" ht="12.75" x14ac:dyDescent="0.2">
      <c r="V253" s="32"/>
      <c r="W253" s="32"/>
      <c r="X253" s="32"/>
      <c r="Y253" s="32"/>
      <c r="Z253" s="32"/>
      <c r="AA253" s="32"/>
      <c r="AB253" s="32"/>
      <c r="AC253" s="32"/>
      <c r="AD253" s="32"/>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550"/>
      <c r="BB253" s="418"/>
      <c r="BC253" s="550"/>
      <c r="BD253" s="550"/>
      <c r="BE253" s="550"/>
      <c r="BF253" s="550"/>
      <c r="BG253" s="550"/>
      <c r="BH253" s="550"/>
      <c r="BI253" s="550"/>
      <c r="BJ253" s="550"/>
      <c r="BK253" s="550"/>
      <c r="BL253" s="550"/>
      <c r="BM253" s="550"/>
      <c r="BN253" s="550"/>
      <c r="BO253" s="550"/>
      <c r="BP253" s="550"/>
      <c r="BQ253" s="550"/>
      <c r="BR253" s="550"/>
      <c r="BS253" s="550"/>
      <c r="BT253" s="550"/>
      <c r="BU253" s="550"/>
      <c r="BV253" s="390"/>
      <c r="BW253" s="390"/>
      <c r="BX253" s="390"/>
      <c r="BY253" s="390"/>
      <c r="BZ253" s="390"/>
      <c r="CA253" s="390"/>
      <c r="CB253" s="390"/>
      <c r="CC253" s="390"/>
      <c r="CD253" s="390"/>
      <c r="CE253" s="390"/>
      <c r="CF253" s="390"/>
      <c r="CG253" s="390"/>
      <c r="CH253" s="390"/>
      <c r="CI253" s="390"/>
      <c r="CJ253" s="390"/>
      <c r="CK253" s="390"/>
      <c r="CL253" s="390"/>
      <c r="CM253" s="390"/>
      <c r="CN253" s="390"/>
      <c r="CO253" s="390"/>
      <c r="CP253" s="390"/>
      <c r="CQ253" s="390"/>
      <c r="CR253" s="390"/>
      <c r="CS253" s="390"/>
      <c r="CT253" s="390"/>
      <c r="CU253" s="390"/>
      <c r="CV253" s="390"/>
      <c r="CW253" s="390"/>
      <c r="CX253" s="390"/>
      <c r="CY253" s="390"/>
      <c r="CZ253" s="390"/>
    </row>
    <row r="254" s="551" customFormat="true" ht="12.75" x14ac:dyDescent="0.2">
      <c r="V254" s="32"/>
      <c r="W254" s="32"/>
      <c r="X254" s="32"/>
      <c r="Y254" s="32"/>
      <c r="Z254" s="32"/>
      <c r="AA254" s="32"/>
      <c r="AB254" s="32"/>
      <c r="AC254" s="32"/>
      <c r="AD254" s="32"/>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550"/>
      <c r="BB254" s="418"/>
      <c r="BC254" s="550"/>
      <c r="BD254" s="550"/>
      <c r="BE254" s="550"/>
      <c r="BF254" s="550"/>
      <c r="BG254" s="550"/>
      <c r="BH254" s="550"/>
      <c r="BI254" s="550"/>
      <c r="BJ254" s="550"/>
      <c r="BK254" s="550"/>
      <c r="BL254" s="550"/>
      <c r="BM254" s="550"/>
      <c r="BN254" s="550"/>
      <c r="BO254" s="550"/>
      <c r="BP254" s="550"/>
      <c r="BQ254" s="550"/>
      <c r="BR254" s="550"/>
      <c r="BS254" s="550"/>
      <c r="BT254" s="550"/>
      <c r="BU254" s="550"/>
      <c r="BV254" s="390"/>
      <c r="BW254" s="390"/>
      <c r="BX254" s="390"/>
      <c r="BY254" s="390"/>
      <c r="BZ254" s="390"/>
      <c r="CA254" s="390"/>
      <c r="CB254" s="390"/>
      <c r="CC254" s="390"/>
      <c r="CD254" s="390"/>
      <c r="CE254" s="390"/>
      <c r="CF254" s="390"/>
      <c r="CG254" s="390"/>
      <c r="CH254" s="390"/>
      <c r="CI254" s="390"/>
      <c r="CJ254" s="390"/>
      <c r="CK254" s="390"/>
      <c r="CL254" s="390"/>
      <c r="CM254" s="390"/>
      <c r="CN254" s="390"/>
      <c r="CO254" s="390"/>
      <c r="CP254" s="390"/>
      <c r="CQ254" s="390"/>
      <c r="CR254" s="390"/>
      <c r="CS254" s="390"/>
      <c r="CT254" s="390"/>
      <c r="CU254" s="390"/>
      <c r="CV254" s="390"/>
      <c r="CW254" s="390"/>
      <c r="CX254" s="390"/>
      <c r="CY254" s="390"/>
      <c r="CZ254" s="390"/>
    </row>
    <row r="255" s="551" customFormat="true" ht="12.75" x14ac:dyDescent="0.2">
      <c r="V255" s="32"/>
      <c r="W255" s="32"/>
      <c r="X255" s="32"/>
      <c r="Y255" s="32"/>
      <c r="Z255" s="32"/>
      <c r="AA255" s="32"/>
      <c r="AB255" s="32"/>
      <c r="AC255" s="32"/>
      <c r="AD255" s="32"/>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550"/>
      <c r="BB255" s="418"/>
      <c r="BC255" s="550"/>
      <c r="BD255" s="550"/>
      <c r="BE255" s="550"/>
      <c r="BF255" s="550"/>
      <c r="BG255" s="550"/>
      <c r="BH255" s="550"/>
      <c r="BI255" s="550"/>
      <c r="BJ255" s="550"/>
      <c r="BK255" s="550"/>
      <c r="BL255" s="550"/>
      <c r="BM255" s="550"/>
      <c r="BN255" s="550"/>
      <c r="BO255" s="550"/>
      <c r="BP255" s="550"/>
      <c r="BQ255" s="550"/>
      <c r="BR255" s="550"/>
      <c r="BS255" s="550"/>
      <c r="BT255" s="550"/>
      <c r="BU255" s="550"/>
      <c r="BV255" s="390"/>
      <c r="BW255" s="390"/>
      <c r="BX255" s="390"/>
      <c r="BY255" s="390"/>
      <c r="BZ255" s="390"/>
      <c r="CA255" s="390"/>
      <c r="CB255" s="390"/>
      <c r="CC255" s="390"/>
      <c r="CD255" s="390"/>
      <c r="CE255" s="390"/>
      <c r="CF255" s="390"/>
      <c r="CG255" s="390"/>
      <c r="CH255" s="390"/>
      <c r="CI255" s="390"/>
      <c r="CJ255" s="390"/>
      <c r="CK255" s="390"/>
      <c r="CL255" s="390"/>
      <c r="CM255" s="390"/>
      <c r="CN255" s="390"/>
      <c r="CO255" s="390"/>
      <c r="CP255" s="390"/>
      <c r="CQ255" s="390"/>
      <c r="CR255" s="390"/>
      <c r="CS255" s="390"/>
      <c r="CT255" s="390"/>
      <c r="CU255" s="390"/>
      <c r="CV255" s="390"/>
      <c r="CW255" s="390"/>
      <c r="CX255" s="390"/>
      <c r="CY255" s="390"/>
      <c r="CZ255" s="390"/>
    </row>
    <row r="256" s="551" customFormat="true" ht="12.75" x14ac:dyDescent="0.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550"/>
      <c r="BB256" s="418"/>
      <c r="BC256" s="550"/>
      <c r="BD256" s="550"/>
      <c r="BE256" s="550"/>
      <c r="BF256" s="550"/>
      <c r="BG256" s="550"/>
      <c r="BH256" s="550"/>
      <c r="BI256" s="550"/>
      <c r="BJ256" s="550"/>
      <c r="BK256" s="550"/>
      <c r="BL256" s="550"/>
      <c r="BM256" s="550"/>
      <c r="BN256" s="550"/>
      <c r="BO256" s="550"/>
      <c r="BP256" s="550"/>
      <c r="BQ256" s="550"/>
      <c r="BR256" s="550"/>
      <c r="BS256" s="550"/>
      <c r="BT256" s="550"/>
      <c r="BU256" s="550"/>
      <c r="BV256" s="390"/>
      <c r="BW256" s="390"/>
      <c r="BX256" s="390"/>
      <c r="BY256" s="390"/>
      <c r="BZ256" s="390"/>
      <c r="CA256" s="390"/>
      <c r="CB256" s="390"/>
      <c r="CC256" s="390"/>
      <c r="CD256" s="390"/>
      <c r="CE256" s="390"/>
      <c r="CF256" s="390"/>
      <c r="CG256" s="390"/>
      <c r="CH256" s="390"/>
      <c r="CI256" s="390"/>
      <c r="CJ256" s="390"/>
      <c r="CK256" s="390"/>
      <c r="CL256" s="390"/>
      <c r="CM256" s="390"/>
      <c r="CN256" s="390"/>
      <c r="CO256" s="390"/>
      <c r="CP256" s="390"/>
      <c r="CQ256" s="390"/>
      <c r="CR256" s="390"/>
      <c r="CS256" s="390"/>
      <c r="CT256" s="390"/>
      <c r="CU256" s="390"/>
      <c r="CV256" s="390"/>
      <c r="CW256" s="390"/>
      <c r="CX256" s="390"/>
      <c r="CY256" s="390"/>
      <c r="CZ256" s="390"/>
    </row>
    <row r="257" s="551" customFormat="true" ht="18" customHeight="true" x14ac:dyDescent="0.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550"/>
      <c r="BB257" s="418"/>
      <c r="BC257" s="550"/>
      <c r="BD257" s="550"/>
      <c r="BE257" s="550"/>
      <c r="BF257" s="550"/>
      <c r="BG257" s="550"/>
      <c r="BH257" s="550"/>
      <c r="BI257" s="550"/>
      <c r="BJ257" s="550"/>
      <c r="BK257" s="550"/>
      <c r="BL257" s="550"/>
      <c r="BM257" s="550"/>
      <c r="BN257" s="550"/>
      <c r="BO257" s="550"/>
      <c r="BP257" s="550"/>
      <c r="BQ257" s="550"/>
      <c r="BR257" s="550"/>
      <c r="BS257" s="550"/>
      <c r="BT257" s="550"/>
      <c r="BU257" s="550"/>
      <c r="BV257" s="390"/>
      <c r="BW257" s="390"/>
      <c r="BX257" s="390"/>
      <c r="BY257" s="390"/>
      <c r="BZ257" s="390"/>
      <c r="CA257" s="390"/>
      <c r="CB257" s="390"/>
      <c r="CC257" s="390"/>
      <c r="CD257" s="390"/>
      <c r="CE257" s="390"/>
      <c r="CF257" s="390"/>
      <c r="CG257" s="390"/>
      <c r="CH257" s="390"/>
      <c r="CI257" s="390"/>
      <c r="CJ257" s="390"/>
      <c r="CK257" s="390"/>
      <c r="CL257" s="390"/>
      <c r="CM257" s="390"/>
      <c r="CN257" s="390"/>
      <c r="CO257" s="390"/>
      <c r="CP257" s="390"/>
      <c r="CQ257" s="390"/>
      <c r="CR257" s="390"/>
      <c r="CS257" s="390"/>
      <c r="CT257" s="390"/>
      <c r="CU257" s="390"/>
      <c r="CV257" s="390"/>
      <c r="CW257" s="390"/>
      <c r="CX257" s="390"/>
      <c r="CY257" s="390"/>
      <c r="CZ257" s="390"/>
    </row>
    <row r="258" s="551" customFormat="true" ht="18" customHeight="true" x14ac:dyDescent="0.2">
      <c r="V258" s="32"/>
      <c r="W258" s="32"/>
      <c r="X258" s="32"/>
      <c r="Y258" s="32"/>
      <c r="Z258" s="32"/>
      <c r="AA258" s="32"/>
      <c r="AB258" s="32"/>
      <c r="AC258" s="32"/>
      <c r="AD258" s="32"/>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550"/>
      <c r="BB258" s="418"/>
      <c r="BC258" s="550"/>
      <c r="BD258" s="550"/>
      <c r="BE258" s="550"/>
      <c r="BF258" s="550"/>
      <c r="BG258" s="550"/>
      <c r="BH258" s="550"/>
      <c r="BI258" s="550"/>
      <c r="BJ258" s="550"/>
      <c r="BK258" s="550"/>
      <c r="BL258" s="550"/>
      <c r="BM258" s="550"/>
      <c r="BN258" s="550"/>
      <c r="BO258" s="550"/>
      <c r="BP258" s="550"/>
      <c r="BQ258" s="550"/>
      <c r="BR258" s="550"/>
      <c r="BS258" s="550"/>
      <c r="BT258" s="550"/>
      <c r="BU258" s="550"/>
      <c r="BV258" s="390"/>
      <c r="BW258" s="390"/>
      <c r="BX258" s="390"/>
      <c r="BY258" s="390"/>
      <c r="BZ258" s="390"/>
      <c r="CA258" s="390"/>
      <c r="CB258" s="390"/>
      <c r="CC258" s="390"/>
      <c r="CD258" s="390"/>
      <c r="CE258" s="390"/>
      <c r="CF258" s="390"/>
      <c r="CG258" s="390"/>
      <c r="CH258" s="390"/>
      <c r="CI258" s="390"/>
      <c r="CJ258" s="390"/>
      <c r="CK258" s="390"/>
      <c r="CL258" s="390"/>
      <c r="CM258" s="390"/>
      <c r="CN258" s="390"/>
      <c r="CO258" s="390"/>
      <c r="CP258" s="390"/>
      <c r="CQ258" s="390"/>
      <c r="CR258" s="390"/>
      <c r="CS258" s="390"/>
      <c r="CT258" s="390"/>
      <c r="CU258" s="390"/>
      <c r="CV258" s="390"/>
      <c r="CW258" s="390"/>
      <c r="CX258" s="390"/>
      <c r="CY258" s="390"/>
      <c r="CZ258" s="390"/>
    </row>
    <row r="259" s="362" customFormat="true" ht="15" customHeight="true" x14ac:dyDescent="0.2">
      <c r="V259" s="940"/>
      <c r="W259" s="940"/>
      <c r="X259" s="940"/>
      <c r="Y259" s="940"/>
      <c r="Z259" s="940"/>
      <c r="AA259" s="940"/>
      <c r="AB259" s="940"/>
      <c r="AC259" s="940"/>
      <c r="AD259" s="940"/>
      <c r="AE259" s="940"/>
      <c r="AF259" s="940"/>
      <c r="AG259" s="940"/>
      <c r="AH259" s="940"/>
      <c r="AI259" s="940"/>
      <c r="AJ259" s="940"/>
      <c r="AK259" s="940"/>
      <c r="AL259" s="940"/>
      <c r="AM259" s="940"/>
      <c r="AN259" s="940"/>
      <c r="AO259" s="940"/>
      <c r="AP259" s="940"/>
      <c r="AQ259" s="940"/>
      <c r="AR259" s="940"/>
      <c r="AS259" s="940"/>
      <c r="AT259" s="940"/>
      <c r="AU259" s="940"/>
      <c r="AV259" s="940"/>
      <c r="AW259" s="940"/>
      <c r="AX259" s="940"/>
      <c r="AY259" s="940"/>
      <c r="AZ259" s="940"/>
      <c r="BA259" s="396" t="s">
        <v>132</v>
      </c>
      <c r="BB259" s="364" t="s">
        <v>86</v>
      </c>
      <c r="BC259" s="1119" t="s">
        <v>116</v>
      </c>
      <c r="BD259" s="1120"/>
      <c r="BE259" s="1120"/>
      <c r="BF259" s="1120"/>
      <c r="BG259" s="1122"/>
      <c r="BH259" s="1119" t="s">
        <v>39</v>
      </c>
      <c r="BI259" s="1120"/>
      <c r="BJ259" s="1120"/>
      <c r="BK259" s="1120"/>
      <c r="BL259" s="1122"/>
      <c r="BM259" s="1119" t="s">
        <v>38</v>
      </c>
      <c r="BN259" s="1120"/>
      <c r="BO259" s="1120"/>
      <c r="BP259" s="1120"/>
      <c r="BQ259" s="1121"/>
      <c r="BR259" s="51" t="s">
        <v>142</v>
      </c>
      <c r="BS259" s="476"/>
      <c r="BT259" s="476"/>
      <c r="BU259" s="476"/>
      <c r="BV259" s="31"/>
      <c r="BW259" s="31"/>
      <c r="BX259" s="31"/>
      <c r="BY259" s="31"/>
      <c r="BZ259" s="394"/>
      <c r="CA259" s="394"/>
      <c r="CB259" s="394"/>
      <c r="CC259" s="394"/>
      <c r="CD259" s="394"/>
      <c r="CE259" s="394"/>
      <c r="CF259" s="394"/>
      <c r="CG259" s="394"/>
      <c r="CH259" s="394"/>
      <c r="CI259" s="394"/>
      <c r="CJ259" s="394"/>
      <c r="CK259" s="394"/>
      <c r="CL259" s="394"/>
      <c r="CM259" s="394"/>
      <c r="CN259" s="394"/>
      <c r="CO259" s="394"/>
      <c r="CP259" s="394"/>
      <c r="CQ259" s="394"/>
      <c r="CR259" s="394"/>
      <c r="CS259" s="394"/>
      <c r="CT259" s="394"/>
      <c r="CU259" s="394"/>
      <c r="CV259" s="394"/>
      <c r="CW259" s="394"/>
      <c r="CX259" s="394"/>
      <c r="CY259" s="394"/>
      <c r="CZ259" s="394"/>
    </row>
    <row r="260" s="362" customFormat="true" ht="24" x14ac:dyDescent="0.2">
      <c r="V260" s="940"/>
      <c r="W260" s="940"/>
      <c r="X260" s="940"/>
      <c r="Y260" s="940"/>
      <c r="Z260" s="940"/>
      <c r="AA260" s="940"/>
      <c r="AB260" s="940"/>
      <c r="AC260" s="940"/>
      <c r="AD260" s="940"/>
      <c r="AE260" s="940"/>
      <c r="AF260" s="940"/>
      <c r="AG260" s="940"/>
      <c r="AH260" s="940"/>
      <c r="AI260" s="940"/>
      <c r="AJ260" s="940"/>
      <c r="AK260" s="940"/>
      <c r="AL260" s="940"/>
      <c r="AM260" s="940"/>
      <c r="AN260" s="940"/>
      <c r="AO260" s="940"/>
      <c r="AP260" s="940"/>
      <c r="AQ260" s="940"/>
      <c r="AR260" s="940"/>
      <c r="AS260" s="940"/>
      <c r="AT260" s="940"/>
      <c r="AU260" s="940"/>
      <c r="AV260" s="940"/>
      <c r="AW260" s="940"/>
      <c r="AX260" s="940"/>
      <c r="AY260" s="940"/>
      <c r="AZ260" s="940"/>
      <c r="BA260" s="382" t="s">
        <v>120</v>
      </c>
      <c r="BB260" s="381"/>
      <c r="BC260" s="505" t="s">
        <v>0</v>
      </c>
      <c r="BD260" s="620" t="s">
        <v>1</v>
      </c>
      <c r="BE260" s="620" t="s">
        <v>2</v>
      </c>
      <c r="BF260" s="620" t="s">
        <v>3</v>
      </c>
      <c r="BG260" s="506" t="s">
        <v>4</v>
      </c>
      <c r="BH260" s="505" t="s">
        <v>0</v>
      </c>
      <c r="BI260" s="620" t="s">
        <v>1</v>
      </c>
      <c r="BJ260" s="620" t="s">
        <v>2</v>
      </c>
      <c r="BK260" s="620" t="s">
        <v>3</v>
      </c>
      <c r="BL260" s="506" t="s">
        <v>4</v>
      </c>
      <c r="BM260" s="505" t="s">
        <v>0</v>
      </c>
      <c r="BN260" s="620" t="s">
        <v>1</v>
      </c>
      <c r="BO260" s="620" t="s">
        <v>2</v>
      </c>
      <c r="BP260" s="620" t="s">
        <v>3</v>
      </c>
      <c r="BQ260" s="506" t="s">
        <v>4</v>
      </c>
      <c r="BR260" s="505" t="s">
        <v>298</v>
      </c>
      <c r="BS260" s="620" t="s">
        <v>161</v>
      </c>
      <c r="BT260" s="620" t="s">
        <v>162</v>
      </c>
      <c r="BU260" s="621" t="s">
        <v>163</v>
      </c>
      <c r="BV260" s="943"/>
      <c r="BW260" s="943"/>
      <c r="BX260" s="943"/>
      <c r="BY260" s="943"/>
      <c r="BZ260" s="943"/>
      <c r="CA260" s="943"/>
      <c r="CB260" s="943"/>
      <c r="CC260" s="943"/>
      <c r="CD260" s="943"/>
      <c r="CE260" s="943"/>
      <c r="CF260" s="943"/>
      <c r="CG260" s="943"/>
      <c r="CH260" s="943"/>
      <c r="CI260" s="943"/>
      <c r="CJ260" s="943"/>
      <c r="CK260" s="943"/>
      <c r="CL260" s="943"/>
      <c r="CM260" s="943"/>
      <c r="CN260" s="943"/>
      <c r="CO260" s="943"/>
      <c r="CP260" s="943"/>
      <c r="CQ260" s="943"/>
      <c r="CR260" s="943"/>
      <c r="CS260" s="943"/>
      <c r="CT260" s="943"/>
      <c r="CU260" s="943"/>
      <c r="CV260" s="943"/>
      <c r="CW260" s="943"/>
      <c r="CX260" s="943"/>
      <c r="CY260" s="943"/>
      <c r="CZ260" s="943"/>
    </row>
    <row r="261" s="362" customFormat="true" ht="15" customHeight="true" x14ac:dyDescent="0.2">
      <c r="V261" s="940"/>
      <c r="W261" s="940"/>
      <c r="X261" s="940"/>
      <c r="Y261" s="940"/>
      <c r="Z261" s="940"/>
      <c r="AA261" s="940"/>
      <c r="AB261" s="940"/>
      <c r="AC261" s="940"/>
      <c r="AD261" s="940"/>
      <c r="AE261" s="940"/>
      <c r="AF261" s="940"/>
      <c r="AG261" s="940"/>
      <c r="AH261" s="940"/>
      <c r="AI261" s="940"/>
      <c r="AJ261" s="940"/>
      <c r="AK261" s="940"/>
      <c r="AL261" s="940"/>
      <c r="AM261" s="940"/>
      <c r="AN261" s="940"/>
      <c r="AO261" s="940"/>
      <c r="AP261" s="940"/>
      <c r="AQ261" s="940"/>
      <c r="AR261" s="940"/>
      <c r="AS261" s="940"/>
      <c r="AT261" s="940"/>
      <c r="AU261" s="940"/>
      <c r="AV261" s="940"/>
      <c r="AW261" s="940"/>
      <c r="AX261" s="940"/>
      <c r="AY261" s="940"/>
      <c r="AZ261" s="940"/>
      <c r="BA261" s="1123" t="s">
        <v>74</v>
      </c>
      <c r="BB261" s="645" t="s">
        <v>50</v>
      </c>
      <c r="BC261" s="92" t="s">
        <v>36</v>
      </c>
      <c r="BD261" s="88" t="s">
        <v>36</v>
      </c>
      <c r="BE261" s="88" t="s">
        <v>36</v>
      </c>
      <c r="BF261" s="88" t="s">
        <v>36</v>
      </c>
      <c r="BG261" s="83" t="s">
        <v>36</v>
      </c>
      <c r="BH261" s="92" t="s">
        <v>36</v>
      </c>
      <c r="BI261" s="88" t="s">
        <v>36</v>
      </c>
      <c r="BJ261" s="88" t="s">
        <v>36</v>
      </c>
      <c r="BK261" s="88" t="s">
        <v>36</v>
      </c>
      <c r="BL261" s="83" t="s">
        <v>36</v>
      </c>
      <c r="BM261" s="92" t="s">
        <v>36</v>
      </c>
      <c r="BN261" s="88" t="s">
        <v>36</v>
      </c>
      <c r="BO261" s="88" t="s">
        <v>36</v>
      </c>
      <c r="BP261" s="88" t="s">
        <v>36</v>
      </c>
      <c r="BQ261" s="83" t="s">
        <v>36</v>
      </c>
      <c r="BR261" s="92" t="s">
        <v>36</v>
      </c>
      <c r="BS261" s="88" t="s">
        <v>36</v>
      </c>
      <c r="BT261" s="88" t="s">
        <v>36</v>
      </c>
      <c r="BU261" s="78" t="s">
        <v>36</v>
      </c>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row>
    <row r="262" s="362" customFormat="true" ht="15" customHeight="true" x14ac:dyDescent="0.2">
      <c r="V262" s="940"/>
      <c r="W262" s="940"/>
      <c r="X262" s="940"/>
      <c r="Y262" s="940"/>
      <c r="Z262" s="940"/>
      <c r="AA262" s="940"/>
      <c r="AB262" s="940"/>
      <c r="AC262" s="940"/>
      <c r="AD262" s="940"/>
      <c r="AE262" s="940"/>
      <c r="AF262" s="940"/>
      <c r="AG262" s="940"/>
      <c r="AH262" s="940"/>
      <c r="AI262" s="940"/>
      <c r="AJ262" s="940"/>
      <c r="AK262" s="940"/>
      <c r="AL262" s="940"/>
      <c r="AM262" s="940"/>
      <c r="AN262" s="940"/>
      <c r="AO262" s="940"/>
      <c r="AP262" s="940"/>
      <c r="AQ262" s="940"/>
      <c r="AR262" s="940"/>
      <c r="AS262" s="940"/>
      <c r="AT262" s="940"/>
      <c r="AU262" s="940"/>
      <c r="AV262" s="940"/>
      <c r="AW262" s="940"/>
      <c r="AX262" s="940"/>
      <c r="AY262" s="940"/>
      <c r="AZ262" s="940"/>
      <c r="BA262" s="1124"/>
      <c r="BB262" s="643" t="s">
        <v>49</v>
      </c>
      <c r="BC262" s="91" t="s">
        <v>36</v>
      </c>
      <c r="BD262" s="87" t="s">
        <v>36</v>
      </c>
      <c r="BE262" s="87" t="s">
        <v>36</v>
      </c>
      <c r="BF262" s="87" t="s">
        <v>36</v>
      </c>
      <c r="BG262" s="82" t="s">
        <v>36</v>
      </c>
      <c r="BH262" s="91" t="s">
        <v>36</v>
      </c>
      <c r="BI262" s="87" t="s">
        <v>36</v>
      </c>
      <c r="BJ262" s="87" t="s">
        <v>36</v>
      </c>
      <c r="BK262" s="87" t="s">
        <v>36</v>
      </c>
      <c r="BL262" s="82" t="s">
        <v>36</v>
      </c>
      <c r="BM262" s="91" t="s">
        <v>36</v>
      </c>
      <c r="BN262" s="87" t="s">
        <v>36</v>
      </c>
      <c r="BO262" s="87" t="s">
        <v>36</v>
      </c>
      <c r="BP262" s="87" t="s">
        <v>36</v>
      </c>
      <c r="BQ262" s="82" t="s">
        <v>36</v>
      </c>
      <c r="BR262" s="91" t="s">
        <v>36</v>
      </c>
      <c r="BS262" s="87" t="s">
        <v>36</v>
      </c>
      <c r="BT262" s="87" t="s">
        <v>36</v>
      </c>
      <c r="BU262" s="77" t="s">
        <v>36</v>
      </c>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row>
    <row r="263" s="362" customFormat="true" ht="15" customHeight="true" x14ac:dyDescent="0.2">
      <c r="V263" s="940"/>
      <c r="W263" s="940"/>
      <c r="X263" s="940"/>
      <c r="Y263" s="940"/>
      <c r="Z263" s="940"/>
      <c r="AA263" s="940"/>
      <c r="AB263" s="940"/>
      <c r="AC263" s="940"/>
      <c r="AD263" s="940"/>
      <c r="AE263" s="940"/>
      <c r="AF263" s="940"/>
      <c r="AG263" s="940"/>
      <c r="AH263" s="940"/>
      <c r="AI263" s="940"/>
      <c r="AJ263" s="940"/>
      <c r="AK263" s="940"/>
      <c r="AL263" s="940"/>
      <c r="AM263" s="940"/>
      <c r="AN263" s="940"/>
      <c r="AO263" s="940"/>
      <c r="AP263" s="940"/>
      <c r="AQ263" s="940"/>
      <c r="AR263" s="940"/>
      <c r="AS263" s="940"/>
      <c r="AT263" s="940"/>
      <c r="AU263" s="940"/>
      <c r="AV263" s="940"/>
      <c r="AW263" s="940"/>
      <c r="AX263" s="940"/>
      <c r="AY263" s="940"/>
      <c r="AZ263" s="940"/>
      <c r="BA263" s="1124"/>
      <c r="BB263" s="643" t="s">
        <v>114</v>
      </c>
      <c r="BC263" s="91" t="s">
        <v>36</v>
      </c>
      <c r="BD263" s="87" t="s">
        <v>36</v>
      </c>
      <c r="BE263" s="87" t="s">
        <v>36</v>
      </c>
      <c r="BF263" s="87" t="s">
        <v>36</v>
      </c>
      <c r="BG263" s="82" t="s">
        <v>36</v>
      </c>
      <c r="BH263" s="91" t="s">
        <v>36</v>
      </c>
      <c r="BI263" s="87" t="s">
        <v>36</v>
      </c>
      <c r="BJ263" s="87" t="s">
        <v>36</v>
      </c>
      <c r="BK263" s="87" t="s">
        <v>36</v>
      </c>
      <c r="BL263" s="82" t="s">
        <v>36</v>
      </c>
      <c r="BM263" s="91" t="s">
        <v>36</v>
      </c>
      <c r="BN263" s="87" t="s">
        <v>36</v>
      </c>
      <c r="BO263" s="87" t="s">
        <v>36</v>
      </c>
      <c r="BP263" s="87" t="s">
        <v>36</v>
      </c>
      <c r="BQ263" s="82" t="s">
        <v>36</v>
      </c>
      <c r="BR263" s="91" t="s">
        <v>36</v>
      </c>
      <c r="BS263" s="87" t="s">
        <v>36</v>
      </c>
      <c r="BT263" s="87" t="s">
        <v>36</v>
      </c>
      <c r="BU263" s="77" t="s">
        <v>36</v>
      </c>
      <c r="BV263" s="30"/>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row>
    <row r="264" s="362" customFormat="true" ht="15" customHeight="true" x14ac:dyDescent="0.2">
      <c r="V264" s="940"/>
      <c r="W264" s="940"/>
      <c r="X264" s="940"/>
      <c r="Y264" s="940"/>
      <c r="Z264" s="940"/>
      <c r="AA264" s="940"/>
      <c r="AB264" s="940"/>
      <c r="AC264" s="940"/>
      <c r="AD264" s="940"/>
      <c r="AE264" s="940"/>
      <c r="AF264" s="940"/>
      <c r="AG264" s="940"/>
      <c r="AH264" s="940"/>
      <c r="AI264" s="940"/>
      <c r="AJ264" s="940"/>
      <c r="AK264" s="940"/>
      <c r="AL264" s="940"/>
      <c r="AM264" s="940"/>
      <c r="AN264" s="940"/>
      <c r="AO264" s="940"/>
      <c r="AP264" s="940"/>
      <c r="AQ264" s="940"/>
      <c r="AR264" s="940"/>
      <c r="AS264" s="940"/>
      <c r="AT264" s="940"/>
      <c r="AU264" s="940"/>
      <c r="AV264" s="940"/>
      <c r="AW264" s="940"/>
      <c r="AX264" s="940"/>
      <c r="AY264" s="940"/>
      <c r="AZ264" s="940"/>
      <c r="BA264" s="1124" t="s">
        <v>75</v>
      </c>
      <c r="BB264" s="643" t="s">
        <v>90</v>
      </c>
      <c r="BC264" s="91" t="s">
        <v>36</v>
      </c>
      <c r="BD264" s="87" t="s">
        <v>36</v>
      </c>
      <c r="BE264" s="87" t="s">
        <v>36</v>
      </c>
      <c r="BF264" s="87" t="s">
        <v>36</v>
      </c>
      <c r="BG264" s="82" t="s">
        <v>36</v>
      </c>
      <c r="BH264" s="91" t="s">
        <v>36</v>
      </c>
      <c r="BI264" s="87" t="s">
        <v>36</v>
      </c>
      <c r="BJ264" s="87" t="s">
        <v>36</v>
      </c>
      <c r="BK264" s="87" t="s">
        <v>36</v>
      </c>
      <c r="BL264" s="82" t="s">
        <v>36</v>
      </c>
      <c r="BM264" s="91" t="s">
        <v>36</v>
      </c>
      <c r="BN264" s="87" t="s">
        <v>36</v>
      </c>
      <c r="BO264" s="87" t="s">
        <v>36</v>
      </c>
      <c r="BP264" s="87" t="s">
        <v>36</v>
      </c>
      <c r="BQ264" s="82" t="s">
        <v>36</v>
      </c>
      <c r="BR264" s="91" t="s">
        <v>36</v>
      </c>
      <c r="BS264" s="87" t="s">
        <v>36</v>
      </c>
      <c r="BT264" s="87" t="s">
        <v>36</v>
      </c>
      <c r="BU264" s="77" t="s">
        <v>36</v>
      </c>
      <c r="BV264" s="30"/>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row>
    <row r="265" s="362" customFormat="true" ht="15" customHeight="true" x14ac:dyDescent="0.2">
      <c r="V265" s="940"/>
      <c r="W265" s="940"/>
      <c r="X265" s="940"/>
      <c r="Y265" s="940"/>
      <c r="Z265" s="940"/>
      <c r="AA265" s="940"/>
      <c r="AB265" s="940"/>
      <c r="AC265" s="940"/>
      <c r="AD265" s="940"/>
      <c r="AE265" s="940"/>
      <c r="AF265" s="940"/>
      <c r="AG265" s="940"/>
      <c r="AH265" s="940"/>
      <c r="AI265" s="940"/>
      <c r="AJ265" s="940"/>
      <c r="AK265" s="940"/>
      <c r="AL265" s="940"/>
      <c r="AM265" s="940"/>
      <c r="AN265" s="940"/>
      <c r="AO265" s="940"/>
      <c r="AP265" s="940"/>
      <c r="AQ265" s="940"/>
      <c r="AR265" s="940"/>
      <c r="AS265" s="940"/>
      <c r="AT265" s="940"/>
      <c r="AU265" s="940"/>
      <c r="AV265" s="940"/>
      <c r="AW265" s="940"/>
      <c r="AX265" s="940"/>
      <c r="AY265" s="940"/>
      <c r="AZ265" s="940"/>
      <c r="BA265" s="1124"/>
      <c r="BB265" s="643" t="s">
        <v>91</v>
      </c>
      <c r="BC265" s="91" t="s">
        <v>36</v>
      </c>
      <c r="BD265" s="87" t="s">
        <v>36</v>
      </c>
      <c r="BE265" s="87" t="s">
        <v>36</v>
      </c>
      <c r="BF265" s="87" t="s">
        <v>36</v>
      </c>
      <c r="BG265" s="82" t="s">
        <v>36</v>
      </c>
      <c r="BH265" s="91" t="s">
        <v>36</v>
      </c>
      <c r="BI265" s="87" t="s">
        <v>36</v>
      </c>
      <c r="BJ265" s="87" t="s">
        <v>36</v>
      </c>
      <c r="BK265" s="87" t="s">
        <v>36</v>
      </c>
      <c r="BL265" s="82" t="s">
        <v>36</v>
      </c>
      <c r="BM265" s="91" t="s">
        <v>36</v>
      </c>
      <c r="BN265" s="87" t="s">
        <v>36</v>
      </c>
      <c r="BO265" s="87" t="s">
        <v>36</v>
      </c>
      <c r="BP265" s="87" t="s">
        <v>36</v>
      </c>
      <c r="BQ265" s="82" t="s">
        <v>36</v>
      </c>
      <c r="BR265" s="91" t="s">
        <v>36</v>
      </c>
      <c r="BS265" s="87" t="s">
        <v>36</v>
      </c>
      <c r="BT265" s="87" t="s">
        <v>36</v>
      </c>
      <c r="BU265" s="77" t="s">
        <v>36</v>
      </c>
      <c r="BV265" s="30"/>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row>
    <row r="266" s="362" customFormat="true" ht="15" customHeight="true" x14ac:dyDescent="0.2">
      <c r="V266" s="940"/>
      <c r="W266" s="940"/>
      <c r="X266" s="940"/>
      <c r="Y266" s="940"/>
      <c r="Z266" s="940"/>
      <c r="AA266" s="940"/>
      <c r="AB266" s="940"/>
      <c r="AC266" s="940"/>
      <c r="AD266" s="940"/>
      <c r="AE266" s="940"/>
      <c r="AF266" s="940"/>
      <c r="AG266" s="940"/>
      <c r="AH266" s="940"/>
      <c r="AI266" s="940"/>
      <c r="AJ266" s="940"/>
      <c r="AK266" s="940"/>
      <c r="AL266" s="940"/>
      <c r="AM266" s="940"/>
      <c r="AN266" s="940"/>
      <c r="AO266" s="940"/>
      <c r="AP266" s="940"/>
      <c r="AQ266" s="940"/>
      <c r="AR266" s="940"/>
      <c r="AS266" s="940"/>
      <c r="AT266" s="940"/>
      <c r="AU266" s="940"/>
      <c r="AV266" s="940"/>
      <c r="AW266" s="940"/>
      <c r="AX266" s="940"/>
      <c r="AY266" s="940"/>
      <c r="AZ266" s="940"/>
      <c r="BA266" s="1124"/>
      <c r="BB266" s="643" t="s">
        <v>92</v>
      </c>
      <c r="BC266" s="91" t="s">
        <v>36</v>
      </c>
      <c r="BD266" s="87" t="s">
        <v>36</v>
      </c>
      <c r="BE266" s="87" t="s">
        <v>36</v>
      </c>
      <c r="BF266" s="87" t="s">
        <v>36</v>
      </c>
      <c r="BG266" s="82" t="s">
        <v>36</v>
      </c>
      <c r="BH266" s="91" t="s">
        <v>36</v>
      </c>
      <c r="BI266" s="87" t="s">
        <v>36</v>
      </c>
      <c r="BJ266" s="87" t="s">
        <v>36</v>
      </c>
      <c r="BK266" s="87" t="s">
        <v>36</v>
      </c>
      <c r="BL266" s="82" t="s">
        <v>36</v>
      </c>
      <c r="BM266" s="91" t="s">
        <v>36</v>
      </c>
      <c r="BN266" s="87" t="s">
        <v>36</v>
      </c>
      <c r="BO266" s="87" t="s">
        <v>36</v>
      </c>
      <c r="BP266" s="87" t="s">
        <v>36</v>
      </c>
      <c r="BQ266" s="82" t="s">
        <v>36</v>
      </c>
      <c r="BR266" s="91" t="s">
        <v>36</v>
      </c>
      <c r="BS266" s="87" t="s">
        <v>36</v>
      </c>
      <c r="BT266" s="87" t="s">
        <v>36</v>
      </c>
      <c r="BU266" s="77" t="s">
        <v>36</v>
      </c>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row>
    <row r="267" s="362" customFormat="true" ht="15" customHeight="true" x14ac:dyDescent="0.2">
      <c r="V267" s="940"/>
      <c r="W267" s="940"/>
      <c r="X267" s="940"/>
      <c r="Y267" s="940"/>
      <c r="Z267" s="940"/>
      <c r="AA267" s="940"/>
      <c r="AB267" s="940"/>
      <c r="AC267" s="940"/>
      <c r="AD267" s="940"/>
      <c r="AE267" s="940"/>
      <c r="AF267" s="940"/>
      <c r="AG267" s="940"/>
      <c r="AH267" s="940"/>
      <c r="AI267" s="940"/>
      <c r="AJ267" s="940"/>
      <c r="AK267" s="940"/>
      <c r="AL267" s="940"/>
      <c r="AM267" s="940"/>
      <c r="AN267" s="940"/>
      <c r="AO267" s="940"/>
      <c r="AP267" s="940"/>
      <c r="AQ267" s="940"/>
      <c r="AR267" s="940"/>
      <c r="AS267" s="940"/>
      <c r="AT267" s="940"/>
      <c r="AU267" s="940"/>
      <c r="AV267" s="940"/>
      <c r="AW267" s="940"/>
      <c r="AX267" s="940"/>
      <c r="AY267" s="940"/>
      <c r="AZ267" s="940"/>
      <c r="BA267" s="1124"/>
      <c r="BB267" s="643" t="s">
        <v>114</v>
      </c>
      <c r="BC267" s="91" t="s">
        <v>36</v>
      </c>
      <c r="BD267" s="87" t="s">
        <v>36</v>
      </c>
      <c r="BE267" s="87" t="s">
        <v>36</v>
      </c>
      <c r="BF267" s="87" t="s">
        <v>36</v>
      </c>
      <c r="BG267" s="82" t="s">
        <v>36</v>
      </c>
      <c r="BH267" s="91" t="s">
        <v>36</v>
      </c>
      <c r="BI267" s="87" t="s">
        <v>36</v>
      </c>
      <c r="BJ267" s="87" t="s">
        <v>36</v>
      </c>
      <c r="BK267" s="87" t="s">
        <v>36</v>
      </c>
      <c r="BL267" s="82" t="s">
        <v>36</v>
      </c>
      <c r="BM267" s="91" t="s">
        <v>36</v>
      </c>
      <c r="BN267" s="87" t="s">
        <v>36</v>
      </c>
      <c r="BO267" s="87" t="s">
        <v>36</v>
      </c>
      <c r="BP267" s="87" t="s">
        <v>36</v>
      </c>
      <c r="BQ267" s="82" t="s">
        <v>36</v>
      </c>
      <c r="BR267" s="91" t="s">
        <v>36</v>
      </c>
      <c r="BS267" s="87" t="s">
        <v>36</v>
      </c>
      <c r="BT267" s="87" t="s">
        <v>36</v>
      </c>
      <c r="BU267" s="77" t="s">
        <v>36</v>
      </c>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row>
    <row r="268" s="362" customFormat="true" ht="15" customHeight="true" x14ac:dyDescent="0.2">
      <c r="V268" s="940"/>
      <c r="W268" s="940"/>
      <c r="X268" s="940"/>
      <c r="Y268" s="940"/>
      <c r="Z268" s="940"/>
      <c r="AA268" s="940"/>
      <c r="AB268" s="940"/>
      <c r="AC268" s="940"/>
      <c r="AD268" s="940"/>
      <c r="AE268" s="940"/>
      <c r="AF268" s="940"/>
      <c r="AG268" s="940"/>
      <c r="AH268" s="940"/>
      <c r="AI268" s="940"/>
      <c r="AJ268" s="940"/>
      <c r="AK268" s="940"/>
      <c r="AL268" s="940"/>
      <c r="AM268" s="940"/>
      <c r="AN268" s="940"/>
      <c r="AO268" s="940"/>
      <c r="AP268" s="940"/>
      <c r="AQ268" s="940"/>
      <c r="AR268" s="940"/>
      <c r="AS268" s="940"/>
      <c r="AT268" s="940"/>
      <c r="AU268" s="940"/>
      <c r="AV268" s="940"/>
      <c r="AW268" s="940"/>
      <c r="AX268" s="940"/>
      <c r="AY268" s="940"/>
      <c r="AZ268" s="940"/>
      <c r="BA268" s="1124" t="s">
        <v>117</v>
      </c>
      <c r="BB268" s="643" t="s">
        <v>90</v>
      </c>
      <c r="BC268" s="91" t="s">
        <v>36</v>
      </c>
      <c r="BD268" s="87" t="s">
        <v>36</v>
      </c>
      <c r="BE268" s="87" t="s">
        <v>36</v>
      </c>
      <c r="BF268" s="87" t="s">
        <v>36</v>
      </c>
      <c r="BG268" s="82" t="s">
        <v>36</v>
      </c>
      <c r="BH268" s="91" t="s">
        <v>36</v>
      </c>
      <c r="BI268" s="87" t="s">
        <v>36</v>
      </c>
      <c r="BJ268" s="87" t="s">
        <v>36</v>
      </c>
      <c r="BK268" s="87" t="s">
        <v>36</v>
      </c>
      <c r="BL268" s="82" t="s">
        <v>36</v>
      </c>
      <c r="BM268" s="91" t="s">
        <v>36</v>
      </c>
      <c r="BN268" s="87" t="s">
        <v>36</v>
      </c>
      <c r="BO268" s="87" t="s">
        <v>36</v>
      </c>
      <c r="BP268" s="87" t="s">
        <v>36</v>
      </c>
      <c r="BQ268" s="82" t="s">
        <v>36</v>
      </c>
      <c r="BR268" s="91" t="s">
        <v>36</v>
      </c>
      <c r="BS268" s="87" t="s">
        <v>36</v>
      </c>
      <c r="BT268" s="87" t="s">
        <v>36</v>
      </c>
      <c r="BU268" s="77" t="s">
        <v>36</v>
      </c>
      <c r="BV268" s="30"/>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row>
    <row r="269" s="362" customFormat="true" ht="15" customHeight="true" x14ac:dyDescent="0.2">
      <c r="V269" s="940"/>
      <c r="W269" s="940"/>
      <c r="X269" s="940"/>
      <c r="Y269" s="940"/>
      <c r="Z269" s="940"/>
      <c r="AA269" s="940"/>
      <c r="AB269" s="940"/>
      <c r="AC269" s="940"/>
      <c r="AD269" s="940"/>
      <c r="AE269" s="940"/>
      <c r="AF269" s="940"/>
      <c r="AG269" s="940"/>
      <c r="AH269" s="940"/>
      <c r="AI269" s="940"/>
      <c r="AJ269" s="940"/>
      <c r="AK269" s="940"/>
      <c r="AL269" s="940"/>
      <c r="AM269" s="940"/>
      <c r="AN269" s="940"/>
      <c r="AO269" s="940"/>
      <c r="AP269" s="940"/>
      <c r="AQ269" s="940"/>
      <c r="AR269" s="940"/>
      <c r="AS269" s="940"/>
      <c r="AT269" s="940"/>
      <c r="AU269" s="940"/>
      <c r="AV269" s="940"/>
      <c r="AW269" s="940"/>
      <c r="AX269" s="940"/>
      <c r="AY269" s="940"/>
      <c r="AZ269" s="940"/>
      <c r="BA269" s="1124"/>
      <c r="BB269" s="643" t="s">
        <v>91</v>
      </c>
      <c r="BC269" s="91" t="s">
        <v>36</v>
      </c>
      <c r="BD269" s="87" t="s">
        <v>36</v>
      </c>
      <c r="BE269" s="87" t="s">
        <v>36</v>
      </c>
      <c r="BF269" s="87" t="s">
        <v>36</v>
      </c>
      <c r="BG269" s="82" t="s">
        <v>36</v>
      </c>
      <c r="BH269" s="91" t="s">
        <v>36</v>
      </c>
      <c r="BI269" s="87" t="s">
        <v>36</v>
      </c>
      <c r="BJ269" s="87" t="s">
        <v>36</v>
      </c>
      <c r="BK269" s="87" t="s">
        <v>36</v>
      </c>
      <c r="BL269" s="82" t="s">
        <v>36</v>
      </c>
      <c r="BM269" s="91" t="s">
        <v>36</v>
      </c>
      <c r="BN269" s="87" t="s">
        <v>36</v>
      </c>
      <c r="BO269" s="87" t="s">
        <v>36</v>
      </c>
      <c r="BP269" s="87" t="s">
        <v>36</v>
      </c>
      <c r="BQ269" s="82" t="s">
        <v>36</v>
      </c>
      <c r="BR269" s="91" t="s">
        <v>36</v>
      </c>
      <c r="BS269" s="87" t="s">
        <v>36</v>
      </c>
      <c r="BT269" s="87" t="s">
        <v>36</v>
      </c>
      <c r="BU269" s="77" t="s">
        <v>36</v>
      </c>
      <c r="BV269" s="30"/>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row>
    <row r="270" s="362" customFormat="true" ht="15" customHeight="true" x14ac:dyDescent="0.2">
      <c r="V270" s="940"/>
      <c r="W270" s="940"/>
      <c r="X270" s="940"/>
      <c r="Y270" s="940"/>
      <c r="Z270" s="940"/>
      <c r="AA270" s="940"/>
      <c r="AB270" s="940"/>
      <c r="AC270" s="940"/>
      <c r="AD270" s="940"/>
      <c r="AE270" s="940"/>
      <c r="AF270" s="940"/>
      <c r="AG270" s="940"/>
      <c r="AH270" s="940"/>
      <c r="AI270" s="940"/>
      <c r="AJ270" s="940"/>
      <c r="AK270" s="940"/>
      <c r="AL270" s="940"/>
      <c r="AM270" s="940"/>
      <c r="AN270" s="940"/>
      <c r="AO270" s="940"/>
      <c r="AP270" s="940"/>
      <c r="AQ270" s="940"/>
      <c r="AR270" s="940"/>
      <c r="AS270" s="940"/>
      <c r="AT270" s="940"/>
      <c r="AU270" s="940"/>
      <c r="AV270" s="940"/>
      <c r="AW270" s="940"/>
      <c r="AX270" s="940"/>
      <c r="AY270" s="940"/>
      <c r="AZ270" s="940"/>
      <c r="BA270" s="1124"/>
      <c r="BB270" s="643" t="s">
        <v>92</v>
      </c>
      <c r="BC270" s="91" t="s">
        <v>36</v>
      </c>
      <c r="BD270" s="87" t="s">
        <v>36</v>
      </c>
      <c r="BE270" s="87" t="s">
        <v>36</v>
      </c>
      <c r="BF270" s="87" t="s">
        <v>36</v>
      </c>
      <c r="BG270" s="82" t="s">
        <v>36</v>
      </c>
      <c r="BH270" s="91" t="s">
        <v>36</v>
      </c>
      <c r="BI270" s="87" t="s">
        <v>36</v>
      </c>
      <c r="BJ270" s="87" t="s">
        <v>36</v>
      </c>
      <c r="BK270" s="87" t="s">
        <v>36</v>
      </c>
      <c r="BL270" s="82" t="s">
        <v>36</v>
      </c>
      <c r="BM270" s="91" t="s">
        <v>36</v>
      </c>
      <c r="BN270" s="87" t="s">
        <v>36</v>
      </c>
      <c r="BO270" s="87" t="s">
        <v>36</v>
      </c>
      <c r="BP270" s="87" t="s">
        <v>36</v>
      </c>
      <c r="BQ270" s="82" t="s">
        <v>36</v>
      </c>
      <c r="BR270" s="91" t="s">
        <v>36</v>
      </c>
      <c r="BS270" s="87" t="s">
        <v>36</v>
      </c>
      <c r="BT270" s="87" t="s">
        <v>36</v>
      </c>
      <c r="BU270" s="77" t="s">
        <v>36</v>
      </c>
      <c r="BV270" s="30"/>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row>
    <row r="271" s="362" customFormat="true" ht="15" customHeight="true" x14ac:dyDescent="0.2">
      <c r="V271" s="940"/>
      <c r="W271" s="940"/>
      <c r="X271" s="940"/>
      <c r="Y271" s="940"/>
      <c r="Z271" s="940"/>
      <c r="AA271" s="940"/>
      <c r="AB271" s="940"/>
      <c r="AC271" s="940"/>
      <c r="AD271" s="940"/>
      <c r="AE271" s="940"/>
      <c r="AF271" s="940"/>
      <c r="AG271" s="940"/>
      <c r="AH271" s="940"/>
      <c r="AI271" s="940"/>
      <c r="AJ271" s="940"/>
      <c r="AK271" s="940"/>
      <c r="AL271" s="940"/>
      <c r="AM271" s="940"/>
      <c r="AN271" s="940"/>
      <c r="AO271" s="940"/>
      <c r="AP271" s="940"/>
      <c r="AQ271" s="940"/>
      <c r="AR271" s="940"/>
      <c r="AS271" s="940"/>
      <c r="AT271" s="940"/>
      <c r="AU271" s="940"/>
      <c r="AV271" s="940"/>
      <c r="AW271" s="940"/>
      <c r="AX271" s="940"/>
      <c r="AY271" s="940"/>
      <c r="AZ271" s="940"/>
      <c r="BA271" s="1124" t="s">
        <v>76</v>
      </c>
      <c r="BB271" s="643" t="s">
        <v>50</v>
      </c>
      <c r="BC271" s="91" t="s">
        <v>36</v>
      </c>
      <c r="BD271" s="84" t="s">
        <v>36</v>
      </c>
      <c r="BE271" s="84" t="s">
        <v>36</v>
      </c>
      <c r="BF271" s="84" t="s">
        <v>36</v>
      </c>
      <c r="BG271" s="79" t="s">
        <v>36</v>
      </c>
      <c r="BH271" s="91" t="s">
        <v>36</v>
      </c>
      <c r="BI271" s="84" t="s">
        <v>36</v>
      </c>
      <c r="BJ271" s="84" t="s">
        <v>36</v>
      </c>
      <c r="BK271" s="84" t="s">
        <v>36</v>
      </c>
      <c r="BL271" s="79" t="s">
        <v>36</v>
      </c>
      <c r="BM271" s="91" t="s">
        <v>36</v>
      </c>
      <c r="BN271" s="84" t="s">
        <v>36</v>
      </c>
      <c r="BO271" s="84" t="s">
        <v>36</v>
      </c>
      <c r="BP271" s="84" t="s">
        <v>36</v>
      </c>
      <c r="BQ271" s="79" t="s">
        <v>36</v>
      </c>
      <c r="BR271" s="91" t="s">
        <v>36</v>
      </c>
      <c r="BS271" s="84" t="s">
        <v>36</v>
      </c>
      <c r="BT271" s="84" t="s">
        <v>36</v>
      </c>
      <c r="BU271" s="75" t="s">
        <v>36</v>
      </c>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row>
    <row r="272" s="362" customFormat="true" ht="15" customHeight="true" x14ac:dyDescent="0.2">
      <c r="V272" s="940"/>
      <c r="W272" s="940"/>
      <c r="X272" s="940"/>
      <c r="Y272" s="940"/>
      <c r="Z272" s="940"/>
      <c r="AA272" s="940"/>
      <c r="AB272" s="940"/>
      <c r="AC272" s="940"/>
      <c r="AD272" s="940"/>
      <c r="AE272" s="940"/>
      <c r="AF272" s="940"/>
      <c r="AG272" s="940"/>
      <c r="AH272" s="940"/>
      <c r="AI272" s="940"/>
      <c r="AJ272" s="940"/>
      <c r="AK272" s="940"/>
      <c r="AL272" s="940"/>
      <c r="AM272" s="940"/>
      <c r="AN272" s="940"/>
      <c r="AO272" s="940"/>
      <c r="AP272" s="940"/>
      <c r="AQ272" s="940"/>
      <c r="AR272" s="940"/>
      <c r="AS272" s="940"/>
      <c r="AT272" s="940"/>
      <c r="AU272" s="940"/>
      <c r="AV272" s="940"/>
      <c r="AW272" s="940"/>
      <c r="AX272" s="940"/>
      <c r="AY272" s="940"/>
      <c r="AZ272" s="940"/>
      <c r="BA272" s="1124"/>
      <c r="BB272" s="643" t="s">
        <v>49</v>
      </c>
      <c r="BC272" s="91" t="s">
        <v>36</v>
      </c>
      <c r="BD272" s="84" t="s">
        <v>36</v>
      </c>
      <c r="BE272" s="84" t="s">
        <v>36</v>
      </c>
      <c r="BF272" s="84" t="s">
        <v>36</v>
      </c>
      <c r="BG272" s="79" t="s">
        <v>36</v>
      </c>
      <c r="BH272" s="91" t="s">
        <v>36</v>
      </c>
      <c r="BI272" s="84" t="s">
        <v>36</v>
      </c>
      <c r="BJ272" s="84" t="s">
        <v>36</v>
      </c>
      <c r="BK272" s="84" t="s">
        <v>36</v>
      </c>
      <c r="BL272" s="79" t="s">
        <v>36</v>
      </c>
      <c r="BM272" s="91" t="s">
        <v>36</v>
      </c>
      <c r="BN272" s="84" t="s">
        <v>36</v>
      </c>
      <c r="BO272" s="84" t="s">
        <v>36</v>
      </c>
      <c r="BP272" s="84" t="s">
        <v>36</v>
      </c>
      <c r="BQ272" s="79" t="s">
        <v>36</v>
      </c>
      <c r="BR272" s="91" t="s">
        <v>36</v>
      </c>
      <c r="BS272" s="84" t="s">
        <v>36</v>
      </c>
      <c r="BT272" s="84" t="s">
        <v>36</v>
      </c>
      <c r="BU272" s="75" t="s">
        <v>36</v>
      </c>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row>
    <row r="273" s="362" customFormat="true" ht="15" customHeight="true" x14ac:dyDescent="0.2">
      <c r="V273" s="940"/>
      <c r="W273" s="940"/>
      <c r="X273" s="940"/>
      <c r="Y273" s="940"/>
      <c r="Z273" s="940"/>
      <c r="AA273" s="940"/>
      <c r="AB273" s="940"/>
      <c r="AC273" s="940"/>
      <c r="AD273" s="940"/>
      <c r="AE273" s="940"/>
      <c r="AF273" s="940"/>
      <c r="AG273" s="940"/>
      <c r="AH273" s="940"/>
      <c r="AI273" s="940"/>
      <c r="AJ273" s="940"/>
      <c r="AK273" s="940"/>
      <c r="AL273" s="940"/>
      <c r="AM273" s="940"/>
      <c r="AN273" s="940"/>
      <c r="AO273" s="940"/>
      <c r="AP273" s="940"/>
      <c r="AQ273" s="940"/>
      <c r="AR273" s="940"/>
      <c r="AS273" s="940"/>
      <c r="AT273" s="940"/>
      <c r="AU273" s="940"/>
      <c r="AV273" s="940"/>
      <c r="AW273" s="940"/>
      <c r="AX273" s="940"/>
      <c r="AY273" s="940"/>
      <c r="AZ273" s="940"/>
      <c r="BA273" s="1124"/>
      <c r="BB273" s="643" t="s">
        <v>114</v>
      </c>
      <c r="BC273" s="91" t="s">
        <v>36</v>
      </c>
      <c r="BD273" s="84" t="s">
        <v>36</v>
      </c>
      <c r="BE273" s="84" t="s">
        <v>36</v>
      </c>
      <c r="BF273" s="84" t="s">
        <v>36</v>
      </c>
      <c r="BG273" s="79" t="s">
        <v>36</v>
      </c>
      <c r="BH273" s="91" t="s">
        <v>36</v>
      </c>
      <c r="BI273" s="84" t="s">
        <v>36</v>
      </c>
      <c r="BJ273" s="84" t="s">
        <v>36</v>
      </c>
      <c r="BK273" s="84" t="s">
        <v>36</v>
      </c>
      <c r="BL273" s="79" t="s">
        <v>36</v>
      </c>
      <c r="BM273" s="91" t="s">
        <v>36</v>
      </c>
      <c r="BN273" s="84" t="s">
        <v>36</v>
      </c>
      <c r="BO273" s="84" t="s">
        <v>36</v>
      </c>
      <c r="BP273" s="84" t="s">
        <v>36</v>
      </c>
      <c r="BQ273" s="79" t="s">
        <v>36</v>
      </c>
      <c r="BR273" s="91" t="s">
        <v>36</v>
      </c>
      <c r="BS273" s="84" t="s">
        <v>36</v>
      </c>
      <c r="BT273" s="84" t="s">
        <v>36</v>
      </c>
      <c r="BU273" s="75" t="s">
        <v>36</v>
      </c>
      <c r="BV273" s="30"/>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row>
    <row r="274" s="362" customFormat="true" ht="15" customHeight="true" x14ac:dyDescent="0.2">
      <c r="V274" s="940"/>
      <c r="W274" s="940"/>
      <c r="X274" s="940"/>
      <c r="Y274" s="940"/>
      <c r="Z274" s="940"/>
      <c r="AA274" s="940"/>
      <c r="AB274" s="940"/>
      <c r="AC274" s="940"/>
      <c r="AD274" s="940"/>
      <c r="AE274" s="940"/>
      <c r="AF274" s="940"/>
      <c r="AG274" s="940"/>
      <c r="AH274" s="940"/>
      <c r="AI274" s="940"/>
      <c r="AJ274" s="940"/>
      <c r="AK274" s="940"/>
      <c r="AL274" s="940"/>
      <c r="AM274" s="940"/>
      <c r="AN274" s="940"/>
      <c r="AO274" s="940"/>
      <c r="AP274" s="940"/>
      <c r="AQ274" s="940"/>
      <c r="AR274" s="940"/>
      <c r="AS274" s="940"/>
      <c r="AT274" s="940"/>
      <c r="AU274" s="940"/>
      <c r="AV274" s="940"/>
      <c r="AW274" s="940"/>
      <c r="AX274" s="940"/>
      <c r="AY274" s="940"/>
      <c r="AZ274" s="940"/>
      <c r="BA274" s="1124" t="s">
        <v>77</v>
      </c>
      <c r="BB274" s="643" t="s">
        <v>50</v>
      </c>
      <c r="BC274" s="91" t="s">
        <v>36</v>
      </c>
      <c r="BD274" s="87" t="s">
        <v>36</v>
      </c>
      <c r="BE274" s="87" t="s">
        <v>36</v>
      </c>
      <c r="BF274" s="87" t="s">
        <v>36</v>
      </c>
      <c r="BG274" s="82" t="s">
        <v>36</v>
      </c>
      <c r="BH274" s="91" t="s">
        <v>36</v>
      </c>
      <c r="BI274" s="87" t="s">
        <v>36</v>
      </c>
      <c r="BJ274" s="87" t="s">
        <v>36</v>
      </c>
      <c r="BK274" s="87" t="s">
        <v>36</v>
      </c>
      <c r="BL274" s="82" t="s">
        <v>36</v>
      </c>
      <c r="BM274" s="91" t="s">
        <v>36</v>
      </c>
      <c r="BN274" s="87" t="s">
        <v>36</v>
      </c>
      <c r="BO274" s="87" t="s">
        <v>36</v>
      </c>
      <c r="BP274" s="87" t="s">
        <v>36</v>
      </c>
      <c r="BQ274" s="82" t="s">
        <v>36</v>
      </c>
      <c r="BR274" s="91" t="s">
        <v>36</v>
      </c>
      <c r="BS274" s="87" t="s">
        <v>36</v>
      </c>
      <c r="BT274" s="87" t="s">
        <v>36</v>
      </c>
      <c r="BU274" s="77" t="s">
        <v>36</v>
      </c>
      <c r="BV274" s="30"/>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row>
    <row r="275" s="362" customFormat="true" ht="15" customHeight="true" x14ac:dyDescent="0.2">
      <c r="V275" s="940"/>
      <c r="W275" s="940"/>
      <c r="X275" s="940"/>
      <c r="Y275" s="940"/>
      <c r="Z275" s="940"/>
      <c r="AA275" s="940"/>
      <c r="AB275" s="940"/>
      <c r="AC275" s="940"/>
      <c r="AD275" s="940"/>
      <c r="AE275" s="940"/>
      <c r="AF275" s="940"/>
      <c r="AG275" s="940"/>
      <c r="AH275" s="940"/>
      <c r="AI275" s="940"/>
      <c r="AJ275" s="940"/>
      <c r="AK275" s="940"/>
      <c r="AL275" s="940"/>
      <c r="AM275" s="940"/>
      <c r="AN275" s="940"/>
      <c r="AO275" s="940"/>
      <c r="AP275" s="940"/>
      <c r="AQ275" s="940"/>
      <c r="AR275" s="940"/>
      <c r="AS275" s="940"/>
      <c r="AT275" s="940"/>
      <c r="AU275" s="940"/>
      <c r="AV275" s="940"/>
      <c r="AW275" s="940"/>
      <c r="AX275" s="940"/>
      <c r="AY275" s="940"/>
      <c r="AZ275" s="940"/>
      <c r="BA275" s="1124"/>
      <c r="BB275" s="643" t="s">
        <v>49</v>
      </c>
      <c r="BC275" s="91" t="s">
        <v>36</v>
      </c>
      <c r="BD275" s="87" t="s">
        <v>36</v>
      </c>
      <c r="BE275" s="87" t="s">
        <v>36</v>
      </c>
      <c r="BF275" s="87" t="s">
        <v>36</v>
      </c>
      <c r="BG275" s="82" t="s">
        <v>36</v>
      </c>
      <c r="BH275" s="91" t="s">
        <v>36</v>
      </c>
      <c r="BI275" s="87" t="s">
        <v>36</v>
      </c>
      <c r="BJ275" s="87" t="s">
        <v>36</v>
      </c>
      <c r="BK275" s="87" t="s">
        <v>36</v>
      </c>
      <c r="BL275" s="82" t="s">
        <v>36</v>
      </c>
      <c r="BM275" s="91" t="s">
        <v>36</v>
      </c>
      <c r="BN275" s="87" t="s">
        <v>36</v>
      </c>
      <c r="BO275" s="87" t="s">
        <v>36</v>
      </c>
      <c r="BP275" s="87" t="s">
        <v>36</v>
      </c>
      <c r="BQ275" s="82" t="s">
        <v>36</v>
      </c>
      <c r="BR275" s="91" t="s">
        <v>36</v>
      </c>
      <c r="BS275" s="87" t="s">
        <v>36</v>
      </c>
      <c r="BT275" s="87" t="s">
        <v>36</v>
      </c>
      <c r="BU275" s="77" t="s">
        <v>36</v>
      </c>
      <c r="BV275" s="30"/>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row>
    <row r="276" s="362" customFormat="true" ht="15" customHeight="true" x14ac:dyDescent="0.2">
      <c r="V276" s="940"/>
      <c r="W276" s="940"/>
      <c r="X276" s="940"/>
      <c r="Y276" s="940"/>
      <c r="Z276" s="940"/>
      <c r="AA276" s="940"/>
      <c r="AB276" s="940"/>
      <c r="AC276" s="940"/>
      <c r="AD276" s="940"/>
      <c r="AE276" s="940"/>
      <c r="AF276" s="940"/>
      <c r="AG276" s="940"/>
      <c r="AH276" s="940"/>
      <c r="AI276" s="940"/>
      <c r="AJ276" s="940"/>
      <c r="AK276" s="940"/>
      <c r="AL276" s="940"/>
      <c r="AM276" s="940"/>
      <c r="AN276" s="940"/>
      <c r="AO276" s="940"/>
      <c r="AP276" s="940"/>
      <c r="AQ276" s="940"/>
      <c r="AR276" s="940"/>
      <c r="AS276" s="940"/>
      <c r="AT276" s="940"/>
      <c r="AU276" s="940"/>
      <c r="AV276" s="940"/>
      <c r="AW276" s="940"/>
      <c r="AX276" s="940"/>
      <c r="AY276" s="940"/>
      <c r="AZ276" s="940"/>
      <c r="BA276" s="1124"/>
      <c r="BB276" s="643" t="s">
        <v>115</v>
      </c>
      <c r="BC276" s="91" t="s">
        <v>36</v>
      </c>
      <c r="BD276" s="87" t="s">
        <v>36</v>
      </c>
      <c r="BE276" s="87" t="s">
        <v>36</v>
      </c>
      <c r="BF276" s="87" t="s">
        <v>36</v>
      </c>
      <c r="BG276" s="82" t="s">
        <v>36</v>
      </c>
      <c r="BH276" s="91" t="s">
        <v>36</v>
      </c>
      <c r="BI276" s="87" t="s">
        <v>36</v>
      </c>
      <c r="BJ276" s="87" t="s">
        <v>36</v>
      </c>
      <c r="BK276" s="87" t="s">
        <v>36</v>
      </c>
      <c r="BL276" s="82" t="s">
        <v>36</v>
      </c>
      <c r="BM276" s="91" t="s">
        <v>36</v>
      </c>
      <c r="BN276" s="87" t="s">
        <v>36</v>
      </c>
      <c r="BO276" s="87" t="s">
        <v>36</v>
      </c>
      <c r="BP276" s="87" t="s">
        <v>36</v>
      </c>
      <c r="BQ276" s="82" t="s">
        <v>36</v>
      </c>
      <c r="BR276" s="91" t="s">
        <v>36</v>
      </c>
      <c r="BS276" s="87" t="s">
        <v>36</v>
      </c>
      <c r="BT276" s="87" t="s">
        <v>36</v>
      </c>
      <c r="BU276" s="77" t="s">
        <v>36</v>
      </c>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row>
    <row r="277" s="362" customFormat="true" ht="15" customHeight="true" x14ac:dyDescent="0.2">
      <c r="V277" s="940"/>
      <c r="W277" s="940"/>
      <c r="X277" s="940"/>
      <c r="Y277" s="940"/>
      <c r="Z277" s="940"/>
      <c r="AA277" s="940"/>
      <c r="AB277" s="940"/>
      <c r="AC277" s="940"/>
      <c r="AD277" s="940"/>
      <c r="AE277" s="940"/>
      <c r="AF277" s="940"/>
      <c r="AG277" s="940"/>
      <c r="AH277" s="940"/>
      <c r="AI277" s="940"/>
      <c r="AJ277" s="940"/>
      <c r="AK277" s="940"/>
      <c r="AL277" s="940"/>
      <c r="AM277" s="940"/>
      <c r="AN277" s="940"/>
      <c r="AO277" s="940"/>
      <c r="AP277" s="940"/>
      <c r="AQ277" s="940"/>
      <c r="AR277" s="940"/>
      <c r="AS277" s="940"/>
      <c r="AT277" s="940"/>
      <c r="AU277" s="940"/>
      <c r="AV277" s="940"/>
      <c r="AW277" s="940"/>
      <c r="AX277" s="940"/>
      <c r="AY277" s="940"/>
      <c r="AZ277" s="940"/>
      <c r="BA277" s="1124" t="s">
        <v>78</v>
      </c>
      <c r="BB277" s="643" t="s">
        <v>79</v>
      </c>
      <c r="BC277" s="91" t="s">
        <v>36</v>
      </c>
      <c r="BD277" s="87" t="s">
        <v>36</v>
      </c>
      <c r="BE277" s="87" t="s">
        <v>36</v>
      </c>
      <c r="BF277" s="87" t="s">
        <v>36</v>
      </c>
      <c r="BG277" s="82" t="s">
        <v>36</v>
      </c>
      <c r="BH277" s="91" t="s">
        <v>36</v>
      </c>
      <c r="BI277" s="87" t="s">
        <v>36</v>
      </c>
      <c r="BJ277" s="87" t="s">
        <v>36</v>
      </c>
      <c r="BK277" s="87" t="s">
        <v>36</v>
      </c>
      <c r="BL277" s="82" t="s">
        <v>36</v>
      </c>
      <c r="BM277" s="91" t="s">
        <v>36</v>
      </c>
      <c r="BN277" s="87" t="s">
        <v>36</v>
      </c>
      <c r="BO277" s="87" t="s">
        <v>36</v>
      </c>
      <c r="BP277" s="87" t="s">
        <v>36</v>
      </c>
      <c r="BQ277" s="82" t="s">
        <v>36</v>
      </c>
      <c r="BR277" s="91" t="s">
        <v>36</v>
      </c>
      <c r="BS277" s="87" t="s">
        <v>36</v>
      </c>
      <c r="BT277" s="87" t="s">
        <v>36</v>
      </c>
      <c r="BU277" s="77" t="s">
        <v>36</v>
      </c>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row>
    <row r="278" s="362" customFormat="true" ht="15" customHeight="true" x14ac:dyDescent="0.2">
      <c r="V278" s="940"/>
      <c r="W278" s="940"/>
      <c r="X278" s="940"/>
      <c r="Y278" s="940"/>
      <c r="Z278" s="940"/>
      <c r="AA278" s="940"/>
      <c r="AB278" s="940"/>
      <c r="AC278" s="940"/>
      <c r="AD278" s="940"/>
      <c r="AE278" s="940"/>
      <c r="AF278" s="940"/>
      <c r="AG278" s="940"/>
      <c r="AH278" s="940"/>
      <c r="AI278" s="940"/>
      <c r="AJ278" s="940"/>
      <c r="AK278" s="940"/>
      <c r="AL278" s="940"/>
      <c r="AM278" s="940"/>
      <c r="AN278" s="940"/>
      <c r="AO278" s="940"/>
      <c r="AP278" s="940"/>
      <c r="AQ278" s="940"/>
      <c r="AR278" s="940"/>
      <c r="AS278" s="940"/>
      <c r="AT278" s="940"/>
      <c r="AU278" s="940"/>
      <c r="AV278" s="940"/>
      <c r="AW278" s="940"/>
      <c r="AX278" s="940"/>
      <c r="AY278" s="940"/>
      <c r="AZ278" s="940"/>
      <c r="BA278" s="1124"/>
      <c r="BB278" s="643" t="s">
        <v>80</v>
      </c>
      <c r="BC278" s="91" t="s">
        <v>36</v>
      </c>
      <c r="BD278" s="87" t="s">
        <v>36</v>
      </c>
      <c r="BE278" s="87" t="s">
        <v>36</v>
      </c>
      <c r="BF278" s="87" t="s">
        <v>36</v>
      </c>
      <c r="BG278" s="82" t="s">
        <v>36</v>
      </c>
      <c r="BH278" s="91" t="s">
        <v>36</v>
      </c>
      <c r="BI278" s="87" t="s">
        <v>36</v>
      </c>
      <c r="BJ278" s="87" t="s">
        <v>36</v>
      </c>
      <c r="BK278" s="87" t="s">
        <v>36</v>
      </c>
      <c r="BL278" s="82" t="s">
        <v>36</v>
      </c>
      <c r="BM278" s="91" t="s">
        <v>36</v>
      </c>
      <c r="BN278" s="87" t="s">
        <v>36</v>
      </c>
      <c r="BO278" s="87" t="s">
        <v>36</v>
      </c>
      <c r="BP278" s="87" t="s">
        <v>36</v>
      </c>
      <c r="BQ278" s="82" t="s">
        <v>36</v>
      </c>
      <c r="BR278" s="91" t="s">
        <v>36</v>
      </c>
      <c r="BS278" s="87" t="s">
        <v>36</v>
      </c>
      <c r="BT278" s="87" t="s">
        <v>36</v>
      </c>
      <c r="BU278" s="77" t="s">
        <v>36</v>
      </c>
      <c r="BV278" s="30"/>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row>
    <row r="279" s="362" customFormat="true" ht="15" customHeight="true" x14ac:dyDescent="0.2">
      <c r="V279" s="940"/>
      <c r="W279" s="940"/>
      <c r="X279" s="940"/>
      <c r="Y279" s="940"/>
      <c r="Z279" s="940"/>
      <c r="AA279" s="940"/>
      <c r="AB279" s="940"/>
      <c r="AC279" s="940"/>
      <c r="AD279" s="940"/>
      <c r="AE279" s="940"/>
      <c r="AF279" s="940"/>
      <c r="AG279" s="940"/>
      <c r="AH279" s="940"/>
      <c r="AI279" s="940"/>
      <c r="AJ279" s="940"/>
      <c r="AK279" s="940"/>
      <c r="AL279" s="940"/>
      <c r="AM279" s="940"/>
      <c r="AN279" s="940"/>
      <c r="AO279" s="940"/>
      <c r="AP279" s="940"/>
      <c r="AQ279" s="940"/>
      <c r="AR279" s="940"/>
      <c r="AS279" s="940"/>
      <c r="AT279" s="940"/>
      <c r="AU279" s="940"/>
      <c r="AV279" s="940"/>
      <c r="AW279" s="940"/>
      <c r="AX279" s="940"/>
      <c r="AY279" s="940"/>
      <c r="AZ279" s="940"/>
      <c r="BA279" s="1124"/>
      <c r="BB279" s="643" t="s">
        <v>81</v>
      </c>
      <c r="BC279" s="91" t="s">
        <v>36</v>
      </c>
      <c r="BD279" s="84" t="s">
        <v>36</v>
      </c>
      <c r="BE279" s="84" t="s">
        <v>36</v>
      </c>
      <c r="BF279" s="84" t="s">
        <v>36</v>
      </c>
      <c r="BG279" s="79" t="s">
        <v>36</v>
      </c>
      <c r="BH279" s="91" t="s">
        <v>36</v>
      </c>
      <c r="BI279" s="84" t="s">
        <v>36</v>
      </c>
      <c r="BJ279" s="84" t="s">
        <v>36</v>
      </c>
      <c r="BK279" s="84" t="s">
        <v>36</v>
      </c>
      <c r="BL279" s="79" t="s">
        <v>36</v>
      </c>
      <c r="BM279" s="91" t="s">
        <v>36</v>
      </c>
      <c r="BN279" s="84" t="s">
        <v>36</v>
      </c>
      <c r="BO279" s="84" t="s">
        <v>36</v>
      </c>
      <c r="BP279" s="84" t="s">
        <v>36</v>
      </c>
      <c r="BQ279" s="79" t="s">
        <v>36</v>
      </c>
      <c r="BR279" s="91" t="s">
        <v>36</v>
      </c>
      <c r="BS279" s="84" t="s">
        <v>36</v>
      </c>
      <c r="BT279" s="84" t="s">
        <v>36</v>
      </c>
      <c r="BU279" s="75" t="s">
        <v>36</v>
      </c>
      <c r="BV279" s="30"/>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row>
    <row r="280" s="603" customFormat="true" ht="15" customHeight="true" x14ac:dyDescent="0.2">
      <c r="B280" s="602"/>
      <c r="V280" s="395"/>
      <c r="W280" s="395"/>
      <c r="X280" s="395"/>
      <c r="Y280" s="395"/>
      <c r="Z280" s="395"/>
      <c r="AA280" s="395"/>
      <c r="AB280" s="395"/>
      <c r="AC280" s="395"/>
      <c r="AD280" s="395"/>
      <c r="AE280" s="395"/>
      <c r="AF280" s="395"/>
      <c r="AG280" s="395"/>
      <c r="AH280" s="395"/>
      <c r="AI280" s="395"/>
      <c r="AJ280" s="395"/>
      <c r="AK280" s="395"/>
      <c r="AL280" s="395"/>
      <c r="AM280" s="395"/>
      <c r="AN280" s="395"/>
      <c r="AO280" s="395"/>
      <c r="AP280" s="395"/>
      <c r="AQ280" s="395"/>
      <c r="AR280" s="395"/>
      <c r="AS280" s="395"/>
      <c r="AT280" s="395"/>
      <c r="AU280" s="395"/>
      <c r="AV280" s="395"/>
      <c r="AW280" s="395"/>
      <c r="AX280" s="395"/>
      <c r="AY280" s="395"/>
      <c r="AZ280" s="395"/>
      <c r="BA280" s="1124"/>
      <c r="BB280" s="643" t="s">
        <v>82</v>
      </c>
      <c r="BC280" s="91" t="s">
        <v>36</v>
      </c>
      <c r="BD280" s="84" t="s">
        <v>36</v>
      </c>
      <c r="BE280" s="84" t="s">
        <v>36</v>
      </c>
      <c r="BF280" s="84" t="s">
        <v>36</v>
      </c>
      <c r="BG280" s="79" t="s">
        <v>36</v>
      </c>
      <c r="BH280" s="91" t="s">
        <v>36</v>
      </c>
      <c r="BI280" s="84" t="s">
        <v>36</v>
      </c>
      <c r="BJ280" s="84" t="s">
        <v>36</v>
      </c>
      <c r="BK280" s="84" t="s">
        <v>36</v>
      </c>
      <c r="BL280" s="79" t="s">
        <v>36</v>
      </c>
      <c r="BM280" s="91" t="s">
        <v>36</v>
      </c>
      <c r="BN280" s="84" t="s">
        <v>36</v>
      </c>
      <c r="BO280" s="84" t="s">
        <v>36</v>
      </c>
      <c r="BP280" s="84" t="s">
        <v>36</v>
      </c>
      <c r="BQ280" s="79" t="s">
        <v>36</v>
      </c>
      <c r="BR280" s="91" t="s">
        <v>36</v>
      </c>
      <c r="BS280" s="84" t="s">
        <v>36</v>
      </c>
      <c r="BT280" s="84" t="s">
        <v>36</v>
      </c>
      <c r="BU280" s="75" t="s">
        <v>36</v>
      </c>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row>
    <row r="281" s="603" customFormat="true" ht="15" customHeight="true" x14ac:dyDescent="0.2">
      <c r="B281" s="602"/>
      <c r="V281" s="395"/>
      <c r="W281" s="395"/>
      <c r="X281" s="395"/>
      <c r="Y281" s="395"/>
      <c r="Z281" s="395"/>
      <c r="AA281" s="395"/>
      <c r="AB281" s="395"/>
      <c r="AC281" s="395"/>
      <c r="AD281" s="395"/>
      <c r="AE281" s="395"/>
      <c r="AF281" s="395"/>
      <c r="AG281" s="395"/>
      <c r="AH281" s="395"/>
      <c r="AI281" s="395"/>
      <c r="AJ281" s="395"/>
      <c r="AK281" s="395"/>
      <c r="AL281" s="395"/>
      <c r="AM281" s="395"/>
      <c r="AN281" s="395"/>
      <c r="AO281" s="395"/>
      <c r="AP281" s="395"/>
      <c r="AQ281" s="395"/>
      <c r="AR281" s="395"/>
      <c r="AS281" s="395"/>
      <c r="AT281" s="395"/>
      <c r="AU281" s="395"/>
      <c r="AV281" s="395"/>
      <c r="AW281" s="395"/>
      <c r="AX281" s="395"/>
      <c r="AY281" s="395"/>
      <c r="AZ281" s="395"/>
      <c r="BA281" s="1124"/>
      <c r="BB281" s="643" t="s">
        <v>83</v>
      </c>
      <c r="BC281" s="91" t="s">
        <v>36</v>
      </c>
      <c r="BD281" s="84" t="s">
        <v>36</v>
      </c>
      <c r="BE281" s="84" t="s">
        <v>36</v>
      </c>
      <c r="BF281" s="84" t="s">
        <v>36</v>
      </c>
      <c r="BG281" s="79" t="s">
        <v>36</v>
      </c>
      <c r="BH281" s="91" t="s">
        <v>36</v>
      </c>
      <c r="BI281" s="84" t="s">
        <v>36</v>
      </c>
      <c r="BJ281" s="84" t="s">
        <v>36</v>
      </c>
      <c r="BK281" s="84" t="s">
        <v>36</v>
      </c>
      <c r="BL281" s="79" t="s">
        <v>36</v>
      </c>
      <c r="BM281" s="91" t="s">
        <v>36</v>
      </c>
      <c r="BN281" s="84" t="s">
        <v>36</v>
      </c>
      <c r="BO281" s="84" t="s">
        <v>36</v>
      </c>
      <c r="BP281" s="84" t="s">
        <v>36</v>
      </c>
      <c r="BQ281" s="79" t="s">
        <v>36</v>
      </c>
      <c r="BR281" s="91" t="s">
        <v>36</v>
      </c>
      <c r="BS281" s="84" t="s">
        <v>36</v>
      </c>
      <c r="BT281" s="84" t="s">
        <v>36</v>
      </c>
      <c r="BU281" s="75" t="s">
        <v>36</v>
      </c>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row>
    <row r="282" s="603" customFormat="true" ht="15" customHeight="true" x14ac:dyDescent="0.2">
      <c r="B282" s="602"/>
      <c r="V282" s="395"/>
      <c r="W282" s="395"/>
      <c r="X282" s="395"/>
      <c r="Y282" s="395"/>
      <c r="Z282" s="395"/>
      <c r="AA282" s="395"/>
      <c r="AB282" s="395"/>
      <c r="AC282" s="395"/>
      <c r="AD282" s="395"/>
      <c r="AE282" s="395"/>
      <c r="AF282" s="395"/>
      <c r="AG282" s="395"/>
      <c r="AH282" s="395"/>
      <c r="AI282" s="395"/>
      <c r="AJ282" s="395"/>
      <c r="AK282" s="395"/>
      <c r="AL282" s="395"/>
      <c r="AM282" s="395"/>
      <c r="AN282" s="395"/>
      <c r="AO282" s="395"/>
      <c r="AP282" s="395"/>
      <c r="AQ282" s="395"/>
      <c r="AR282" s="395"/>
      <c r="AS282" s="395"/>
      <c r="AT282" s="395"/>
      <c r="AU282" s="395"/>
      <c r="AV282" s="395"/>
      <c r="AW282" s="395"/>
      <c r="AX282" s="395"/>
      <c r="AY282" s="395"/>
      <c r="AZ282" s="395"/>
      <c r="BA282" s="1124"/>
      <c r="BB282" s="643" t="s">
        <v>84</v>
      </c>
      <c r="BC282" s="91" t="s">
        <v>36</v>
      </c>
      <c r="BD282" s="84" t="s">
        <v>36</v>
      </c>
      <c r="BE282" s="84" t="s">
        <v>36</v>
      </c>
      <c r="BF282" s="84" t="s">
        <v>36</v>
      </c>
      <c r="BG282" s="79" t="s">
        <v>36</v>
      </c>
      <c r="BH282" s="91" t="s">
        <v>36</v>
      </c>
      <c r="BI282" s="84" t="s">
        <v>36</v>
      </c>
      <c r="BJ282" s="84" t="s">
        <v>36</v>
      </c>
      <c r="BK282" s="84" t="s">
        <v>36</v>
      </c>
      <c r="BL282" s="79" t="s">
        <v>36</v>
      </c>
      <c r="BM282" s="91" t="s">
        <v>36</v>
      </c>
      <c r="BN282" s="84" t="s">
        <v>36</v>
      </c>
      <c r="BO282" s="84" t="s">
        <v>36</v>
      </c>
      <c r="BP282" s="84" t="s">
        <v>36</v>
      </c>
      <c r="BQ282" s="79" t="s">
        <v>36</v>
      </c>
      <c r="BR282" s="91" t="s">
        <v>36</v>
      </c>
      <c r="BS282" s="84" t="s">
        <v>36</v>
      </c>
      <c r="BT282" s="84" t="s">
        <v>36</v>
      </c>
      <c r="BU282" s="75" t="s">
        <v>36</v>
      </c>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row>
    <row r="283" s="603" customFormat="true" ht="15" customHeight="true" x14ac:dyDescent="0.2">
      <c r="B283" s="602"/>
      <c r="V283" s="395"/>
      <c r="W283" s="395"/>
      <c r="X283" s="395"/>
      <c r="Y283" s="395"/>
      <c r="Z283" s="395"/>
      <c r="AA283" s="395"/>
      <c r="AB283" s="395"/>
      <c r="AC283" s="395"/>
      <c r="AD283" s="395"/>
      <c r="AE283" s="395"/>
      <c r="AF283" s="395"/>
      <c r="AG283" s="395"/>
      <c r="AH283" s="395"/>
      <c r="AI283" s="395"/>
      <c r="AJ283" s="395"/>
      <c r="AK283" s="395"/>
      <c r="AL283" s="395"/>
      <c r="AM283" s="395"/>
      <c r="AN283" s="395"/>
      <c r="AO283" s="395"/>
      <c r="AP283" s="395"/>
      <c r="AQ283" s="395"/>
      <c r="AR283" s="395"/>
      <c r="AS283" s="395"/>
      <c r="AT283" s="395"/>
      <c r="AU283" s="395"/>
      <c r="AV283" s="395"/>
      <c r="AW283" s="395"/>
      <c r="AX283" s="395"/>
      <c r="AY283" s="395"/>
      <c r="AZ283" s="395"/>
      <c r="BA283" s="1124"/>
      <c r="BB283" s="643" t="s">
        <v>85</v>
      </c>
      <c r="BC283" s="91" t="s">
        <v>36</v>
      </c>
      <c r="BD283" s="84" t="s">
        <v>36</v>
      </c>
      <c r="BE283" s="84" t="s">
        <v>36</v>
      </c>
      <c r="BF283" s="84" t="s">
        <v>36</v>
      </c>
      <c r="BG283" s="79" t="s">
        <v>36</v>
      </c>
      <c r="BH283" s="91" t="s">
        <v>36</v>
      </c>
      <c r="BI283" s="84" t="s">
        <v>36</v>
      </c>
      <c r="BJ283" s="84" t="s">
        <v>36</v>
      </c>
      <c r="BK283" s="84" t="s">
        <v>36</v>
      </c>
      <c r="BL283" s="79" t="s">
        <v>36</v>
      </c>
      <c r="BM283" s="91" t="s">
        <v>36</v>
      </c>
      <c r="BN283" s="84" t="s">
        <v>36</v>
      </c>
      <c r="BO283" s="84" t="s">
        <v>36</v>
      </c>
      <c r="BP283" s="84" t="s">
        <v>36</v>
      </c>
      <c r="BQ283" s="79" t="s">
        <v>36</v>
      </c>
      <c r="BR283" s="91" t="s">
        <v>36</v>
      </c>
      <c r="BS283" s="84" t="s">
        <v>36</v>
      </c>
      <c r="BT283" s="84" t="s">
        <v>36</v>
      </c>
      <c r="BU283" s="75" t="s">
        <v>36</v>
      </c>
      <c r="BV283" s="30"/>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row>
    <row r="284" s="603" customFormat="true" ht="15" customHeight="true" x14ac:dyDescent="0.2">
      <c r="B284" s="602"/>
      <c r="V284" s="395"/>
      <c r="W284" s="395"/>
      <c r="X284" s="395"/>
      <c r="Y284" s="395"/>
      <c r="Z284" s="395"/>
      <c r="AA284" s="395"/>
      <c r="AB284" s="395"/>
      <c r="AC284" s="395"/>
      <c r="AD284" s="395"/>
      <c r="AE284" s="395"/>
      <c r="AF284" s="395"/>
      <c r="AG284" s="395"/>
      <c r="AH284" s="395"/>
      <c r="AI284" s="395"/>
      <c r="AJ284" s="395"/>
      <c r="AK284" s="395"/>
      <c r="AL284" s="395"/>
      <c r="AM284" s="395"/>
      <c r="AN284" s="395"/>
      <c r="AO284" s="395"/>
      <c r="AP284" s="395"/>
      <c r="AQ284" s="395"/>
      <c r="AR284" s="395"/>
      <c r="AS284" s="395"/>
      <c r="AT284" s="395"/>
      <c r="AU284" s="395"/>
      <c r="AV284" s="395"/>
      <c r="AW284" s="395"/>
      <c r="AX284" s="395"/>
      <c r="AY284" s="395"/>
      <c r="AZ284" s="395"/>
      <c r="BA284" s="1127"/>
      <c r="BB284" s="644" t="s">
        <v>115</v>
      </c>
      <c r="BC284" s="90" t="s">
        <v>36</v>
      </c>
      <c r="BD284" s="86" t="s">
        <v>36</v>
      </c>
      <c r="BE284" s="86" t="s">
        <v>36</v>
      </c>
      <c r="BF284" s="86" t="s">
        <v>36</v>
      </c>
      <c r="BG284" s="81" t="s">
        <v>36</v>
      </c>
      <c r="BH284" s="90" t="s">
        <v>36</v>
      </c>
      <c r="BI284" s="86" t="s">
        <v>36</v>
      </c>
      <c r="BJ284" s="86" t="s">
        <v>36</v>
      </c>
      <c r="BK284" s="86" t="s">
        <v>36</v>
      </c>
      <c r="BL284" s="81" t="s">
        <v>36</v>
      </c>
      <c r="BM284" s="90" t="s">
        <v>36</v>
      </c>
      <c r="BN284" s="86" t="s">
        <v>36</v>
      </c>
      <c r="BO284" s="86" t="s">
        <v>36</v>
      </c>
      <c r="BP284" s="86" t="s">
        <v>36</v>
      </c>
      <c r="BQ284" s="81" t="s">
        <v>36</v>
      </c>
      <c r="BR284" s="90" t="s">
        <v>36</v>
      </c>
      <c r="BS284" s="86" t="s">
        <v>36</v>
      </c>
      <c r="BT284" s="86" t="s">
        <v>36</v>
      </c>
      <c r="BU284" s="76" t="s">
        <v>36</v>
      </c>
      <c r="BV284" s="30"/>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row>
    <row r="285" s="603" customFormat="true" ht="15" customHeight="true" x14ac:dyDescent="0.2">
      <c r="B285" s="602"/>
      <c r="V285" s="395"/>
      <c r="W285" s="395"/>
      <c r="X285" s="395"/>
      <c r="Y285" s="395"/>
      <c r="Z285" s="395"/>
      <c r="AA285" s="395"/>
      <c r="AB285" s="395"/>
      <c r="AC285" s="395"/>
      <c r="AD285" s="395"/>
      <c r="AE285" s="395"/>
      <c r="AF285" s="395"/>
      <c r="AG285" s="395"/>
      <c r="AH285" s="395"/>
      <c r="AI285" s="395"/>
      <c r="AJ285" s="395"/>
      <c r="AK285" s="395"/>
      <c r="AL285" s="395"/>
      <c r="AM285" s="395"/>
      <c r="AN285" s="395"/>
      <c r="AO285" s="395"/>
      <c r="AP285" s="395"/>
      <c r="AQ285" s="395"/>
      <c r="AR285" s="395"/>
      <c r="AS285" s="395"/>
      <c r="AT285" s="395"/>
      <c r="AU285" s="395"/>
      <c r="AV285" s="395"/>
      <c r="AW285" s="395"/>
      <c r="AX285" s="395"/>
      <c r="AY285" s="395"/>
      <c r="AZ285" s="395"/>
      <c r="BA285" s="359"/>
      <c r="BB285" s="357"/>
      <c r="BC285" s="357"/>
      <c r="BD285" s="357"/>
      <c r="BE285" s="357"/>
      <c r="BF285" s="357"/>
      <c r="BG285" s="357"/>
      <c r="BH285" s="357"/>
      <c r="BI285" s="357"/>
      <c r="BJ285" s="357"/>
      <c r="BK285" s="357"/>
      <c r="BL285" s="357"/>
      <c r="BM285" s="357"/>
      <c r="BN285" s="357"/>
      <c r="BO285" s="357"/>
      <c r="BP285" s="357"/>
      <c r="BQ285" s="357"/>
      <c r="BR285" s="357"/>
      <c r="BS285" s="357"/>
      <c r="BT285" s="357"/>
      <c r="BU285" s="359"/>
      <c r="BV285" s="394"/>
      <c r="BW285" s="394"/>
      <c r="BX285" s="394"/>
      <c r="BY285" s="394"/>
      <c r="BZ285" s="394"/>
      <c r="CA285" s="394"/>
      <c r="CB285" s="394"/>
      <c r="CC285" s="394"/>
      <c r="CD285" s="394"/>
      <c r="CE285" s="394"/>
      <c r="CF285" s="394"/>
      <c r="CG285" s="394"/>
      <c r="CH285" s="394"/>
      <c r="CI285" s="394"/>
      <c r="CJ285" s="394"/>
      <c r="CK285" s="394"/>
      <c r="CL285" s="394"/>
      <c r="CM285" s="394"/>
      <c r="CN285" s="394"/>
      <c r="CO285" s="394"/>
      <c r="CP285" s="394"/>
      <c r="CQ285" s="394"/>
      <c r="CR285" s="394"/>
      <c r="CS285" s="394"/>
      <c r="CT285" s="394"/>
      <c r="CU285" s="394"/>
      <c r="CV285" s="394"/>
      <c r="CW285" s="394"/>
      <c r="CX285" s="394"/>
      <c r="CY285" s="394"/>
      <c r="CZ285" s="394"/>
    </row>
    <row r="286" s="603" customFormat="true" ht="15" customHeight="true" x14ac:dyDescent="0.2">
      <c r="B286" s="602"/>
      <c r="V286" s="395"/>
      <c r="W286" s="395"/>
      <c r="X286" s="395"/>
      <c r="Y286" s="395"/>
      <c r="Z286" s="395"/>
      <c r="AA286" s="395"/>
      <c r="AB286" s="395"/>
      <c r="AC286" s="395"/>
      <c r="AD286" s="395"/>
      <c r="AE286" s="395"/>
      <c r="AF286" s="395"/>
      <c r="AG286" s="395"/>
      <c r="AH286" s="395"/>
      <c r="AI286" s="395"/>
      <c r="AJ286" s="395"/>
      <c r="AK286" s="395"/>
      <c r="AL286" s="395"/>
      <c r="AM286" s="395"/>
      <c r="AN286" s="395"/>
      <c r="AO286" s="395"/>
      <c r="AP286" s="395"/>
      <c r="AQ286" s="395"/>
      <c r="AR286" s="395"/>
      <c r="AS286" s="395"/>
      <c r="AT286" s="395"/>
      <c r="AU286" s="395"/>
      <c r="AV286" s="395"/>
      <c r="AW286" s="395"/>
      <c r="AX286" s="395"/>
      <c r="AY286" s="395"/>
      <c r="AZ286" s="395"/>
      <c r="BA286" s="359"/>
      <c r="BB286" s="357"/>
      <c r="BC286" s="357"/>
      <c r="BD286" s="357"/>
      <c r="BE286" s="357"/>
      <c r="BF286" s="357"/>
      <c r="BG286" s="357"/>
      <c r="BH286" s="357"/>
      <c r="BI286" s="357"/>
      <c r="BJ286" s="357"/>
      <c r="BK286" s="357"/>
      <c r="BL286" s="357"/>
      <c r="BM286" s="357"/>
      <c r="BN286" s="357"/>
      <c r="BO286" s="357"/>
      <c r="BP286" s="357"/>
      <c r="BQ286" s="357"/>
      <c r="BR286" s="357"/>
      <c r="BS286" s="357"/>
      <c r="BT286" s="357"/>
      <c r="BU286" s="359"/>
      <c r="BV286" s="394"/>
      <c r="BW286" s="394"/>
      <c r="BX286" s="394"/>
      <c r="BY286" s="394"/>
      <c r="BZ286" s="394"/>
      <c r="CA286" s="394"/>
      <c r="CB286" s="394"/>
      <c r="CC286" s="394"/>
      <c r="CD286" s="394"/>
      <c r="CE286" s="394"/>
      <c r="CF286" s="394"/>
      <c r="CG286" s="394"/>
      <c r="CH286" s="394"/>
      <c r="CI286" s="394"/>
      <c r="CJ286" s="394"/>
      <c r="CK286" s="394"/>
      <c r="CL286" s="394"/>
      <c r="CM286" s="394"/>
      <c r="CN286" s="394"/>
      <c r="CO286" s="394"/>
      <c r="CP286" s="394"/>
      <c r="CQ286" s="394"/>
      <c r="CR286" s="394"/>
      <c r="CS286" s="394"/>
      <c r="CT286" s="394"/>
      <c r="CU286" s="394"/>
      <c r="CV286" s="394"/>
      <c r="CW286" s="394"/>
      <c r="CX286" s="394"/>
      <c r="CY286" s="394"/>
      <c r="CZ286" s="394"/>
    </row>
    <row r="287" s="603" customFormat="true" ht="15" customHeight="true" x14ac:dyDescent="0.2">
      <c r="B287" s="602"/>
      <c r="V287" s="395"/>
      <c r="W287" s="395"/>
      <c r="X287" s="395"/>
      <c r="Y287" s="395"/>
      <c r="Z287" s="395"/>
      <c r="AA287" s="395"/>
      <c r="AB287" s="395"/>
      <c r="AC287" s="395"/>
      <c r="AD287" s="395"/>
      <c r="AE287" s="395"/>
      <c r="AF287" s="395"/>
      <c r="AG287" s="395"/>
      <c r="AH287" s="395"/>
      <c r="AI287" s="395"/>
      <c r="AJ287" s="395"/>
      <c r="AK287" s="395"/>
      <c r="AL287" s="395"/>
      <c r="AM287" s="395"/>
      <c r="AN287" s="395"/>
      <c r="AO287" s="395"/>
      <c r="AP287" s="395"/>
      <c r="AQ287" s="395"/>
      <c r="AR287" s="395"/>
      <c r="AS287" s="395"/>
      <c r="AT287" s="395"/>
      <c r="AU287" s="395"/>
      <c r="AV287" s="395"/>
      <c r="AW287" s="395"/>
      <c r="AX287" s="395"/>
      <c r="AY287" s="395"/>
      <c r="AZ287" s="395"/>
      <c r="BA287" s="359"/>
      <c r="BB287" s="357"/>
      <c r="BC287" s="357"/>
      <c r="BD287" s="357"/>
      <c r="BE287" s="357"/>
      <c r="BF287" s="357"/>
      <c r="BG287" s="357"/>
      <c r="BH287" s="357"/>
      <c r="BI287" s="357"/>
      <c r="BJ287" s="357"/>
      <c r="BK287" s="357"/>
      <c r="BL287" s="357"/>
      <c r="BM287" s="357"/>
      <c r="BN287" s="357"/>
      <c r="BO287" s="357"/>
      <c r="BP287" s="357"/>
      <c r="BQ287" s="357"/>
      <c r="BR287" s="357"/>
      <c r="BS287" s="357"/>
      <c r="BT287" s="357"/>
      <c r="BU287" s="359"/>
      <c r="BV287" s="394"/>
      <c r="BW287" s="394"/>
      <c r="BX287" s="394"/>
      <c r="BY287" s="394"/>
      <c r="BZ287" s="394"/>
      <c r="CA287" s="394"/>
      <c r="CB287" s="394"/>
      <c r="CC287" s="394"/>
      <c r="CD287" s="394"/>
      <c r="CE287" s="394"/>
      <c r="CF287" s="394"/>
      <c r="CG287" s="394"/>
      <c r="CH287" s="394"/>
      <c r="CI287" s="394"/>
      <c r="CJ287" s="394"/>
      <c r="CK287" s="394"/>
      <c r="CL287" s="394"/>
      <c r="CM287" s="394"/>
      <c r="CN287" s="394"/>
      <c r="CO287" s="394"/>
      <c r="CP287" s="394"/>
      <c r="CQ287" s="394"/>
      <c r="CR287" s="394"/>
      <c r="CS287" s="394"/>
      <c r="CT287" s="394"/>
      <c r="CU287" s="394"/>
      <c r="CV287" s="394"/>
      <c r="CW287" s="394"/>
      <c r="CX287" s="394"/>
      <c r="CY287" s="394"/>
      <c r="CZ287" s="394"/>
    </row>
    <row r="288" s="603" customFormat="true" ht="15" customHeight="true" x14ac:dyDescent="0.2">
      <c r="B288" s="602"/>
      <c r="V288" s="395"/>
      <c r="W288" s="395"/>
      <c r="X288" s="395"/>
      <c r="Y288" s="395"/>
      <c r="Z288" s="395"/>
      <c r="AA288" s="395"/>
      <c r="AB288" s="395"/>
      <c r="AC288" s="395"/>
      <c r="AD288" s="395"/>
      <c r="AE288" s="395"/>
      <c r="AF288" s="395"/>
      <c r="AG288" s="395"/>
      <c r="AH288" s="395"/>
      <c r="AI288" s="395"/>
      <c r="AJ288" s="395"/>
      <c r="AK288" s="395"/>
      <c r="AL288" s="395"/>
      <c r="AM288" s="395"/>
      <c r="AN288" s="395"/>
      <c r="AO288" s="395"/>
      <c r="AP288" s="395"/>
      <c r="AQ288" s="395"/>
      <c r="AR288" s="395"/>
      <c r="AS288" s="395"/>
      <c r="AT288" s="395"/>
      <c r="AU288" s="395"/>
      <c r="AV288" s="395"/>
      <c r="AW288" s="395"/>
      <c r="AX288" s="395"/>
      <c r="AY288" s="395"/>
      <c r="AZ288" s="395"/>
      <c r="BA288" s="359"/>
      <c r="BB288" s="357"/>
      <c r="BC288" s="357"/>
      <c r="BD288" s="357"/>
      <c r="BE288" s="357"/>
      <c r="BF288" s="357"/>
      <c r="BG288" s="357"/>
      <c r="BH288" s="357"/>
      <c r="BI288" s="357"/>
      <c r="BJ288" s="357"/>
      <c r="BK288" s="357"/>
      <c r="BL288" s="357"/>
      <c r="BM288" s="357"/>
      <c r="BN288" s="357"/>
      <c r="BO288" s="357"/>
      <c r="BP288" s="357"/>
      <c r="BQ288" s="357"/>
      <c r="BR288" s="357"/>
      <c r="BS288" s="357"/>
      <c r="BT288" s="357"/>
      <c r="BU288" s="359"/>
      <c r="BV288" s="394"/>
      <c r="BW288" s="394"/>
      <c r="BX288" s="394"/>
      <c r="BY288" s="394"/>
      <c r="BZ288" s="394"/>
      <c r="CA288" s="394"/>
      <c r="CB288" s="394"/>
      <c r="CC288" s="394"/>
      <c r="CD288" s="394"/>
      <c r="CE288" s="394"/>
      <c r="CF288" s="394"/>
      <c r="CG288" s="394"/>
      <c r="CH288" s="394"/>
      <c r="CI288" s="394"/>
      <c r="CJ288" s="394"/>
      <c r="CK288" s="394"/>
      <c r="CL288" s="394"/>
      <c r="CM288" s="394"/>
      <c r="CN288" s="394"/>
      <c r="CO288" s="394"/>
      <c r="CP288" s="394"/>
      <c r="CQ288" s="394"/>
      <c r="CR288" s="394"/>
      <c r="CS288" s="394"/>
      <c r="CT288" s="394"/>
      <c r="CU288" s="394"/>
      <c r="CV288" s="394"/>
      <c r="CW288" s="394"/>
      <c r="CX288" s="394"/>
      <c r="CY288" s="394"/>
      <c r="CZ288" s="394"/>
    </row>
    <row r="289" s="603" customFormat="true" ht="15" customHeight="true" x14ac:dyDescent="0.2">
      <c r="A289" s="564"/>
      <c r="B289" s="563"/>
      <c r="C289" s="564"/>
      <c r="V289" s="395"/>
      <c r="W289" s="395"/>
      <c r="X289" s="395"/>
      <c r="Y289" s="395"/>
      <c r="Z289" s="395"/>
      <c r="AA289" s="395"/>
      <c r="AB289" s="395"/>
      <c r="AC289" s="395"/>
      <c r="AD289" s="395"/>
      <c r="AE289" s="395"/>
      <c r="AF289" s="395"/>
      <c r="AG289" s="395"/>
      <c r="AH289" s="395"/>
      <c r="AI289" s="395"/>
      <c r="AJ289" s="395"/>
      <c r="AK289" s="395"/>
      <c r="AL289" s="395"/>
      <c r="AM289" s="395"/>
      <c r="AN289" s="395"/>
      <c r="AO289" s="395"/>
      <c r="AP289" s="395"/>
      <c r="AQ289" s="395"/>
      <c r="AR289" s="395"/>
      <c r="AS289" s="395"/>
      <c r="AT289" s="395"/>
      <c r="AU289" s="395"/>
      <c r="AV289" s="395"/>
      <c r="AW289" s="395"/>
      <c r="AX289" s="395"/>
      <c r="AY289" s="395"/>
      <c r="AZ289" s="395"/>
      <c r="BA289" s="359"/>
      <c r="BB289" s="357"/>
      <c r="BC289" s="357"/>
      <c r="BD289" s="357"/>
      <c r="BE289" s="357"/>
      <c r="BF289" s="357"/>
      <c r="BG289" s="357"/>
      <c r="BH289" s="357"/>
      <c r="BI289" s="357"/>
      <c r="BJ289" s="357"/>
      <c r="BK289" s="357"/>
      <c r="BL289" s="357"/>
      <c r="BM289" s="357"/>
      <c r="BN289" s="357"/>
      <c r="BO289" s="357"/>
      <c r="BP289" s="357"/>
      <c r="BQ289" s="357"/>
      <c r="BR289" s="357"/>
      <c r="BS289" s="357"/>
      <c r="BT289" s="357"/>
      <c r="BU289" s="359"/>
      <c r="BV289" s="394"/>
      <c r="BW289" s="394"/>
      <c r="BX289" s="394"/>
      <c r="BY289" s="394"/>
      <c r="BZ289" s="394"/>
      <c r="CA289" s="394"/>
      <c r="CB289" s="394"/>
      <c r="CC289" s="394"/>
      <c r="CD289" s="394"/>
      <c r="CE289" s="394"/>
      <c r="CF289" s="394"/>
      <c r="CG289" s="394"/>
      <c r="CH289" s="394"/>
      <c r="CI289" s="394"/>
      <c r="CJ289" s="394"/>
      <c r="CK289" s="394"/>
      <c r="CL289" s="394"/>
      <c r="CM289" s="394"/>
      <c r="CN289" s="394"/>
      <c r="CO289" s="394"/>
      <c r="CP289" s="394"/>
      <c r="CQ289" s="394"/>
      <c r="CR289" s="394"/>
      <c r="CS289" s="394"/>
      <c r="CT289" s="394"/>
      <c r="CU289" s="394"/>
      <c r="CV289" s="394"/>
      <c r="CW289" s="394"/>
      <c r="CX289" s="394"/>
      <c r="CY289" s="394"/>
      <c r="CZ289" s="394"/>
    </row>
    <row r="290" s="603" customFormat="true" ht="15" customHeight="true" x14ac:dyDescent="0.2">
      <c r="A290" s="604"/>
      <c r="B290" s="217"/>
      <c r="C290" s="215"/>
      <c r="V290" s="395"/>
      <c r="W290" s="395"/>
      <c r="X290" s="395"/>
      <c r="Y290" s="395"/>
      <c r="Z290" s="395"/>
      <c r="AA290" s="395"/>
      <c r="AB290" s="395"/>
      <c r="AC290" s="395"/>
      <c r="AD290" s="395"/>
      <c r="AE290" s="395"/>
      <c r="AF290" s="395"/>
      <c r="AG290" s="395"/>
      <c r="AH290" s="395"/>
      <c r="AI290" s="395"/>
      <c r="AJ290" s="395"/>
      <c r="AK290" s="395"/>
      <c r="AL290" s="395"/>
      <c r="AM290" s="395"/>
      <c r="AN290" s="395"/>
      <c r="AO290" s="395"/>
      <c r="AP290" s="395"/>
      <c r="AQ290" s="395"/>
      <c r="AR290" s="395"/>
      <c r="AS290" s="395"/>
      <c r="AT290" s="395"/>
      <c r="AU290" s="395"/>
      <c r="AV290" s="395"/>
      <c r="AW290" s="395"/>
      <c r="AX290" s="395"/>
      <c r="AY290" s="395"/>
      <c r="AZ290" s="395"/>
      <c r="BA290" s="359"/>
      <c r="BB290" s="357"/>
      <c r="BC290" s="357"/>
      <c r="BD290" s="357"/>
      <c r="BE290" s="357"/>
      <c r="BF290" s="357"/>
      <c r="BG290" s="357"/>
      <c r="BH290" s="357"/>
      <c r="BI290" s="357"/>
      <c r="BJ290" s="357"/>
      <c r="BK290" s="357"/>
      <c r="BL290" s="357"/>
      <c r="BM290" s="357"/>
      <c r="BN290" s="357"/>
      <c r="BO290" s="357"/>
      <c r="BP290" s="357"/>
      <c r="BQ290" s="357"/>
      <c r="BR290" s="357"/>
      <c r="BS290" s="357"/>
      <c r="BT290" s="357"/>
      <c r="BU290" s="359"/>
      <c r="BV290" s="394"/>
      <c r="BW290" s="394"/>
      <c r="BX290" s="394"/>
      <c r="BY290" s="394"/>
      <c r="BZ290" s="394"/>
      <c r="CA290" s="394"/>
      <c r="CB290" s="394"/>
      <c r="CC290" s="394"/>
      <c r="CD290" s="394"/>
      <c r="CE290" s="394"/>
      <c r="CF290" s="394"/>
      <c r="CG290" s="394"/>
      <c r="CH290" s="394"/>
      <c r="CI290" s="394"/>
      <c r="CJ290" s="394"/>
      <c r="CK290" s="394"/>
      <c r="CL290" s="394"/>
      <c r="CM290" s="394"/>
      <c r="CN290" s="394"/>
      <c r="CO290" s="394"/>
      <c r="CP290" s="394"/>
      <c r="CQ290" s="394"/>
      <c r="CR290" s="394"/>
      <c r="CS290" s="394"/>
      <c r="CT290" s="394"/>
      <c r="CU290" s="394"/>
      <c r="CV290" s="394"/>
      <c r="CW290" s="394"/>
      <c r="CX290" s="394"/>
      <c r="CY290" s="394"/>
      <c r="CZ290" s="394"/>
    </row>
    <row r="291" s="603" customFormat="true" ht="15" customHeight="true" x14ac:dyDescent="0.2">
      <c r="A291" s="604"/>
      <c r="B291" s="217"/>
      <c r="C291" s="215"/>
      <c r="V291" s="395"/>
      <c r="W291" s="395"/>
      <c r="X291" s="395"/>
      <c r="Y291" s="395"/>
      <c r="Z291" s="395"/>
      <c r="AA291" s="395"/>
      <c r="AB291" s="395"/>
      <c r="AC291" s="395"/>
      <c r="AD291" s="395"/>
      <c r="AE291" s="395"/>
      <c r="AF291" s="395"/>
      <c r="AG291" s="395"/>
      <c r="AH291" s="395"/>
      <c r="AI291" s="395"/>
      <c r="AJ291" s="395"/>
      <c r="AK291" s="395"/>
      <c r="AL291" s="395"/>
      <c r="AM291" s="395"/>
      <c r="AN291" s="395"/>
      <c r="AO291" s="395"/>
      <c r="AP291" s="395"/>
      <c r="AQ291" s="395"/>
      <c r="AR291" s="395"/>
      <c r="AS291" s="395"/>
      <c r="AT291" s="395"/>
      <c r="AU291" s="395"/>
      <c r="AV291" s="395"/>
      <c r="AW291" s="395"/>
      <c r="AX291" s="395"/>
      <c r="AY291" s="395"/>
      <c r="AZ291" s="395"/>
      <c r="BA291" s="359"/>
      <c r="BB291" s="357"/>
      <c r="BC291" s="357"/>
      <c r="BD291" s="357"/>
      <c r="BE291" s="357"/>
      <c r="BF291" s="357"/>
      <c r="BG291" s="357"/>
      <c r="BH291" s="357"/>
      <c r="BI291" s="357"/>
      <c r="BJ291" s="357"/>
      <c r="BK291" s="357"/>
      <c r="BL291" s="357"/>
      <c r="BM291" s="357"/>
      <c r="BN291" s="357"/>
      <c r="BO291" s="357"/>
      <c r="BP291" s="357"/>
      <c r="BQ291" s="357"/>
      <c r="BR291" s="357"/>
      <c r="BS291" s="357"/>
      <c r="BT291" s="357"/>
      <c r="BU291" s="359"/>
      <c r="BV291" s="394"/>
      <c r="BW291" s="394"/>
      <c r="BX291" s="394"/>
      <c r="BY291" s="394"/>
      <c r="BZ291" s="394"/>
      <c r="CA291" s="394"/>
      <c r="CB291" s="394"/>
      <c r="CC291" s="394"/>
      <c r="CD291" s="394"/>
      <c r="CE291" s="394"/>
      <c r="CF291" s="394"/>
      <c r="CG291" s="394"/>
      <c r="CH291" s="394"/>
      <c r="CI291" s="394"/>
      <c r="CJ291" s="394"/>
      <c r="CK291" s="394"/>
      <c r="CL291" s="394"/>
      <c r="CM291" s="394"/>
      <c r="CN291" s="394"/>
      <c r="CO291" s="394"/>
      <c r="CP291" s="394"/>
      <c r="CQ291" s="394"/>
      <c r="CR291" s="394"/>
      <c r="CS291" s="394"/>
      <c r="CT291" s="394"/>
      <c r="CU291" s="394"/>
      <c r="CV291" s="394"/>
      <c r="CW291" s="394"/>
      <c r="CX291" s="394"/>
      <c r="CY291" s="394"/>
      <c r="CZ291" s="394"/>
    </row>
    <row r="292" s="603" customFormat="true" ht="15" customHeight="true" x14ac:dyDescent="0.2">
      <c r="A292" s="604"/>
      <c r="B292" s="217"/>
      <c r="C292" s="215"/>
      <c r="V292" s="395"/>
      <c r="W292" s="395"/>
      <c r="X292" s="395"/>
      <c r="Y292" s="395"/>
      <c r="Z292" s="395"/>
      <c r="AA292" s="395"/>
      <c r="AB292" s="395"/>
      <c r="AC292" s="395"/>
      <c r="AD292" s="395"/>
      <c r="AE292" s="395"/>
      <c r="AF292" s="395"/>
      <c r="AG292" s="395"/>
      <c r="AH292" s="395"/>
      <c r="AI292" s="395"/>
      <c r="AJ292" s="395"/>
      <c r="AK292" s="395"/>
      <c r="AL292" s="395"/>
      <c r="AM292" s="395"/>
      <c r="AN292" s="395"/>
      <c r="AO292" s="395"/>
      <c r="AP292" s="395"/>
      <c r="AQ292" s="395"/>
      <c r="AR292" s="395"/>
      <c r="AS292" s="395"/>
      <c r="AT292" s="395"/>
      <c r="AU292" s="395"/>
      <c r="AV292" s="395"/>
      <c r="AW292" s="395"/>
      <c r="AX292" s="395"/>
      <c r="AY292" s="395"/>
      <c r="AZ292" s="395"/>
      <c r="BA292" s="359"/>
      <c r="BB292" s="357"/>
      <c r="BC292" s="357"/>
      <c r="BD292" s="357"/>
      <c r="BE292" s="357"/>
      <c r="BF292" s="357"/>
      <c r="BG292" s="357"/>
      <c r="BH292" s="357"/>
      <c r="BI292" s="357"/>
      <c r="BJ292" s="357"/>
      <c r="BK292" s="357"/>
      <c r="BL292" s="357"/>
      <c r="BM292" s="357"/>
      <c r="BN292" s="357"/>
      <c r="BO292" s="357"/>
      <c r="BP292" s="357"/>
      <c r="BQ292" s="357"/>
      <c r="BR292" s="357"/>
      <c r="BS292" s="357"/>
      <c r="BT292" s="357"/>
      <c r="BU292" s="359"/>
      <c r="BV292" s="394"/>
      <c r="BW292" s="394"/>
      <c r="BX292" s="394"/>
      <c r="BY292" s="394"/>
      <c r="BZ292" s="394"/>
      <c r="CA292" s="394"/>
      <c r="CB292" s="394"/>
      <c r="CC292" s="394"/>
      <c r="CD292" s="394"/>
      <c r="CE292" s="394"/>
      <c r="CF292" s="394"/>
      <c r="CG292" s="394"/>
      <c r="CH292" s="394"/>
      <c r="CI292" s="394"/>
      <c r="CJ292" s="394"/>
      <c r="CK292" s="394"/>
      <c r="CL292" s="394"/>
      <c r="CM292" s="394"/>
      <c r="CN292" s="394"/>
      <c r="CO292" s="394"/>
      <c r="CP292" s="394"/>
      <c r="CQ292" s="394"/>
      <c r="CR292" s="394"/>
      <c r="CS292" s="394"/>
      <c r="CT292" s="394"/>
      <c r="CU292" s="394"/>
      <c r="CV292" s="394"/>
      <c r="CW292" s="394"/>
      <c r="CX292" s="394"/>
      <c r="CY292" s="394"/>
      <c r="CZ292" s="394"/>
    </row>
    <row r="293" s="603" customFormat="true" ht="15" customHeight="true" x14ac:dyDescent="0.2">
      <c r="A293" s="604"/>
      <c r="B293" s="217"/>
      <c r="C293" s="216"/>
      <c r="V293" s="395"/>
      <c r="W293" s="395"/>
      <c r="X293" s="395"/>
      <c r="Y293" s="395"/>
      <c r="Z293" s="395"/>
      <c r="AA293" s="395"/>
      <c r="AB293" s="395"/>
      <c r="AC293" s="395"/>
      <c r="AD293" s="395"/>
      <c r="AE293" s="395"/>
      <c r="AF293" s="395"/>
      <c r="AG293" s="395"/>
      <c r="AH293" s="395"/>
      <c r="AI293" s="395"/>
      <c r="AJ293" s="395"/>
      <c r="AK293" s="395"/>
      <c r="AL293" s="395"/>
      <c r="AM293" s="395"/>
      <c r="AN293" s="395"/>
      <c r="AO293" s="395"/>
      <c r="AP293" s="395"/>
      <c r="AQ293" s="395"/>
      <c r="AR293" s="395"/>
      <c r="AS293" s="395"/>
      <c r="AT293" s="395"/>
      <c r="AU293" s="395"/>
      <c r="AV293" s="395"/>
      <c r="AW293" s="395"/>
      <c r="AX293" s="395"/>
      <c r="AY293" s="395"/>
      <c r="AZ293" s="395"/>
      <c r="BA293" s="359"/>
      <c r="BB293" s="357"/>
      <c r="BC293" s="357"/>
      <c r="BD293" s="357"/>
      <c r="BE293" s="357"/>
      <c r="BF293" s="357"/>
      <c r="BG293" s="357"/>
      <c r="BH293" s="357"/>
      <c r="BI293" s="357"/>
      <c r="BJ293" s="357"/>
      <c r="BK293" s="357"/>
      <c r="BL293" s="357"/>
      <c r="BM293" s="357"/>
      <c r="BN293" s="357"/>
      <c r="BO293" s="357"/>
      <c r="BP293" s="357"/>
      <c r="BQ293" s="357"/>
      <c r="BR293" s="357"/>
      <c r="BS293" s="357"/>
      <c r="BT293" s="357"/>
      <c r="BU293" s="359"/>
      <c r="BV293" s="394"/>
      <c r="BW293" s="394"/>
      <c r="BX293" s="394"/>
      <c r="BY293" s="394"/>
      <c r="BZ293" s="394"/>
      <c r="CA293" s="394"/>
      <c r="CB293" s="394"/>
      <c r="CC293" s="394"/>
      <c r="CD293" s="394"/>
      <c r="CE293" s="394"/>
      <c r="CF293" s="394"/>
      <c r="CG293" s="394"/>
      <c r="CH293" s="394"/>
      <c r="CI293" s="394"/>
      <c r="CJ293" s="394"/>
      <c r="CK293" s="394"/>
      <c r="CL293" s="394"/>
      <c r="CM293" s="394"/>
      <c r="CN293" s="394"/>
      <c r="CO293" s="394"/>
      <c r="CP293" s="394"/>
      <c r="CQ293" s="394"/>
      <c r="CR293" s="394"/>
      <c r="CS293" s="394"/>
      <c r="CT293" s="394"/>
      <c r="CU293" s="394"/>
      <c r="CV293" s="394"/>
      <c r="CW293" s="394"/>
      <c r="CX293" s="394"/>
      <c r="CY293" s="394"/>
      <c r="CZ293" s="394"/>
    </row>
    <row r="294" s="603" customFormat="true" ht="15" customHeight="true" x14ac:dyDescent="0.2">
      <c r="A294" s="604"/>
      <c r="B294" s="217"/>
      <c r="C294" s="216"/>
      <c r="V294" s="395"/>
      <c r="W294" s="395"/>
      <c r="X294" s="395"/>
      <c r="Y294" s="395"/>
      <c r="Z294" s="395"/>
      <c r="AA294" s="395"/>
      <c r="AB294" s="395"/>
      <c r="AC294" s="395"/>
      <c r="AD294" s="395"/>
      <c r="AE294" s="395"/>
      <c r="AF294" s="395"/>
      <c r="AG294" s="395"/>
      <c r="AH294" s="395"/>
      <c r="AI294" s="395"/>
      <c r="AJ294" s="395"/>
      <c r="AK294" s="395"/>
      <c r="AL294" s="395"/>
      <c r="AM294" s="395"/>
      <c r="AN294" s="395"/>
      <c r="AO294" s="395"/>
      <c r="AP294" s="395"/>
      <c r="AQ294" s="395"/>
      <c r="AR294" s="395"/>
      <c r="AS294" s="395"/>
      <c r="AT294" s="395"/>
      <c r="AU294" s="395"/>
      <c r="AV294" s="395"/>
      <c r="AW294" s="395"/>
      <c r="AX294" s="395"/>
      <c r="AY294" s="395"/>
      <c r="AZ294" s="395"/>
      <c r="BA294" s="359"/>
      <c r="BB294" s="357"/>
      <c r="BC294" s="357"/>
      <c r="BD294" s="357"/>
      <c r="BE294" s="357"/>
      <c r="BF294" s="357"/>
      <c r="BG294" s="357"/>
      <c r="BH294" s="357"/>
      <c r="BI294" s="357"/>
      <c r="BJ294" s="357"/>
      <c r="BK294" s="357"/>
      <c r="BL294" s="357"/>
      <c r="BM294" s="357"/>
      <c r="BN294" s="357"/>
      <c r="BO294" s="357"/>
      <c r="BP294" s="357"/>
      <c r="BQ294" s="357"/>
      <c r="BR294" s="357"/>
      <c r="BS294" s="357"/>
      <c r="BT294" s="357"/>
      <c r="BU294" s="359"/>
      <c r="BV294" s="394"/>
      <c r="BW294" s="394"/>
      <c r="BX294" s="394"/>
      <c r="BY294" s="394"/>
      <c r="BZ294" s="394"/>
      <c r="CA294" s="394"/>
      <c r="CB294" s="394"/>
      <c r="CC294" s="394"/>
      <c r="CD294" s="394"/>
      <c r="CE294" s="394"/>
      <c r="CF294" s="394"/>
      <c r="CG294" s="394"/>
      <c r="CH294" s="394"/>
      <c r="CI294" s="394"/>
      <c r="CJ294" s="394"/>
      <c r="CK294" s="394"/>
      <c r="CL294" s="394"/>
      <c r="CM294" s="394"/>
      <c r="CN294" s="394"/>
      <c r="CO294" s="394"/>
      <c r="CP294" s="394"/>
      <c r="CQ294" s="394"/>
      <c r="CR294" s="394"/>
      <c r="CS294" s="394"/>
      <c r="CT294" s="394"/>
      <c r="CU294" s="394"/>
      <c r="CV294" s="394"/>
      <c r="CW294" s="394"/>
      <c r="CX294" s="394"/>
      <c r="CY294" s="394"/>
      <c r="CZ294" s="394"/>
    </row>
    <row r="295" s="603" customFormat="true" ht="15" customHeight="true" x14ac:dyDescent="0.2">
      <c r="A295" s="604"/>
      <c r="B295" s="217"/>
      <c r="C295" s="216"/>
      <c r="V295" s="395"/>
      <c r="W295" s="395"/>
      <c r="X295" s="395"/>
      <c r="Y295" s="395"/>
      <c r="Z295" s="395"/>
      <c r="AA295" s="395"/>
      <c r="AB295" s="395"/>
      <c r="AC295" s="395"/>
      <c r="AD295" s="395"/>
      <c r="AE295" s="395"/>
      <c r="AF295" s="395"/>
      <c r="AG295" s="395"/>
      <c r="AH295" s="395"/>
      <c r="AI295" s="395"/>
      <c r="AJ295" s="395"/>
      <c r="AK295" s="395"/>
      <c r="AL295" s="395"/>
      <c r="AM295" s="395"/>
      <c r="AN295" s="395"/>
      <c r="AO295" s="395"/>
      <c r="AP295" s="395"/>
      <c r="AQ295" s="395"/>
      <c r="AR295" s="395"/>
      <c r="AS295" s="395"/>
      <c r="AT295" s="395"/>
      <c r="AU295" s="395"/>
      <c r="AV295" s="395"/>
      <c r="AW295" s="395"/>
      <c r="AX295" s="395"/>
      <c r="AY295" s="395"/>
      <c r="AZ295" s="395"/>
      <c r="BA295" s="359"/>
      <c r="BB295" s="357"/>
      <c r="BC295" s="357"/>
      <c r="BD295" s="357"/>
      <c r="BE295" s="357"/>
      <c r="BF295" s="357"/>
      <c r="BG295" s="357"/>
      <c r="BH295" s="357"/>
      <c r="BI295" s="357"/>
      <c r="BJ295" s="357"/>
      <c r="BK295" s="357"/>
      <c r="BL295" s="357"/>
      <c r="BM295" s="357"/>
      <c r="BN295" s="357"/>
      <c r="BO295" s="357"/>
      <c r="BP295" s="357"/>
      <c r="BQ295" s="357"/>
      <c r="BR295" s="357"/>
      <c r="BS295" s="357"/>
      <c r="BT295" s="357"/>
      <c r="BU295" s="359"/>
      <c r="BV295" s="394"/>
      <c r="BW295" s="394"/>
      <c r="BX295" s="394"/>
      <c r="BY295" s="394"/>
      <c r="BZ295" s="394"/>
      <c r="CA295" s="394"/>
      <c r="CB295" s="394"/>
      <c r="CC295" s="394"/>
      <c r="CD295" s="394"/>
      <c r="CE295" s="394"/>
      <c r="CF295" s="394"/>
      <c r="CG295" s="394"/>
      <c r="CH295" s="394"/>
      <c r="CI295" s="394"/>
      <c r="CJ295" s="394"/>
      <c r="CK295" s="394"/>
      <c r="CL295" s="394"/>
      <c r="CM295" s="394"/>
      <c r="CN295" s="394"/>
      <c r="CO295" s="394"/>
      <c r="CP295" s="394"/>
      <c r="CQ295" s="394"/>
      <c r="CR295" s="394"/>
      <c r="CS295" s="394"/>
      <c r="CT295" s="394"/>
      <c r="CU295" s="394"/>
      <c r="CV295" s="394"/>
      <c r="CW295" s="394"/>
      <c r="CX295" s="394"/>
      <c r="CY295" s="394"/>
      <c r="CZ295" s="394"/>
    </row>
    <row r="296" s="603" customFormat="true" ht="15" customHeight="true" x14ac:dyDescent="0.2">
      <c r="A296" s="604"/>
      <c r="B296" s="217"/>
      <c r="C296" s="216"/>
      <c r="V296" s="395"/>
      <c r="W296" s="395"/>
      <c r="X296" s="395"/>
      <c r="Y296" s="395"/>
      <c r="Z296" s="395"/>
      <c r="AA296" s="395"/>
      <c r="AB296" s="395"/>
      <c r="AC296" s="395"/>
      <c r="AD296" s="395"/>
      <c r="AE296" s="395"/>
      <c r="AF296" s="395"/>
      <c r="AG296" s="395"/>
      <c r="AH296" s="395"/>
      <c r="AI296" s="395"/>
      <c r="AJ296" s="395"/>
      <c r="AK296" s="395"/>
      <c r="AL296" s="395"/>
      <c r="AM296" s="395"/>
      <c r="AN296" s="395"/>
      <c r="AO296" s="395"/>
      <c r="AP296" s="395"/>
      <c r="AQ296" s="395"/>
      <c r="AR296" s="395"/>
      <c r="AS296" s="395"/>
      <c r="AT296" s="395"/>
      <c r="AU296" s="395"/>
      <c r="AV296" s="395"/>
      <c r="AW296" s="395"/>
      <c r="AX296" s="395"/>
      <c r="AY296" s="395"/>
      <c r="AZ296" s="395"/>
      <c r="BA296" s="359"/>
      <c r="BB296" s="357"/>
      <c r="BC296" s="357"/>
      <c r="BD296" s="357"/>
      <c r="BE296" s="357"/>
      <c r="BF296" s="357"/>
      <c r="BG296" s="357"/>
      <c r="BH296" s="357"/>
      <c r="BI296" s="357"/>
      <c r="BJ296" s="357"/>
      <c r="BK296" s="357"/>
      <c r="BL296" s="357"/>
      <c r="BM296" s="357"/>
      <c r="BN296" s="357"/>
      <c r="BO296" s="357"/>
      <c r="BP296" s="357"/>
      <c r="BQ296" s="357"/>
      <c r="BR296" s="357"/>
      <c r="BS296" s="357"/>
      <c r="BT296" s="357"/>
      <c r="BU296" s="359"/>
      <c r="BV296" s="394"/>
      <c r="BW296" s="394"/>
      <c r="BX296" s="394"/>
      <c r="BY296" s="394"/>
      <c r="BZ296" s="394"/>
      <c r="CA296" s="394"/>
      <c r="CB296" s="394"/>
      <c r="CC296" s="394"/>
      <c r="CD296" s="394"/>
      <c r="CE296" s="394"/>
      <c r="CF296" s="394"/>
      <c r="CG296" s="394"/>
      <c r="CH296" s="394"/>
      <c r="CI296" s="394"/>
      <c r="CJ296" s="394"/>
      <c r="CK296" s="394"/>
      <c r="CL296" s="394"/>
      <c r="CM296" s="394"/>
      <c r="CN296" s="394"/>
      <c r="CO296" s="394"/>
      <c r="CP296" s="394"/>
      <c r="CQ296" s="394"/>
      <c r="CR296" s="394"/>
      <c r="CS296" s="394"/>
      <c r="CT296" s="394"/>
      <c r="CU296" s="394"/>
      <c r="CV296" s="394"/>
      <c r="CW296" s="394"/>
      <c r="CX296" s="394"/>
      <c r="CY296" s="394"/>
      <c r="CZ296" s="394"/>
    </row>
    <row r="297" s="603" customFormat="true" ht="15" customHeight="true" x14ac:dyDescent="0.2">
      <c r="A297" s="604"/>
      <c r="B297" s="217"/>
      <c r="C297" s="216"/>
      <c r="V297" s="395"/>
      <c r="W297" s="395"/>
      <c r="X297" s="395"/>
      <c r="Y297" s="395"/>
      <c r="Z297" s="395"/>
      <c r="AA297" s="395"/>
      <c r="AB297" s="395"/>
      <c r="AC297" s="395"/>
      <c r="AD297" s="395"/>
      <c r="AE297" s="395"/>
      <c r="AF297" s="395"/>
      <c r="AG297" s="395"/>
      <c r="AH297" s="395"/>
      <c r="AI297" s="395"/>
      <c r="AJ297" s="395"/>
      <c r="AK297" s="395"/>
      <c r="AL297" s="395"/>
      <c r="AM297" s="395"/>
      <c r="AN297" s="395"/>
      <c r="AO297" s="395"/>
      <c r="AP297" s="395"/>
      <c r="AQ297" s="395"/>
      <c r="AR297" s="395"/>
      <c r="AS297" s="395"/>
      <c r="AT297" s="395"/>
      <c r="AU297" s="395"/>
      <c r="AV297" s="395"/>
      <c r="AW297" s="395"/>
      <c r="AX297" s="395"/>
      <c r="AY297" s="395"/>
      <c r="AZ297" s="395"/>
      <c r="BA297" s="359"/>
      <c r="BB297" s="357"/>
      <c r="BC297" s="357"/>
      <c r="BD297" s="357"/>
      <c r="BE297" s="357"/>
      <c r="BF297" s="357"/>
      <c r="BG297" s="357"/>
      <c r="BH297" s="357"/>
      <c r="BI297" s="357"/>
      <c r="BJ297" s="357"/>
      <c r="BK297" s="357"/>
      <c r="BL297" s="357"/>
      <c r="BM297" s="357"/>
      <c r="BN297" s="357"/>
      <c r="BO297" s="357"/>
      <c r="BP297" s="357"/>
      <c r="BQ297" s="357"/>
      <c r="BR297" s="357"/>
      <c r="BS297" s="357"/>
      <c r="BT297" s="357"/>
      <c r="BU297" s="359"/>
      <c r="BV297" s="394"/>
      <c r="BW297" s="394"/>
      <c r="BX297" s="394"/>
      <c r="BY297" s="394"/>
      <c r="BZ297" s="394"/>
      <c r="CA297" s="394"/>
      <c r="CB297" s="394"/>
      <c r="CC297" s="394"/>
      <c r="CD297" s="394"/>
      <c r="CE297" s="394"/>
      <c r="CF297" s="394"/>
      <c r="CG297" s="394"/>
      <c r="CH297" s="394"/>
      <c r="CI297" s="394"/>
      <c r="CJ297" s="394"/>
      <c r="CK297" s="394"/>
      <c r="CL297" s="394"/>
      <c r="CM297" s="394"/>
      <c r="CN297" s="394"/>
      <c r="CO297" s="394"/>
      <c r="CP297" s="394"/>
      <c r="CQ297" s="394"/>
      <c r="CR297" s="394"/>
      <c r="CS297" s="394"/>
      <c r="CT297" s="394"/>
      <c r="CU297" s="394"/>
      <c r="CV297" s="394"/>
      <c r="CW297" s="394"/>
      <c r="CX297" s="394"/>
      <c r="CY297" s="394"/>
      <c r="CZ297" s="394"/>
    </row>
    <row r="298" s="603" customFormat="true" ht="15" customHeight="true" x14ac:dyDescent="0.2">
      <c r="B298" s="602"/>
      <c r="V298" s="395"/>
      <c r="W298" s="395"/>
      <c r="X298" s="395"/>
      <c r="Y298" s="395"/>
      <c r="Z298" s="395"/>
      <c r="AA298" s="395"/>
      <c r="AB298" s="395"/>
      <c r="AC298" s="395"/>
      <c r="AD298" s="395"/>
      <c r="AE298" s="395"/>
      <c r="AF298" s="395"/>
      <c r="AG298" s="395"/>
      <c r="AH298" s="395"/>
      <c r="AI298" s="395"/>
      <c r="AJ298" s="395"/>
      <c r="AK298" s="395"/>
      <c r="AL298" s="395"/>
      <c r="AM298" s="395"/>
      <c r="AN298" s="395"/>
      <c r="AO298" s="395"/>
      <c r="AP298" s="395"/>
      <c r="AQ298" s="395"/>
      <c r="AR298" s="395"/>
      <c r="AS298" s="395"/>
      <c r="AT298" s="395"/>
      <c r="AU298" s="395"/>
      <c r="AV298" s="395"/>
      <c r="AW298" s="395"/>
      <c r="AX298" s="395"/>
      <c r="AY298" s="395"/>
      <c r="AZ298" s="395"/>
      <c r="BA298" s="359"/>
      <c r="BB298" s="357"/>
      <c r="BC298" s="357"/>
      <c r="BD298" s="357"/>
      <c r="BE298" s="357"/>
      <c r="BF298" s="357"/>
      <c r="BG298" s="357"/>
      <c r="BH298" s="357"/>
      <c r="BI298" s="357"/>
      <c r="BJ298" s="357"/>
      <c r="BK298" s="357"/>
      <c r="BL298" s="357"/>
      <c r="BM298" s="357"/>
      <c r="BN298" s="357"/>
      <c r="BO298" s="357"/>
      <c r="BP298" s="357"/>
      <c r="BQ298" s="357"/>
      <c r="BR298" s="357"/>
      <c r="BS298" s="357"/>
      <c r="BT298" s="357"/>
      <c r="BU298" s="359"/>
      <c r="BV298" s="394"/>
      <c r="BW298" s="394"/>
      <c r="BX298" s="394"/>
      <c r="BY298" s="394"/>
      <c r="BZ298" s="394"/>
      <c r="CA298" s="394"/>
      <c r="CB298" s="394"/>
      <c r="CC298" s="394"/>
      <c r="CD298" s="394"/>
      <c r="CE298" s="394"/>
      <c r="CF298" s="394"/>
      <c r="CG298" s="394"/>
      <c r="CH298" s="394"/>
      <c r="CI298" s="394"/>
      <c r="CJ298" s="394"/>
      <c r="CK298" s="394"/>
      <c r="CL298" s="394"/>
      <c r="CM298" s="394"/>
      <c r="CN298" s="394"/>
      <c r="CO298" s="394"/>
      <c r="CP298" s="394"/>
      <c r="CQ298" s="394"/>
      <c r="CR298" s="394"/>
      <c r="CS298" s="394"/>
      <c r="CT298" s="394"/>
      <c r="CU298" s="394"/>
      <c r="CV298" s="394"/>
      <c r="CW298" s="394"/>
      <c r="CX298" s="394"/>
      <c r="CY298" s="394"/>
      <c r="CZ298" s="394"/>
    </row>
    <row r="299" s="603" customFormat="true" ht="15" customHeight="true" x14ac:dyDescent="0.2">
      <c r="A299" s="564"/>
      <c r="B299" s="563"/>
      <c r="C299" s="564"/>
      <c r="D299" s="564"/>
      <c r="V299" s="395"/>
      <c r="W299" s="395"/>
      <c r="X299" s="395"/>
      <c r="Y299" s="395"/>
      <c r="Z299" s="395"/>
      <c r="AA299" s="395"/>
      <c r="AB299" s="395"/>
      <c r="AC299" s="395"/>
      <c r="AD299" s="395"/>
      <c r="AE299" s="395"/>
      <c r="AF299" s="395"/>
      <c r="AG299" s="395"/>
      <c r="AH299" s="395"/>
      <c r="AI299" s="395"/>
      <c r="AJ299" s="395"/>
      <c r="AK299" s="395"/>
      <c r="AL299" s="395"/>
      <c r="AM299" s="395"/>
      <c r="AN299" s="395"/>
      <c r="AO299" s="395"/>
      <c r="AP299" s="395"/>
      <c r="AQ299" s="395"/>
      <c r="AR299" s="395"/>
      <c r="AS299" s="395"/>
      <c r="AT299" s="395"/>
      <c r="AU299" s="395"/>
      <c r="AV299" s="395"/>
      <c r="AW299" s="395"/>
      <c r="AX299" s="395"/>
      <c r="AY299" s="395"/>
      <c r="AZ299" s="395"/>
      <c r="BA299" s="359"/>
      <c r="BB299" s="357"/>
      <c r="BC299" s="357"/>
      <c r="BD299" s="357"/>
      <c r="BE299" s="357"/>
      <c r="BF299" s="357"/>
      <c r="BG299" s="357"/>
      <c r="BH299" s="357"/>
      <c r="BI299" s="357"/>
      <c r="BJ299" s="357"/>
      <c r="BK299" s="357"/>
      <c r="BL299" s="357"/>
      <c r="BM299" s="357"/>
      <c r="BN299" s="357"/>
      <c r="BO299" s="357"/>
      <c r="BP299" s="357"/>
      <c r="BQ299" s="357"/>
      <c r="BR299" s="357"/>
      <c r="BS299" s="357"/>
      <c r="BT299" s="357"/>
      <c r="BU299" s="359"/>
      <c r="BV299" s="394"/>
      <c r="BW299" s="394"/>
      <c r="BX299" s="394"/>
      <c r="BY299" s="394"/>
      <c r="BZ299" s="394"/>
      <c r="CA299" s="394"/>
      <c r="CB299" s="394"/>
      <c r="CC299" s="394"/>
      <c r="CD299" s="394"/>
      <c r="CE299" s="394"/>
      <c r="CF299" s="394"/>
      <c r="CG299" s="394"/>
      <c r="CH299" s="394"/>
      <c r="CI299" s="394"/>
      <c r="CJ299" s="394"/>
      <c r="CK299" s="394"/>
      <c r="CL299" s="394"/>
      <c r="CM299" s="394"/>
      <c r="CN299" s="394"/>
      <c r="CO299" s="394"/>
      <c r="CP299" s="394"/>
      <c r="CQ299" s="394"/>
      <c r="CR299" s="394"/>
      <c r="CS299" s="394"/>
      <c r="CT299" s="394"/>
      <c r="CU299" s="394"/>
      <c r="CV299" s="394"/>
      <c r="CW299" s="394"/>
      <c r="CX299" s="394"/>
      <c r="CY299" s="394"/>
      <c r="CZ299" s="394"/>
    </row>
    <row r="300" s="603" customFormat="true" ht="15" customHeight="true" x14ac:dyDescent="0.2">
      <c r="A300" s="604"/>
      <c r="B300" s="217"/>
      <c r="C300" s="215"/>
      <c r="D300" s="215"/>
      <c r="V300" s="395"/>
      <c r="W300" s="395"/>
      <c r="X300" s="395"/>
      <c r="Y300" s="395"/>
      <c r="Z300" s="395"/>
      <c r="AA300" s="395"/>
      <c r="AB300" s="395"/>
      <c r="AC300" s="395"/>
      <c r="AD300" s="395"/>
      <c r="AE300" s="395"/>
      <c r="AF300" s="395"/>
      <c r="AG300" s="395"/>
      <c r="AH300" s="395"/>
      <c r="AI300" s="395"/>
      <c r="AJ300" s="395"/>
      <c r="AK300" s="395"/>
      <c r="AL300" s="395"/>
      <c r="AM300" s="395"/>
      <c r="AN300" s="395"/>
      <c r="AO300" s="395"/>
      <c r="AP300" s="395"/>
      <c r="AQ300" s="395"/>
      <c r="AR300" s="395"/>
      <c r="AS300" s="395"/>
      <c r="AT300" s="395"/>
      <c r="AU300" s="395"/>
      <c r="AV300" s="395"/>
      <c r="AW300" s="395"/>
      <c r="AX300" s="395"/>
      <c r="AY300" s="395"/>
      <c r="AZ300" s="395"/>
      <c r="BA300" s="359"/>
      <c r="BB300" s="357"/>
      <c r="BC300" s="357"/>
      <c r="BD300" s="357"/>
      <c r="BE300" s="357"/>
      <c r="BF300" s="357"/>
      <c r="BG300" s="357"/>
      <c r="BH300" s="357"/>
      <c r="BI300" s="357"/>
      <c r="BJ300" s="357"/>
      <c r="BK300" s="357"/>
      <c r="BL300" s="357"/>
      <c r="BM300" s="357"/>
      <c r="BN300" s="357"/>
      <c r="BO300" s="357"/>
      <c r="BP300" s="357"/>
      <c r="BQ300" s="357"/>
      <c r="BR300" s="357"/>
      <c r="BS300" s="357"/>
      <c r="BT300" s="357"/>
      <c r="BU300" s="359"/>
      <c r="BV300" s="394"/>
      <c r="BW300" s="394"/>
      <c r="BX300" s="394"/>
      <c r="BY300" s="394"/>
      <c r="BZ300" s="394"/>
      <c r="CA300" s="394"/>
      <c r="CB300" s="394"/>
      <c r="CC300" s="394"/>
      <c r="CD300" s="394"/>
      <c r="CE300" s="394"/>
      <c r="CF300" s="394"/>
      <c r="CG300" s="394"/>
      <c r="CH300" s="394"/>
      <c r="CI300" s="394"/>
      <c r="CJ300" s="394"/>
      <c r="CK300" s="394"/>
      <c r="CL300" s="394"/>
      <c r="CM300" s="394"/>
      <c r="CN300" s="394"/>
      <c r="CO300" s="394"/>
      <c r="CP300" s="394"/>
      <c r="CQ300" s="394"/>
      <c r="CR300" s="394"/>
      <c r="CS300" s="394"/>
      <c r="CT300" s="394"/>
      <c r="CU300" s="394"/>
      <c r="CV300" s="394"/>
      <c r="CW300" s="394"/>
      <c r="CX300" s="394"/>
      <c r="CY300" s="394"/>
      <c r="CZ300" s="394"/>
    </row>
    <row r="301" s="603" customFormat="true" ht="15" customHeight="true" x14ac:dyDescent="0.2">
      <c r="A301" s="604"/>
      <c r="B301" s="217"/>
      <c r="C301" s="215"/>
      <c r="D301" s="215"/>
      <c r="V301" s="395"/>
      <c r="W301" s="395"/>
      <c r="X301" s="395"/>
      <c r="Y301" s="395"/>
      <c r="Z301" s="395"/>
      <c r="AA301" s="395"/>
      <c r="AB301" s="395"/>
      <c r="AC301" s="395"/>
      <c r="AD301" s="395"/>
      <c r="AE301" s="395"/>
      <c r="AF301" s="395"/>
      <c r="AG301" s="395"/>
      <c r="AH301" s="395"/>
      <c r="AI301" s="395"/>
      <c r="AJ301" s="395"/>
      <c r="AK301" s="395"/>
      <c r="AL301" s="395"/>
      <c r="AM301" s="395"/>
      <c r="AN301" s="395"/>
      <c r="AO301" s="395"/>
      <c r="AP301" s="395"/>
      <c r="AQ301" s="395"/>
      <c r="AR301" s="395"/>
      <c r="AS301" s="395"/>
      <c r="AT301" s="395"/>
      <c r="AU301" s="395"/>
      <c r="AV301" s="395"/>
      <c r="AW301" s="395"/>
      <c r="AX301" s="395"/>
      <c r="AY301" s="395"/>
      <c r="AZ301" s="395"/>
      <c r="BA301" s="359"/>
      <c r="BB301" s="357"/>
      <c r="BC301" s="357"/>
      <c r="BD301" s="357"/>
      <c r="BE301" s="357"/>
      <c r="BF301" s="357"/>
      <c r="BG301" s="357"/>
      <c r="BH301" s="357"/>
      <c r="BI301" s="357"/>
      <c r="BJ301" s="357"/>
      <c r="BK301" s="357"/>
      <c r="BL301" s="357"/>
      <c r="BM301" s="357"/>
      <c r="BN301" s="357"/>
      <c r="BO301" s="357"/>
      <c r="BP301" s="357"/>
      <c r="BQ301" s="357"/>
      <c r="BR301" s="357"/>
      <c r="BS301" s="357"/>
      <c r="BT301" s="357"/>
      <c r="BU301" s="359"/>
      <c r="BV301" s="394"/>
      <c r="BW301" s="394"/>
      <c r="BX301" s="394"/>
      <c r="BY301" s="394"/>
      <c r="BZ301" s="394"/>
      <c r="CA301" s="394"/>
      <c r="CB301" s="394"/>
      <c r="CC301" s="394"/>
      <c r="CD301" s="394"/>
      <c r="CE301" s="394"/>
      <c r="CF301" s="394"/>
      <c r="CG301" s="394"/>
      <c r="CH301" s="394"/>
      <c r="CI301" s="394"/>
      <c r="CJ301" s="394"/>
      <c r="CK301" s="394"/>
      <c r="CL301" s="394"/>
      <c r="CM301" s="394"/>
      <c r="CN301" s="394"/>
      <c r="CO301" s="394"/>
      <c r="CP301" s="394"/>
      <c r="CQ301" s="394"/>
      <c r="CR301" s="394"/>
      <c r="CS301" s="394"/>
      <c r="CT301" s="394"/>
      <c r="CU301" s="394"/>
      <c r="CV301" s="394"/>
      <c r="CW301" s="394"/>
      <c r="CX301" s="394"/>
      <c r="CY301" s="394"/>
      <c r="CZ301" s="394"/>
    </row>
    <row r="302" s="603" customFormat="true" ht="15" customHeight="true" x14ac:dyDescent="0.2">
      <c r="A302" s="604"/>
      <c r="B302" s="217"/>
      <c r="C302" s="215"/>
      <c r="D302" s="215"/>
      <c r="V302" s="395"/>
      <c r="W302" s="395"/>
      <c r="X302" s="395"/>
      <c r="Y302" s="395"/>
      <c r="Z302" s="395"/>
      <c r="AA302" s="395"/>
      <c r="AB302" s="395"/>
      <c r="AC302" s="395"/>
      <c r="AD302" s="395"/>
      <c r="AE302" s="395"/>
      <c r="AF302" s="395"/>
      <c r="AG302" s="395"/>
      <c r="AH302" s="395"/>
      <c r="AI302" s="395"/>
      <c r="AJ302" s="395"/>
      <c r="AK302" s="395"/>
      <c r="AL302" s="395"/>
      <c r="AM302" s="395"/>
      <c r="AN302" s="395"/>
      <c r="AO302" s="395"/>
      <c r="AP302" s="395"/>
      <c r="AQ302" s="395"/>
      <c r="AR302" s="395"/>
      <c r="AS302" s="395"/>
      <c r="AT302" s="395"/>
      <c r="AU302" s="395"/>
      <c r="AV302" s="395"/>
      <c r="AW302" s="395"/>
      <c r="AX302" s="395"/>
      <c r="AY302" s="395"/>
      <c r="AZ302" s="395"/>
      <c r="BA302" s="359"/>
      <c r="BB302" s="357"/>
      <c r="BC302" s="357"/>
      <c r="BD302" s="357"/>
      <c r="BE302" s="357"/>
      <c r="BF302" s="357"/>
      <c r="BG302" s="357"/>
      <c r="BH302" s="357"/>
      <c r="BI302" s="357"/>
      <c r="BJ302" s="357"/>
      <c r="BK302" s="357"/>
      <c r="BL302" s="357"/>
      <c r="BM302" s="357"/>
      <c r="BN302" s="357"/>
      <c r="BO302" s="357"/>
      <c r="BP302" s="357"/>
      <c r="BQ302" s="357"/>
      <c r="BR302" s="357"/>
      <c r="BS302" s="357"/>
      <c r="BT302" s="357"/>
      <c r="BU302" s="359"/>
      <c r="BV302" s="394"/>
      <c r="BW302" s="394"/>
      <c r="BX302" s="394"/>
      <c r="BY302" s="394"/>
      <c r="BZ302" s="394"/>
      <c r="CA302" s="394"/>
      <c r="CB302" s="394"/>
      <c r="CC302" s="394"/>
      <c r="CD302" s="394"/>
      <c r="CE302" s="394"/>
      <c r="CF302" s="394"/>
      <c r="CG302" s="394"/>
      <c r="CH302" s="394"/>
      <c r="CI302" s="394"/>
      <c r="CJ302" s="394"/>
      <c r="CK302" s="394"/>
      <c r="CL302" s="394"/>
      <c r="CM302" s="394"/>
      <c r="CN302" s="394"/>
      <c r="CO302" s="394"/>
      <c r="CP302" s="394"/>
      <c r="CQ302" s="394"/>
      <c r="CR302" s="394"/>
      <c r="CS302" s="394"/>
      <c r="CT302" s="394"/>
      <c r="CU302" s="394"/>
      <c r="CV302" s="394"/>
      <c r="CW302" s="394"/>
      <c r="CX302" s="394"/>
      <c r="CY302" s="394"/>
      <c r="CZ302" s="394"/>
    </row>
    <row r="303" s="603" customFormat="true" ht="15" customHeight="true" x14ac:dyDescent="0.2">
      <c r="A303" s="604"/>
      <c r="B303" s="217"/>
      <c r="C303" s="216"/>
      <c r="D303" s="216"/>
      <c r="V303" s="395"/>
      <c r="W303" s="395"/>
      <c r="X303" s="395"/>
      <c r="Y303" s="395"/>
      <c r="Z303" s="395"/>
      <c r="AA303" s="395"/>
      <c r="AB303" s="395"/>
      <c r="AC303" s="395"/>
      <c r="AD303" s="395"/>
      <c r="AE303" s="395"/>
      <c r="AF303" s="395"/>
      <c r="AG303" s="395"/>
      <c r="AH303" s="395"/>
      <c r="AI303" s="395"/>
      <c r="AJ303" s="395"/>
      <c r="AK303" s="395"/>
      <c r="AL303" s="395"/>
      <c r="AM303" s="395"/>
      <c r="AN303" s="395"/>
      <c r="AO303" s="395"/>
      <c r="AP303" s="395"/>
      <c r="AQ303" s="395"/>
      <c r="AR303" s="395"/>
      <c r="AS303" s="395"/>
      <c r="AT303" s="395"/>
      <c r="AU303" s="395"/>
      <c r="AV303" s="395"/>
      <c r="AW303" s="395"/>
      <c r="AX303" s="395"/>
      <c r="AY303" s="395"/>
      <c r="AZ303" s="395"/>
      <c r="BA303" s="359"/>
      <c r="BB303" s="357"/>
      <c r="BC303" s="357"/>
      <c r="BD303" s="357"/>
      <c r="BE303" s="357"/>
      <c r="BF303" s="357"/>
      <c r="BG303" s="357"/>
      <c r="BH303" s="357"/>
      <c r="BI303" s="357"/>
      <c r="BJ303" s="357"/>
      <c r="BK303" s="357"/>
      <c r="BL303" s="357"/>
      <c r="BM303" s="357"/>
      <c r="BN303" s="357"/>
      <c r="BO303" s="357"/>
      <c r="BP303" s="357"/>
      <c r="BQ303" s="357"/>
      <c r="BR303" s="357"/>
      <c r="BS303" s="357"/>
      <c r="BT303" s="357"/>
      <c r="BU303" s="359"/>
      <c r="BV303" s="394"/>
      <c r="BW303" s="394"/>
      <c r="BX303" s="394"/>
      <c r="BY303" s="394"/>
      <c r="BZ303" s="394"/>
      <c r="CA303" s="394"/>
      <c r="CB303" s="394"/>
      <c r="CC303" s="394"/>
      <c r="CD303" s="394"/>
      <c r="CE303" s="394"/>
      <c r="CF303" s="394"/>
      <c r="CG303" s="394"/>
      <c r="CH303" s="394"/>
      <c r="CI303" s="394"/>
      <c r="CJ303" s="394"/>
      <c r="CK303" s="394"/>
      <c r="CL303" s="394"/>
      <c r="CM303" s="394"/>
      <c r="CN303" s="394"/>
      <c r="CO303" s="394"/>
      <c r="CP303" s="394"/>
      <c r="CQ303" s="394"/>
      <c r="CR303" s="394"/>
      <c r="CS303" s="394"/>
      <c r="CT303" s="394"/>
      <c r="CU303" s="394"/>
      <c r="CV303" s="394"/>
      <c r="CW303" s="394"/>
      <c r="CX303" s="394"/>
      <c r="CY303" s="394"/>
      <c r="CZ303" s="394"/>
    </row>
    <row r="304" s="603" customFormat="true" ht="15" customHeight="true" x14ac:dyDescent="0.2">
      <c r="A304" s="604"/>
      <c r="B304" s="217"/>
      <c r="C304" s="216"/>
      <c r="D304" s="216"/>
      <c r="V304" s="395"/>
      <c r="W304" s="395"/>
      <c r="X304" s="395"/>
      <c r="Y304" s="395"/>
      <c r="Z304" s="395"/>
      <c r="AA304" s="395"/>
      <c r="AB304" s="395"/>
      <c r="AC304" s="395"/>
      <c r="AD304" s="395"/>
      <c r="AE304" s="395"/>
      <c r="AF304" s="395"/>
      <c r="AG304" s="395"/>
      <c r="AH304" s="395"/>
      <c r="AI304" s="395"/>
      <c r="AJ304" s="395"/>
      <c r="AK304" s="395"/>
      <c r="AL304" s="395"/>
      <c r="AM304" s="395"/>
      <c r="AN304" s="395"/>
      <c r="AO304" s="395"/>
      <c r="AP304" s="395"/>
      <c r="AQ304" s="395"/>
      <c r="AR304" s="395"/>
      <c r="AS304" s="395"/>
      <c r="AT304" s="395"/>
      <c r="AU304" s="395"/>
      <c r="AV304" s="395"/>
      <c r="AW304" s="395"/>
      <c r="AX304" s="395"/>
      <c r="AY304" s="395"/>
      <c r="AZ304" s="395"/>
      <c r="BA304" s="359"/>
      <c r="BB304" s="357"/>
      <c r="BC304" s="357"/>
      <c r="BD304" s="357"/>
      <c r="BE304" s="357"/>
      <c r="BF304" s="357"/>
      <c r="BG304" s="357"/>
      <c r="BH304" s="357"/>
      <c r="BI304" s="357"/>
      <c r="BJ304" s="357"/>
      <c r="BK304" s="357"/>
      <c r="BL304" s="357"/>
      <c r="BM304" s="357"/>
      <c r="BN304" s="357"/>
      <c r="BO304" s="357"/>
      <c r="BP304" s="357"/>
      <c r="BQ304" s="357"/>
      <c r="BR304" s="357"/>
      <c r="BS304" s="357"/>
      <c r="BT304" s="357"/>
      <c r="BU304" s="359"/>
      <c r="BV304" s="394"/>
      <c r="BW304" s="394"/>
      <c r="BX304" s="394"/>
      <c r="BY304" s="394"/>
      <c r="BZ304" s="394"/>
      <c r="CA304" s="394"/>
      <c r="CB304" s="394"/>
      <c r="CC304" s="394"/>
      <c r="CD304" s="394"/>
      <c r="CE304" s="394"/>
      <c r="CF304" s="394"/>
      <c r="CG304" s="394"/>
      <c r="CH304" s="394"/>
      <c r="CI304" s="394"/>
      <c r="CJ304" s="394"/>
      <c r="CK304" s="394"/>
      <c r="CL304" s="394"/>
      <c r="CM304" s="394"/>
      <c r="CN304" s="394"/>
      <c r="CO304" s="394"/>
      <c r="CP304" s="394"/>
      <c r="CQ304" s="394"/>
      <c r="CR304" s="394"/>
      <c r="CS304" s="394"/>
      <c r="CT304" s="394"/>
      <c r="CU304" s="394"/>
      <c r="CV304" s="394"/>
      <c r="CW304" s="394"/>
      <c r="CX304" s="394"/>
      <c r="CY304" s="394"/>
      <c r="CZ304" s="394"/>
    </row>
    <row r="305" s="603" customFormat="true" ht="15" customHeight="true" x14ac:dyDescent="0.2">
      <c r="A305" s="604"/>
      <c r="B305" s="217"/>
      <c r="C305" s="216"/>
      <c r="D305" s="216"/>
      <c r="V305" s="395"/>
      <c r="W305" s="395"/>
      <c r="X305" s="395"/>
      <c r="Y305" s="395"/>
      <c r="Z305" s="395"/>
      <c r="AA305" s="395"/>
      <c r="AB305" s="395"/>
      <c r="AC305" s="395"/>
      <c r="AD305" s="395"/>
      <c r="AE305" s="395"/>
      <c r="AF305" s="395"/>
      <c r="AG305" s="395"/>
      <c r="AH305" s="395"/>
      <c r="AI305" s="395"/>
      <c r="AJ305" s="395"/>
      <c r="AK305" s="395"/>
      <c r="AL305" s="395"/>
      <c r="AM305" s="395"/>
      <c r="AN305" s="395"/>
      <c r="AO305" s="395"/>
      <c r="AP305" s="395"/>
      <c r="AQ305" s="395"/>
      <c r="AR305" s="395"/>
      <c r="AS305" s="395"/>
      <c r="AT305" s="395"/>
      <c r="AU305" s="395"/>
      <c r="AV305" s="395"/>
      <c r="AW305" s="395"/>
      <c r="AX305" s="395"/>
      <c r="AY305" s="395"/>
      <c r="AZ305" s="395"/>
      <c r="BA305" s="359"/>
      <c r="BB305" s="357"/>
      <c r="BC305" s="357"/>
      <c r="BD305" s="357"/>
      <c r="BE305" s="357"/>
      <c r="BF305" s="357"/>
      <c r="BG305" s="357"/>
      <c r="BH305" s="357"/>
      <c r="BI305" s="357"/>
      <c r="BJ305" s="357"/>
      <c r="BK305" s="357"/>
      <c r="BL305" s="357"/>
      <c r="BM305" s="357"/>
      <c r="BN305" s="357"/>
      <c r="BO305" s="357"/>
      <c r="BP305" s="357"/>
      <c r="BQ305" s="357"/>
      <c r="BR305" s="357"/>
      <c r="BS305" s="357"/>
      <c r="BT305" s="357"/>
      <c r="BU305" s="359"/>
      <c r="BV305" s="394"/>
      <c r="BW305" s="394"/>
      <c r="BX305" s="394"/>
      <c r="BY305" s="394"/>
      <c r="BZ305" s="394"/>
      <c r="CA305" s="394"/>
      <c r="CB305" s="394"/>
      <c r="CC305" s="394"/>
      <c r="CD305" s="394"/>
      <c r="CE305" s="394"/>
      <c r="CF305" s="394"/>
      <c r="CG305" s="394"/>
      <c r="CH305" s="394"/>
      <c r="CI305" s="394"/>
      <c r="CJ305" s="394"/>
      <c r="CK305" s="394"/>
      <c r="CL305" s="394"/>
      <c r="CM305" s="394"/>
      <c r="CN305" s="394"/>
      <c r="CO305" s="394"/>
      <c r="CP305" s="394"/>
      <c r="CQ305" s="394"/>
      <c r="CR305" s="394"/>
      <c r="CS305" s="394"/>
      <c r="CT305" s="394"/>
      <c r="CU305" s="394"/>
      <c r="CV305" s="394"/>
      <c r="CW305" s="394"/>
      <c r="CX305" s="394"/>
      <c r="CY305" s="394"/>
      <c r="CZ305" s="394"/>
    </row>
    <row r="306" s="603" customFormat="true" ht="15" customHeight="true" x14ac:dyDescent="0.2">
      <c r="B306" s="602"/>
      <c r="V306" s="395"/>
      <c r="W306" s="395"/>
      <c r="X306" s="395"/>
      <c r="Y306" s="395"/>
      <c r="Z306" s="395"/>
      <c r="AA306" s="395"/>
      <c r="AB306" s="395"/>
      <c r="AC306" s="395"/>
      <c r="AD306" s="395"/>
      <c r="AE306" s="395"/>
      <c r="AF306" s="395"/>
      <c r="AG306" s="395"/>
      <c r="AH306" s="395"/>
      <c r="AI306" s="395"/>
      <c r="AJ306" s="395"/>
      <c r="AK306" s="395"/>
      <c r="AL306" s="395"/>
      <c r="AM306" s="395"/>
      <c r="AN306" s="395"/>
      <c r="AO306" s="395"/>
      <c r="AP306" s="395"/>
      <c r="AQ306" s="395"/>
      <c r="AR306" s="395"/>
      <c r="AS306" s="395"/>
      <c r="AT306" s="395"/>
      <c r="AU306" s="395"/>
      <c r="AV306" s="395"/>
      <c r="AW306" s="395"/>
      <c r="AX306" s="395"/>
      <c r="AY306" s="395"/>
      <c r="AZ306" s="395"/>
      <c r="BA306" s="359"/>
      <c r="BB306" s="357"/>
      <c r="BC306" s="357"/>
      <c r="BD306" s="357"/>
      <c r="BE306" s="357"/>
      <c r="BF306" s="357"/>
      <c r="BG306" s="357"/>
      <c r="BH306" s="357"/>
      <c r="BI306" s="357"/>
      <c r="BJ306" s="357"/>
      <c r="BK306" s="357"/>
      <c r="BL306" s="357"/>
      <c r="BM306" s="357"/>
      <c r="BN306" s="357"/>
      <c r="BO306" s="357"/>
      <c r="BP306" s="357"/>
      <c r="BQ306" s="357"/>
      <c r="BR306" s="357"/>
      <c r="BS306" s="357"/>
      <c r="BT306" s="357"/>
      <c r="BU306" s="359"/>
      <c r="BV306" s="394"/>
      <c r="BW306" s="394"/>
      <c r="BX306" s="394"/>
      <c r="BY306" s="394"/>
      <c r="BZ306" s="394"/>
      <c r="CA306" s="394"/>
      <c r="CB306" s="394"/>
      <c r="CC306" s="394"/>
      <c r="CD306" s="394"/>
      <c r="CE306" s="394"/>
      <c r="CF306" s="394"/>
      <c r="CG306" s="394"/>
      <c r="CH306" s="394"/>
      <c r="CI306" s="394"/>
      <c r="CJ306" s="394"/>
      <c r="CK306" s="394"/>
      <c r="CL306" s="394"/>
      <c r="CM306" s="394"/>
      <c r="CN306" s="394"/>
      <c r="CO306" s="394"/>
      <c r="CP306" s="394"/>
      <c r="CQ306" s="394"/>
      <c r="CR306" s="394"/>
      <c r="CS306" s="394"/>
      <c r="CT306" s="394"/>
      <c r="CU306" s="394"/>
      <c r="CV306" s="394"/>
      <c r="CW306" s="394"/>
      <c r="CX306" s="394"/>
      <c r="CY306" s="394"/>
      <c r="CZ306" s="394"/>
    </row>
    <row r="307" s="603" customFormat="true" ht="15" customHeight="true" x14ac:dyDescent="0.2">
      <c r="B307" s="602"/>
      <c r="V307" s="395"/>
      <c r="W307" s="395"/>
      <c r="X307" s="395"/>
      <c r="Y307" s="395"/>
      <c r="Z307" s="395"/>
      <c r="AA307" s="395"/>
      <c r="AB307" s="395"/>
      <c r="AC307" s="395"/>
      <c r="AD307" s="395"/>
      <c r="AE307" s="395"/>
      <c r="AF307" s="395"/>
      <c r="AG307" s="395"/>
      <c r="AH307" s="395"/>
      <c r="AI307" s="395"/>
      <c r="AJ307" s="395"/>
      <c r="AK307" s="395"/>
      <c r="AL307" s="395"/>
      <c r="AM307" s="395"/>
      <c r="AN307" s="395"/>
      <c r="AO307" s="395"/>
      <c r="AP307" s="395"/>
      <c r="AQ307" s="395"/>
      <c r="AR307" s="395"/>
      <c r="AS307" s="395"/>
      <c r="AT307" s="395"/>
      <c r="AU307" s="395"/>
      <c r="AV307" s="395"/>
      <c r="AW307" s="395"/>
      <c r="AX307" s="395"/>
      <c r="AY307" s="395"/>
      <c r="AZ307" s="395"/>
      <c r="BA307" s="359"/>
      <c r="BB307" s="357"/>
      <c r="BC307" s="357"/>
      <c r="BD307" s="357"/>
      <c r="BE307" s="357"/>
      <c r="BF307" s="357"/>
      <c r="BG307" s="357"/>
      <c r="BH307" s="357"/>
      <c r="BI307" s="357"/>
      <c r="BJ307" s="357"/>
      <c r="BK307" s="357"/>
      <c r="BL307" s="357"/>
      <c r="BM307" s="357"/>
      <c r="BN307" s="357"/>
      <c r="BO307" s="357"/>
      <c r="BP307" s="357"/>
      <c r="BQ307" s="357"/>
      <c r="BR307" s="357"/>
      <c r="BS307" s="357"/>
      <c r="BT307" s="357"/>
      <c r="BU307" s="359"/>
      <c r="BV307" s="394"/>
      <c r="BW307" s="394"/>
      <c r="BX307" s="394"/>
      <c r="BY307" s="394"/>
      <c r="BZ307" s="394"/>
      <c r="CA307" s="394"/>
      <c r="CB307" s="394"/>
      <c r="CC307" s="394"/>
      <c r="CD307" s="394"/>
      <c r="CE307" s="394"/>
      <c r="CF307" s="394"/>
      <c r="CG307" s="394"/>
      <c r="CH307" s="394"/>
      <c r="CI307" s="394"/>
      <c r="CJ307" s="394"/>
      <c r="CK307" s="394"/>
      <c r="CL307" s="394"/>
      <c r="CM307" s="394"/>
      <c r="CN307" s="394"/>
      <c r="CO307" s="394"/>
      <c r="CP307" s="394"/>
      <c r="CQ307" s="394"/>
      <c r="CR307" s="394"/>
      <c r="CS307" s="394"/>
      <c r="CT307" s="394"/>
      <c r="CU307" s="394"/>
      <c r="CV307" s="394"/>
      <c r="CW307" s="394"/>
      <c r="CX307" s="394"/>
      <c r="CY307" s="394"/>
      <c r="CZ307" s="394"/>
    </row>
    <row r="308" s="603" customFormat="true" ht="15" customHeight="true" x14ac:dyDescent="0.2">
      <c r="B308" s="602"/>
      <c r="V308" s="395"/>
      <c r="W308" s="395"/>
      <c r="X308" s="395"/>
      <c r="Y308" s="395"/>
      <c r="Z308" s="395"/>
      <c r="AA308" s="395"/>
      <c r="AB308" s="395"/>
      <c r="AC308" s="395"/>
      <c r="AD308" s="395"/>
      <c r="AE308" s="395"/>
      <c r="AF308" s="395"/>
      <c r="AG308" s="395"/>
      <c r="AH308" s="395"/>
      <c r="AI308" s="395"/>
      <c r="AJ308" s="395"/>
      <c r="AK308" s="395"/>
      <c r="AL308" s="395"/>
      <c r="AM308" s="395"/>
      <c r="AN308" s="395"/>
      <c r="AO308" s="395"/>
      <c r="AP308" s="395"/>
      <c r="AQ308" s="395"/>
      <c r="AR308" s="395"/>
      <c r="AS308" s="395"/>
      <c r="AT308" s="395"/>
      <c r="AU308" s="395"/>
      <c r="AV308" s="395"/>
      <c r="AW308" s="395"/>
      <c r="AX308" s="395"/>
      <c r="AY308" s="395"/>
      <c r="AZ308" s="395"/>
      <c r="BA308" s="359"/>
      <c r="BB308" s="357"/>
      <c r="BC308" s="357"/>
      <c r="BD308" s="357"/>
      <c r="BE308" s="357"/>
      <c r="BF308" s="357"/>
      <c r="BG308" s="357"/>
      <c r="BH308" s="357"/>
      <c r="BI308" s="357"/>
      <c r="BJ308" s="357"/>
      <c r="BK308" s="357"/>
      <c r="BL308" s="357"/>
      <c r="BM308" s="357"/>
      <c r="BN308" s="357"/>
      <c r="BO308" s="357"/>
      <c r="BP308" s="357"/>
      <c r="BQ308" s="357"/>
      <c r="BR308" s="357"/>
      <c r="BS308" s="357"/>
      <c r="BT308" s="357"/>
      <c r="BU308" s="359"/>
      <c r="BV308" s="394"/>
      <c r="BW308" s="394"/>
      <c r="BX308" s="394"/>
      <c r="BY308" s="394"/>
      <c r="BZ308" s="394"/>
      <c r="CA308" s="394"/>
      <c r="CB308" s="394"/>
      <c r="CC308" s="394"/>
      <c r="CD308" s="394"/>
      <c r="CE308" s="394"/>
      <c r="CF308" s="394"/>
      <c r="CG308" s="394"/>
      <c r="CH308" s="394"/>
      <c r="CI308" s="394"/>
      <c r="CJ308" s="394"/>
      <c r="CK308" s="394"/>
      <c r="CL308" s="394"/>
      <c r="CM308" s="394"/>
      <c r="CN308" s="394"/>
      <c r="CO308" s="394"/>
      <c r="CP308" s="394"/>
      <c r="CQ308" s="394"/>
      <c r="CR308" s="394"/>
      <c r="CS308" s="394"/>
      <c r="CT308" s="394"/>
      <c r="CU308" s="394"/>
      <c r="CV308" s="394"/>
      <c r="CW308" s="394"/>
      <c r="CX308" s="394"/>
      <c r="CY308" s="394"/>
      <c r="CZ308" s="394"/>
    </row>
    <row r="309" s="603" customFormat="true" ht="15" customHeight="true" x14ac:dyDescent="0.2">
      <c r="B309" s="602"/>
      <c r="V309" s="395"/>
      <c r="W309" s="395"/>
      <c r="X309" s="395"/>
      <c r="Y309" s="395"/>
      <c r="Z309" s="395"/>
      <c r="AA309" s="395"/>
      <c r="AB309" s="395"/>
      <c r="AC309" s="395"/>
      <c r="AD309" s="395"/>
      <c r="AE309" s="395"/>
      <c r="AF309" s="395"/>
      <c r="AG309" s="395"/>
      <c r="AH309" s="395"/>
      <c r="AI309" s="395"/>
      <c r="AJ309" s="395"/>
      <c r="AK309" s="395"/>
      <c r="AL309" s="395"/>
      <c r="AM309" s="395"/>
      <c r="AN309" s="395"/>
      <c r="AO309" s="395"/>
      <c r="AP309" s="395"/>
      <c r="AQ309" s="395"/>
      <c r="AR309" s="395"/>
      <c r="AS309" s="395"/>
      <c r="AT309" s="395"/>
      <c r="AU309" s="395"/>
      <c r="AV309" s="395"/>
      <c r="AW309" s="395"/>
      <c r="AX309" s="395"/>
      <c r="AY309" s="395"/>
      <c r="AZ309" s="395"/>
      <c r="BA309" s="359"/>
      <c r="BB309" s="357"/>
      <c r="BC309" s="357"/>
      <c r="BD309" s="357"/>
      <c r="BE309" s="357"/>
      <c r="BF309" s="357"/>
      <c r="BG309" s="357"/>
      <c r="BH309" s="357"/>
      <c r="BI309" s="357"/>
      <c r="BJ309" s="357"/>
      <c r="BK309" s="357"/>
      <c r="BL309" s="357"/>
      <c r="BM309" s="357"/>
      <c r="BN309" s="357"/>
      <c r="BO309" s="357"/>
      <c r="BP309" s="357"/>
      <c r="BQ309" s="357"/>
      <c r="BR309" s="357"/>
      <c r="BS309" s="357"/>
      <c r="BT309" s="357"/>
      <c r="BU309" s="359"/>
      <c r="BV309" s="394"/>
      <c r="BW309" s="394"/>
      <c r="BX309" s="394"/>
      <c r="BY309" s="394"/>
      <c r="BZ309" s="394"/>
      <c r="CA309" s="394"/>
      <c r="CB309" s="394"/>
      <c r="CC309" s="394"/>
      <c r="CD309" s="394"/>
      <c r="CE309" s="394"/>
      <c r="CF309" s="394"/>
      <c r="CG309" s="394"/>
      <c r="CH309" s="394"/>
      <c r="CI309" s="394"/>
      <c r="CJ309" s="394"/>
      <c r="CK309" s="394"/>
      <c r="CL309" s="394"/>
      <c r="CM309" s="394"/>
      <c r="CN309" s="394"/>
      <c r="CO309" s="394"/>
      <c r="CP309" s="394"/>
      <c r="CQ309" s="394"/>
      <c r="CR309" s="394"/>
      <c r="CS309" s="394"/>
      <c r="CT309" s="394"/>
      <c r="CU309" s="394"/>
      <c r="CV309" s="394"/>
      <c r="CW309" s="394"/>
      <c r="CX309" s="394"/>
      <c r="CY309" s="394"/>
      <c r="CZ309" s="394"/>
    </row>
    <row r="310" s="603" customFormat="true" ht="15" customHeight="true" x14ac:dyDescent="0.2">
      <c r="B310" s="602"/>
      <c r="V310" s="395"/>
      <c r="W310" s="395"/>
      <c r="X310" s="395"/>
      <c r="Y310" s="395"/>
      <c r="Z310" s="395"/>
      <c r="AA310" s="395"/>
      <c r="AB310" s="395"/>
      <c r="AC310" s="395"/>
      <c r="AD310" s="395"/>
      <c r="AE310" s="395"/>
      <c r="AF310" s="395"/>
      <c r="AG310" s="395"/>
      <c r="AH310" s="395"/>
      <c r="AI310" s="395"/>
      <c r="AJ310" s="395"/>
      <c r="AK310" s="395"/>
      <c r="AL310" s="395"/>
      <c r="AM310" s="395"/>
      <c r="AN310" s="395"/>
      <c r="AO310" s="395"/>
      <c r="AP310" s="395"/>
      <c r="AQ310" s="395"/>
      <c r="AR310" s="395"/>
      <c r="AS310" s="395"/>
      <c r="AT310" s="395"/>
      <c r="AU310" s="395"/>
      <c r="AV310" s="395"/>
      <c r="AW310" s="395"/>
      <c r="AX310" s="395"/>
      <c r="AY310" s="395"/>
      <c r="AZ310" s="395"/>
      <c r="BA310" s="359"/>
      <c r="BB310" s="357"/>
      <c r="BC310" s="357"/>
      <c r="BD310" s="357"/>
      <c r="BE310" s="357"/>
      <c r="BF310" s="357"/>
      <c r="BG310" s="357"/>
      <c r="BH310" s="357"/>
      <c r="BI310" s="357"/>
      <c r="BJ310" s="357"/>
      <c r="BK310" s="357"/>
      <c r="BL310" s="357"/>
      <c r="BM310" s="357"/>
      <c r="BN310" s="357"/>
      <c r="BO310" s="357"/>
      <c r="BP310" s="357"/>
      <c r="BQ310" s="357"/>
      <c r="BR310" s="357"/>
      <c r="BS310" s="357"/>
      <c r="BT310" s="357"/>
      <c r="BU310" s="359"/>
      <c r="BV310" s="394"/>
      <c r="BW310" s="394"/>
      <c r="BX310" s="394"/>
      <c r="BY310" s="394"/>
      <c r="BZ310" s="394"/>
      <c r="CA310" s="394"/>
      <c r="CB310" s="394"/>
      <c r="CC310" s="394"/>
      <c r="CD310" s="394"/>
      <c r="CE310" s="394"/>
      <c r="CF310" s="394"/>
      <c r="CG310" s="394"/>
      <c r="CH310" s="394"/>
      <c r="CI310" s="394"/>
      <c r="CJ310" s="394"/>
      <c r="CK310" s="394"/>
      <c r="CL310" s="394"/>
      <c r="CM310" s="394"/>
      <c r="CN310" s="394"/>
      <c r="CO310" s="394"/>
      <c r="CP310" s="394"/>
      <c r="CQ310" s="394"/>
      <c r="CR310" s="394"/>
      <c r="CS310" s="394"/>
      <c r="CT310" s="394"/>
      <c r="CU310" s="394"/>
      <c r="CV310" s="394"/>
      <c r="CW310" s="394"/>
      <c r="CX310" s="394"/>
      <c r="CY310" s="394"/>
      <c r="CZ310" s="394"/>
    </row>
    <row r="311" s="603" customFormat="true" ht="15" customHeight="true" x14ac:dyDescent="0.2">
      <c r="B311" s="602"/>
      <c r="V311" s="395"/>
      <c r="W311" s="395"/>
      <c r="X311" s="395"/>
      <c r="Y311" s="395"/>
      <c r="Z311" s="395"/>
      <c r="AA311" s="395"/>
      <c r="AB311" s="395"/>
      <c r="AC311" s="395"/>
      <c r="AD311" s="395"/>
      <c r="AE311" s="395"/>
      <c r="AF311" s="395"/>
      <c r="AG311" s="395"/>
      <c r="AH311" s="395"/>
      <c r="AI311" s="395"/>
      <c r="AJ311" s="395"/>
      <c r="AK311" s="395"/>
      <c r="AL311" s="395"/>
      <c r="AM311" s="395"/>
      <c r="AN311" s="395"/>
      <c r="AO311" s="395"/>
      <c r="AP311" s="395"/>
      <c r="AQ311" s="395"/>
      <c r="AR311" s="395"/>
      <c r="AS311" s="395"/>
      <c r="AT311" s="395"/>
      <c r="AU311" s="395"/>
      <c r="AV311" s="395"/>
      <c r="AW311" s="395"/>
      <c r="AX311" s="395"/>
      <c r="AY311" s="395"/>
      <c r="AZ311" s="395"/>
      <c r="BA311" s="359"/>
      <c r="BB311" s="357"/>
      <c r="BC311" s="357"/>
      <c r="BD311" s="357"/>
      <c r="BE311" s="357"/>
      <c r="BF311" s="357"/>
      <c r="BG311" s="357"/>
      <c r="BH311" s="357"/>
      <c r="BI311" s="357"/>
      <c r="BJ311" s="357"/>
      <c r="BK311" s="357"/>
      <c r="BL311" s="357"/>
      <c r="BM311" s="357"/>
      <c r="BN311" s="357"/>
      <c r="BO311" s="357"/>
      <c r="BP311" s="357"/>
      <c r="BQ311" s="357"/>
      <c r="BR311" s="357"/>
      <c r="BS311" s="357"/>
      <c r="BT311" s="357"/>
      <c r="BU311" s="359"/>
      <c r="BV311" s="394"/>
      <c r="BW311" s="394"/>
      <c r="BX311" s="394"/>
      <c r="BY311" s="394"/>
      <c r="BZ311" s="394"/>
      <c r="CA311" s="394"/>
      <c r="CB311" s="394"/>
      <c r="CC311" s="394"/>
      <c r="CD311" s="394"/>
      <c r="CE311" s="394"/>
      <c r="CF311" s="394"/>
      <c r="CG311" s="394"/>
      <c r="CH311" s="394"/>
      <c r="CI311" s="394"/>
      <c r="CJ311" s="394"/>
      <c r="CK311" s="394"/>
      <c r="CL311" s="394"/>
      <c r="CM311" s="394"/>
      <c r="CN311" s="394"/>
      <c r="CO311" s="394"/>
      <c r="CP311" s="394"/>
      <c r="CQ311" s="394"/>
      <c r="CR311" s="394"/>
      <c r="CS311" s="394"/>
      <c r="CT311" s="394"/>
      <c r="CU311" s="394"/>
      <c r="CV311" s="394"/>
      <c r="CW311" s="394"/>
      <c r="CX311" s="394"/>
      <c r="CY311" s="394"/>
      <c r="CZ311" s="394"/>
    </row>
    <row r="312" s="603" customFormat="true" ht="15" customHeight="true" x14ac:dyDescent="0.2">
      <c r="B312" s="602"/>
      <c r="V312" s="395"/>
      <c r="W312" s="395"/>
      <c r="X312" s="395"/>
      <c r="Y312" s="395"/>
      <c r="Z312" s="395"/>
      <c r="AA312" s="395"/>
      <c r="AB312" s="395"/>
      <c r="AC312" s="395"/>
      <c r="AD312" s="395"/>
      <c r="AE312" s="395"/>
      <c r="AF312" s="395"/>
      <c r="AG312" s="395"/>
      <c r="AH312" s="395"/>
      <c r="AI312" s="395"/>
      <c r="AJ312" s="395"/>
      <c r="AK312" s="395"/>
      <c r="AL312" s="395"/>
      <c r="AM312" s="395"/>
      <c r="AN312" s="395"/>
      <c r="AO312" s="395"/>
      <c r="AP312" s="395"/>
      <c r="AQ312" s="395"/>
      <c r="AR312" s="395"/>
      <c r="AS312" s="395"/>
      <c r="AT312" s="395"/>
      <c r="AU312" s="395"/>
      <c r="AV312" s="395"/>
      <c r="AW312" s="395"/>
      <c r="AX312" s="395"/>
      <c r="AY312" s="395"/>
      <c r="AZ312" s="395"/>
      <c r="BA312" s="359"/>
      <c r="BB312" s="357"/>
      <c r="BC312" s="357"/>
      <c r="BD312" s="357"/>
      <c r="BE312" s="357"/>
      <c r="BF312" s="357"/>
      <c r="BG312" s="357"/>
      <c r="BH312" s="357"/>
      <c r="BI312" s="357"/>
      <c r="BJ312" s="357"/>
      <c r="BK312" s="357"/>
      <c r="BL312" s="357"/>
      <c r="BM312" s="357"/>
      <c r="BN312" s="357"/>
      <c r="BO312" s="357"/>
      <c r="BP312" s="357"/>
      <c r="BQ312" s="357"/>
      <c r="BR312" s="357"/>
      <c r="BS312" s="357"/>
      <c r="BT312" s="357"/>
      <c r="BU312" s="359"/>
      <c r="BV312" s="394"/>
      <c r="BW312" s="394"/>
      <c r="BX312" s="394"/>
      <c r="BY312" s="394"/>
      <c r="BZ312" s="394"/>
      <c r="CA312" s="394"/>
      <c r="CB312" s="394"/>
      <c r="CC312" s="394"/>
      <c r="CD312" s="394"/>
      <c r="CE312" s="394"/>
      <c r="CF312" s="394"/>
      <c r="CG312" s="394"/>
      <c r="CH312" s="394"/>
      <c r="CI312" s="394"/>
      <c r="CJ312" s="394"/>
      <c r="CK312" s="394"/>
      <c r="CL312" s="394"/>
      <c r="CM312" s="394"/>
      <c r="CN312" s="394"/>
      <c r="CO312" s="394"/>
      <c r="CP312" s="394"/>
      <c r="CQ312" s="394"/>
      <c r="CR312" s="394"/>
      <c r="CS312" s="394"/>
      <c r="CT312" s="394"/>
      <c r="CU312" s="394"/>
      <c r="CV312" s="394"/>
      <c r="CW312" s="394"/>
      <c r="CX312" s="394"/>
      <c r="CY312" s="394"/>
      <c r="CZ312" s="394"/>
    </row>
    <row r="313" s="603" customFormat="true" ht="15" customHeight="true" x14ac:dyDescent="0.2">
      <c r="B313" s="602"/>
      <c r="V313" s="395"/>
      <c r="W313" s="395"/>
      <c r="X313" s="395"/>
      <c r="Y313" s="395"/>
      <c r="Z313" s="395"/>
      <c r="AA313" s="395"/>
      <c r="AB313" s="395"/>
      <c r="AC313" s="395"/>
      <c r="AD313" s="395"/>
      <c r="AE313" s="395"/>
      <c r="AF313" s="395"/>
      <c r="AG313" s="395"/>
      <c r="AH313" s="395"/>
      <c r="AI313" s="395"/>
      <c r="AJ313" s="395"/>
      <c r="AK313" s="395"/>
      <c r="AL313" s="395"/>
      <c r="AM313" s="395"/>
      <c r="AN313" s="395"/>
      <c r="AO313" s="395"/>
      <c r="AP313" s="395"/>
      <c r="AQ313" s="395"/>
      <c r="AR313" s="395"/>
      <c r="AS313" s="395"/>
      <c r="AT313" s="395"/>
      <c r="AU313" s="395"/>
      <c r="AV313" s="395"/>
      <c r="AW313" s="395"/>
      <c r="AX313" s="395"/>
      <c r="AY313" s="395"/>
      <c r="AZ313" s="395"/>
      <c r="BA313" s="359"/>
      <c r="BB313" s="357"/>
      <c r="BC313" s="357"/>
      <c r="BD313" s="357"/>
      <c r="BE313" s="357"/>
      <c r="BF313" s="357"/>
      <c r="BG313" s="357"/>
      <c r="BH313" s="357"/>
      <c r="BI313" s="357"/>
      <c r="BJ313" s="357"/>
      <c r="BK313" s="357"/>
      <c r="BL313" s="357"/>
      <c r="BM313" s="357"/>
      <c r="BN313" s="357"/>
      <c r="BO313" s="357"/>
      <c r="BP313" s="357"/>
      <c r="BQ313" s="357"/>
      <c r="BR313" s="357"/>
      <c r="BS313" s="357"/>
      <c r="BT313" s="357"/>
      <c r="BU313" s="359"/>
      <c r="BV313" s="394"/>
      <c r="BW313" s="394"/>
      <c r="BX313" s="394"/>
      <c r="BY313" s="394"/>
      <c r="BZ313" s="394"/>
      <c r="CA313" s="394"/>
      <c r="CB313" s="394"/>
      <c r="CC313" s="394"/>
      <c r="CD313" s="394"/>
      <c r="CE313" s="394"/>
      <c r="CF313" s="394"/>
      <c r="CG313" s="394"/>
      <c r="CH313" s="394"/>
      <c r="CI313" s="394"/>
      <c r="CJ313" s="394"/>
      <c r="CK313" s="394"/>
      <c r="CL313" s="394"/>
      <c r="CM313" s="394"/>
      <c r="CN313" s="394"/>
      <c r="CO313" s="394"/>
      <c r="CP313" s="394"/>
      <c r="CQ313" s="394"/>
      <c r="CR313" s="394"/>
      <c r="CS313" s="394"/>
      <c r="CT313" s="394"/>
      <c r="CU313" s="394"/>
      <c r="CV313" s="394"/>
      <c r="CW313" s="394"/>
      <c r="CX313" s="394"/>
      <c r="CY313" s="394"/>
      <c r="CZ313" s="394"/>
    </row>
    <row r="314" s="603" customFormat="true" ht="15" customHeight="true" x14ac:dyDescent="0.2">
      <c r="B314" s="602"/>
      <c r="V314" s="395"/>
      <c r="W314" s="395"/>
      <c r="X314" s="395"/>
      <c r="Y314" s="395"/>
      <c r="Z314" s="395"/>
      <c r="AA314" s="395"/>
      <c r="AB314" s="395"/>
      <c r="AC314" s="395"/>
      <c r="AD314" s="395"/>
      <c r="AE314" s="395"/>
      <c r="AF314" s="395"/>
      <c r="AG314" s="395"/>
      <c r="AH314" s="395"/>
      <c r="AI314" s="395"/>
      <c r="AJ314" s="395"/>
      <c r="AK314" s="395"/>
      <c r="AL314" s="395"/>
      <c r="AM314" s="395"/>
      <c r="AN314" s="395"/>
      <c r="AO314" s="395"/>
      <c r="AP314" s="395"/>
      <c r="AQ314" s="395"/>
      <c r="AR314" s="395"/>
      <c r="AS314" s="395"/>
      <c r="AT314" s="395"/>
      <c r="AU314" s="395"/>
      <c r="AV314" s="395"/>
      <c r="AW314" s="395"/>
      <c r="AX314" s="395"/>
      <c r="AY314" s="395"/>
      <c r="AZ314" s="395"/>
      <c r="BA314" s="359"/>
      <c r="BB314" s="357"/>
      <c r="BC314" s="357"/>
      <c r="BD314" s="357"/>
      <c r="BE314" s="357"/>
      <c r="BF314" s="357"/>
      <c r="BG314" s="357"/>
      <c r="BH314" s="357"/>
      <c r="BI314" s="357"/>
      <c r="BJ314" s="357"/>
      <c r="BK314" s="357"/>
      <c r="BL314" s="357"/>
      <c r="BM314" s="357"/>
      <c r="BN314" s="357"/>
      <c r="BO314" s="357"/>
      <c r="BP314" s="357"/>
      <c r="BQ314" s="357"/>
      <c r="BR314" s="357"/>
      <c r="BS314" s="357"/>
      <c r="BT314" s="357"/>
      <c r="BU314" s="359"/>
      <c r="BV314" s="394"/>
      <c r="BW314" s="394"/>
      <c r="BX314" s="394"/>
      <c r="BY314" s="394"/>
      <c r="BZ314" s="394"/>
      <c r="CA314" s="394"/>
      <c r="CB314" s="394"/>
      <c r="CC314" s="394"/>
      <c r="CD314" s="394"/>
      <c r="CE314" s="394"/>
      <c r="CF314" s="394"/>
      <c r="CG314" s="394"/>
      <c r="CH314" s="394"/>
      <c r="CI314" s="394"/>
      <c r="CJ314" s="394"/>
      <c r="CK314" s="394"/>
      <c r="CL314" s="394"/>
      <c r="CM314" s="394"/>
      <c r="CN314" s="394"/>
      <c r="CO314" s="394"/>
      <c r="CP314" s="394"/>
      <c r="CQ314" s="394"/>
      <c r="CR314" s="394"/>
      <c r="CS314" s="394"/>
      <c r="CT314" s="394"/>
      <c r="CU314" s="394"/>
      <c r="CV314" s="394"/>
      <c r="CW314" s="394"/>
      <c r="CX314" s="394"/>
      <c r="CY314" s="394"/>
      <c r="CZ314" s="394"/>
    </row>
    <row r="315" s="603" customFormat="true" ht="15" customHeight="true" x14ac:dyDescent="0.2">
      <c r="B315" s="602"/>
      <c r="V315" s="395"/>
      <c r="W315" s="395"/>
      <c r="X315" s="395"/>
      <c r="Y315" s="395"/>
      <c r="Z315" s="395"/>
      <c r="AA315" s="395"/>
      <c r="AB315" s="395"/>
      <c r="AC315" s="395"/>
      <c r="AD315" s="395"/>
      <c r="AE315" s="395"/>
      <c r="AF315" s="395"/>
      <c r="AG315" s="395"/>
      <c r="AH315" s="395"/>
      <c r="AI315" s="395"/>
      <c r="AJ315" s="395"/>
      <c r="AK315" s="395"/>
      <c r="AL315" s="395"/>
      <c r="AM315" s="395"/>
      <c r="AN315" s="395"/>
      <c r="AO315" s="395"/>
      <c r="AP315" s="395"/>
      <c r="AQ315" s="395"/>
      <c r="AR315" s="395"/>
      <c r="AS315" s="395"/>
      <c r="AT315" s="395"/>
      <c r="AU315" s="395"/>
      <c r="AV315" s="395"/>
      <c r="AW315" s="395"/>
      <c r="AX315" s="395"/>
      <c r="AY315" s="395"/>
      <c r="AZ315" s="395"/>
      <c r="BA315" s="359"/>
      <c r="BB315" s="357"/>
      <c r="BC315" s="357"/>
      <c r="BD315" s="357"/>
      <c r="BE315" s="357"/>
      <c r="BF315" s="357"/>
      <c r="BG315" s="357"/>
      <c r="BH315" s="357"/>
      <c r="BI315" s="357"/>
      <c r="BJ315" s="357"/>
      <c r="BK315" s="357"/>
      <c r="BL315" s="357"/>
      <c r="BM315" s="357"/>
      <c r="BN315" s="357"/>
      <c r="BO315" s="357"/>
      <c r="BP315" s="357"/>
      <c r="BQ315" s="357"/>
      <c r="BR315" s="357"/>
      <c r="BS315" s="357"/>
      <c r="BT315" s="357"/>
      <c r="BU315" s="359"/>
      <c r="BV315" s="394"/>
      <c r="BW315" s="394"/>
      <c r="BX315" s="394"/>
      <c r="BY315" s="394"/>
      <c r="BZ315" s="394"/>
      <c r="CA315" s="394"/>
      <c r="CB315" s="394"/>
      <c r="CC315" s="394"/>
      <c r="CD315" s="394"/>
      <c r="CE315" s="394"/>
      <c r="CF315" s="394"/>
      <c r="CG315" s="394"/>
      <c r="CH315" s="394"/>
      <c r="CI315" s="394"/>
      <c r="CJ315" s="394"/>
      <c r="CK315" s="394"/>
      <c r="CL315" s="394"/>
      <c r="CM315" s="394"/>
      <c r="CN315" s="394"/>
      <c r="CO315" s="394"/>
      <c r="CP315" s="394"/>
      <c r="CQ315" s="394"/>
      <c r="CR315" s="394"/>
      <c r="CS315" s="394"/>
      <c r="CT315" s="394"/>
      <c r="CU315" s="394"/>
      <c r="CV315" s="394"/>
      <c r="CW315" s="394"/>
      <c r="CX315" s="394"/>
      <c r="CY315" s="394"/>
      <c r="CZ315" s="394"/>
    </row>
    <row r="316" s="603" customFormat="true" ht="15" customHeight="true" x14ac:dyDescent="0.2">
      <c r="B316" s="602"/>
      <c r="V316" s="395"/>
      <c r="W316" s="395"/>
      <c r="X316" s="395"/>
      <c r="Y316" s="395"/>
      <c r="Z316" s="395"/>
      <c r="AA316" s="395"/>
      <c r="AB316" s="395"/>
      <c r="AC316" s="395"/>
      <c r="AD316" s="395"/>
      <c r="AE316" s="395"/>
      <c r="AF316" s="395"/>
      <c r="AG316" s="395"/>
      <c r="AH316" s="395"/>
      <c r="AI316" s="395"/>
      <c r="AJ316" s="395"/>
      <c r="AK316" s="395"/>
      <c r="AL316" s="395"/>
      <c r="AM316" s="395"/>
      <c r="AN316" s="395"/>
      <c r="AO316" s="395"/>
      <c r="AP316" s="395"/>
      <c r="AQ316" s="395"/>
      <c r="AR316" s="395"/>
      <c r="AS316" s="395"/>
      <c r="AT316" s="395"/>
      <c r="AU316" s="395"/>
      <c r="AV316" s="395"/>
      <c r="AW316" s="395"/>
      <c r="AX316" s="395"/>
      <c r="AY316" s="395"/>
      <c r="AZ316" s="395"/>
      <c r="BA316" s="359"/>
      <c r="BB316" s="357"/>
      <c r="BC316" s="357"/>
      <c r="BD316" s="357"/>
      <c r="BE316" s="357"/>
      <c r="BF316" s="357"/>
      <c r="BG316" s="357"/>
      <c r="BH316" s="357"/>
      <c r="BI316" s="357"/>
      <c r="BJ316" s="357"/>
      <c r="BK316" s="357"/>
      <c r="BL316" s="357"/>
      <c r="BM316" s="357"/>
      <c r="BN316" s="357"/>
      <c r="BO316" s="357"/>
      <c r="BP316" s="357"/>
      <c r="BQ316" s="357"/>
      <c r="BR316" s="357"/>
      <c r="BS316" s="357"/>
      <c r="BT316" s="357"/>
      <c r="BU316" s="359"/>
      <c r="BV316" s="394"/>
      <c r="BW316" s="394"/>
      <c r="BX316" s="394"/>
      <c r="BY316" s="394"/>
      <c r="BZ316" s="394"/>
      <c r="CA316" s="394"/>
      <c r="CB316" s="394"/>
      <c r="CC316" s="394"/>
      <c r="CD316" s="394"/>
      <c r="CE316" s="394"/>
      <c r="CF316" s="394"/>
      <c r="CG316" s="394"/>
      <c r="CH316" s="394"/>
      <c r="CI316" s="394"/>
      <c r="CJ316" s="394"/>
      <c r="CK316" s="394"/>
      <c r="CL316" s="394"/>
      <c r="CM316" s="394"/>
      <c r="CN316" s="394"/>
      <c r="CO316" s="394"/>
      <c r="CP316" s="394"/>
      <c r="CQ316" s="394"/>
      <c r="CR316" s="394"/>
      <c r="CS316" s="394"/>
      <c r="CT316" s="394"/>
      <c r="CU316" s="394"/>
      <c r="CV316" s="394"/>
      <c r="CW316" s="394"/>
      <c r="CX316" s="394"/>
      <c r="CY316" s="394"/>
      <c r="CZ316" s="394"/>
    </row>
    <row r="317" s="603" customFormat="true" ht="15" customHeight="true" x14ac:dyDescent="0.2">
      <c r="B317" s="602"/>
      <c r="V317" s="395"/>
      <c r="W317" s="395"/>
      <c r="X317" s="395"/>
      <c r="Y317" s="395"/>
      <c r="Z317" s="395"/>
      <c r="AA317" s="395"/>
      <c r="AB317" s="395"/>
      <c r="AC317" s="395"/>
      <c r="AD317" s="395"/>
      <c r="AE317" s="395"/>
      <c r="AF317" s="395"/>
      <c r="AG317" s="395"/>
      <c r="AH317" s="395"/>
      <c r="AI317" s="395"/>
      <c r="AJ317" s="395"/>
      <c r="AK317" s="395"/>
      <c r="AL317" s="395"/>
      <c r="AM317" s="395"/>
      <c r="AN317" s="395"/>
      <c r="AO317" s="395"/>
      <c r="AP317" s="395"/>
      <c r="AQ317" s="395"/>
      <c r="AR317" s="395"/>
      <c r="AS317" s="395"/>
      <c r="AT317" s="395"/>
      <c r="AU317" s="395"/>
      <c r="AV317" s="395"/>
      <c r="AW317" s="395"/>
      <c r="AX317" s="395"/>
      <c r="AY317" s="395"/>
      <c r="AZ317" s="395"/>
      <c r="BA317" s="359"/>
      <c r="BB317" s="357"/>
      <c r="BC317" s="357"/>
      <c r="BD317" s="357"/>
      <c r="BE317" s="357"/>
      <c r="BF317" s="357"/>
      <c r="BG317" s="357"/>
      <c r="BH317" s="357"/>
      <c r="BI317" s="357"/>
      <c r="BJ317" s="357"/>
      <c r="BK317" s="357"/>
      <c r="BL317" s="357"/>
      <c r="BM317" s="357"/>
      <c r="BN317" s="357"/>
      <c r="BO317" s="357"/>
      <c r="BP317" s="357"/>
      <c r="BQ317" s="357"/>
      <c r="BR317" s="357"/>
      <c r="BS317" s="357"/>
      <c r="BT317" s="357"/>
      <c r="BU317" s="359"/>
      <c r="BV317" s="394"/>
      <c r="BW317" s="394"/>
      <c r="BX317" s="394"/>
      <c r="BY317" s="394"/>
      <c r="BZ317" s="394"/>
      <c r="CA317" s="394"/>
      <c r="CB317" s="394"/>
      <c r="CC317" s="394"/>
      <c r="CD317" s="394"/>
      <c r="CE317" s="394"/>
      <c r="CF317" s="394"/>
      <c r="CG317" s="394"/>
      <c r="CH317" s="394"/>
      <c r="CI317" s="394"/>
      <c r="CJ317" s="394"/>
      <c r="CK317" s="394"/>
      <c r="CL317" s="394"/>
      <c r="CM317" s="394"/>
      <c r="CN317" s="394"/>
      <c r="CO317" s="394"/>
      <c r="CP317" s="394"/>
      <c r="CQ317" s="394"/>
      <c r="CR317" s="394"/>
      <c r="CS317" s="394"/>
      <c r="CT317" s="394"/>
      <c r="CU317" s="394"/>
      <c r="CV317" s="394"/>
      <c r="CW317" s="394"/>
      <c r="CX317" s="394"/>
      <c r="CY317" s="394"/>
      <c r="CZ317" s="394"/>
    </row>
    <row r="318" s="603" customFormat="true" ht="15" customHeight="true" x14ac:dyDescent="0.2">
      <c r="B318" s="602"/>
      <c r="V318" s="395"/>
      <c r="W318" s="395"/>
      <c r="X318" s="395"/>
      <c r="Y318" s="395"/>
      <c r="Z318" s="395"/>
      <c r="AA318" s="395"/>
      <c r="AB318" s="395"/>
      <c r="AC318" s="395"/>
      <c r="AD318" s="395"/>
      <c r="AE318" s="395"/>
      <c r="AF318" s="395"/>
      <c r="AG318" s="395"/>
      <c r="AH318" s="395"/>
      <c r="AI318" s="395"/>
      <c r="AJ318" s="395"/>
      <c r="AK318" s="395"/>
      <c r="AL318" s="395"/>
      <c r="AM318" s="395"/>
      <c r="AN318" s="395"/>
      <c r="AO318" s="395"/>
      <c r="AP318" s="395"/>
      <c r="AQ318" s="395"/>
      <c r="AR318" s="395"/>
      <c r="AS318" s="395"/>
      <c r="AT318" s="395"/>
      <c r="AU318" s="395"/>
      <c r="AV318" s="395"/>
      <c r="AW318" s="395"/>
      <c r="AX318" s="395"/>
      <c r="AY318" s="395"/>
      <c r="AZ318" s="395"/>
      <c r="BA318" s="359"/>
      <c r="BB318" s="357"/>
      <c r="BC318" s="357"/>
      <c r="BD318" s="357"/>
      <c r="BE318" s="357"/>
      <c r="BF318" s="357"/>
      <c r="BG318" s="357"/>
      <c r="BH318" s="357"/>
      <c r="BI318" s="357"/>
      <c r="BJ318" s="357"/>
      <c r="BK318" s="357"/>
      <c r="BL318" s="357"/>
      <c r="BM318" s="357"/>
      <c r="BN318" s="357"/>
      <c r="BO318" s="357"/>
      <c r="BP318" s="357"/>
      <c r="BQ318" s="357"/>
      <c r="BR318" s="357"/>
      <c r="BS318" s="357"/>
      <c r="BT318" s="357"/>
      <c r="BU318" s="359"/>
      <c r="BV318" s="394"/>
      <c r="BW318" s="394"/>
      <c r="BX318" s="394"/>
      <c r="BY318" s="394"/>
      <c r="BZ318" s="394"/>
      <c r="CA318" s="394"/>
      <c r="CB318" s="394"/>
      <c r="CC318" s="394"/>
      <c r="CD318" s="394"/>
      <c r="CE318" s="394"/>
      <c r="CF318" s="394"/>
      <c r="CG318" s="394"/>
      <c r="CH318" s="394"/>
      <c r="CI318" s="394"/>
      <c r="CJ318" s="394"/>
      <c r="CK318" s="394"/>
      <c r="CL318" s="394"/>
      <c r="CM318" s="394"/>
      <c r="CN318" s="394"/>
      <c r="CO318" s="394"/>
      <c r="CP318" s="394"/>
      <c r="CQ318" s="394"/>
      <c r="CR318" s="394"/>
      <c r="CS318" s="394"/>
      <c r="CT318" s="394"/>
      <c r="CU318" s="394"/>
      <c r="CV318" s="394"/>
      <c r="CW318" s="394"/>
      <c r="CX318" s="394"/>
      <c r="CY318" s="394"/>
      <c r="CZ318" s="394"/>
    </row>
    <row r="319" s="603" customFormat="true" ht="15" customHeight="true" x14ac:dyDescent="0.2">
      <c r="B319" s="602"/>
      <c r="V319" s="395"/>
      <c r="W319" s="395"/>
      <c r="X319" s="395"/>
      <c r="Y319" s="395"/>
      <c r="Z319" s="395"/>
      <c r="AA319" s="395"/>
      <c r="AB319" s="395"/>
      <c r="AC319" s="395"/>
      <c r="AD319" s="395"/>
      <c r="AE319" s="395"/>
      <c r="AF319" s="395"/>
      <c r="AG319" s="395"/>
      <c r="AH319" s="395"/>
      <c r="AI319" s="395"/>
      <c r="AJ319" s="395"/>
      <c r="AK319" s="395"/>
      <c r="AL319" s="395"/>
      <c r="AM319" s="395"/>
      <c r="AN319" s="395"/>
      <c r="AO319" s="395"/>
      <c r="AP319" s="395"/>
      <c r="AQ319" s="395"/>
      <c r="AR319" s="395"/>
      <c r="AS319" s="395"/>
      <c r="AT319" s="395"/>
      <c r="AU319" s="395"/>
      <c r="AV319" s="395"/>
      <c r="AW319" s="395"/>
      <c r="AX319" s="395"/>
      <c r="AY319" s="395"/>
      <c r="AZ319" s="395"/>
      <c r="BA319" s="359"/>
      <c r="BB319" s="357"/>
      <c r="BC319" s="357"/>
      <c r="BD319" s="357"/>
      <c r="BE319" s="357"/>
      <c r="BF319" s="357"/>
      <c r="BG319" s="357"/>
      <c r="BH319" s="357"/>
      <c r="BI319" s="357"/>
      <c r="BJ319" s="357"/>
      <c r="BK319" s="357"/>
      <c r="BL319" s="357"/>
      <c r="BM319" s="357"/>
      <c r="BN319" s="357"/>
      <c r="BO319" s="357"/>
      <c r="BP319" s="357"/>
      <c r="BQ319" s="357"/>
      <c r="BR319" s="357"/>
      <c r="BS319" s="357"/>
      <c r="BT319" s="357"/>
      <c r="BU319" s="359"/>
      <c r="BV319" s="394"/>
      <c r="BW319" s="394"/>
      <c r="BX319" s="394"/>
      <c r="BY319" s="394"/>
      <c r="BZ319" s="394"/>
      <c r="CA319" s="394"/>
      <c r="CB319" s="394"/>
      <c r="CC319" s="394"/>
      <c r="CD319" s="394"/>
      <c r="CE319" s="394"/>
      <c r="CF319" s="394"/>
      <c r="CG319" s="394"/>
      <c r="CH319" s="394"/>
      <c r="CI319" s="394"/>
      <c r="CJ319" s="394"/>
      <c r="CK319" s="394"/>
      <c r="CL319" s="394"/>
      <c r="CM319" s="394"/>
      <c r="CN319" s="394"/>
      <c r="CO319" s="394"/>
      <c r="CP319" s="394"/>
      <c r="CQ319" s="394"/>
      <c r="CR319" s="394"/>
      <c r="CS319" s="394"/>
      <c r="CT319" s="394"/>
      <c r="CU319" s="394"/>
      <c r="CV319" s="394"/>
      <c r="CW319" s="394"/>
      <c r="CX319" s="394"/>
      <c r="CY319" s="394"/>
      <c r="CZ319" s="394"/>
    </row>
    <row r="320" s="603" customFormat="true" ht="15" customHeight="true" x14ac:dyDescent="0.2">
      <c r="B320" s="602"/>
      <c r="V320" s="395"/>
      <c r="W320" s="395"/>
      <c r="X320" s="395"/>
      <c r="Y320" s="395"/>
      <c r="Z320" s="395"/>
      <c r="AA320" s="395"/>
      <c r="AB320" s="395"/>
      <c r="AC320" s="395"/>
      <c r="AD320" s="395"/>
      <c r="AE320" s="395"/>
      <c r="AF320" s="395"/>
      <c r="AG320" s="395"/>
      <c r="AH320" s="395"/>
      <c r="AI320" s="395"/>
      <c r="AJ320" s="395"/>
      <c r="AK320" s="395"/>
      <c r="AL320" s="395"/>
      <c r="AM320" s="395"/>
      <c r="AN320" s="395"/>
      <c r="AO320" s="395"/>
      <c r="AP320" s="395"/>
      <c r="AQ320" s="395"/>
      <c r="AR320" s="395"/>
      <c r="AS320" s="395"/>
      <c r="AT320" s="395"/>
      <c r="AU320" s="395"/>
      <c r="AV320" s="395"/>
      <c r="AW320" s="395"/>
      <c r="AX320" s="395"/>
      <c r="AY320" s="395"/>
      <c r="AZ320" s="395"/>
      <c r="BA320" s="359"/>
      <c r="BB320" s="357"/>
      <c r="BC320" s="357"/>
      <c r="BD320" s="357"/>
      <c r="BE320" s="357"/>
      <c r="BF320" s="357"/>
      <c r="BG320" s="357"/>
      <c r="BH320" s="357"/>
      <c r="BI320" s="357"/>
      <c r="BJ320" s="357"/>
      <c r="BK320" s="357"/>
      <c r="BL320" s="357"/>
      <c r="BM320" s="357"/>
      <c r="BN320" s="357"/>
      <c r="BO320" s="357"/>
      <c r="BP320" s="357"/>
      <c r="BQ320" s="357"/>
      <c r="BR320" s="357"/>
      <c r="BS320" s="357"/>
      <c r="BT320" s="357"/>
      <c r="BU320" s="359"/>
      <c r="BV320" s="394"/>
      <c r="BW320" s="394"/>
      <c r="BX320" s="394"/>
      <c r="BY320" s="394"/>
      <c r="BZ320" s="394"/>
      <c r="CA320" s="394"/>
      <c r="CB320" s="394"/>
      <c r="CC320" s="394"/>
      <c r="CD320" s="394"/>
      <c r="CE320" s="394"/>
      <c r="CF320" s="394"/>
      <c r="CG320" s="394"/>
      <c r="CH320" s="394"/>
      <c r="CI320" s="394"/>
      <c r="CJ320" s="394"/>
      <c r="CK320" s="394"/>
      <c r="CL320" s="394"/>
      <c r="CM320" s="394"/>
      <c r="CN320" s="394"/>
      <c r="CO320" s="394"/>
      <c r="CP320" s="394"/>
      <c r="CQ320" s="394"/>
      <c r="CR320" s="394"/>
      <c r="CS320" s="394"/>
      <c r="CT320" s="394"/>
      <c r="CU320" s="394"/>
      <c r="CV320" s="394"/>
      <c r="CW320" s="394"/>
      <c r="CX320" s="394"/>
      <c r="CY320" s="394"/>
      <c r="CZ320" s="394"/>
    </row>
    <row r="321" s="603" customFormat="true" ht="15" customHeight="true" x14ac:dyDescent="0.2">
      <c r="B321" s="602"/>
      <c r="V321" s="395"/>
      <c r="W321" s="395"/>
      <c r="X321" s="395"/>
      <c r="Y321" s="395"/>
      <c r="Z321" s="395"/>
      <c r="AA321" s="395"/>
      <c r="AB321" s="395"/>
      <c r="AC321" s="395"/>
      <c r="AD321" s="395"/>
      <c r="AE321" s="395"/>
      <c r="AF321" s="395"/>
      <c r="AG321" s="395"/>
      <c r="AH321" s="395"/>
      <c r="AI321" s="395"/>
      <c r="AJ321" s="395"/>
      <c r="AK321" s="395"/>
      <c r="AL321" s="395"/>
      <c r="AM321" s="395"/>
      <c r="AN321" s="395"/>
      <c r="AO321" s="395"/>
      <c r="AP321" s="395"/>
      <c r="AQ321" s="395"/>
      <c r="AR321" s="395"/>
      <c r="AS321" s="395"/>
      <c r="AT321" s="395"/>
      <c r="AU321" s="395"/>
      <c r="AV321" s="395"/>
      <c r="AW321" s="395"/>
      <c r="AX321" s="395"/>
      <c r="AY321" s="395"/>
      <c r="AZ321" s="395"/>
      <c r="BA321" s="359"/>
      <c r="BB321" s="357"/>
      <c r="BC321" s="357"/>
      <c r="BD321" s="357"/>
      <c r="BE321" s="357"/>
      <c r="BF321" s="357"/>
      <c r="BG321" s="357"/>
      <c r="BH321" s="357"/>
      <c r="BI321" s="357"/>
      <c r="BJ321" s="357"/>
      <c r="BK321" s="357"/>
      <c r="BL321" s="357"/>
      <c r="BM321" s="357"/>
      <c r="BN321" s="357"/>
      <c r="BO321" s="357"/>
      <c r="BP321" s="357"/>
      <c r="BQ321" s="357"/>
      <c r="BR321" s="357"/>
      <c r="BS321" s="357"/>
      <c r="BT321" s="357"/>
      <c r="BU321" s="359"/>
      <c r="BV321" s="394"/>
      <c r="BW321" s="394"/>
      <c r="BX321" s="394"/>
      <c r="BY321" s="394"/>
      <c r="BZ321" s="394"/>
      <c r="CA321" s="394"/>
      <c r="CB321" s="394"/>
      <c r="CC321" s="394"/>
      <c r="CD321" s="394"/>
      <c r="CE321" s="394"/>
      <c r="CF321" s="394"/>
      <c r="CG321" s="394"/>
      <c r="CH321" s="394"/>
      <c r="CI321" s="394"/>
      <c r="CJ321" s="394"/>
      <c r="CK321" s="394"/>
      <c r="CL321" s="394"/>
      <c r="CM321" s="394"/>
      <c r="CN321" s="394"/>
      <c r="CO321" s="394"/>
      <c r="CP321" s="394"/>
      <c r="CQ321" s="394"/>
      <c r="CR321" s="394"/>
      <c r="CS321" s="394"/>
      <c r="CT321" s="394"/>
      <c r="CU321" s="394"/>
      <c r="CV321" s="394"/>
      <c r="CW321" s="394"/>
      <c r="CX321" s="394"/>
      <c r="CY321" s="394"/>
      <c r="CZ321" s="394"/>
    </row>
    <row r="322" s="603" customFormat="true" ht="15" customHeight="true" x14ac:dyDescent="0.2">
      <c r="B322" s="602"/>
      <c r="V322" s="395"/>
      <c r="W322" s="395"/>
      <c r="X322" s="395"/>
      <c r="Y322" s="395"/>
      <c r="Z322" s="395"/>
      <c r="AA322" s="395"/>
      <c r="AB322" s="395"/>
      <c r="AC322" s="395"/>
      <c r="AD322" s="395"/>
      <c r="AE322" s="395"/>
      <c r="AF322" s="395"/>
      <c r="AG322" s="395"/>
      <c r="AH322" s="395"/>
      <c r="AI322" s="395"/>
      <c r="AJ322" s="395"/>
      <c r="AK322" s="395"/>
      <c r="AL322" s="395"/>
      <c r="AM322" s="395"/>
      <c r="AN322" s="395"/>
      <c r="AO322" s="395"/>
      <c r="AP322" s="395"/>
      <c r="AQ322" s="395"/>
      <c r="AR322" s="395"/>
      <c r="AS322" s="395"/>
      <c r="AT322" s="395"/>
      <c r="AU322" s="395"/>
      <c r="AV322" s="395"/>
      <c r="AW322" s="395"/>
      <c r="AX322" s="395"/>
      <c r="AY322" s="395"/>
      <c r="AZ322" s="395"/>
      <c r="BA322" s="359"/>
      <c r="BB322" s="357"/>
      <c r="BC322" s="357"/>
      <c r="BD322" s="357"/>
      <c r="BE322" s="357"/>
      <c r="BF322" s="357"/>
      <c r="BG322" s="357"/>
      <c r="BH322" s="357"/>
      <c r="BI322" s="357"/>
      <c r="BJ322" s="357"/>
      <c r="BK322" s="357"/>
      <c r="BL322" s="357"/>
      <c r="BM322" s="357"/>
      <c r="BN322" s="357"/>
      <c r="BO322" s="357"/>
      <c r="BP322" s="357"/>
      <c r="BQ322" s="357"/>
      <c r="BR322" s="357"/>
      <c r="BS322" s="357"/>
      <c r="BT322" s="357"/>
      <c r="BU322" s="359"/>
      <c r="BV322" s="394"/>
      <c r="BW322" s="394"/>
      <c r="BX322" s="394"/>
      <c r="BY322" s="394"/>
      <c r="BZ322" s="394"/>
      <c r="CA322" s="394"/>
      <c r="CB322" s="394"/>
      <c r="CC322" s="394"/>
      <c r="CD322" s="394"/>
      <c r="CE322" s="394"/>
      <c r="CF322" s="394"/>
      <c r="CG322" s="394"/>
      <c r="CH322" s="394"/>
      <c r="CI322" s="394"/>
      <c r="CJ322" s="394"/>
      <c r="CK322" s="394"/>
      <c r="CL322" s="394"/>
      <c r="CM322" s="394"/>
      <c r="CN322" s="394"/>
      <c r="CO322" s="394"/>
      <c r="CP322" s="394"/>
      <c r="CQ322" s="394"/>
      <c r="CR322" s="394"/>
      <c r="CS322" s="394"/>
      <c r="CT322" s="394"/>
      <c r="CU322" s="394"/>
      <c r="CV322" s="394"/>
      <c r="CW322" s="394"/>
      <c r="CX322" s="394"/>
      <c r="CY322" s="394"/>
      <c r="CZ322" s="394"/>
    </row>
    <row r="323" s="603" customFormat="true" ht="15" customHeight="true" x14ac:dyDescent="0.2">
      <c r="B323" s="602"/>
      <c r="V323" s="395"/>
      <c r="W323" s="395"/>
      <c r="X323" s="395"/>
      <c r="Y323" s="395"/>
      <c r="Z323" s="395"/>
      <c r="AA323" s="395"/>
      <c r="AB323" s="395"/>
      <c r="AC323" s="395"/>
      <c r="AD323" s="395"/>
      <c r="AE323" s="395"/>
      <c r="AF323" s="395"/>
      <c r="AG323" s="395"/>
      <c r="AH323" s="395"/>
      <c r="AI323" s="395"/>
      <c r="AJ323" s="395"/>
      <c r="AK323" s="395"/>
      <c r="AL323" s="395"/>
      <c r="AM323" s="395"/>
      <c r="AN323" s="395"/>
      <c r="AO323" s="395"/>
      <c r="AP323" s="395"/>
      <c r="AQ323" s="395"/>
      <c r="AR323" s="395"/>
      <c r="AS323" s="395"/>
      <c r="AT323" s="395"/>
      <c r="AU323" s="395"/>
      <c r="AV323" s="395"/>
      <c r="AW323" s="395"/>
      <c r="AX323" s="395"/>
      <c r="AY323" s="395"/>
      <c r="AZ323" s="395"/>
      <c r="BA323" s="359"/>
      <c r="BB323" s="357"/>
      <c r="BC323" s="357"/>
      <c r="BD323" s="357"/>
      <c r="BE323" s="357"/>
      <c r="BF323" s="357"/>
      <c r="BG323" s="357"/>
      <c r="BH323" s="357"/>
      <c r="BI323" s="357"/>
      <c r="BJ323" s="357"/>
      <c r="BK323" s="357"/>
      <c r="BL323" s="357"/>
      <c r="BM323" s="357"/>
      <c r="BN323" s="357"/>
      <c r="BO323" s="357"/>
      <c r="BP323" s="357"/>
      <c r="BQ323" s="357"/>
      <c r="BR323" s="357"/>
      <c r="BS323" s="357"/>
      <c r="BT323" s="357"/>
      <c r="BU323" s="359"/>
      <c r="BV323" s="394"/>
      <c r="BW323" s="394"/>
      <c r="BX323" s="394"/>
      <c r="BY323" s="394"/>
      <c r="BZ323" s="394"/>
      <c r="CA323" s="394"/>
      <c r="CB323" s="394"/>
      <c r="CC323" s="394"/>
      <c r="CD323" s="394"/>
      <c r="CE323" s="394"/>
      <c r="CF323" s="394"/>
      <c r="CG323" s="394"/>
      <c r="CH323" s="394"/>
      <c r="CI323" s="394"/>
      <c r="CJ323" s="394"/>
      <c r="CK323" s="394"/>
      <c r="CL323" s="394"/>
      <c r="CM323" s="394"/>
      <c r="CN323" s="394"/>
      <c r="CO323" s="394"/>
      <c r="CP323" s="394"/>
      <c r="CQ323" s="394"/>
      <c r="CR323" s="394"/>
      <c r="CS323" s="394"/>
      <c r="CT323" s="394"/>
      <c r="CU323" s="394"/>
      <c r="CV323" s="394"/>
      <c r="CW323" s="394"/>
      <c r="CX323" s="394"/>
      <c r="CY323" s="394"/>
      <c r="CZ323" s="394"/>
    </row>
    <row r="324" s="603" customFormat="true" ht="15" customHeight="true" x14ac:dyDescent="0.2">
      <c r="B324" s="602"/>
      <c r="V324" s="395"/>
      <c r="W324" s="395"/>
      <c r="X324" s="395"/>
      <c r="Y324" s="395"/>
      <c r="Z324" s="395"/>
      <c r="AA324" s="395"/>
      <c r="AB324" s="395"/>
      <c r="AC324" s="395"/>
      <c r="AD324" s="395"/>
      <c r="AE324" s="395"/>
      <c r="AF324" s="395"/>
      <c r="AG324" s="395"/>
      <c r="AH324" s="395"/>
      <c r="AI324" s="395"/>
      <c r="AJ324" s="395"/>
      <c r="AK324" s="395"/>
      <c r="AL324" s="395"/>
      <c r="AM324" s="395"/>
      <c r="AN324" s="395"/>
      <c r="AO324" s="395"/>
      <c r="AP324" s="395"/>
      <c r="AQ324" s="395"/>
      <c r="AR324" s="395"/>
      <c r="AS324" s="395"/>
      <c r="AT324" s="395"/>
      <c r="AU324" s="395"/>
      <c r="AV324" s="395"/>
      <c r="AW324" s="395"/>
      <c r="AX324" s="395"/>
      <c r="AY324" s="395"/>
      <c r="AZ324" s="395"/>
      <c r="BA324" s="359"/>
      <c r="BB324" s="357"/>
      <c r="BC324" s="357"/>
      <c r="BD324" s="357"/>
      <c r="BE324" s="357"/>
      <c r="BF324" s="357"/>
      <c r="BG324" s="357"/>
      <c r="BH324" s="357"/>
      <c r="BI324" s="357"/>
      <c r="BJ324" s="357"/>
      <c r="BK324" s="357"/>
      <c r="BL324" s="357"/>
      <c r="BM324" s="357"/>
      <c r="BN324" s="357"/>
      <c r="BO324" s="357"/>
      <c r="BP324" s="357"/>
      <c r="BQ324" s="357"/>
      <c r="BR324" s="357"/>
      <c r="BS324" s="357"/>
      <c r="BT324" s="357"/>
      <c r="BU324" s="359"/>
      <c r="BV324" s="394"/>
      <c r="BW324" s="394"/>
      <c r="BX324" s="394"/>
      <c r="BY324" s="394"/>
      <c r="BZ324" s="394"/>
      <c r="CA324" s="394"/>
      <c r="CB324" s="394"/>
      <c r="CC324" s="394"/>
      <c r="CD324" s="394"/>
      <c r="CE324" s="394"/>
      <c r="CF324" s="394"/>
      <c r="CG324" s="394"/>
      <c r="CH324" s="394"/>
      <c r="CI324" s="394"/>
      <c r="CJ324" s="394"/>
      <c r="CK324" s="394"/>
      <c r="CL324" s="394"/>
      <c r="CM324" s="394"/>
      <c r="CN324" s="394"/>
      <c r="CO324" s="394"/>
      <c r="CP324" s="394"/>
      <c r="CQ324" s="394"/>
      <c r="CR324" s="394"/>
      <c r="CS324" s="394"/>
      <c r="CT324" s="394"/>
      <c r="CU324" s="394"/>
      <c r="CV324" s="394"/>
      <c r="CW324" s="394"/>
      <c r="CX324" s="394"/>
      <c r="CY324" s="394"/>
      <c r="CZ324" s="394"/>
    </row>
    <row r="325" s="603" customFormat="true" ht="15" customHeight="true" x14ac:dyDescent="0.2">
      <c r="B325" s="602"/>
      <c r="V325" s="395"/>
      <c r="W325" s="395"/>
      <c r="X325" s="395"/>
      <c r="Y325" s="395"/>
      <c r="Z325" s="395"/>
      <c r="AA325" s="395"/>
      <c r="AB325" s="395"/>
      <c r="AC325" s="395"/>
      <c r="AD325" s="395"/>
      <c r="AE325" s="395"/>
      <c r="AF325" s="395"/>
      <c r="AG325" s="395"/>
      <c r="AH325" s="395"/>
      <c r="AI325" s="395"/>
      <c r="AJ325" s="395"/>
      <c r="AK325" s="395"/>
      <c r="AL325" s="395"/>
      <c r="AM325" s="395"/>
      <c r="AN325" s="395"/>
      <c r="AO325" s="395"/>
      <c r="AP325" s="395"/>
      <c r="AQ325" s="395"/>
      <c r="AR325" s="395"/>
      <c r="AS325" s="395"/>
      <c r="AT325" s="395"/>
      <c r="AU325" s="395"/>
      <c r="AV325" s="395"/>
      <c r="AW325" s="395"/>
      <c r="AX325" s="395"/>
      <c r="AY325" s="395"/>
      <c r="AZ325" s="395"/>
      <c r="BA325" s="359"/>
      <c r="BB325" s="357"/>
      <c r="BC325" s="357"/>
      <c r="BD325" s="357"/>
      <c r="BE325" s="357"/>
      <c r="BF325" s="357"/>
      <c r="BG325" s="357"/>
      <c r="BH325" s="357"/>
      <c r="BI325" s="357"/>
      <c r="BJ325" s="357"/>
      <c r="BK325" s="357"/>
      <c r="BL325" s="357"/>
      <c r="BM325" s="357"/>
      <c r="BN325" s="357"/>
      <c r="BO325" s="357"/>
      <c r="BP325" s="357"/>
      <c r="BQ325" s="357"/>
      <c r="BR325" s="357"/>
      <c r="BS325" s="357"/>
      <c r="BT325" s="357"/>
      <c r="BU325" s="359"/>
      <c r="BV325" s="394"/>
      <c r="BW325" s="394"/>
      <c r="BX325" s="394"/>
      <c r="BY325" s="394"/>
      <c r="BZ325" s="394"/>
      <c r="CA325" s="394"/>
      <c r="CB325" s="394"/>
      <c r="CC325" s="394"/>
      <c r="CD325" s="394"/>
      <c r="CE325" s="394"/>
      <c r="CF325" s="394"/>
      <c r="CG325" s="394"/>
      <c r="CH325" s="394"/>
      <c r="CI325" s="394"/>
      <c r="CJ325" s="394"/>
      <c r="CK325" s="394"/>
      <c r="CL325" s="394"/>
      <c r="CM325" s="394"/>
      <c r="CN325" s="394"/>
      <c r="CO325" s="394"/>
      <c r="CP325" s="394"/>
      <c r="CQ325" s="394"/>
      <c r="CR325" s="394"/>
      <c r="CS325" s="394"/>
      <c r="CT325" s="394"/>
      <c r="CU325" s="394"/>
      <c r="CV325" s="394"/>
      <c r="CW325" s="394"/>
      <c r="CX325" s="394"/>
      <c r="CY325" s="394"/>
      <c r="CZ325" s="394"/>
    </row>
    <row r="326" s="603" customFormat="true" ht="15" customHeight="true" x14ac:dyDescent="0.2">
      <c r="B326" s="602"/>
      <c r="V326" s="395"/>
      <c r="W326" s="395"/>
      <c r="X326" s="395"/>
      <c r="Y326" s="395"/>
      <c r="Z326" s="395"/>
      <c r="AA326" s="395"/>
      <c r="AB326" s="395"/>
      <c r="AC326" s="395"/>
      <c r="AD326" s="395"/>
      <c r="AE326" s="395"/>
      <c r="AF326" s="395"/>
      <c r="AG326" s="395"/>
      <c r="AH326" s="395"/>
      <c r="AI326" s="395"/>
      <c r="AJ326" s="395"/>
      <c r="AK326" s="395"/>
      <c r="AL326" s="395"/>
      <c r="AM326" s="395"/>
      <c r="AN326" s="395"/>
      <c r="AO326" s="395"/>
      <c r="AP326" s="395"/>
      <c r="AQ326" s="395"/>
      <c r="AR326" s="395"/>
      <c r="AS326" s="395"/>
      <c r="AT326" s="395"/>
      <c r="AU326" s="395"/>
      <c r="AV326" s="395"/>
      <c r="AW326" s="395"/>
      <c r="AX326" s="395"/>
      <c r="AY326" s="395"/>
      <c r="AZ326" s="395"/>
      <c r="BA326" s="359"/>
      <c r="BB326" s="357"/>
      <c r="BC326" s="357"/>
      <c r="BD326" s="357"/>
      <c r="BE326" s="357"/>
      <c r="BF326" s="357"/>
      <c r="BG326" s="357"/>
      <c r="BH326" s="357"/>
      <c r="BI326" s="357"/>
      <c r="BJ326" s="357"/>
      <c r="BK326" s="357"/>
      <c r="BL326" s="357"/>
      <c r="BM326" s="357"/>
      <c r="BN326" s="357"/>
      <c r="BO326" s="357"/>
      <c r="BP326" s="357"/>
      <c r="BQ326" s="357"/>
      <c r="BR326" s="357"/>
      <c r="BS326" s="357"/>
      <c r="BT326" s="357"/>
      <c r="BU326" s="359"/>
      <c r="BV326" s="394"/>
      <c r="BW326" s="394"/>
      <c r="BX326" s="394"/>
      <c r="BY326" s="394"/>
      <c r="BZ326" s="394"/>
      <c r="CA326" s="394"/>
      <c r="CB326" s="394"/>
      <c r="CC326" s="394"/>
      <c r="CD326" s="394"/>
      <c r="CE326" s="394"/>
      <c r="CF326" s="394"/>
      <c r="CG326" s="394"/>
      <c r="CH326" s="394"/>
      <c r="CI326" s="394"/>
      <c r="CJ326" s="394"/>
      <c r="CK326" s="394"/>
      <c r="CL326" s="394"/>
      <c r="CM326" s="394"/>
      <c r="CN326" s="394"/>
      <c r="CO326" s="394"/>
      <c r="CP326" s="394"/>
      <c r="CQ326" s="394"/>
      <c r="CR326" s="394"/>
      <c r="CS326" s="394"/>
      <c r="CT326" s="394"/>
      <c r="CU326" s="394"/>
      <c r="CV326" s="394"/>
      <c r="CW326" s="394"/>
      <c r="CX326" s="394"/>
      <c r="CY326" s="394"/>
      <c r="CZ326" s="394"/>
    </row>
    <row r="327" s="603" customFormat="true" ht="15" customHeight="true" x14ac:dyDescent="0.2">
      <c r="B327" s="602"/>
      <c r="V327" s="395"/>
      <c r="W327" s="395"/>
      <c r="X327" s="395"/>
      <c r="Y327" s="395"/>
      <c r="Z327" s="395"/>
      <c r="AA327" s="395"/>
      <c r="AB327" s="395"/>
      <c r="AC327" s="395"/>
      <c r="AD327" s="395"/>
      <c r="AE327" s="395"/>
      <c r="AF327" s="395"/>
      <c r="AG327" s="395"/>
      <c r="AH327" s="395"/>
      <c r="AI327" s="395"/>
      <c r="AJ327" s="395"/>
      <c r="AK327" s="395"/>
      <c r="AL327" s="395"/>
      <c r="AM327" s="395"/>
      <c r="AN327" s="395"/>
      <c r="AO327" s="395"/>
      <c r="AP327" s="395"/>
      <c r="AQ327" s="395"/>
      <c r="AR327" s="395"/>
      <c r="AS327" s="395"/>
      <c r="AT327" s="395"/>
      <c r="AU327" s="395"/>
      <c r="AV327" s="395"/>
      <c r="AW327" s="395"/>
      <c r="AX327" s="395"/>
      <c r="AY327" s="395"/>
      <c r="AZ327" s="395"/>
      <c r="BA327" s="359"/>
      <c r="BB327" s="357"/>
      <c r="BC327" s="357"/>
      <c r="BD327" s="357"/>
      <c r="BE327" s="357"/>
      <c r="BF327" s="357"/>
      <c r="BG327" s="357"/>
      <c r="BH327" s="357"/>
      <c r="BI327" s="357"/>
      <c r="BJ327" s="357"/>
      <c r="BK327" s="357"/>
      <c r="BL327" s="357"/>
      <c r="BM327" s="357"/>
      <c r="BN327" s="357"/>
      <c r="BO327" s="357"/>
      <c r="BP327" s="357"/>
      <c r="BQ327" s="357"/>
      <c r="BR327" s="357"/>
      <c r="BS327" s="357"/>
      <c r="BT327" s="357"/>
      <c r="BU327" s="359"/>
      <c r="BV327" s="394"/>
      <c r="BW327" s="394"/>
      <c r="BX327" s="394"/>
      <c r="BY327" s="394"/>
      <c r="BZ327" s="394"/>
      <c r="CA327" s="394"/>
      <c r="CB327" s="394"/>
      <c r="CC327" s="394"/>
      <c r="CD327" s="394"/>
      <c r="CE327" s="394"/>
      <c r="CF327" s="394"/>
      <c r="CG327" s="394"/>
      <c r="CH327" s="394"/>
      <c r="CI327" s="394"/>
      <c r="CJ327" s="394"/>
      <c r="CK327" s="394"/>
      <c r="CL327" s="394"/>
      <c r="CM327" s="394"/>
      <c r="CN327" s="394"/>
      <c r="CO327" s="394"/>
      <c r="CP327" s="394"/>
      <c r="CQ327" s="394"/>
      <c r="CR327" s="394"/>
      <c r="CS327" s="394"/>
      <c r="CT327" s="394"/>
      <c r="CU327" s="394"/>
      <c r="CV327" s="394"/>
      <c r="CW327" s="394"/>
      <c r="CX327" s="394"/>
      <c r="CY327" s="394"/>
      <c r="CZ327" s="394"/>
    </row>
    <row r="328" s="603" customFormat="true" ht="15" customHeight="true" x14ac:dyDescent="0.2">
      <c r="B328" s="602"/>
      <c r="V328" s="395"/>
      <c r="W328" s="395"/>
      <c r="X328" s="395"/>
      <c r="Y328" s="395"/>
      <c r="Z328" s="395"/>
      <c r="AA328" s="395"/>
      <c r="AB328" s="395"/>
      <c r="AC328" s="395"/>
      <c r="AD328" s="395"/>
      <c r="AE328" s="395"/>
      <c r="AF328" s="395"/>
      <c r="AG328" s="395"/>
      <c r="AH328" s="395"/>
      <c r="AI328" s="395"/>
      <c r="AJ328" s="395"/>
      <c r="AK328" s="395"/>
      <c r="AL328" s="395"/>
      <c r="AM328" s="395"/>
      <c r="AN328" s="395"/>
      <c r="AO328" s="395"/>
      <c r="AP328" s="395"/>
      <c r="AQ328" s="395"/>
      <c r="AR328" s="395"/>
      <c r="AS328" s="395"/>
      <c r="AT328" s="395"/>
      <c r="AU328" s="395"/>
      <c r="AV328" s="395"/>
      <c r="AW328" s="395"/>
      <c r="AX328" s="395"/>
      <c r="AY328" s="395"/>
      <c r="AZ328" s="395"/>
      <c r="BA328" s="359"/>
      <c r="BB328" s="357"/>
      <c r="BC328" s="357"/>
      <c r="BD328" s="357"/>
      <c r="BE328" s="357"/>
      <c r="BF328" s="357"/>
      <c r="BG328" s="357"/>
      <c r="BH328" s="357"/>
      <c r="BI328" s="357"/>
      <c r="BJ328" s="357"/>
      <c r="BK328" s="357"/>
      <c r="BL328" s="357"/>
      <c r="BM328" s="357"/>
      <c r="BN328" s="357"/>
      <c r="BO328" s="357"/>
      <c r="BP328" s="357"/>
      <c r="BQ328" s="357"/>
      <c r="BR328" s="357"/>
      <c r="BS328" s="357"/>
      <c r="BT328" s="357"/>
      <c r="BU328" s="359"/>
      <c r="BV328" s="394"/>
      <c r="BW328" s="394"/>
      <c r="BX328" s="394"/>
      <c r="BY328" s="394"/>
      <c r="BZ328" s="394"/>
      <c r="CA328" s="394"/>
      <c r="CB328" s="394"/>
      <c r="CC328" s="394"/>
      <c r="CD328" s="394"/>
      <c r="CE328" s="394"/>
      <c r="CF328" s="394"/>
      <c r="CG328" s="394"/>
      <c r="CH328" s="394"/>
      <c r="CI328" s="394"/>
      <c r="CJ328" s="394"/>
      <c r="CK328" s="394"/>
      <c r="CL328" s="394"/>
      <c r="CM328" s="394"/>
      <c r="CN328" s="394"/>
      <c r="CO328" s="394"/>
      <c r="CP328" s="394"/>
      <c r="CQ328" s="394"/>
      <c r="CR328" s="394"/>
      <c r="CS328" s="394"/>
      <c r="CT328" s="394"/>
      <c r="CU328" s="394"/>
      <c r="CV328" s="394"/>
      <c r="CW328" s="394"/>
      <c r="CX328" s="394"/>
      <c r="CY328" s="394"/>
      <c r="CZ328" s="394"/>
    </row>
    <row r="329" s="603" customFormat="true" ht="250.15" customHeight="true" x14ac:dyDescent="0.2">
      <c r="B329" s="602"/>
      <c r="V329" s="395"/>
      <c r="W329" s="395"/>
      <c r="X329" s="395"/>
      <c r="Y329" s="395"/>
      <c r="Z329" s="395"/>
      <c r="AA329" s="395"/>
      <c r="AB329" s="395"/>
      <c r="AC329" s="395"/>
      <c r="AD329" s="395"/>
      <c r="AE329" s="395"/>
      <c r="AF329" s="395"/>
      <c r="AG329" s="395"/>
      <c r="AH329" s="395"/>
      <c r="AI329" s="395"/>
      <c r="AJ329" s="395"/>
      <c r="AK329" s="395"/>
      <c r="AL329" s="395"/>
      <c r="AM329" s="395"/>
      <c r="AN329" s="395"/>
      <c r="AO329" s="395"/>
      <c r="AP329" s="395"/>
      <c r="AQ329" s="395"/>
      <c r="AR329" s="395"/>
      <c r="AS329" s="395"/>
      <c r="AT329" s="395"/>
      <c r="AU329" s="395"/>
      <c r="AV329" s="395"/>
      <c r="AW329" s="395"/>
      <c r="AX329" s="395"/>
      <c r="AY329" s="395"/>
      <c r="AZ329" s="395"/>
      <c r="BA329" s="359"/>
      <c r="BB329" s="357"/>
      <c r="BC329" s="357"/>
      <c r="BD329" s="357"/>
      <c r="BE329" s="357"/>
      <c r="BF329" s="357"/>
      <c r="BG329" s="357"/>
      <c r="BH329" s="357"/>
      <c r="BI329" s="357"/>
      <c r="BJ329" s="357"/>
      <c r="BK329" s="357"/>
      <c r="BL329" s="357"/>
      <c r="BM329" s="357"/>
      <c r="BN329" s="357"/>
      <c r="BO329" s="357"/>
      <c r="BP329" s="357"/>
      <c r="BQ329" s="357"/>
      <c r="BR329" s="357"/>
      <c r="BS329" s="357"/>
      <c r="BT329" s="357"/>
      <c r="BU329" s="359"/>
      <c r="BV329" s="394"/>
      <c r="BW329" s="394"/>
      <c r="BX329" s="394"/>
      <c r="BY329" s="394"/>
      <c r="BZ329" s="394"/>
      <c r="CA329" s="394"/>
      <c r="CB329" s="394"/>
      <c r="CC329" s="394"/>
      <c r="CD329" s="394"/>
      <c r="CE329" s="394"/>
      <c r="CF329" s="394"/>
      <c r="CG329" s="394"/>
      <c r="CH329" s="394"/>
      <c r="CI329" s="394"/>
      <c r="CJ329" s="394"/>
      <c r="CK329" s="394"/>
      <c r="CL329" s="394"/>
      <c r="CM329" s="394"/>
      <c r="CN329" s="394"/>
      <c r="CO329" s="394"/>
      <c r="CP329" s="394"/>
      <c r="CQ329" s="394"/>
      <c r="CR329" s="394"/>
      <c r="CS329" s="394"/>
      <c r="CT329" s="394"/>
      <c r="CU329" s="394"/>
      <c r="CV329" s="394"/>
      <c r="CW329" s="394"/>
      <c r="CX329" s="394"/>
      <c r="CY329" s="394"/>
      <c r="CZ329" s="394"/>
    </row>
    <row r="330" s="397" customFormat="true" ht="19.15" customHeight="true" x14ac:dyDescent="0.2">
      <c r="B330" s="552"/>
      <c r="V330" s="390"/>
      <c r="W330" s="390"/>
      <c r="X330" s="390"/>
      <c r="Y330" s="390"/>
      <c r="Z330" s="390"/>
      <c r="AA330" s="390"/>
      <c r="AB330" s="390"/>
      <c r="AC330" s="390"/>
      <c r="AD330" s="390"/>
      <c r="AE330" s="390"/>
      <c r="AF330" s="390"/>
      <c r="AG330" s="390"/>
      <c r="AH330" s="390"/>
      <c r="AI330" s="390"/>
      <c r="AJ330" s="390"/>
      <c r="AK330" s="390"/>
      <c r="AL330" s="390"/>
      <c r="AM330" s="390"/>
      <c r="AN330" s="390"/>
      <c r="AO330" s="390"/>
      <c r="AP330" s="390"/>
      <c r="AQ330" s="390"/>
      <c r="AR330" s="390"/>
      <c r="AS330" s="390"/>
      <c r="AT330" s="390"/>
      <c r="AU330" s="390"/>
      <c r="AV330" s="390"/>
      <c r="AW330" s="390"/>
      <c r="AX330" s="390"/>
      <c r="AY330" s="390"/>
      <c r="AZ330" s="390"/>
      <c r="BA330" s="362"/>
      <c r="BB330" s="362"/>
      <c r="BC330" s="550"/>
      <c r="BD330" s="550"/>
      <c r="BE330" s="550"/>
      <c r="BF330" s="550"/>
      <c r="BG330" s="550"/>
      <c r="BH330" s="550"/>
      <c r="BI330" s="550"/>
      <c r="BJ330" s="550"/>
      <c r="BK330" s="550"/>
      <c r="BL330" s="550"/>
      <c r="BM330" s="550"/>
      <c r="BN330" s="550"/>
      <c r="BO330" s="550"/>
      <c r="BP330" s="550"/>
      <c r="BQ330" s="550"/>
      <c r="BR330" s="550"/>
      <c r="BS330" s="550"/>
      <c r="BT330" s="550"/>
      <c r="BU330" s="550"/>
      <c r="BV330" s="390"/>
      <c r="BW330" s="390"/>
      <c r="BX330" s="390"/>
      <c r="BY330" s="390"/>
      <c r="BZ330" s="390"/>
      <c r="CA330" s="390"/>
      <c r="CB330" s="390"/>
      <c r="CC330" s="390"/>
      <c r="CD330" s="390"/>
      <c r="CE330" s="390"/>
      <c r="CF330" s="390"/>
      <c r="CG330" s="390"/>
      <c r="CH330" s="390"/>
      <c r="CI330" s="390"/>
      <c r="CJ330" s="390"/>
      <c r="CK330" s="390"/>
      <c r="CL330" s="390"/>
      <c r="CM330" s="390"/>
      <c r="CN330" s="390"/>
      <c r="CO330" s="390"/>
      <c r="CP330" s="390"/>
      <c r="CQ330" s="390"/>
      <c r="CR330" s="390"/>
      <c r="CS330" s="390"/>
      <c r="CT330" s="390"/>
      <c r="CU330" s="390"/>
      <c r="CV330" s="390"/>
      <c r="CW330" s="390"/>
      <c r="CX330" s="390"/>
      <c r="CY330" s="390"/>
      <c r="CZ330" s="390"/>
    </row>
    <row r="331" s="397" customFormat="true" ht="15" customHeight="true" x14ac:dyDescent="0.2">
      <c r="B331" s="552"/>
      <c r="V331" s="390"/>
      <c r="W331" s="390"/>
      <c r="X331" s="390"/>
      <c r="Y331" s="390"/>
      <c r="Z331" s="390"/>
      <c r="AA331" s="390"/>
      <c r="AB331" s="390"/>
      <c r="AC331" s="390"/>
      <c r="AD331" s="390"/>
      <c r="AE331" s="390"/>
      <c r="AF331" s="390"/>
      <c r="AG331" s="390"/>
      <c r="AH331" s="390"/>
      <c r="AI331" s="390"/>
      <c r="AJ331" s="390"/>
      <c r="AK331" s="390"/>
      <c r="AL331" s="390"/>
      <c r="AM331" s="390"/>
      <c r="AN331" s="390"/>
      <c r="AO331" s="390"/>
      <c r="AP331" s="390"/>
      <c r="AQ331" s="390"/>
      <c r="AR331" s="390"/>
      <c r="AS331" s="390"/>
      <c r="AT331" s="390"/>
      <c r="AU331" s="390"/>
      <c r="AV331" s="390"/>
      <c r="AW331" s="390"/>
      <c r="AX331" s="390"/>
      <c r="AY331" s="390"/>
      <c r="AZ331" s="390"/>
      <c r="BA331" s="362"/>
      <c r="BB331" s="362"/>
      <c r="BC331" s="550"/>
      <c r="BD331" s="550"/>
      <c r="BE331" s="550"/>
      <c r="BF331" s="550"/>
      <c r="BG331" s="550"/>
      <c r="BH331" s="550"/>
      <c r="BI331" s="550"/>
      <c r="BJ331" s="550"/>
      <c r="BK331" s="550"/>
      <c r="BL331" s="550"/>
      <c r="BM331" s="550"/>
      <c r="BN331" s="550"/>
      <c r="BO331" s="550"/>
      <c r="BP331" s="550"/>
      <c r="BQ331" s="550"/>
      <c r="BR331" s="550"/>
      <c r="BS331" s="550"/>
      <c r="BT331" s="550"/>
      <c r="BU331" s="550"/>
      <c r="BV331" s="390"/>
      <c r="BW331" s="390"/>
      <c r="BX331" s="390"/>
      <c r="BY331" s="390"/>
      <c r="BZ331" s="390"/>
      <c r="CA331" s="390"/>
      <c r="CB331" s="390"/>
      <c r="CC331" s="390"/>
      <c r="CD331" s="390"/>
      <c r="CE331" s="390"/>
      <c r="CF331" s="390"/>
      <c r="CG331" s="390"/>
      <c r="CH331" s="390"/>
      <c r="CI331" s="390"/>
      <c r="CJ331" s="390"/>
      <c r="CK331" s="390"/>
      <c r="CL331" s="390"/>
      <c r="CM331" s="390"/>
      <c r="CN331" s="390"/>
      <c r="CO331" s="390"/>
      <c r="CP331" s="390"/>
      <c r="CQ331" s="390"/>
      <c r="CR331" s="390"/>
      <c r="CS331" s="390"/>
      <c r="CT331" s="390"/>
      <c r="CU331" s="390"/>
      <c r="CV331" s="390"/>
      <c r="CW331" s="390"/>
      <c r="CX331" s="390"/>
      <c r="CY331" s="390"/>
      <c r="CZ331" s="390"/>
    </row>
    <row r="332" s="397" customFormat="true" ht="15" customHeight="true" x14ac:dyDescent="0.2">
      <c r="B332" s="552"/>
      <c r="V332" s="390"/>
      <c r="W332" s="390"/>
      <c r="X332" s="390"/>
      <c r="Y332" s="390"/>
      <c r="Z332" s="390"/>
      <c r="AA332" s="390"/>
      <c r="AB332" s="390"/>
      <c r="AC332" s="390"/>
      <c r="AD332" s="390"/>
      <c r="AE332" s="390"/>
      <c r="AF332" s="390"/>
      <c r="AG332" s="390"/>
      <c r="AH332" s="390"/>
      <c r="AI332" s="390"/>
      <c r="AJ332" s="390"/>
      <c r="AK332" s="390"/>
      <c r="AL332" s="390"/>
      <c r="AM332" s="390"/>
      <c r="AN332" s="390"/>
      <c r="AO332" s="390"/>
      <c r="AP332" s="390"/>
      <c r="AQ332" s="390"/>
      <c r="AR332" s="390"/>
      <c r="AS332" s="390"/>
      <c r="AT332" s="390"/>
      <c r="AU332" s="390"/>
      <c r="AV332" s="390"/>
      <c r="AW332" s="390"/>
      <c r="AX332" s="390"/>
      <c r="AY332" s="390"/>
      <c r="AZ332" s="390"/>
      <c r="BA332" s="362"/>
      <c r="BB332" s="362"/>
      <c r="BC332" s="550"/>
      <c r="BD332" s="550"/>
      <c r="BE332" s="550"/>
      <c r="BF332" s="550"/>
      <c r="BG332" s="550"/>
      <c r="BH332" s="550"/>
      <c r="BI332" s="550"/>
      <c r="BJ332" s="550"/>
      <c r="BK332" s="550"/>
      <c r="BL332" s="550"/>
      <c r="BM332" s="550"/>
      <c r="BN332" s="550"/>
      <c r="BO332" s="550"/>
      <c r="BP332" s="550"/>
      <c r="BQ332" s="550"/>
      <c r="BR332" s="550"/>
      <c r="BS332" s="550"/>
      <c r="BT332" s="550"/>
      <c r="BU332" s="550"/>
      <c r="BV332" s="390"/>
      <c r="BW332" s="390"/>
      <c r="BX332" s="390"/>
      <c r="BY332" s="390"/>
      <c r="BZ332" s="390"/>
      <c r="CA332" s="390"/>
      <c r="CB332" s="390"/>
      <c r="CC332" s="390"/>
      <c r="CD332" s="390"/>
      <c r="CE332" s="390"/>
      <c r="CF332" s="390"/>
      <c r="CG332" s="390"/>
      <c r="CH332" s="390"/>
      <c r="CI332" s="390"/>
      <c r="CJ332" s="390"/>
      <c r="CK332" s="390"/>
      <c r="CL332" s="390"/>
      <c r="CM332" s="390"/>
      <c r="CN332" s="390"/>
      <c r="CO332" s="390"/>
      <c r="CP332" s="390"/>
      <c r="CQ332" s="390"/>
      <c r="CR332" s="390"/>
      <c r="CS332" s="390"/>
      <c r="CT332" s="390"/>
      <c r="CU332" s="390"/>
      <c r="CV332" s="390"/>
      <c r="CW332" s="390"/>
      <c r="CX332" s="390"/>
      <c r="CY332" s="390"/>
      <c r="CZ332" s="390"/>
    </row>
    <row r="333" s="397" customFormat="true" ht="15" customHeight="true" x14ac:dyDescent="0.2">
      <c r="B333" s="552"/>
      <c r="V333" s="390"/>
      <c r="W333" s="390"/>
      <c r="X333" s="390"/>
      <c r="Y333" s="390"/>
      <c r="Z333" s="390"/>
      <c r="AA333" s="390"/>
      <c r="AB333" s="390"/>
      <c r="AC333" s="390"/>
      <c r="AD333" s="390"/>
      <c r="AE333" s="390"/>
      <c r="AF333" s="390"/>
      <c r="AG333" s="390"/>
      <c r="AH333" s="390"/>
      <c r="AI333" s="390"/>
      <c r="AJ333" s="390"/>
      <c r="AK333" s="390"/>
      <c r="AL333" s="390"/>
      <c r="AM333" s="390"/>
      <c r="AN333" s="390"/>
      <c r="AO333" s="390"/>
      <c r="AP333" s="390"/>
      <c r="AQ333" s="390"/>
      <c r="AR333" s="390"/>
      <c r="AS333" s="390"/>
      <c r="AT333" s="390"/>
      <c r="AU333" s="390"/>
      <c r="AV333" s="390"/>
      <c r="AW333" s="390"/>
      <c r="AX333" s="390"/>
      <c r="AY333" s="390"/>
      <c r="AZ333" s="390"/>
      <c r="BA333" s="362"/>
      <c r="BB333" s="362"/>
      <c r="BC333" s="550"/>
      <c r="BD333" s="550"/>
      <c r="BE333" s="550"/>
      <c r="BF333" s="550"/>
      <c r="BG333" s="550"/>
      <c r="BH333" s="550"/>
      <c r="BI333" s="550"/>
      <c r="BJ333" s="550"/>
      <c r="BK333" s="550"/>
      <c r="BL333" s="550"/>
      <c r="BM333" s="550"/>
      <c r="BN333" s="550"/>
      <c r="BO333" s="550"/>
      <c r="BP333" s="550"/>
      <c r="BQ333" s="550"/>
      <c r="BR333" s="550"/>
      <c r="BS333" s="550"/>
      <c r="BT333" s="550"/>
      <c r="BU333" s="550"/>
      <c r="BV333" s="390"/>
      <c r="BW333" s="390"/>
      <c r="BX333" s="390"/>
      <c r="BY333" s="390"/>
      <c r="BZ333" s="390"/>
      <c r="CA333" s="390"/>
      <c r="CB333" s="390"/>
      <c r="CC333" s="390"/>
      <c r="CD333" s="390"/>
      <c r="CE333" s="390"/>
      <c r="CF333" s="390"/>
      <c r="CG333" s="390"/>
      <c r="CH333" s="390"/>
      <c r="CI333" s="390"/>
      <c r="CJ333" s="390"/>
      <c r="CK333" s="390"/>
      <c r="CL333" s="390"/>
      <c r="CM333" s="390"/>
      <c r="CN333" s="390"/>
      <c r="CO333" s="390"/>
      <c r="CP333" s="390"/>
      <c r="CQ333" s="390"/>
      <c r="CR333" s="390"/>
      <c r="CS333" s="390"/>
      <c r="CT333" s="390"/>
      <c r="CU333" s="390"/>
      <c r="CV333" s="390"/>
      <c r="CW333" s="390"/>
      <c r="CX333" s="390"/>
      <c r="CY333" s="390"/>
      <c r="CZ333" s="390"/>
    </row>
    <row r="334" s="397" customFormat="true" ht="15" customHeight="true" x14ac:dyDescent="0.2">
      <c r="B334" s="552"/>
      <c r="V334" s="390"/>
      <c r="W334" s="390"/>
      <c r="X334" s="390"/>
      <c r="Y334" s="390"/>
      <c r="Z334" s="390"/>
      <c r="AA334" s="390"/>
      <c r="AB334" s="390"/>
      <c r="AC334" s="390"/>
      <c r="AD334" s="390"/>
      <c r="AE334" s="390"/>
      <c r="AF334" s="390"/>
      <c r="AG334" s="390"/>
      <c r="AH334" s="390"/>
      <c r="AI334" s="390"/>
      <c r="AJ334" s="390"/>
      <c r="AK334" s="390"/>
      <c r="AL334" s="390"/>
      <c r="AM334" s="390"/>
      <c r="AN334" s="390"/>
      <c r="AO334" s="390"/>
      <c r="AP334" s="390"/>
      <c r="AQ334" s="390"/>
      <c r="AR334" s="390"/>
      <c r="AS334" s="390"/>
      <c r="AT334" s="390"/>
      <c r="AU334" s="390"/>
      <c r="AV334" s="390"/>
      <c r="AW334" s="390"/>
      <c r="AX334" s="390"/>
      <c r="AY334" s="390"/>
      <c r="AZ334" s="390"/>
      <c r="BA334" s="362"/>
      <c r="BB334" s="362"/>
      <c r="BC334" s="550"/>
      <c r="BD334" s="550"/>
      <c r="BE334" s="550"/>
      <c r="BF334" s="550"/>
      <c r="BG334" s="550"/>
      <c r="BH334" s="550"/>
      <c r="BI334" s="550"/>
      <c r="BJ334" s="550"/>
      <c r="BK334" s="550"/>
      <c r="BL334" s="550"/>
      <c r="BM334" s="550"/>
      <c r="BN334" s="550"/>
      <c r="BO334" s="550"/>
      <c r="BP334" s="550"/>
      <c r="BQ334" s="550"/>
      <c r="BR334" s="550"/>
      <c r="BS334" s="550"/>
      <c r="BT334" s="550"/>
      <c r="BU334" s="550"/>
      <c r="BV334" s="390"/>
      <c r="BW334" s="390"/>
      <c r="BX334" s="390"/>
      <c r="BY334" s="390"/>
      <c r="BZ334" s="390"/>
      <c r="CA334" s="390"/>
      <c r="CB334" s="390"/>
      <c r="CC334" s="390"/>
      <c r="CD334" s="390"/>
      <c r="CE334" s="390"/>
      <c r="CF334" s="390"/>
      <c r="CG334" s="390"/>
      <c r="CH334" s="390"/>
      <c r="CI334" s="390"/>
      <c r="CJ334" s="390"/>
      <c r="CK334" s="390"/>
      <c r="CL334" s="390"/>
      <c r="CM334" s="390"/>
      <c r="CN334" s="390"/>
      <c r="CO334" s="390"/>
      <c r="CP334" s="390"/>
      <c r="CQ334" s="390"/>
      <c r="CR334" s="390"/>
      <c r="CS334" s="390"/>
      <c r="CT334" s="390"/>
      <c r="CU334" s="390"/>
      <c r="CV334" s="390"/>
      <c r="CW334" s="390"/>
      <c r="CX334" s="390"/>
      <c r="CY334" s="390"/>
      <c r="CZ334" s="390"/>
    </row>
    <row r="335" s="397" customFormat="true" ht="15" customHeight="true" x14ac:dyDescent="0.2">
      <c r="B335" s="552"/>
      <c r="V335" s="390"/>
      <c r="W335" s="390"/>
      <c r="X335" s="390"/>
      <c r="Y335" s="390"/>
      <c r="Z335" s="390"/>
      <c r="AA335" s="390"/>
      <c r="AB335" s="390"/>
      <c r="AC335" s="390"/>
      <c r="AD335" s="390"/>
      <c r="AE335" s="390"/>
      <c r="AF335" s="390"/>
      <c r="AG335" s="390"/>
      <c r="AH335" s="390"/>
      <c r="AI335" s="390"/>
      <c r="AJ335" s="390"/>
      <c r="AK335" s="390"/>
      <c r="AL335" s="390"/>
      <c r="AM335" s="390"/>
      <c r="AN335" s="390"/>
      <c r="AO335" s="390"/>
      <c r="AP335" s="390"/>
      <c r="AQ335" s="390"/>
      <c r="AR335" s="390"/>
      <c r="AS335" s="390"/>
      <c r="AT335" s="390"/>
      <c r="AU335" s="390"/>
      <c r="AV335" s="390"/>
      <c r="AW335" s="390"/>
      <c r="AX335" s="390"/>
      <c r="AY335" s="390"/>
      <c r="AZ335" s="390"/>
      <c r="BA335" s="362"/>
      <c r="BB335" s="362"/>
      <c r="BC335" s="550"/>
      <c r="BD335" s="550"/>
      <c r="BE335" s="550"/>
      <c r="BF335" s="550"/>
      <c r="BG335" s="550"/>
      <c r="BH335" s="550"/>
      <c r="BI335" s="550"/>
      <c r="BJ335" s="550"/>
      <c r="BK335" s="550"/>
      <c r="BL335" s="550"/>
      <c r="BM335" s="550"/>
      <c r="BN335" s="550"/>
      <c r="BO335" s="550"/>
      <c r="BP335" s="550"/>
      <c r="BQ335" s="550"/>
      <c r="BR335" s="550"/>
      <c r="BS335" s="550"/>
      <c r="BT335" s="550"/>
      <c r="BU335" s="550"/>
      <c r="BV335" s="390"/>
      <c r="BW335" s="390"/>
      <c r="BX335" s="390"/>
      <c r="BY335" s="390"/>
      <c r="BZ335" s="390"/>
      <c r="CA335" s="390"/>
      <c r="CB335" s="390"/>
      <c r="CC335" s="390"/>
      <c r="CD335" s="390"/>
      <c r="CE335" s="390"/>
      <c r="CF335" s="390"/>
      <c r="CG335" s="390"/>
      <c r="CH335" s="390"/>
      <c r="CI335" s="390"/>
      <c r="CJ335" s="390"/>
      <c r="CK335" s="390"/>
      <c r="CL335" s="390"/>
      <c r="CM335" s="390"/>
      <c r="CN335" s="390"/>
      <c r="CO335" s="390"/>
      <c r="CP335" s="390"/>
      <c r="CQ335" s="390"/>
      <c r="CR335" s="390"/>
      <c r="CS335" s="390"/>
      <c r="CT335" s="390"/>
      <c r="CU335" s="390"/>
      <c r="CV335" s="390"/>
      <c r="CW335" s="390"/>
      <c r="CX335" s="390"/>
      <c r="CY335" s="390"/>
      <c r="CZ335" s="390"/>
    </row>
    <row r="336" s="397" customFormat="true" ht="15" customHeight="true" x14ac:dyDescent="0.2">
      <c r="B336" s="552"/>
      <c r="V336" s="390"/>
      <c r="W336" s="390"/>
      <c r="X336" s="390"/>
      <c r="Y336" s="390"/>
      <c r="Z336" s="390"/>
      <c r="AA336" s="390"/>
      <c r="AB336" s="390"/>
      <c r="AC336" s="390"/>
      <c r="AD336" s="390"/>
      <c r="AE336" s="390"/>
      <c r="AF336" s="390"/>
      <c r="AG336" s="390"/>
      <c r="AH336" s="390"/>
      <c r="AI336" s="390"/>
      <c r="AJ336" s="390"/>
      <c r="AK336" s="390"/>
      <c r="AL336" s="390"/>
      <c r="AM336" s="390"/>
      <c r="AN336" s="390"/>
      <c r="AO336" s="390"/>
      <c r="AP336" s="390"/>
      <c r="AQ336" s="390"/>
      <c r="AR336" s="390"/>
      <c r="AS336" s="390"/>
      <c r="AT336" s="390"/>
      <c r="AU336" s="390"/>
      <c r="AV336" s="390"/>
      <c r="AW336" s="390"/>
      <c r="AX336" s="390"/>
      <c r="AY336" s="390"/>
      <c r="AZ336" s="390"/>
      <c r="BA336" s="362"/>
      <c r="BB336" s="362"/>
      <c r="BC336" s="550"/>
      <c r="BD336" s="550"/>
      <c r="BE336" s="550"/>
      <c r="BF336" s="550"/>
      <c r="BG336" s="550"/>
      <c r="BH336" s="550"/>
      <c r="BI336" s="550"/>
      <c r="BJ336" s="550"/>
      <c r="BK336" s="550"/>
      <c r="BL336" s="550"/>
      <c r="BM336" s="550"/>
      <c r="BN336" s="550"/>
      <c r="BO336" s="550"/>
      <c r="BP336" s="550"/>
      <c r="BQ336" s="550"/>
      <c r="BR336" s="550"/>
      <c r="BS336" s="550"/>
      <c r="BT336" s="550"/>
      <c r="BU336" s="550"/>
      <c r="BV336" s="390"/>
      <c r="BW336" s="390"/>
      <c r="BX336" s="390"/>
      <c r="BY336" s="390"/>
      <c r="BZ336" s="390"/>
      <c r="CA336" s="390"/>
      <c r="CB336" s="390"/>
      <c r="CC336" s="390"/>
      <c r="CD336" s="390"/>
      <c r="CE336" s="390"/>
      <c r="CF336" s="390"/>
      <c r="CG336" s="390"/>
      <c r="CH336" s="390"/>
      <c r="CI336" s="390"/>
      <c r="CJ336" s="390"/>
      <c r="CK336" s="390"/>
      <c r="CL336" s="390"/>
      <c r="CM336" s="390"/>
      <c r="CN336" s="390"/>
      <c r="CO336" s="390"/>
      <c r="CP336" s="390"/>
      <c r="CQ336" s="390"/>
      <c r="CR336" s="390"/>
      <c r="CS336" s="390"/>
      <c r="CT336" s="390"/>
      <c r="CU336" s="390"/>
      <c r="CV336" s="390"/>
      <c r="CW336" s="390"/>
      <c r="CX336" s="390"/>
      <c r="CY336" s="390"/>
      <c r="CZ336" s="390"/>
    </row>
    <row r="337" s="397" customFormat="true" ht="18" customHeight="true" x14ac:dyDescent="0.2">
      <c r="B337" s="552"/>
      <c r="V337" s="390"/>
      <c r="W337" s="390"/>
      <c r="X337" s="390"/>
      <c r="Y337" s="390"/>
      <c r="Z337" s="390"/>
      <c r="AA337" s="390"/>
      <c r="AB337" s="390"/>
      <c r="AC337" s="390"/>
      <c r="AD337" s="390"/>
      <c r="AE337" s="390"/>
      <c r="AF337" s="390"/>
      <c r="AG337" s="390"/>
      <c r="AH337" s="390"/>
      <c r="AI337" s="390"/>
      <c r="AJ337" s="390"/>
      <c r="AK337" s="390"/>
      <c r="AL337" s="390"/>
      <c r="AM337" s="390"/>
      <c r="AN337" s="390"/>
      <c r="AO337" s="390"/>
      <c r="AP337" s="390"/>
      <c r="AQ337" s="390"/>
      <c r="AR337" s="390"/>
      <c r="AS337" s="390"/>
      <c r="AT337" s="390"/>
      <c r="AU337" s="390"/>
      <c r="AV337" s="390"/>
      <c r="AW337" s="390"/>
      <c r="AX337" s="390"/>
      <c r="AY337" s="390"/>
      <c r="AZ337" s="390"/>
      <c r="BA337" s="362"/>
      <c r="BB337" s="362"/>
      <c r="BC337" s="550"/>
      <c r="BD337" s="550"/>
      <c r="BE337" s="550"/>
      <c r="BF337" s="550"/>
      <c r="BG337" s="550"/>
      <c r="BH337" s="550"/>
      <c r="BI337" s="550"/>
      <c r="BJ337" s="550"/>
      <c r="BK337" s="550"/>
      <c r="BL337" s="550"/>
      <c r="BM337" s="550"/>
      <c r="BN337" s="550"/>
      <c r="BO337" s="550"/>
      <c r="BP337" s="550"/>
      <c r="BQ337" s="550"/>
      <c r="BR337" s="550"/>
      <c r="BS337" s="550"/>
      <c r="BT337" s="550"/>
      <c r="BU337" s="550"/>
      <c r="BV337" s="390"/>
      <c r="BW337" s="390"/>
      <c r="BX337" s="390"/>
      <c r="BY337" s="390"/>
      <c r="BZ337" s="390"/>
      <c r="CA337" s="390"/>
      <c r="CB337" s="390"/>
      <c r="CC337" s="390"/>
      <c r="CD337" s="390"/>
      <c r="CE337" s="390"/>
      <c r="CF337" s="390"/>
      <c r="CG337" s="390"/>
      <c r="CH337" s="390"/>
      <c r="CI337" s="390"/>
      <c r="CJ337" s="390"/>
      <c r="CK337" s="390"/>
      <c r="CL337" s="390"/>
      <c r="CM337" s="390"/>
      <c r="CN337" s="390"/>
      <c r="CO337" s="390"/>
      <c r="CP337" s="390"/>
      <c r="CQ337" s="390"/>
      <c r="CR337" s="390"/>
      <c r="CS337" s="390"/>
      <c r="CT337" s="390"/>
      <c r="CU337" s="390"/>
      <c r="CV337" s="390"/>
      <c r="CW337" s="390"/>
      <c r="CX337" s="390"/>
      <c r="CY337" s="390"/>
      <c r="CZ337" s="390"/>
    </row>
    <row r="338" s="397" customFormat="true" ht="18" customHeight="true" x14ac:dyDescent="0.2">
      <c r="B338" s="552"/>
      <c r="V338" s="390"/>
      <c r="W338" s="390"/>
      <c r="X338" s="390"/>
      <c r="Y338" s="390"/>
      <c r="Z338" s="390"/>
      <c r="AA338" s="390"/>
      <c r="AB338" s="390"/>
      <c r="AC338" s="390"/>
      <c r="AD338" s="390"/>
      <c r="AE338" s="390"/>
      <c r="AF338" s="390"/>
      <c r="AG338" s="390"/>
      <c r="AH338" s="390"/>
      <c r="AI338" s="390"/>
      <c r="AJ338" s="390"/>
      <c r="AK338" s="390"/>
      <c r="AL338" s="390"/>
      <c r="AM338" s="390"/>
      <c r="AN338" s="390"/>
      <c r="AO338" s="390"/>
      <c r="AP338" s="390"/>
      <c r="AQ338" s="390"/>
      <c r="AR338" s="390"/>
      <c r="AS338" s="390"/>
      <c r="AT338" s="390"/>
      <c r="AU338" s="390"/>
      <c r="AV338" s="390"/>
      <c r="AW338" s="390"/>
      <c r="AX338" s="390"/>
      <c r="AY338" s="390"/>
      <c r="AZ338" s="390"/>
      <c r="BA338" s="362"/>
      <c r="BB338" s="362"/>
      <c r="BC338" s="550"/>
      <c r="BD338" s="550"/>
      <c r="BE338" s="550"/>
      <c r="BF338" s="550"/>
      <c r="BG338" s="550"/>
      <c r="BH338" s="550"/>
      <c r="BI338" s="550"/>
      <c r="BJ338" s="550"/>
      <c r="BK338" s="550"/>
      <c r="BL338" s="550"/>
      <c r="BM338" s="550"/>
      <c r="BN338" s="550"/>
      <c r="BO338" s="550"/>
      <c r="BP338" s="550"/>
      <c r="BQ338" s="550"/>
      <c r="BR338" s="550"/>
      <c r="BS338" s="550"/>
      <c r="BT338" s="550"/>
      <c r="BU338" s="550"/>
      <c r="BV338" s="390"/>
      <c r="BW338" s="390"/>
      <c r="BX338" s="390"/>
      <c r="BY338" s="390"/>
      <c r="BZ338" s="390"/>
      <c r="CA338" s="390"/>
      <c r="CB338" s="390"/>
      <c r="CC338" s="390"/>
      <c r="CD338" s="390"/>
      <c r="CE338" s="390"/>
      <c r="CF338" s="390"/>
      <c r="CG338" s="390"/>
      <c r="CH338" s="390"/>
      <c r="CI338" s="390"/>
      <c r="CJ338" s="390"/>
      <c r="CK338" s="390"/>
      <c r="CL338" s="390"/>
      <c r="CM338" s="390"/>
      <c r="CN338" s="390"/>
      <c r="CO338" s="390"/>
      <c r="CP338" s="390"/>
      <c r="CQ338" s="390"/>
      <c r="CR338" s="390"/>
      <c r="CS338" s="390"/>
      <c r="CT338" s="390"/>
      <c r="CU338" s="390"/>
      <c r="CV338" s="390"/>
      <c r="CW338" s="390"/>
      <c r="CX338" s="390"/>
      <c r="CY338" s="390"/>
      <c r="CZ338" s="390"/>
    </row>
    <row r="339" s="603" customFormat="true" ht="15" customHeight="true" x14ac:dyDescent="0.2">
      <c r="B339" s="602"/>
      <c r="V339" s="395"/>
      <c r="W339" s="395"/>
      <c r="X339" s="395"/>
      <c r="Y339" s="395"/>
      <c r="Z339" s="395"/>
      <c r="AA339" s="395"/>
      <c r="AB339" s="395"/>
      <c r="AC339" s="395"/>
      <c r="AD339" s="395"/>
      <c r="AE339" s="395"/>
      <c r="AF339" s="395"/>
      <c r="AG339" s="395"/>
      <c r="AH339" s="395"/>
      <c r="AI339" s="395"/>
      <c r="AJ339" s="395"/>
      <c r="AK339" s="395"/>
      <c r="AL339" s="395"/>
      <c r="AM339" s="395"/>
      <c r="AN339" s="395"/>
      <c r="AO339" s="395"/>
      <c r="AP339" s="395"/>
      <c r="AQ339" s="395"/>
      <c r="AR339" s="395"/>
      <c r="AS339" s="395"/>
      <c r="AT339" s="395"/>
      <c r="AU339" s="395"/>
      <c r="AV339" s="395"/>
      <c r="AW339" s="395"/>
      <c r="AX339" s="395"/>
      <c r="AY339" s="395"/>
      <c r="AZ339" s="395"/>
      <c r="BA339" s="396" t="s">
        <v>132</v>
      </c>
      <c r="BB339" s="344" t="s">
        <v>131</v>
      </c>
      <c r="BC339" s="1119" t="s">
        <v>116</v>
      </c>
      <c r="BD339" s="1120"/>
      <c r="BE339" s="1120"/>
      <c r="BF339" s="1120"/>
      <c r="BG339" s="1122"/>
      <c r="BH339" s="1119" t="s">
        <v>39</v>
      </c>
      <c r="BI339" s="1120"/>
      <c r="BJ339" s="1120"/>
      <c r="BK339" s="1120"/>
      <c r="BL339" s="1122"/>
      <c r="BM339" s="1119" t="s">
        <v>38</v>
      </c>
      <c r="BN339" s="1120"/>
      <c r="BO339" s="1120"/>
      <c r="BP339" s="1120"/>
      <c r="BQ339" s="1121"/>
      <c r="BR339" s="51" t="s">
        <v>142</v>
      </c>
      <c r="BS339" s="476"/>
      <c r="BT339" s="476"/>
      <c r="BU339" s="476"/>
      <c r="BV339" s="31"/>
      <c r="BW339" s="31"/>
      <c r="BX339" s="31"/>
      <c r="BY339" s="31"/>
      <c r="BZ339" s="394"/>
      <c r="CA339" s="394"/>
      <c r="CB339" s="394"/>
      <c r="CC339" s="394"/>
      <c r="CD339" s="394"/>
      <c r="CE339" s="394"/>
      <c r="CF339" s="394"/>
      <c r="CG339" s="394"/>
      <c r="CH339" s="394"/>
      <c r="CI339" s="394"/>
      <c r="CJ339" s="394"/>
      <c r="CK339" s="394"/>
      <c r="CL339" s="394"/>
      <c r="CM339" s="394"/>
      <c r="CN339" s="394"/>
      <c r="CO339" s="394"/>
      <c r="CP339" s="394"/>
      <c r="CQ339" s="394"/>
      <c r="CR339" s="394"/>
      <c r="CS339" s="394"/>
      <c r="CT339" s="394"/>
      <c r="CU339" s="394"/>
      <c r="CV339" s="394"/>
      <c r="CW339" s="394"/>
      <c r="CX339" s="394"/>
      <c r="CY339" s="394"/>
      <c r="CZ339" s="394"/>
    </row>
    <row r="340" s="603" customFormat="true" ht="24" x14ac:dyDescent="0.2">
      <c r="B340" s="602"/>
      <c r="V340" s="395"/>
      <c r="W340" s="395"/>
      <c r="X340" s="395"/>
      <c r="Y340" s="395"/>
      <c r="Z340" s="395"/>
      <c r="AA340" s="395"/>
      <c r="AB340" s="395"/>
      <c r="AC340" s="395"/>
      <c r="AD340" s="395"/>
      <c r="AE340" s="395"/>
      <c r="AF340" s="395"/>
      <c r="AG340" s="395"/>
      <c r="AH340" s="395"/>
      <c r="AI340" s="395"/>
      <c r="AJ340" s="395"/>
      <c r="AK340" s="395"/>
      <c r="AL340" s="395"/>
      <c r="AM340" s="395"/>
      <c r="AN340" s="395"/>
      <c r="AO340" s="395"/>
      <c r="AP340" s="395"/>
      <c r="AQ340" s="395"/>
      <c r="AR340" s="395"/>
      <c r="AS340" s="395"/>
      <c r="AT340" s="395"/>
      <c r="AU340" s="395"/>
      <c r="AV340" s="395"/>
      <c r="AW340" s="395"/>
      <c r="AX340" s="395"/>
      <c r="AY340" s="395"/>
      <c r="AZ340" s="395"/>
      <c r="BA340" s="382" t="s">
        <v>128</v>
      </c>
      <c r="BB340" s="381"/>
      <c r="BC340" s="505" t="s">
        <v>0</v>
      </c>
      <c r="BD340" s="620" t="s">
        <v>1</v>
      </c>
      <c r="BE340" s="620" t="s">
        <v>2</v>
      </c>
      <c r="BF340" s="620" t="s">
        <v>3</v>
      </c>
      <c r="BG340" s="506" t="s">
        <v>4</v>
      </c>
      <c r="BH340" s="505" t="s">
        <v>0</v>
      </c>
      <c r="BI340" s="620" t="s">
        <v>1</v>
      </c>
      <c r="BJ340" s="620" t="s">
        <v>2</v>
      </c>
      <c r="BK340" s="620" t="s">
        <v>3</v>
      </c>
      <c r="BL340" s="506" t="s">
        <v>4</v>
      </c>
      <c r="BM340" s="505" t="s">
        <v>0</v>
      </c>
      <c r="BN340" s="620" t="s">
        <v>1</v>
      </c>
      <c r="BO340" s="620" t="s">
        <v>2</v>
      </c>
      <c r="BP340" s="620" t="s">
        <v>3</v>
      </c>
      <c r="BQ340" s="506" t="s">
        <v>4</v>
      </c>
      <c r="BR340" s="505" t="s">
        <v>298</v>
      </c>
      <c r="BS340" s="620" t="s">
        <v>161</v>
      </c>
      <c r="BT340" s="620" t="s">
        <v>162</v>
      </c>
      <c r="BU340" s="621" t="s">
        <v>163</v>
      </c>
      <c r="BV340" s="943"/>
      <c r="BW340" s="943"/>
      <c r="BX340" s="943"/>
      <c r="BY340" s="943"/>
      <c r="BZ340" s="943"/>
      <c r="CA340" s="943"/>
      <c r="CB340" s="943"/>
      <c r="CC340" s="943"/>
      <c r="CD340" s="943"/>
      <c r="CE340" s="943"/>
      <c r="CF340" s="943"/>
      <c r="CG340" s="943"/>
      <c r="CH340" s="943"/>
      <c r="CI340" s="943"/>
      <c r="CJ340" s="943"/>
      <c r="CK340" s="943"/>
      <c r="CL340" s="943"/>
      <c r="CM340" s="943"/>
      <c r="CN340" s="943"/>
      <c r="CO340" s="943"/>
      <c r="CP340" s="943"/>
      <c r="CQ340" s="943"/>
      <c r="CR340" s="943"/>
      <c r="CS340" s="943"/>
      <c r="CT340" s="943"/>
      <c r="CU340" s="943"/>
      <c r="CV340" s="943"/>
      <c r="CW340" s="943"/>
      <c r="CX340" s="943"/>
      <c r="CY340" s="943"/>
      <c r="CZ340" s="943"/>
    </row>
    <row r="341" s="603" customFormat="true" ht="15" customHeight="true" x14ac:dyDescent="0.2">
      <c r="B341" s="602"/>
      <c r="V341" s="395"/>
      <c r="W341" s="395"/>
      <c r="X341" s="395"/>
      <c r="Y341" s="395"/>
      <c r="Z341" s="395"/>
      <c r="AA341" s="395"/>
      <c r="AB341" s="395"/>
      <c r="AC341" s="395"/>
      <c r="AD341" s="395"/>
      <c r="AE341" s="395"/>
      <c r="AF341" s="395"/>
      <c r="AG341" s="395"/>
      <c r="AH341" s="395"/>
      <c r="AI341" s="395"/>
      <c r="AJ341" s="395"/>
      <c r="AK341" s="395"/>
      <c r="AL341" s="395"/>
      <c r="AM341" s="395"/>
      <c r="AN341" s="395"/>
      <c r="AO341" s="395"/>
      <c r="AP341" s="395"/>
      <c r="AQ341" s="395"/>
      <c r="AR341" s="395"/>
      <c r="AS341" s="395"/>
      <c r="AT341" s="395"/>
      <c r="AU341" s="395"/>
      <c r="AV341" s="395"/>
      <c r="AW341" s="395"/>
      <c r="AX341" s="395"/>
      <c r="AY341" s="395"/>
      <c r="AZ341" s="395"/>
      <c r="BA341" s="1125" t="s">
        <v>155</v>
      </c>
      <c r="BB341" s="645" t="s">
        <v>50</v>
      </c>
      <c r="BC341" s="92" t="s">
        <v>36</v>
      </c>
      <c r="BD341" s="88" t="s">
        <v>36</v>
      </c>
      <c r="BE341" s="88" t="s">
        <v>36</v>
      </c>
      <c r="BF341" s="88" t="s">
        <v>36</v>
      </c>
      <c r="BG341" s="83" t="s">
        <v>36</v>
      </c>
      <c r="BH341" s="92" t="s">
        <v>36</v>
      </c>
      <c r="BI341" s="88" t="s">
        <v>36</v>
      </c>
      <c r="BJ341" s="88" t="s">
        <v>36</v>
      </c>
      <c r="BK341" s="88" t="s">
        <v>36</v>
      </c>
      <c r="BL341" s="83" t="s">
        <v>36</v>
      </c>
      <c r="BM341" s="92" t="s">
        <v>36</v>
      </c>
      <c r="BN341" s="88" t="s">
        <v>36</v>
      </c>
      <c r="BO341" s="88" t="s">
        <v>36</v>
      </c>
      <c r="BP341" s="88" t="s">
        <v>36</v>
      </c>
      <c r="BQ341" s="83" t="s">
        <v>36</v>
      </c>
      <c r="BR341" s="92" t="s">
        <v>36</v>
      </c>
      <c r="BS341" s="88" t="s">
        <v>36</v>
      </c>
      <c r="BT341" s="88" t="s">
        <v>36</v>
      </c>
      <c r="BU341" s="78" t="s">
        <v>36</v>
      </c>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row>
    <row r="342" s="603" customFormat="true" ht="15" customHeight="true" x14ac:dyDescent="0.2">
      <c r="B342" s="602"/>
      <c r="V342" s="395"/>
      <c r="W342" s="395"/>
      <c r="X342" s="395"/>
      <c r="Y342" s="395"/>
      <c r="Z342" s="395"/>
      <c r="AA342" s="395"/>
      <c r="AB342" s="395"/>
      <c r="AC342" s="395"/>
      <c r="AD342" s="395"/>
      <c r="AE342" s="395"/>
      <c r="AF342" s="395"/>
      <c r="AG342" s="395"/>
      <c r="AH342" s="395"/>
      <c r="AI342" s="395"/>
      <c r="AJ342" s="395"/>
      <c r="AK342" s="395"/>
      <c r="AL342" s="395"/>
      <c r="AM342" s="395"/>
      <c r="AN342" s="395"/>
      <c r="AO342" s="395"/>
      <c r="AP342" s="395"/>
      <c r="AQ342" s="395"/>
      <c r="AR342" s="395"/>
      <c r="AS342" s="395"/>
      <c r="AT342" s="395"/>
      <c r="AU342" s="395"/>
      <c r="AV342" s="395"/>
      <c r="AW342" s="395"/>
      <c r="AX342" s="395"/>
      <c r="AY342" s="395"/>
      <c r="AZ342" s="395"/>
      <c r="BA342" s="1124"/>
      <c r="BB342" s="643" t="s">
        <v>49</v>
      </c>
      <c r="BC342" s="91" t="s">
        <v>36</v>
      </c>
      <c r="BD342" s="87" t="s">
        <v>36</v>
      </c>
      <c r="BE342" s="87" t="s">
        <v>36</v>
      </c>
      <c r="BF342" s="87" t="s">
        <v>36</v>
      </c>
      <c r="BG342" s="82" t="s">
        <v>36</v>
      </c>
      <c r="BH342" s="91" t="s">
        <v>36</v>
      </c>
      <c r="BI342" s="87" t="s">
        <v>36</v>
      </c>
      <c r="BJ342" s="87" t="s">
        <v>36</v>
      </c>
      <c r="BK342" s="87" t="s">
        <v>36</v>
      </c>
      <c r="BL342" s="82" t="s">
        <v>36</v>
      </c>
      <c r="BM342" s="91" t="s">
        <v>36</v>
      </c>
      <c r="BN342" s="87" t="s">
        <v>36</v>
      </c>
      <c r="BO342" s="87" t="s">
        <v>36</v>
      </c>
      <c r="BP342" s="87" t="s">
        <v>36</v>
      </c>
      <c r="BQ342" s="82" t="s">
        <v>36</v>
      </c>
      <c r="BR342" s="91" t="s">
        <v>36</v>
      </c>
      <c r="BS342" s="87" t="s">
        <v>36</v>
      </c>
      <c r="BT342" s="87" t="s">
        <v>36</v>
      </c>
      <c r="BU342" s="77" t="s">
        <v>36</v>
      </c>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row>
    <row r="343" s="603" customFormat="true" ht="15" customHeight="true" x14ac:dyDescent="0.2">
      <c r="B343" s="602"/>
      <c r="V343" s="395"/>
      <c r="W343" s="395"/>
      <c r="X343" s="395"/>
      <c r="Y343" s="395"/>
      <c r="Z343" s="395"/>
      <c r="AA343" s="395"/>
      <c r="AB343" s="395"/>
      <c r="AC343" s="395"/>
      <c r="AD343" s="395"/>
      <c r="AE343" s="395"/>
      <c r="AF343" s="395"/>
      <c r="AG343" s="395"/>
      <c r="AH343" s="395"/>
      <c r="AI343" s="395"/>
      <c r="AJ343" s="395"/>
      <c r="AK343" s="395"/>
      <c r="AL343" s="395"/>
      <c r="AM343" s="395"/>
      <c r="AN343" s="395"/>
      <c r="AO343" s="395"/>
      <c r="AP343" s="395"/>
      <c r="AQ343" s="395"/>
      <c r="AR343" s="395"/>
      <c r="AS343" s="395"/>
      <c r="AT343" s="395"/>
      <c r="AU343" s="395"/>
      <c r="AV343" s="395"/>
      <c r="AW343" s="395"/>
      <c r="AX343" s="395"/>
      <c r="AY343" s="395"/>
      <c r="AZ343" s="395"/>
      <c r="BA343" s="1126" t="s">
        <v>150</v>
      </c>
      <c r="BB343" s="643" t="s">
        <v>50</v>
      </c>
      <c r="BC343" s="91" t="s">
        <v>36</v>
      </c>
      <c r="BD343" s="87" t="s">
        <v>36</v>
      </c>
      <c r="BE343" s="87" t="s">
        <v>36</v>
      </c>
      <c r="BF343" s="87" t="s">
        <v>36</v>
      </c>
      <c r="BG343" s="82" t="s">
        <v>36</v>
      </c>
      <c r="BH343" s="91" t="s">
        <v>36</v>
      </c>
      <c r="BI343" s="87" t="s">
        <v>36</v>
      </c>
      <c r="BJ343" s="87" t="s">
        <v>36</v>
      </c>
      <c r="BK343" s="87" t="s">
        <v>36</v>
      </c>
      <c r="BL343" s="82" t="s">
        <v>36</v>
      </c>
      <c r="BM343" s="91" t="s">
        <v>36</v>
      </c>
      <c r="BN343" s="87" t="s">
        <v>36</v>
      </c>
      <c r="BO343" s="87" t="s">
        <v>36</v>
      </c>
      <c r="BP343" s="87" t="s">
        <v>36</v>
      </c>
      <c r="BQ343" s="82" t="s">
        <v>36</v>
      </c>
      <c r="BR343" s="91" t="s">
        <v>36</v>
      </c>
      <c r="BS343" s="87" t="s">
        <v>36</v>
      </c>
      <c r="BT343" s="87" t="s">
        <v>36</v>
      </c>
      <c r="BU343" s="77" t="s">
        <v>36</v>
      </c>
      <c r="BV343" s="30"/>
      <c r="BW343" s="30"/>
      <c r="BX343" s="30"/>
      <c r="BY343" s="30"/>
      <c r="BZ343" s="30"/>
      <c r="CA343" s="30"/>
      <c r="CB343" s="30"/>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0"/>
    </row>
    <row r="344" s="603" customFormat="true" ht="15" customHeight="true" x14ac:dyDescent="0.2">
      <c r="B344" s="602"/>
      <c r="V344" s="395"/>
      <c r="W344" s="395"/>
      <c r="X344" s="395"/>
      <c r="Y344" s="395"/>
      <c r="Z344" s="395"/>
      <c r="AA344" s="395"/>
      <c r="AB344" s="395"/>
      <c r="AC344" s="395"/>
      <c r="AD344" s="395"/>
      <c r="AE344" s="395"/>
      <c r="AF344" s="395"/>
      <c r="AG344" s="395"/>
      <c r="AH344" s="395"/>
      <c r="AI344" s="395"/>
      <c r="AJ344" s="395"/>
      <c r="AK344" s="395"/>
      <c r="AL344" s="395"/>
      <c r="AM344" s="395"/>
      <c r="AN344" s="395"/>
      <c r="AO344" s="395"/>
      <c r="AP344" s="395"/>
      <c r="AQ344" s="395"/>
      <c r="AR344" s="395"/>
      <c r="AS344" s="395"/>
      <c r="AT344" s="395"/>
      <c r="AU344" s="395"/>
      <c r="AV344" s="395"/>
      <c r="AW344" s="395"/>
      <c r="AX344" s="395"/>
      <c r="AY344" s="395"/>
      <c r="AZ344" s="395"/>
      <c r="BA344" s="1124"/>
      <c r="BB344" s="643" t="s">
        <v>49</v>
      </c>
      <c r="BC344" s="91" t="s">
        <v>36</v>
      </c>
      <c r="BD344" s="87" t="s">
        <v>36</v>
      </c>
      <c r="BE344" s="87" t="s">
        <v>36</v>
      </c>
      <c r="BF344" s="87" t="s">
        <v>36</v>
      </c>
      <c r="BG344" s="82" t="s">
        <v>36</v>
      </c>
      <c r="BH344" s="91" t="s">
        <v>36</v>
      </c>
      <c r="BI344" s="87" t="s">
        <v>36</v>
      </c>
      <c r="BJ344" s="87" t="s">
        <v>36</v>
      </c>
      <c r="BK344" s="87" t="s">
        <v>36</v>
      </c>
      <c r="BL344" s="82" t="s">
        <v>36</v>
      </c>
      <c r="BM344" s="91" t="s">
        <v>36</v>
      </c>
      <c r="BN344" s="87" t="s">
        <v>36</v>
      </c>
      <c r="BO344" s="87" t="s">
        <v>36</v>
      </c>
      <c r="BP344" s="87" t="s">
        <v>36</v>
      </c>
      <c r="BQ344" s="82" t="s">
        <v>36</v>
      </c>
      <c r="BR344" s="91" t="s">
        <v>36</v>
      </c>
      <c r="BS344" s="87" t="s">
        <v>36</v>
      </c>
      <c r="BT344" s="87" t="s">
        <v>36</v>
      </c>
      <c r="BU344" s="77" t="s">
        <v>36</v>
      </c>
      <c r="BV344" s="30"/>
      <c r="BW344" s="30"/>
      <c r="BX344" s="30"/>
      <c r="BY344" s="30"/>
      <c r="BZ344" s="30"/>
      <c r="CA344" s="30"/>
      <c r="CB344" s="30"/>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0"/>
    </row>
    <row r="345" s="603" customFormat="true" ht="15" customHeight="true" x14ac:dyDescent="0.2">
      <c r="B345" s="602"/>
      <c r="V345" s="395"/>
      <c r="W345" s="395"/>
      <c r="X345" s="395"/>
      <c r="Y345" s="395"/>
      <c r="Z345" s="395"/>
      <c r="AA345" s="395"/>
      <c r="AB345" s="395"/>
      <c r="AC345" s="395"/>
      <c r="AD345" s="395"/>
      <c r="AE345" s="395"/>
      <c r="AF345" s="395"/>
      <c r="AG345" s="395"/>
      <c r="AH345" s="395"/>
      <c r="AI345" s="395"/>
      <c r="AJ345" s="395"/>
      <c r="AK345" s="395"/>
      <c r="AL345" s="395"/>
      <c r="AM345" s="395"/>
      <c r="AN345" s="395"/>
      <c r="AO345" s="395"/>
      <c r="AP345" s="395"/>
      <c r="AQ345" s="395"/>
      <c r="AR345" s="395"/>
      <c r="AS345" s="395"/>
      <c r="AT345" s="395"/>
      <c r="AU345" s="395"/>
      <c r="AV345" s="395"/>
      <c r="AW345" s="395"/>
      <c r="AX345" s="395"/>
      <c r="AY345" s="395"/>
      <c r="AZ345" s="395"/>
      <c r="BA345" s="1126" t="s">
        <v>151</v>
      </c>
      <c r="BB345" s="643" t="s">
        <v>50</v>
      </c>
      <c r="BC345" s="91" t="s">
        <v>36</v>
      </c>
      <c r="BD345" s="87" t="s">
        <v>36</v>
      </c>
      <c r="BE345" s="87" t="s">
        <v>36</v>
      </c>
      <c r="BF345" s="87" t="s">
        <v>36</v>
      </c>
      <c r="BG345" s="82" t="s">
        <v>36</v>
      </c>
      <c r="BH345" s="91" t="s">
        <v>36</v>
      </c>
      <c r="BI345" s="87" t="s">
        <v>36</v>
      </c>
      <c r="BJ345" s="87" t="s">
        <v>36</v>
      </c>
      <c r="BK345" s="87" t="s">
        <v>36</v>
      </c>
      <c r="BL345" s="82" t="s">
        <v>36</v>
      </c>
      <c r="BM345" s="91" t="s">
        <v>36</v>
      </c>
      <c r="BN345" s="87" t="s">
        <v>36</v>
      </c>
      <c r="BO345" s="87" t="s">
        <v>36</v>
      </c>
      <c r="BP345" s="87" t="s">
        <v>36</v>
      </c>
      <c r="BQ345" s="82" t="s">
        <v>36</v>
      </c>
      <c r="BR345" s="91" t="s">
        <v>36</v>
      </c>
      <c r="BS345" s="87" t="s">
        <v>36</v>
      </c>
      <c r="BT345" s="87" t="s">
        <v>36</v>
      </c>
      <c r="BU345" s="77" t="s">
        <v>36</v>
      </c>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row>
    <row r="346" s="603" customFormat="true" ht="15" customHeight="true" x14ac:dyDescent="0.2">
      <c r="B346" s="602"/>
      <c r="V346" s="395"/>
      <c r="W346" s="395"/>
      <c r="X346" s="395"/>
      <c r="Y346" s="395"/>
      <c r="Z346" s="395"/>
      <c r="AA346" s="395"/>
      <c r="AB346" s="395"/>
      <c r="AC346" s="395"/>
      <c r="AD346" s="395"/>
      <c r="AE346" s="395"/>
      <c r="AF346" s="395"/>
      <c r="AG346" s="395"/>
      <c r="AH346" s="395"/>
      <c r="AI346" s="395"/>
      <c r="AJ346" s="395"/>
      <c r="AK346" s="395"/>
      <c r="AL346" s="395"/>
      <c r="AM346" s="395"/>
      <c r="AN346" s="395"/>
      <c r="AO346" s="395"/>
      <c r="AP346" s="395"/>
      <c r="AQ346" s="395"/>
      <c r="AR346" s="395"/>
      <c r="AS346" s="395"/>
      <c r="AT346" s="395"/>
      <c r="AU346" s="395"/>
      <c r="AV346" s="395"/>
      <c r="AW346" s="395"/>
      <c r="AX346" s="395"/>
      <c r="AY346" s="395"/>
      <c r="AZ346" s="395"/>
      <c r="BA346" s="1124"/>
      <c r="BB346" s="643" t="s">
        <v>49</v>
      </c>
      <c r="BC346" s="91" t="s">
        <v>36</v>
      </c>
      <c r="BD346" s="87" t="s">
        <v>36</v>
      </c>
      <c r="BE346" s="87" t="s">
        <v>36</v>
      </c>
      <c r="BF346" s="87" t="s">
        <v>36</v>
      </c>
      <c r="BG346" s="82" t="s">
        <v>36</v>
      </c>
      <c r="BH346" s="91" t="s">
        <v>36</v>
      </c>
      <c r="BI346" s="87" t="s">
        <v>36</v>
      </c>
      <c r="BJ346" s="87" t="s">
        <v>36</v>
      </c>
      <c r="BK346" s="87" t="s">
        <v>36</v>
      </c>
      <c r="BL346" s="82" t="s">
        <v>36</v>
      </c>
      <c r="BM346" s="91" t="s">
        <v>36</v>
      </c>
      <c r="BN346" s="87" t="s">
        <v>36</v>
      </c>
      <c r="BO346" s="87" t="s">
        <v>36</v>
      </c>
      <c r="BP346" s="87" t="s">
        <v>36</v>
      </c>
      <c r="BQ346" s="82" t="s">
        <v>36</v>
      </c>
      <c r="BR346" s="91" t="s">
        <v>36</v>
      </c>
      <c r="BS346" s="87" t="s">
        <v>36</v>
      </c>
      <c r="BT346" s="87" t="s">
        <v>36</v>
      </c>
      <c r="BU346" s="77" t="s">
        <v>36</v>
      </c>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row>
    <row r="347" s="603" customFormat="true" ht="15" customHeight="true" x14ac:dyDescent="0.2">
      <c r="B347" s="602"/>
      <c r="V347" s="395"/>
      <c r="W347" s="395"/>
      <c r="X347" s="395"/>
      <c r="Y347" s="395"/>
      <c r="Z347" s="395"/>
      <c r="AA347" s="395"/>
      <c r="AB347" s="395"/>
      <c r="AC347" s="395"/>
      <c r="AD347" s="395"/>
      <c r="AE347" s="395"/>
      <c r="AF347" s="395"/>
      <c r="AG347" s="395"/>
      <c r="AH347" s="395"/>
      <c r="AI347" s="395"/>
      <c r="AJ347" s="395"/>
      <c r="AK347" s="395"/>
      <c r="AL347" s="395"/>
      <c r="AM347" s="395"/>
      <c r="AN347" s="395"/>
      <c r="AO347" s="395"/>
      <c r="AP347" s="395"/>
      <c r="AQ347" s="395"/>
      <c r="AR347" s="395"/>
      <c r="AS347" s="395"/>
      <c r="AT347" s="395"/>
      <c r="AU347" s="395"/>
      <c r="AV347" s="395"/>
      <c r="AW347" s="395"/>
      <c r="AX347" s="395"/>
      <c r="AY347" s="395"/>
      <c r="AZ347" s="395"/>
      <c r="BA347" s="1126" t="s">
        <v>152</v>
      </c>
      <c r="BB347" s="643" t="s">
        <v>50</v>
      </c>
      <c r="BC347" s="91" t="s">
        <v>36</v>
      </c>
      <c r="BD347" s="87" t="s">
        <v>36</v>
      </c>
      <c r="BE347" s="87" t="s">
        <v>36</v>
      </c>
      <c r="BF347" s="87" t="s">
        <v>36</v>
      </c>
      <c r="BG347" s="82" t="s">
        <v>36</v>
      </c>
      <c r="BH347" s="91" t="s">
        <v>36</v>
      </c>
      <c r="BI347" s="87" t="s">
        <v>36</v>
      </c>
      <c r="BJ347" s="87" t="s">
        <v>36</v>
      </c>
      <c r="BK347" s="87" t="s">
        <v>36</v>
      </c>
      <c r="BL347" s="82" t="s">
        <v>36</v>
      </c>
      <c r="BM347" s="91" t="s">
        <v>36</v>
      </c>
      <c r="BN347" s="87" t="s">
        <v>36</v>
      </c>
      <c r="BO347" s="87" t="s">
        <v>36</v>
      </c>
      <c r="BP347" s="87" t="s">
        <v>36</v>
      </c>
      <c r="BQ347" s="82" t="s">
        <v>36</v>
      </c>
      <c r="BR347" s="91" t="s">
        <v>36</v>
      </c>
      <c r="BS347" s="87" t="s">
        <v>36</v>
      </c>
      <c r="BT347" s="87" t="s">
        <v>36</v>
      </c>
      <c r="BU347" s="77" t="s">
        <v>36</v>
      </c>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row>
    <row r="348" s="603" customFormat="true" ht="15" customHeight="true" x14ac:dyDescent="0.2">
      <c r="B348" s="602"/>
      <c r="V348" s="395"/>
      <c r="W348" s="395"/>
      <c r="X348" s="395"/>
      <c r="Y348" s="395"/>
      <c r="Z348" s="395"/>
      <c r="AA348" s="395"/>
      <c r="AB348" s="395"/>
      <c r="AC348" s="395"/>
      <c r="AD348" s="395"/>
      <c r="AE348" s="395"/>
      <c r="AF348" s="395"/>
      <c r="AG348" s="395"/>
      <c r="AH348" s="395"/>
      <c r="AI348" s="395"/>
      <c r="AJ348" s="395"/>
      <c r="AK348" s="395"/>
      <c r="AL348" s="395"/>
      <c r="AM348" s="395"/>
      <c r="AN348" s="395"/>
      <c r="AO348" s="395"/>
      <c r="AP348" s="395"/>
      <c r="AQ348" s="395"/>
      <c r="AR348" s="395"/>
      <c r="AS348" s="395"/>
      <c r="AT348" s="395"/>
      <c r="AU348" s="395"/>
      <c r="AV348" s="395"/>
      <c r="AW348" s="395"/>
      <c r="AX348" s="395"/>
      <c r="AY348" s="395"/>
      <c r="AZ348" s="395"/>
      <c r="BA348" s="1124"/>
      <c r="BB348" s="643" t="s">
        <v>49</v>
      </c>
      <c r="BC348" s="91" t="s">
        <v>36</v>
      </c>
      <c r="BD348" s="87" t="s">
        <v>36</v>
      </c>
      <c r="BE348" s="87" t="s">
        <v>36</v>
      </c>
      <c r="BF348" s="87" t="s">
        <v>36</v>
      </c>
      <c r="BG348" s="82" t="s">
        <v>36</v>
      </c>
      <c r="BH348" s="91" t="s">
        <v>36</v>
      </c>
      <c r="BI348" s="87" t="s">
        <v>36</v>
      </c>
      <c r="BJ348" s="87" t="s">
        <v>36</v>
      </c>
      <c r="BK348" s="87" t="s">
        <v>36</v>
      </c>
      <c r="BL348" s="82" t="s">
        <v>36</v>
      </c>
      <c r="BM348" s="91" t="s">
        <v>36</v>
      </c>
      <c r="BN348" s="87" t="s">
        <v>36</v>
      </c>
      <c r="BO348" s="87" t="s">
        <v>36</v>
      </c>
      <c r="BP348" s="87" t="s">
        <v>36</v>
      </c>
      <c r="BQ348" s="82" t="s">
        <v>36</v>
      </c>
      <c r="BR348" s="91" t="s">
        <v>36</v>
      </c>
      <c r="BS348" s="87" t="s">
        <v>36</v>
      </c>
      <c r="BT348" s="87" t="s">
        <v>36</v>
      </c>
      <c r="BU348" s="77" t="s">
        <v>36</v>
      </c>
      <c r="BV348" s="30"/>
      <c r="BW348" s="30"/>
      <c r="BX348" s="30"/>
      <c r="BY348" s="30"/>
      <c r="BZ348" s="30"/>
      <c r="CA348" s="30"/>
      <c r="CB348" s="30"/>
      <c r="CC348" s="30"/>
      <c r="CD348" s="30"/>
      <c r="CE348" s="30"/>
      <c r="CF348" s="30"/>
      <c r="CG348" s="30"/>
      <c r="CH348" s="30"/>
      <c r="CI348" s="30"/>
      <c r="CJ348" s="30"/>
      <c r="CK348" s="30"/>
      <c r="CL348" s="30"/>
      <c r="CM348" s="30"/>
      <c r="CN348" s="30"/>
      <c r="CO348" s="30"/>
      <c r="CP348" s="30"/>
      <c r="CQ348" s="30"/>
      <c r="CR348" s="30"/>
      <c r="CS348" s="30"/>
      <c r="CT348" s="30"/>
      <c r="CU348" s="30"/>
      <c r="CV348" s="30"/>
      <c r="CW348" s="30"/>
      <c r="CX348" s="30"/>
      <c r="CY348" s="30"/>
      <c r="CZ348" s="30"/>
    </row>
    <row r="349" s="603" customFormat="true" ht="15" customHeight="true" x14ac:dyDescent="0.2">
      <c r="B349" s="602"/>
      <c r="V349" s="395"/>
      <c r="W349" s="395"/>
      <c r="X349" s="395"/>
      <c r="Y349" s="395"/>
      <c r="Z349" s="395"/>
      <c r="AA349" s="395"/>
      <c r="AB349" s="395"/>
      <c r="AC349" s="395"/>
      <c r="AD349" s="395"/>
      <c r="AE349" s="395"/>
      <c r="AF349" s="395"/>
      <c r="AG349" s="395"/>
      <c r="AH349" s="395"/>
      <c r="AI349" s="395"/>
      <c r="AJ349" s="395"/>
      <c r="AK349" s="395"/>
      <c r="AL349" s="395"/>
      <c r="AM349" s="395"/>
      <c r="AN349" s="395"/>
      <c r="AO349" s="395"/>
      <c r="AP349" s="395"/>
      <c r="AQ349" s="395"/>
      <c r="AR349" s="395"/>
      <c r="AS349" s="395"/>
      <c r="AT349" s="395"/>
      <c r="AU349" s="395"/>
      <c r="AV349" s="395"/>
      <c r="AW349" s="395"/>
      <c r="AX349" s="395"/>
      <c r="AY349" s="395"/>
      <c r="AZ349" s="395"/>
      <c r="BA349" s="1126" t="s">
        <v>153</v>
      </c>
      <c r="BB349" s="643" t="s">
        <v>50</v>
      </c>
      <c r="BC349" s="91" t="s">
        <v>36</v>
      </c>
      <c r="BD349" s="87" t="s">
        <v>36</v>
      </c>
      <c r="BE349" s="87" t="s">
        <v>36</v>
      </c>
      <c r="BF349" s="87" t="s">
        <v>36</v>
      </c>
      <c r="BG349" s="82" t="s">
        <v>36</v>
      </c>
      <c r="BH349" s="91" t="s">
        <v>36</v>
      </c>
      <c r="BI349" s="87" t="s">
        <v>36</v>
      </c>
      <c r="BJ349" s="87" t="s">
        <v>36</v>
      </c>
      <c r="BK349" s="87" t="s">
        <v>36</v>
      </c>
      <c r="BL349" s="82" t="s">
        <v>36</v>
      </c>
      <c r="BM349" s="91" t="s">
        <v>36</v>
      </c>
      <c r="BN349" s="87" t="s">
        <v>36</v>
      </c>
      <c r="BO349" s="87" t="s">
        <v>36</v>
      </c>
      <c r="BP349" s="87" t="s">
        <v>36</v>
      </c>
      <c r="BQ349" s="82" t="s">
        <v>36</v>
      </c>
      <c r="BR349" s="91" t="s">
        <v>36</v>
      </c>
      <c r="BS349" s="87" t="s">
        <v>36</v>
      </c>
      <c r="BT349" s="87" t="s">
        <v>36</v>
      </c>
      <c r="BU349" s="77" t="s">
        <v>36</v>
      </c>
      <c r="BV349" s="30"/>
      <c r="BW349" s="30"/>
      <c r="BX349" s="30"/>
      <c r="BY349" s="30"/>
      <c r="BZ349" s="30"/>
      <c r="CA349" s="30"/>
      <c r="CB349" s="30"/>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0"/>
    </row>
    <row r="350" s="603" customFormat="true" ht="15" customHeight="true" x14ac:dyDescent="0.2">
      <c r="B350" s="602"/>
      <c r="V350" s="395"/>
      <c r="W350" s="395"/>
      <c r="X350" s="395"/>
      <c r="Y350" s="395"/>
      <c r="Z350" s="395"/>
      <c r="AA350" s="395"/>
      <c r="AB350" s="395"/>
      <c r="AC350" s="395"/>
      <c r="AD350" s="395"/>
      <c r="AE350" s="395"/>
      <c r="AF350" s="395"/>
      <c r="AG350" s="395"/>
      <c r="AH350" s="395"/>
      <c r="AI350" s="395"/>
      <c r="AJ350" s="395"/>
      <c r="AK350" s="395"/>
      <c r="AL350" s="395"/>
      <c r="AM350" s="395"/>
      <c r="AN350" s="395"/>
      <c r="AO350" s="395"/>
      <c r="AP350" s="395"/>
      <c r="AQ350" s="395"/>
      <c r="AR350" s="395"/>
      <c r="AS350" s="395"/>
      <c r="AT350" s="395"/>
      <c r="AU350" s="395"/>
      <c r="AV350" s="395"/>
      <c r="AW350" s="395"/>
      <c r="AX350" s="395"/>
      <c r="AY350" s="395"/>
      <c r="AZ350" s="395"/>
      <c r="BA350" s="1124"/>
      <c r="BB350" s="643" t="s">
        <v>49</v>
      </c>
      <c r="BC350" s="91" t="s">
        <v>36</v>
      </c>
      <c r="BD350" s="87" t="s">
        <v>36</v>
      </c>
      <c r="BE350" s="87" t="s">
        <v>36</v>
      </c>
      <c r="BF350" s="87" t="s">
        <v>36</v>
      </c>
      <c r="BG350" s="82" t="s">
        <v>36</v>
      </c>
      <c r="BH350" s="91" t="s">
        <v>36</v>
      </c>
      <c r="BI350" s="87" t="s">
        <v>36</v>
      </c>
      <c r="BJ350" s="87" t="s">
        <v>36</v>
      </c>
      <c r="BK350" s="87" t="s">
        <v>36</v>
      </c>
      <c r="BL350" s="82" t="s">
        <v>36</v>
      </c>
      <c r="BM350" s="91" t="s">
        <v>36</v>
      </c>
      <c r="BN350" s="87" t="s">
        <v>36</v>
      </c>
      <c r="BO350" s="87" t="s">
        <v>36</v>
      </c>
      <c r="BP350" s="87" t="s">
        <v>36</v>
      </c>
      <c r="BQ350" s="82" t="s">
        <v>36</v>
      </c>
      <c r="BR350" s="91" t="s">
        <v>36</v>
      </c>
      <c r="BS350" s="87" t="s">
        <v>36</v>
      </c>
      <c r="BT350" s="87" t="s">
        <v>36</v>
      </c>
      <c r="BU350" s="77" t="s">
        <v>36</v>
      </c>
      <c r="BV350" s="30"/>
      <c r="BW350" s="30"/>
      <c r="BX350" s="30"/>
      <c r="BY350" s="30"/>
      <c r="BZ350" s="30"/>
      <c r="CA350" s="30"/>
      <c r="CB350" s="30"/>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0"/>
    </row>
    <row r="351" s="603" customFormat="true" ht="15" customHeight="true" x14ac:dyDescent="0.2">
      <c r="B351" s="602"/>
      <c r="V351" s="395"/>
      <c r="W351" s="395"/>
      <c r="X351" s="395"/>
      <c r="Y351" s="395"/>
      <c r="Z351" s="395"/>
      <c r="AA351" s="395"/>
      <c r="AB351" s="395"/>
      <c r="AC351" s="395"/>
      <c r="AD351" s="395"/>
      <c r="AE351" s="395"/>
      <c r="AF351" s="395"/>
      <c r="AG351" s="395"/>
      <c r="AH351" s="395"/>
      <c r="AI351" s="395"/>
      <c r="AJ351" s="395"/>
      <c r="AK351" s="395"/>
      <c r="AL351" s="395"/>
      <c r="AM351" s="395"/>
      <c r="AN351" s="395"/>
      <c r="AO351" s="395"/>
      <c r="AP351" s="395"/>
      <c r="AQ351" s="395"/>
      <c r="AR351" s="395"/>
      <c r="AS351" s="395"/>
      <c r="AT351" s="395"/>
      <c r="AU351" s="395"/>
      <c r="AV351" s="395"/>
      <c r="AW351" s="395"/>
      <c r="AX351" s="395"/>
      <c r="AY351" s="395"/>
      <c r="AZ351" s="395"/>
      <c r="BA351" s="1126" t="s">
        <v>154</v>
      </c>
      <c r="BB351" s="643" t="s">
        <v>50</v>
      </c>
      <c r="BC351" s="91" t="s">
        <v>36</v>
      </c>
      <c r="BD351" s="87" t="s">
        <v>36</v>
      </c>
      <c r="BE351" s="87" t="s">
        <v>36</v>
      </c>
      <c r="BF351" s="87" t="s">
        <v>36</v>
      </c>
      <c r="BG351" s="82" t="s">
        <v>36</v>
      </c>
      <c r="BH351" s="91" t="s">
        <v>36</v>
      </c>
      <c r="BI351" s="87" t="s">
        <v>36</v>
      </c>
      <c r="BJ351" s="87" t="s">
        <v>36</v>
      </c>
      <c r="BK351" s="87" t="s">
        <v>36</v>
      </c>
      <c r="BL351" s="82" t="s">
        <v>36</v>
      </c>
      <c r="BM351" s="91" t="s">
        <v>36</v>
      </c>
      <c r="BN351" s="87" t="s">
        <v>36</v>
      </c>
      <c r="BO351" s="87" t="s">
        <v>36</v>
      </c>
      <c r="BP351" s="87" t="s">
        <v>36</v>
      </c>
      <c r="BQ351" s="82" t="s">
        <v>36</v>
      </c>
      <c r="BR351" s="91" t="s">
        <v>36</v>
      </c>
      <c r="BS351" s="87" t="s">
        <v>36</v>
      </c>
      <c r="BT351" s="87" t="s">
        <v>36</v>
      </c>
      <c r="BU351" s="77" t="s">
        <v>36</v>
      </c>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row>
    <row r="352" s="603" customFormat="true" ht="15" customHeight="true" x14ac:dyDescent="0.2">
      <c r="B352" s="602"/>
      <c r="V352" s="395"/>
      <c r="W352" s="395"/>
      <c r="X352" s="395"/>
      <c r="Y352" s="395"/>
      <c r="Z352" s="395"/>
      <c r="AA352" s="395"/>
      <c r="AB352" s="395"/>
      <c r="AC352" s="395"/>
      <c r="AD352" s="395"/>
      <c r="AE352" s="395"/>
      <c r="AF352" s="395"/>
      <c r="AG352" s="395"/>
      <c r="AH352" s="395"/>
      <c r="AI352" s="395"/>
      <c r="AJ352" s="395"/>
      <c r="AK352" s="395"/>
      <c r="AL352" s="395"/>
      <c r="AM352" s="395"/>
      <c r="AN352" s="395"/>
      <c r="AO352" s="395"/>
      <c r="AP352" s="395"/>
      <c r="AQ352" s="395"/>
      <c r="AR352" s="395"/>
      <c r="AS352" s="395"/>
      <c r="AT352" s="395"/>
      <c r="AU352" s="395"/>
      <c r="AV352" s="395"/>
      <c r="AW352" s="395"/>
      <c r="AX352" s="395"/>
      <c r="AY352" s="395"/>
      <c r="AZ352" s="395"/>
      <c r="BA352" s="1124"/>
      <c r="BB352" s="643" t="s">
        <v>49</v>
      </c>
      <c r="BC352" s="91" t="s">
        <v>36</v>
      </c>
      <c r="BD352" s="87" t="s">
        <v>36</v>
      </c>
      <c r="BE352" s="87" t="s">
        <v>36</v>
      </c>
      <c r="BF352" s="87" t="s">
        <v>36</v>
      </c>
      <c r="BG352" s="82" t="s">
        <v>36</v>
      </c>
      <c r="BH352" s="91" t="s">
        <v>36</v>
      </c>
      <c r="BI352" s="87" t="s">
        <v>36</v>
      </c>
      <c r="BJ352" s="87" t="s">
        <v>36</v>
      </c>
      <c r="BK352" s="87" t="s">
        <v>36</v>
      </c>
      <c r="BL352" s="82" t="s">
        <v>36</v>
      </c>
      <c r="BM352" s="91" t="s">
        <v>36</v>
      </c>
      <c r="BN352" s="87" t="s">
        <v>36</v>
      </c>
      <c r="BO352" s="87" t="s">
        <v>36</v>
      </c>
      <c r="BP352" s="87" t="s">
        <v>36</v>
      </c>
      <c r="BQ352" s="82" t="s">
        <v>36</v>
      </c>
      <c r="BR352" s="91" t="s">
        <v>36</v>
      </c>
      <c r="BS352" s="87" t="s">
        <v>36</v>
      </c>
      <c r="BT352" s="87" t="s">
        <v>36</v>
      </c>
      <c r="BU352" s="77" t="s">
        <v>36</v>
      </c>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row>
    <row r="353" s="603" customFormat="true" ht="15" customHeight="true" x14ac:dyDescent="0.2">
      <c r="B353" s="602"/>
      <c r="V353" s="395"/>
      <c r="W353" s="395"/>
      <c r="X353" s="395"/>
      <c r="Y353" s="395"/>
      <c r="Z353" s="395"/>
      <c r="AA353" s="395"/>
      <c r="AB353" s="395"/>
      <c r="AC353" s="395"/>
      <c r="AD353" s="395"/>
      <c r="AE353" s="395"/>
      <c r="AF353" s="395"/>
      <c r="AG353" s="395"/>
      <c r="AH353" s="395"/>
      <c r="AI353" s="395"/>
      <c r="AJ353" s="395"/>
      <c r="AK353" s="395"/>
      <c r="AL353" s="395"/>
      <c r="AM353" s="395"/>
      <c r="AN353" s="395"/>
      <c r="AO353" s="395"/>
      <c r="AP353" s="395"/>
      <c r="AQ353" s="395"/>
      <c r="AR353" s="395"/>
      <c r="AS353" s="395"/>
      <c r="AT353" s="395"/>
      <c r="AU353" s="395"/>
      <c r="AV353" s="395"/>
      <c r="AW353" s="395"/>
      <c r="AX353" s="395"/>
      <c r="AY353" s="395"/>
      <c r="AZ353" s="395"/>
      <c r="BA353" s="1126" t="s">
        <v>143</v>
      </c>
      <c r="BB353" s="643" t="s">
        <v>50</v>
      </c>
      <c r="BC353" s="91" t="s">
        <v>36</v>
      </c>
      <c r="BD353" s="87" t="s">
        <v>36</v>
      </c>
      <c r="BE353" s="87" t="s">
        <v>36</v>
      </c>
      <c r="BF353" s="87" t="s">
        <v>36</v>
      </c>
      <c r="BG353" s="82" t="s">
        <v>36</v>
      </c>
      <c r="BH353" s="91" t="s">
        <v>36</v>
      </c>
      <c r="BI353" s="87" t="s">
        <v>36</v>
      </c>
      <c r="BJ353" s="87" t="s">
        <v>36</v>
      </c>
      <c r="BK353" s="87" t="s">
        <v>36</v>
      </c>
      <c r="BL353" s="82" t="s">
        <v>36</v>
      </c>
      <c r="BM353" s="91" t="s">
        <v>36</v>
      </c>
      <c r="BN353" s="87" t="s">
        <v>36</v>
      </c>
      <c r="BO353" s="87" t="s">
        <v>36</v>
      </c>
      <c r="BP353" s="87" t="s">
        <v>36</v>
      </c>
      <c r="BQ353" s="82" t="s">
        <v>36</v>
      </c>
      <c r="BR353" s="91" t="s">
        <v>36</v>
      </c>
      <c r="BS353" s="87" t="s">
        <v>36</v>
      </c>
      <c r="BT353" s="87" t="s">
        <v>36</v>
      </c>
      <c r="BU353" s="77" t="s">
        <v>36</v>
      </c>
      <c r="BV353" s="30"/>
      <c r="BW353" s="30"/>
      <c r="BX353" s="30"/>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row>
    <row r="354" s="603" customFormat="true" ht="15" customHeight="true" x14ac:dyDescent="0.2">
      <c r="B354" s="602"/>
      <c r="V354" s="395"/>
      <c r="W354" s="395"/>
      <c r="X354" s="395"/>
      <c r="Y354" s="395"/>
      <c r="Z354" s="395"/>
      <c r="AA354" s="395"/>
      <c r="AB354" s="395"/>
      <c r="AC354" s="395"/>
      <c r="AD354" s="395"/>
      <c r="AE354" s="395"/>
      <c r="AF354" s="395"/>
      <c r="AG354" s="395"/>
      <c r="AH354" s="395"/>
      <c r="AI354" s="395"/>
      <c r="AJ354" s="395"/>
      <c r="AK354" s="395"/>
      <c r="AL354" s="395"/>
      <c r="AM354" s="395"/>
      <c r="AN354" s="395"/>
      <c r="AO354" s="395"/>
      <c r="AP354" s="395"/>
      <c r="AQ354" s="395"/>
      <c r="AR354" s="395"/>
      <c r="AS354" s="395"/>
      <c r="AT354" s="395"/>
      <c r="AU354" s="395"/>
      <c r="AV354" s="395"/>
      <c r="AW354" s="395"/>
      <c r="AX354" s="395"/>
      <c r="AY354" s="395"/>
      <c r="AZ354" s="395"/>
      <c r="BA354" s="1127"/>
      <c r="BB354" s="644" t="s">
        <v>49</v>
      </c>
      <c r="BC354" s="90" t="s">
        <v>36</v>
      </c>
      <c r="BD354" s="86" t="s">
        <v>36</v>
      </c>
      <c r="BE354" s="86" t="s">
        <v>36</v>
      </c>
      <c r="BF354" s="86" t="s">
        <v>36</v>
      </c>
      <c r="BG354" s="81" t="s">
        <v>36</v>
      </c>
      <c r="BH354" s="90" t="s">
        <v>36</v>
      </c>
      <c r="BI354" s="86" t="s">
        <v>36</v>
      </c>
      <c r="BJ354" s="86" t="s">
        <v>36</v>
      </c>
      <c r="BK354" s="86" t="s">
        <v>36</v>
      </c>
      <c r="BL354" s="81" t="s">
        <v>36</v>
      </c>
      <c r="BM354" s="90" t="s">
        <v>36</v>
      </c>
      <c r="BN354" s="86" t="s">
        <v>36</v>
      </c>
      <c r="BO354" s="86" t="s">
        <v>36</v>
      </c>
      <c r="BP354" s="86" t="s">
        <v>36</v>
      </c>
      <c r="BQ354" s="81" t="s">
        <v>36</v>
      </c>
      <c r="BR354" s="90" t="s">
        <v>36</v>
      </c>
      <c r="BS354" s="86" t="s">
        <v>36</v>
      </c>
      <c r="BT354" s="86" t="s">
        <v>36</v>
      </c>
      <c r="BU354" s="76" t="s">
        <v>36</v>
      </c>
      <c r="BV354" s="30"/>
      <c r="BW354" s="30"/>
      <c r="BX354" s="30"/>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row>
    <row r="355" s="603" customFormat="true" ht="15" customHeight="true" x14ac:dyDescent="0.2">
      <c r="B355" s="602"/>
      <c r="V355" s="395"/>
      <c r="W355" s="395"/>
      <c r="X355" s="395"/>
      <c r="Y355" s="395"/>
      <c r="Z355" s="395"/>
      <c r="AA355" s="395"/>
      <c r="AB355" s="395"/>
      <c r="AC355" s="395"/>
      <c r="AD355" s="395"/>
      <c r="AE355" s="395"/>
      <c r="AF355" s="395"/>
      <c r="AG355" s="395"/>
      <c r="AH355" s="395"/>
      <c r="AI355" s="395"/>
      <c r="AJ355" s="395"/>
      <c r="AK355" s="395"/>
      <c r="AL355" s="395"/>
      <c r="AM355" s="395"/>
      <c r="AN355" s="395"/>
      <c r="AO355" s="395"/>
      <c r="AP355" s="395"/>
      <c r="AQ355" s="395"/>
      <c r="AR355" s="395"/>
      <c r="AS355" s="395"/>
      <c r="AT355" s="395"/>
      <c r="AU355" s="395"/>
      <c r="AV355" s="395"/>
      <c r="AW355" s="395"/>
      <c r="AX355" s="395"/>
      <c r="AY355" s="395"/>
      <c r="AZ355" s="395"/>
      <c r="BA355" s="422"/>
      <c r="BB355" s="362"/>
      <c r="BC355" s="486"/>
      <c r="BD355" s="486"/>
      <c r="BE355" s="486"/>
      <c r="BF355" s="486"/>
      <c r="BG355" s="486"/>
      <c r="BH355" s="486"/>
      <c r="BI355" s="486"/>
      <c r="BJ355" s="486"/>
      <c r="BK355" s="486"/>
      <c r="BL355" s="486"/>
      <c r="BM355" s="486"/>
      <c r="BN355" s="486"/>
      <c r="BO355" s="486"/>
      <c r="BP355" s="486"/>
      <c r="BQ355" s="486"/>
      <c r="BR355" s="486"/>
      <c r="BS355" s="486"/>
      <c r="BT355" s="486"/>
      <c r="BU355" s="486"/>
      <c r="BV355" s="487"/>
      <c r="BW355" s="487"/>
      <c r="BX355" s="487"/>
      <c r="BY355" s="487"/>
      <c r="BZ355" s="487"/>
      <c r="CA355" s="487"/>
      <c r="CB355" s="487"/>
      <c r="CC355" s="487"/>
      <c r="CD355" s="487"/>
      <c r="CE355" s="487"/>
      <c r="CF355" s="487"/>
      <c r="CG355" s="487"/>
      <c r="CH355" s="487"/>
      <c r="CI355" s="487"/>
      <c r="CJ355" s="487"/>
      <c r="CK355" s="487"/>
      <c r="CL355" s="487"/>
      <c r="CM355" s="487"/>
      <c r="CN355" s="487"/>
      <c r="CO355" s="487"/>
      <c r="CP355" s="487"/>
      <c r="CQ355" s="487"/>
      <c r="CR355" s="487"/>
      <c r="CS355" s="487"/>
      <c r="CT355" s="487"/>
      <c r="CU355" s="487"/>
      <c r="CV355" s="487"/>
      <c r="CW355" s="487"/>
      <c r="CX355" s="487"/>
      <c r="CY355" s="487"/>
      <c r="CZ355" s="487"/>
    </row>
    <row r="356" s="603" customFormat="true" ht="15" customHeight="true" x14ac:dyDescent="0.2">
      <c r="B356" s="602"/>
      <c r="V356" s="395"/>
      <c r="W356" s="395"/>
      <c r="X356" s="395"/>
      <c r="Y356" s="395"/>
      <c r="Z356" s="395"/>
      <c r="AA356" s="395"/>
      <c r="AB356" s="395"/>
      <c r="AC356" s="395"/>
      <c r="AD356" s="395"/>
      <c r="AE356" s="395"/>
      <c r="AF356" s="395"/>
      <c r="AG356" s="395"/>
      <c r="AH356" s="395"/>
      <c r="AI356" s="395"/>
      <c r="AJ356" s="395"/>
      <c r="AK356" s="395"/>
      <c r="AL356" s="395"/>
      <c r="AM356" s="395"/>
      <c r="AN356" s="395"/>
      <c r="AO356" s="395"/>
      <c r="AP356" s="395"/>
      <c r="AQ356" s="395"/>
      <c r="AR356" s="395"/>
      <c r="AS356" s="395"/>
      <c r="AT356" s="395"/>
      <c r="AU356" s="395"/>
      <c r="AV356" s="395"/>
      <c r="AW356" s="395"/>
      <c r="AX356" s="395"/>
      <c r="AY356" s="395"/>
      <c r="AZ356" s="395"/>
      <c r="BA356" s="422"/>
      <c r="BB356" s="362"/>
      <c r="BC356" s="422"/>
      <c r="BD356" s="422"/>
      <c r="BE356" s="422"/>
      <c r="BF356" s="422"/>
      <c r="BG356" s="422"/>
      <c r="BH356" s="422"/>
      <c r="BI356" s="422"/>
      <c r="BJ356" s="422"/>
      <c r="BK356" s="422"/>
      <c r="BL356" s="422"/>
      <c r="BM356" s="422"/>
      <c r="BN356" s="422"/>
      <c r="BO356" s="422"/>
      <c r="BP356" s="422"/>
      <c r="BQ356" s="422"/>
      <c r="BR356" s="422"/>
      <c r="BS356" s="422"/>
      <c r="BT356" s="422"/>
      <c r="BU356" s="422"/>
      <c r="BV356" s="395"/>
      <c r="BW356" s="395"/>
      <c r="BX356" s="395"/>
      <c r="BY356" s="395"/>
      <c r="BZ356" s="395"/>
      <c r="CA356" s="395"/>
      <c r="CB356" s="395"/>
      <c r="CC356" s="395"/>
      <c r="CD356" s="395"/>
      <c r="CE356" s="395"/>
      <c r="CF356" s="395"/>
      <c r="CG356" s="395"/>
      <c r="CH356" s="395"/>
      <c r="CI356" s="395"/>
      <c r="CJ356" s="395"/>
      <c r="CK356" s="395"/>
      <c r="CL356" s="395"/>
      <c r="CM356" s="395"/>
      <c r="CN356" s="395"/>
      <c r="CO356" s="395"/>
      <c r="CP356" s="395"/>
      <c r="CQ356" s="395"/>
      <c r="CR356" s="395"/>
      <c r="CS356" s="395"/>
      <c r="CT356" s="395"/>
      <c r="CU356" s="395"/>
      <c r="CV356" s="395"/>
      <c r="CW356" s="395"/>
      <c r="CX356" s="395"/>
      <c r="CY356" s="395"/>
      <c r="CZ356" s="395"/>
    </row>
    <row r="357" s="358" customFormat="true" ht="15" customHeight="true" x14ac:dyDescent="0.2">
      <c r="B357" s="360"/>
      <c r="V357" s="395"/>
      <c r="W357" s="395"/>
      <c r="X357" s="395"/>
      <c r="Y357" s="395"/>
      <c r="Z357" s="395"/>
      <c r="AA357" s="395"/>
      <c r="AB357" s="395"/>
      <c r="AC357" s="395"/>
      <c r="AD357" s="395"/>
      <c r="AE357" s="395"/>
      <c r="AF357" s="395"/>
      <c r="AG357" s="395"/>
      <c r="AH357" s="395"/>
      <c r="AI357" s="395"/>
      <c r="AJ357" s="395"/>
      <c r="AK357" s="395"/>
      <c r="AL357" s="395"/>
      <c r="AM357" s="395"/>
      <c r="AN357" s="395"/>
      <c r="AO357" s="395"/>
      <c r="AP357" s="395"/>
      <c r="AQ357" s="395"/>
      <c r="AR357" s="395"/>
      <c r="AS357" s="395"/>
      <c r="AT357" s="395"/>
      <c r="AU357" s="395"/>
      <c r="AV357" s="395"/>
      <c r="AW357" s="395"/>
      <c r="AX357" s="395"/>
      <c r="AY357" s="395"/>
      <c r="AZ357" s="395"/>
      <c r="BA357" s="422"/>
      <c r="BB357" s="362"/>
      <c r="BC357" s="422"/>
      <c r="BD357" s="422"/>
      <c r="BE357" s="422"/>
      <c r="BF357" s="422"/>
      <c r="BG357" s="422"/>
      <c r="BH357" s="422"/>
      <c r="BI357" s="422"/>
      <c r="BJ357" s="422"/>
      <c r="BK357" s="422"/>
      <c r="BL357" s="422"/>
      <c r="BM357" s="422"/>
      <c r="BN357" s="422"/>
      <c r="BO357" s="422"/>
      <c r="BP357" s="422"/>
      <c r="BQ357" s="422"/>
      <c r="BR357" s="422"/>
      <c r="BS357" s="422"/>
      <c r="BT357" s="422"/>
      <c r="BU357" s="422"/>
      <c r="BV357" s="395"/>
      <c r="BW357" s="395"/>
      <c r="BX357" s="395"/>
      <c r="BY357" s="395"/>
      <c r="BZ357" s="395"/>
      <c r="CA357" s="395"/>
      <c r="CB357" s="395"/>
      <c r="CC357" s="395"/>
      <c r="CD357" s="395"/>
      <c r="CE357" s="395"/>
      <c r="CF357" s="395"/>
      <c r="CG357" s="395"/>
      <c r="CH357" s="395"/>
      <c r="CI357" s="395"/>
      <c r="CJ357" s="395"/>
      <c r="CK357" s="395"/>
      <c r="CL357" s="395"/>
      <c r="CM357" s="395"/>
      <c r="CN357" s="395"/>
      <c r="CO357" s="395"/>
      <c r="CP357" s="395"/>
      <c r="CQ357" s="395"/>
      <c r="CR357" s="395"/>
      <c r="CS357" s="395"/>
      <c r="CT357" s="395"/>
      <c r="CU357" s="395"/>
      <c r="CV357" s="395"/>
      <c r="CW357" s="395"/>
      <c r="CX357" s="395"/>
      <c r="CY357" s="395"/>
      <c r="CZ357" s="395"/>
    </row>
    <row r="358" s="358" customFormat="true" ht="15" customHeight="true" x14ac:dyDescent="0.2">
      <c r="B358" s="360"/>
      <c r="V358" s="395"/>
      <c r="W358" s="395"/>
      <c r="X358" s="395"/>
      <c r="Y358" s="395"/>
      <c r="Z358" s="395"/>
      <c r="AA358" s="395"/>
      <c r="AB358" s="395"/>
      <c r="AC358" s="395"/>
      <c r="AD358" s="395"/>
      <c r="AE358" s="395"/>
      <c r="AF358" s="395"/>
      <c r="AG358" s="395"/>
      <c r="AH358" s="395"/>
      <c r="AI358" s="395"/>
      <c r="AJ358" s="395"/>
      <c r="AK358" s="395"/>
      <c r="AL358" s="395"/>
      <c r="AM358" s="395"/>
      <c r="AN358" s="395"/>
      <c r="AO358" s="395"/>
      <c r="AP358" s="395"/>
      <c r="AQ358" s="395"/>
      <c r="AR358" s="395"/>
      <c r="AS358" s="395"/>
      <c r="AT358" s="395"/>
      <c r="AU358" s="395"/>
      <c r="AV358" s="395"/>
      <c r="AW358" s="395"/>
      <c r="AX358" s="395"/>
      <c r="AY358" s="395"/>
      <c r="AZ358" s="395"/>
      <c r="BA358" s="422"/>
      <c r="BB358" s="362"/>
      <c r="BC358" s="422"/>
      <c r="BD358" s="422"/>
      <c r="BE358" s="422"/>
      <c r="BF358" s="422"/>
      <c r="BG358" s="422"/>
      <c r="BH358" s="422"/>
      <c r="BI358" s="422"/>
      <c r="BJ358" s="422"/>
      <c r="BK358" s="422"/>
      <c r="BL358" s="422"/>
      <c r="BM358" s="422"/>
      <c r="BN358" s="422"/>
      <c r="BO358" s="422"/>
      <c r="BP358" s="422"/>
      <c r="BQ358" s="422"/>
      <c r="BR358" s="422"/>
      <c r="BS358" s="422"/>
      <c r="BT358" s="422"/>
      <c r="BU358" s="422"/>
      <c r="BV358" s="395"/>
      <c r="BW358" s="395"/>
      <c r="BX358" s="395"/>
      <c r="BY358" s="395"/>
      <c r="BZ358" s="395"/>
      <c r="CA358" s="395"/>
      <c r="CB358" s="395"/>
      <c r="CC358" s="395"/>
      <c r="CD358" s="395"/>
      <c r="CE358" s="395"/>
      <c r="CF358" s="395"/>
      <c r="CG358" s="395"/>
      <c r="CH358" s="395"/>
      <c r="CI358" s="395"/>
      <c r="CJ358" s="395"/>
      <c r="CK358" s="395"/>
      <c r="CL358" s="395"/>
      <c r="CM358" s="395"/>
      <c r="CN358" s="395"/>
      <c r="CO358" s="395"/>
      <c r="CP358" s="395"/>
      <c r="CQ358" s="395"/>
      <c r="CR358" s="395"/>
      <c r="CS358" s="395"/>
      <c r="CT358" s="395"/>
      <c r="CU358" s="395"/>
      <c r="CV358" s="395"/>
      <c r="CW358" s="395"/>
      <c r="CX358" s="395"/>
      <c r="CY358" s="395"/>
      <c r="CZ358" s="395"/>
    </row>
    <row r="359" s="358" customFormat="true" ht="15" customHeight="true" x14ac:dyDescent="0.2">
      <c r="B359" s="360"/>
      <c r="V359" s="395"/>
      <c r="W359" s="395"/>
      <c r="X359" s="395"/>
      <c r="Y359" s="395"/>
      <c r="Z359" s="395"/>
      <c r="AA359" s="395"/>
      <c r="AB359" s="395"/>
      <c r="AC359" s="395"/>
      <c r="AD359" s="395"/>
      <c r="AE359" s="395"/>
      <c r="AF359" s="395"/>
      <c r="AG359" s="395"/>
      <c r="AH359" s="395"/>
      <c r="AI359" s="395"/>
      <c r="AJ359" s="395"/>
      <c r="AK359" s="395"/>
      <c r="AL359" s="395"/>
      <c r="AM359" s="395"/>
      <c r="AN359" s="395"/>
      <c r="AO359" s="395"/>
      <c r="AP359" s="395"/>
      <c r="AQ359" s="395"/>
      <c r="AR359" s="395"/>
      <c r="AS359" s="395"/>
      <c r="AT359" s="395"/>
      <c r="AU359" s="395"/>
      <c r="AV359" s="395"/>
      <c r="AW359" s="395"/>
      <c r="AX359" s="395"/>
      <c r="AY359" s="395"/>
      <c r="AZ359" s="395"/>
      <c r="BA359" s="422"/>
      <c r="BB359" s="362"/>
      <c r="BC359" s="422"/>
      <c r="BD359" s="422"/>
      <c r="BE359" s="422"/>
      <c r="BF359" s="422"/>
      <c r="BG359" s="422"/>
      <c r="BH359" s="422"/>
      <c r="BI359" s="422"/>
      <c r="BJ359" s="422"/>
      <c r="BK359" s="422"/>
      <c r="BL359" s="422"/>
      <c r="BM359" s="422"/>
      <c r="BN359" s="422"/>
      <c r="BO359" s="422"/>
      <c r="BP359" s="422"/>
      <c r="BQ359" s="422"/>
      <c r="BR359" s="422"/>
      <c r="BS359" s="422"/>
      <c r="BT359" s="422"/>
      <c r="BU359" s="422"/>
      <c r="BV359" s="395"/>
      <c r="BW359" s="395"/>
      <c r="BX359" s="395"/>
      <c r="BY359" s="395"/>
      <c r="BZ359" s="395"/>
      <c r="CA359" s="395"/>
      <c r="CB359" s="395"/>
      <c r="CC359" s="395"/>
      <c r="CD359" s="395"/>
      <c r="CE359" s="395"/>
      <c r="CF359" s="395"/>
      <c r="CG359" s="395"/>
      <c r="CH359" s="395"/>
      <c r="CI359" s="395"/>
      <c r="CJ359" s="395"/>
      <c r="CK359" s="395"/>
      <c r="CL359" s="395"/>
      <c r="CM359" s="395"/>
      <c r="CN359" s="395"/>
      <c r="CO359" s="395"/>
      <c r="CP359" s="395"/>
      <c r="CQ359" s="395"/>
      <c r="CR359" s="395"/>
      <c r="CS359" s="395"/>
      <c r="CT359" s="395"/>
      <c r="CU359" s="395"/>
      <c r="CV359" s="395"/>
      <c r="CW359" s="395"/>
      <c r="CX359" s="395"/>
      <c r="CY359" s="395"/>
      <c r="CZ359" s="395"/>
    </row>
    <row r="360" s="358" customFormat="true" ht="15" customHeight="true" x14ac:dyDescent="0.2">
      <c r="B360" s="360"/>
      <c r="V360" s="395"/>
      <c r="W360" s="395"/>
      <c r="X360" s="395"/>
      <c r="Y360" s="395"/>
      <c r="Z360" s="395"/>
      <c r="AA360" s="395"/>
      <c r="AB360" s="395"/>
      <c r="AC360" s="395"/>
      <c r="AD360" s="395"/>
      <c r="AE360" s="395"/>
      <c r="AF360" s="395"/>
      <c r="AG360" s="395"/>
      <c r="AH360" s="395"/>
      <c r="AI360" s="395"/>
      <c r="AJ360" s="395"/>
      <c r="AK360" s="395"/>
      <c r="AL360" s="395"/>
      <c r="AM360" s="395"/>
      <c r="AN360" s="395"/>
      <c r="AO360" s="395"/>
      <c r="AP360" s="395"/>
      <c r="AQ360" s="395"/>
      <c r="AR360" s="395"/>
      <c r="AS360" s="395"/>
      <c r="AT360" s="395"/>
      <c r="AU360" s="395"/>
      <c r="AV360" s="395"/>
      <c r="AW360" s="395"/>
      <c r="AX360" s="395"/>
      <c r="AY360" s="395"/>
      <c r="AZ360" s="395"/>
      <c r="BA360" s="422"/>
      <c r="BB360" s="362"/>
      <c r="BC360" s="422"/>
      <c r="BD360" s="422"/>
      <c r="BE360" s="422"/>
      <c r="BF360" s="422"/>
      <c r="BG360" s="422"/>
      <c r="BH360" s="422"/>
      <c r="BI360" s="422"/>
      <c r="BJ360" s="422"/>
      <c r="BK360" s="422"/>
      <c r="BL360" s="422"/>
      <c r="BM360" s="422"/>
      <c r="BN360" s="422"/>
      <c r="BO360" s="422"/>
      <c r="BP360" s="422"/>
      <c r="BQ360" s="422"/>
      <c r="BR360" s="422"/>
      <c r="BS360" s="422"/>
      <c r="BT360" s="422"/>
      <c r="BU360" s="422"/>
      <c r="BV360" s="395"/>
      <c r="BW360" s="395"/>
      <c r="BX360" s="395"/>
      <c r="BY360" s="395"/>
      <c r="BZ360" s="395"/>
      <c r="CA360" s="395"/>
      <c r="CB360" s="395"/>
      <c r="CC360" s="395"/>
      <c r="CD360" s="395"/>
      <c r="CE360" s="395"/>
      <c r="CF360" s="395"/>
      <c r="CG360" s="395"/>
      <c r="CH360" s="395"/>
      <c r="CI360" s="395"/>
      <c r="CJ360" s="395"/>
      <c r="CK360" s="395"/>
      <c r="CL360" s="395"/>
      <c r="CM360" s="395"/>
      <c r="CN360" s="395"/>
      <c r="CO360" s="395"/>
      <c r="CP360" s="395"/>
      <c r="CQ360" s="395"/>
      <c r="CR360" s="395"/>
      <c r="CS360" s="395"/>
      <c r="CT360" s="395"/>
      <c r="CU360" s="395"/>
      <c r="CV360" s="395"/>
      <c r="CW360" s="395"/>
      <c r="CX360" s="395"/>
      <c r="CY360" s="395"/>
      <c r="CZ360" s="395"/>
    </row>
    <row r="361" s="358" customFormat="true" ht="15" customHeight="true" x14ac:dyDescent="0.2">
      <c r="B361" s="360"/>
      <c r="V361" s="395"/>
      <c r="W361" s="395"/>
      <c r="X361" s="395"/>
      <c r="Y361" s="395"/>
      <c r="Z361" s="395"/>
      <c r="AA361" s="395"/>
      <c r="AB361" s="395"/>
      <c r="AC361" s="395"/>
      <c r="AD361" s="395"/>
      <c r="AE361" s="395"/>
      <c r="AF361" s="395"/>
      <c r="AG361" s="395"/>
      <c r="AH361" s="395"/>
      <c r="AI361" s="395"/>
      <c r="AJ361" s="395"/>
      <c r="AK361" s="395"/>
      <c r="AL361" s="395"/>
      <c r="AM361" s="395"/>
      <c r="AN361" s="395"/>
      <c r="AO361" s="395"/>
      <c r="AP361" s="395"/>
      <c r="AQ361" s="395"/>
      <c r="AR361" s="395"/>
      <c r="AS361" s="395"/>
      <c r="AT361" s="395"/>
      <c r="AU361" s="395"/>
      <c r="AV361" s="395"/>
      <c r="AW361" s="395"/>
      <c r="AX361" s="395"/>
      <c r="AY361" s="395"/>
      <c r="AZ361" s="395"/>
      <c r="BA361" s="422"/>
      <c r="BB361" s="362"/>
      <c r="BC361" s="422"/>
      <c r="BD361" s="422"/>
      <c r="BE361" s="422"/>
      <c r="BF361" s="422"/>
      <c r="BG361" s="422"/>
      <c r="BH361" s="422"/>
      <c r="BI361" s="422"/>
      <c r="BJ361" s="422"/>
      <c r="BK361" s="422"/>
      <c r="BL361" s="422"/>
      <c r="BM361" s="422"/>
      <c r="BN361" s="422"/>
      <c r="BO361" s="422"/>
      <c r="BP361" s="422"/>
      <c r="BQ361" s="422"/>
      <c r="BR361" s="422"/>
      <c r="BS361" s="422"/>
      <c r="BT361" s="422"/>
      <c r="BU361" s="422"/>
      <c r="BV361" s="395"/>
      <c r="BW361" s="395"/>
      <c r="BX361" s="395"/>
      <c r="BY361" s="395"/>
      <c r="BZ361" s="395"/>
      <c r="CA361" s="395"/>
      <c r="CB361" s="395"/>
      <c r="CC361" s="395"/>
      <c r="CD361" s="395"/>
      <c r="CE361" s="395"/>
      <c r="CF361" s="395"/>
      <c r="CG361" s="395"/>
      <c r="CH361" s="395"/>
      <c r="CI361" s="395"/>
      <c r="CJ361" s="395"/>
      <c r="CK361" s="395"/>
      <c r="CL361" s="395"/>
      <c r="CM361" s="395"/>
      <c r="CN361" s="395"/>
      <c r="CO361" s="395"/>
      <c r="CP361" s="395"/>
      <c r="CQ361" s="395"/>
      <c r="CR361" s="395"/>
      <c r="CS361" s="395"/>
      <c r="CT361" s="395"/>
      <c r="CU361" s="395"/>
      <c r="CV361" s="395"/>
      <c r="CW361" s="395"/>
      <c r="CX361" s="395"/>
      <c r="CY361" s="395"/>
      <c r="CZ361" s="395"/>
    </row>
    <row r="362" s="358" customFormat="true" ht="15" customHeight="true" x14ac:dyDescent="0.2">
      <c r="B362" s="360"/>
      <c r="V362" s="395"/>
      <c r="W362" s="395"/>
      <c r="X362" s="395"/>
      <c r="Y362" s="395"/>
      <c r="Z362" s="395"/>
      <c r="AA362" s="395"/>
      <c r="AB362" s="395"/>
      <c r="AC362" s="395"/>
      <c r="AD362" s="395"/>
      <c r="AE362" s="395"/>
      <c r="AF362" s="395"/>
      <c r="AG362" s="395"/>
      <c r="AH362" s="395"/>
      <c r="AI362" s="395"/>
      <c r="AJ362" s="395"/>
      <c r="AK362" s="395"/>
      <c r="AL362" s="395"/>
      <c r="AM362" s="395"/>
      <c r="AN362" s="395"/>
      <c r="AO362" s="395"/>
      <c r="AP362" s="395"/>
      <c r="AQ362" s="395"/>
      <c r="AR362" s="395"/>
      <c r="AS362" s="395"/>
      <c r="AT362" s="395"/>
      <c r="AU362" s="395"/>
      <c r="AV362" s="395"/>
      <c r="AW362" s="395"/>
      <c r="AX362" s="395"/>
      <c r="AY362" s="395"/>
      <c r="AZ362" s="395"/>
      <c r="BA362" s="422"/>
      <c r="BB362" s="362"/>
      <c r="BC362" s="422"/>
      <c r="BD362" s="422"/>
      <c r="BE362" s="422"/>
      <c r="BF362" s="422"/>
      <c r="BG362" s="422"/>
      <c r="BH362" s="422"/>
      <c r="BI362" s="422"/>
      <c r="BJ362" s="422"/>
      <c r="BK362" s="422"/>
      <c r="BL362" s="422"/>
      <c r="BM362" s="422"/>
      <c r="BN362" s="422"/>
      <c r="BO362" s="422"/>
      <c r="BP362" s="422"/>
      <c r="BQ362" s="422"/>
      <c r="BR362" s="422"/>
      <c r="BS362" s="422"/>
      <c r="BT362" s="422"/>
      <c r="BU362" s="422"/>
      <c r="BV362" s="395"/>
      <c r="BW362" s="395"/>
      <c r="BX362" s="395"/>
      <c r="BY362" s="395"/>
      <c r="BZ362" s="395"/>
      <c r="CA362" s="395"/>
      <c r="CB362" s="395"/>
      <c r="CC362" s="395"/>
      <c r="CD362" s="395"/>
      <c r="CE362" s="395"/>
      <c r="CF362" s="395"/>
      <c r="CG362" s="395"/>
      <c r="CH362" s="395"/>
      <c r="CI362" s="395"/>
      <c r="CJ362" s="395"/>
      <c r="CK362" s="395"/>
      <c r="CL362" s="395"/>
      <c r="CM362" s="395"/>
      <c r="CN362" s="395"/>
      <c r="CO362" s="395"/>
      <c r="CP362" s="395"/>
      <c r="CQ362" s="395"/>
      <c r="CR362" s="395"/>
      <c r="CS362" s="395"/>
      <c r="CT362" s="395"/>
      <c r="CU362" s="395"/>
      <c r="CV362" s="395"/>
      <c r="CW362" s="395"/>
      <c r="CX362" s="395"/>
      <c r="CY362" s="395"/>
      <c r="CZ362" s="395"/>
    </row>
    <row r="363" s="358" customFormat="true" ht="15" customHeight="true" x14ac:dyDescent="0.2">
      <c r="B363" s="360"/>
      <c r="V363" s="395"/>
      <c r="W363" s="395"/>
      <c r="X363" s="395"/>
      <c r="Y363" s="395"/>
      <c r="Z363" s="395"/>
      <c r="AA363" s="395"/>
      <c r="AB363" s="395"/>
      <c r="AC363" s="395"/>
      <c r="AD363" s="395"/>
      <c r="AE363" s="395"/>
      <c r="AF363" s="395"/>
      <c r="AG363" s="395"/>
      <c r="AH363" s="395"/>
      <c r="AI363" s="395"/>
      <c r="AJ363" s="395"/>
      <c r="AK363" s="395"/>
      <c r="AL363" s="395"/>
      <c r="AM363" s="395"/>
      <c r="AN363" s="395"/>
      <c r="AO363" s="395"/>
      <c r="AP363" s="395"/>
      <c r="AQ363" s="395"/>
      <c r="AR363" s="395"/>
      <c r="AS363" s="395"/>
      <c r="AT363" s="395"/>
      <c r="AU363" s="395"/>
      <c r="AV363" s="395"/>
      <c r="AW363" s="395"/>
      <c r="AX363" s="395"/>
      <c r="AY363" s="395"/>
      <c r="AZ363" s="395"/>
      <c r="BA363" s="422"/>
      <c r="BB363" s="362"/>
      <c r="BC363" s="422"/>
      <c r="BD363" s="422"/>
      <c r="BE363" s="422"/>
      <c r="BF363" s="422"/>
      <c r="BG363" s="422"/>
      <c r="BH363" s="422"/>
      <c r="BI363" s="422"/>
      <c r="BJ363" s="422"/>
      <c r="BK363" s="422"/>
      <c r="BL363" s="422"/>
      <c r="BM363" s="422"/>
      <c r="BN363" s="422"/>
      <c r="BO363" s="422"/>
      <c r="BP363" s="422"/>
      <c r="BQ363" s="422"/>
      <c r="BR363" s="422"/>
      <c r="BS363" s="422"/>
      <c r="BT363" s="422"/>
      <c r="BU363" s="422"/>
      <c r="BV363" s="395"/>
      <c r="BW363" s="395"/>
      <c r="BX363" s="395"/>
      <c r="BY363" s="395"/>
      <c r="BZ363" s="395"/>
      <c r="CA363" s="395"/>
      <c r="CB363" s="395"/>
      <c r="CC363" s="395"/>
      <c r="CD363" s="395"/>
      <c r="CE363" s="395"/>
      <c r="CF363" s="395"/>
      <c r="CG363" s="395"/>
      <c r="CH363" s="395"/>
      <c r="CI363" s="395"/>
      <c r="CJ363" s="395"/>
      <c r="CK363" s="395"/>
      <c r="CL363" s="395"/>
      <c r="CM363" s="395"/>
      <c r="CN363" s="395"/>
      <c r="CO363" s="395"/>
      <c r="CP363" s="395"/>
      <c r="CQ363" s="395"/>
      <c r="CR363" s="395"/>
      <c r="CS363" s="395"/>
      <c r="CT363" s="395"/>
      <c r="CU363" s="395"/>
      <c r="CV363" s="395"/>
      <c r="CW363" s="395"/>
      <c r="CX363" s="395"/>
      <c r="CY363" s="395"/>
      <c r="CZ363" s="395"/>
    </row>
    <row r="364" s="358" customFormat="true" ht="15" customHeight="true" x14ac:dyDescent="0.2">
      <c r="B364" s="360"/>
      <c r="V364" s="395"/>
      <c r="W364" s="395"/>
      <c r="X364" s="395"/>
      <c r="Y364" s="395"/>
      <c r="Z364" s="395"/>
      <c r="AA364" s="395"/>
      <c r="AB364" s="395"/>
      <c r="AC364" s="395"/>
      <c r="AD364" s="395"/>
      <c r="AE364" s="395"/>
      <c r="AF364" s="395"/>
      <c r="AG364" s="395"/>
      <c r="AH364" s="395"/>
      <c r="AI364" s="395"/>
      <c r="AJ364" s="395"/>
      <c r="AK364" s="395"/>
      <c r="AL364" s="395"/>
      <c r="AM364" s="395"/>
      <c r="AN364" s="395"/>
      <c r="AO364" s="395"/>
      <c r="AP364" s="395"/>
      <c r="AQ364" s="395"/>
      <c r="AR364" s="395"/>
      <c r="AS364" s="395"/>
      <c r="AT364" s="395"/>
      <c r="AU364" s="395"/>
      <c r="AV364" s="395"/>
      <c r="AW364" s="395"/>
      <c r="AX364" s="395"/>
      <c r="AY364" s="395"/>
      <c r="AZ364" s="395"/>
      <c r="BA364" s="422"/>
      <c r="BB364" s="362"/>
      <c r="BC364" s="422"/>
      <c r="BD364" s="422"/>
      <c r="BE364" s="422"/>
      <c r="BF364" s="422"/>
      <c r="BG364" s="422"/>
      <c r="BH364" s="422"/>
      <c r="BI364" s="422"/>
      <c r="BJ364" s="422"/>
      <c r="BK364" s="422"/>
      <c r="BL364" s="422"/>
      <c r="BM364" s="422"/>
      <c r="BN364" s="422"/>
      <c r="BO364" s="422"/>
      <c r="BP364" s="422"/>
      <c r="BQ364" s="422"/>
      <c r="BR364" s="422"/>
      <c r="BS364" s="422"/>
      <c r="BT364" s="422"/>
      <c r="BU364" s="422"/>
      <c r="BV364" s="395"/>
      <c r="BW364" s="395"/>
      <c r="BX364" s="395"/>
      <c r="BY364" s="395"/>
      <c r="BZ364" s="395"/>
      <c r="CA364" s="395"/>
      <c r="CB364" s="395"/>
      <c r="CC364" s="395"/>
      <c r="CD364" s="395"/>
      <c r="CE364" s="395"/>
      <c r="CF364" s="395"/>
      <c r="CG364" s="395"/>
      <c r="CH364" s="395"/>
      <c r="CI364" s="395"/>
      <c r="CJ364" s="395"/>
      <c r="CK364" s="395"/>
      <c r="CL364" s="395"/>
      <c r="CM364" s="395"/>
      <c r="CN364" s="395"/>
      <c r="CO364" s="395"/>
      <c r="CP364" s="395"/>
      <c r="CQ364" s="395"/>
      <c r="CR364" s="395"/>
      <c r="CS364" s="395"/>
      <c r="CT364" s="395"/>
      <c r="CU364" s="395"/>
      <c r="CV364" s="395"/>
      <c r="CW364" s="395"/>
      <c r="CX364" s="395"/>
      <c r="CY364" s="395"/>
      <c r="CZ364" s="395"/>
    </row>
    <row r="365" s="358" customFormat="true" ht="15" customHeight="true" x14ac:dyDescent="0.2">
      <c r="B365" s="360"/>
      <c r="V365" s="395"/>
      <c r="W365" s="395"/>
      <c r="X365" s="395"/>
      <c r="Y365" s="395"/>
      <c r="Z365" s="395"/>
      <c r="AA365" s="395"/>
      <c r="AB365" s="395"/>
      <c r="AC365" s="395"/>
      <c r="AD365" s="395"/>
      <c r="AE365" s="395"/>
      <c r="AF365" s="395"/>
      <c r="AG365" s="395"/>
      <c r="AH365" s="395"/>
      <c r="AI365" s="395"/>
      <c r="AJ365" s="395"/>
      <c r="AK365" s="395"/>
      <c r="AL365" s="395"/>
      <c r="AM365" s="395"/>
      <c r="AN365" s="395"/>
      <c r="AO365" s="395"/>
      <c r="AP365" s="395"/>
      <c r="AQ365" s="395"/>
      <c r="AR365" s="395"/>
      <c r="AS365" s="395"/>
      <c r="AT365" s="395"/>
      <c r="AU365" s="395"/>
      <c r="AV365" s="395"/>
      <c r="AW365" s="395"/>
      <c r="AX365" s="395"/>
      <c r="AY365" s="395"/>
      <c r="AZ365" s="395"/>
      <c r="BA365" s="422"/>
      <c r="BB365" s="362"/>
      <c r="BC365" s="422"/>
      <c r="BD365" s="422"/>
      <c r="BE365" s="422"/>
      <c r="BF365" s="422"/>
      <c r="BG365" s="422"/>
      <c r="BH365" s="422"/>
      <c r="BI365" s="422"/>
      <c r="BJ365" s="422"/>
      <c r="BK365" s="422"/>
      <c r="BL365" s="422"/>
      <c r="BM365" s="422"/>
      <c r="BN365" s="422"/>
      <c r="BO365" s="422"/>
      <c r="BP365" s="422"/>
      <c r="BQ365" s="422"/>
      <c r="BR365" s="422"/>
      <c r="BS365" s="422"/>
      <c r="BT365" s="422"/>
      <c r="BU365" s="422"/>
      <c r="BV365" s="395"/>
      <c r="BW365" s="395"/>
      <c r="BX365" s="395"/>
      <c r="BY365" s="395"/>
      <c r="BZ365" s="395"/>
      <c r="CA365" s="395"/>
      <c r="CB365" s="395"/>
      <c r="CC365" s="395"/>
      <c r="CD365" s="395"/>
      <c r="CE365" s="395"/>
      <c r="CF365" s="395"/>
      <c r="CG365" s="395"/>
      <c r="CH365" s="395"/>
      <c r="CI365" s="395"/>
      <c r="CJ365" s="395"/>
      <c r="CK365" s="395"/>
      <c r="CL365" s="395"/>
      <c r="CM365" s="395"/>
      <c r="CN365" s="395"/>
      <c r="CO365" s="395"/>
      <c r="CP365" s="395"/>
      <c r="CQ365" s="395"/>
      <c r="CR365" s="395"/>
      <c r="CS365" s="395"/>
      <c r="CT365" s="395"/>
      <c r="CU365" s="395"/>
      <c r="CV365" s="395"/>
      <c r="CW365" s="395"/>
      <c r="CX365" s="395"/>
      <c r="CY365" s="395"/>
      <c r="CZ365" s="395"/>
    </row>
    <row r="366" s="358" customFormat="true" ht="15" customHeight="true" x14ac:dyDescent="0.2">
      <c r="B366" s="360"/>
      <c r="V366" s="395"/>
      <c r="W366" s="395"/>
      <c r="X366" s="395"/>
      <c r="Y366" s="395"/>
      <c r="Z366" s="395"/>
      <c r="AA366" s="395"/>
      <c r="AB366" s="395"/>
      <c r="AC366" s="395"/>
      <c r="AD366" s="395"/>
      <c r="AE366" s="395"/>
      <c r="AF366" s="395"/>
      <c r="AG366" s="395"/>
      <c r="AH366" s="395"/>
      <c r="AI366" s="395"/>
      <c r="AJ366" s="395"/>
      <c r="AK366" s="395"/>
      <c r="AL366" s="395"/>
      <c r="AM366" s="395"/>
      <c r="AN366" s="395"/>
      <c r="AO366" s="395"/>
      <c r="AP366" s="395"/>
      <c r="AQ366" s="395"/>
      <c r="AR366" s="395"/>
      <c r="AS366" s="395"/>
      <c r="AT366" s="395"/>
      <c r="AU366" s="395"/>
      <c r="AV366" s="395"/>
      <c r="AW366" s="395"/>
      <c r="AX366" s="395"/>
      <c r="AY366" s="395"/>
      <c r="AZ366" s="395"/>
      <c r="BA366" s="422"/>
      <c r="BB366" s="362"/>
      <c r="BC366" s="422"/>
      <c r="BD366" s="422"/>
      <c r="BE366" s="422"/>
      <c r="BF366" s="422"/>
      <c r="BG366" s="422"/>
      <c r="BH366" s="422"/>
      <c r="BI366" s="422"/>
      <c r="BJ366" s="422"/>
      <c r="BK366" s="422"/>
      <c r="BL366" s="422"/>
      <c r="BM366" s="422"/>
      <c r="BN366" s="422"/>
      <c r="BO366" s="422"/>
      <c r="BP366" s="422"/>
      <c r="BQ366" s="422"/>
      <c r="BR366" s="422"/>
      <c r="BS366" s="422"/>
      <c r="BT366" s="422"/>
      <c r="BU366" s="422"/>
      <c r="BV366" s="395"/>
      <c r="BW366" s="395"/>
      <c r="BX366" s="395"/>
      <c r="BY366" s="395"/>
      <c r="BZ366" s="395"/>
      <c r="CA366" s="395"/>
      <c r="CB366" s="395"/>
      <c r="CC366" s="395"/>
      <c r="CD366" s="395"/>
      <c r="CE366" s="395"/>
      <c r="CF366" s="395"/>
      <c r="CG366" s="395"/>
      <c r="CH366" s="395"/>
      <c r="CI366" s="395"/>
      <c r="CJ366" s="395"/>
      <c r="CK366" s="395"/>
      <c r="CL366" s="395"/>
      <c r="CM366" s="395"/>
      <c r="CN366" s="395"/>
      <c r="CO366" s="395"/>
      <c r="CP366" s="395"/>
      <c r="CQ366" s="395"/>
      <c r="CR366" s="395"/>
      <c r="CS366" s="395"/>
      <c r="CT366" s="395"/>
      <c r="CU366" s="395"/>
      <c r="CV366" s="395"/>
      <c r="CW366" s="395"/>
      <c r="CX366" s="395"/>
      <c r="CY366" s="395"/>
      <c r="CZ366" s="395"/>
    </row>
    <row r="367" s="358" customFormat="true" ht="15" customHeight="true" x14ac:dyDescent="0.2">
      <c r="B367" s="360"/>
      <c r="V367" s="395"/>
      <c r="W367" s="395"/>
      <c r="X367" s="395"/>
      <c r="Y367" s="395"/>
      <c r="Z367" s="395"/>
      <c r="AA367" s="395"/>
      <c r="AB367" s="395"/>
      <c r="AC367" s="395"/>
      <c r="AD367" s="395"/>
      <c r="AE367" s="395"/>
      <c r="AF367" s="395"/>
      <c r="AG367" s="395"/>
      <c r="AH367" s="395"/>
      <c r="AI367" s="395"/>
      <c r="AJ367" s="395"/>
      <c r="AK367" s="395"/>
      <c r="AL367" s="395"/>
      <c r="AM367" s="395"/>
      <c r="AN367" s="395"/>
      <c r="AO367" s="395"/>
      <c r="AP367" s="395"/>
      <c r="AQ367" s="395"/>
      <c r="AR367" s="395"/>
      <c r="AS367" s="395"/>
      <c r="AT367" s="395"/>
      <c r="AU367" s="395"/>
      <c r="AV367" s="395"/>
      <c r="AW367" s="395"/>
      <c r="AX367" s="395"/>
      <c r="AY367" s="395"/>
      <c r="AZ367" s="395"/>
      <c r="BA367" s="422"/>
      <c r="BB367" s="362"/>
      <c r="BC367" s="422"/>
      <c r="BD367" s="422"/>
      <c r="BE367" s="422"/>
      <c r="BF367" s="422"/>
      <c r="BG367" s="422"/>
      <c r="BH367" s="422"/>
      <c r="BI367" s="422"/>
      <c r="BJ367" s="422"/>
      <c r="BK367" s="422"/>
      <c r="BL367" s="422"/>
      <c r="BM367" s="422"/>
      <c r="BN367" s="422"/>
      <c r="BO367" s="422"/>
      <c r="BP367" s="422"/>
      <c r="BQ367" s="422"/>
      <c r="BR367" s="422"/>
      <c r="BS367" s="422"/>
      <c r="BT367" s="422"/>
      <c r="BU367" s="422"/>
      <c r="BV367" s="395"/>
      <c r="BW367" s="395"/>
      <c r="BX367" s="395"/>
      <c r="BY367" s="395"/>
      <c r="BZ367" s="395"/>
      <c r="CA367" s="395"/>
      <c r="CB367" s="395"/>
      <c r="CC367" s="395"/>
      <c r="CD367" s="395"/>
      <c r="CE367" s="395"/>
      <c r="CF367" s="395"/>
      <c r="CG367" s="395"/>
      <c r="CH367" s="395"/>
      <c r="CI367" s="395"/>
      <c r="CJ367" s="395"/>
      <c r="CK367" s="395"/>
      <c r="CL367" s="395"/>
      <c r="CM367" s="395"/>
      <c r="CN367" s="395"/>
      <c r="CO367" s="395"/>
      <c r="CP367" s="395"/>
      <c r="CQ367" s="395"/>
      <c r="CR367" s="395"/>
      <c r="CS367" s="395"/>
      <c r="CT367" s="395"/>
      <c r="CU367" s="395"/>
      <c r="CV367" s="395"/>
      <c r="CW367" s="395"/>
      <c r="CX367" s="395"/>
      <c r="CY367" s="395"/>
      <c r="CZ367" s="395"/>
    </row>
    <row r="368" s="358" customFormat="true" ht="15" customHeight="true" x14ac:dyDescent="0.2">
      <c r="B368" s="360"/>
      <c r="V368" s="395"/>
      <c r="W368" s="395"/>
      <c r="X368" s="395"/>
      <c r="Y368" s="395"/>
      <c r="Z368" s="395"/>
      <c r="AA368" s="395"/>
      <c r="AB368" s="395"/>
      <c r="AC368" s="395"/>
      <c r="AD368" s="395"/>
      <c r="AE368" s="395"/>
      <c r="AF368" s="395"/>
      <c r="AG368" s="395"/>
      <c r="AH368" s="395"/>
      <c r="AI368" s="395"/>
      <c r="AJ368" s="395"/>
      <c r="AK368" s="395"/>
      <c r="AL368" s="395"/>
      <c r="AM368" s="395"/>
      <c r="AN368" s="395"/>
      <c r="AO368" s="395"/>
      <c r="AP368" s="395"/>
      <c r="AQ368" s="395"/>
      <c r="AR368" s="395"/>
      <c r="AS368" s="395"/>
      <c r="AT368" s="395"/>
      <c r="AU368" s="395"/>
      <c r="AV368" s="395"/>
      <c r="AW368" s="395"/>
      <c r="AX368" s="395"/>
      <c r="AY368" s="395"/>
      <c r="AZ368" s="395"/>
      <c r="BA368" s="422"/>
      <c r="BB368" s="362"/>
      <c r="BC368" s="422"/>
      <c r="BD368" s="422"/>
      <c r="BE368" s="422"/>
      <c r="BF368" s="422"/>
      <c r="BG368" s="422"/>
      <c r="BH368" s="422"/>
      <c r="BI368" s="422"/>
      <c r="BJ368" s="422"/>
      <c r="BK368" s="422"/>
      <c r="BL368" s="422"/>
      <c r="BM368" s="422"/>
      <c r="BN368" s="422"/>
      <c r="BO368" s="422"/>
      <c r="BP368" s="422"/>
      <c r="BQ368" s="422"/>
      <c r="BR368" s="422"/>
      <c r="BS368" s="422"/>
      <c r="BT368" s="422"/>
      <c r="BU368" s="422"/>
      <c r="BV368" s="395"/>
      <c r="BW368" s="395"/>
      <c r="BX368" s="395"/>
      <c r="BY368" s="395"/>
      <c r="BZ368" s="395"/>
      <c r="CA368" s="395"/>
      <c r="CB368" s="395"/>
      <c r="CC368" s="395"/>
      <c r="CD368" s="395"/>
      <c r="CE368" s="395"/>
      <c r="CF368" s="395"/>
      <c r="CG368" s="395"/>
      <c r="CH368" s="395"/>
      <c r="CI368" s="395"/>
      <c r="CJ368" s="395"/>
      <c r="CK368" s="395"/>
      <c r="CL368" s="395"/>
      <c r="CM368" s="395"/>
      <c r="CN368" s="395"/>
      <c r="CO368" s="395"/>
      <c r="CP368" s="395"/>
      <c r="CQ368" s="395"/>
      <c r="CR368" s="395"/>
      <c r="CS368" s="395"/>
      <c r="CT368" s="395"/>
      <c r="CU368" s="395"/>
      <c r="CV368" s="395"/>
      <c r="CW368" s="395"/>
      <c r="CX368" s="395"/>
      <c r="CY368" s="395"/>
      <c r="CZ368" s="395"/>
    </row>
    <row r="369" s="358" customFormat="true" ht="15" customHeight="true" x14ac:dyDescent="0.2">
      <c r="B369" s="360"/>
      <c r="V369" s="395"/>
      <c r="W369" s="395"/>
      <c r="X369" s="395"/>
      <c r="Y369" s="395"/>
      <c r="Z369" s="395"/>
      <c r="AA369" s="395"/>
      <c r="AB369" s="395"/>
      <c r="AC369" s="395"/>
      <c r="AD369" s="395"/>
      <c r="AE369" s="395"/>
      <c r="AF369" s="395"/>
      <c r="AG369" s="395"/>
      <c r="AH369" s="395"/>
      <c r="AI369" s="395"/>
      <c r="AJ369" s="395"/>
      <c r="AK369" s="395"/>
      <c r="AL369" s="395"/>
      <c r="AM369" s="395"/>
      <c r="AN369" s="395"/>
      <c r="AO369" s="395"/>
      <c r="AP369" s="395"/>
      <c r="AQ369" s="395"/>
      <c r="AR369" s="395"/>
      <c r="AS369" s="395"/>
      <c r="AT369" s="395"/>
      <c r="AU369" s="395"/>
      <c r="AV369" s="395"/>
      <c r="AW369" s="395"/>
      <c r="AX369" s="395"/>
      <c r="AY369" s="395"/>
      <c r="AZ369" s="395"/>
      <c r="BA369" s="422"/>
      <c r="BB369" s="362"/>
      <c r="BC369" s="422"/>
      <c r="BD369" s="422"/>
      <c r="BE369" s="422"/>
      <c r="BF369" s="422"/>
      <c r="BG369" s="422"/>
      <c r="BH369" s="422"/>
      <c r="BI369" s="422"/>
      <c r="BJ369" s="422"/>
      <c r="BK369" s="422"/>
      <c r="BL369" s="422"/>
      <c r="BM369" s="422"/>
      <c r="BN369" s="422"/>
      <c r="BO369" s="422"/>
      <c r="BP369" s="422"/>
      <c r="BQ369" s="422"/>
      <c r="BR369" s="422"/>
      <c r="BS369" s="422"/>
      <c r="BT369" s="422"/>
      <c r="BU369" s="422"/>
      <c r="BV369" s="395"/>
      <c r="BW369" s="395"/>
      <c r="BX369" s="395"/>
      <c r="BY369" s="395"/>
      <c r="BZ369" s="395"/>
      <c r="CA369" s="395"/>
      <c r="CB369" s="395"/>
      <c r="CC369" s="395"/>
      <c r="CD369" s="395"/>
      <c r="CE369" s="395"/>
      <c r="CF369" s="395"/>
      <c r="CG369" s="395"/>
      <c r="CH369" s="395"/>
      <c r="CI369" s="395"/>
      <c r="CJ369" s="395"/>
      <c r="CK369" s="395"/>
      <c r="CL369" s="395"/>
      <c r="CM369" s="395"/>
      <c r="CN369" s="395"/>
      <c r="CO369" s="395"/>
      <c r="CP369" s="395"/>
      <c r="CQ369" s="395"/>
      <c r="CR369" s="395"/>
      <c r="CS369" s="395"/>
      <c r="CT369" s="395"/>
      <c r="CU369" s="395"/>
      <c r="CV369" s="395"/>
      <c r="CW369" s="395"/>
      <c r="CX369" s="395"/>
      <c r="CY369" s="395"/>
      <c r="CZ369" s="395"/>
    </row>
    <row r="370" s="358" customFormat="true" ht="15" customHeight="true" x14ac:dyDescent="0.2">
      <c r="B370" s="360"/>
      <c r="V370" s="395"/>
      <c r="W370" s="395"/>
      <c r="X370" s="395"/>
      <c r="Y370" s="395"/>
      <c r="Z370" s="395"/>
      <c r="AA370" s="395"/>
      <c r="AB370" s="395"/>
      <c r="AC370" s="395"/>
      <c r="AD370" s="395"/>
      <c r="AE370" s="395"/>
      <c r="AF370" s="395"/>
      <c r="AG370" s="395"/>
      <c r="AH370" s="395"/>
      <c r="AI370" s="395"/>
      <c r="AJ370" s="395"/>
      <c r="AK370" s="395"/>
      <c r="AL370" s="395"/>
      <c r="AM370" s="395"/>
      <c r="AN370" s="395"/>
      <c r="AO370" s="395"/>
      <c r="AP370" s="395"/>
      <c r="AQ370" s="395"/>
      <c r="AR370" s="395"/>
      <c r="AS370" s="395"/>
      <c r="AT370" s="395"/>
      <c r="AU370" s="395"/>
      <c r="AV370" s="395"/>
      <c r="AW370" s="395"/>
      <c r="AX370" s="395"/>
      <c r="AY370" s="395"/>
      <c r="AZ370" s="395"/>
      <c r="BA370" s="422"/>
      <c r="BB370" s="362"/>
      <c r="BC370" s="422"/>
      <c r="BD370" s="422"/>
      <c r="BE370" s="422"/>
      <c r="BF370" s="422"/>
      <c r="BG370" s="422"/>
      <c r="BH370" s="422"/>
      <c r="BI370" s="422"/>
      <c r="BJ370" s="422"/>
      <c r="BK370" s="422"/>
      <c r="BL370" s="422"/>
      <c r="BM370" s="422"/>
      <c r="BN370" s="422"/>
      <c r="BO370" s="422"/>
      <c r="BP370" s="422"/>
      <c r="BQ370" s="422"/>
      <c r="BR370" s="422"/>
      <c r="BS370" s="422"/>
      <c r="BT370" s="422"/>
      <c r="BU370" s="422"/>
      <c r="BV370" s="395"/>
      <c r="BW370" s="395"/>
      <c r="BX370" s="395"/>
      <c r="BY370" s="395"/>
      <c r="BZ370" s="395"/>
      <c r="CA370" s="395"/>
      <c r="CB370" s="395"/>
      <c r="CC370" s="395"/>
      <c r="CD370" s="395"/>
      <c r="CE370" s="395"/>
      <c r="CF370" s="395"/>
      <c r="CG370" s="395"/>
      <c r="CH370" s="395"/>
      <c r="CI370" s="395"/>
      <c r="CJ370" s="395"/>
      <c r="CK370" s="395"/>
      <c r="CL370" s="395"/>
      <c r="CM370" s="395"/>
      <c r="CN370" s="395"/>
      <c r="CO370" s="395"/>
      <c r="CP370" s="395"/>
      <c r="CQ370" s="395"/>
      <c r="CR370" s="395"/>
      <c r="CS370" s="395"/>
      <c r="CT370" s="395"/>
      <c r="CU370" s="395"/>
      <c r="CV370" s="395"/>
      <c r="CW370" s="395"/>
      <c r="CX370" s="395"/>
      <c r="CY370" s="395"/>
      <c r="CZ370" s="395"/>
    </row>
    <row r="371" s="358" customFormat="true" ht="15" customHeight="true" x14ac:dyDescent="0.2">
      <c r="B371" s="360"/>
      <c r="V371" s="395"/>
      <c r="W371" s="395"/>
      <c r="X371" s="395"/>
      <c r="Y371" s="395"/>
      <c r="Z371" s="395"/>
      <c r="AA371" s="395"/>
      <c r="AB371" s="395"/>
      <c r="AC371" s="395"/>
      <c r="AD371" s="395"/>
      <c r="AE371" s="395"/>
      <c r="AF371" s="395"/>
      <c r="AG371" s="395"/>
      <c r="AH371" s="395"/>
      <c r="AI371" s="395"/>
      <c r="AJ371" s="395"/>
      <c r="AK371" s="395"/>
      <c r="AL371" s="395"/>
      <c r="AM371" s="395"/>
      <c r="AN371" s="395"/>
      <c r="AO371" s="395"/>
      <c r="AP371" s="395"/>
      <c r="AQ371" s="395"/>
      <c r="AR371" s="395"/>
      <c r="AS371" s="395"/>
      <c r="AT371" s="395"/>
      <c r="AU371" s="395"/>
      <c r="AV371" s="395"/>
      <c r="AW371" s="395"/>
      <c r="AX371" s="395"/>
      <c r="AY371" s="395"/>
      <c r="AZ371" s="395"/>
      <c r="BA371" s="422"/>
      <c r="BB371" s="362"/>
      <c r="BC371" s="422"/>
      <c r="BD371" s="422"/>
      <c r="BE371" s="422"/>
      <c r="BF371" s="422"/>
      <c r="BG371" s="422"/>
      <c r="BH371" s="422"/>
      <c r="BI371" s="422"/>
      <c r="BJ371" s="422"/>
      <c r="BK371" s="422"/>
      <c r="BL371" s="422"/>
      <c r="BM371" s="422"/>
      <c r="BN371" s="422"/>
      <c r="BO371" s="422"/>
      <c r="BP371" s="422"/>
      <c r="BQ371" s="422"/>
      <c r="BR371" s="422"/>
      <c r="BS371" s="422"/>
      <c r="BT371" s="422"/>
      <c r="BU371" s="422"/>
      <c r="BV371" s="395"/>
      <c r="BW371" s="395"/>
      <c r="BX371" s="395"/>
      <c r="BY371" s="395"/>
      <c r="BZ371" s="395"/>
      <c r="CA371" s="395"/>
      <c r="CB371" s="395"/>
      <c r="CC371" s="395"/>
      <c r="CD371" s="395"/>
      <c r="CE371" s="395"/>
      <c r="CF371" s="395"/>
      <c r="CG371" s="395"/>
      <c r="CH371" s="395"/>
      <c r="CI371" s="395"/>
      <c r="CJ371" s="395"/>
      <c r="CK371" s="395"/>
      <c r="CL371" s="395"/>
      <c r="CM371" s="395"/>
      <c r="CN371" s="395"/>
      <c r="CO371" s="395"/>
      <c r="CP371" s="395"/>
      <c r="CQ371" s="395"/>
      <c r="CR371" s="395"/>
      <c r="CS371" s="395"/>
      <c r="CT371" s="395"/>
      <c r="CU371" s="395"/>
      <c r="CV371" s="395"/>
      <c r="CW371" s="395"/>
      <c r="CX371" s="395"/>
      <c r="CY371" s="395"/>
      <c r="CZ371" s="395"/>
    </row>
    <row r="372" s="358" customFormat="true" ht="15" customHeight="true" x14ac:dyDescent="0.2">
      <c r="B372" s="360"/>
      <c r="V372" s="395"/>
      <c r="W372" s="395"/>
      <c r="X372" s="395"/>
      <c r="Y372" s="395"/>
      <c r="Z372" s="395"/>
      <c r="AA372" s="395"/>
      <c r="AB372" s="395"/>
      <c r="AC372" s="395"/>
      <c r="AD372" s="395"/>
      <c r="AE372" s="395"/>
      <c r="AF372" s="395"/>
      <c r="AG372" s="395"/>
      <c r="AH372" s="395"/>
      <c r="AI372" s="395"/>
      <c r="AJ372" s="395"/>
      <c r="AK372" s="395"/>
      <c r="AL372" s="395"/>
      <c r="AM372" s="395"/>
      <c r="AN372" s="395"/>
      <c r="AO372" s="395"/>
      <c r="AP372" s="395"/>
      <c r="AQ372" s="395"/>
      <c r="AR372" s="395"/>
      <c r="AS372" s="395"/>
      <c r="AT372" s="395"/>
      <c r="AU372" s="395"/>
      <c r="AV372" s="395"/>
      <c r="AW372" s="395"/>
      <c r="AX372" s="395"/>
      <c r="AY372" s="395"/>
      <c r="AZ372" s="395"/>
      <c r="BA372" s="422"/>
      <c r="BB372" s="362"/>
      <c r="BC372" s="422"/>
      <c r="BD372" s="422"/>
      <c r="BE372" s="422"/>
      <c r="BF372" s="422"/>
      <c r="BG372" s="422"/>
      <c r="BH372" s="422"/>
      <c r="BI372" s="422"/>
      <c r="BJ372" s="422"/>
      <c r="BK372" s="422"/>
      <c r="BL372" s="422"/>
      <c r="BM372" s="422"/>
      <c r="BN372" s="422"/>
      <c r="BO372" s="422"/>
      <c r="BP372" s="422"/>
      <c r="BQ372" s="422"/>
      <c r="BR372" s="422"/>
      <c r="BS372" s="422"/>
      <c r="BT372" s="422"/>
      <c r="BU372" s="422"/>
      <c r="BV372" s="395"/>
      <c r="BW372" s="395"/>
      <c r="BX372" s="395"/>
      <c r="BY372" s="395"/>
      <c r="BZ372" s="395"/>
      <c r="CA372" s="395"/>
      <c r="CB372" s="395"/>
      <c r="CC372" s="395"/>
      <c r="CD372" s="395"/>
      <c r="CE372" s="395"/>
      <c r="CF372" s="395"/>
      <c r="CG372" s="395"/>
      <c r="CH372" s="395"/>
      <c r="CI372" s="395"/>
      <c r="CJ372" s="395"/>
      <c r="CK372" s="395"/>
      <c r="CL372" s="395"/>
      <c r="CM372" s="395"/>
      <c r="CN372" s="395"/>
      <c r="CO372" s="395"/>
      <c r="CP372" s="395"/>
      <c r="CQ372" s="395"/>
      <c r="CR372" s="395"/>
      <c r="CS372" s="395"/>
      <c r="CT372" s="395"/>
      <c r="CU372" s="395"/>
      <c r="CV372" s="395"/>
      <c r="CW372" s="395"/>
      <c r="CX372" s="395"/>
      <c r="CY372" s="395"/>
      <c r="CZ372" s="395"/>
    </row>
    <row r="373" s="358" customFormat="true" ht="15" customHeight="true" x14ac:dyDescent="0.2">
      <c r="B373" s="360"/>
      <c r="V373" s="395"/>
      <c r="W373" s="395"/>
      <c r="X373" s="395"/>
      <c r="Y373" s="395"/>
      <c r="Z373" s="395"/>
      <c r="AA373" s="395"/>
      <c r="AB373" s="395"/>
      <c r="AC373" s="395"/>
      <c r="AD373" s="395"/>
      <c r="AE373" s="395"/>
      <c r="AF373" s="395"/>
      <c r="AG373" s="395"/>
      <c r="AH373" s="395"/>
      <c r="AI373" s="395"/>
      <c r="AJ373" s="395"/>
      <c r="AK373" s="395"/>
      <c r="AL373" s="395"/>
      <c r="AM373" s="395"/>
      <c r="AN373" s="395"/>
      <c r="AO373" s="395"/>
      <c r="AP373" s="395"/>
      <c r="AQ373" s="395"/>
      <c r="AR373" s="395"/>
      <c r="AS373" s="395"/>
      <c r="AT373" s="395"/>
      <c r="AU373" s="395"/>
      <c r="AV373" s="395"/>
      <c r="AW373" s="395"/>
      <c r="AX373" s="395"/>
      <c r="AY373" s="395"/>
      <c r="AZ373" s="395"/>
      <c r="BA373" s="422"/>
      <c r="BB373" s="362"/>
      <c r="BC373" s="422"/>
      <c r="BD373" s="422"/>
      <c r="BE373" s="422"/>
      <c r="BF373" s="422"/>
      <c r="BG373" s="422"/>
      <c r="BH373" s="422"/>
      <c r="BI373" s="422"/>
      <c r="BJ373" s="422"/>
      <c r="BK373" s="422"/>
      <c r="BL373" s="422"/>
      <c r="BM373" s="422"/>
      <c r="BN373" s="422"/>
      <c r="BO373" s="422"/>
      <c r="BP373" s="422"/>
      <c r="BQ373" s="422"/>
      <c r="BR373" s="422"/>
      <c r="BS373" s="422"/>
      <c r="BT373" s="422"/>
      <c r="BU373" s="422"/>
      <c r="BV373" s="395"/>
      <c r="BW373" s="395"/>
      <c r="BX373" s="395"/>
      <c r="BY373" s="395"/>
      <c r="BZ373" s="395"/>
      <c r="CA373" s="395"/>
      <c r="CB373" s="395"/>
      <c r="CC373" s="395"/>
      <c r="CD373" s="395"/>
      <c r="CE373" s="395"/>
      <c r="CF373" s="395"/>
      <c r="CG373" s="395"/>
      <c r="CH373" s="395"/>
      <c r="CI373" s="395"/>
      <c r="CJ373" s="395"/>
      <c r="CK373" s="395"/>
      <c r="CL373" s="395"/>
      <c r="CM373" s="395"/>
      <c r="CN373" s="395"/>
      <c r="CO373" s="395"/>
      <c r="CP373" s="395"/>
      <c r="CQ373" s="395"/>
      <c r="CR373" s="395"/>
      <c r="CS373" s="395"/>
      <c r="CT373" s="395"/>
      <c r="CU373" s="395"/>
      <c r="CV373" s="395"/>
      <c r="CW373" s="395"/>
      <c r="CX373" s="395"/>
      <c r="CY373" s="395"/>
      <c r="CZ373" s="395"/>
    </row>
    <row r="374" s="358" customFormat="true" ht="15" customHeight="true" x14ac:dyDescent="0.2">
      <c r="B374" s="360"/>
      <c r="V374" s="395"/>
      <c r="W374" s="395"/>
      <c r="X374" s="395"/>
      <c r="Y374" s="395"/>
      <c r="Z374" s="395"/>
      <c r="AA374" s="395"/>
      <c r="AB374" s="395"/>
      <c r="AC374" s="395"/>
      <c r="AD374" s="395"/>
      <c r="AE374" s="395"/>
      <c r="AF374" s="395"/>
      <c r="AG374" s="395"/>
      <c r="AH374" s="395"/>
      <c r="AI374" s="395"/>
      <c r="AJ374" s="395"/>
      <c r="AK374" s="395"/>
      <c r="AL374" s="395"/>
      <c r="AM374" s="395"/>
      <c r="AN374" s="395"/>
      <c r="AO374" s="395"/>
      <c r="AP374" s="395"/>
      <c r="AQ374" s="395"/>
      <c r="AR374" s="395"/>
      <c r="AS374" s="395"/>
      <c r="AT374" s="395"/>
      <c r="AU374" s="395"/>
      <c r="AV374" s="395"/>
      <c r="AW374" s="395"/>
      <c r="AX374" s="395"/>
      <c r="AY374" s="395"/>
      <c r="AZ374" s="395"/>
      <c r="BA374" s="422"/>
      <c r="BB374" s="362"/>
      <c r="BC374" s="422"/>
      <c r="BD374" s="422"/>
      <c r="BE374" s="422"/>
      <c r="BF374" s="422"/>
      <c r="BG374" s="422"/>
      <c r="BH374" s="422"/>
      <c r="BI374" s="422"/>
      <c r="BJ374" s="422"/>
      <c r="BK374" s="422"/>
      <c r="BL374" s="422"/>
      <c r="BM374" s="422"/>
      <c r="BN374" s="422"/>
      <c r="BO374" s="422"/>
      <c r="BP374" s="422"/>
      <c r="BQ374" s="422"/>
      <c r="BR374" s="422"/>
      <c r="BS374" s="422"/>
      <c r="BT374" s="422"/>
      <c r="BU374" s="422"/>
      <c r="BV374" s="395"/>
      <c r="BW374" s="395"/>
      <c r="BX374" s="395"/>
      <c r="BY374" s="395"/>
      <c r="BZ374" s="395"/>
      <c r="CA374" s="395"/>
      <c r="CB374" s="395"/>
      <c r="CC374" s="395"/>
      <c r="CD374" s="395"/>
      <c r="CE374" s="395"/>
      <c r="CF374" s="395"/>
      <c r="CG374" s="395"/>
      <c r="CH374" s="395"/>
      <c r="CI374" s="395"/>
      <c r="CJ374" s="395"/>
      <c r="CK374" s="395"/>
      <c r="CL374" s="395"/>
      <c r="CM374" s="395"/>
      <c r="CN374" s="395"/>
      <c r="CO374" s="395"/>
      <c r="CP374" s="395"/>
      <c r="CQ374" s="395"/>
      <c r="CR374" s="395"/>
      <c r="CS374" s="395"/>
      <c r="CT374" s="395"/>
      <c r="CU374" s="395"/>
      <c r="CV374" s="395"/>
      <c r="CW374" s="395"/>
      <c r="CX374" s="395"/>
      <c r="CY374" s="395"/>
      <c r="CZ374" s="395"/>
    </row>
    <row r="375" s="358" customFormat="true" ht="15" customHeight="true" x14ac:dyDescent="0.2">
      <c r="B375" s="360"/>
      <c r="V375" s="395"/>
      <c r="W375" s="395"/>
      <c r="X375" s="395"/>
      <c r="Y375" s="395"/>
      <c r="Z375" s="395"/>
      <c r="AA375" s="395"/>
      <c r="AB375" s="395"/>
      <c r="AC375" s="395"/>
      <c r="AD375" s="395"/>
      <c r="AE375" s="395"/>
      <c r="AF375" s="395"/>
      <c r="AG375" s="395"/>
      <c r="AH375" s="395"/>
      <c r="AI375" s="395"/>
      <c r="AJ375" s="395"/>
      <c r="AK375" s="395"/>
      <c r="AL375" s="395"/>
      <c r="AM375" s="395"/>
      <c r="AN375" s="395"/>
      <c r="AO375" s="395"/>
      <c r="AP375" s="395"/>
      <c r="AQ375" s="395"/>
      <c r="AR375" s="395"/>
      <c r="AS375" s="395"/>
      <c r="AT375" s="395"/>
      <c r="AU375" s="395"/>
      <c r="AV375" s="395"/>
      <c r="AW375" s="395"/>
      <c r="AX375" s="395"/>
      <c r="AY375" s="395"/>
      <c r="AZ375" s="395"/>
      <c r="BA375" s="359"/>
      <c r="BB375" s="357"/>
      <c r="BC375" s="357"/>
      <c r="BD375" s="357"/>
      <c r="BE375" s="357"/>
      <c r="BF375" s="357"/>
      <c r="BG375" s="357"/>
      <c r="BH375" s="357"/>
      <c r="BI375" s="357"/>
      <c r="BJ375" s="357"/>
      <c r="BK375" s="357"/>
      <c r="BL375" s="357"/>
      <c r="BM375" s="357"/>
      <c r="BN375" s="357"/>
      <c r="BO375" s="357"/>
      <c r="BP375" s="357"/>
      <c r="BQ375" s="357"/>
      <c r="BR375" s="357"/>
      <c r="BS375" s="357"/>
      <c r="BT375" s="357"/>
      <c r="BU375" s="359"/>
      <c r="BV375" s="394"/>
      <c r="BW375" s="394"/>
      <c r="BX375" s="394"/>
      <c r="BY375" s="394"/>
      <c r="BZ375" s="394"/>
      <c r="CA375" s="394"/>
      <c r="CB375" s="394"/>
      <c r="CC375" s="394"/>
      <c r="CD375" s="394"/>
      <c r="CE375" s="394"/>
      <c r="CF375" s="394"/>
      <c r="CG375" s="394"/>
      <c r="CH375" s="394"/>
      <c r="CI375" s="394"/>
      <c r="CJ375" s="394"/>
      <c r="CK375" s="394"/>
      <c r="CL375" s="394"/>
      <c r="CM375" s="394"/>
      <c r="CN375" s="394"/>
      <c r="CO375" s="394"/>
      <c r="CP375" s="394"/>
      <c r="CQ375" s="394"/>
      <c r="CR375" s="394"/>
      <c r="CS375" s="394"/>
      <c r="CT375" s="394"/>
      <c r="CU375" s="394"/>
      <c r="CV375" s="394"/>
      <c r="CW375" s="394"/>
      <c r="CX375" s="394"/>
      <c r="CY375" s="394"/>
      <c r="CZ375" s="394"/>
    </row>
    <row r="376" s="358" customFormat="true" ht="15" customHeight="true" x14ac:dyDescent="0.2">
      <c r="B376" s="360"/>
      <c r="V376" s="395"/>
      <c r="W376" s="395"/>
      <c r="X376" s="395"/>
      <c r="Y376" s="395"/>
      <c r="Z376" s="395"/>
      <c r="AA376" s="395"/>
      <c r="AB376" s="395"/>
      <c r="AC376" s="395"/>
      <c r="AD376" s="395"/>
      <c r="AE376" s="395"/>
      <c r="AF376" s="395"/>
      <c r="AG376" s="395"/>
      <c r="AH376" s="395"/>
      <c r="AI376" s="395"/>
      <c r="AJ376" s="395"/>
      <c r="AK376" s="395"/>
      <c r="AL376" s="395"/>
      <c r="AM376" s="395"/>
      <c r="AN376" s="395"/>
      <c r="AO376" s="395"/>
      <c r="AP376" s="395"/>
      <c r="AQ376" s="395"/>
      <c r="AR376" s="395"/>
      <c r="AS376" s="395"/>
      <c r="AT376" s="395"/>
      <c r="AU376" s="395"/>
      <c r="AV376" s="395"/>
      <c r="AW376" s="395"/>
      <c r="AX376" s="395"/>
      <c r="AY376" s="395"/>
      <c r="AZ376" s="395"/>
      <c r="BA376" s="359"/>
      <c r="BB376" s="357"/>
      <c r="BC376" s="357"/>
      <c r="BD376" s="357"/>
      <c r="BE376" s="357"/>
      <c r="BF376" s="357"/>
      <c r="BG376" s="357"/>
      <c r="BH376" s="357"/>
      <c r="BI376" s="357"/>
      <c r="BJ376" s="357"/>
      <c r="BK376" s="357"/>
      <c r="BL376" s="357"/>
      <c r="BM376" s="357"/>
      <c r="BN376" s="357"/>
      <c r="BO376" s="357"/>
      <c r="BP376" s="357"/>
      <c r="BQ376" s="357"/>
      <c r="BR376" s="357"/>
      <c r="BS376" s="357"/>
      <c r="BT376" s="357"/>
      <c r="BU376" s="359"/>
      <c r="BV376" s="394"/>
      <c r="BW376" s="394"/>
      <c r="BX376" s="394"/>
      <c r="BY376" s="394"/>
      <c r="BZ376" s="394"/>
      <c r="CA376" s="394"/>
      <c r="CB376" s="394"/>
      <c r="CC376" s="394"/>
      <c r="CD376" s="394"/>
      <c r="CE376" s="394"/>
      <c r="CF376" s="394"/>
      <c r="CG376" s="394"/>
      <c r="CH376" s="394"/>
      <c r="CI376" s="394"/>
      <c r="CJ376" s="394"/>
      <c r="CK376" s="394"/>
      <c r="CL376" s="394"/>
      <c r="CM376" s="394"/>
      <c r="CN376" s="394"/>
      <c r="CO376" s="394"/>
      <c r="CP376" s="394"/>
      <c r="CQ376" s="394"/>
      <c r="CR376" s="394"/>
      <c r="CS376" s="394"/>
      <c r="CT376" s="394"/>
      <c r="CU376" s="394"/>
      <c r="CV376" s="394"/>
      <c r="CW376" s="394"/>
      <c r="CX376" s="394"/>
      <c r="CY376" s="394"/>
      <c r="CZ376" s="394"/>
    </row>
    <row r="377" s="358" customFormat="true" ht="15" customHeight="true" x14ac:dyDescent="0.2">
      <c r="B377" s="360"/>
      <c r="V377" s="395"/>
      <c r="W377" s="395"/>
      <c r="X377" s="395"/>
      <c r="Y377" s="395"/>
      <c r="Z377" s="395"/>
      <c r="AA377" s="395"/>
      <c r="AB377" s="395"/>
      <c r="AC377" s="395"/>
      <c r="AD377" s="395"/>
      <c r="AE377" s="395"/>
      <c r="AF377" s="395"/>
      <c r="AG377" s="395"/>
      <c r="AH377" s="395"/>
      <c r="AI377" s="395"/>
      <c r="AJ377" s="395"/>
      <c r="AK377" s="395"/>
      <c r="AL377" s="395"/>
      <c r="AM377" s="395"/>
      <c r="AN377" s="395"/>
      <c r="AO377" s="395"/>
      <c r="AP377" s="395"/>
      <c r="AQ377" s="395"/>
      <c r="AR377" s="395"/>
      <c r="AS377" s="395"/>
      <c r="AT377" s="395"/>
      <c r="AU377" s="395"/>
      <c r="AV377" s="395"/>
      <c r="AW377" s="395"/>
      <c r="AX377" s="395"/>
      <c r="AY377" s="395"/>
      <c r="AZ377" s="395"/>
      <c r="BA377" s="359"/>
      <c r="BB377" s="357"/>
      <c r="BC377" s="357"/>
      <c r="BD377" s="357"/>
      <c r="BE377" s="357"/>
      <c r="BF377" s="357"/>
      <c r="BG377" s="357"/>
      <c r="BH377" s="357"/>
      <c r="BI377" s="357"/>
      <c r="BJ377" s="357"/>
      <c r="BK377" s="357"/>
      <c r="BL377" s="357"/>
      <c r="BM377" s="357"/>
      <c r="BN377" s="357"/>
      <c r="BO377" s="357"/>
      <c r="BP377" s="357"/>
      <c r="BQ377" s="357"/>
      <c r="BR377" s="357"/>
      <c r="BS377" s="357"/>
      <c r="BT377" s="357"/>
      <c r="BU377" s="359"/>
      <c r="BV377" s="394"/>
      <c r="BW377" s="394"/>
      <c r="BX377" s="394"/>
      <c r="BY377" s="394"/>
      <c r="BZ377" s="394"/>
      <c r="CA377" s="394"/>
      <c r="CB377" s="394"/>
      <c r="CC377" s="394"/>
      <c r="CD377" s="394"/>
      <c r="CE377" s="394"/>
      <c r="CF377" s="394"/>
      <c r="CG377" s="394"/>
      <c r="CH377" s="394"/>
      <c r="CI377" s="394"/>
      <c r="CJ377" s="394"/>
      <c r="CK377" s="394"/>
      <c r="CL377" s="394"/>
      <c r="CM377" s="394"/>
      <c r="CN377" s="394"/>
      <c r="CO377" s="394"/>
      <c r="CP377" s="394"/>
      <c r="CQ377" s="394"/>
      <c r="CR377" s="394"/>
      <c r="CS377" s="394"/>
      <c r="CT377" s="394"/>
      <c r="CU377" s="394"/>
      <c r="CV377" s="394"/>
      <c r="CW377" s="394"/>
      <c r="CX377" s="394"/>
      <c r="CY377" s="394"/>
      <c r="CZ377" s="394"/>
    </row>
    <row r="378" s="358" customFormat="true" ht="15" customHeight="true" x14ac:dyDescent="0.2">
      <c r="B378" s="360"/>
      <c r="V378" s="395"/>
      <c r="W378" s="395"/>
      <c r="X378" s="395"/>
      <c r="Y378" s="395"/>
      <c r="Z378" s="395"/>
      <c r="AA378" s="395"/>
      <c r="AB378" s="395"/>
      <c r="AC378" s="395"/>
      <c r="AD378" s="395"/>
      <c r="AE378" s="395"/>
      <c r="AF378" s="395"/>
      <c r="AG378" s="395"/>
      <c r="AH378" s="395"/>
      <c r="AI378" s="395"/>
      <c r="AJ378" s="395"/>
      <c r="AK378" s="395"/>
      <c r="AL378" s="395"/>
      <c r="AM378" s="395"/>
      <c r="AN378" s="395"/>
      <c r="AO378" s="395"/>
      <c r="AP378" s="395"/>
      <c r="AQ378" s="395"/>
      <c r="AR378" s="395"/>
      <c r="AS378" s="395"/>
      <c r="AT378" s="395"/>
      <c r="AU378" s="395"/>
      <c r="AV378" s="395"/>
      <c r="AW378" s="395"/>
      <c r="AX378" s="395"/>
      <c r="AY378" s="395"/>
      <c r="AZ378" s="395"/>
      <c r="BA378" s="359"/>
      <c r="BB378" s="357"/>
      <c r="BC378" s="357"/>
      <c r="BD378" s="357"/>
      <c r="BE378" s="357"/>
      <c r="BF378" s="357"/>
      <c r="BG378" s="357"/>
      <c r="BH378" s="357"/>
      <c r="BI378" s="357"/>
      <c r="BJ378" s="357"/>
      <c r="BK378" s="357"/>
      <c r="BL378" s="357"/>
      <c r="BM378" s="357"/>
      <c r="BN378" s="357"/>
      <c r="BO378" s="357"/>
      <c r="BP378" s="357"/>
      <c r="BQ378" s="357"/>
      <c r="BR378" s="357"/>
      <c r="BS378" s="357"/>
      <c r="BT378" s="357"/>
      <c r="BU378" s="359"/>
      <c r="BV378" s="394"/>
      <c r="BW378" s="394"/>
      <c r="BX378" s="394"/>
      <c r="BY378" s="394"/>
      <c r="BZ378" s="394"/>
      <c r="CA378" s="394"/>
      <c r="CB378" s="394"/>
      <c r="CC378" s="394"/>
      <c r="CD378" s="394"/>
      <c r="CE378" s="394"/>
      <c r="CF378" s="394"/>
      <c r="CG378" s="394"/>
      <c r="CH378" s="394"/>
      <c r="CI378" s="394"/>
      <c r="CJ378" s="394"/>
      <c r="CK378" s="394"/>
      <c r="CL378" s="394"/>
      <c r="CM378" s="394"/>
      <c r="CN378" s="394"/>
      <c r="CO378" s="394"/>
      <c r="CP378" s="394"/>
      <c r="CQ378" s="394"/>
      <c r="CR378" s="394"/>
      <c r="CS378" s="394"/>
      <c r="CT378" s="394"/>
      <c r="CU378" s="394"/>
      <c r="CV378" s="394"/>
      <c r="CW378" s="394"/>
      <c r="CX378" s="394"/>
      <c r="CY378" s="394"/>
      <c r="CZ378" s="394"/>
    </row>
    <row r="379" s="358" customFormat="true" ht="15" customHeight="true" x14ac:dyDescent="0.2">
      <c r="B379" s="360"/>
      <c r="V379" s="395"/>
      <c r="W379" s="395"/>
      <c r="X379" s="395"/>
      <c r="Y379" s="395"/>
      <c r="Z379" s="395"/>
      <c r="AA379" s="395"/>
      <c r="AB379" s="395"/>
      <c r="AC379" s="395"/>
      <c r="AD379" s="395"/>
      <c r="AE379" s="395"/>
      <c r="AF379" s="395"/>
      <c r="AG379" s="395"/>
      <c r="AH379" s="395"/>
      <c r="AI379" s="395"/>
      <c r="AJ379" s="395"/>
      <c r="AK379" s="395"/>
      <c r="AL379" s="395"/>
      <c r="AM379" s="395"/>
      <c r="AN379" s="395"/>
      <c r="AO379" s="395"/>
      <c r="AP379" s="395"/>
      <c r="AQ379" s="395"/>
      <c r="AR379" s="395"/>
      <c r="AS379" s="395"/>
      <c r="AT379" s="395"/>
      <c r="AU379" s="395"/>
      <c r="AV379" s="395"/>
      <c r="AW379" s="395"/>
      <c r="AX379" s="395"/>
      <c r="AY379" s="395"/>
      <c r="AZ379" s="395"/>
      <c r="BA379" s="359"/>
      <c r="BB379" s="357"/>
      <c r="BC379" s="357"/>
      <c r="BD379" s="357"/>
      <c r="BE379" s="357"/>
      <c r="BF379" s="357"/>
      <c r="BG379" s="357"/>
      <c r="BH379" s="357"/>
      <c r="BI379" s="357"/>
      <c r="BJ379" s="357"/>
      <c r="BK379" s="357"/>
      <c r="BL379" s="357"/>
      <c r="BM379" s="357"/>
      <c r="BN379" s="357"/>
      <c r="BO379" s="357"/>
      <c r="BP379" s="357"/>
      <c r="BQ379" s="357"/>
      <c r="BR379" s="357"/>
      <c r="BS379" s="357"/>
      <c r="BT379" s="357"/>
      <c r="BU379" s="359"/>
      <c r="BV379" s="394"/>
      <c r="BW379" s="394"/>
      <c r="BX379" s="394"/>
      <c r="BY379" s="394"/>
      <c r="BZ379" s="394"/>
      <c r="CA379" s="394"/>
      <c r="CB379" s="394"/>
      <c r="CC379" s="394"/>
      <c r="CD379" s="394"/>
      <c r="CE379" s="394"/>
      <c r="CF379" s="394"/>
      <c r="CG379" s="394"/>
      <c r="CH379" s="394"/>
      <c r="CI379" s="394"/>
      <c r="CJ379" s="394"/>
      <c r="CK379" s="394"/>
      <c r="CL379" s="394"/>
      <c r="CM379" s="394"/>
      <c r="CN379" s="394"/>
      <c r="CO379" s="394"/>
      <c r="CP379" s="394"/>
      <c r="CQ379" s="394"/>
      <c r="CR379" s="394"/>
      <c r="CS379" s="394"/>
      <c r="CT379" s="394"/>
      <c r="CU379" s="394"/>
      <c r="CV379" s="394"/>
      <c r="CW379" s="394"/>
      <c r="CX379" s="394"/>
      <c r="CY379" s="394"/>
      <c r="CZ379" s="394"/>
    </row>
    <row r="380" s="358" customFormat="true" ht="15" customHeight="true" x14ac:dyDescent="0.2">
      <c r="B380" s="360"/>
      <c r="V380" s="395"/>
      <c r="W380" s="395"/>
      <c r="X380" s="395"/>
      <c r="Y380" s="395"/>
      <c r="Z380" s="395"/>
      <c r="AA380" s="395"/>
      <c r="AB380" s="395"/>
      <c r="AC380" s="395"/>
      <c r="AD380" s="395"/>
      <c r="AE380" s="395"/>
      <c r="AF380" s="395"/>
      <c r="AG380" s="395"/>
      <c r="AH380" s="395"/>
      <c r="AI380" s="395"/>
      <c r="AJ380" s="395"/>
      <c r="AK380" s="395"/>
      <c r="AL380" s="395"/>
      <c r="AM380" s="395"/>
      <c r="AN380" s="395"/>
      <c r="AO380" s="395"/>
      <c r="AP380" s="395"/>
      <c r="AQ380" s="395"/>
      <c r="AR380" s="395"/>
      <c r="AS380" s="395"/>
      <c r="AT380" s="395"/>
      <c r="AU380" s="395"/>
      <c r="AV380" s="395"/>
      <c r="AW380" s="395"/>
      <c r="AX380" s="395"/>
      <c r="AY380" s="395"/>
      <c r="AZ380" s="395"/>
      <c r="BA380" s="359"/>
      <c r="BB380" s="357"/>
      <c r="BC380" s="357"/>
      <c r="BD380" s="357"/>
      <c r="BE380" s="357"/>
      <c r="BF380" s="357"/>
      <c r="BG380" s="357"/>
      <c r="BH380" s="357"/>
      <c r="BI380" s="357"/>
      <c r="BJ380" s="357"/>
      <c r="BK380" s="357"/>
      <c r="BL380" s="357"/>
      <c r="BM380" s="357"/>
      <c r="BN380" s="357"/>
      <c r="BO380" s="357"/>
      <c r="BP380" s="357"/>
      <c r="BQ380" s="357"/>
      <c r="BR380" s="357"/>
      <c r="BS380" s="357"/>
      <c r="BT380" s="357"/>
      <c r="BU380" s="359"/>
      <c r="BV380" s="394"/>
      <c r="BW380" s="394"/>
      <c r="BX380" s="394"/>
      <c r="BY380" s="394"/>
      <c r="BZ380" s="394"/>
      <c r="CA380" s="394"/>
      <c r="CB380" s="394"/>
      <c r="CC380" s="394"/>
      <c r="CD380" s="394"/>
      <c r="CE380" s="394"/>
      <c r="CF380" s="394"/>
      <c r="CG380" s="394"/>
      <c r="CH380" s="394"/>
      <c r="CI380" s="394"/>
      <c r="CJ380" s="394"/>
      <c r="CK380" s="394"/>
      <c r="CL380" s="394"/>
      <c r="CM380" s="394"/>
      <c r="CN380" s="394"/>
      <c r="CO380" s="394"/>
      <c r="CP380" s="394"/>
      <c r="CQ380" s="394"/>
      <c r="CR380" s="394"/>
      <c r="CS380" s="394"/>
      <c r="CT380" s="394"/>
      <c r="CU380" s="394"/>
      <c r="CV380" s="394"/>
      <c r="CW380" s="394"/>
      <c r="CX380" s="394"/>
      <c r="CY380" s="394"/>
      <c r="CZ380" s="394"/>
    </row>
    <row r="381" s="358" customFormat="true" ht="15" customHeight="true" x14ac:dyDescent="0.2">
      <c r="B381" s="360"/>
      <c r="V381" s="395"/>
      <c r="W381" s="395"/>
      <c r="X381" s="395"/>
      <c r="Y381" s="395"/>
      <c r="Z381" s="395"/>
      <c r="AA381" s="395"/>
      <c r="AB381" s="395"/>
      <c r="AC381" s="395"/>
      <c r="AD381" s="395"/>
      <c r="AE381" s="395"/>
      <c r="AF381" s="395"/>
      <c r="AG381" s="395"/>
      <c r="AH381" s="395"/>
      <c r="AI381" s="395"/>
      <c r="AJ381" s="395"/>
      <c r="AK381" s="395"/>
      <c r="AL381" s="395"/>
      <c r="AM381" s="395"/>
      <c r="AN381" s="395"/>
      <c r="AO381" s="395"/>
      <c r="AP381" s="395"/>
      <c r="AQ381" s="395"/>
      <c r="AR381" s="395"/>
      <c r="AS381" s="395"/>
      <c r="AT381" s="395"/>
      <c r="AU381" s="395"/>
      <c r="AV381" s="395"/>
      <c r="AW381" s="395"/>
      <c r="AX381" s="395"/>
      <c r="AY381" s="395"/>
      <c r="AZ381" s="395"/>
      <c r="BA381" s="359"/>
      <c r="BB381" s="357"/>
      <c r="BC381" s="357"/>
      <c r="BD381" s="357"/>
      <c r="BE381" s="357"/>
      <c r="BF381" s="357"/>
      <c r="BG381" s="357"/>
      <c r="BH381" s="357"/>
      <c r="BI381" s="357"/>
      <c r="BJ381" s="357"/>
      <c r="BK381" s="357"/>
      <c r="BL381" s="357"/>
      <c r="BM381" s="357"/>
      <c r="BN381" s="357"/>
      <c r="BO381" s="357"/>
      <c r="BP381" s="357"/>
      <c r="BQ381" s="357"/>
      <c r="BR381" s="357"/>
      <c r="BS381" s="357"/>
      <c r="BT381" s="357"/>
      <c r="BU381" s="359"/>
      <c r="BV381" s="394"/>
      <c r="BW381" s="394"/>
      <c r="BX381" s="394"/>
      <c r="BY381" s="394"/>
      <c r="BZ381" s="394"/>
      <c r="CA381" s="394"/>
      <c r="CB381" s="394"/>
      <c r="CC381" s="394"/>
      <c r="CD381" s="394"/>
      <c r="CE381" s="394"/>
      <c r="CF381" s="394"/>
      <c r="CG381" s="394"/>
      <c r="CH381" s="394"/>
      <c r="CI381" s="394"/>
      <c r="CJ381" s="394"/>
      <c r="CK381" s="394"/>
      <c r="CL381" s="394"/>
      <c r="CM381" s="394"/>
      <c r="CN381" s="394"/>
      <c r="CO381" s="394"/>
      <c r="CP381" s="394"/>
      <c r="CQ381" s="394"/>
      <c r="CR381" s="394"/>
      <c r="CS381" s="394"/>
      <c r="CT381" s="394"/>
      <c r="CU381" s="394"/>
      <c r="CV381" s="394"/>
      <c r="CW381" s="394"/>
      <c r="CX381" s="394"/>
      <c r="CY381" s="394"/>
      <c r="CZ381" s="394"/>
    </row>
    <row r="382" s="358" customFormat="true" ht="15" customHeight="true" x14ac:dyDescent="0.2">
      <c r="B382" s="360"/>
      <c r="V382" s="395"/>
      <c r="W382" s="395"/>
      <c r="X382" s="395"/>
      <c r="Y382" s="395"/>
      <c r="Z382" s="395"/>
      <c r="AA382" s="395"/>
      <c r="AB382" s="395"/>
      <c r="AC382" s="395"/>
      <c r="AD382" s="395"/>
      <c r="AE382" s="395"/>
      <c r="AF382" s="395"/>
      <c r="AG382" s="395"/>
      <c r="AH382" s="395"/>
      <c r="AI382" s="395"/>
      <c r="AJ382" s="395"/>
      <c r="AK382" s="395"/>
      <c r="AL382" s="395"/>
      <c r="AM382" s="395"/>
      <c r="AN382" s="395"/>
      <c r="AO382" s="395"/>
      <c r="AP382" s="395"/>
      <c r="AQ382" s="395"/>
      <c r="AR382" s="395"/>
      <c r="AS382" s="395"/>
      <c r="AT382" s="395"/>
      <c r="AU382" s="395"/>
      <c r="AV382" s="395"/>
      <c r="AW382" s="395"/>
      <c r="AX382" s="395"/>
      <c r="AY382" s="395"/>
      <c r="AZ382" s="395"/>
      <c r="BA382" s="359"/>
      <c r="BB382" s="357"/>
      <c r="BC382" s="357"/>
      <c r="BD382" s="357"/>
      <c r="BE382" s="357"/>
      <c r="BF382" s="357"/>
      <c r="BG382" s="357"/>
      <c r="BH382" s="357"/>
      <c r="BI382" s="357"/>
      <c r="BJ382" s="357"/>
      <c r="BK382" s="357"/>
      <c r="BL382" s="357"/>
      <c r="BM382" s="357"/>
      <c r="BN382" s="357"/>
      <c r="BO382" s="357"/>
      <c r="BP382" s="357"/>
      <c r="BQ382" s="357"/>
      <c r="BR382" s="357"/>
      <c r="BS382" s="357"/>
      <c r="BT382" s="357"/>
      <c r="BU382" s="359"/>
      <c r="BV382" s="394"/>
      <c r="BW382" s="394"/>
      <c r="BX382" s="394"/>
      <c r="BY382" s="394"/>
      <c r="BZ382" s="394"/>
      <c r="CA382" s="394"/>
      <c r="CB382" s="394"/>
      <c r="CC382" s="394"/>
      <c r="CD382" s="394"/>
      <c r="CE382" s="394"/>
      <c r="CF382" s="394"/>
      <c r="CG382" s="394"/>
      <c r="CH382" s="394"/>
      <c r="CI382" s="394"/>
      <c r="CJ382" s="394"/>
      <c r="CK382" s="394"/>
      <c r="CL382" s="394"/>
      <c r="CM382" s="394"/>
      <c r="CN382" s="394"/>
      <c r="CO382" s="394"/>
      <c r="CP382" s="394"/>
      <c r="CQ382" s="394"/>
      <c r="CR382" s="394"/>
      <c r="CS382" s="394"/>
      <c r="CT382" s="394"/>
      <c r="CU382" s="394"/>
      <c r="CV382" s="394"/>
      <c r="CW382" s="394"/>
      <c r="CX382" s="394"/>
      <c r="CY382" s="394"/>
      <c r="CZ382" s="394"/>
    </row>
    <row r="383" s="358" customFormat="true" ht="15" customHeight="true" x14ac:dyDescent="0.2">
      <c r="B383" s="360"/>
      <c r="V383" s="395"/>
      <c r="W383" s="395"/>
      <c r="X383" s="395"/>
      <c r="Y383" s="395"/>
      <c r="Z383" s="395"/>
      <c r="AA383" s="395"/>
      <c r="AB383" s="395"/>
      <c r="AC383" s="395"/>
      <c r="AD383" s="395"/>
      <c r="AE383" s="395"/>
      <c r="AF383" s="395"/>
      <c r="AG383" s="395"/>
      <c r="AH383" s="395"/>
      <c r="AI383" s="395"/>
      <c r="AJ383" s="395"/>
      <c r="AK383" s="395"/>
      <c r="AL383" s="395"/>
      <c r="AM383" s="395"/>
      <c r="AN383" s="395"/>
      <c r="AO383" s="395"/>
      <c r="AP383" s="395"/>
      <c r="AQ383" s="395"/>
      <c r="AR383" s="395"/>
      <c r="AS383" s="395"/>
      <c r="AT383" s="395"/>
      <c r="AU383" s="395"/>
      <c r="AV383" s="395"/>
      <c r="AW383" s="395"/>
      <c r="AX383" s="395"/>
      <c r="AY383" s="395"/>
      <c r="AZ383" s="395"/>
      <c r="BA383" s="359"/>
      <c r="BB383" s="357"/>
      <c r="BC383" s="357"/>
      <c r="BD383" s="357"/>
      <c r="BE383" s="357"/>
      <c r="BF383" s="357"/>
      <c r="BG383" s="357"/>
      <c r="BH383" s="357"/>
      <c r="BI383" s="357"/>
      <c r="BJ383" s="357"/>
      <c r="BK383" s="357"/>
      <c r="BL383" s="357"/>
      <c r="BM383" s="357"/>
      <c r="BN383" s="357"/>
      <c r="BO383" s="357"/>
      <c r="BP383" s="357"/>
      <c r="BQ383" s="357"/>
      <c r="BR383" s="357"/>
      <c r="BS383" s="357"/>
      <c r="BT383" s="357"/>
      <c r="BU383" s="359"/>
      <c r="BV383" s="394"/>
      <c r="BW383" s="394"/>
      <c r="BX383" s="394"/>
      <c r="BY383" s="394"/>
      <c r="BZ383" s="394"/>
      <c r="CA383" s="394"/>
      <c r="CB383" s="394"/>
      <c r="CC383" s="394"/>
      <c r="CD383" s="394"/>
      <c r="CE383" s="394"/>
      <c r="CF383" s="394"/>
      <c r="CG383" s="394"/>
      <c r="CH383" s="394"/>
      <c r="CI383" s="394"/>
      <c r="CJ383" s="394"/>
      <c r="CK383" s="394"/>
      <c r="CL383" s="394"/>
      <c r="CM383" s="394"/>
      <c r="CN383" s="394"/>
      <c r="CO383" s="394"/>
      <c r="CP383" s="394"/>
      <c r="CQ383" s="394"/>
      <c r="CR383" s="394"/>
      <c r="CS383" s="394"/>
      <c r="CT383" s="394"/>
      <c r="CU383" s="394"/>
      <c r="CV383" s="394"/>
      <c r="CW383" s="394"/>
      <c r="CX383" s="394"/>
      <c r="CY383" s="394"/>
      <c r="CZ383" s="394"/>
    </row>
    <row r="384" s="358" customFormat="true" ht="15" customHeight="true" x14ac:dyDescent="0.2">
      <c r="B384" s="360"/>
      <c r="V384" s="395"/>
      <c r="W384" s="395"/>
      <c r="X384" s="395"/>
      <c r="Y384" s="395"/>
      <c r="Z384" s="395"/>
      <c r="AA384" s="395"/>
      <c r="AB384" s="395"/>
      <c r="AC384" s="395"/>
      <c r="AD384" s="395"/>
      <c r="AE384" s="395"/>
      <c r="AF384" s="395"/>
      <c r="AG384" s="395"/>
      <c r="AH384" s="395"/>
      <c r="AI384" s="395"/>
      <c r="AJ384" s="395"/>
      <c r="AK384" s="395"/>
      <c r="AL384" s="395"/>
      <c r="AM384" s="395"/>
      <c r="AN384" s="395"/>
      <c r="AO384" s="395"/>
      <c r="AP384" s="395"/>
      <c r="AQ384" s="395"/>
      <c r="AR384" s="395"/>
      <c r="AS384" s="395"/>
      <c r="AT384" s="395"/>
      <c r="AU384" s="395"/>
      <c r="AV384" s="395"/>
      <c r="AW384" s="395"/>
      <c r="AX384" s="395"/>
      <c r="AY384" s="395"/>
      <c r="AZ384" s="395"/>
      <c r="BA384" s="359"/>
      <c r="BB384" s="357"/>
      <c r="BC384" s="357"/>
      <c r="BD384" s="357"/>
      <c r="BE384" s="357"/>
      <c r="BF384" s="357"/>
      <c r="BG384" s="357"/>
      <c r="BH384" s="357"/>
      <c r="BI384" s="357"/>
      <c r="BJ384" s="357"/>
      <c r="BK384" s="357"/>
      <c r="BL384" s="357"/>
      <c r="BM384" s="357"/>
      <c r="BN384" s="357"/>
      <c r="BO384" s="357"/>
      <c r="BP384" s="357"/>
      <c r="BQ384" s="357"/>
      <c r="BR384" s="357"/>
      <c r="BS384" s="357"/>
      <c r="BT384" s="357"/>
      <c r="BU384" s="359"/>
      <c r="BV384" s="394"/>
      <c r="BW384" s="394"/>
      <c r="BX384" s="394"/>
      <c r="BY384" s="394"/>
      <c r="BZ384" s="394"/>
      <c r="CA384" s="394"/>
      <c r="CB384" s="394"/>
      <c r="CC384" s="394"/>
      <c r="CD384" s="394"/>
      <c r="CE384" s="394"/>
      <c r="CF384" s="394"/>
      <c r="CG384" s="394"/>
      <c r="CH384" s="394"/>
      <c r="CI384" s="394"/>
      <c r="CJ384" s="394"/>
      <c r="CK384" s="394"/>
      <c r="CL384" s="394"/>
      <c r="CM384" s="394"/>
      <c r="CN384" s="394"/>
      <c r="CO384" s="394"/>
      <c r="CP384" s="394"/>
      <c r="CQ384" s="394"/>
      <c r="CR384" s="394"/>
      <c r="CS384" s="394"/>
      <c r="CT384" s="394"/>
      <c r="CU384" s="394"/>
      <c r="CV384" s="394"/>
      <c r="CW384" s="394"/>
      <c r="CX384" s="394"/>
      <c r="CY384" s="394"/>
      <c r="CZ384" s="394"/>
    </row>
    <row r="385" s="358" customFormat="true" ht="15" customHeight="true" x14ac:dyDescent="0.2">
      <c r="B385" s="360"/>
      <c r="V385" s="395"/>
      <c r="W385" s="395"/>
      <c r="X385" s="395"/>
      <c r="Y385" s="395"/>
      <c r="Z385" s="395"/>
      <c r="AA385" s="395"/>
      <c r="AB385" s="395"/>
      <c r="AC385" s="395"/>
      <c r="AD385" s="395"/>
      <c r="AE385" s="395"/>
      <c r="AF385" s="395"/>
      <c r="AG385" s="395"/>
      <c r="AH385" s="395"/>
      <c r="AI385" s="395"/>
      <c r="AJ385" s="395"/>
      <c r="AK385" s="395"/>
      <c r="AL385" s="395"/>
      <c r="AM385" s="395"/>
      <c r="AN385" s="395"/>
      <c r="AO385" s="395"/>
      <c r="AP385" s="395"/>
      <c r="AQ385" s="395"/>
      <c r="AR385" s="395"/>
      <c r="AS385" s="395"/>
      <c r="AT385" s="395"/>
      <c r="AU385" s="395"/>
      <c r="AV385" s="395"/>
      <c r="AW385" s="395"/>
      <c r="AX385" s="395"/>
      <c r="AY385" s="395"/>
      <c r="AZ385" s="395"/>
      <c r="BA385" s="359"/>
      <c r="BB385" s="357"/>
      <c r="BC385" s="357"/>
      <c r="BD385" s="357"/>
      <c r="BE385" s="357"/>
      <c r="BF385" s="357"/>
      <c r="BG385" s="357"/>
      <c r="BH385" s="357"/>
      <c r="BI385" s="357"/>
      <c r="BJ385" s="357"/>
      <c r="BK385" s="357"/>
      <c r="BL385" s="357"/>
      <c r="BM385" s="357"/>
      <c r="BN385" s="357"/>
      <c r="BO385" s="357"/>
      <c r="BP385" s="357"/>
      <c r="BQ385" s="357"/>
      <c r="BR385" s="357"/>
      <c r="BS385" s="357"/>
      <c r="BT385" s="357"/>
      <c r="BU385" s="359"/>
      <c r="BV385" s="394"/>
      <c r="BW385" s="394"/>
      <c r="BX385" s="394"/>
      <c r="BY385" s="394"/>
      <c r="BZ385" s="394"/>
      <c r="CA385" s="394"/>
      <c r="CB385" s="394"/>
      <c r="CC385" s="394"/>
      <c r="CD385" s="394"/>
      <c r="CE385" s="394"/>
      <c r="CF385" s="394"/>
      <c r="CG385" s="394"/>
      <c r="CH385" s="394"/>
      <c r="CI385" s="394"/>
      <c r="CJ385" s="394"/>
      <c r="CK385" s="394"/>
      <c r="CL385" s="394"/>
      <c r="CM385" s="394"/>
      <c r="CN385" s="394"/>
      <c r="CO385" s="394"/>
      <c r="CP385" s="394"/>
      <c r="CQ385" s="394"/>
      <c r="CR385" s="394"/>
      <c r="CS385" s="394"/>
      <c r="CT385" s="394"/>
      <c r="CU385" s="394"/>
      <c r="CV385" s="394"/>
      <c r="CW385" s="394"/>
      <c r="CX385" s="394"/>
      <c r="CY385" s="394"/>
      <c r="CZ385" s="394"/>
    </row>
    <row r="386" s="358" customFormat="true" ht="15" customHeight="true" x14ac:dyDescent="0.2">
      <c r="B386" s="360"/>
      <c r="V386" s="395"/>
      <c r="W386" s="395"/>
      <c r="X386" s="395"/>
      <c r="Y386" s="395"/>
      <c r="Z386" s="395"/>
      <c r="AA386" s="395"/>
      <c r="AB386" s="395"/>
      <c r="AC386" s="395"/>
      <c r="AD386" s="395"/>
      <c r="AE386" s="395"/>
      <c r="AF386" s="395"/>
      <c r="AG386" s="395"/>
      <c r="AH386" s="395"/>
      <c r="AI386" s="395"/>
      <c r="AJ386" s="395"/>
      <c r="AK386" s="395"/>
      <c r="AL386" s="395"/>
      <c r="AM386" s="395"/>
      <c r="AN386" s="395"/>
      <c r="AO386" s="395"/>
      <c r="AP386" s="395"/>
      <c r="AQ386" s="395"/>
      <c r="AR386" s="395"/>
      <c r="AS386" s="395"/>
      <c r="AT386" s="395"/>
      <c r="AU386" s="395"/>
      <c r="AV386" s="395"/>
      <c r="AW386" s="395"/>
      <c r="AX386" s="395"/>
      <c r="AY386" s="395"/>
      <c r="AZ386" s="395"/>
      <c r="BA386" s="359"/>
      <c r="BB386" s="357"/>
      <c r="BC386" s="357"/>
      <c r="BD386" s="357"/>
      <c r="BE386" s="357"/>
      <c r="BF386" s="357"/>
      <c r="BG386" s="357"/>
      <c r="BH386" s="357"/>
      <c r="BI386" s="357"/>
      <c r="BJ386" s="357"/>
      <c r="BK386" s="357"/>
      <c r="BL386" s="357"/>
      <c r="BM386" s="357"/>
      <c r="BN386" s="357"/>
      <c r="BO386" s="357"/>
      <c r="BP386" s="357"/>
      <c r="BQ386" s="357"/>
      <c r="BR386" s="357"/>
      <c r="BS386" s="357"/>
      <c r="BT386" s="357"/>
      <c r="BU386" s="359"/>
      <c r="BV386" s="394"/>
      <c r="BW386" s="394"/>
      <c r="BX386" s="394"/>
      <c r="BY386" s="394"/>
      <c r="BZ386" s="394"/>
      <c r="CA386" s="394"/>
      <c r="CB386" s="394"/>
      <c r="CC386" s="394"/>
      <c r="CD386" s="394"/>
      <c r="CE386" s="394"/>
      <c r="CF386" s="394"/>
      <c r="CG386" s="394"/>
      <c r="CH386" s="394"/>
      <c r="CI386" s="394"/>
      <c r="CJ386" s="394"/>
      <c r="CK386" s="394"/>
      <c r="CL386" s="394"/>
      <c r="CM386" s="394"/>
      <c r="CN386" s="394"/>
      <c r="CO386" s="394"/>
      <c r="CP386" s="394"/>
      <c r="CQ386" s="394"/>
      <c r="CR386" s="394"/>
      <c r="CS386" s="394"/>
      <c r="CT386" s="394"/>
      <c r="CU386" s="394"/>
      <c r="CV386" s="394"/>
      <c r="CW386" s="394"/>
      <c r="CX386" s="394"/>
      <c r="CY386" s="394"/>
      <c r="CZ386" s="394"/>
    </row>
    <row r="387" s="358" customFormat="true" ht="15" customHeight="true" x14ac:dyDescent="0.2">
      <c r="B387" s="360"/>
      <c r="V387" s="395"/>
      <c r="W387" s="395"/>
      <c r="X387" s="395"/>
      <c r="Y387" s="395"/>
      <c r="Z387" s="395"/>
      <c r="AA387" s="395"/>
      <c r="AB387" s="395"/>
      <c r="AC387" s="395"/>
      <c r="AD387" s="395"/>
      <c r="AE387" s="395"/>
      <c r="AF387" s="395"/>
      <c r="AG387" s="395"/>
      <c r="AH387" s="395"/>
      <c r="AI387" s="395"/>
      <c r="AJ387" s="395"/>
      <c r="AK387" s="395"/>
      <c r="AL387" s="395"/>
      <c r="AM387" s="395"/>
      <c r="AN387" s="395"/>
      <c r="AO387" s="395"/>
      <c r="AP387" s="395"/>
      <c r="AQ387" s="395"/>
      <c r="AR387" s="395"/>
      <c r="AS387" s="395"/>
      <c r="AT387" s="395"/>
      <c r="AU387" s="395"/>
      <c r="AV387" s="395"/>
      <c r="AW387" s="395"/>
      <c r="AX387" s="395"/>
      <c r="AY387" s="395"/>
      <c r="AZ387" s="395"/>
      <c r="BA387" s="359"/>
      <c r="BB387" s="357"/>
      <c r="BC387" s="357"/>
      <c r="BD387" s="357"/>
      <c r="BE387" s="357"/>
      <c r="BF387" s="357"/>
      <c r="BG387" s="357"/>
      <c r="BH387" s="357"/>
      <c r="BI387" s="357"/>
      <c r="BJ387" s="357"/>
      <c r="BK387" s="357"/>
      <c r="BL387" s="357"/>
      <c r="BM387" s="357"/>
      <c r="BN387" s="357"/>
      <c r="BO387" s="357"/>
      <c r="BP387" s="357"/>
      <c r="BQ387" s="357"/>
      <c r="BR387" s="357"/>
      <c r="BS387" s="357"/>
      <c r="BT387" s="357"/>
      <c r="BU387" s="359"/>
      <c r="BV387" s="394"/>
      <c r="BW387" s="394"/>
      <c r="BX387" s="394"/>
      <c r="BY387" s="394"/>
      <c r="BZ387" s="394"/>
      <c r="CA387" s="394"/>
      <c r="CB387" s="394"/>
      <c r="CC387" s="394"/>
      <c r="CD387" s="394"/>
      <c r="CE387" s="394"/>
      <c r="CF387" s="394"/>
      <c r="CG387" s="394"/>
      <c r="CH387" s="394"/>
      <c r="CI387" s="394"/>
      <c r="CJ387" s="394"/>
      <c r="CK387" s="394"/>
      <c r="CL387" s="394"/>
      <c r="CM387" s="394"/>
      <c r="CN387" s="394"/>
      <c r="CO387" s="394"/>
      <c r="CP387" s="394"/>
      <c r="CQ387" s="394"/>
      <c r="CR387" s="394"/>
      <c r="CS387" s="394"/>
      <c r="CT387" s="394"/>
      <c r="CU387" s="394"/>
      <c r="CV387" s="394"/>
      <c r="CW387" s="394"/>
      <c r="CX387" s="394"/>
      <c r="CY387" s="394"/>
      <c r="CZ387" s="394"/>
    </row>
    <row r="388" s="358" customFormat="true" ht="15" customHeight="true" x14ac:dyDescent="0.2">
      <c r="B388" s="360"/>
      <c r="V388" s="395"/>
      <c r="W388" s="395"/>
      <c r="X388" s="395"/>
      <c r="Y388" s="395"/>
      <c r="Z388" s="395"/>
      <c r="AA388" s="395"/>
      <c r="AB388" s="395"/>
      <c r="AC388" s="395"/>
      <c r="AD388" s="395"/>
      <c r="AE388" s="395"/>
      <c r="AF388" s="395"/>
      <c r="AG388" s="395"/>
      <c r="AH388" s="395"/>
      <c r="AI388" s="395"/>
      <c r="AJ388" s="395"/>
      <c r="AK388" s="395"/>
      <c r="AL388" s="395"/>
      <c r="AM388" s="395"/>
      <c r="AN388" s="395"/>
      <c r="AO388" s="395"/>
      <c r="AP388" s="395"/>
      <c r="AQ388" s="395"/>
      <c r="AR388" s="395"/>
      <c r="AS388" s="395"/>
      <c r="AT388" s="395"/>
      <c r="AU388" s="395"/>
      <c r="AV388" s="395"/>
      <c r="AW388" s="395"/>
      <c r="AX388" s="395"/>
      <c r="AY388" s="395"/>
      <c r="AZ388" s="395"/>
      <c r="BA388" s="359"/>
      <c r="BB388" s="357"/>
      <c r="BC388" s="357"/>
      <c r="BD388" s="357"/>
      <c r="BE388" s="357"/>
      <c r="BF388" s="357"/>
      <c r="BG388" s="357"/>
      <c r="BH388" s="357"/>
      <c r="BI388" s="357"/>
      <c r="BJ388" s="357"/>
      <c r="BK388" s="357"/>
      <c r="BL388" s="357"/>
      <c r="BM388" s="357"/>
      <c r="BN388" s="357"/>
      <c r="BO388" s="357"/>
      <c r="BP388" s="357"/>
      <c r="BQ388" s="357"/>
      <c r="BR388" s="357"/>
      <c r="BS388" s="357"/>
      <c r="BT388" s="357"/>
      <c r="BU388" s="359"/>
      <c r="BV388" s="394"/>
      <c r="BW388" s="394"/>
      <c r="BX388" s="394"/>
      <c r="BY388" s="394"/>
      <c r="BZ388" s="394"/>
      <c r="CA388" s="394"/>
      <c r="CB388" s="394"/>
      <c r="CC388" s="394"/>
      <c r="CD388" s="394"/>
      <c r="CE388" s="394"/>
      <c r="CF388" s="394"/>
      <c r="CG388" s="394"/>
      <c r="CH388" s="394"/>
      <c r="CI388" s="394"/>
      <c r="CJ388" s="394"/>
      <c r="CK388" s="394"/>
      <c r="CL388" s="394"/>
      <c r="CM388" s="394"/>
      <c r="CN388" s="394"/>
      <c r="CO388" s="394"/>
      <c r="CP388" s="394"/>
      <c r="CQ388" s="394"/>
      <c r="CR388" s="394"/>
      <c r="CS388" s="394"/>
      <c r="CT388" s="394"/>
      <c r="CU388" s="394"/>
      <c r="CV388" s="394"/>
      <c r="CW388" s="394"/>
      <c r="CX388" s="394"/>
      <c r="CY388" s="394"/>
      <c r="CZ388" s="394"/>
    </row>
    <row r="389" s="358" customFormat="true" ht="15" customHeight="true" x14ac:dyDescent="0.2">
      <c r="B389" s="360"/>
      <c r="V389" s="395"/>
      <c r="W389" s="395"/>
      <c r="X389" s="395"/>
      <c r="Y389" s="395"/>
      <c r="Z389" s="395"/>
      <c r="AA389" s="395"/>
      <c r="AB389" s="395"/>
      <c r="AC389" s="395"/>
      <c r="AD389" s="395"/>
      <c r="AE389" s="395"/>
      <c r="AF389" s="395"/>
      <c r="AG389" s="395"/>
      <c r="AH389" s="395"/>
      <c r="AI389" s="395"/>
      <c r="AJ389" s="395"/>
      <c r="AK389" s="395"/>
      <c r="AL389" s="395"/>
      <c r="AM389" s="395"/>
      <c r="AN389" s="395"/>
      <c r="AO389" s="395"/>
      <c r="AP389" s="395"/>
      <c r="AQ389" s="395"/>
      <c r="AR389" s="395"/>
      <c r="AS389" s="395"/>
      <c r="AT389" s="395"/>
      <c r="AU389" s="395"/>
      <c r="AV389" s="395"/>
      <c r="AW389" s="395"/>
      <c r="AX389" s="395"/>
      <c r="AY389" s="395"/>
      <c r="AZ389" s="395"/>
      <c r="BA389" s="359"/>
      <c r="BB389" s="357"/>
      <c r="BC389" s="357"/>
      <c r="BD389" s="357"/>
      <c r="BE389" s="357"/>
      <c r="BF389" s="357"/>
      <c r="BG389" s="357"/>
      <c r="BH389" s="357"/>
      <c r="BI389" s="357"/>
      <c r="BJ389" s="357"/>
      <c r="BK389" s="357"/>
      <c r="BL389" s="357"/>
      <c r="BM389" s="357"/>
      <c r="BN389" s="357"/>
      <c r="BO389" s="357"/>
      <c r="BP389" s="357"/>
      <c r="BQ389" s="357"/>
      <c r="BR389" s="357"/>
      <c r="BS389" s="357"/>
      <c r="BT389" s="357"/>
      <c r="BU389" s="359"/>
      <c r="BV389" s="394"/>
      <c r="BW389" s="394"/>
      <c r="BX389" s="394"/>
      <c r="BY389" s="394"/>
      <c r="BZ389" s="394"/>
      <c r="CA389" s="394"/>
      <c r="CB389" s="394"/>
      <c r="CC389" s="394"/>
      <c r="CD389" s="394"/>
      <c r="CE389" s="394"/>
      <c r="CF389" s="394"/>
      <c r="CG389" s="394"/>
      <c r="CH389" s="394"/>
      <c r="CI389" s="394"/>
      <c r="CJ389" s="394"/>
      <c r="CK389" s="394"/>
      <c r="CL389" s="394"/>
      <c r="CM389" s="394"/>
      <c r="CN389" s="394"/>
      <c r="CO389" s="394"/>
      <c r="CP389" s="394"/>
      <c r="CQ389" s="394"/>
      <c r="CR389" s="394"/>
      <c r="CS389" s="394"/>
      <c r="CT389" s="394"/>
      <c r="CU389" s="394"/>
      <c r="CV389" s="394"/>
      <c r="CW389" s="394"/>
      <c r="CX389" s="394"/>
      <c r="CY389" s="394"/>
      <c r="CZ389" s="394"/>
    </row>
    <row r="390" s="603" customFormat="true" ht="15" customHeight="true" x14ac:dyDescent="0.2">
      <c r="B390" s="602"/>
      <c r="V390" s="395"/>
      <c r="W390" s="395"/>
      <c r="X390" s="395"/>
      <c r="Y390" s="395"/>
      <c r="Z390" s="395"/>
      <c r="AA390" s="395"/>
      <c r="AB390" s="395"/>
      <c r="AC390" s="395"/>
      <c r="AD390" s="395"/>
      <c r="AE390" s="395"/>
      <c r="AF390" s="395"/>
      <c r="AG390" s="395"/>
      <c r="AH390" s="395"/>
      <c r="AI390" s="395"/>
      <c r="AJ390" s="395"/>
      <c r="AK390" s="395"/>
      <c r="AL390" s="395"/>
      <c r="AM390" s="395"/>
      <c r="AN390" s="395"/>
      <c r="AO390" s="395"/>
      <c r="AP390" s="395"/>
      <c r="AQ390" s="395"/>
      <c r="AR390" s="395"/>
      <c r="AS390" s="395"/>
      <c r="AT390" s="395"/>
      <c r="AU390" s="395"/>
      <c r="AV390" s="395"/>
      <c r="AW390" s="395"/>
      <c r="AX390" s="395"/>
      <c r="AY390" s="395"/>
      <c r="AZ390" s="395"/>
      <c r="BA390" s="359"/>
      <c r="BB390" s="357"/>
      <c r="BC390" s="357"/>
      <c r="BD390" s="357"/>
      <c r="BE390" s="357"/>
      <c r="BF390" s="357"/>
      <c r="BG390" s="357"/>
      <c r="BH390" s="357"/>
      <c r="BI390" s="357"/>
      <c r="BJ390" s="357"/>
      <c r="BK390" s="357"/>
      <c r="BL390" s="357"/>
      <c r="BM390" s="357"/>
      <c r="BN390" s="357"/>
      <c r="BO390" s="357"/>
      <c r="BP390" s="357"/>
      <c r="BQ390" s="357"/>
      <c r="BR390" s="357"/>
      <c r="BS390" s="357"/>
      <c r="BT390" s="357"/>
      <c r="BU390" s="359"/>
      <c r="BV390" s="394"/>
      <c r="BW390" s="394"/>
      <c r="BX390" s="394"/>
      <c r="BY390" s="394"/>
      <c r="BZ390" s="394"/>
      <c r="CA390" s="394"/>
      <c r="CB390" s="394"/>
      <c r="CC390" s="394"/>
      <c r="CD390" s="394"/>
      <c r="CE390" s="394"/>
      <c r="CF390" s="394"/>
      <c r="CG390" s="394"/>
      <c r="CH390" s="394"/>
      <c r="CI390" s="394"/>
      <c r="CJ390" s="394"/>
      <c r="CK390" s="394"/>
      <c r="CL390" s="394"/>
      <c r="CM390" s="394"/>
      <c r="CN390" s="394"/>
      <c r="CO390" s="394"/>
      <c r="CP390" s="394"/>
      <c r="CQ390" s="394"/>
      <c r="CR390" s="394"/>
      <c r="CS390" s="394"/>
      <c r="CT390" s="394"/>
      <c r="CU390" s="394"/>
      <c r="CV390" s="394"/>
      <c r="CW390" s="394"/>
      <c r="CX390" s="394"/>
      <c r="CY390" s="394"/>
      <c r="CZ390" s="394"/>
    </row>
    <row r="391" s="603" customFormat="true" ht="15" customHeight="true" x14ac:dyDescent="0.2">
      <c r="B391" s="602"/>
      <c r="V391" s="395"/>
      <c r="W391" s="395"/>
      <c r="X391" s="395"/>
      <c r="Y391" s="395"/>
      <c r="Z391" s="395"/>
      <c r="AA391" s="395"/>
      <c r="AB391" s="395"/>
      <c r="AC391" s="395"/>
      <c r="AD391" s="395"/>
      <c r="AE391" s="395"/>
      <c r="AF391" s="395"/>
      <c r="AG391" s="395"/>
      <c r="AH391" s="395"/>
      <c r="AI391" s="395"/>
      <c r="AJ391" s="395"/>
      <c r="AK391" s="395"/>
      <c r="AL391" s="395"/>
      <c r="AM391" s="395"/>
      <c r="AN391" s="395"/>
      <c r="AO391" s="395"/>
      <c r="AP391" s="395"/>
      <c r="AQ391" s="395"/>
      <c r="AR391" s="395"/>
      <c r="AS391" s="395"/>
      <c r="AT391" s="395"/>
      <c r="AU391" s="395"/>
      <c r="AV391" s="395"/>
      <c r="AW391" s="395"/>
      <c r="AX391" s="395"/>
      <c r="AY391" s="395"/>
      <c r="AZ391" s="395"/>
      <c r="BA391" s="359"/>
      <c r="BB391" s="357"/>
      <c r="BC391" s="357"/>
      <c r="BD391" s="357"/>
      <c r="BE391" s="357"/>
      <c r="BF391" s="357"/>
      <c r="BG391" s="357"/>
      <c r="BH391" s="357"/>
      <c r="BI391" s="357"/>
      <c r="BJ391" s="357"/>
      <c r="BK391" s="357"/>
      <c r="BL391" s="357"/>
      <c r="BM391" s="357"/>
      <c r="BN391" s="357"/>
      <c r="BO391" s="357"/>
      <c r="BP391" s="357"/>
      <c r="BQ391" s="357"/>
      <c r="BR391" s="357"/>
      <c r="BS391" s="357"/>
      <c r="BT391" s="357"/>
      <c r="BU391" s="359"/>
      <c r="BV391" s="394"/>
      <c r="BW391" s="394"/>
      <c r="BX391" s="394"/>
      <c r="BY391" s="394"/>
      <c r="BZ391" s="394"/>
      <c r="CA391" s="394"/>
      <c r="CB391" s="394"/>
      <c r="CC391" s="394"/>
      <c r="CD391" s="394"/>
      <c r="CE391" s="394"/>
      <c r="CF391" s="394"/>
      <c r="CG391" s="394"/>
      <c r="CH391" s="394"/>
      <c r="CI391" s="394"/>
      <c r="CJ391" s="394"/>
      <c r="CK391" s="394"/>
      <c r="CL391" s="394"/>
      <c r="CM391" s="394"/>
      <c r="CN391" s="394"/>
      <c r="CO391" s="394"/>
      <c r="CP391" s="394"/>
      <c r="CQ391" s="394"/>
      <c r="CR391" s="394"/>
      <c r="CS391" s="394"/>
      <c r="CT391" s="394"/>
      <c r="CU391" s="394"/>
      <c r="CV391" s="394"/>
      <c r="CW391" s="394"/>
      <c r="CX391" s="394"/>
      <c r="CY391" s="394"/>
      <c r="CZ391" s="394"/>
    </row>
    <row r="392" s="603" customFormat="true" ht="15" customHeight="true" x14ac:dyDescent="0.2">
      <c r="V392" s="395"/>
      <c r="W392" s="395"/>
      <c r="X392" s="395"/>
      <c r="Y392" s="395"/>
      <c r="Z392" s="395"/>
      <c r="AA392" s="395"/>
      <c r="AB392" s="395"/>
      <c r="AC392" s="395"/>
      <c r="AD392" s="395"/>
      <c r="AE392" s="395"/>
      <c r="AF392" s="395"/>
      <c r="AG392" s="395"/>
      <c r="AH392" s="395"/>
      <c r="AI392" s="395"/>
      <c r="AJ392" s="395"/>
      <c r="AK392" s="395"/>
      <c r="AL392" s="395"/>
      <c r="AM392" s="395"/>
      <c r="AN392" s="395"/>
      <c r="AO392" s="395"/>
      <c r="AP392" s="395"/>
      <c r="AQ392" s="395"/>
      <c r="AR392" s="395"/>
      <c r="AS392" s="395"/>
      <c r="AT392" s="395"/>
      <c r="AU392" s="395"/>
      <c r="AV392" s="395"/>
      <c r="AW392" s="395"/>
      <c r="AX392" s="395"/>
      <c r="AY392" s="395"/>
      <c r="AZ392" s="395"/>
      <c r="BA392" s="359"/>
      <c r="BB392" s="357"/>
      <c r="BC392" s="357"/>
      <c r="BD392" s="357"/>
      <c r="BE392" s="357"/>
      <c r="BF392" s="357"/>
      <c r="BG392" s="357"/>
      <c r="BH392" s="357"/>
      <c r="BI392" s="357"/>
      <c r="BJ392" s="357"/>
      <c r="BK392" s="357"/>
      <c r="BL392" s="357"/>
      <c r="BM392" s="357"/>
      <c r="BN392" s="357"/>
      <c r="BO392" s="357"/>
      <c r="BP392" s="357"/>
      <c r="BQ392" s="357"/>
      <c r="BR392" s="357"/>
      <c r="BS392" s="357"/>
      <c r="BT392" s="357"/>
      <c r="BU392" s="359"/>
      <c r="BV392" s="394"/>
      <c r="BW392" s="394"/>
      <c r="BX392" s="394"/>
      <c r="BY392" s="394"/>
      <c r="BZ392" s="394"/>
      <c r="CA392" s="394"/>
      <c r="CB392" s="394"/>
      <c r="CC392" s="394"/>
      <c r="CD392" s="394"/>
      <c r="CE392" s="394"/>
      <c r="CF392" s="394"/>
      <c r="CG392" s="394"/>
      <c r="CH392" s="394"/>
      <c r="CI392" s="394"/>
      <c r="CJ392" s="394"/>
      <c r="CK392" s="394"/>
      <c r="CL392" s="394"/>
      <c r="CM392" s="394"/>
      <c r="CN392" s="394"/>
      <c r="CO392" s="394"/>
      <c r="CP392" s="394"/>
      <c r="CQ392" s="394"/>
      <c r="CR392" s="394"/>
      <c r="CS392" s="394"/>
      <c r="CT392" s="394"/>
      <c r="CU392" s="394"/>
      <c r="CV392" s="394"/>
      <c r="CW392" s="394"/>
      <c r="CX392" s="394"/>
      <c r="CY392" s="394"/>
      <c r="CZ392" s="394"/>
    </row>
    <row r="393" s="603" customFormat="true" ht="15" customHeight="true" x14ac:dyDescent="0.2">
      <c r="V393" s="395"/>
      <c r="W393" s="395"/>
      <c r="X393" s="395"/>
      <c r="Y393" s="395"/>
      <c r="Z393" s="395"/>
      <c r="AA393" s="395"/>
      <c r="AB393" s="395"/>
      <c r="AC393" s="395"/>
      <c r="AD393" s="395"/>
      <c r="AE393" s="395"/>
      <c r="AF393" s="395"/>
      <c r="AG393" s="395"/>
      <c r="AH393" s="395"/>
      <c r="AI393" s="395"/>
      <c r="AJ393" s="395"/>
      <c r="AK393" s="395"/>
      <c r="AL393" s="395"/>
      <c r="AM393" s="395"/>
      <c r="AN393" s="395"/>
      <c r="AO393" s="395"/>
      <c r="AP393" s="395"/>
      <c r="AQ393" s="395"/>
      <c r="AR393" s="395"/>
      <c r="AS393" s="395"/>
      <c r="AT393" s="395"/>
      <c r="AU393" s="395"/>
      <c r="AV393" s="395"/>
      <c r="AW393" s="395"/>
      <c r="AX393" s="395"/>
      <c r="AY393" s="395"/>
      <c r="AZ393" s="395"/>
      <c r="BA393" s="359"/>
      <c r="BB393" s="357"/>
      <c r="BC393" s="357"/>
      <c r="BD393" s="357"/>
      <c r="BE393" s="357"/>
      <c r="BF393" s="357"/>
      <c r="BG393" s="357"/>
      <c r="BH393" s="357"/>
      <c r="BI393" s="357"/>
      <c r="BJ393" s="357"/>
      <c r="BK393" s="357"/>
      <c r="BL393" s="357"/>
      <c r="BM393" s="357"/>
      <c r="BN393" s="357"/>
      <c r="BO393" s="357"/>
      <c r="BP393" s="357"/>
      <c r="BQ393" s="357"/>
      <c r="BR393" s="357"/>
      <c r="BS393" s="357"/>
      <c r="BT393" s="357"/>
      <c r="BU393" s="359"/>
      <c r="BV393" s="394"/>
      <c r="BW393" s="394"/>
      <c r="BX393" s="394"/>
      <c r="BY393" s="394"/>
      <c r="BZ393" s="394"/>
      <c r="CA393" s="394"/>
      <c r="CB393" s="394"/>
      <c r="CC393" s="394"/>
      <c r="CD393" s="394"/>
      <c r="CE393" s="394"/>
      <c r="CF393" s="394"/>
      <c r="CG393" s="394"/>
      <c r="CH393" s="394"/>
      <c r="CI393" s="394"/>
      <c r="CJ393" s="394"/>
      <c r="CK393" s="394"/>
      <c r="CL393" s="394"/>
      <c r="CM393" s="394"/>
      <c r="CN393" s="394"/>
      <c r="CO393" s="394"/>
      <c r="CP393" s="394"/>
      <c r="CQ393" s="394"/>
      <c r="CR393" s="394"/>
      <c r="CS393" s="394"/>
      <c r="CT393" s="394"/>
      <c r="CU393" s="394"/>
      <c r="CV393" s="394"/>
      <c r="CW393" s="394"/>
      <c r="CX393" s="394"/>
      <c r="CY393" s="394"/>
      <c r="CZ393" s="394"/>
    </row>
    <row r="394" s="603" customFormat="true" ht="15" customHeight="true" x14ac:dyDescent="0.2">
      <c r="V394" s="395"/>
      <c r="W394" s="395"/>
      <c r="X394" s="395"/>
      <c r="Y394" s="395"/>
      <c r="Z394" s="395"/>
      <c r="AA394" s="395"/>
      <c r="AB394" s="395"/>
      <c r="AC394" s="395"/>
      <c r="AD394" s="395"/>
      <c r="AE394" s="395"/>
      <c r="AF394" s="395"/>
      <c r="AG394" s="395"/>
      <c r="AH394" s="395"/>
      <c r="AI394" s="395"/>
      <c r="AJ394" s="395"/>
      <c r="AK394" s="395"/>
      <c r="AL394" s="395"/>
      <c r="AM394" s="395"/>
      <c r="AN394" s="395"/>
      <c r="AO394" s="395"/>
      <c r="AP394" s="395"/>
      <c r="AQ394" s="395"/>
      <c r="AR394" s="395"/>
      <c r="AS394" s="395"/>
      <c r="AT394" s="395"/>
      <c r="AU394" s="395"/>
      <c r="AV394" s="395"/>
      <c r="AW394" s="395"/>
      <c r="AX394" s="395"/>
      <c r="AY394" s="395"/>
      <c r="AZ394" s="395"/>
      <c r="BA394" s="359"/>
      <c r="BB394" s="357"/>
      <c r="BC394" s="357"/>
      <c r="BD394" s="357"/>
      <c r="BE394" s="357"/>
      <c r="BF394" s="357"/>
      <c r="BG394" s="357"/>
      <c r="BH394" s="357"/>
      <c r="BI394" s="357"/>
      <c r="BJ394" s="357"/>
      <c r="BK394" s="357"/>
      <c r="BL394" s="357"/>
      <c r="BM394" s="357"/>
      <c r="BN394" s="357"/>
      <c r="BO394" s="357"/>
      <c r="BP394" s="357"/>
      <c r="BQ394" s="357"/>
      <c r="BR394" s="357"/>
      <c r="BS394" s="357"/>
      <c r="BT394" s="357"/>
      <c r="BU394" s="359"/>
      <c r="BV394" s="394"/>
      <c r="BW394" s="394"/>
      <c r="BX394" s="394"/>
      <c r="BY394" s="394"/>
      <c r="BZ394" s="394"/>
      <c r="CA394" s="394"/>
      <c r="CB394" s="394"/>
      <c r="CC394" s="394"/>
      <c r="CD394" s="394"/>
      <c r="CE394" s="394"/>
      <c r="CF394" s="394"/>
      <c r="CG394" s="394"/>
      <c r="CH394" s="394"/>
      <c r="CI394" s="394"/>
      <c r="CJ394" s="394"/>
      <c r="CK394" s="394"/>
      <c r="CL394" s="394"/>
      <c r="CM394" s="394"/>
      <c r="CN394" s="394"/>
      <c r="CO394" s="394"/>
      <c r="CP394" s="394"/>
      <c r="CQ394" s="394"/>
      <c r="CR394" s="394"/>
      <c r="CS394" s="394"/>
      <c r="CT394" s="394"/>
      <c r="CU394" s="394"/>
      <c r="CV394" s="394"/>
      <c r="CW394" s="394"/>
      <c r="CX394" s="394"/>
      <c r="CY394" s="394"/>
      <c r="CZ394" s="394"/>
    </row>
    <row r="395" s="603" customFormat="true" ht="15" customHeight="true" x14ac:dyDescent="0.2">
      <c r="V395" s="395"/>
      <c r="W395" s="395"/>
      <c r="X395" s="395"/>
      <c r="Y395" s="395"/>
      <c r="Z395" s="395"/>
      <c r="AA395" s="395"/>
      <c r="AB395" s="395"/>
      <c r="AC395" s="395"/>
      <c r="AD395" s="395"/>
      <c r="AE395" s="395"/>
      <c r="AF395" s="395"/>
      <c r="AG395" s="395"/>
      <c r="AH395" s="395"/>
      <c r="AI395" s="395"/>
      <c r="AJ395" s="395"/>
      <c r="AK395" s="395"/>
      <c r="AL395" s="395"/>
      <c r="AM395" s="395"/>
      <c r="AN395" s="395"/>
      <c r="AO395" s="395"/>
      <c r="AP395" s="395"/>
      <c r="AQ395" s="395"/>
      <c r="AR395" s="395"/>
      <c r="AS395" s="395"/>
      <c r="AT395" s="395"/>
      <c r="AU395" s="395"/>
      <c r="AV395" s="395"/>
      <c r="AW395" s="395"/>
      <c r="AX395" s="395"/>
      <c r="AY395" s="395"/>
      <c r="AZ395" s="395"/>
      <c r="BA395" s="359"/>
      <c r="BB395" s="357"/>
      <c r="BC395" s="357"/>
      <c r="BD395" s="357"/>
      <c r="BE395" s="357"/>
      <c r="BF395" s="357"/>
      <c r="BG395" s="357"/>
      <c r="BH395" s="357"/>
      <c r="BI395" s="357"/>
      <c r="BJ395" s="357"/>
      <c r="BK395" s="357"/>
      <c r="BL395" s="357"/>
      <c r="BM395" s="357"/>
      <c r="BN395" s="357"/>
      <c r="BO395" s="357"/>
      <c r="BP395" s="357"/>
      <c r="BQ395" s="357"/>
      <c r="BR395" s="357"/>
      <c r="BS395" s="357"/>
      <c r="BT395" s="357"/>
      <c r="BU395" s="359"/>
      <c r="BV395" s="394"/>
      <c r="BW395" s="394"/>
      <c r="BX395" s="394"/>
      <c r="BY395" s="394"/>
      <c r="BZ395" s="394"/>
      <c r="CA395" s="394"/>
      <c r="CB395" s="394"/>
      <c r="CC395" s="394"/>
      <c r="CD395" s="394"/>
      <c r="CE395" s="394"/>
      <c r="CF395" s="394"/>
      <c r="CG395" s="394"/>
      <c r="CH395" s="394"/>
      <c r="CI395" s="394"/>
      <c r="CJ395" s="394"/>
      <c r="CK395" s="394"/>
      <c r="CL395" s="394"/>
      <c r="CM395" s="394"/>
      <c r="CN395" s="394"/>
      <c r="CO395" s="394"/>
      <c r="CP395" s="394"/>
      <c r="CQ395" s="394"/>
      <c r="CR395" s="394"/>
      <c r="CS395" s="394"/>
      <c r="CT395" s="394"/>
      <c r="CU395" s="394"/>
      <c r="CV395" s="394"/>
      <c r="CW395" s="394"/>
      <c r="CX395" s="394"/>
      <c r="CY395" s="394"/>
      <c r="CZ395" s="394"/>
    </row>
    <row r="396" s="603" customFormat="true" ht="15" customHeight="true" x14ac:dyDescent="0.2">
      <c r="V396" s="395"/>
      <c r="W396" s="395"/>
      <c r="X396" s="395"/>
      <c r="Y396" s="395"/>
      <c r="Z396" s="395"/>
      <c r="AA396" s="395"/>
      <c r="AB396" s="395"/>
      <c r="AC396" s="395"/>
      <c r="AD396" s="395"/>
      <c r="AE396" s="395"/>
      <c r="AF396" s="395"/>
      <c r="AG396" s="395"/>
      <c r="AH396" s="395"/>
      <c r="AI396" s="395"/>
      <c r="AJ396" s="395"/>
      <c r="AK396" s="395"/>
      <c r="AL396" s="395"/>
      <c r="AM396" s="395"/>
      <c r="AN396" s="395"/>
      <c r="AO396" s="395"/>
      <c r="AP396" s="395"/>
      <c r="AQ396" s="395"/>
      <c r="AR396" s="395"/>
      <c r="AS396" s="395"/>
      <c r="AT396" s="395"/>
      <c r="AU396" s="395"/>
      <c r="AV396" s="395"/>
      <c r="AW396" s="395"/>
      <c r="AX396" s="395"/>
      <c r="AY396" s="395"/>
      <c r="AZ396" s="395"/>
      <c r="BA396" s="359"/>
      <c r="BB396" s="357"/>
      <c r="BC396" s="357"/>
      <c r="BD396" s="357"/>
      <c r="BE396" s="357"/>
      <c r="BF396" s="357"/>
      <c r="BG396" s="357"/>
      <c r="BH396" s="357"/>
      <c r="BI396" s="357"/>
      <c r="BJ396" s="357"/>
      <c r="BK396" s="357"/>
      <c r="BL396" s="357"/>
      <c r="BM396" s="357"/>
      <c r="BN396" s="357"/>
      <c r="BO396" s="357"/>
      <c r="BP396" s="357"/>
      <c r="BQ396" s="357"/>
      <c r="BR396" s="357"/>
      <c r="BS396" s="357"/>
      <c r="BT396" s="357"/>
      <c r="BU396" s="359"/>
      <c r="BV396" s="394"/>
      <c r="BW396" s="394"/>
      <c r="BX396" s="394"/>
      <c r="BY396" s="394"/>
      <c r="BZ396" s="394"/>
      <c r="CA396" s="394"/>
      <c r="CB396" s="394"/>
      <c r="CC396" s="394"/>
      <c r="CD396" s="394"/>
      <c r="CE396" s="394"/>
      <c r="CF396" s="394"/>
      <c r="CG396" s="394"/>
      <c r="CH396" s="394"/>
      <c r="CI396" s="394"/>
      <c r="CJ396" s="394"/>
      <c r="CK396" s="394"/>
      <c r="CL396" s="394"/>
      <c r="CM396" s="394"/>
      <c r="CN396" s="394"/>
      <c r="CO396" s="394"/>
      <c r="CP396" s="394"/>
      <c r="CQ396" s="394"/>
      <c r="CR396" s="394"/>
      <c r="CS396" s="394"/>
      <c r="CT396" s="394"/>
      <c r="CU396" s="394"/>
      <c r="CV396" s="394"/>
      <c r="CW396" s="394"/>
      <c r="CX396" s="394"/>
      <c r="CY396" s="394"/>
      <c r="CZ396" s="394"/>
    </row>
    <row r="397" s="603" customFormat="true" ht="15" customHeight="true" x14ac:dyDescent="0.2">
      <c r="V397" s="395"/>
      <c r="W397" s="395"/>
      <c r="X397" s="395"/>
      <c r="Y397" s="395"/>
      <c r="Z397" s="395"/>
      <c r="AA397" s="395"/>
      <c r="AB397" s="395"/>
      <c r="AC397" s="395"/>
      <c r="AD397" s="395"/>
      <c r="AE397" s="395"/>
      <c r="AF397" s="395"/>
      <c r="AG397" s="395"/>
      <c r="AH397" s="395"/>
      <c r="AI397" s="395"/>
      <c r="AJ397" s="395"/>
      <c r="AK397" s="395"/>
      <c r="AL397" s="395"/>
      <c r="AM397" s="395"/>
      <c r="AN397" s="395"/>
      <c r="AO397" s="395"/>
      <c r="AP397" s="395"/>
      <c r="AQ397" s="395"/>
      <c r="AR397" s="395"/>
      <c r="AS397" s="395"/>
      <c r="AT397" s="395"/>
      <c r="AU397" s="395"/>
      <c r="AV397" s="395"/>
      <c r="AW397" s="395"/>
      <c r="AX397" s="395"/>
      <c r="AY397" s="395"/>
      <c r="AZ397" s="395"/>
      <c r="BA397" s="359"/>
      <c r="BB397" s="357"/>
      <c r="BC397" s="357"/>
      <c r="BD397" s="357"/>
      <c r="BE397" s="357"/>
      <c r="BF397" s="357"/>
      <c r="BG397" s="357"/>
      <c r="BH397" s="357"/>
      <c r="BI397" s="357"/>
      <c r="BJ397" s="357"/>
      <c r="BK397" s="357"/>
      <c r="BL397" s="357"/>
      <c r="BM397" s="357"/>
      <c r="BN397" s="357"/>
      <c r="BO397" s="357"/>
      <c r="BP397" s="357"/>
      <c r="BQ397" s="357"/>
      <c r="BR397" s="357"/>
      <c r="BS397" s="357"/>
      <c r="BT397" s="357"/>
      <c r="BU397" s="359"/>
      <c r="BV397" s="394"/>
      <c r="BW397" s="394"/>
      <c r="BX397" s="394"/>
      <c r="BY397" s="394"/>
      <c r="BZ397" s="394"/>
      <c r="CA397" s="394"/>
      <c r="CB397" s="394"/>
      <c r="CC397" s="394"/>
      <c r="CD397" s="394"/>
      <c r="CE397" s="394"/>
      <c r="CF397" s="394"/>
      <c r="CG397" s="394"/>
      <c r="CH397" s="394"/>
      <c r="CI397" s="394"/>
      <c r="CJ397" s="394"/>
      <c r="CK397" s="394"/>
      <c r="CL397" s="394"/>
      <c r="CM397" s="394"/>
      <c r="CN397" s="394"/>
      <c r="CO397" s="394"/>
      <c r="CP397" s="394"/>
      <c r="CQ397" s="394"/>
      <c r="CR397" s="394"/>
      <c r="CS397" s="394"/>
      <c r="CT397" s="394"/>
      <c r="CU397" s="394"/>
      <c r="CV397" s="394"/>
      <c r="CW397" s="394"/>
      <c r="CX397" s="394"/>
      <c r="CY397" s="394"/>
      <c r="CZ397" s="394"/>
    </row>
    <row r="398" s="603" customFormat="true" ht="15" customHeight="true" x14ac:dyDescent="0.2">
      <c r="V398" s="395"/>
      <c r="W398" s="395"/>
      <c r="X398" s="395"/>
      <c r="Y398" s="395"/>
      <c r="Z398" s="395"/>
      <c r="AA398" s="395"/>
      <c r="AB398" s="395"/>
      <c r="AC398" s="395"/>
      <c r="AD398" s="395"/>
      <c r="AE398" s="395"/>
      <c r="AF398" s="395"/>
      <c r="AG398" s="395"/>
      <c r="AH398" s="395"/>
      <c r="AI398" s="395"/>
      <c r="AJ398" s="395"/>
      <c r="AK398" s="395"/>
      <c r="AL398" s="395"/>
      <c r="AM398" s="395"/>
      <c r="AN398" s="395"/>
      <c r="AO398" s="395"/>
      <c r="AP398" s="395"/>
      <c r="AQ398" s="395"/>
      <c r="AR398" s="395"/>
      <c r="AS398" s="395"/>
      <c r="AT398" s="395"/>
      <c r="AU398" s="395"/>
      <c r="AV398" s="395"/>
      <c r="AW398" s="395"/>
      <c r="AX398" s="395"/>
      <c r="AY398" s="395"/>
      <c r="AZ398" s="395"/>
      <c r="BA398" s="359"/>
      <c r="BB398" s="357"/>
      <c r="BC398" s="357"/>
      <c r="BD398" s="357"/>
      <c r="BE398" s="357"/>
      <c r="BF398" s="357"/>
      <c r="BG398" s="357"/>
      <c r="BH398" s="357"/>
      <c r="BI398" s="357"/>
      <c r="BJ398" s="357"/>
      <c r="BK398" s="357"/>
      <c r="BL398" s="357"/>
      <c r="BM398" s="357"/>
      <c r="BN398" s="357"/>
      <c r="BO398" s="357"/>
      <c r="BP398" s="357"/>
      <c r="BQ398" s="357"/>
      <c r="BR398" s="357"/>
      <c r="BS398" s="357"/>
      <c r="BT398" s="357"/>
      <c r="BU398" s="359"/>
      <c r="BV398" s="394"/>
      <c r="BW398" s="394"/>
      <c r="BX398" s="394"/>
      <c r="BY398" s="394"/>
      <c r="BZ398" s="394"/>
      <c r="CA398" s="394"/>
      <c r="CB398" s="394"/>
      <c r="CC398" s="394"/>
      <c r="CD398" s="394"/>
      <c r="CE398" s="394"/>
      <c r="CF398" s="394"/>
      <c r="CG398" s="394"/>
      <c r="CH398" s="394"/>
      <c r="CI398" s="394"/>
      <c r="CJ398" s="394"/>
      <c r="CK398" s="394"/>
      <c r="CL398" s="394"/>
      <c r="CM398" s="394"/>
      <c r="CN398" s="394"/>
      <c r="CO398" s="394"/>
      <c r="CP398" s="394"/>
      <c r="CQ398" s="394"/>
      <c r="CR398" s="394"/>
      <c r="CS398" s="394"/>
      <c r="CT398" s="394"/>
      <c r="CU398" s="394"/>
      <c r="CV398" s="394"/>
      <c r="CW398" s="394"/>
      <c r="CX398" s="394"/>
      <c r="CY398" s="394"/>
      <c r="CZ398" s="394"/>
    </row>
    <row r="399" s="565" customFormat="true" ht="15" customHeight="true" x14ac:dyDescent="0.25">
      <c r="A399" s="363"/>
      <c r="B399" s="363"/>
      <c r="C399" s="1152" t="s">
        <v>133</v>
      </c>
      <c r="D399" s="1153"/>
      <c r="E399" s="1153"/>
      <c r="F399" s="1153"/>
      <c r="G399" s="363"/>
      <c r="H399" s="1157" t="s">
        <v>134</v>
      </c>
      <c r="I399" s="1158"/>
      <c r="J399" s="1158"/>
      <c r="K399" s="1158"/>
      <c r="M399" s="1157" t="s">
        <v>135</v>
      </c>
      <c r="N399" s="1158"/>
      <c r="O399" s="1158"/>
      <c r="P399" s="1158"/>
      <c r="V399" s="390"/>
      <c r="W399" s="390"/>
      <c r="X399" s="390"/>
      <c r="Y399" s="390"/>
      <c r="Z399" s="390"/>
      <c r="AA399" s="390"/>
      <c r="AB399" s="390"/>
      <c r="AC399" s="390"/>
      <c r="AD399" s="390"/>
      <c r="AE399" s="390"/>
      <c r="AF399" s="390"/>
      <c r="AG399" s="390"/>
      <c r="AH399" s="390"/>
      <c r="AI399" s="390"/>
      <c r="AJ399" s="390"/>
      <c r="AK399" s="390"/>
      <c r="AL399" s="390"/>
      <c r="AM399" s="390"/>
      <c r="AN399" s="390"/>
      <c r="AO399" s="390"/>
      <c r="AP399" s="390"/>
      <c r="AQ399" s="390"/>
      <c r="AR399" s="390"/>
      <c r="AS399" s="390"/>
      <c r="AT399" s="390"/>
      <c r="AU399" s="390"/>
      <c r="AV399" s="390"/>
      <c r="AW399" s="390"/>
      <c r="AX399" s="390"/>
      <c r="AY399" s="390"/>
      <c r="AZ399" s="390"/>
      <c r="BB399" s="363"/>
      <c r="BV399" s="390"/>
      <c r="BW399" s="390"/>
      <c r="BX399" s="390"/>
      <c r="BY399" s="390"/>
      <c r="BZ399" s="390"/>
      <c r="CA399" s="390"/>
      <c r="CB399" s="390"/>
      <c r="CC399" s="390"/>
      <c r="CD399" s="390"/>
      <c r="CE399" s="390"/>
      <c r="CF399" s="390"/>
      <c r="CG399" s="390"/>
      <c r="CH399" s="390"/>
      <c r="CI399" s="390"/>
      <c r="CJ399" s="390"/>
      <c r="CK399" s="390"/>
      <c r="CL399" s="390"/>
      <c r="CM399" s="390"/>
      <c r="CN399" s="390"/>
      <c r="CO399" s="390"/>
      <c r="CP399" s="390"/>
      <c r="CQ399" s="390"/>
      <c r="CR399" s="390"/>
      <c r="CS399" s="390"/>
      <c r="CT399" s="390"/>
      <c r="CU399" s="390"/>
      <c r="CV399" s="390"/>
      <c r="CW399" s="390"/>
      <c r="CX399" s="390"/>
      <c r="CY399" s="390"/>
      <c r="CZ399" s="390"/>
    </row>
    <row r="400" s="397" customFormat="true" ht="15" customHeight="true" x14ac:dyDescent="0.2">
      <c r="C400" s="1159" t="s">
        <v>203</v>
      </c>
      <c r="D400" s="1041"/>
      <c r="E400" s="1041"/>
      <c r="F400" s="551"/>
      <c r="G400" s="551"/>
      <c r="H400" s="1160" t="s">
        <v>203</v>
      </c>
      <c r="I400" s="1160"/>
      <c r="J400" s="1160"/>
      <c r="K400" s="551"/>
      <c r="L400" s="551"/>
      <c r="M400" s="1160" t="s">
        <v>203</v>
      </c>
      <c r="N400" s="1160"/>
      <c r="O400" s="1160"/>
      <c r="P400" s="551"/>
      <c r="Q400" s="551"/>
      <c r="V400" s="390"/>
      <c r="W400" s="390"/>
      <c r="X400" s="390"/>
      <c r="Y400" s="390"/>
      <c r="Z400" s="390"/>
      <c r="AA400" s="390"/>
      <c r="AB400" s="390"/>
      <c r="AC400" s="390"/>
      <c r="AD400" s="390"/>
      <c r="AE400" s="390"/>
      <c r="AF400" s="390"/>
      <c r="AG400" s="390"/>
      <c r="AH400" s="390"/>
      <c r="AI400" s="390"/>
      <c r="AJ400" s="390"/>
      <c r="AK400" s="390"/>
      <c r="AL400" s="390"/>
      <c r="AM400" s="390"/>
      <c r="AN400" s="390"/>
      <c r="AO400" s="390"/>
      <c r="AP400" s="390"/>
      <c r="AQ400" s="390"/>
      <c r="AR400" s="390"/>
      <c r="AS400" s="390"/>
      <c r="AT400" s="390"/>
      <c r="AU400" s="390"/>
      <c r="AV400" s="390"/>
      <c r="AW400" s="390"/>
      <c r="AX400" s="390"/>
      <c r="AY400" s="390"/>
      <c r="AZ400" s="390"/>
      <c r="BA400" s="565"/>
      <c r="BB400" s="363"/>
      <c r="BC400" s="565"/>
      <c r="BD400" s="565"/>
      <c r="BE400" s="565"/>
      <c r="BF400" s="565"/>
      <c r="BG400" s="565"/>
      <c r="BH400" s="565"/>
      <c r="BI400" s="565"/>
      <c r="BJ400" s="565"/>
      <c r="BK400" s="565"/>
      <c r="BL400" s="565"/>
      <c r="BM400" s="565"/>
      <c r="BN400" s="565"/>
      <c r="BO400" s="565"/>
      <c r="BP400" s="565"/>
      <c r="BQ400" s="565"/>
      <c r="BR400" s="565"/>
      <c r="BS400" s="565"/>
      <c r="BT400" s="565"/>
      <c r="BU400" s="565"/>
      <c r="BV400" s="390"/>
      <c r="BW400" s="390"/>
      <c r="BX400" s="390"/>
      <c r="BY400" s="390"/>
      <c r="BZ400" s="390"/>
      <c r="CA400" s="390"/>
      <c r="CB400" s="390"/>
      <c r="CC400" s="390"/>
      <c r="CD400" s="390"/>
      <c r="CE400" s="390"/>
      <c r="CF400" s="390"/>
      <c r="CG400" s="390"/>
      <c r="CH400" s="390"/>
      <c r="CI400" s="390"/>
      <c r="CJ400" s="390"/>
      <c r="CK400" s="390"/>
      <c r="CL400" s="390"/>
      <c r="CM400" s="390"/>
      <c r="CN400" s="390"/>
      <c r="CO400" s="390"/>
      <c r="CP400" s="390"/>
      <c r="CQ400" s="390"/>
      <c r="CR400" s="390"/>
      <c r="CS400" s="390"/>
      <c r="CT400" s="390"/>
      <c r="CU400" s="390"/>
      <c r="CV400" s="390"/>
      <c r="CW400" s="390"/>
      <c r="CX400" s="390"/>
      <c r="CY400" s="390"/>
      <c r="CZ400" s="390"/>
    </row>
    <row r="401" s="397" customFormat="true" ht="25.15" customHeight="true" x14ac:dyDescent="0.2">
      <c r="C401" s="1159"/>
      <c r="D401" s="1041"/>
      <c r="E401" s="596" t="s">
        <v>204</v>
      </c>
      <c r="F401" s="551"/>
      <c r="G401" s="551"/>
      <c r="H401" s="1160"/>
      <c r="I401" s="1160"/>
      <c r="J401" s="597" t="s">
        <v>204</v>
      </c>
      <c r="K401" s="551"/>
      <c r="L401" s="551"/>
      <c r="M401" s="1160"/>
      <c r="N401" s="1160"/>
      <c r="O401" s="598" t="s">
        <v>204</v>
      </c>
      <c r="P401" s="551"/>
      <c r="Q401" s="551"/>
      <c r="V401" s="390"/>
      <c r="W401" s="390"/>
      <c r="X401" s="390"/>
      <c r="Y401" s="390"/>
      <c r="Z401" s="390"/>
      <c r="AA401" s="390"/>
      <c r="AB401" s="390"/>
      <c r="AC401" s="390"/>
      <c r="AD401" s="390"/>
      <c r="AE401" s="390"/>
      <c r="AF401" s="390"/>
      <c r="AG401" s="390"/>
      <c r="AH401" s="390"/>
      <c r="AI401" s="390"/>
      <c r="AJ401" s="390"/>
      <c r="AK401" s="390"/>
      <c r="AL401" s="390"/>
      <c r="AM401" s="390"/>
      <c r="AN401" s="390"/>
      <c r="AO401" s="390"/>
      <c r="AP401" s="390"/>
      <c r="AQ401" s="390"/>
      <c r="AR401" s="390"/>
      <c r="AS401" s="390"/>
      <c r="AT401" s="390"/>
      <c r="AU401" s="390"/>
      <c r="AV401" s="390"/>
      <c r="AW401" s="390"/>
      <c r="AX401" s="390"/>
      <c r="AY401" s="390"/>
      <c r="AZ401" s="390"/>
      <c r="BA401" s="565"/>
      <c r="BB401" s="363"/>
      <c r="BC401" s="565"/>
      <c r="BD401" s="565"/>
      <c r="BE401" s="565"/>
      <c r="BF401" s="565"/>
      <c r="BG401" s="565"/>
      <c r="BH401" s="565"/>
      <c r="BI401" s="565"/>
      <c r="BJ401" s="565"/>
      <c r="BK401" s="565"/>
      <c r="BL401" s="565"/>
      <c r="BM401" s="565"/>
      <c r="BN401" s="565"/>
      <c r="BO401" s="565"/>
      <c r="BP401" s="565"/>
      <c r="BQ401" s="565"/>
      <c r="BR401" s="565"/>
      <c r="BS401" s="565"/>
      <c r="BT401" s="565"/>
      <c r="BU401" s="565"/>
      <c r="BV401" s="390"/>
      <c r="BW401" s="390"/>
      <c r="BX401" s="390"/>
      <c r="BY401" s="390"/>
      <c r="BZ401" s="390"/>
      <c r="CA401" s="390"/>
      <c r="CB401" s="390"/>
      <c r="CC401" s="390"/>
      <c r="CD401" s="390"/>
      <c r="CE401" s="390"/>
      <c r="CF401" s="390"/>
      <c r="CG401" s="390"/>
      <c r="CH401" s="390"/>
      <c r="CI401" s="390"/>
      <c r="CJ401" s="390"/>
      <c r="CK401" s="390"/>
      <c r="CL401" s="390"/>
      <c r="CM401" s="390"/>
      <c r="CN401" s="390"/>
      <c r="CO401" s="390"/>
      <c r="CP401" s="390"/>
      <c r="CQ401" s="390"/>
      <c r="CR401" s="390"/>
      <c r="CS401" s="390"/>
      <c r="CT401" s="390"/>
      <c r="CU401" s="390"/>
      <c r="CV401" s="390"/>
      <c r="CW401" s="390"/>
      <c r="CX401" s="390"/>
      <c r="CY401" s="390"/>
      <c r="CZ401" s="390"/>
    </row>
    <row r="402" s="397" customFormat="true" ht="25.15" customHeight="true" x14ac:dyDescent="0.2">
      <c r="B402" s="1156" t="s">
        <v>140</v>
      </c>
      <c r="C402" s="1041"/>
      <c r="D402" s="1041"/>
      <c r="E402" s="599" t="s">
        <v>205</v>
      </c>
      <c r="F402" s="551"/>
      <c r="G402" s="551"/>
      <c r="H402" s="1160"/>
      <c r="I402" s="1160"/>
      <c r="J402" s="600" t="s">
        <v>205</v>
      </c>
      <c r="K402" s="551"/>
      <c r="L402" s="551"/>
      <c r="M402" s="1160"/>
      <c r="N402" s="1160"/>
      <c r="O402" s="601" t="s">
        <v>205</v>
      </c>
      <c r="P402" s="551"/>
      <c r="Q402" s="551"/>
      <c r="V402" s="390"/>
      <c r="W402" s="390"/>
      <c r="X402" s="390"/>
      <c r="Y402" s="390"/>
      <c r="Z402" s="390"/>
      <c r="AA402" s="390"/>
      <c r="AB402" s="390"/>
      <c r="AC402" s="390"/>
      <c r="AD402" s="390"/>
      <c r="AE402" s="390"/>
      <c r="AF402" s="390"/>
      <c r="AG402" s="390"/>
      <c r="AH402" s="390"/>
      <c r="AI402" s="390"/>
      <c r="AJ402" s="390"/>
      <c r="AK402" s="390"/>
      <c r="AL402" s="390"/>
      <c r="AM402" s="390"/>
      <c r="AN402" s="390"/>
      <c r="AO402" s="390"/>
      <c r="AP402" s="390"/>
      <c r="AQ402" s="390"/>
      <c r="AR402" s="390"/>
      <c r="AS402" s="390"/>
      <c r="AT402" s="390"/>
      <c r="AU402" s="390"/>
      <c r="AV402" s="390"/>
      <c r="AW402" s="390"/>
      <c r="AX402" s="390"/>
      <c r="AY402" s="390"/>
      <c r="AZ402" s="390"/>
      <c r="BA402" s="565"/>
      <c r="BB402" s="363"/>
      <c r="BC402" s="565"/>
      <c r="BD402" s="565"/>
      <c r="BE402" s="565"/>
      <c r="BF402" s="565"/>
      <c r="BG402" s="565"/>
      <c r="BH402" s="565"/>
      <c r="BI402" s="565"/>
      <c r="BJ402" s="565"/>
      <c r="BK402" s="565"/>
      <c r="BL402" s="565"/>
      <c r="BM402" s="565"/>
      <c r="BN402" s="565"/>
      <c r="BO402" s="565"/>
      <c r="BP402" s="565"/>
      <c r="BQ402" s="565"/>
      <c r="BR402" s="565"/>
      <c r="BS402" s="565"/>
      <c r="BT402" s="565"/>
      <c r="BU402" s="565"/>
      <c r="BV402" s="390"/>
      <c r="BW402" s="390"/>
      <c r="BX402" s="390"/>
      <c r="BY402" s="390"/>
      <c r="BZ402" s="390"/>
      <c r="CA402" s="390"/>
      <c r="CB402" s="390"/>
      <c r="CC402" s="390"/>
      <c r="CD402" s="390"/>
      <c r="CE402" s="390"/>
      <c r="CF402" s="390"/>
      <c r="CG402" s="390"/>
      <c r="CH402" s="390"/>
      <c r="CI402" s="390"/>
      <c r="CJ402" s="390"/>
      <c r="CK402" s="390"/>
      <c r="CL402" s="390"/>
      <c r="CM402" s="390"/>
      <c r="CN402" s="390"/>
      <c r="CO402" s="390"/>
      <c r="CP402" s="390"/>
      <c r="CQ402" s="390"/>
      <c r="CR402" s="390"/>
      <c r="CS402" s="390"/>
      <c r="CT402" s="390"/>
      <c r="CU402" s="390"/>
      <c r="CV402" s="390"/>
      <c r="CW402" s="390"/>
      <c r="CX402" s="390"/>
      <c r="CY402" s="390"/>
      <c r="CZ402" s="390"/>
    </row>
    <row r="403" s="397" customFormat="true" ht="25.15" customHeight="true" x14ac:dyDescent="0.2">
      <c r="B403" s="1041"/>
      <c r="C403" s="1154" t="s">
        <v>322</v>
      </c>
      <c r="D403" s="1155"/>
      <c r="E403" s="756">
        <v>-0.7336944129318973</v>
      </c>
      <c r="F403" s="671"/>
      <c r="G403" s="671"/>
      <c r="H403" s="1155" t="s">
        <v>323</v>
      </c>
      <c r="I403" s="1155"/>
      <c r="J403" s="757">
        <v>0.7083030917586407</v>
      </c>
      <c r="K403" s="671"/>
      <c r="L403" s="671"/>
      <c r="M403" s="1155" t="s">
        <v>322</v>
      </c>
      <c r="N403" s="1155"/>
      <c r="O403" s="758">
        <v>-0.75918442805815711</v>
      </c>
      <c r="P403" s="671"/>
      <c r="Q403" s="671"/>
      <c r="V403" s="390"/>
      <c r="W403" s="390"/>
      <c r="X403" s="390"/>
      <c r="Y403" s="390"/>
      <c r="Z403" s="390"/>
      <c r="AA403" s="390"/>
      <c r="AB403" s="390"/>
      <c r="AC403" s="390"/>
      <c r="AD403" s="390"/>
      <c r="AE403" s="390"/>
      <c r="AF403" s="390"/>
      <c r="AG403" s="390"/>
      <c r="AH403" s="390"/>
      <c r="AI403" s="390"/>
      <c r="AJ403" s="390"/>
      <c r="AK403" s="390"/>
      <c r="AL403" s="390"/>
      <c r="AM403" s="390"/>
      <c r="AN403" s="390"/>
      <c r="AO403" s="390"/>
      <c r="AP403" s="390"/>
      <c r="AQ403" s="390"/>
      <c r="AR403" s="390"/>
      <c r="AS403" s="390"/>
      <c r="AT403" s="390"/>
      <c r="AU403" s="390"/>
      <c r="AV403" s="390"/>
      <c r="AW403" s="390"/>
      <c r="AX403" s="390"/>
      <c r="AY403" s="390"/>
      <c r="AZ403" s="390"/>
      <c r="BA403" s="392"/>
      <c r="BB403" s="469"/>
      <c r="BC403" s="392"/>
      <c r="BD403" s="392"/>
      <c r="BE403" s="392"/>
      <c r="BF403" s="392"/>
      <c r="BG403" s="392"/>
      <c r="BH403" s="392"/>
      <c r="BI403" s="392"/>
      <c r="BJ403" s="392"/>
      <c r="BK403" s="392"/>
      <c r="BL403" s="392"/>
      <c r="BM403" s="392"/>
      <c r="BN403" s="392"/>
      <c r="BO403" s="392"/>
      <c r="BP403" s="392"/>
      <c r="BQ403" s="392"/>
      <c r="BR403" s="392"/>
      <c r="BS403" s="392"/>
      <c r="BT403" s="392"/>
      <c r="BU403" s="392"/>
      <c r="BV403" s="393"/>
      <c r="BW403" s="393"/>
      <c r="BX403" s="393"/>
      <c r="BY403" s="393"/>
      <c r="BZ403" s="393"/>
      <c r="CA403" s="393"/>
      <c r="CB403" s="393"/>
      <c r="CC403" s="393"/>
      <c r="CD403" s="393"/>
      <c r="CE403" s="393"/>
      <c r="CF403" s="393"/>
      <c r="CG403" s="393"/>
      <c r="CH403" s="393"/>
      <c r="CI403" s="393"/>
      <c r="CJ403" s="393"/>
      <c r="CK403" s="393"/>
      <c r="CL403" s="393"/>
      <c r="CM403" s="393"/>
      <c r="CN403" s="393"/>
      <c r="CO403" s="393"/>
      <c r="CP403" s="393"/>
      <c r="CQ403" s="393"/>
      <c r="CR403" s="393"/>
      <c r="CS403" s="393"/>
      <c r="CT403" s="393"/>
      <c r="CU403" s="393"/>
      <c r="CV403" s="393"/>
      <c r="CW403" s="393"/>
      <c r="CX403" s="393"/>
      <c r="CY403" s="393"/>
      <c r="CZ403" s="393"/>
    </row>
    <row r="404" s="397" customFormat="true" ht="25.15" customHeight="true" x14ac:dyDescent="0.2">
      <c r="B404" s="1041"/>
      <c r="C404" s="1154" t="s">
        <v>323</v>
      </c>
      <c r="D404" s="1155"/>
      <c r="E404" s="759">
        <v>0.72999940102467464</v>
      </c>
      <c r="F404" s="671"/>
      <c r="G404" s="671"/>
      <c r="H404" s="1155" t="s">
        <v>322</v>
      </c>
      <c r="I404" s="1155"/>
      <c r="J404" s="760">
        <v>-0.69804283837309511</v>
      </c>
      <c r="K404" s="671"/>
      <c r="L404" s="671"/>
      <c r="M404" s="1155" t="s">
        <v>323</v>
      </c>
      <c r="N404" s="1155"/>
      <c r="O404" s="761">
        <v>0.72670800519106649</v>
      </c>
      <c r="P404" s="671"/>
      <c r="Q404" s="671"/>
      <c r="V404" s="390"/>
      <c r="W404" s="390"/>
      <c r="X404" s="390"/>
      <c r="Y404" s="390"/>
      <c r="Z404" s="390"/>
      <c r="AA404" s="390"/>
      <c r="AB404" s="390"/>
      <c r="AC404" s="390"/>
      <c r="AD404" s="390"/>
      <c r="AE404" s="390"/>
      <c r="AF404" s="390"/>
      <c r="AG404" s="390"/>
      <c r="AH404" s="390"/>
      <c r="AI404" s="390"/>
      <c r="AJ404" s="390"/>
      <c r="AK404" s="390"/>
      <c r="AL404" s="390"/>
      <c r="AM404" s="390"/>
      <c r="AN404" s="390"/>
      <c r="AO404" s="390"/>
      <c r="AP404" s="390"/>
      <c r="AQ404" s="390"/>
      <c r="AR404" s="390"/>
      <c r="AS404" s="390"/>
      <c r="AT404" s="390"/>
      <c r="AU404" s="390"/>
      <c r="AV404" s="390"/>
      <c r="AW404" s="390"/>
      <c r="AX404" s="390"/>
      <c r="AY404" s="390"/>
      <c r="AZ404" s="390"/>
      <c r="BA404" s="392"/>
      <c r="BB404" s="469"/>
      <c r="BC404" s="392"/>
      <c r="BD404" s="392"/>
      <c r="BE404" s="392"/>
      <c r="BF404" s="392"/>
      <c r="BG404" s="392"/>
      <c r="BH404" s="392"/>
      <c r="BI404" s="392"/>
      <c r="BJ404" s="392"/>
      <c r="BK404" s="392"/>
      <c r="BL404" s="392"/>
      <c r="BM404" s="392"/>
      <c r="BN404" s="392"/>
      <c r="BO404" s="392"/>
      <c r="BP404" s="392"/>
      <c r="BQ404" s="392"/>
      <c r="BR404" s="392"/>
      <c r="BS404" s="392"/>
      <c r="BT404" s="392"/>
      <c r="BU404" s="392"/>
      <c r="BV404" s="393"/>
      <c r="BW404" s="393"/>
      <c r="BX404" s="393"/>
      <c r="BY404" s="393"/>
      <c r="BZ404" s="393"/>
      <c r="CA404" s="393"/>
      <c r="CB404" s="393"/>
      <c r="CC404" s="393"/>
      <c r="CD404" s="393"/>
      <c r="CE404" s="393"/>
      <c r="CF404" s="393"/>
      <c r="CG404" s="393"/>
      <c r="CH404" s="393"/>
      <c r="CI404" s="393"/>
      <c r="CJ404" s="393"/>
      <c r="CK404" s="393"/>
      <c r="CL404" s="393"/>
      <c r="CM404" s="393"/>
      <c r="CN404" s="393"/>
      <c r="CO404" s="393"/>
      <c r="CP404" s="393"/>
      <c r="CQ404" s="393"/>
      <c r="CR404" s="393"/>
      <c r="CS404" s="393"/>
      <c r="CT404" s="393"/>
      <c r="CU404" s="393"/>
      <c r="CV404" s="393"/>
      <c r="CW404" s="393"/>
      <c r="CX404" s="393"/>
      <c r="CY404" s="393"/>
      <c r="CZ404" s="393"/>
    </row>
    <row r="405" s="397" customFormat="true" ht="25.15" customHeight="true" x14ac:dyDescent="0.2">
      <c r="B405" s="1041"/>
      <c r="C405" s="1154" t="s">
        <v>324</v>
      </c>
      <c r="D405" s="1155"/>
      <c r="E405" s="759">
        <v>0.63846516771611039</v>
      </c>
      <c r="F405" s="671"/>
      <c r="G405" s="671"/>
      <c r="H405" s="1155" t="s">
        <v>324</v>
      </c>
      <c r="I405" s="1155"/>
      <c r="J405" s="760">
        <v>0.62266971943854588</v>
      </c>
      <c r="K405" s="671"/>
      <c r="L405" s="671"/>
      <c r="M405" s="1155" t="s">
        <v>324</v>
      </c>
      <c r="N405" s="1155"/>
      <c r="O405" s="761">
        <v>0.64912393335634955</v>
      </c>
      <c r="P405" s="671"/>
      <c r="Q405" s="671"/>
      <c r="V405" s="390"/>
      <c r="W405" s="390"/>
      <c r="X405" s="390"/>
      <c r="Y405" s="390"/>
      <c r="Z405" s="390"/>
      <c r="AA405" s="390"/>
      <c r="AB405" s="390"/>
      <c r="AC405" s="390"/>
      <c r="AD405" s="390"/>
      <c r="AE405" s="390"/>
      <c r="AF405" s="390"/>
      <c r="AG405" s="390"/>
      <c r="AH405" s="390"/>
      <c r="AI405" s="390"/>
      <c r="AJ405" s="390"/>
      <c r="AK405" s="390"/>
      <c r="AL405" s="390"/>
      <c r="AM405" s="390"/>
      <c r="AN405" s="390"/>
      <c r="AO405" s="390"/>
      <c r="AP405" s="390"/>
      <c r="AQ405" s="390"/>
      <c r="AR405" s="390"/>
      <c r="AS405" s="390"/>
      <c r="AT405" s="390"/>
      <c r="AU405" s="390"/>
      <c r="AV405" s="390"/>
      <c r="AW405" s="390"/>
      <c r="AX405" s="390"/>
      <c r="AY405" s="390"/>
      <c r="AZ405" s="390"/>
      <c r="BA405" s="392"/>
      <c r="BB405" s="469"/>
      <c r="BC405" s="392"/>
      <c r="BD405" s="392"/>
      <c r="BE405" s="392"/>
      <c r="BF405" s="392"/>
      <c r="BG405" s="392"/>
      <c r="BH405" s="392"/>
      <c r="BI405" s="392"/>
      <c r="BJ405" s="392"/>
      <c r="BK405" s="392"/>
      <c r="BL405" s="392"/>
      <c r="BM405" s="392"/>
      <c r="BN405" s="392"/>
      <c r="BO405" s="392"/>
      <c r="BP405" s="392"/>
      <c r="BQ405" s="392"/>
      <c r="BR405" s="392"/>
      <c r="BS405" s="392"/>
      <c r="BT405" s="392"/>
      <c r="BU405" s="392"/>
      <c r="BV405" s="393"/>
      <c r="BW405" s="393"/>
      <c r="BX405" s="393"/>
      <c r="BY405" s="393"/>
      <c r="BZ405" s="393"/>
      <c r="CA405" s="393"/>
      <c r="CB405" s="393"/>
      <c r="CC405" s="393"/>
      <c r="CD405" s="393"/>
      <c r="CE405" s="393"/>
      <c r="CF405" s="393"/>
      <c r="CG405" s="393"/>
      <c r="CH405" s="393"/>
      <c r="CI405" s="393"/>
      <c r="CJ405" s="393"/>
      <c r="CK405" s="393"/>
      <c r="CL405" s="393"/>
      <c r="CM405" s="393"/>
      <c r="CN405" s="393"/>
      <c r="CO405" s="393"/>
      <c r="CP405" s="393"/>
      <c r="CQ405" s="393"/>
      <c r="CR405" s="393"/>
      <c r="CS405" s="393"/>
      <c r="CT405" s="393"/>
      <c r="CU405" s="393"/>
      <c r="CV405" s="393"/>
      <c r="CW405" s="393"/>
      <c r="CX405" s="393"/>
      <c r="CY405" s="393"/>
      <c r="CZ405" s="393"/>
    </row>
    <row r="406" s="397" customFormat="true" ht="25.15" customHeight="true" x14ac:dyDescent="0.2">
      <c r="B406" s="1041"/>
      <c r="C406" s="1154" t="s">
        <v>325</v>
      </c>
      <c r="D406" s="1155"/>
      <c r="E406" s="759">
        <v>-0.57923727499590139</v>
      </c>
      <c r="F406" s="671"/>
      <c r="G406" s="671"/>
      <c r="H406" s="1155" t="s">
        <v>325</v>
      </c>
      <c r="I406" s="1155"/>
      <c r="J406" s="760">
        <v>-0.55146846822597606</v>
      </c>
      <c r="K406" s="671"/>
      <c r="L406" s="671"/>
      <c r="M406" s="1155" t="s">
        <v>326</v>
      </c>
      <c r="N406" s="1155"/>
      <c r="O406" s="761">
        <v>-0.64827963946050349</v>
      </c>
      <c r="P406" s="671"/>
      <c r="Q406" s="671"/>
      <c r="V406" s="390"/>
      <c r="W406" s="390"/>
      <c r="X406" s="390"/>
      <c r="Y406" s="390"/>
      <c r="Z406" s="390"/>
      <c r="AA406" s="390"/>
      <c r="AB406" s="390"/>
      <c r="AC406" s="390"/>
      <c r="AD406" s="390"/>
      <c r="AE406" s="390"/>
      <c r="AF406" s="390"/>
      <c r="AG406" s="390"/>
      <c r="AH406" s="390"/>
      <c r="AI406" s="390"/>
      <c r="AJ406" s="390"/>
      <c r="AK406" s="390"/>
      <c r="AL406" s="390"/>
      <c r="AM406" s="390"/>
      <c r="AN406" s="390"/>
      <c r="AO406" s="390"/>
      <c r="AP406" s="390"/>
      <c r="AQ406" s="390"/>
      <c r="AR406" s="390"/>
      <c r="AS406" s="390"/>
      <c r="AT406" s="390"/>
      <c r="AU406" s="390"/>
      <c r="AV406" s="390"/>
      <c r="AW406" s="390"/>
      <c r="AX406" s="390"/>
      <c r="AY406" s="390"/>
      <c r="AZ406" s="390"/>
      <c r="BA406" s="392"/>
      <c r="BB406" s="469"/>
      <c r="BC406" s="392"/>
      <c r="BD406" s="392"/>
      <c r="BE406" s="392"/>
      <c r="BF406" s="392"/>
      <c r="BG406" s="392"/>
      <c r="BH406" s="392"/>
      <c r="BI406" s="392"/>
      <c r="BJ406" s="392"/>
      <c r="BK406" s="392"/>
      <c r="BL406" s="392"/>
      <c r="BM406" s="392"/>
      <c r="BN406" s="392"/>
      <c r="BO406" s="392"/>
      <c r="BP406" s="392"/>
      <c r="BQ406" s="392"/>
      <c r="BR406" s="392"/>
      <c r="BS406" s="392"/>
      <c r="BT406" s="392"/>
      <c r="BU406" s="392"/>
      <c r="BV406" s="393"/>
      <c r="BW406" s="393"/>
      <c r="BX406" s="393"/>
      <c r="BY406" s="393"/>
      <c r="BZ406" s="393"/>
      <c r="CA406" s="393"/>
      <c r="CB406" s="393"/>
      <c r="CC406" s="393"/>
      <c r="CD406" s="393"/>
      <c r="CE406" s="393"/>
      <c r="CF406" s="393"/>
      <c r="CG406" s="393"/>
      <c r="CH406" s="393"/>
      <c r="CI406" s="393"/>
      <c r="CJ406" s="393"/>
      <c r="CK406" s="393"/>
      <c r="CL406" s="393"/>
      <c r="CM406" s="393"/>
      <c r="CN406" s="393"/>
      <c r="CO406" s="393"/>
      <c r="CP406" s="393"/>
      <c r="CQ406" s="393"/>
      <c r="CR406" s="393"/>
      <c r="CS406" s="393"/>
      <c r="CT406" s="393"/>
      <c r="CU406" s="393"/>
      <c r="CV406" s="393"/>
      <c r="CW406" s="393"/>
      <c r="CX406" s="393"/>
      <c r="CY406" s="393"/>
      <c r="CZ406" s="393"/>
    </row>
    <row r="407" s="397" customFormat="true" ht="25.15" customHeight="true" x14ac:dyDescent="0.2">
      <c r="B407" s="1041"/>
      <c r="C407" s="1154" t="s">
        <v>326</v>
      </c>
      <c r="D407" s="1155"/>
      <c r="E407" s="759">
        <v>-0.57829542450781701</v>
      </c>
      <c r="F407" s="671"/>
      <c r="G407" s="671"/>
      <c r="H407" s="1155" t="s">
        <v>327</v>
      </c>
      <c r="I407" s="1155"/>
      <c r="J407" s="760">
        <v>0.53734104777442826</v>
      </c>
      <c r="K407" s="671"/>
      <c r="L407" s="671"/>
      <c r="M407" s="1155" t="s">
        <v>327</v>
      </c>
      <c r="N407" s="1155"/>
      <c r="O407" s="761">
        <v>0.55563932064031574</v>
      </c>
      <c r="P407" s="671"/>
      <c r="Q407" s="671"/>
      <c r="V407" s="390"/>
      <c r="W407" s="390"/>
      <c r="X407" s="390"/>
      <c r="Y407" s="390"/>
      <c r="Z407" s="390"/>
      <c r="AA407" s="390"/>
      <c r="AB407" s="390"/>
      <c r="AC407" s="390"/>
      <c r="AD407" s="390"/>
      <c r="AE407" s="390"/>
      <c r="AF407" s="390"/>
      <c r="AG407" s="390"/>
      <c r="AH407" s="390"/>
      <c r="AI407" s="390"/>
      <c r="AJ407" s="390"/>
      <c r="AK407" s="390"/>
      <c r="AL407" s="390"/>
      <c r="AM407" s="390"/>
      <c r="AN407" s="390"/>
      <c r="AO407" s="390"/>
      <c r="AP407" s="390"/>
      <c r="AQ407" s="390"/>
      <c r="AR407" s="390"/>
      <c r="AS407" s="390"/>
      <c r="AT407" s="390"/>
      <c r="AU407" s="390"/>
      <c r="AV407" s="390"/>
      <c r="AW407" s="390"/>
      <c r="AX407" s="390"/>
      <c r="AY407" s="390"/>
      <c r="AZ407" s="390"/>
      <c r="BA407" s="392"/>
      <c r="BB407" s="469"/>
      <c r="BC407" s="392"/>
      <c r="BD407" s="392"/>
      <c r="BE407" s="392"/>
      <c r="BF407" s="392"/>
      <c r="BG407" s="392"/>
      <c r="BH407" s="392"/>
      <c r="BI407" s="392"/>
      <c r="BJ407" s="392"/>
      <c r="BK407" s="392"/>
      <c r="BL407" s="392"/>
      <c r="BM407" s="392"/>
      <c r="BN407" s="392"/>
      <c r="BO407" s="392"/>
      <c r="BP407" s="392"/>
      <c r="BQ407" s="392"/>
      <c r="BR407" s="392"/>
      <c r="BS407" s="392"/>
      <c r="BT407" s="392"/>
      <c r="BU407" s="392"/>
      <c r="BV407" s="393"/>
      <c r="BW407" s="393"/>
      <c r="BX407" s="393"/>
      <c r="BY407" s="393"/>
      <c r="BZ407" s="393"/>
      <c r="CA407" s="393"/>
      <c r="CB407" s="393"/>
      <c r="CC407" s="393"/>
      <c r="CD407" s="393"/>
      <c r="CE407" s="393"/>
      <c r="CF407" s="393"/>
      <c r="CG407" s="393"/>
      <c r="CH407" s="393"/>
      <c r="CI407" s="393"/>
      <c r="CJ407" s="393"/>
      <c r="CK407" s="393"/>
      <c r="CL407" s="393"/>
      <c r="CM407" s="393"/>
      <c r="CN407" s="393"/>
      <c r="CO407" s="393"/>
      <c r="CP407" s="393"/>
      <c r="CQ407" s="393"/>
      <c r="CR407" s="393"/>
      <c r="CS407" s="393"/>
      <c r="CT407" s="393"/>
      <c r="CU407" s="393"/>
      <c r="CV407" s="393"/>
      <c r="CW407" s="393"/>
      <c r="CX407" s="393"/>
      <c r="CY407" s="393"/>
      <c r="CZ407" s="393"/>
    </row>
    <row r="408" s="397" customFormat="true" ht="25.15" customHeight="true" x14ac:dyDescent="0.2">
      <c r="B408" s="1041"/>
      <c r="C408" s="1154" t="s">
        <v>327</v>
      </c>
      <c r="D408" s="1155"/>
      <c r="E408" s="759">
        <v>0.5698649658767313</v>
      </c>
      <c r="F408" s="671"/>
      <c r="G408" s="671"/>
      <c r="H408" s="1155" t="s">
        <v>326</v>
      </c>
      <c r="I408" s="1155"/>
      <c r="J408" s="760">
        <v>-0.53267547953429772</v>
      </c>
      <c r="K408" s="671"/>
      <c r="L408" s="671"/>
      <c r="M408" s="1155" t="s">
        <v>325</v>
      </c>
      <c r="N408" s="1155"/>
      <c r="O408" s="761">
        <v>-0.54827485618486216</v>
      </c>
      <c r="P408" s="671"/>
      <c r="Q408" s="671"/>
      <c r="V408" s="390"/>
      <c r="W408" s="390"/>
      <c r="X408" s="390"/>
      <c r="Y408" s="390"/>
      <c r="Z408" s="390"/>
      <c r="AA408" s="390"/>
      <c r="AB408" s="390"/>
      <c r="AC408" s="390"/>
      <c r="AD408" s="390"/>
      <c r="AE408" s="390"/>
      <c r="AF408" s="390"/>
      <c r="AG408" s="390"/>
      <c r="AH408" s="390"/>
      <c r="AI408" s="390"/>
      <c r="AJ408" s="390"/>
      <c r="AK408" s="390"/>
      <c r="AL408" s="390"/>
      <c r="AM408" s="390"/>
      <c r="AN408" s="390"/>
      <c r="AO408" s="390"/>
      <c r="AP408" s="390"/>
      <c r="AQ408" s="390"/>
      <c r="AR408" s="390"/>
      <c r="AS408" s="390"/>
      <c r="AT408" s="390"/>
      <c r="AU408" s="390"/>
      <c r="AV408" s="390"/>
      <c r="AW408" s="390"/>
      <c r="AX408" s="390"/>
      <c r="AY408" s="390"/>
      <c r="AZ408" s="390"/>
      <c r="BA408" s="392"/>
      <c r="BB408" s="469"/>
      <c r="BC408" s="392"/>
      <c r="BD408" s="392"/>
      <c r="BE408" s="392"/>
      <c r="BF408" s="392"/>
      <c r="BG408" s="392"/>
      <c r="BH408" s="392"/>
      <c r="BI408" s="392"/>
      <c r="BJ408" s="392"/>
      <c r="BK408" s="392"/>
      <c r="BL408" s="392"/>
      <c r="BM408" s="392"/>
      <c r="BN408" s="392"/>
      <c r="BO408" s="392"/>
      <c r="BP408" s="392"/>
      <c r="BQ408" s="392"/>
      <c r="BR408" s="392"/>
      <c r="BS408" s="392"/>
      <c r="BT408" s="392"/>
      <c r="BU408" s="392"/>
      <c r="BV408" s="393"/>
      <c r="BW408" s="393"/>
      <c r="BX408" s="393"/>
      <c r="BY408" s="393"/>
      <c r="BZ408" s="393"/>
      <c r="CA408" s="393"/>
      <c r="CB408" s="393"/>
      <c r="CC408" s="393"/>
      <c r="CD408" s="393"/>
      <c r="CE408" s="393"/>
      <c r="CF408" s="393"/>
      <c r="CG408" s="393"/>
      <c r="CH408" s="393"/>
      <c r="CI408" s="393"/>
      <c r="CJ408" s="393"/>
      <c r="CK408" s="393"/>
      <c r="CL408" s="393"/>
      <c r="CM408" s="393"/>
      <c r="CN408" s="393"/>
      <c r="CO408" s="393"/>
      <c r="CP408" s="393"/>
      <c r="CQ408" s="393"/>
      <c r="CR408" s="393"/>
      <c r="CS408" s="393"/>
      <c r="CT408" s="393"/>
      <c r="CU408" s="393"/>
      <c r="CV408" s="393"/>
      <c r="CW408" s="393"/>
      <c r="CX408" s="393"/>
      <c r="CY408" s="393"/>
      <c r="CZ408" s="393"/>
    </row>
    <row r="409" s="397" customFormat="true" ht="25.15" customHeight="true" x14ac:dyDescent="0.2">
      <c r="B409" s="1041"/>
      <c r="C409" s="1154" t="s">
        <v>328</v>
      </c>
      <c r="D409" s="1155"/>
      <c r="E409" s="759">
        <v>0.53041287603967968</v>
      </c>
      <c r="F409" s="671"/>
      <c r="G409" s="671"/>
      <c r="H409" s="1155" t="s">
        <v>329</v>
      </c>
      <c r="I409" s="1155"/>
      <c r="J409" s="760">
        <v>0.52113341038814442</v>
      </c>
      <c r="K409" s="671"/>
      <c r="L409" s="671"/>
      <c r="M409" s="1155" t="s">
        <v>328</v>
      </c>
      <c r="N409" s="1155"/>
      <c r="O409" s="761">
        <v>0.50707693417022648</v>
      </c>
      <c r="P409" s="671"/>
      <c r="Q409" s="671"/>
      <c r="V409" s="390"/>
      <c r="W409" s="390"/>
      <c r="X409" s="390"/>
      <c r="Y409" s="390"/>
      <c r="Z409" s="390"/>
      <c r="AA409" s="390"/>
      <c r="AB409" s="390"/>
      <c r="AC409" s="390"/>
      <c r="AD409" s="390"/>
      <c r="AE409" s="390"/>
      <c r="AF409" s="390"/>
      <c r="AG409" s="390"/>
      <c r="AH409" s="390"/>
      <c r="AI409" s="390"/>
      <c r="AJ409" s="390"/>
      <c r="AK409" s="390"/>
      <c r="AL409" s="390"/>
      <c r="AM409" s="390"/>
      <c r="AN409" s="390"/>
      <c r="AO409" s="390"/>
      <c r="AP409" s="390"/>
      <c r="AQ409" s="390"/>
      <c r="AR409" s="390"/>
      <c r="AS409" s="390"/>
      <c r="AT409" s="390"/>
      <c r="AU409" s="390"/>
      <c r="AV409" s="390"/>
      <c r="AW409" s="390"/>
      <c r="AX409" s="390"/>
      <c r="AY409" s="390"/>
      <c r="AZ409" s="390"/>
      <c r="BA409" s="392"/>
      <c r="BB409" s="469"/>
      <c r="BC409" s="392"/>
      <c r="BD409" s="392"/>
      <c r="BE409" s="392"/>
      <c r="BF409" s="392"/>
      <c r="BG409" s="392"/>
      <c r="BH409" s="392"/>
      <c r="BI409" s="392"/>
      <c r="BJ409" s="392"/>
      <c r="BK409" s="392"/>
      <c r="BL409" s="392"/>
      <c r="BM409" s="392"/>
      <c r="BN409" s="392"/>
      <c r="BO409" s="392"/>
      <c r="BP409" s="392"/>
      <c r="BQ409" s="392"/>
      <c r="BR409" s="392"/>
      <c r="BS409" s="392"/>
      <c r="BT409" s="392"/>
      <c r="BU409" s="392"/>
      <c r="BV409" s="393"/>
      <c r="BW409" s="393"/>
      <c r="BX409" s="393"/>
      <c r="BY409" s="393"/>
      <c r="BZ409" s="393"/>
      <c r="CA409" s="393"/>
      <c r="CB409" s="393"/>
      <c r="CC409" s="393"/>
      <c r="CD409" s="393"/>
      <c r="CE409" s="393"/>
      <c r="CF409" s="393"/>
      <c r="CG409" s="393"/>
      <c r="CH409" s="393"/>
      <c r="CI409" s="393"/>
      <c r="CJ409" s="393"/>
      <c r="CK409" s="393"/>
      <c r="CL409" s="393"/>
      <c r="CM409" s="393"/>
      <c r="CN409" s="393"/>
      <c r="CO409" s="393"/>
      <c r="CP409" s="393"/>
      <c r="CQ409" s="393"/>
      <c r="CR409" s="393"/>
      <c r="CS409" s="393"/>
      <c r="CT409" s="393"/>
      <c r="CU409" s="393"/>
      <c r="CV409" s="393"/>
      <c r="CW409" s="393"/>
      <c r="CX409" s="393"/>
      <c r="CY409" s="393"/>
      <c r="CZ409" s="393"/>
    </row>
    <row r="410" s="397" customFormat="true" ht="25.15" customHeight="true" x14ac:dyDescent="0.2">
      <c r="B410" s="1041"/>
      <c r="C410" s="1154" t="s">
        <v>329</v>
      </c>
      <c r="D410" s="1155"/>
      <c r="E410" s="759">
        <v>0.51801154654445536</v>
      </c>
      <c r="F410" s="671"/>
      <c r="G410" s="671"/>
      <c r="H410" s="1155" t="s">
        <v>328</v>
      </c>
      <c r="I410" s="1155"/>
      <c r="J410" s="760">
        <v>0.5177689234264562</v>
      </c>
      <c r="K410" s="671"/>
      <c r="L410" s="671"/>
      <c r="M410" s="1155" t="s">
        <v>330</v>
      </c>
      <c r="N410" s="1155"/>
      <c r="O410" s="761">
        <v>0.4766482946976901</v>
      </c>
      <c r="P410" s="671"/>
      <c r="Q410" s="671"/>
      <c r="V410" s="390"/>
      <c r="W410" s="390"/>
      <c r="X410" s="390"/>
      <c r="Y410" s="390"/>
      <c r="Z410" s="390"/>
      <c r="AA410" s="390"/>
      <c r="AB410" s="390"/>
      <c r="AC410" s="390"/>
      <c r="AD410" s="390"/>
      <c r="AE410" s="390"/>
      <c r="AF410" s="390"/>
      <c r="AG410" s="390"/>
      <c r="AH410" s="390"/>
      <c r="AI410" s="390"/>
      <c r="AJ410" s="390"/>
      <c r="AK410" s="390"/>
      <c r="AL410" s="390"/>
      <c r="AM410" s="390"/>
      <c r="AN410" s="390"/>
      <c r="AO410" s="390"/>
      <c r="AP410" s="390"/>
      <c r="AQ410" s="390"/>
      <c r="AR410" s="390"/>
      <c r="AS410" s="390"/>
      <c r="AT410" s="390"/>
      <c r="AU410" s="390"/>
      <c r="AV410" s="390"/>
      <c r="AW410" s="390"/>
      <c r="AX410" s="390"/>
      <c r="AY410" s="390"/>
      <c r="AZ410" s="390"/>
      <c r="BA410" s="392"/>
      <c r="BB410" s="469"/>
      <c r="BC410" s="392"/>
      <c r="BD410" s="392"/>
      <c r="BE410" s="392"/>
      <c r="BF410" s="392"/>
      <c r="BG410" s="392"/>
      <c r="BH410" s="392"/>
      <c r="BI410" s="392"/>
      <c r="BJ410" s="392"/>
      <c r="BK410" s="392"/>
      <c r="BL410" s="392"/>
      <c r="BM410" s="392"/>
      <c r="BN410" s="392"/>
      <c r="BO410" s="392"/>
      <c r="BP410" s="392"/>
      <c r="BQ410" s="392"/>
      <c r="BR410" s="392"/>
      <c r="BS410" s="392"/>
      <c r="BT410" s="392"/>
      <c r="BU410" s="392"/>
      <c r="BV410" s="393"/>
      <c r="BW410" s="393"/>
      <c r="BX410" s="393"/>
      <c r="BY410" s="393"/>
      <c r="BZ410" s="393"/>
      <c r="CA410" s="393"/>
      <c r="CB410" s="393"/>
      <c r="CC410" s="393"/>
      <c r="CD410" s="393"/>
      <c r="CE410" s="393"/>
      <c r="CF410" s="393"/>
      <c r="CG410" s="393"/>
      <c r="CH410" s="393"/>
      <c r="CI410" s="393"/>
      <c r="CJ410" s="393"/>
      <c r="CK410" s="393"/>
      <c r="CL410" s="393"/>
      <c r="CM410" s="393"/>
      <c r="CN410" s="393"/>
      <c r="CO410" s="393"/>
      <c r="CP410" s="393"/>
      <c r="CQ410" s="393"/>
      <c r="CR410" s="393"/>
      <c r="CS410" s="393"/>
      <c r="CT410" s="393"/>
      <c r="CU410" s="393"/>
      <c r="CV410" s="393"/>
      <c r="CW410" s="393"/>
      <c r="CX410" s="393"/>
      <c r="CY410" s="393"/>
      <c r="CZ410" s="393"/>
    </row>
    <row r="411" s="397" customFormat="true" ht="25.15" customHeight="true" x14ac:dyDescent="0.2">
      <c r="B411" s="1041"/>
      <c r="C411" s="1154" t="s">
        <v>331</v>
      </c>
      <c r="D411" s="1155"/>
      <c r="E411" s="759">
        <v>0.50790004433083558</v>
      </c>
      <c r="F411" s="671"/>
      <c r="G411" s="671"/>
      <c r="H411" s="1155" t="s">
        <v>332</v>
      </c>
      <c r="I411" s="1155"/>
      <c r="J411" s="760">
        <v>0.50014231161140543</v>
      </c>
      <c r="K411" s="671"/>
      <c r="L411" s="671"/>
      <c r="M411" s="1155" t="s">
        <v>332</v>
      </c>
      <c r="N411" s="1155"/>
      <c r="O411" s="761">
        <v>0.47599866947195185</v>
      </c>
      <c r="P411" s="671"/>
      <c r="Q411" s="671"/>
      <c r="V411" s="390"/>
      <c r="W411" s="390"/>
      <c r="X411" s="390"/>
      <c r="Y411" s="390"/>
      <c r="Z411" s="390"/>
      <c r="AA411" s="390"/>
      <c r="AB411" s="390"/>
      <c r="AC411" s="390"/>
      <c r="AD411" s="390"/>
      <c r="AE411" s="390"/>
      <c r="AF411" s="390"/>
      <c r="AG411" s="390"/>
      <c r="AH411" s="390"/>
      <c r="AI411" s="390"/>
      <c r="AJ411" s="390"/>
      <c r="AK411" s="390"/>
      <c r="AL411" s="390"/>
      <c r="AM411" s="390"/>
      <c r="AN411" s="390"/>
      <c r="AO411" s="390"/>
      <c r="AP411" s="390"/>
      <c r="AQ411" s="390"/>
      <c r="AR411" s="390"/>
      <c r="AS411" s="390"/>
      <c r="AT411" s="390"/>
      <c r="AU411" s="390"/>
      <c r="AV411" s="390"/>
      <c r="AW411" s="390"/>
      <c r="AX411" s="390"/>
      <c r="AY411" s="390"/>
      <c r="AZ411" s="390"/>
      <c r="BA411" s="392"/>
      <c r="BB411" s="469"/>
      <c r="BC411" s="392"/>
      <c r="BD411" s="392"/>
      <c r="BE411" s="392"/>
      <c r="BF411" s="392"/>
      <c r="BG411" s="392"/>
      <c r="BH411" s="392"/>
      <c r="BI411" s="392"/>
      <c r="BJ411" s="392"/>
      <c r="BK411" s="392"/>
      <c r="BL411" s="392"/>
      <c r="BM411" s="392"/>
      <c r="BN411" s="392"/>
      <c r="BO411" s="392"/>
      <c r="BP411" s="392"/>
      <c r="BQ411" s="392"/>
      <c r="BR411" s="392"/>
      <c r="BS411" s="392"/>
      <c r="BT411" s="392"/>
      <c r="BU411" s="392"/>
      <c r="BV411" s="393"/>
      <c r="BW411" s="393"/>
      <c r="BX411" s="393"/>
      <c r="BY411" s="393"/>
      <c r="BZ411" s="393"/>
      <c r="CA411" s="393"/>
      <c r="CB411" s="393"/>
      <c r="CC411" s="393"/>
      <c r="CD411" s="393"/>
      <c r="CE411" s="393"/>
      <c r="CF411" s="393"/>
      <c r="CG411" s="393"/>
      <c r="CH411" s="393"/>
      <c r="CI411" s="393"/>
      <c r="CJ411" s="393"/>
      <c r="CK411" s="393"/>
      <c r="CL411" s="393"/>
      <c r="CM411" s="393"/>
      <c r="CN411" s="393"/>
      <c r="CO411" s="393"/>
      <c r="CP411" s="393"/>
      <c r="CQ411" s="393"/>
      <c r="CR411" s="393"/>
      <c r="CS411" s="393"/>
      <c r="CT411" s="393"/>
      <c r="CU411" s="393"/>
      <c r="CV411" s="393"/>
      <c r="CW411" s="393"/>
      <c r="CX411" s="393"/>
      <c r="CY411" s="393"/>
      <c r="CZ411" s="393"/>
    </row>
    <row r="412" s="397" customFormat="true" ht="25.15" customHeight="true" x14ac:dyDescent="0.2">
      <c r="B412" s="1041"/>
      <c r="C412" s="1154" t="s">
        <v>330</v>
      </c>
      <c r="D412" s="1155"/>
      <c r="E412" s="759">
        <v>0.49835186105294837</v>
      </c>
      <c r="F412" s="671"/>
      <c r="G412" s="671"/>
      <c r="H412" s="1155" t="s">
        <v>331</v>
      </c>
      <c r="I412" s="1155"/>
      <c r="J412" s="760">
        <v>0.49992752518301808</v>
      </c>
      <c r="K412" s="671"/>
      <c r="L412" s="671"/>
      <c r="M412" s="1155" t="s">
        <v>333</v>
      </c>
      <c r="N412" s="1155"/>
      <c r="O412" s="761">
        <v>0.47345440910032527</v>
      </c>
      <c r="P412" s="671"/>
      <c r="Q412" s="671"/>
      <c r="V412" s="390"/>
      <c r="W412" s="390"/>
      <c r="X412" s="390"/>
      <c r="Y412" s="390"/>
      <c r="Z412" s="390"/>
      <c r="AA412" s="390"/>
      <c r="AB412" s="390"/>
      <c r="AC412" s="390"/>
      <c r="AD412" s="390"/>
      <c r="AE412" s="390"/>
      <c r="AF412" s="390"/>
      <c r="AG412" s="390"/>
      <c r="AH412" s="390"/>
      <c r="AI412" s="390"/>
      <c r="AJ412" s="390"/>
      <c r="AK412" s="390"/>
      <c r="AL412" s="390"/>
      <c r="AM412" s="390"/>
      <c r="AN412" s="390"/>
      <c r="AO412" s="390"/>
      <c r="AP412" s="390"/>
      <c r="AQ412" s="390"/>
      <c r="AR412" s="390"/>
      <c r="AS412" s="390"/>
      <c r="AT412" s="390"/>
      <c r="AU412" s="390"/>
      <c r="AV412" s="390"/>
      <c r="AW412" s="390"/>
      <c r="AX412" s="390"/>
      <c r="AY412" s="390"/>
      <c r="AZ412" s="390"/>
      <c r="BA412" s="392"/>
      <c r="BB412" s="469"/>
      <c r="BC412" s="392"/>
      <c r="BD412" s="392"/>
      <c r="BE412" s="392"/>
      <c r="BF412" s="392"/>
      <c r="BG412" s="392"/>
      <c r="BH412" s="392"/>
      <c r="BI412" s="392"/>
      <c r="BJ412" s="392"/>
      <c r="BK412" s="392"/>
      <c r="BL412" s="392"/>
      <c r="BM412" s="392"/>
      <c r="BN412" s="392"/>
      <c r="BO412" s="392"/>
      <c r="BP412" s="392"/>
      <c r="BQ412" s="392"/>
      <c r="BR412" s="392"/>
      <c r="BS412" s="392"/>
      <c r="BT412" s="392"/>
      <c r="BU412" s="392"/>
      <c r="BV412" s="393"/>
      <c r="BW412" s="393"/>
      <c r="BX412" s="393"/>
      <c r="BY412" s="393"/>
      <c r="BZ412" s="393"/>
      <c r="CA412" s="393"/>
      <c r="CB412" s="393"/>
      <c r="CC412" s="393"/>
      <c r="CD412" s="393"/>
      <c r="CE412" s="393"/>
      <c r="CF412" s="393"/>
      <c r="CG412" s="393"/>
      <c r="CH412" s="393"/>
      <c r="CI412" s="393"/>
      <c r="CJ412" s="393"/>
      <c r="CK412" s="393"/>
      <c r="CL412" s="393"/>
      <c r="CM412" s="393"/>
      <c r="CN412" s="393"/>
      <c r="CO412" s="393"/>
      <c r="CP412" s="393"/>
      <c r="CQ412" s="393"/>
      <c r="CR412" s="393"/>
      <c r="CS412" s="393"/>
      <c r="CT412" s="393"/>
      <c r="CU412" s="393"/>
      <c r="CV412" s="393"/>
      <c r="CW412" s="393"/>
      <c r="CX412" s="393"/>
      <c r="CY412" s="393"/>
      <c r="CZ412" s="393"/>
    </row>
    <row r="413" s="397" customFormat="true" ht="25.15" customHeight="true" x14ac:dyDescent="0.2">
      <c r="B413" s="1041"/>
      <c r="C413" s="1154" t="s">
        <v>332</v>
      </c>
      <c r="D413" s="1155"/>
      <c r="E413" s="759">
        <v>0.49805709020781963</v>
      </c>
      <c r="F413" s="671"/>
      <c r="G413" s="671"/>
      <c r="H413" s="1155" t="s">
        <v>333</v>
      </c>
      <c r="I413" s="1155"/>
      <c r="J413" s="760">
        <v>0.48920182331360984</v>
      </c>
      <c r="K413" s="671"/>
      <c r="L413" s="671"/>
      <c r="M413" s="1155" t="s">
        <v>329</v>
      </c>
      <c r="N413" s="1155"/>
      <c r="O413" s="761">
        <v>0.45921731701736174</v>
      </c>
      <c r="P413" s="671"/>
      <c r="Q413" s="671"/>
      <c r="V413" s="390"/>
      <c r="W413" s="390"/>
      <c r="X413" s="390"/>
      <c r="Y413" s="390"/>
      <c r="Z413" s="390"/>
      <c r="AA413" s="390"/>
      <c r="AB413" s="390"/>
      <c r="AC413" s="390"/>
      <c r="AD413" s="390"/>
      <c r="AE413" s="390"/>
      <c r="AF413" s="390"/>
      <c r="AG413" s="390"/>
      <c r="AH413" s="390"/>
      <c r="AI413" s="390"/>
      <c r="AJ413" s="390"/>
      <c r="AK413" s="390"/>
      <c r="AL413" s="390"/>
      <c r="AM413" s="390"/>
      <c r="AN413" s="390"/>
      <c r="AO413" s="390"/>
      <c r="AP413" s="390"/>
      <c r="AQ413" s="390"/>
      <c r="AR413" s="390"/>
      <c r="AS413" s="390"/>
      <c r="AT413" s="390"/>
      <c r="AU413" s="390"/>
      <c r="AV413" s="390"/>
      <c r="AW413" s="390"/>
      <c r="AX413" s="390"/>
      <c r="AY413" s="390"/>
      <c r="AZ413" s="390"/>
      <c r="BA413" s="392"/>
      <c r="BB413" s="469"/>
      <c r="BC413" s="392"/>
      <c r="BD413" s="392"/>
      <c r="BE413" s="392"/>
      <c r="BF413" s="392"/>
      <c r="BG413" s="392"/>
      <c r="BH413" s="392"/>
      <c r="BI413" s="392"/>
      <c r="BJ413" s="392"/>
      <c r="BK413" s="392"/>
      <c r="BL413" s="392"/>
      <c r="BM413" s="392"/>
      <c r="BN413" s="392"/>
      <c r="BO413" s="392"/>
      <c r="BP413" s="392"/>
      <c r="BQ413" s="392"/>
      <c r="BR413" s="392"/>
      <c r="BS413" s="392"/>
      <c r="BT413" s="392"/>
      <c r="BU413" s="392"/>
      <c r="BV413" s="393"/>
      <c r="BW413" s="393"/>
      <c r="BX413" s="393"/>
      <c r="BY413" s="393"/>
      <c r="BZ413" s="393"/>
      <c r="CA413" s="393"/>
      <c r="CB413" s="393"/>
      <c r="CC413" s="393"/>
      <c r="CD413" s="393"/>
      <c r="CE413" s="393"/>
      <c r="CF413" s="393"/>
      <c r="CG413" s="393"/>
      <c r="CH413" s="393"/>
      <c r="CI413" s="393"/>
      <c r="CJ413" s="393"/>
      <c r="CK413" s="393"/>
      <c r="CL413" s="393"/>
      <c r="CM413" s="393"/>
      <c r="CN413" s="393"/>
      <c r="CO413" s="393"/>
      <c r="CP413" s="393"/>
      <c r="CQ413" s="393"/>
      <c r="CR413" s="393"/>
      <c r="CS413" s="393"/>
      <c r="CT413" s="393"/>
      <c r="CU413" s="393"/>
      <c r="CV413" s="393"/>
      <c r="CW413" s="393"/>
      <c r="CX413" s="393"/>
      <c r="CY413" s="393"/>
      <c r="CZ413" s="393"/>
    </row>
    <row r="414" s="397" customFormat="true" ht="25.15" customHeight="true" x14ac:dyDescent="0.2">
      <c r="B414" s="1041"/>
      <c r="C414" s="1154" t="s">
        <v>333</v>
      </c>
      <c r="D414" s="1155"/>
      <c r="E414" s="759">
        <v>0.49225223674937235</v>
      </c>
      <c r="F414" s="671"/>
      <c r="G414" s="671"/>
      <c r="H414" s="1155" t="s">
        <v>334</v>
      </c>
      <c r="I414" s="1155"/>
      <c r="J414" s="760">
        <v>0.47846210729743494</v>
      </c>
      <c r="K414" s="671"/>
      <c r="L414" s="671"/>
      <c r="M414" s="1155" t="s">
        <v>335</v>
      </c>
      <c r="N414" s="1155"/>
      <c r="O414" s="761">
        <v>0.41103015544621641</v>
      </c>
      <c r="P414" s="671"/>
      <c r="Q414" s="671"/>
      <c r="V414" s="390"/>
      <c r="W414" s="390"/>
      <c r="X414" s="390"/>
      <c r="Y414" s="390"/>
      <c r="Z414" s="390"/>
      <c r="AA414" s="390"/>
      <c r="AB414" s="390"/>
      <c r="AC414" s="390"/>
      <c r="AD414" s="390"/>
      <c r="AE414" s="390"/>
      <c r="AF414" s="390"/>
      <c r="AG414" s="390"/>
      <c r="AH414" s="390"/>
      <c r="AI414" s="390"/>
      <c r="AJ414" s="390"/>
      <c r="AK414" s="390"/>
      <c r="AL414" s="390"/>
      <c r="AM414" s="390"/>
      <c r="AN414" s="390"/>
      <c r="AO414" s="390"/>
      <c r="AP414" s="390"/>
      <c r="AQ414" s="390"/>
      <c r="AR414" s="390"/>
      <c r="AS414" s="390"/>
      <c r="AT414" s="390"/>
      <c r="AU414" s="390"/>
      <c r="AV414" s="390"/>
      <c r="AW414" s="390"/>
      <c r="AX414" s="390"/>
      <c r="AY414" s="390"/>
      <c r="AZ414" s="390"/>
      <c r="BA414" s="392"/>
      <c r="BB414" s="469"/>
      <c r="BC414" s="392"/>
      <c r="BD414" s="392"/>
      <c r="BE414" s="392"/>
      <c r="BF414" s="392"/>
      <c r="BG414" s="392"/>
      <c r="BH414" s="392"/>
      <c r="BI414" s="392"/>
      <c r="BJ414" s="392"/>
      <c r="BK414" s="392"/>
      <c r="BL414" s="392"/>
      <c r="BM414" s="392"/>
      <c r="BN414" s="392"/>
      <c r="BO414" s="392"/>
      <c r="BP414" s="392"/>
      <c r="BQ414" s="392"/>
      <c r="BR414" s="392"/>
      <c r="BS414" s="392"/>
      <c r="BT414" s="392"/>
      <c r="BU414" s="392"/>
      <c r="BV414" s="393"/>
      <c r="BW414" s="393"/>
      <c r="BX414" s="393"/>
      <c r="BY414" s="393"/>
      <c r="BZ414" s="393"/>
      <c r="CA414" s="393"/>
      <c r="CB414" s="393"/>
      <c r="CC414" s="393"/>
      <c r="CD414" s="393"/>
      <c r="CE414" s="393"/>
      <c r="CF414" s="393"/>
      <c r="CG414" s="393"/>
      <c r="CH414" s="393"/>
      <c r="CI414" s="393"/>
      <c r="CJ414" s="393"/>
      <c r="CK414" s="393"/>
      <c r="CL414" s="393"/>
      <c r="CM414" s="393"/>
      <c r="CN414" s="393"/>
      <c r="CO414" s="393"/>
      <c r="CP414" s="393"/>
      <c r="CQ414" s="393"/>
      <c r="CR414" s="393"/>
      <c r="CS414" s="393"/>
      <c r="CT414" s="393"/>
      <c r="CU414" s="393"/>
      <c r="CV414" s="393"/>
      <c r="CW414" s="393"/>
      <c r="CX414" s="393"/>
      <c r="CY414" s="393"/>
      <c r="CZ414" s="393"/>
    </row>
    <row r="415" s="397" customFormat="true" ht="25.15" customHeight="true" x14ac:dyDescent="0.2">
      <c r="B415" s="1041"/>
      <c r="C415" s="1154" t="s">
        <v>334</v>
      </c>
      <c r="D415" s="1155"/>
      <c r="E415" s="759">
        <v>0.47064009543282298</v>
      </c>
      <c r="F415" s="671"/>
      <c r="G415" s="671"/>
      <c r="H415" s="1155" t="s">
        <v>330</v>
      </c>
      <c r="I415" s="1155"/>
      <c r="J415" s="760">
        <v>0.4743277814326452</v>
      </c>
      <c r="K415" s="671"/>
      <c r="L415" s="671"/>
      <c r="M415" s="1155" t="s">
        <v>336</v>
      </c>
      <c r="N415" s="1155"/>
      <c r="O415" s="761">
        <v>-0.39096080819246426</v>
      </c>
      <c r="P415" s="671"/>
      <c r="Q415" s="671"/>
      <c r="V415" s="390"/>
      <c r="W415" s="390"/>
      <c r="X415" s="390"/>
      <c r="Y415" s="390"/>
      <c r="Z415" s="390"/>
      <c r="AA415" s="390"/>
      <c r="AB415" s="390"/>
      <c r="AC415" s="390"/>
      <c r="AD415" s="390"/>
      <c r="AE415" s="390"/>
      <c r="AF415" s="390"/>
      <c r="AG415" s="390"/>
      <c r="AH415" s="390"/>
      <c r="AI415" s="390"/>
      <c r="AJ415" s="390"/>
      <c r="AK415" s="390"/>
      <c r="AL415" s="390"/>
      <c r="AM415" s="390"/>
      <c r="AN415" s="390"/>
      <c r="AO415" s="390"/>
      <c r="AP415" s="390"/>
      <c r="AQ415" s="390"/>
      <c r="AR415" s="390"/>
      <c r="AS415" s="390"/>
      <c r="AT415" s="390"/>
      <c r="AU415" s="390"/>
      <c r="AV415" s="390"/>
      <c r="AW415" s="390"/>
      <c r="AX415" s="390"/>
      <c r="AY415" s="390"/>
      <c r="AZ415" s="390"/>
      <c r="BA415" s="392"/>
      <c r="BB415" s="469"/>
      <c r="BC415" s="392"/>
      <c r="BD415" s="392"/>
      <c r="BE415" s="392"/>
      <c r="BF415" s="392"/>
      <c r="BG415" s="392"/>
      <c r="BH415" s="392"/>
      <c r="BI415" s="392"/>
      <c r="BJ415" s="392"/>
      <c r="BK415" s="392"/>
      <c r="BL415" s="392"/>
      <c r="BM415" s="392"/>
      <c r="BN415" s="392"/>
      <c r="BO415" s="392"/>
      <c r="BP415" s="392"/>
      <c r="BQ415" s="392"/>
      <c r="BR415" s="392"/>
      <c r="BS415" s="392"/>
      <c r="BT415" s="392"/>
      <c r="BU415" s="392"/>
      <c r="BV415" s="393"/>
      <c r="BW415" s="393"/>
      <c r="BX415" s="393"/>
      <c r="BY415" s="393"/>
      <c r="BZ415" s="393"/>
      <c r="CA415" s="393"/>
      <c r="CB415" s="393"/>
      <c r="CC415" s="393"/>
      <c r="CD415" s="393"/>
      <c r="CE415" s="393"/>
      <c r="CF415" s="393"/>
      <c r="CG415" s="393"/>
      <c r="CH415" s="393"/>
      <c r="CI415" s="393"/>
      <c r="CJ415" s="393"/>
      <c r="CK415" s="393"/>
      <c r="CL415" s="393"/>
      <c r="CM415" s="393"/>
      <c r="CN415" s="393"/>
      <c r="CO415" s="393"/>
      <c r="CP415" s="393"/>
      <c r="CQ415" s="393"/>
      <c r="CR415" s="393"/>
      <c r="CS415" s="393"/>
      <c r="CT415" s="393"/>
      <c r="CU415" s="393"/>
      <c r="CV415" s="393"/>
      <c r="CW415" s="393"/>
      <c r="CX415" s="393"/>
      <c r="CY415" s="393"/>
      <c r="CZ415" s="393"/>
    </row>
    <row r="416" s="397" customFormat="true" ht="25.15" customHeight="true" x14ac:dyDescent="0.2">
      <c r="B416" s="1041"/>
      <c r="C416" s="1154" t="s">
        <v>337</v>
      </c>
      <c r="D416" s="1155"/>
      <c r="E416" s="759">
        <v>0.42031021133605345</v>
      </c>
      <c r="F416" s="671"/>
      <c r="G416" s="671"/>
      <c r="H416" s="1155" t="s">
        <v>337</v>
      </c>
      <c r="I416" s="1155"/>
      <c r="J416" s="760">
        <v>0.42854885196354264</v>
      </c>
      <c r="K416" s="671"/>
      <c r="L416" s="671"/>
      <c r="M416" s="1155" t="s">
        <v>331</v>
      </c>
      <c r="N416" s="1155"/>
      <c r="O416" s="761">
        <v>0.38999141432330681</v>
      </c>
      <c r="P416" s="671"/>
      <c r="Q416" s="671"/>
      <c r="V416" s="390"/>
      <c r="W416" s="390"/>
      <c r="X416" s="390"/>
      <c r="Y416" s="390"/>
      <c r="Z416" s="390"/>
      <c r="AA416" s="390"/>
      <c r="AB416" s="390"/>
      <c r="AC416" s="390"/>
      <c r="AD416" s="390"/>
      <c r="AE416" s="390"/>
      <c r="AF416" s="390"/>
      <c r="AG416" s="390"/>
      <c r="AH416" s="390"/>
      <c r="AI416" s="390"/>
      <c r="AJ416" s="390"/>
      <c r="AK416" s="390"/>
      <c r="AL416" s="390"/>
      <c r="AM416" s="390"/>
      <c r="AN416" s="390"/>
      <c r="AO416" s="390"/>
      <c r="AP416" s="390"/>
      <c r="AQ416" s="390"/>
      <c r="AR416" s="390"/>
      <c r="AS416" s="390"/>
      <c r="AT416" s="390"/>
      <c r="AU416" s="390"/>
      <c r="AV416" s="390"/>
      <c r="AW416" s="390"/>
      <c r="AX416" s="390"/>
      <c r="AY416" s="390"/>
      <c r="AZ416" s="390"/>
      <c r="BA416" s="392"/>
      <c r="BB416" s="469"/>
      <c r="BC416" s="392"/>
      <c r="BD416" s="392"/>
      <c r="BE416" s="392"/>
      <c r="BF416" s="392"/>
      <c r="BG416" s="392"/>
      <c r="BH416" s="392"/>
      <c r="BI416" s="392"/>
      <c r="BJ416" s="392"/>
      <c r="BK416" s="392"/>
      <c r="BL416" s="392"/>
      <c r="BM416" s="392"/>
      <c r="BN416" s="392"/>
      <c r="BO416" s="392"/>
      <c r="BP416" s="392"/>
      <c r="BQ416" s="392"/>
      <c r="BR416" s="392"/>
      <c r="BS416" s="392"/>
      <c r="BT416" s="392"/>
      <c r="BU416" s="392"/>
      <c r="BV416" s="393"/>
      <c r="BW416" s="393"/>
      <c r="BX416" s="393"/>
      <c r="BY416" s="393"/>
      <c r="BZ416" s="393"/>
      <c r="CA416" s="393"/>
      <c r="CB416" s="393"/>
      <c r="CC416" s="393"/>
      <c r="CD416" s="393"/>
      <c r="CE416" s="393"/>
      <c r="CF416" s="393"/>
      <c r="CG416" s="393"/>
      <c r="CH416" s="393"/>
      <c r="CI416" s="393"/>
      <c r="CJ416" s="393"/>
      <c r="CK416" s="393"/>
      <c r="CL416" s="393"/>
      <c r="CM416" s="393"/>
      <c r="CN416" s="393"/>
      <c r="CO416" s="393"/>
      <c r="CP416" s="393"/>
      <c r="CQ416" s="393"/>
      <c r="CR416" s="393"/>
      <c r="CS416" s="393"/>
      <c r="CT416" s="393"/>
      <c r="CU416" s="393"/>
      <c r="CV416" s="393"/>
      <c r="CW416" s="393"/>
      <c r="CX416" s="393"/>
      <c r="CY416" s="393"/>
      <c r="CZ416" s="393"/>
    </row>
    <row r="417" s="397" customFormat="true" ht="25.15" customHeight="true" x14ac:dyDescent="0.2">
      <c r="B417" s="1041"/>
      <c r="C417" s="1154" t="s">
        <v>336</v>
      </c>
      <c r="D417" s="1155"/>
      <c r="E417" s="759">
        <v>-0.42022157812749128</v>
      </c>
      <c r="F417" s="671"/>
      <c r="G417" s="671"/>
      <c r="H417" s="1155" t="s">
        <v>336</v>
      </c>
      <c r="I417" s="1155"/>
      <c r="J417" s="760">
        <v>-0.40244313960500566</v>
      </c>
      <c r="K417" s="671"/>
      <c r="L417" s="671"/>
      <c r="M417" s="1155" t="s">
        <v>334</v>
      </c>
      <c r="N417" s="1155"/>
      <c r="O417" s="761">
        <v>0.36898939723515267</v>
      </c>
      <c r="P417" s="671"/>
      <c r="Q417" s="671"/>
      <c r="V417" s="390"/>
      <c r="W417" s="390"/>
      <c r="X417" s="390"/>
      <c r="Y417" s="390"/>
      <c r="Z417" s="390"/>
      <c r="AA417" s="390"/>
      <c r="AB417" s="390"/>
      <c r="AC417" s="390"/>
      <c r="AD417" s="390"/>
      <c r="AE417" s="390"/>
      <c r="AF417" s="390"/>
      <c r="AG417" s="390"/>
      <c r="AH417" s="390"/>
      <c r="AI417" s="390"/>
      <c r="AJ417" s="390"/>
      <c r="AK417" s="390"/>
      <c r="AL417" s="390"/>
      <c r="AM417" s="390"/>
      <c r="AN417" s="390"/>
      <c r="AO417" s="390"/>
      <c r="AP417" s="390"/>
      <c r="AQ417" s="390"/>
      <c r="AR417" s="390"/>
      <c r="AS417" s="390"/>
      <c r="AT417" s="390"/>
      <c r="AU417" s="390"/>
      <c r="AV417" s="390"/>
      <c r="AW417" s="390"/>
      <c r="AX417" s="390"/>
      <c r="AY417" s="390"/>
      <c r="AZ417" s="390"/>
      <c r="BA417" s="392"/>
      <c r="BB417" s="469"/>
      <c r="BC417" s="392"/>
      <c r="BD417" s="392"/>
      <c r="BE417" s="392"/>
      <c r="BF417" s="392"/>
      <c r="BG417" s="392"/>
      <c r="BH417" s="392"/>
      <c r="BI417" s="392"/>
      <c r="BJ417" s="392"/>
      <c r="BK417" s="392"/>
      <c r="BL417" s="392"/>
      <c r="BM417" s="392"/>
      <c r="BN417" s="392"/>
      <c r="BO417" s="392"/>
      <c r="BP417" s="392"/>
      <c r="BQ417" s="392"/>
      <c r="BR417" s="392"/>
      <c r="BS417" s="392"/>
      <c r="BT417" s="392"/>
      <c r="BU417" s="392"/>
      <c r="BV417" s="393"/>
      <c r="BW417" s="393"/>
      <c r="BX417" s="393"/>
      <c r="BY417" s="393"/>
      <c r="BZ417" s="393"/>
      <c r="CA417" s="393"/>
      <c r="CB417" s="393"/>
      <c r="CC417" s="393"/>
      <c r="CD417" s="393"/>
      <c r="CE417" s="393"/>
      <c r="CF417" s="393"/>
      <c r="CG417" s="393"/>
      <c r="CH417" s="393"/>
      <c r="CI417" s="393"/>
      <c r="CJ417" s="393"/>
      <c r="CK417" s="393"/>
      <c r="CL417" s="393"/>
      <c r="CM417" s="393"/>
      <c r="CN417" s="393"/>
      <c r="CO417" s="393"/>
      <c r="CP417" s="393"/>
      <c r="CQ417" s="393"/>
      <c r="CR417" s="393"/>
      <c r="CS417" s="393"/>
      <c r="CT417" s="393"/>
      <c r="CU417" s="393"/>
      <c r="CV417" s="393"/>
      <c r="CW417" s="393"/>
      <c r="CX417" s="393"/>
      <c r="CY417" s="393"/>
      <c r="CZ417" s="393"/>
    </row>
    <row r="418" s="397" customFormat="true" ht="25.15" customHeight="true" x14ac:dyDescent="0.2">
      <c r="B418" s="1041"/>
      <c r="C418" s="1154" t="s">
        <v>335</v>
      </c>
      <c r="D418" s="1155"/>
      <c r="E418" s="759">
        <v>0.39786448675746472</v>
      </c>
      <c r="F418" s="671"/>
      <c r="G418" s="671"/>
      <c r="H418" s="1155" t="s">
        <v>335</v>
      </c>
      <c r="I418" s="1155"/>
      <c r="J418" s="760">
        <v>0.36813229002498382</v>
      </c>
      <c r="K418" s="671"/>
      <c r="L418" s="671"/>
      <c r="M418" s="1155" t="s">
        <v>337</v>
      </c>
      <c r="N418" s="1155"/>
      <c r="O418" s="761">
        <v>0.35691835210893841</v>
      </c>
      <c r="P418" s="671"/>
      <c r="Q418" s="671"/>
      <c r="V418" s="390"/>
      <c r="W418" s="390"/>
      <c r="X418" s="390"/>
      <c r="Y418" s="390"/>
      <c r="Z418" s="390"/>
      <c r="AA418" s="390"/>
      <c r="AB418" s="390"/>
      <c r="AC418" s="390"/>
      <c r="AD418" s="390"/>
      <c r="AE418" s="390"/>
      <c r="AF418" s="390"/>
      <c r="AG418" s="390"/>
      <c r="AH418" s="390"/>
      <c r="AI418" s="390"/>
      <c r="AJ418" s="390"/>
      <c r="AK418" s="390"/>
      <c r="AL418" s="390"/>
      <c r="AM418" s="390"/>
      <c r="AN418" s="390"/>
      <c r="AO418" s="390"/>
      <c r="AP418" s="390"/>
      <c r="AQ418" s="390"/>
      <c r="AR418" s="390"/>
      <c r="AS418" s="390"/>
      <c r="AT418" s="390"/>
      <c r="AU418" s="390"/>
      <c r="AV418" s="390"/>
      <c r="AW418" s="390"/>
      <c r="AX418" s="390"/>
      <c r="AY418" s="390"/>
      <c r="AZ418" s="390"/>
      <c r="BA418" s="392"/>
      <c r="BB418" s="469"/>
      <c r="BC418" s="392"/>
      <c r="BD418" s="392"/>
      <c r="BE418" s="392"/>
      <c r="BF418" s="392"/>
      <c r="BG418" s="392"/>
      <c r="BH418" s="392"/>
      <c r="BI418" s="392"/>
      <c r="BJ418" s="392"/>
      <c r="BK418" s="392"/>
      <c r="BL418" s="392"/>
      <c r="BM418" s="392"/>
      <c r="BN418" s="392"/>
      <c r="BO418" s="392"/>
      <c r="BP418" s="392"/>
      <c r="BQ418" s="392"/>
      <c r="BR418" s="392"/>
      <c r="BS418" s="392"/>
      <c r="BT418" s="392"/>
      <c r="BU418" s="392"/>
      <c r="BV418" s="393"/>
      <c r="BW418" s="393"/>
      <c r="BX418" s="393"/>
      <c r="BY418" s="393"/>
      <c r="BZ418" s="393"/>
      <c r="CA418" s="393"/>
      <c r="CB418" s="393"/>
      <c r="CC418" s="393"/>
      <c r="CD418" s="393"/>
      <c r="CE418" s="393"/>
      <c r="CF418" s="393"/>
      <c r="CG418" s="393"/>
      <c r="CH418" s="393"/>
      <c r="CI418" s="393"/>
      <c r="CJ418" s="393"/>
      <c r="CK418" s="393"/>
      <c r="CL418" s="393"/>
      <c r="CM418" s="393"/>
      <c r="CN418" s="393"/>
      <c r="CO418" s="393"/>
      <c r="CP418" s="393"/>
      <c r="CQ418" s="393"/>
      <c r="CR418" s="393"/>
      <c r="CS418" s="393"/>
      <c r="CT418" s="393"/>
      <c r="CU418" s="393"/>
      <c r="CV418" s="393"/>
      <c r="CW418" s="393"/>
      <c r="CX418" s="393"/>
      <c r="CY418" s="393"/>
      <c r="CZ418" s="393"/>
    </row>
    <row r="419" s="397" customFormat="true" ht="25.15" customHeight="true" x14ac:dyDescent="0.2">
      <c r="B419" s="1041"/>
      <c r="C419" s="1154" t="s">
        <v>338</v>
      </c>
      <c r="D419" s="1155"/>
      <c r="E419" s="759">
        <v>0.29966722212254532</v>
      </c>
      <c r="F419" s="671"/>
      <c r="G419" s="671"/>
      <c r="H419" s="1155" t="s">
        <v>338</v>
      </c>
      <c r="I419" s="1155"/>
      <c r="J419" s="760">
        <v>0.29941990563195869</v>
      </c>
      <c r="K419" s="671"/>
      <c r="L419" s="671"/>
      <c r="M419" s="1155" t="s">
        <v>339</v>
      </c>
      <c r="N419" s="1155"/>
      <c r="O419" s="761">
        <v>0.28802016889443349</v>
      </c>
      <c r="P419" s="671"/>
      <c r="Q419" s="671"/>
      <c r="V419" s="390"/>
      <c r="W419" s="390"/>
      <c r="X419" s="390"/>
      <c r="Y419" s="390"/>
      <c r="Z419" s="390"/>
      <c r="AA419" s="390"/>
      <c r="AB419" s="390"/>
      <c r="AC419" s="390"/>
      <c r="AD419" s="390"/>
      <c r="AE419" s="390"/>
      <c r="AF419" s="390"/>
      <c r="AG419" s="390"/>
      <c r="AH419" s="390"/>
      <c r="AI419" s="390"/>
      <c r="AJ419" s="390"/>
      <c r="AK419" s="390"/>
      <c r="AL419" s="390"/>
      <c r="AM419" s="390"/>
      <c r="AN419" s="390"/>
      <c r="AO419" s="390"/>
      <c r="AP419" s="390"/>
      <c r="AQ419" s="390"/>
      <c r="AR419" s="390"/>
      <c r="AS419" s="390"/>
      <c r="AT419" s="390"/>
      <c r="AU419" s="390"/>
      <c r="AV419" s="390"/>
      <c r="AW419" s="390"/>
      <c r="AX419" s="390"/>
      <c r="AY419" s="390"/>
      <c r="AZ419" s="390"/>
      <c r="BA419" s="392"/>
      <c r="BB419" s="469"/>
      <c r="BC419" s="392"/>
      <c r="BD419" s="392"/>
      <c r="BE419" s="392"/>
      <c r="BF419" s="392"/>
      <c r="BG419" s="392"/>
      <c r="BH419" s="392"/>
      <c r="BI419" s="392"/>
      <c r="BJ419" s="392"/>
      <c r="BK419" s="392"/>
      <c r="BL419" s="392"/>
      <c r="BM419" s="392"/>
      <c r="BN419" s="392"/>
      <c r="BO419" s="392"/>
      <c r="BP419" s="392"/>
      <c r="BQ419" s="392"/>
      <c r="BR419" s="392"/>
      <c r="BS419" s="392"/>
      <c r="BT419" s="392"/>
      <c r="BU419" s="392"/>
      <c r="BV419" s="393"/>
      <c r="BW419" s="393"/>
      <c r="BX419" s="393"/>
      <c r="BY419" s="393"/>
      <c r="BZ419" s="393"/>
      <c r="CA419" s="393"/>
      <c r="CB419" s="393"/>
      <c r="CC419" s="393"/>
      <c r="CD419" s="393"/>
      <c r="CE419" s="393"/>
      <c r="CF419" s="393"/>
      <c r="CG419" s="393"/>
      <c r="CH419" s="393"/>
      <c r="CI419" s="393"/>
      <c r="CJ419" s="393"/>
      <c r="CK419" s="393"/>
      <c r="CL419" s="393"/>
      <c r="CM419" s="393"/>
      <c r="CN419" s="393"/>
      <c r="CO419" s="393"/>
      <c r="CP419" s="393"/>
      <c r="CQ419" s="393"/>
      <c r="CR419" s="393"/>
      <c r="CS419" s="393"/>
      <c r="CT419" s="393"/>
      <c r="CU419" s="393"/>
      <c r="CV419" s="393"/>
      <c r="CW419" s="393"/>
      <c r="CX419" s="393"/>
      <c r="CY419" s="393"/>
      <c r="CZ419" s="393"/>
    </row>
    <row r="420" s="397" customFormat="true" ht="25.15" customHeight="true" x14ac:dyDescent="0.2">
      <c r="B420" s="1041"/>
      <c r="C420" s="1154" t="s">
        <v>339</v>
      </c>
      <c r="D420" s="1155"/>
      <c r="E420" s="759">
        <v>0.28500480777372339</v>
      </c>
      <c r="F420" s="671"/>
      <c r="G420" s="671"/>
      <c r="H420" s="1155" t="s">
        <v>339</v>
      </c>
      <c r="I420" s="1155"/>
      <c r="J420" s="760">
        <v>0.26445299666174005</v>
      </c>
      <c r="K420" s="671"/>
      <c r="L420" s="671"/>
      <c r="M420" s="1155" t="s">
        <v>340</v>
      </c>
      <c r="N420" s="1155"/>
      <c r="O420" s="761">
        <v>-0.28575934345246523</v>
      </c>
      <c r="P420" s="671"/>
      <c r="Q420" s="671"/>
      <c r="V420" s="390"/>
      <c r="W420" s="390"/>
      <c r="X420" s="390"/>
      <c r="Y420" s="390"/>
      <c r="Z420" s="390"/>
      <c r="AA420" s="390"/>
      <c r="AB420" s="390"/>
      <c r="AC420" s="390"/>
      <c r="AD420" s="390"/>
      <c r="AE420" s="390"/>
      <c r="AF420" s="390"/>
      <c r="AG420" s="390"/>
      <c r="AH420" s="390"/>
      <c r="AI420" s="390"/>
      <c r="AJ420" s="390"/>
      <c r="AK420" s="390"/>
      <c r="AL420" s="390"/>
      <c r="AM420" s="390"/>
      <c r="AN420" s="390"/>
      <c r="AO420" s="390"/>
      <c r="AP420" s="390"/>
      <c r="AQ420" s="390"/>
      <c r="AR420" s="390"/>
      <c r="AS420" s="390"/>
      <c r="AT420" s="390"/>
      <c r="AU420" s="390"/>
      <c r="AV420" s="390"/>
      <c r="AW420" s="390"/>
      <c r="AX420" s="390"/>
      <c r="AY420" s="390"/>
      <c r="AZ420" s="390"/>
      <c r="BA420" s="392"/>
      <c r="BB420" s="469"/>
      <c r="BC420" s="392"/>
      <c r="BD420" s="392"/>
      <c r="BE420" s="392"/>
      <c r="BF420" s="392"/>
      <c r="BG420" s="392"/>
      <c r="BH420" s="392"/>
      <c r="BI420" s="392"/>
      <c r="BJ420" s="392"/>
      <c r="BK420" s="392"/>
      <c r="BL420" s="392"/>
      <c r="BM420" s="392"/>
      <c r="BN420" s="392"/>
      <c r="BO420" s="392"/>
      <c r="BP420" s="392"/>
      <c r="BQ420" s="392"/>
      <c r="BR420" s="392"/>
      <c r="BS420" s="392"/>
      <c r="BT420" s="392"/>
      <c r="BU420" s="392"/>
      <c r="BV420" s="393"/>
      <c r="BW420" s="393"/>
      <c r="BX420" s="393"/>
      <c r="BY420" s="393"/>
      <c r="BZ420" s="393"/>
      <c r="CA420" s="393"/>
      <c r="CB420" s="393"/>
      <c r="CC420" s="393"/>
      <c r="CD420" s="393"/>
      <c r="CE420" s="393"/>
      <c r="CF420" s="393"/>
      <c r="CG420" s="393"/>
      <c r="CH420" s="393"/>
      <c r="CI420" s="393"/>
      <c r="CJ420" s="393"/>
      <c r="CK420" s="393"/>
      <c r="CL420" s="393"/>
      <c r="CM420" s="393"/>
      <c r="CN420" s="393"/>
      <c r="CO420" s="393"/>
      <c r="CP420" s="393"/>
      <c r="CQ420" s="393"/>
      <c r="CR420" s="393"/>
      <c r="CS420" s="393"/>
      <c r="CT420" s="393"/>
      <c r="CU420" s="393"/>
      <c r="CV420" s="393"/>
      <c r="CW420" s="393"/>
      <c r="CX420" s="393"/>
      <c r="CY420" s="393"/>
      <c r="CZ420" s="393"/>
    </row>
    <row r="421" s="397" customFormat="true" ht="25.15" customHeight="true" x14ac:dyDescent="0.2">
      <c r="B421" s="1041"/>
      <c r="C421" s="1154" t="s">
        <v>340</v>
      </c>
      <c r="D421" s="1155"/>
      <c r="E421" s="759">
        <v>-0.20651155102963498</v>
      </c>
      <c r="F421" s="671"/>
      <c r="G421" s="671"/>
      <c r="H421" s="1155" t="s">
        <v>341</v>
      </c>
      <c r="I421" s="1155"/>
      <c r="J421" s="760">
        <v>0.21006771385673584</v>
      </c>
      <c r="K421" s="671"/>
      <c r="L421" s="671"/>
      <c r="M421" s="1155" t="s">
        <v>342</v>
      </c>
      <c r="N421" s="1155"/>
      <c r="O421" s="761">
        <v>-0.27319227946526453</v>
      </c>
      <c r="P421" s="671"/>
      <c r="Q421" s="671"/>
      <c r="V421" s="390"/>
      <c r="W421" s="390"/>
      <c r="X421" s="390"/>
      <c r="Y421" s="390"/>
      <c r="Z421" s="390"/>
      <c r="AA421" s="390"/>
      <c r="AB421" s="390"/>
      <c r="AC421" s="390"/>
      <c r="AD421" s="390"/>
      <c r="AE421" s="390"/>
      <c r="AF421" s="390"/>
      <c r="AG421" s="390"/>
      <c r="AH421" s="390"/>
      <c r="AI421" s="390"/>
      <c r="AJ421" s="390"/>
      <c r="AK421" s="390"/>
      <c r="AL421" s="390"/>
      <c r="AM421" s="390"/>
      <c r="AN421" s="390"/>
      <c r="AO421" s="390"/>
      <c r="AP421" s="390"/>
      <c r="AQ421" s="390"/>
      <c r="AR421" s="390"/>
      <c r="AS421" s="390"/>
      <c r="AT421" s="390"/>
      <c r="AU421" s="390"/>
      <c r="AV421" s="390"/>
      <c r="AW421" s="390"/>
      <c r="AX421" s="390"/>
      <c r="AY421" s="390"/>
      <c r="AZ421" s="390"/>
      <c r="BA421" s="392"/>
      <c r="BB421" s="469"/>
      <c r="BC421" s="392"/>
      <c r="BD421" s="392"/>
      <c r="BE421" s="392"/>
      <c r="BF421" s="392"/>
      <c r="BG421" s="392"/>
      <c r="BH421" s="392"/>
      <c r="BI421" s="392"/>
      <c r="BJ421" s="392"/>
      <c r="BK421" s="392"/>
      <c r="BL421" s="392"/>
      <c r="BM421" s="392"/>
      <c r="BN421" s="392"/>
      <c r="BO421" s="392"/>
      <c r="BP421" s="392"/>
      <c r="BQ421" s="392"/>
      <c r="BR421" s="392"/>
      <c r="BS421" s="392"/>
      <c r="BT421" s="392"/>
      <c r="BU421" s="392"/>
      <c r="BV421" s="393"/>
      <c r="BW421" s="393"/>
      <c r="BX421" s="393"/>
      <c r="BY421" s="393"/>
      <c r="BZ421" s="393"/>
      <c r="CA421" s="393"/>
      <c r="CB421" s="393"/>
      <c r="CC421" s="393"/>
      <c r="CD421" s="393"/>
      <c r="CE421" s="393"/>
      <c r="CF421" s="393"/>
      <c r="CG421" s="393"/>
      <c r="CH421" s="393"/>
      <c r="CI421" s="393"/>
      <c r="CJ421" s="393"/>
      <c r="CK421" s="393"/>
      <c r="CL421" s="393"/>
      <c r="CM421" s="393"/>
      <c r="CN421" s="393"/>
      <c r="CO421" s="393"/>
      <c r="CP421" s="393"/>
      <c r="CQ421" s="393"/>
      <c r="CR421" s="393"/>
      <c r="CS421" s="393"/>
      <c r="CT421" s="393"/>
      <c r="CU421" s="393"/>
      <c r="CV421" s="393"/>
      <c r="CW421" s="393"/>
      <c r="CX421" s="393"/>
      <c r="CY421" s="393"/>
      <c r="CZ421" s="393"/>
    </row>
    <row r="422" s="397" customFormat="true" ht="25.15" customHeight="true" x14ac:dyDescent="0.2">
      <c r="B422" s="1041"/>
      <c r="C422" s="1154" t="s">
        <v>341</v>
      </c>
      <c r="D422" s="1155"/>
      <c r="E422" s="759">
        <v>0.19678417420092309</v>
      </c>
      <c r="F422" s="671"/>
      <c r="G422" s="671"/>
      <c r="H422" s="1155" t="s">
        <v>343</v>
      </c>
      <c r="I422" s="1155"/>
      <c r="J422" s="760">
        <v>0.1940305369636913</v>
      </c>
      <c r="K422" s="671"/>
      <c r="L422" s="671"/>
      <c r="M422" s="1155" t="s">
        <v>344</v>
      </c>
      <c r="N422" s="1155"/>
      <c r="O422" s="761">
        <v>0.2631002879189499</v>
      </c>
      <c r="P422" s="671"/>
      <c r="Q422" s="671"/>
      <c r="V422" s="390"/>
      <c r="W422" s="390"/>
      <c r="X422" s="390"/>
      <c r="Y422" s="390"/>
      <c r="Z422" s="390"/>
      <c r="AA422" s="390"/>
      <c r="AB422" s="390"/>
      <c r="AC422" s="390"/>
      <c r="AD422" s="390"/>
      <c r="AE422" s="390"/>
      <c r="AF422" s="390"/>
      <c r="AG422" s="390"/>
      <c r="AH422" s="390"/>
      <c r="AI422" s="390"/>
      <c r="AJ422" s="390"/>
      <c r="AK422" s="390"/>
      <c r="AL422" s="390"/>
      <c r="AM422" s="390"/>
      <c r="AN422" s="390"/>
      <c r="AO422" s="390"/>
      <c r="AP422" s="390"/>
      <c r="AQ422" s="390"/>
      <c r="AR422" s="390"/>
      <c r="AS422" s="390"/>
      <c r="AT422" s="390"/>
      <c r="AU422" s="390"/>
      <c r="AV422" s="390"/>
      <c r="AW422" s="390"/>
      <c r="AX422" s="390"/>
      <c r="AY422" s="390"/>
      <c r="AZ422" s="390"/>
      <c r="BA422" s="392"/>
      <c r="BB422" s="469"/>
      <c r="BC422" s="392"/>
      <c r="BD422" s="392"/>
      <c r="BE422" s="392"/>
      <c r="BF422" s="392"/>
      <c r="BG422" s="392"/>
      <c r="BH422" s="392"/>
      <c r="BI422" s="392"/>
      <c r="BJ422" s="392"/>
      <c r="BK422" s="392"/>
      <c r="BL422" s="392"/>
      <c r="BM422" s="392"/>
      <c r="BN422" s="392"/>
      <c r="BO422" s="392"/>
      <c r="BP422" s="392"/>
      <c r="BQ422" s="392"/>
      <c r="BR422" s="392"/>
      <c r="BS422" s="392"/>
      <c r="BT422" s="392"/>
      <c r="BU422" s="392"/>
      <c r="BV422" s="393"/>
      <c r="BW422" s="393"/>
      <c r="BX422" s="393"/>
      <c r="BY422" s="393"/>
      <c r="BZ422" s="393"/>
      <c r="CA422" s="393"/>
      <c r="CB422" s="393"/>
      <c r="CC422" s="393"/>
      <c r="CD422" s="393"/>
      <c r="CE422" s="393"/>
      <c r="CF422" s="393"/>
      <c r="CG422" s="393"/>
      <c r="CH422" s="393"/>
      <c r="CI422" s="393"/>
      <c r="CJ422" s="393"/>
      <c r="CK422" s="393"/>
      <c r="CL422" s="393"/>
      <c r="CM422" s="393"/>
      <c r="CN422" s="393"/>
      <c r="CO422" s="393"/>
      <c r="CP422" s="393"/>
      <c r="CQ422" s="393"/>
      <c r="CR422" s="393"/>
      <c r="CS422" s="393"/>
      <c r="CT422" s="393"/>
      <c r="CU422" s="393"/>
      <c r="CV422" s="393"/>
      <c r="CW422" s="393"/>
      <c r="CX422" s="393"/>
      <c r="CY422" s="393"/>
      <c r="CZ422" s="393"/>
    </row>
    <row r="423" s="397" customFormat="true" ht="25.15" customHeight="true" x14ac:dyDescent="0.2">
      <c r="B423" s="1041"/>
      <c r="C423" s="1154" t="s">
        <v>343</v>
      </c>
      <c r="D423" s="1155"/>
      <c r="E423" s="759">
        <v>0.18839079755173541</v>
      </c>
      <c r="F423" s="671"/>
      <c r="G423" s="671"/>
      <c r="H423" s="1155" t="s">
        <v>340</v>
      </c>
      <c r="I423" s="1155"/>
      <c r="J423" s="760">
        <v>-0.17236091556364835</v>
      </c>
      <c r="K423" s="671"/>
      <c r="L423" s="671"/>
      <c r="M423" s="1155" t="s">
        <v>338</v>
      </c>
      <c r="N423" s="1155"/>
      <c r="O423" s="761">
        <v>0.24608380433325139</v>
      </c>
      <c r="P423" s="671"/>
      <c r="Q423" s="671"/>
      <c r="V423" s="390"/>
      <c r="W423" s="390"/>
      <c r="X423" s="390"/>
      <c r="Y423" s="390"/>
      <c r="Z423" s="390"/>
      <c r="AA423" s="390"/>
      <c r="AB423" s="390"/>
      <c r="AC423" s="390"/>
      <c r="AD423" s="390"/>
      <c r="AE423" s="390"/>
      <c r="AF423" s="390"/>
      <c r="AG423" s="390"/>
      <c r="AH423" s="390"/>
      <c r="AI423" s="390"/>
      <c r="AJ423" s="390"/>
      <c r="AK423" s="390"/>
      <c r="AL423" s="390"/>
      <c r="AM423" s="390"/>
      <c r="AN423" s="390"/>
      <c r="AO423" s="390"/>
      <c r="AP423" s="390"/>
      <c r="AQ423" s="390"/>
      <c r="AR423" s="390"/>
      <c r="AS423" s="390"/>
      <c r="AT423" s="390"/>
      <c r="AU423" s="390"/>
      <c r="AV423" s="390"/>
      <c r="AW423" s="390"/>
      <c r="AX423" s="390"/>
      <c r="AY423" s="390"/>
      <c r="AZ423" s="390"/>
      <c r="BA423" s="392"/>
      <c r="BB423" s="469"/>
      <c r="BC423" s="392"/>
      <c r="BD423" s="392"/>
      <c r="BE423" s="392"/>
      <c r="BF423" s="392"/>
      <c r="BG423" s="392"/>
      <c r="BH423" s="392"/>
      <c r="BI423" s="392"/>
      <c r="BJ423" s="392"/>
      <c r="BK423" s="392"/>
      <c r="BL423" s="392"/>
      <c r="BM423" s="392"/>
      <c r="BN423" s="392"/>
      <c r="BO423" s="392"/>
      <c r="BP423" s="392"/>
      <c r="BQ423" s="392"/>
      <c r="BR423" s="392"/>
      <c r="BS423" s="392"/>
      <c r="BT423" s="392"/>
      <c r="BU423" s="392"/>
      <c r="BV423" s="393"/>
      <c r="BW423" s="393"/>
      <c r="BX423" s="393"/>
      <c r="BY423" s="393"/>
      <c r="BZ423" s="393"/>
      <c r="CA423" s="393"/>
      <c r="CB423" s="393"/>
      <c r="CC423" s="393"/>
      <c r="CD423" s="393"/>
      <c r="CE423" s="393"/>
      <c r="CF423" s="393"/>
      <c r="CG423" s="393"/>
      <c r="CH423" s="393"/>
      <c r="CI423" s="393"/>
      <c r="CJ423" s="393"/>
      <c r="CK423" s="393"/>
      <c r="CL423" s="393"/>
      <c r="CM423" s="393"/>
      <c r="CN423" s="393"/>
      <c r="CO423" s="393"/>
      <c r="CP423" s="393"/>
      <c r="CQ423" s="393"/>
      <c r="CR423" s="393"/>
      <c r="CS423" s="393"/>
      <c r="CT423" s="393"/>
      <c r="CU423" s="393"/>
      <c r="CV423" s="393"/>
      <c r="CW423" s="393"/>
      <c r="CX423" s="393"/>
      <c r="CY423" s="393"/>
      <c r="CZ423" s="393"/>
    </row>
    <row r="424" s="397" customFormat="true" ht="25.15" customHeight="true" x14ac:dyDescent="0.2">
      <c r="B424" s="1041"/>
      <c r="C424" s="1154" t="s">
        <v>344</v>
      </c>
      <c r="D424" s="1155"/>
      <c r="E424" s="759">
        <v>0.18598878466772992</v>
      </c>
      <c r="F424" s="671"/>
      <c r="G424" s="671"/>
      <c r="H424" s="1155" t="s">
        <v>344</v>
      </c>
      <c r="I424" s="1155"/>
      <c r="J424" s="760">
        <v>0.16862362362810532</v>
      </c>
      <c r="K424" s="671"/>
      <c r="L424" s="671"/>
      <c r="M424" s="1155" t="s">
        <v>341</v>
      </c>
      <c r="N424" s="1155"/>
      <c r="O424" s="761">
        <v>0.19841157787942496</v>
      </c>
      <c r="P424" s="671"/>
      <c r="Q424" s="671"/>
      <c r="V424" s="390"/>
      <c r="W424" s="390"/>
      <c r="X424" s="390"/>
      <c r="Y424" s="390"/>
      <c r="Z424" s="390"/>
      <c r="AA424" s="390"/>
      <c r="AB424" s="390"/>
      <c r="AC424" s="390"/>
      <c r="AD424" s="390"/>
      <c r="AE424" s="390"/>
      <c r="AF424" s="390"/>
      <c r="AG424" s="390"/>
      <c r="AH424" s="390"/>
      <c r="AI424" s="390"/>
      <c r="AJ424" s="390"/>
      <c r="AK424" s="390"/>
      <c r="AL424" s="390"/>
      <c r="AM424" s="390"/>
      <c r="AN424" s="390"/>
      <c r="AO424" s="390"/>
      <c r="AP424" s="390"/>
      <c r="AQ424" s="390"/>
      <c r="AR424" s="390"/>
      <c r="AS424" s="390"/>
      <c r="AT424" s="390"/>
      <c r="AU424" s="390"/>
      <c r="AV424" s="390"/>
      <c r="AW424" s="390"/>
      <c r="AX424" s="390"/>
      <c r="AY424" s="390"/>
      <c r="AZ424" s="390"/>
      <c r="BA424" s="392"/>
      <c r="BB424" s="469"/>
      <c r="BC424" s="392"/>
      <c r="BD424" s="392"/>
      <c r="BE424" s="392"/>
      <c r="BF424" s="392"/>
      <c r="BG424" s="392"/>
      <c r="BH424" s="392"/>
      <c r="BI424" s="392"/>
      <c r="BJ424" s="392"/>
      <c r="BK424" s="392"/>
      <c r="BL424" s="392"/>
      <c r="BM424" s="392"/>
      <c r="BN424" s="392"/>
      <c r="BO424" s="392"/>
      <c r="BP424" s="392"/>
      <c r="BQ424" s="392"/>
      <c r="BR424" s="392"/>
      <c r="BS424" s="392"/>
      <c r="BT424" s="392"/>
      <c r="BU424" s="392"/>
      <c r="BV424" s="393"/>
      <c r="BW424" s="393"/>
      <c r="BX424" s="393"/>
      <c r="BY424" s="393"/>
      <c r="BZ424" s="393"/>
      <c r="CA424" s="393"/>
      <c r="CB424" s="393"/>
      <c r="CC424" s="393"/>
      <c r="CD424" s="393"/>
      <c r="CE424" s="393"/>
      <c r="CF424" s="393"/>
      <c r="CG424" s="393"/>
      <c r="CH424" s="393"/>
      <c r="CI424" s="393"/>
      <c r="CJ424" s="393"/>
      <c r="CK424" s="393"/>
      <c r="CL424" s="393"/>
      <c r="CM424" s="393"/>
      <c r="CN424" s="393"/>
      <c r="CO424" s="393"/>
      <c r="CP424" s="393"/>
      <c r="CQ424" s="393"/>
      <c r="CR424" s="393"/>
      <c r="CS424" s="393"/>
      <c r="CT424" s="393"/>
      <c r="CU424" s="393"/>
      <c r="CV424" s="393"/>
      <c r="CW424" s="393"/>
      <c r="CX424" s="393"/>
      <c r="CY424" s="393"/>
      <c r="CZ424" s="393"/>
    </row>
    <row r="425" s="397" customFormat="true" ht="25.15" customHeight="true" x14ac:dyDescent="0.2">
      <c r="B425" s="1041"/>
      <c r="C425" s="1154" t="s">
        <v>345</v>
      </c>
      <c r="D425" s="1155"/>
      <c r="E425" s="759">
        <v>0.15443588606520517</v>
      </c>
      <c r="F425" s="671"/>
      <c r="G425" s="671"/>
      <c r="H425" s="1155" t="s">
        <v>345</v>
      </c>
      <c r="I425" s="1155"/>
      <c r="J425" s="760">
        <v>0.1417476034854962</v>
      </c>
      <c r="K425" s="671"/>
      <c r="L425" s="671"/>
      <c r="M425" s="1155" t="s">
        <v>346</v>
      </c>
      <c r="N425" s="1155"/>
      <c r="O425" s="761">
        <v>0.17893519901933311</v>
      </c>
      <c r="P425" s="671"/>
      <c r="Q425" s="671"/>
      <c r="V425" s="390"/>
      <c r="W425" s="390"/>
      <c r="X425" s="390"/>
      <c r="Y425" s="390"/>
      <c r="Z425" s="390"/>
      <c r="AA425" s="390"/>
      <c r="AB425" s="390"/>
      <c r="AC425" s="390"/>
      <c r="AD425" s="390"/>
      <c r="AE425" s="390"/>
      <c r="AF425" s="390"/>
      <c r="AG425" s="390"/>
      <c r="AH425" s="390"/>
      <c r="AI425" s="390"/>
      <c r="AJ425" s="390"/>
      <c r="AK425" s="390"/>
      <c r="AL425" s="390"/>
      <c r="AM425" s="390"/>
      <c r="AN425" s="390"/>
      <c r="AO425" s="390"/>
      <c r="AP425" s="390"/>
      <c r="AQ425" s="390"/>
      <c r="AR425" s="390"/>
      <c r="AS425" s="390"/>
      <c r="AT425" s="390"/>
      <c r="AU425" s="390"/>
      <c r="AV425" s="390"/>
      <c r="AW425" s="390"/>
      <c r="AX425" s="390"/>
      <c r="AY425" s="390"/>
      <c r="AZ425" s="390"/>
      <c r="BA425" s="392"/>
      <c r="BB425" s="469"/>
      <c r="BC425" s="392"/>
      <c r="BD425" s="392"/>
      <c r="BE425" s="392"/>
      <c r="BF425" s="392"/>
      <c r="BG425" s="392"/>
      <c r="BH425" s="392"/>
      <c r="BI425" s="392"/>
      <c r="BJ425" s="392"/>
      <c r="BK425" s="392"/>
      <c r="BL425" s="392"/>
      <c r="BM425" s="392"/>
      <c r="BN425" s="392"/>
      <c r="BO425" s="392"/>
      <c r="BP425" s="392"/>
      <c r="BQ425" s="392"/>
      <c r="BR425" s="392"/>
      <c r="BS425" s="392"/>
      <c r="BT425" s="392"/>
      <c r="BU425" s="392"/>
      <c r="BV425" s="393"/>
      <c r="BW425" s="393"/>
      <c r="BX425" s="393"/>
      <c r="BY425" s="393"/>
      <c r="BZ425" s="393"/>
      <c r="CA425" s="393"/>
      <c r="CB425" s="393"/>
      <c r="CC425" s="393"/>
      <c r="CD425" s="393"/>
      <c r="CE425" s="393"/>
      <c r="CF425" s="393"/>
      <c r="CG425" s="393"/>
      <c r="CH425" s="393"/>
      <c r="CI425" s="393"/>
      <c r="CJ425" s="393"/>
      <c r="CK425" s="393"/>
      <c r="CL425" s="393"/>
      <c r="CM425" s="393"/>
      <c r="CN425" s="393"/>
      <c r="CO425" s="393"/>
      <c r="CP425" s="393"/>
      <c r="CQ425" s="393"/>
      <c r="CR425" s="393"/>
      <c r="CS425" s="393"/>
      <c r="CT425" s="393"/>
      <c r="CU425" s="393"/>
      <c r="CV425" s="393"/>
      <c r="CW425" s="393"/>
      <c r="CX425" s="393"/>
      <c r="CY425" s="393"/>
      <c r="CZ425" s="393"/>
    </row>
    <row r="426" s="397" customFormat="true" ht="25.15" customHeight="true" x14ac:dyDescent="0.2">
      <c r="B426" s="1041"/>
      <c r="C426" s="1154" t="s">
        <v>347</v>
      </c>
      <c r="D426" s="1155"/>
      <c r="E426" s="759">
        <v>-0.15072977080396341</v>
      </c>
      <c r="F426" s="671"/>
      <c r="G426" s="671"/>
      <c r="H426" s="1155" t="s">
        <v>347</v>
      </c>
      <c r="I426" s="1155"/>
      <c r="J426" s="760">
        <v>-0.13616083544761343</v>
      </c>
      <c r="K426" s="671"/>
      <c r="L426" s="671"/>
      <c r="M426" s="1155" t="s">
        <v>345</v>
      </c>
      <c r="N426" s="1155"/>
      <c r="O426" s="761">
        <v>0.15145114909962965</v>
      </c>
      <c r="P426" s="671"/>
      <c r="Q426" s="671"/>
      <c r="V426" s="390"/>
      <c r="W426" s="390"/>
      <c r="X426" s="390"/>
      <c r="Y426" s="390"/>
      <c r="Z426" s="390"/>
      <c r="AA426" s="390"/>
      <c r="AB426" s="390"/>
      <c r="AC426" s="390"/>
      <c r="AD426" s="390"/>
      <c r="AE426" s="390"/>
      <c r="AF426" s="390"/>
      <c r="AG426" s="390"/>
      <c r="AH426" s="390"/>
      <c r="AI426" s="390"/>
      <c r="AJ426" s="390"/>
      <c r="AK426" s="390"/>
      <c r="AL426" s="390"/>
      <c r="AM426" s="390"/>
      <c r="AN426" s="390"/>
      <c r="AO426" s="390"/>
      <c r="AP426" s="390"/>
      <c r="AQ426" s="390"/>
      <c r="AR426" s="390"/>
      <c r="AS426" s="390"/>
      <c r="AT426" s="390"/>
      <c r="AU426" s="390"/>
      <c r="AV426" s="390"/>
      <c r="AW426" s="390"/>
      <c r="AX426" s="390"/>
      <c r="AY426" s="390"/>
      <c r="AZ426" s="390"/>
      <c r="BA426" s="392"/>
      <c r="BB426" s="469"/>
      <c r="BC426" s="392"/>
      <c r="BD426" s="392"/>
      <c r="BE426" s="392"/>
      <c r="BF426" s="392"/>
      <c r="BG426" s="392"/>
      <c r="BH426" s="392"/>
      <c r="BI426" s="392"/>
      <c r="BJ426" s="392"/>
      <c r="BK426" s="392"/>
      <c r="BL426" s="392"/>
      <c r="BM426" s="392"/>
      <c r="BN426" s="392"/>
      <c r="BO426" s="392"/>
      <c r="BP426" s="392"/>
      <c r="BQ426" s="392"/>
      <c r="BR426" s="392"/>
      <c r="BS426" s="392"/>
      <c r="BT426" s="392"/>
      <c r="BU426" s="392"/>
      <c r="BV426" s="393"/>
      <c r="BW426" s="393"/>
      <c r="BX426" s="393"/>
      <c r="BY426" s="393"/>
      <c r="BZ426" s="393"/>
      <c r="CA426" s="393"/>
      <c r="CB426" s="393"/>
      <c r="CC426" s="393"/>
      <c r="CD426" s="393"/>
      <c r="CE426" s="393"/>
      <c r="CF426" s="393"/>
      <c r="CG426" s="393"/>
      <c r="CH426" s="393"/>
      <c r="CI426" s="393"/>
      <c r="CJ426" s="393"/>
      <c r="CK426" s="393"/>
      <c r="CL426" s="393"/>
      <c r="CM426" s="393"/>
      <c r="CN426" s="393"/>
      <c r="CO426" s="393"/>
      <c r="CP426" s="393"/>
      <c r="CQ426" s="393"/>
      <c r="CR426" s="393"/>
      <c r="CS426" s="393"/>
      <c r="CT426" s="393"/>
      <c r="CU426" s="393"/>
      <c r="CV426" s="393"/>
      <c r="CW426" s="393"/>
      <c r="CX426" s="393"/>
      <c r="CY426" s="393"/>
      <c r="CZ426" s="393"/>
    </row>
    <row r="427" s="397" customFormat="true" ht="25.15" customHeight="true" x14ac:dyDescent="0.2">
      <c r="B427" s="1041"/>
      <c r="C427" s="1154" t="s">
        <v>253</v>
      </c>
      <c r="D427" s="1155"/>
      <c r="E427" s="759">
        <v>0.13665858337908068</v>
      </c>
      <c r="F427" s="671"/>
      <c r="G427" s="671"/>
      <c r="H427" s="1155" t="s">
        <v>348</v>
      </c>
      <c r="I427" s="1155"/>
      <c r="J427" s="760">
        <v>-0.12845891988610769</v>
      </c>
      <c r="K427" s="671"/>
      <c r="L427" s="671"/>
      <c r="M427" s="1155" t="s">
        <v>253</v>
      </c>
      <c r="N427" s="1155"/>
      <c r="O427" s="761">
        <v>0.13974080556675994</v>
      </c>
      <c r="P427" s="671"/>
      <c r="Q427" s="671"/>
      <c r="V427" s="390"/>
      <c r="W427" s="390"/>
      <c r="X427" s="390"/>
      <c r="Y427" s="390"/>
      <c r="Z427" s="390"/>
      <c r="AA427" s="390"/>
      <c r="AB427" s="390"/>
      <c r="AC427" s="390"/>
      <c r="AD427" s="390"/>
      <c r="AE427" s="390"/>
      <c r="AF427" s="390"/>
      <c r="AG427" s="390"/>
      <c r="AH427" s="390"/>
      <c r="AI427" s="390"/>
      <c r="AJ427" s="390"/>
      <c r="AK427" s="390"/>
      <c r="AL427" s="390"/>
      <c r="AM427" s="390"/>
      <c r="AN427" s="390"/>
      <c r="AO427" s="390"/>
      <c r="AP427" s="390"/>
      <c r="AQ427" s="390"/>
      <c r="AR427" s="390"/>
      <c r="AS427" s="390"/>
      <c r="AT427" s="390"/>
      <c r="AU427" s="390"/>
      <c r="AV427" s="390"/>
      <c r="AW427" s="390"/>
      <c r="AX427" s="390"/>
      <c r="AY427" s="390"/>
      <c r="AZ427" s="390"/>
      <c r="BA427" s="392"/>
      <c r="BB427" s="469"/>
      <c r="BC427" s="392"/>
      <c r="BD427" s="392"/>
      <c r="BE427" s="392"/>
      <c r="BF427" s="392"/>
      <c r="BG427" s="392"/>
      <c r="BH427" s="392"/>
      <c r="BI427" s="392"/>
      <c r="BJ427" s="392"/>
      <c r="BK427" s="392"/>
      <c r="BL427" s="392"/>
      <c r="BM427" s="392"/>
      <c r="BN427" s="392"/>
      <c r="BO427" s="392"/>
      <c r="BP427" s="392"/>
      <c r="BQ427" s="392"/>
      <c r="BR427" s="392"/>
      <c r="BS427" s="392"/>
      <c r="BT427" s="392"/>
      <c r="BU427" s="392"/>
      <c r="BV427" s="393"/>
      <c r="BW427" s="393"/>
      <c r="BX427" s="393"/>
      <c r="BY427" s="393"/>
      <c r="BZ427" s="393"/>
      <c r="CA427" s="393"/>
      <c r="CB427" s="393"/>
      <c r="CC427" s="393"/>
      <c r="CD427" s="393"/>
      <c r="CE427" s="393"/>
      <c r="CF427" s="393"/>
      <c r="CG427" s="393"/>
      <c r="CH427" s="393"/>
      <c r="CI427" s="393"/>
      <c r="CJ427" s="393"/>
      <c r="CK427" s="393"/>
      <c r="CL427" s="393"/>
      <c r="CM427" s="393"/>
      <c r="CN427" s="393"/>
      <c r="CO427" s="393"/>
      <c r="CP427" s="393"/>
      <c r="CQ427" s="393"/>
      <c r="CR427" s="393"/>
      <c r="CS427" s="393"/>
      <c r="CT427" s="393"/>
      <c r="CU427" s="393"/>
      <c r="CV427" s="393"/>
      <c r="CW427" s="393"/>
      <c r="CX427" s="393"/>
      <c r="CY427" s="393"/>
      <c r="CZ427" s="393"/>
    </row>
    <row r="428" s="397" customFormat="true" ht="25.15" customHeight="true" x14ac:dyDescent="0.2">
      <c r="B428" s="1041"/>
      <c r="C428" s="1154" t="s">
        <v>346</v>
      </c>
      <c r="D428" s="1155"/>
      <c r="E428" s="759">
        <v>0.12834419261572444</v>
      </c>
      <c r="F428" s="671"/>
      <c r="G428" s="671"/>
      <c r="H428" s="1155" t="s">
        <v>253</v>
      </c>
      <c r="I428" s="1155"/>
      <c r="J428" s="760">
        <v>0.11691410284894516</v>
      </c>
      <c r="K428" s="671"/>
      <c r="L428" s="671"/>
      <c r="M428" s="1155" t="s">
        <v>349</v>
      </c>
      <c r="N428" s="1155"/>
      <c r="O428" s="761">
        <v>0.1086113466699624</v>
      </c>
      <c r="P428" s="671"/>
      <c r="Q428" s="671"/>
      <c r="V428" s="390"/>
      <c r="W428" s="390"/>
      <c r="X428" s="390"/>
      <c r="Y428" s="390"/>
      <c r="Z428" s="390"/>
      <c r="AA428" s="390"/>
      <c r="AB428" s="390"/>
      <c r="AC428" s="390"/>
      <c r="AD428" s="390"/>
      <c r="AE428" s="390"/>
      <c r="AF428" s="390"/>
      <c r="AG428" s="390"/>
      <c r="AH428" s="390"/>
      <c r="AI428" s="390"/>
      <c r="AJ428" s="390"/>
      <c r="AK428" s="390"/>
      <c r="AL428" s="390"/>
      <c r="AM428" s="390"/>
      <c r="AN428" s="390"/>
      <c r="AO428" s="390"/>
      <c r="AP428" s="390"/>
      <c r="AQ428" s="390"/>
      <c r="AR428" s="390"/>
      <c r="AS428" s="390"/>
      <c r="AT428" s="390"/>
      <c r="AU428" s="390"/>
      <c r="AV428" s="390"/>
      <c r="AW428" s="390"/>
      <c r="AX428" s="390"/>
      <c r="AY428" s="390"/>
      <c r="AZ428" s="390"/>
      <c r="BA428" s="392"/>
      <c r="BB428" s="469"/>
      <c r="BC428" s="392"/>
      <c r="BD428" s="392"/>
      <c r="BE428" s="392"/>
      <c r="BF428" s="392"/>
      <c r="BG428" s="392"/>
      <c r="BH428" s="392"/>
      <c r="BI428" s="392"/>
      <c r="BJ428" s="392"/>
      <c r="BK428" s="392"/>
      <c r="BL428" s="392"/>
      <c r="BM428" s="392"/>
      <c r="BN428" s="392"/>
      <c r="BO428" s="392"/>
      <c r="BP428" s="392"/>
      <c r="BQ428" s="392"/>
      <c r="BR428" s="392"/>
      <c r="BS428" s="392"/>
      <c r="BT428" s="392"/>
      <c r="BU428" s="392"/>
      <c r="BV428" s="393"/>
      <c r="BW428" s="393"/>
      <c r="BX428" s="393"/>
      <c r="BY428" s="393"/>
      <c r="BZ428" s="393"/>
      <c r="CA428" s="393"/>
      <c r="CB428" s="393"/>
      <c r="CC428" s="393"/>
      <c r="CD428" s="393"/>
      <c r="CE428" s="393"/>
      <c r="CF428" s="393"/>
      <c r="CG428" s="393"/>
      <c r="CH428" s="393"/>
      <c r="CI428" s="393"/>
      <c r="CJ428" s="393"/>
      <c r="CK428" s="393"/>
      <c r="CL428" s="393"/>
      <c r="CM428" s="393"/>
      <c r="CN428" s="393"/>
      <c r="CO428" s="393"/>
      <c r="CP428" s="393"/>
      <c r="CQ428" s="393"/>
      <c r="CR428" s="393"/>
      <c r="CS428" s="393"/>
      <c r="CT428" s="393"/>
      <c r="CU428" s="393"/>
      <c r="CV428" s="393"/>
      <c r="CW428" s="393"/>
      <c r="CX428" s="393"/>
      <c r="CY428" s="393"/>
      <c r="CZ428" s="393"/>
    </row>
    <row r="429" s="397" customFormat="true" ht="25.15" customHeight="true" x14ac:dyDescent="0.2">
      <c r="B429" s="1041"/>
      <c r="C429" s="1154" t="s">
        <v>342</v>
      </c>
      <c r="D429" s="1155"/>
      <c r="E429" s="759">
        <v>-0.12284969139694989</v>
      </c>
      <c r="F429" s="671"/>
      <c r="G429" s="671"/>
      <c r="H429" s="1155" t="s">
        <v>349</v>
      </c>
      <c r="I429" s="1155"/>
      <c r="J429" s="760">
        <v>9.2970586872962266E-2</v>
      </c>
      <c r="K429" s="671"/>
      <c r="L429" s="671"/>
      <c r="M429" s="1155" t="s">
        <v>343</v>
      </c>
      <c r="N429" s="1155"/>
      <c r="O429" s="761">
        <v>8.8778692389348421E-2</v>
      </c>
      <c r="P429" s="671"/>
      <c r="Q429" s="671"/>
      <c r="V429" s="390"/>
      <c r="W429" s="390"/>
      <c r="X429" s="390"/>
      <c r="Y429" s="390"/>
      <c r="Z429" s="390"/>
      <c r="AA429" s="390"/>
      <c r="AB429" s="390"/>
      <c r="AC429" s="390"/>
      <c r="AD429" s="390"/>
      <c r="AE429" s="390"/>
      <c r="AF429" s="390"/>
      <c r="AG429" s="390"/>
      <c r="AH429" s="390"/>
      <c r="AI429" s="390"/>
      <c r="AJ429" s="390"/>
      <c r="AK429" s="390"/>
      <c r="AL429" s="390"/>
      <c r="AM429" s="390"/>
      <c r="AN429" s="390"/>
      <c r="AO429" s="390"/>
      <c r="AP429" s="390"/>
      <c r="AQ429" s="390"/>
      <c r="AR429" s="390"/>
      <c r="AS429" s="390"/>
      <c r="AT429" s="390"/>
      <c r="AU429" s="390"/>
      <c r="AV429" s="390"/>
      <c r="AW429" s="390"/>
      <c r="AX429" s="390"/>
      <c r="AY429" s="390"/>
      <c r="AZ429" s="390"/>
      <c r="BA429" s="392"/>
      <c r="BB429" s="469"/>
      <c r="BC429" s="392"/>
      <c r="BD429" s="392"/>
      <c r="BE429" s="392"/>
      <c r="BF429" s="392"/>
      <c r="BG429" s="392"/>
      <c r="BH429" s="392"/>
      <c r="BI429" s="392"/>
      <c r="BJ429" s="392"/>
      <c r="BK429" s="392"/>
      <c r="BL429" s="392"/>
      <c r="BM429" s="392"/>
      <c r="BN429" s="392"/>
      <c r="BO429" s="392"/>
      <c r="BP429" s="392"/>
      <c r="BQ429" s="392"/>
      <c r="BR429" s="392"/>
      <c r="BS429" s="392"/>
      <c r="BT429" s="392"/>
      <c r="BU429" s="392"/>
      <c r="BV429" s="393"/>
      <c r="BW429" s="393"/>
      <c r="BX429" s="393"/>
      <c r="BY429" s="393"/>
      <c r="BZ429" s="393"/>
      <c r="CA429" s="393"/>
      <c r="CB429" s="393"/>
      <c r="CC429" s="393"/>
      <c r="CD429" s="393"/>
      <c r="CE429" s="393"/>
      <c r="CF429" s="393"/>
      <c r="CG429" s="393"/>
      <c r="CH429" s="393"/>
      <c r="CI429" s="393"/>
      <c r="CJ429" s="393"/>
      <c r="CK429" s="393"/>
      <c r="CL429" s="393"/>
      <c r="CM429" s="393"/>
      <c r="CN429" s="393"/>
      <c r="CO429" s="393"/>
      <c r="CP429" s="393"/>
      <c r="CQ429" s="393"/>
      <c r="CR429" s="393"/>
      <c r="CS429" s="393"/>
      <c r="CT429" s="393"/>
      <c r="CU429" s="393"/>
      <c r="CV429" s="393"/>
      <c r="CW429" s="393"/>
      <c r="CX429" s="393"/>
      <c r="CY429" s="393"/>
      <c r="CZ429" s="393"/>
    </row>
    <row r="430" s="397" customFormat="true" ht="25.15" customHeight="true" x14ac:dyDescent="0.2">
      <c r="B430" s="1041"/>
      <c r="C430" s="1154" t="s">
        <v>349</v>
      </c>
      <c r="D430" s="1155"/>
      <c r="E430" s="759">
        <v>0.11555432606207505</v>
      </c>
      <c r="F430" s="671"/>
      <c r="G430" s="671"/>
      <c r="H430" s="1155" t="s">
        <v>350</v>
      </c>
      <c r="I430" s="1155"/>
      <c r="J430" s="760">
        <v>7.8798647349572856E-2</v>
      </c>
      <c r="K430" s="671"/>
      <c r="L430" s="671"/>
      <c r="M430" s="1155" t="s">
        <v>351</v>
      </c>
      <c r="N430" s="1155"/>
      <c r="O430" s="761">
        <v>8.4040798716290027E-2</v>
      </c>
      <c r="P430" s="671"/>
      <c r="Q430" s="671"/>
      <c r="V430" s="390"/>
      <c r="W430" s="390"/>
      <c r="X430" s="390"/>
      <c r="Y430" s="390"/>
      <c r="Z430" s="390"/>
      <c r="AA430" s="390"/>
      <c r="AB430" s="390"/>
      <c r="AC430" s="390"/>
      <c r="AD430" s="390"/>
      <c r="AE430" s="390"/>
      <c r="AF430" s="390"/>
      <c r="AG430" s="390"/>
      <c r="AH430" s="390"/>
      <c r="AI430" s="390"/>
      <c r="AJ430" s="390"/>
      <c r="AK430" s="390"/>
      <c r="AL430" s="390"/>
      <c r="AM430" s="390"/>
      <c r="AN430" s="390"/>
      <c r="AO430" s="390"/>
      <c r="AP430" s="390"/>
      <c r="AQ430" s="390"/>
      <c r="AR430" s="390"/>
      <c r="AS430" s="390"/>
      <c r="AT430" s="390"/>
      <c r="AU430" s="390"/>
      <c r="AV430" s="390"/>
      <c r="AW430" s="390"/>
      <c r="AX430" s="390"/>
      <c r="AY430" s="390"/>
      <c r="AZ430" s="390"/>
      <c r="BA430" s="392"/>
      <c r="BB430" s="469"/>
      <c r="BC430" s="392"/>
      <c r="BD430" s="392"/>
      <c r="BE430" s="392"/>
      <c r="BF430" s="392"/>
      <c r="BG430" s="392"/>
      <c r="BH430" s="392"/>
      <c r="BI430" s="392"/>
      <c r="BJ430" s="392"/>
      <c r="BK430" s="392"/>
      <c r="BL430" s="392"/>
      <c r="BM430" s="392"/>
      <c r="BN430" s="392"/>
      <c r="BO430" s="392"/>
      <c r="BP430" s="392"/>
      <c r="BQ430" s="392"/>
      <c r="BR430" s="392"/>
      <c r="BS430" s="392"/>
      <c r="BT430" s="392"/>
      <c r="BU430" s="392"/>
      <c r="BV430" s="393"/>
      <c r="BW430" s="393"/>
      <c r="BX430" s="393"/>
      <c r="BY430" s="393"/>
      <c r="BZ430" s="393"/>
      <c r="CA430" s="393"/>
      <c r="CB430" s="393"/>
      <c r="CC430" s="393"/>
      <c r="CD430" s="393"/>
      <c r="CE430" s="393"/>
      <c r="CF430" s="393"/>
      <c r="CG430" s="393"/>
      <c r="CH430" s="393"/>
      <c r="CI430" s="393"/>
      <c r="CJ430" s="393"/>
      <c r="CK430" s="393"/>
      <c r="CL430" s="393"/>
      <c r="CM430" s="393"/>
      <c r="CN430" s="393"/>
      <c r="CO430" s="393"/>
      <c r="CP430" s="393"/>
      <c r="CQ430" s="393"/>
      <c r="CR430" s="393"/>
      <c r="CS430" s="393"/>
      <c r="CT430" s="393"/>
      <c r="CU430" s="393"/>
      <c r="CV430" s="393"/>
      <c r="CW430" s="393"/>
      <c r="CX430" s="393"/>
      <c r="CY430" s="393"/>
      <c r="CZ430" s="393"/>
    </row>
    <row r="431" s="397" customFormat="true" ht="25.15" customHeight="true" x14ac:dyDescent="0.2">
      <c r="B431" s="1041"/>
      <c r="C431" s="1154" t="s">
        <v>348</v>
      </c>
      <c r="D431" s="1155"/>
      <c r="E431" s="759">
        <v>-0.11441521101308891</v>
      </c>
      <c r="F431" s="671"/>
      <c r="G431" s="671"/>
      <c r="H431" s="1155" t="s">
        <v>352</v>
      </c>
      <c r="I431" s="1155"/>
      <c r="J431" s="760">
        <v>7.8711226663997227E-2</v>
      </c>
      <c r="K431" s="671"/>
      <c r="L431" s="671"/>
      <c r="M431" s="1155" t="s">
        <v>347</v>
      </c>
      <c r="N431" s="1155"/>
      <c r="O431" s="761">
        <v>-8.2758808238933237E-2</v>
      </c>
      <c r="P431" s="671"/>
      <c r="Q431" s="671"/>
      <c r="V431" s="390"/>
      <c r="W431" s="390"/>
      <c r="X431" s="390"/>
      <c r="Y431" s="390"/>
      <c r="Z431" s="390"/>
      <c r="AA431" s="390"/>
      <c r="AB431" s="390"/>
      <c r="AC431" s="390"/>
      <c r="AD431" s="390"/>
      <c r="AE431" s="390"/>
      <c r="AF431" s="390"/>
      <c r="AG431" s="390"/>
      <c r="AH431" s="390"/>
      <c r="AI431" s="390"/>
      <c r="AJ431" s="390"/>
      <c r="AK431" s="390"/>
      <c r="AL431" s="390"/>
      <c r="AM431" s="390"/>
      <c r="AN431" s="390"/>
      <c r="AO431" s="390"/>
      <c r="AP431" s="390"/>
      <c r="AQ431" s="390"/>
      <c r="AR431" s="390"/>
      <c r="AS431" s="390"/>
      <c r="AT431" s="390"/>
      <c r="AU431" s="390"/>
      <c r="AV431" s="390"/>
      <c r="AW431" s="390"/>
      <c r="AX431" s="390"/>
      <c r="AY431" s="390"/>
      <c r="AZ431" s="390"/>
      <c r="BA431" s="392"/>
      <c r="BB431" s="469"/>
      <c r="BC431" s="392"/>
      <c r="BD431" s="392"/>
      <c r="BE431" s="392"/>
      <c r="BF431" s="392"/>
      <c r="BG431" s="392"/>
      <c r="BH431" s="392"/>
      <c r="BI431" s="392"/>
      <c r="BJ431" s="392"/>
      <c r="BK431" s="392"/>
      <c r="BL431" s="392"/>
      <c r="BM431" s="392"/>
      <c r="BN431" s="392"/>
      <c r="BO431" s="392"/>
      <c r="BP431" s="392"/>
      <c r="BQ431" s="392"/>
      <c r="BR431" s="392"/>
      <c r="BS431" s="392"/>
      <c r="BT431" s="392"/>
      <c r="BU431" s="392"/>
      <c r="BV431" s="393"/>
      <c r="BW431" s="393"/>
      <c r="BX431" s="393"/>
      <c r="BY431" s="393"/>
      <c r="BZ431" s="393"/>
      <c r="CA431" s="393"/>
      <c r="CB431" s="393"/>
      <c r="CC431" s="393"/>
      <c r="CD431" s="393"/>
      <c r="CE431" s="393"/>
      <c r="CF431" s="393"/>
      <c r="CG431" s="393"/>
      <c r="CH431" s="393"/>
      <c r="CI431" s="393"/>
      <c r="CJ431" s="393"/>
      <c r="CK431" s="393"/>
      <c r="CL431" s="393"/>
      <c r="CM431" s="393"/>
      <c r="CN431" s="393"/>
      <c r="CO431" s="393"/>
      <c r="CP431" s="393"/>
      <c r="CQ431" s="393"/>
      <c r="CR431" s="393"/>
      <c r="CS431" s="393"/>
      <c r="CT431" s="393"/>
      <c r="CU431" s="393"/>
      <c r="CV431" s="393"/>
      <c r="CW431" s="393"/>
      <c r="CX431" s="393"/>
      <c r="CY431" s="393"/>
      <c r="CZ431" s="393"/>
    </row>
    <row r="432" s="397" customFormat="true" ht="25.15" customHeight="true" x14ac:dyDescent="0.2">
      <c r="B432" s="1041"/>
      <c r="C432" s="1154" t="s">
        <v>351</v>
      </c>
      <c r="D432" s="1155"/>
      <c r="E432" s="759">
        <v>8.0067215196420266E-2</v>
      </c>
      <c r="F432" s="671"/>
      <c r="G432" s="671"/>
      <c r="H432" s="1155" t="s">
        <v>346</v>
      </c>
      <c r="I432" s="1155"/>
      <c r="J432" s="760">
        <v>6.739354742913975E-2</v>
      </c>
      <c r="K432" s="671"/>
      <c r="L432" s="671"/>
      <c r="M432" s="1155" t="s">
        <v>353</v>
      </c>
      <c r="N432" s="1155"/>
      <c r="O432" s="761">
        <v>-7.8931816097550109E-2</v>
      </c>
      <c r="P432" s="671"/>
      <c r="Q432" s="671"/>
      <c r="V432" s="390"/>
      <c r="W432" s="390"/>
      <c r="X432" s="390"/>
      <c r="Y432" s="390"/>
      <c r="Z432" s="390"/>
      <c r="AA432" s="390"/>
      <c r="AB432" s="390"/>
      <c r="AC432" s="390"/>
      <c r="AD432" s="390"/>
      <c r="AE432" s="390"/>
      <c r="AF432" s="390"/>
      <c r="AG432" s="390"/>
      <c r="AH432" s="390"/>
      <c r="AI432" s="390"/>
      <c r="AJ432" s="390"/>
      <c r="AK432" s="390"/>
      <c r="AL432" s="390"/>
      <c r="AM432" s="390"/>
      <c r="AN432" s="390"/>
      <c r="AO432" s="390"/>
      <c r="AP432" s="390"/>
      <c r="AQ432" s="390"/>
      <c r="AR432" s="390"/>
      <c r="AS432" s="390"/>
      <c r="AT432" s="390"/>
      <c r="AU432" s="390"/>
      <c r="AV432" s="390"/>
      <c r="AW432" s="390"/>
      <c r="AX432" s="390"/>
      <c r="AY432" s="390"/>
      <c r="AZ432" s="390"/>
      <c r="BA432" s="392"/>
      <c r="BB432" s="469"/>
      <c r="BC432" s="392"/>
      <c r="BD432" s="392"/>
      <c r="BE432" s="392"/>
      <c r="BF432" s="392"/>
      <c r="BG432" s="392"/>
      <c r="BH432" s="392"/>
      <c r="BI432" s="392"/>
      <c r="BJ432" s="392"/>
      <c r="BK432" s="392"/>
      <c r="BL432" s="392"/>
      <c r="BM432" s="392"/>
      <c r="BN432" s="392"/>
      <c r="BO432" s="392"/>
      <c r="BP432" s="392"/>
      <c r="BQ432" s="392"/>
      <c r="BR432" s="392"/>
      <c r="BS432" s="392"/>
      <c r="BT432" s="392"/>
      <c r="BU432" s="392"/>
      <c r="BV432" s="393"/>
      <c r="BW432" s="393"/>
      <c r="BX432" s="393"/>
      <c r="BY432" s="393"/>
      <c r="BZ432" s="393"/>
      <c r="CA432" s="393"/>
      <c r="CB432" s="393"/>
      <c r="CC432" s="393"/>
      <c r="CD432" s="393"/>
      <c r="CE432" s="393"/>
      <c r="CF432" s="393"/>
      <c r="CG432" s="393"/>
      <c r="CH432" s="393"/>
      <c r="CI432" s="393"/>
      <c r="CJ432" s="393"/>
      <c r="CK432" s="393"/>
      <c r="CL432" s="393"/>
      <c r="CM432" s="393"/>
      <c r="CN432" s="393"/>
      <c r="CO432" s="393"/>
      <c r="CP432" s="393"/>
      <c r="CQ432" s="393"/>
      <c r="CR432" s="393"/>
      <c r="CS432" s="393"/>
      <c r="CT432" s="393"/>
      <c r="CU432" s="393"/>
      <c r="CV432" s="393"/>
      <c r="CW432" s="393"/>
      <c r="CX432" s="393"/>
      <c r="CY432" s="393"/>
      <c r="CZ432" s="393"/>
    </row>
    <row r="433" s="397" customFormat="true" ht="25.15" customHeight="true" x14ac:dyDescent="0.2">
      <c r="B433" s="1041"/>
      <c r="C433" s="1154" t="s">
        <v>354</v>
      </c>
      <c r="D433" s="1155"/>
      <c r="E433" s="759">
        <v>7.4065364199157671E-2</v>
      </c>
      <c r="F433" s="671"/>
      <c r="G433" s="671"/>
      <c r="H433" s="1155" t="s">
        <v>355</v>
      </c>
      <c r="I433" s="1155"/>
      <c r="J433" s="760">
        <v>6.4278395661470381E-2</v>
      </c>
      <c r="K433" s="671"/>
      <c r="L433" s="671"/>
      <c r="M433" s="1155" t="s">
        <v>356</v>
      </c>
      <c r="N433" s="1155"/>
      <c r="O433" s="761">
        <v>-7.8045214502565935E-2</v>
      </c>
      <c r="P433" s="671"/>
      <c r="Q433" s="671"/>
      <c r="V433" s="390"/>
      <c r="W433" s="390"/>
      <c r="X433" s="390"/>
      <c r="Y433" s="390"/>
      <c r="Z433" s="390"/>
      <c r="AA433" s="390"/>
      <c r="AB433" s="390"/>
      <c r="AC433" s="390"/>
      <c r="AD433" s="390"/>
      <c r="AE433" s="390"/>
      <c r="AF433" s="390"/>
      <c r="AG433" s="390"/>
      <c r="AH433" s="390"/>
      <c r="AI433" s="390"/>
      <c r="AJ433" s="390"/>
      <c r="AK433" s="390"/>
      <c r="AL433" s="390"/>
      <c r="AM433" s="390"/>
      <c r="AN433" s="390"/>
      <c r="AO433" s="390"/>
      <c r="AP433" s="390"/>
      <c r="AQ433" s="390"/>
      <c r="AR433" s="390"/>
      <c r="AS433" s="390"/>
      <c r="AT433" s="390"/>
      <c r="AU433" s="390"/>
      <c r="AV433" s="390"/>
      <c r="AW433" s="390"/>
      <c r="AX433" s="390"/>
      <c r="AY433" s="390"/>
      <c r="AZ433" s="390"/>
      <c r="BA433" s="392"/>
      <c r="BB433" s="469"/>
      <c r="BC433" s="392"/>
      <c r="BD433" s="392"/>
      <c r="BE433" s="392"/>
      <c r="BF433" s="392"/>
      <c r="BG433" s="392"/>
      <c r="BH433" s="392"/>
      <c r="BI433" s="392"/>
      <c r="BJ433" s="392"/>
      <c r="BK433" s="392"/>
      <c r="BL433" s="392"/>
      <c r="BM433" s="392"/>
      <c r="BN433" s="392"/>
      <c r="BO433" s="392"/>
      <c r="BP433" s="392"/>
      <c r="BQ433" s="392"/>
      <c r="BR433" s="392"/>
      <c r="BS433" s="392"/>
      <c r="BT433" s="392"/>
      <c r="BU433" s="392"/>
      <c r="BV433" s="393"/>
      <c r="BW433" s="393"/>
      <c r="BX433" s="393"/>
      <c r="BY433" s="393"/>
      <c r="BZ433" s="393"/>
      <c r="CA433" s="393"/>
      <c r="CB433" s="393"/>
      <c r="CC433" s="393"/>
      <c r="CD433" s="393"/>
      <c r="CE433" s="393"/>
      <c r="CF433" s="393"/>
      <c r="CG433" s="393"/>
      <c r="CH433" s="393"/>
      <c r="CI433" s="393"/>
      <c r="CJ433" s="393"/>
      <c r="CK433" s="393"/>
      <c r="CL433" s="393"/>
      <c r="CM433" s="393"/>
      <c r="CN433" s="393"/>
      <c r="CO433" s="393"/>
      <c r="CP433" s="393"/>
      <c r="CQ433" s="393"/>
      <c r="CR433" s="393"/>
      <c r="CS433" s="393"/>
      <c r="CT433" s="393"/>
      <c r="CU433" s="393"/>
      <c r="CV433" s="393"/>
      <c r="CW433" s="393"/>
      <c r="CX433" s="393"/>
      <c r="CY433" s="393"/>
      <c r="CZ433" s="393"/>
    </row>
    <row r="434" s="397" customFormat="true" ht="25.15" customHeight="true" x14ac:dyDescent="0.2">
      <c r="B434" s="1041"/>
      <c r="C434" s="1154" t="s">
        <v>353</v>
      </c>
      <c r="D434" s="1155"/>
      <c r="E434" s="759">
        <v>-6.9357443928696166E-2</v>
      </c>
      <c r="F434" s="671"/>
      <c r="G434" s="671"/>
      <c r="H434" s="1155" t="s">
        <v>357</v>
      </c>
      <c r="I434" s="1155"/>
      <c r="J434" s="760">
        <v>5.8968551319564917E-2</v>
      </c>
      <c r="K434" s="671"/>
      <c r="L434" s="671"/>
      <c r="M434" s="1155" t="s">
        <v>354</v>
      </c>
      <c r="N434" s="1155"/>
      <c r="O434" s="761">
        <v>7.3728059820973302E-2</v>
      </c>
      <c r="P434" s="671"/>
      <c r="Q434" s="671"/>
      <c r="V434" s="390"/>
      <c r="W434" s="390"/>
      <c r="X434" s="390"/>
      <c r="Y434" s="390"/>
      <c r="Z434" s="390"/>
      <c r="AA434" s="390"/>
      <c r="AB434" s="390"/>
      <c r="AC434" s="390"/>
      <c r="AD434" s="390"/>
      <c r="AE434" s="390"/>
      <c r="AF434" s="390"/>
      <c r="AG434" s="390"/>
      <c r="AH434" s="390"/>
      <c r="AI434" s="390"/>
      <c r="AJ434" s="390"/>
      <c r="AK434" s="390"/>
      <c r="AL434" s="390"/>
      <c r="AM434" s="390"/>
      <c r="AN434" s="390"/>
      <c r="AO434" s="390"/>
      <c r="AP434" s="390"/>
      <c r="AQ434" s="390"/>
      <c r="AR434" s="390"/>
      <c r="AS434" s="390"/>
      <c r="AT434" s="390"/>
      <c r="AU434" s="390"/>
      <c r="AV434" s="390"/>
      <c r="AW434" s="390"/>
      <c r="AX434" s="390"/>
      <c r="AY434" s="390"/>
      <c r="AZ434" s="390"/>
      <c r="BA434" s="392"/>
      <c r="BB434" s="469"/>
      <c r="BC434" s="392"/>
      <c r="BD434" s="392"/>
      <c r="BE434" s="392"/>
      <c r="BF434" s="392"/>
      <c r="BG434" s="392"/>
      <c r="BH434" s="392"/>
      <c r="BI434" s="392"/>
      <c r="BJ434" s="392"/>
      <c r="BK434" s="392"/>
      <c r="BL434" s="392"/>
      <c r="BM434" s="392"/>
      <c r="BN434" s="392"/>
      <c r="BO434" s="392"/>
      <c r="BP434" s="392"/>
      <c r="BQ434" s="392"/>
      <c r="BR434" s="392"/>
      <c r="BS434" s="392"/>
      <c r="BT434" s="392"/>
      <c r="BU434" s="392"/>
      <c r="BV434" s="393"/>
      <c r="BW434" s="393"/>
      <c r="BX434" s="393"/>
      <c r="BY434" s="393"/>
      <c r="BZ434" s="393"/>
      <c r="CA434" s="393"/>
      <c r="CB434" s="393"/>
      <c r="CC434" s="393"/>
      <c r="CD434" s="393"/>
      <c r="CE434" s="393"/>
      <c r="CF434" s="393"/>
      <c r="CG434" s="393"/>
      <c r="CH434" s="393"/>
      <c r="CI434" s="393"/>
      <c r="CJ434" s="393"/>
      <c r="CK434" s="393"/>
      <c r="CL434" s="393"/>
      <c r="CM434" s="393"/>
      <c r="CN434" s="393"/>
      <c r="CO434" s="393"/>
      <c r="CP434" s="393"/>
      <c r="CQ434" s="393"/>
      <c r="CR434" s="393"/>
      <c r="CS434" s="393"/>
      <c r="CT434" s="393"/>
      <c r="CU434" s="393"/>
      <c r="CV434" s="393"/>
      <c r="CW434" s="393"/>
      <c r="CX434" s="393"/>
      <c r="CY434" s="393"/>
      <c r="CZ434" s="393"/>
    </row>
    <row r="435" s="397" customFormat="true" ht="25.15" customHeight="true" x14ac:dyDescent="0.2">
      <c r="B435" s="1041"/>
      <c r="C435" s="1154" t="s">
        <v>352</v>
      </c>
      <c r="D435" s="1155"/>
      <c r="E435" s="759">
        <v>6.3634248684026604E-2</v>
      </c>
      <c r="F435" s="671"/>
      <c r="G435" s="671"/>
      <c r="H435" s="1155" t="s">
        <v>351</v>
      </c>
      <c r="I435" s="1155"/>
      <c r="J435" s="760">
        <v>5.6842491480433369E-2</v>
      </c>
      <c r="K435" s="671"/>
      <c r="L435" s="671"/>
      <c r="M435" s="1155" t="s">
        <v>358</v>
      </c>
      <c r="N435" s="1155"/>
      <c r="O435" s="761">
        <v>-7.0160616118034466E-2</v>
      </c>
      <c r="P435" s="671"/>
      <c r="Q435" s="671"/>
      <c r="V435" s="390"/>
      <c r="W435" s="390"/>
      <c r="X435" s="390"/>
      <c r="Y435" s="390"/>
      <c r="Z435" s="390"/>
      <c r="AA435" s="390"/>
      <c r="AB435" s="390"/>
      <c r="AC435" s="390"/>
      <c r="AD435" s="390"/>
      <c r="AE435" s="390"/>
      <c r="AF435" s="390"/>
      <c r="AG435" s="390"/>
      <c r="AH435" s="390"/>
      <c r="AI435" s="390"/>
      <c r="AJ435" s="390"/>
      <c r="AK435" s="390"/>
      <c r="AL435" s="390"/>
      <c r="AM435" s="390"/>
      <c r="AN435" s="390"/>
      <c r="AO435" s="390"/>
      <c r="AP435" s="390"/>
      <c r="AQ435" s="390"/>
      <c r="AR435" s="390"/>
      <c r="AS435" s="390"/>
      <c r="AT435" s="390"/>
      <c r="AU435" s="390"/>
      <c r="AV435" s="390"/>
      <c r="AW435" s="390"/>
      <c r="AX435" s="390"/>
      <c r="AY435" s="390"/>
      <c r="AZ435" s="390"/>
      <c r="BA435" s="392"/>
      <c r="BB435" s="469"/>
      <c r="BC435" s="392"/>
      <c r="BD435" s="392"/>
      <c r="BE435" s="392"/>
      <c r="BF435" s="392"/>
      <c r="BG435" s="392"/>
      <c r="BH435" s="392"/>
      <c r="BI435" s="392"/>
      <c r="BJ435" s="392"/>
      <c r="BK435" s="392"/>
      <c r="BL435" s="392"/>
      <c r="BM435" s="392"/>
      <c r="BN435" s="392"/>
      <c r="BO435" s="392"/>
      <c r="BP435" s="392"/>
      <c r="BQ435" s="392"/>
      <c r="BR435" s="392"/>
      <c r="BS435" s="392"/>
      <c r="BT435" s="392"/>
      <c r="BU435" s="392"/>
      <c r="BV435" s="393"/>
      <c r="BW435" s="393"/>
      <c r="BX435" s="393"/>
      <c r="BY435" s="393"/>
      <c r="BZ435" s="393"/>
      <c r="CA435" s="393"/>
      <c r="CB435" s="393"/>
      <c r="CC435" s="393"/>
      <c r="CD435" s="393"/>
      <c r="CE435" s="393"/>
      <c r="CF435" s="393"/>
      <c r="CG435" s="393"/>
      <c r="CH435" s="393"/>
      <c r="CI435" s="393"/>
      <c r="CJ435" s="393"/>
      <c r="CK435" s="393"/>
      <c r="CL435" s="393"/>
      <c r="CM435" s="393"/>
      <c r="CN435" s="393"/>
      <c r="CO435" s="393"/>
      <c r="CP435" s="393"/>
      <c r="CQ435" s="393"/>
      <c r="CR435" s="393"/>
      <c r="CS435" s="393"/>
      <c r="CT435" s="393"/>
      <c r="CU435" s="393"/>
      <c r="CV435" s="393"/>
      <c r="CW435" s="393"/>
      <c r="CX435" s="393"/>
      <c r="CY435" s="393"/>
      <c r="CZ435" s="393"/>
    </row>
    <row r="436" s="397" customFormat="true" ht="25.15" customHeight="true" x14ac:dyDescent="0.2">
      <c r="B436" s="1041"/>
      <c r="C436" s="1154" t="s">
        <v>358</v>
      </c>
      <c r="D436" s="1155"/>
      <c r="E436" s="759">
        <v>-4.9584561839970231E-2</v>
      </c>
      <c r="F436" s="671"/>
      <c r="G436" s="671"/>
      <c r="H436" s="1155" t="s">
        <v>354</v>
      </c>
      <c r="I436" s="1155"/>
      <c r="J436" s="760">
        <v>5.58781218528508E-2</v>
      </c>
      <c r="K436" s="671"/>
      <c r="L436" s="671"/>
      <c r="M436" s="1155" t="s">
        <v>359</v>
      </c>
      <c r="N436" s="1155"/>
      <c r="O436" s="761">
        <v>5.658456156860675E-2</v>
      </c>
      <c r="P436" s="671"/>
      <c r="Q436" s="671"/>
      <c r="V436" s="390"/>
      <c r="W436" s="390"/>
      <c r="X436" s="390"/>
      <c r="Y436" s="390"/>
      <c r="Z436" s="390"/>
      <c r="AA436" s="390"/>
      <c r="AB436" s="390"/>
      <c r="AC436" s="390"/>
      <c r="AD436" s="390"/>
      <c r="AE436" s="390"/>
      <c r="AF436" s="390"/>
      <c r="AG436" s="390"/>
      <c r="AH436" s="390"/>
      <c r="AI436" s="390"/>
      <c r="AJ436" s="390"/>
      <c r="AK436" s="390"/>
      <c r="AL436" s="390"/>
      <c r="AM436" s="390"/>
      <c r="AN436" s="390"/>
      <c r="AO436" s="390"/>
      <c r="AP436" s="390"/>
      <c r="AQ436" s="390"/>
      <c r="AR436" s="390"/>
      <c r="AS436" s="390"/>
      <c r="AT436" s="390"/>
      <c r="AU436" s="390"/>
      <c r="AV436" s="390"/>
      <c r="AW436" s="390"/>
      <c r="AX436" s="390"/>
      <c r="AY436" s="390"/>
      <c r="AZ436" s="390"/>
      <c r="BA436" s="392"/>
      <c r="BB436" s="469"/>
      <c r="BC436" s="392"/>
      <c r="BD436" s="392"/>
      <c r="BE436" s="392"/>
      <c r="BF436" s="392"/>
      <c r="BG436" s="392"/>
      <c r="BH436" s="392"/>
      <c r="BI436" s="392"/>
      <c r="BJ436" s="392"/>
      <c r="BK436" s="392"/>
      <c r="BL436" s="392"/>
      <c r="BM436" s="392"/>
      <c r="BN436" s="392"/>
      <c r="BO436" s="392"/>
      <c r="BP436" s="392"/>
      <c r="BQ436" s="392"/>
      <c r="BR436" s="392"/>
      <c r="BS436" s="392"/>
      <c r="BT436" s="392"/>
      <c r="BU436" s="392"/>
      <c r="BV436" s="393"/>
      <c r="BW436" s="393"/>
      <c r="BX436" s="393"/>
      <c r="BY436" s="393"/>
      <c r="BZ436" s="393"/>
      <c r="CA436" s="393"/>
      <c r="CB436" s="393"/>
      <c r="CC436" s="393"/>
      <c r="CD436" s="393"/>
      <c r="CE436" s="393"/>
      <c r="CF436" s="393"/>
      <c r="CG436" s="393"/>
      <c r="CH436" s="393"/>
      <c r="CI436" s="393"/>
      <c r="CJ436" s="393"/>
      <c r="CK436" s="393"/>
      <c r="CL436" s="393"/>
      <c r="CM436" s="393"/>
      <c r="CN436" s="393"/>
      <c r="CO436" s="393"/>
      <c r="CP436" s="393"/>
      <c r="CQ436" s="393"/>
      <c r="CR436" s="393"/>
      <c r="CS436" s="393"/>
      <c r="CT436" s="393"/>
      <c r="CU436" s="393"/>
      <c r="CV436" s="393"/>
      <c r="CW436" s="393"/>
      <c r="CX436" s="393"/>
      <c r="CY436" s="393"/>
      <c r="CZ436" s="393"/>
    </row>
    <row r="437" s="397" customFormat="true" ht="25.15" customHeight="true" x14ac:dyDescent="0.2">
      <c r="B437" s="1041"/>
      <c r="C437" s="1154" t="s">
        <v>350</v>
      </c>
      <c r="D437" s="1155"/>
      <c r="E437" s="759">
        <v>4.4270500371538513E-2</v>
      </c>
      <c r="F437" s="671"/>
      <c r="G437" s="671"/>
      <c r="H437" s="1155" t="s">
        <v>356</v>
      </c>
      <c r="I437" s="1155"/>
      <c r="J437" s="760">
        <v>4.7241557997376504E-2</v>
      </c>
      <c r="K437" s="671"/>
      <c r="L437" s="671"/>
      <c r="M437" s="1155" t="s">
        <v>348</v>
      </c>
      <c r="N437" s="1155"/>
      <c r="O437" s="761">
        <v>-5.4705017366942894E-2</v>
      </c>
      <c r="P437" s="671"/>
      <c r="Q437" s="671"/>
      <c r="V437" s="390"/>
      <c r="W437" s="390"/>
      <c r="X437" s="390"/>
      <c r="Y437" s="390"/>
      <c r="Z437" s="390"/>
      <c r="AA437" s="390"/>
      <c r="AB437" s="390"/>
      <c r="AC437" s="390"/>
      <c r="AD437" s="390"/>
      <c r="AE437" s="390"/>
      <c r="AF437" s="390"/>
      <c r="AG437" s="390"/>
      <c r="AH437" s="390"/>
      <c r="AI437" s="390"/>
      <c r="AJ437" s="390"/>
      <c r="AK437" s="390"/>
      <c r="AL437" s="390"/>
      <c r="AM437" s="390"/>
      <c r="AN437" s="390"/>
      <c r="AO437" s="390"/>
      <c r="AP437" s="390"/>
      <c r="AQ437" s="390"/>
      <c r="AR437" s="390"/>
      <c r="AS437" s="390"/>
      <c r="AT437" s="390"/>
      <c r="AU437" s="390"/>
      <c r="AV437" s="390"/>
      <c r="AW437" s="390"/>
      <c r="AX437" s="390"/>
      <c r="AY437" s="390"/>
      <c r="AZ437" s="390"/>
      <c r="BA437" s="392"/>
      <c r="BB437" s="469"/>
      <c r="BC437" s="392"/>
      <c r="BD437" s="392"/>
      <c r="BE437" s="392"/>
      <c r="BF437" s="392"/>
      <c r="BG437" s="392"/>
      <c r="BH437" s="392"/>
      <c r="BI437" s="392"/>
      <c r="BJ437" s="392"/>
      <c r="BK437" s="392"/>
      <c r="BL437" s="392"/>
      <c r="BM437" s="392"/>
      <c r="BN437" s="392"/>
      <c r="BO437" s="392"/>
      <c r="BP437" s="392"/>
      <c r="BQ437" s="392"/>
      <c r="BR437" s="392"/>
      <c r="BS437" s="392"/>
      <c r="BT437" s="392"/>
      <c r="BU437" s="392"/>
      <c r="BV437" s="393"/>
      <c r="BW437" s="393"/>
      <c r="BX437" s="393"/>
      <c r="BY437" s="393"/>
      <c r="BZ437" s="393"/>
      <c r="CA437" s="393"/>
      <c r="CB437" s="393"/>
      <c r="CC437" s="393"/>
      <c r="CD437" s="393"/>
      <c r="CE437" s="393"/>
      <c r="CF437" s="393"/>
      <c r="CG437" s="393"/>
      <c r="CH437" s="393"/>
      <c r="CI437" s="393"/>
      <c r="CJ437" s="393"/>
      <c r="CK437" s="393"/>
      <c r="CL437" s="393"/>
      <c r="CM437" s="393"/>
      <c r="CN437" s="393"/>
      <c r="CO437" s="393"/>
      <c r="CP437" s="393"/>
      <c r="CQ437" s="393"/>
      <c r="CR437" s="393"/>
      <c r="CS437" s="393"/>
      <c r="CT437" s="393"/>
      <c r="CU437" s="393"/>
      <c r="CV437" s="393"/>
      <c r="CW437" s="393"/>
      <c r="CX437" s="393"/>
      <c r="CY437" s="393"/>
      <c r="CZ437" s="393"/>
    </row>
    <row r="438" s="397" customFormat="true" ht="25.15" customHeight="true" x14ac:dyDescent="0.2">
      <c r="B438" s="1041"/>
      <c r="C438" s="1154" t="s">
        <v>355</v>
      </c>
      <c r="D438" s="1155"/>
      <c r="E438" s="759">
        <v>4.2345482849451617E-2</v>
      </c>
      <c r="F438" s="671"/>
      <c r="G438" s="671"/>
      <c r="H438" s="1155" t="s">
        <v>353</v>
      </c>
      <c r="I438" s="1155"/>
      <c r="J438" s="760">
        <v>-4.6947708663796939E-2</v>
      </c>
      <c r="K438" s="671"/>
      <c r="L438" s="671"/>
      <c r="M438" s="1155" t="s">
        <v>352</v>
      </c>
      <c r="N438" s="1155"/>
      <c r="O438" s="761">
        <v>4.8759342823047835E-2</v>
      </c>
      <c r="P438" s="671"/>
      <c r="Q438" s="671"/>
      <c r="V438" s="390"/>
      <c r="W438" s="390"/>
      <c r="X438" s="390"/>
      <c r="Y438" s="390"/>
      <c r="Z438" s="390"/>
      <c r="AA438" s="390"/>
      <c r="AB438" s="390"/>
      <c r="AC438" s="390"/>
      <c r="AD438" s="390"/>
      <c r="AE438" s="390"/>
      <c r="AF438" s="390"/>
      <c r="AG438" s="390"/>
      <c r="AH438" s="390"/>
      <c r="AI438" s="390"/>
      <c r="AJ438" s="390"/>
      <c r="AK438" s="390"/>
      <c r="AL438" s="390"/>
      <c r="AM438" s="390"/>
      <c r="AN438" s="390"/>
      <c r="AO438" s="390"/>
      <c r="AP438" s="390"/>
      <c r="AQ438" s="390"/>
      <c r="AR438" s="390"/>
      <c r="AS438" s="390"/>
      <c r="AT438" s="390"/>
      <c r="AU438" s="390"/>
      <c r="AV438" s="390"/>
      <c r="AW438" s="390"/>
      <c r="AX438" s="390"/>
      <c r="AY438" s="390"/>
      <c r="AZ438" s="390"/>
      <c r="BA438" s="392"/>
      <c r="BB438" s="469"/>
      <c r="BC438" s="392"/>
      <c r="BD438" s="392"/>
      <c r="BE438" s="392"/>
      <c r="BF438" s="392"/>
      <c r="BG438" s="392"/>
      <c r="BH438" s="392"/>
      <c r="BI438" s="392"/>
      <c r="BJ438" s="392"/>
      <c r="BK438" s="392"/>
      <c r="BL438" s="392"/>
      <c r="BM438" s="392"/>
      <c r="BN438" s="392"/>
      <c r="BO438" s="392"/>
      <c r="BP438" s="392"/>
      <c r="BQ438" s="392"/>
      <c r="BR438" s="392"/>
      <c r="BS438" s="392"/>
      <c r="BT438" s="392"/>
      <c r="BU438" s="392"/>
      <c r="BV438" s="393"/>
      <c r="BW438" s="393"/>
      <c r="BX438" s="393"/>
      <c r="BY438" s="393"/>
      <c r="BZ438" s="393"/>
      <c r="CA438" s="393"/>
      <c r="CB438" s="393"/>
      <c r="CC438" s="393"/>
      <c r="CD438" s="393"/>
      <c r="CE438" s="393"/>
      <c r="CF438" s="393"/>
      <c r="CG438" s="393"/>
      <c r="CH438" s="393"/>
      <c r="CI438" s="393"/>
      <c r="CJ438" s="393"/>
      <c r="CK438" s="393"/>
      <c r="CL438" s="393"/>
      <c r="CM438" s="393"/>
      <c r="CN438" s="393"/>
      <c r="CO438" s="393"/>
      <c r="CP438" s="393"/>
      <c r="CQ438" s="393"/>
      <c r="CR438" s="393"/>
      <c r="CS438" s="393"/>
      <c r="CT438" s="393"/>
      <c r="CU438" s="393"/>
      <c r="CV438" s="393"/>
      <c r="CW438" s="393"/>
      <c r="CX438" s="393"/>
      <c r="CY438" s="393"/>
      <c r="CZ438" s="393"/>
    </row>
    <row r="439" s="397" customFormat="true" ht="25.15" customHeight="true" x14ac:dyDescent="0.2">
      <c r="B439" s="1041"/>
      <c r="C439" s="1154" t="s">
        <v>360</v>
      </c>
      <c r="D439" s="1155"/>
      <c r="E439" s="759">
        <v>3.5539985534562821E-2</v>
      </c>
      <c r="F439" s="671"/>
      <c r="G439" s="671"/>
      <c r="H439" s="1155" t="s">
        <v>358</v>
      </c>
      <c r="I439" s="1155"/>
      <c r="J439" s="760">
        <v>-3.3762420218921861E-2</v>
      </c>
      <c r="K439" s="671"/>
      <c r="L439" s="671"/>
      <c r="M439" s="1155" t="s">
        <v>361</v>
      </c>
      <c r="N439" s="1155"/>
      <c r="O439" s="761">
        <v>-3.9801015667006376E-2</v>
      </c>
      <c r="P439" s="671"/>
      <c r="Q439" s="671"/>
      <c r="V439" s="390"/>
      <c r="W439" s="390"/>
      <c r="X439" s="390"/>
      <c r="Y439" s="390"/>
      <c r="Z439" s="390"/>
      <c r="AA439" s="390"/>
      <c r="AB439" s="390"/>
      <c r="AC439" s="390"/>
      <c r="AD439" s="390"/>
      <c r="AE439" s="390"/>
      <c r="AF439" s="390"/>
      <c r="AG439" s="390"/>
      <c r="AH439" s="390"/>
      <c r="AI439" s="390"/>
      <c r="AJ439" s="390"/>
      <c r="AK439" s="390"/>
      <c r="AL439" s="390"/>
      <c r="AM439" s="390"/>
      <c r="AN439" s="390"/>
      <c r="AO439" s="390"/>
      <c r="AP439" s="390"/>
      <c r="AQ439" s="390"/>
      <c r="AR439" s="390"/>
      <c r="AS439" s="390"/>
      <c r="AT439" s="390"/>
      <c r="AU439" s="390"/>
      <c r="AV439" s="390"/>
      <c r="AW439" s="390"/>
      <c r="AX439" s="390"/>
      <c r="AY439" s="390"/>
      <c r="AZ439" s="390"/>
      <c r="BA439" s="392"/>
      <c r="BB439" s="469"/>
      <c r="BC439" s="392"/>
      <c r="BD439" s="392"/>
      <c r="BE439" s="392"/>
      <c r="BF439" s="392"/>
      <c r="BG439" s="392"/>
      <c r="BH439" s="392"/>
      <c r="BI439" s="392"/>
      <c r="BJ439" s="392"/>
      <c r="BK439" s="392"/>
      <c r="BL439" s="392"/>
      <c r="BM439" s="392"/>
      <c r="BN439" s="392"/>
      <c r="BO439" s="392"/>
      <c r="BP439" s="392"/>
      <c r="BQ439" s="392"/>
      <c r="BR439" s="392"/>
      <c r="BS439" s="392"/>
      <c r="BT439" s="392"/>
      <c r="BU439" s="392"/>
      <c r="BV439" s="393"/>
      <c r="BW439" s="393"/>
      <c r="BX439" s="393"/>
      <c r="BY439" s="393"/>
      <c r="BZ439" s="393"/>
      <c r="CA439" s="393"/>
      <c r="CB439" s="393"/>
      <c r="CC439" s="393"/>
      <c r="CD439" s="393"/>
      <c r="CE439" s="393"/>
      <c r="CF439" s="393"/>
      <c r="CG439" s="393"/>
      <c r="CH439" s="393"/>
      <c r="CI439" s="393"/>
      <c r="CJ439" s="393"/>
      <c r="CK439" s="393"/>
      <c r="CL439" s="393"/>
      <c r="CM439" s="393"/>
      <c r="CN439" s="393"/>
      <c r="CO439" s="393"/>
      <c r="CP439" s="393"/>
      <c r="CQ439" s="393"/>
      <c r="CR439" s="393"/>
      <c r="CS439" s="393"/>
      <c r="CT439" s="393"/>
      <c r="CU439" s="393"/>
      <c r="CV439" s="393"/>
      <c r="CW439" s="393"/>
      <c r="CX439" s="393"/>
      <c r="CY439" s="393"/>
      <c r="CZ439" s="393"/>
    </row>
    <row r="440" s="397" customFormat="true" ht="25.15" customHeight="true" x14ac:dyDescent="0.2">
      <c r="B440" s="1041"/>
      <c r="C440" s="1154" t="s">
        <v>359</v>
      </c>
      <c r="D440" s="1155"/>
      <c r="E440" s="759">
        <v>2.4379161681209266E-2</v>
      </c>
      <c r="F440" s="671"/>
      <c r="G440" s="671"/>
      <c r="H440" s="1155" t="s">
        <v>362</v>
      </c>
      <c r="I440" s="1155"/>
      <c r="J440" s="760">
        <v>3.0304201203179247E-2</v>
      </c>
      <c r="K440" s="671"/>
      <c r="L440" s="671"/>
      <c r="M440" s="1155" t="s">
        <v>360</v>
      </c>
      <c r="N440" s="1155"/>
      <c r="O440" s="761">
        <v>3.6628169666817124E-2</v>
      </c>
      <c r="P440" s="671"/>
      <c r="Q440" s="671"/>
      <c r="V440" s="390"/>
      <c r="W440" s="390"/>
      <c r="X440" s="390"/>
      <c r="Y440" s="390"/>
      <c r="Z440" s="390"/>
      <c r="AA440" s="390"/>
      <c r="AB440" s="390"/>
      <c r="AC440" s="390"/>
      <c r="AD440" s="390"/>
      <c r="AE440" s="390"/>
      <c r="AF440" s="390"/>
      <c r="AG440" s="390"/>
      <c r="AH440" s="390"/>
      <c r="AI440" s="390"/>
      <c r="AJ440" s="390"/>
      <c r="AK440" s="390"/>
      <c r="AL440" s="390"/>
      <c r="AM440" s="390"/>
      <c r="AN440" s="390"/>
      <c r="AO440" s="390"/>
      <c r="AP440" s="390"/>
      <c r="AQ440" s="390"/>
      <c r="AR440" s="390"/>
      <c r="AS440" s="390"/>
      <c r="AT440" s="390"/>
      <c r="AU440" s="390"/>
      <c r="AV440" s="390"/>
      <c r="AW440" s="390"/>
      <c r="AX440" s="390"/>
      <c r="AY440" s="390"/>
      <c r="AZ440" s="390"/>
      <c r="BA440" s="392"/>
      <c r="BB440" s="469"/>
      <c r="BC440" s="392"/>
      <c r="BD440" s="392"/>
      <c r="BE440" s="392"/>
      <c r="BF440" s="392"/>
      <c r="BG440" s="392"/>
      <c r="BH440" s="392"/>
      <c r="BI440" s="392"/>
      <c r="BJ440" s="392"/>
      <c r="BK440" s="392"/>
      <c r="BL440" s="392"/>
      <c r="BM440" s="392"/>
      <c r="BN440" s="392"/>
      <c r="BO440" s="392"/>
      <c r="BP440" s="392"/>
      <c r="BQ440" s="392"/>
      <c r="BR440" s="392"/>
      <c r="BS440" s="392"/>
      <c r="BT440" s="392"/>
      <c r="BU440" s="392"/>
      <c r="BV440" s="393"/>
      <c r="BW440" s="393"/>
      <c r="BX440" s="393"/>
      <c r="BY440" s="393"/>
      <c r="BZ440" s="393"/>
      <c r="CA440" s="393"/>
      <c r="CB440" s="393"/>
      <c r="CC440" s="393"/>
      <c r="CD440" s="393"/>
      <c r="CE440" s="393"/>
      <c r="CF440" s="393"/>
      <c r="CG440" s="393"/>
      <c r="CH440" s="393"/>
      <c r="CI440" s="393"/>
      <c r="CJ440" s="393"/>
      <c r="CK440" s="393"/>
      <c r="CL440" s="393"/>
      <c r="CM440" s="393"/>
      <c r="CN440" s="393"/>
      <c r="CO440" s="393"/>
      <c r="CP440" s="393"/>
      <c r="CQ440" s="393"/>
      <c r="CR440" s="393"/>
      <c r="CS440" s="393"/>
      <c r="CT440" s="393"/>
      <c r="CU440" s="393"/>
      <c r="CV440" s="393"/>
      <c r="CW440" s="393"/>
      <c r="CX440" s="393"/>
      <c r="CY440" s="393"/>
      <c r="CZ440" s="393"/>
    </row>
    <row r="441" s="397" customFormat="true" ht="25.15" customHeight="true" x14ac:dyDescent="0.2">
      <c r="B441" s="1041"/>
      <c r="C441" s="1154" t="s">
        <v>361</v>
      </c>
      <c r="D441" s="1155"/>
      <c r="E441" s="759">
        <v>-2.3422037933959965E-2</v>
      </c>
      <c r="F441" s="671"/>
      <c r="G441" s="671"/>
      <c r="H441" s="1155" t="s">
        <v>360</v>
      </c>
      <c r="I441" s="1155"/>
      <c r="J441" s="760">
        <v>3.020346345146049E-2</v>
      </c>
      <c r="K441" s="671"/>
      <c r="L441" s="671"/>
      <c r="M441" s="1155" t="s">
        <v>355</v>
      </c>
      <c r="N441" s="1155"/>
      <c r="O441" s="761">
        <v>3.5162109415548808E-2</v>
      </c>
      <c r="P441" s="671"/>
      <c r="Q441" s="671"/>
      <c r="V441" s="390"/>
      <c r="W441" s="390"/>
      <c r="X441" s="390"/>
      <c r="Y441" s="390"/>
      <c r="Z441" s="390"/>
      <c r="AA441" s="390"/>
      <c r="AB441" s="390"/>
      <c r="AC441" s="390"/>
      <c r="AD441" s="390"/>
      <c r="AE441" s="390"/>
      <c r="AF441" s="390"/>
      <c r="AG441" s="390"/>
      <c r="AH441" s="390"/>
      <c r="AI441" s="390"/>
      <c r="AJ441" s="390"/>
      <c r="AK441" s="390"/>
      <c r="AL441" s="390"/>
      <c r="AM441" s="390"/>
      <c r="AN441" s="390"/>
      <c r="AO441" s="390"/>
      <c r="AP441" s="390"/>
      <c r="AQ441" s="390"/>
      <c r="AR441" s="390"/>
      <c r="AS441" s="390"/>
      <c r="AT441" s="390"/>
      <c r="AU441" s="390"/>
      <c r="AV441" s="390"/>
      <c r="AW441" s="390"/>
      <c r="AX441" s="390"/>
      <c r="AY441" s="390"/>
      <c r="AZ441" s="390"/>
      <c r="BA441" s="392"/>
      <c r="BB441" s="469"/>
      <c r="BC441" s="392"/>
      <c r="BD441" s="392"/>
      <c r="BE441" s="392"/>
      <c r="BF441" s="392"/>
      <c r="BG441" s="392"/>
      <c r="BH441" s="392"/>
      <c r="BI441" s="392"/>
      <c r="BJ441" s="392"/>
      <c r="BK441" s="392"/>
      <c r="BL441" s="392"/>
      <c r="BM441" s="392"/>
      <c r="BN441" s="392"/>
      <c r="BO441" s="392"/>
      <c r="BP441" s="392"/>
      <c r="BQ441" s="392"/>
      <c r="BR441" s="392"/>
      <c r="BS441" s="392"/>
      <c r="BT441" s="392"/>
      <c r="BU441" s="392"/>
      <c r="BV441" s="393"/>
      <c r="BW441" s="393"/>
      <c r="BX441" s="393"/>
      <c r="BY441" s="393"/>
      <c r="BZ441" s="393"/>
      <c r="CA441" s="393"/>
      <c r="CB441" s="393"/>
      <c r="CC441" s="393"/>
      <c r="CD441" s="393"/>
      <c r="CE441" s="393"/>
      <c r="CF441" s="393"/>
      <c r="CG441" s="393"/>
      <c r="CH441" s="393"/>
      <c r="CI441" s="393"/>
      <c r="CJ441" s="393"/>
      <c r="CK441" s="393"/>
      <c r="CL441" s="393"/>
      <c r="CM441" s="393"/>
      <c r="CN441" s="393"/>
      <c r="CO441" s="393"/>
      <c r="CP441" s="393"/>
      <c r="CQ441" s="393"/>
      <c r="CR441" s="393"/>
      <c r="CS441" s="393"/>
      <c r="CT441" s="393"/>
      <c r="CU441" s="393"/>
      <c r="CV441" s="393"/>
      <c r="CW441" s="393"/>
      <c r="CX441" s="393"/>
      <c r="CY441" s="393"/>
      <c r="CZ441" s="393"/>
    </row>
    <row r="442" s="397" customFormat="true" ht="25.15" customHeight="true" x14ac:dyDescent="0.2">
      <c r="B442" s="1041"/>
      <c r="C442" s="1154" t="s">
        <v>362</v>
      </c>
      <c r="D442" s="1155"/>
      <c r="E442" s="759">
        <v>2.3173631088112677E-2</v>
      </c>
      <c r="F442" s="671"/>
      <c r="G442" s="671"/>
      <c r="H442" s="1155" t="s">
        <v>359</v>
      </c>
      <c r="I442" s="1155"/>
      <c r="J442" s="760">
        <v>2.7279514741113477E-2</v>
      </c>
      <c r="K442" s="671"/>
      <c r="L442" s="671"/>
      <c r="M442" s="1155" t="s">
        <v>357</v>
      </c>
      <c r="N442" s="1155"/>
      <c r="O442" s="761">
        <v>-2.5506358122428602E-2</v>
      </c>
      <c r="P442" s="671"/>
      <c r="Q442" s="671"/>
      <c r="V442" s="390"/>
      <c r="W442" s="390"/>
      <c r="X442" s="390"/>
      <c r="Y442" s="390"/>
      <c r="Z442" s="390"/>
      <c r="AA442" s="390"/>
      <c r="AB442" s="390"/>
      <c r="AC442" s="390"/>
      <c r="AD442" s="390"/>
      <c r="AE442" s="390"/>
      <c r="AF442" s="390"/>
      <c r="AG442" s="390"/>
      <c r="AH442" s="390"/>
      <c r="AI442" s="390"/>
      <c r="AJ442" s="390"/>
      <c r="AK442" s="390"/>
      <c r="AL442" s="390"/>
      <c r="AM442" s="390"/>
      <c r="AN442" s="390"/>
      <c r="AO442" s="390"/>
      <c r="AP442" s="390"/>
      <c r="AQ442" s="390"/>
      <c r="AR442" s="390"/>
      <c r="AS442" s="390"/>
      <c r="AT442" s="390"/>
      <c r="AU442" s="390"/>
      <c r="AV442" s="390"/>
      <c r="AW442" s="390"/>
      <c r="AX442" s="390"/>
      <c r="AY442" s="390"/>
      <c r="AZ442" s="390"/>
      <c r="BA442" s="392"/>
      <c r="BB442" s="469"/>
      <c r="BC442" s="392"/>
      <c r="BD442" s="392"/>
      <c r="BE442" s="392"/>
      <c r="BF442" s="392"/>
      <c r="BG442" s="392"/>
      <c r="BH442" s="392"/>
      <c r="BI442" s="392"/>
      <c r="BJ442" s="392"/>
      <c r="BK442" s="392"/>
      <c r="BL442" s="392"/>
      <c r="BM442" s="392"/>
      <c r="BN442" s="392"/>
      <c r="BO442" s="392"/>
      <c r="BP442" s="392"/>
      <c r="BQ442" s="392"/>
      <c r="BR442" s="392"/>
      <c r="BS442" s="392"/>
      <c r="BT442" s="392"/>
      <c r="BU442" s="392"/>
      <c r="BV442" s="393"/>
      <c r="BW442" s="393"/>
      <c r="BX442" s="393"/>
      <c r="BY442" s="393"/>
      <c r="BZ442" s="393"/>
      <c r="CA442" s="393"/>
      <c r="CB442" s="393"/>
      <c r="CC442" s="393"/>
      <c r="CD442" s="393"/>
      <c r="CE442" s="393"/>
      <c r="CF442" s="393"/>
      <c r="CG442" s="393"/>
      <c r="CH442" s="393"/>
      <c r="CI442" s="393"/>
      <c r="CJ442" s="393"/>
      <c r="CK442" s="393"/>
      <c r="CL442" s="393"/>
      <c r="CM442" s="393"/>
      <c r="CN442" s="393"/>
      <c r="CO442" s="393"/>
      <c r="CP442" s="393"/>
      <c r="CQ442" s="393"/>
      <c r="CR442" s="393"/>
      <c r="CS442" s="393"/>
      <c r="CT442" s="393"/>
      <c r="CU442" s="393"/>
      <c r="CV442" s="393"/>
      <c r="CW442" s="393"/>
      <c r="CX442" s="393"/>
      <c r="CY442" s="393"/>
      <c r="CZ442" s="393"/>
    </row>
    <row r="443" s="397" customFormat="true" ht="25.15" customHeight="true" x14ac:dyDescent="0.2">
      <c r="B443" s="1041"/>
      <c r="C443" s="1154" t="s">
        <v>363</v>
      </c>
      <c r="D443" s="1155"/>
      <c r="E443" s="759">
        <v>1.8306152289514939E-2</v>
      </c>
      <c r="F443" s="671"/>
      <c r="G443" s="671"/>
      <c r="H443" s="1155" t="s">
        <v>364</v>
      </c>
      <c r="I443" s="1155"/>
      <c r="J443" s="760">
        <v>2.6734112003771245E-2</v>
      </c>
      <c r="K443" s="671"/>
      <c r="L443" s="671"/>
      <c r="M443" s="1155" t="s">
        <v>350</v>
      </c>
      <c r="N443" s="1155"/>
      <c r="O443" s="761">
        <v>1.8408321765430287E-2</v>
      </c>
      <c r="P443" s="671"/>
      <c r="Q443" s="671"/>
      <c r="V443" s="390"/>
      <c r="W443" s="390"/>
      <c r="X443" s="390"/>
      <c r="Y443" s="390"/>
      <c r="Z443" s="390"/>
      <c r="AA443" s="390"/>
      <c r="AB443" s="390"/>
      <c r="AC443" s="390"/>
      <c r="AD443" s="390"/>
      <c r="AE443" s="390"/>
      <c r="AF443" s="390"/>
      <c r="AG443" s="390"/>
      <c r="AH443" s="390"/>
      <c r="AI443" s="390"/>
      <c r="AJ443" s="390"/>
      <c r="AK443" s="390"/>
      <c r="AL443" s="390"/>
      <c r="AM443" s="390"/>
      <c r="AN443" s="390"/>
      <c r="AO443" s="390"/>
      <c r="AP443" s="390"/>
      <c r="AQ443" s="390"/>
      <c r="AR443" s="390"/>
      <c r="AS443" s="390"/>
      <c r="AT443" s="390"/>
      <c r="AU443" s="390"/>
      <c r="AV443" s="390"/>
      <c r="AW443" s="390"/>
      <c r="AX443" s="390"/>
      <c r="AY443" s="390"/>
      <c r="AZ443" s="390"/>
      <c r="BA443" s="392"/>
      <c r="BB443" s="469"/>
      <c r="BC443" s="392"/>
      <c r="BD443" s="392"/>
      <c r="BE443" s="392"/>
      <c r="BF443" s="392"/>
      <c r="BG443" s="392"/>
      <c r="BH443" s="392"/>
      <c r="BI443" s="392"/>
      <c r="BJ443" s="392"/>
      <c r="BK443" s="392"/>
      <c r="BL443" s="392"/>
      <c r="BM443" s="392"/>
      <c r="BN443" s="392"/>
      <c r="BO443" s="392"/>
      <c r="BP443" s="392"/>
      <c r="BQ443" s="392"/>
      <c r="BR443" s="392"/>
      <c r="BS443" s="392"/>
      <c r="BT443" s="392"/>
      <c r="BU443" s="392"/>
      <c r="BV443" s="393"/>
      <c r="BW443" s="393"/>
      <c r="BX443" s="393"/>
      <c r="BY443" s="393"/>
      <c r="BZ443" s="393"/>
      <c r="CA443" s="393"/>
      <c r="CB443" s="393"/>
      <c r="CC443" s="393"/>
      <c r="CD443" s="393"/>
      <c r="CE443" s="393"/>
      <c r="CF443" s="393"/>
      <c r="CG443" s="393"/>
      <c r="CH443" s="393"/>
      <c r="CI443" s="393"/>
      <c r="CJ443" s="393"/>
      <c r="CK443" s="393"/>
      <c r="CL443" s="393"/>
      <c r="CM443" s="393"/>
      <c r="CN443" s="393"/>
      <c r="CO443" s="393"/>
      <c r="CP443" s="393"/>
      <c r="CQ443" s="393"/>
      <c r="CR443" s="393"/>
      <c r="CS443" s="393"/>
      <c r="CT443" s="393"/>
      <c r="CU443" s="393"/>
      <c r="CV443" s="393"/>
      <c r="CW443" s="393"/>
      <c r="CX443" s="393"/>
      <c r="CY443" s="393"/>
      <c r="CZ443" s="393"/>
    </row>
    <row r="444" s="397" customFormat="true" ht="25.15" customHeight="true" x14ac:dyDescent="0.2">
      <c r="B444" s="1041"/>
      <c r="C444" s="1154" t="s">
        <v>365</v>
      </c>
      <c r="D444" s="1155"/>
      <c r="E444" s="759">
        <v>1.6359198466435368E-2</v>
      </c>
      <c r="F444" s="671"/>
      <c r="G444" s="671"/>
      <c r="H444" s="1155" t="s">
        <v>363</v>
      </c>
      <c r="I444" s="1155"/>
      <c r="J444" s="760">
        <v>2.5202860296647325E-2</v>
      </c>
      <c r="K444" s="671"/>
      <c r="L444" s="671"/>
      <c r="M444" s="1155" t="s">
        <v>366</v>
      </c>
      <c r="N444" s="1155"/>
      <c r="O444" s="761">
        <v>-1.5982483708958075E-2</v>
      </c>
      <c r="P444" s="671"/>
      <c r="Q444" s="671"/>
      <c r="V444" s="390"/>
      <c r="W444" s="390"/>
      <c r="X444" s="390"/>
      <c r="Y444" s="390"/>
      <c r="Z444" s="390"/>
      <c r="AA444" s="390"/>
      <c r="AB444" s="390"/>
      <c r="AC444" s="390"/>
      <c r="AD444" s="390"/>
      <c r="AE444" s="390"/>
      <c r="AF444" s="390"/>
      <c r="AG444" s="390"/>
      <c r="AH444" s="390"/>
      <c r="AI444" s="390"/>
      <c r="AJ444" s="390"/>
      <c r="AK444" s="390"/>
      <c r="AL444" s="390"/>
      <c r="AM444" s="390"/>
      <c r="AN444" s="390"/>
      <c r="AO444" s="390"/>
      <c r="AP444" s="390"/>
      <c r="AQ444" s="390"/>
      <c r="AR444" s="390"/>
      <c r="AS444" s="390"/>
      <c r="AT444" s="390"/>
      <c r="AU444" s="390"/>
      <c r="AV444" s="390"/>
      <c r="AW444" s="390"/>
      <c r="AX444" s="390"/>
      <c r="AY444" s="390"/>
      <c r="AZ444" s="390"/>
      <c r="BA444" s="392"/>
      <c r="BB444" s="469"/>
      <c r="BC444" s="392"/>
      <c r="BD444" s="392"/>
      <c r="BE444" s="392"/>
      <c r="BF444" s="392"/>
      <c r="BG444" s="392"/>
      <c r="BH444" s="392"/>
      <c r="BI444" s="392"/>
      <c r="BJ444" s="392"/>
      <c r="BK444" s="392"/>
      <c r="BL444" s="392"/>
      <c r="BM444" s="392"/>
      <c r="BN444" s="392"/>
      <c r="BO444" s="392"/>
      <c r="BP444" s="392"/>
      <c r="BQ444" s="392"/>
      <c r="BR444" s="392"/>
      <c r="BS444" s="392"/>
      <c r="BT444" s="392"/>
      <c r="BU444" s="392"/>
      <c r="BV444" s="393"/>
      <c r="BW444" s="393"/>
      <c r="BX444" s="393"/>
      <c r="BY444" s="393"/>
      <c r="BZ444" s="393"/>
      <c r="CA444" s="393"/>
      <c r="CB444" s="393"/>
      <c r="CC444" s="393"/>
      <c r="CD444" s="393"/>
      <c r="CE444" s="393"/>
      <c r="CF444" s="393"/>
      <c r="CG444" s="393"/>
      <c r="CH444" s="393"/>
      <c r="CI444" s="393"/>
      <c r="CJ444" s="393"/>
      <c r="CK444" s="393"/>
      <c r="CL444" s="393"/>
      <c r="CM444" s="393"/>
      <c r="CN444" s="393"/>
      <c r="CO444" s="393"/>
      <c r="CP444" s="393"/>
      <c r="CQ444" s="393"/>
      <c r="CR444" s="393"/>
      <c r="CS444" s="393"/>
      <c r="CT444" s="393"/>
      <c r="CU444" s="393"/>
      <c r="CV444" s="393"/>
      <c r="CW444" s="393"/>
      <c r="CX444" s="393"/>
      <c r="CY444" s="393"/>
      <c r="CZ444" s="393"/>
    </row>
    <row r="445" s="397" customFormat="true" ht="25.15" customHeight="true" x14ac:dyDescent="0.2">
      <c r="B445" s="1041"/>
      <c r="C445" s="1154" t="s">
        <v>367</v>
      </c>
      <c r="D445" s="1155"/>
      <c r="E445" s="759">
        <v>-1.6055382957372737E-2</v>
      </c>
      <c r="F445" s="671"/>
      <c r="G445" s="671"/>
      <c r="H445" s="1155" t="s">
        <v>361</v>
      </c>
      <c r="I445" s="1155"/>
      <c r="J445" s="760">
        <v>2.0097541591616915E-2</v>
      </c>
      <c r="K445" s="671"/>
      <c r="L445" s="671"/>
      <c r="M445" s="1155" t="s">
        <v>362</v>
      </c>
      <c r="N445" s="1155"/>
      <c r="O445" s="761">
        <v>1.576441342960733E-2</v>
      </c>
      <c r="P445" s="671"/>
      <c r="Q445" s="671"/>
      <c r="V445" s="390"/>
      <c r="W445" s="390"/>
      <c r="X445" s="390"/>
      <c r="Y445" s="390"/>
      <c r="Z445" s="390"/>
      <c r="AA445" s="390"/>
      <c r="AB445" s="390"/>
      <c r="AC445" s="390"/>
      <c r="AD445" s="390"/>
      <c r="AE445" s="390"/>
      <c r="AF445" s="390"/>
      <c r="AG445" s="390"/>
      <c r="AH445" s="390"/>
      <c r="AI445" s="390"/>
      <c r="AJ445" s="390"/>
      <c r="AK445" s="390"/>
      <c r="AL445" s="390"/>
      <c r="AM445" s="390"/>
      <c r="AN445" s="390"/>
      <c r="AO445" s="390"/>
      <c r="AP445" s="390"/>
      <c r="AQ445" s="390"/>
      <c r="AR445" s="390"/>
      <c r="AS445" s="390"/>
      <c r="AT445" s="390"/>
      <c r="AU445" s="390"/>
      <c r="AV445" s="390"/>
      <c r="AW445" s="390"/>
      <c r="AX445" s="390"/>
      <c r="AY445" s="390"/>
      <c r="AZ445" s="390"/>
      <c r="BA445" s="392"/>
      <c r="BB445" s="469"/>
      <c r="BC445" s="392"/>
      <c r="BD445" s="392"/>
      <c r="BE445" s="392"/>
      <c r="BF445" s="392"/>
      <c r="BG445" s="392"/>
      <c r="BH445" s="392"/>
      <c r="BI445" s="392"/>
      <c r="BJ445" s="392"/>
      <c r="BK445" s="392"/>
      <c r="BL445" s="392"/>
      <c r="BM445" s="392"/>
      <c r="BN445" s="392"/>
      <c r="BO445" s="392"/>
      <c r="BP445" s="392"/>
      <c r="BQ445" s="392"/>
      <c r="BR445" s="392"/>
      <c r="BS445" s="392"/>
      <c r="BT445" s="392"/>
      <c r="BU445" s="392"/>
      <c r="BV445" s="393"/>
      <c r="BW445" s="393"/>
      <c r="BX445" s="393"/>
      <c r="BY445" s="393"/>
      <c r="BZ445" s="393"/>
      <c r="CA445" s="393"/>
      <c r="CB445" s="393"/>
      <c r="CC445" s="393"/>
      <c r="CD445" s="393"/>
      <c r="CE445" s="393"/>
      <c r="CF445" s="393"/>
      <c r="CG445" s="393"/>
      <c r="CH445" s="393"/>
      <c r="CI445" s="393"/>
      <c r="CJ445" s="393"/>
      <c r="CK445" s="393"/>
      <c r="CL445" s="393"/>
      <c r="CM445" s="393"/>
      <c r="CN445" s="393"/>
      <c r="CO445" s="393"/>
      <c r="CP445" s="393"/>
      <c r="CQ445" s="393"/>
      <c r="CR445" s="393"/>
      <c r="CS445" s="393"/>
      <c r="CT445" s="393"/>
      <c r="CU445" s="393"/>
      <c r="CV445" s="393"/>
      <c r="CW445" s="393"/>
      <c r="CX445" s="393"/>
      <c r="CY445" s="393"/>
      <c r="CZ445" s="393"/>
    </row>
    <row r="446" s="397" customFormat="true" ht="25.15" customHeight="true" x14ac:dyDescent="0.2">
      <c r="C446" s="1154" t="s">
        <v>368</v>
      </c>
      <c r="D446" s="1155"/>
      <c r="E446" s="759">
        <v>-1.3556119780029893E-2</v>
      </c>
      <c r="F446" s="671"/>
      <c r="G446" s="671"/>
      <c r="H446" s="1155" t="s">
        <v>342</v>
      </c>
      <c r="I446" s="1155"/>
      <c r="J446" s="760">
        <v>-1.4849937129192482E-2</v>
      </c>
      <c r="K446" s="671"/>
      <c r="L446" s="671"/>
      <c r="M446" s="1155" t="s">
        <v>369</v>
      </c>
      <c r="N446" s="1155"/>
      <c r="O446" s="761">
        <v>1.5536645832822108E-2</v>
      </c>
      <c r="P446" s="671"/>
      <c r="Q446" s="671"/>
      <c r="V446" s="390"/>
      <c r="W446" s="390"/>
      <c r="X446" s="390"/>
      <c r="Y446" s="390"/>
      <c r="Z446" s="390"/>
      <c r="AA446" s="390"/>
      <c r="AB446" s="390"/>
      <c r="AC446" s="390"/>
      <c r="AD446" s="390"/>
      <c r="AE446" s="390"/>
      <c r="AF446" s="390"/>
      <c r="AG446" s="390"/>
      <c r="AH446" s="390"/>
      <c r="AI446" s="390"/>
      <c r="AJ446" s="390"/>
      <c r="AK446" s="390"/>
      <c r="AL446" s="390"/>
      <c r="AM446" s="390"/>
      <c r="AN446" s="390"/>
      <c r="AO446" s="390"/>
      <c r="AP446" s="390"/>
      <c r="AQ446" s="390"/>
      <c r="AR446" s="390"/>
      <c r="AS446" s="390"/>
      <c r="AT446" s="390"/>
      <c r="AU446" s="390"/>
      <c r="AV446" s="390"/>
      <c r="AW446" s="390"/>
      <c r="AX446" s="390"/>
      <c r="AY446" s="390"/>
      <c r="AZ446" s="390"/>
      <c r="BA446" s="392"/>
      <c r="BB446" s="469"/>
      <c r="BC446" s="392"/>
      <c r="BD446" s="392"/>
      <c r="BE446" s="392"/>
      <c r="BF446" s="392"/>
      <c r="BG446" s="392"/>
      <c r="BH446" s="392"/>
      <c r="BI446" s="392"/>
      <c r="BJ446" s="392"/>
      <c r="BK446" s="392"/>
      <c r="BL446" s="392"/>
      <c r="BM446" s="392"/>
      <c r="BN446" s="392"/>
      <c r="BO446" s="392"/>
      <c r="BP446" s="392"/>
      <c r="BQ446" s="392"/>
      <c r="BR446" s="392"/>
      <c r="BS446" s="392"/>
      <c r="BT446" s="392"/>
      <c r="BU446" s="392"/>
      <c r="BV446" s="393"/>
      <c r="BW446" s="393"/>
      <c r="BX446" s="393"/>
      <c r="BY446" s="393"/>
      <c r="BZ446" s="393"/>
      <c r="CA446" s="393"/>
      <c r="CB446" s="393"/>
      <c r="CC446" s="393"/>
      <c r="CD446" s="393"/>
      <c r="CE446" s="393"/>
      <c r="CF446" s="393"/>
      <c r="CG446" s="393"/>
      <c r="CH446" s="393"/>
      <c r="CI446" s="393"/>
      <c r="CJ446" s="393"/>
      <c r="CK446" s="393"/>
      <c r="CL446" s="393"/>
      <c r="CM446" s="393"/>
      <c r="CN446" s="393"/>
      <c r="CO446" s="393"/>
      <c r="CP446" s="393"/>
      <c r="CQ446" s="393"/>
      <c r="CR446" s="393"/>
      <c r="CS446" s="393"/>
      <c r="CT446" s="393"/>
      <c r="CU446" s="393"/>
      <c r="CV446" s="393"/>
      <c r="CW446" s="393"/>
      <c r="CX446" s="393"/>
      <c r="CY446" s="393"/>
      <c r="CZ446" s="393"/>
    </row>
    <row r="447" s="397" customFormat="true" ht="25.15" customHeight="true" x14ac:dyDescent="0.2">
      <c r="C447" s="1154" t="s">
        <v>369</v>
      </c>
      <c r="D447" s="1155"/>
      <c r="E447" s="759">
        <v>1.2162086842330526E-2</v>
      </c>
      <c r="F447" s="671"/>
      <c r="G447" s="671"/>
      <c r="H447" s="1155" t="s">
        <v>368</v>
      </c>
      <c r="I447" s="1155"/>
      <c r="J447" s="760">
        <v>-1.4632254191582591E-2</v>
      </c>
      <c r="K447" s="671"/>
      <c r="L447" s="671"/>
      <c r="M447" s="1155" t="s">
        <v>370</v>
      </c>
      <c r="N447" s="1155"/>
      <c r="O447" s="761">
        <v>-1.3611903063325818E-2</v>
      </c>
      <c r="P447" s="671"/>
      <c r="Q447" s="671"/>
      <c r="V447" s="390"/>
      <c r="W447" s="390"/>
      <c r="X447" s="390"/>
      <c r="Y447" s="390"/>
      <c r="Z447" s="390"/>
      <c r="AA447" s="390"/>
      <c r="AB447" s="390"/>
      <c r="AC447" s="390"/>
      <c r="AD447" s="390"/>
      <c r="AE447" s="390"/>
      <c r="AF447" s="390"/>
      <c r="AG447" s="390"/>
      <c r="AH447" s="390"/>
      <c r="AI447" s="390"/>
      <c r="AJ447" s="390"/>
      <c r="AK447" s="390"/>
      <c r="AL447" s="390"/>
      <c r="AM447" s="390"/>
      <c r="AN447" s="390"/>
      <c r="AO447" s="390"/>
      <c r="AP447" s="390"/>
      <c r="AQ447" s="390"/>
      <c r="AR447" s="390"/>
      <c r="AS447" s="390"/>
      <c r="AT447" s="390"/>
      <c r="AU447" s="390"/>
      <c r="AV447" s="390"/>
      <c r="AW447" s="390"/>
      <c r="AX447" s="390"/>
      <c r="AY447" s="390"/>
      <c r="AZ447" s="390"/>
      <c r="BA447" s="392"/>
      <c r="BB447" s="469"/>
      <c r="BC447" s="392"/>
      <c r="BD447" s="392"/>
      <c r="BE447" s="392"/>
      <c r="BF447" s="392"/>
      <c r="BG447" s="392"/>
      <c r="BH447" s="392"/>
      <c r="BI447" s="392"/>
      <c r="BJ447" s="392"/>
      <c r="BK447" s="392"/>
      <c r="BL447" s="392"/>
      <c r="BM447" s="392"/>
      <c r="BN447" s="392"/>
      <c r="BO447" s="392"/>
      <c r="BP447" s="392"/>
      <c r="BQ447" s="392"/>
      <c r="BR447" s="392"/>
      <c r="BS447" s="392"/>
      <c r="BT447" s="392"/>
      <c r="BU447" s="392"/>
      <c r="BV447" s="393"/>
      <c r="BW447" s="393"/>
      <c r="BX447" s="393"/>
      <c r="BY447" s="393"/>
      <c r="BZ447" s="393"/>
      <c r="CA447" s="393"/>
      <c r="CB447" s="393"/>
      <c r="CC447" s="393"/>
      <c r="CD447" s="393"/>
      <c r="CE447" s="393"/>
      <c r="CF447" s="393"/>
      <c r="CG447" s="393"/>
      <c r="CH447" s="393"/>
      <c r="CI447" s="393"/>
      <c r="CJ447" s="393"/>
      <c r="CK447" s="393"/>
      <c r="CL447" s="393"/>
      <c r="CM447" s="393"/>
      <c r="CN447" s="393"/>
      <c r="CO447" s="393"/>
      <c r="CP447" s="393"/>
      <c r="CQ447" s="393"/>
      <c r="CR447" s="393"/>
      <c r="CS447" s="393"/>
      <c r="CT447" s="393"/>
      <c r="CU447" s="393"/>
      <c r="CV447" s="393"/>
      <c r="CW447" s="393"/>
      <c r="CX447" s="393"/>
      <c r="CY447" s="393"/>
      <c r="CZ447" s="393"/>
    </row>
    <row r="448" s="397" customFormat="true" ht="25.15" customHeight="true" x14ac:dyDescent="0.2">
      <c r="C448" s="1154" t="s">
        <v>366</v>
      </c>
      <c r="D448" s="1155"/>
      <c r="E448" s="759">
        <v>-1.1546786126393373E-2</v>
      </c>
      <c r="F448" s="671"/>
      <c r="G448" s="671"/>
      <c r="H448" s="1155" t="s">
        <v>367</v>
      </c>
      <c r="I448" s="1155"/>
      <c r="J448" s="760">
        <v>-1.4164231543903666E-2</v>
      </c>
      <c r="K448" s="671"/>
      <c r="L448" s="671"/>
      <c r="M448" s="1155" t="s">
        <v>365</v>
      </c>
      <c r="N448" s="1155"/>
      <c r="O448" s="761">
        <v>1.2453350866116698E-2</v>
      </c>
      <c r="P448" s="671"/>
      <c r="Q448" s="671"/>
      <c r="V448" s="390"/>
      <c r="W448" s="390"/>
      <c r="X448" s="390"/>
      <c r="Y448" s="390"/>
      <c r="Z448" s="390"/>
      <c r="AA448" s="390"/>
      <c r="AB448" s="390"/>
      <c r="AC448" s="390"/>
      <c r="AD448" s="390"/>
      <c r="AE448" s="390"/>
      <c r="AF448" s="390"/>
      <c r="AG448" s="390"/>
      <c r="AH448" s="390"/>
      <c r="AI448" s="390"/>
      <c r="AJ448" s="390"/>
      <c r="AK448" s="390"/>
      <c r="AL448" s="390"/>
      <c r="AM448" s="390"/>
      <c r="AN448" s="390"/>
      <c r="AO448" s="390"/>
      <c r="AP448" s="390"/>
      <c r="AQ448" s="390"/>
      <c r="AR448" s="390"/>
      <c r="AS448" s="390"/>
      <c r="AT448" s="390"/>
      <c r="AU448" s="390"/>
      <c r="AV448" s="390"/>
      <c r="AW448" s="390"/>
      <c r="AX448" s="390"/>
      <c r="AY448" s="390"/>
      <c r="AZ448" s="390"/>
      <c r="BA448" s="392"/>
      <c r="BB448" s="469"/>
      <c r="BC448" s="392"/>
      <c r="BD448" s="392"/>
      <c r="BE448" s="392"/>
      <c r="BF448" s="392"/>
      <c r="BG448" s="392"/>
      <c r="BH448" s="392"/>
      <c r="BI448" s="392"/>
      <c r="BJ448" s="392"/>
      <c r="BK448" s="392"/>
      <c r="BL448" s="392"/>
      <c r="BM448" s="392"/>
      <c r="BN448" s="392"/>
      <c r="BO448" s="392"/>
      <c r="BP448" s="392"/>
      <c r="BQ448" s="392"/>
      <c r="BR448" s="392"/>
      <c r="BS448" s="392"/>
      <c r="BT448" s="392"/>
      <c r="BU448" s="392"/>
      <c r="BV448" s="393"/>
      <c r="BW448" s="393"/>
      <c r="BX448" s="393"/>
      <c r="BY448" s="393"/>
      <c r="BZ448" s="393"/>
      <c r="CA448" s="393"/>
      <c r="CB448" s="393"/>
      <c r="CC448" s="393"/>
      <c r="CD448" s="393"/>
      <c r="CE448" s="393"/>
      <c r="CF448" s="393"/>
      <c r="CG448" s="393"/>
      <c r="CH448" s="393"/>
      <c r="CI448" s="393"/>
      <c r="CJ448" s="393"/>
      <c r="CK448" s="393"/>
      <c r="CL448" s="393"/>
      <c r="CM448" s="393"/>
      <c r="CN448" s="393"/>
      <c r="CO448" s="393"/>
      <c r="CP448" s="393"/>
      <c r="CQ448" s="393"/>
      <c r="CR448" s="393"/>
      <c r="CS448" s="393"/>
      <c r="CT448" s="393"/>
      <c r="CU448" s="393"/>
      <c r="CV448" s="393"/>
      <c r="CW448" s="393"/>
      <c r="CX448" s="393"/>
      <c r="CY448" s="393"/>
      <c r="CZ448" s="393"/>
    </row>
    <row r="449" s="397" customFormat="true" ht="25.15" customHeight="true" x14ac:dyDescent="0.2">
      <c r="C449" s="1154" t="s">
        <v>356</v>
      </c>
      <c r="D449" s="1155"/>
      <c r="E449" s="759">
        <v>8.6608633652319467E-3</v>
      </c>
      <c r="F449" s="671"/>
      <c r="G449" s="671"/>
      <c r="H449" s="1155" t="s">
        <v>365</v>
      </c>
      <c r="I449" s="1155"/>
      <c r="J449" s="760">
        <v>1.2431909126476803E-2</v>
      </c>
      <c r="K449" s="671"/>
      <c r="L449" s="671"/>
      <c r="M449" s="1155" t="s">
        <v>367</v>
      </c>
      <c r="N449" s="1155"/>
      <c r="O449" s="761">
        <v>-1.2133095552895927E-2</v>
      </c>
      <c r="P449" s="671"/>
      <c r="Q449" s="671"/>
      <c r="V449" s="390"/>
      <c r="W449" s="390"/>
      <c r="X449" s="390"/>
      <c r="Y449" s="390"/>
      <c r="Z449" s="390"/>
      <c r="AA449" s="390"/>
      <c r="AB449" s="390"/>
      <c r="AC449" s="390"/>
      <c r="AD449" s="390"/>
      <c r="AE449" s="390"/>
      <c r="AF449" s="390"/>
      <c r="AG449" s="390"/>
      <c r="AH449" s="390"/>
      <c r="AI449" s="390"/>
      <c r="AJ449" s="390"/>
      <c r="AK449" s="390"/>
      <c r="AL449" s="390"/>
      <c r="AM449" s="390"/>
      <c r="AN449" s="390"/>
      <c r="AO449" s="390"/>
      <c r="AP449" s="390"/>
      <c r="AQ449" s="390"/>
      <c r="AR449" s="390"/>
      <c r="AS449" s="390"/>
      <c r="AT449" s="390"/>
      <c r="AU449" s="390"/>
      <c r="AV449" s="390"/>
      <c r="AW449" s="390"/>
      <c r="AX449" s="390"/>
      <c r="AY449" s="390"/>
      <c r="AZ449" s="390"/>
      <c r="BA449" s="392"/>
      <c r="BB449" s="469"/>
      <c r="BC449" s="392"/>
      <c r="BD449" s="392"/>
      <c r="BE449" s="392"/>
      <c r="BF449" s="392"/>
      <c r="BG449" s="392"/>
      <c r="BH449" s="392"/>
      <c r="BI449" s="392"/>
      <c r="BJ449" s="392"/>
      <c r="BK449" s="392"/>
      <c r="BL449" s="392"/>
      <c r="BM449" s="392"/>
      <c r="BN449" s="392"/>
      <c r="BO449" s="392"/>
      <c r="BP449" s="392"/>
      <c r="BQ449" s="392"/>
      <c r="BR449" s="392"/>
      <c r="BS449" s="392"/>
      <c r="BT449" s="392"/>
      <c r="BU449" s="392"/>
      <c r="BV449" s="393"/>
      <c r="BW449" s="393"/>
      <c r="BX449" s="393"/>
      <c r="BY449" s="393"/>
      <c r="BZ449" s="393"/>
      <c r="CA449" s="393"/>
      <c r="CB449" s="393"/>
      <c r="CC449" s="393"/>
      <c r="CD449" s="393"/>
      <c r="CE449" s="393"/>
      <c r="CF449" s="393"/>
      <c r="CG449" s="393"/>
      <c r="CH449" s="393"/>
      <c r="CI449" s="393"/>
      <c r="CJ449" s="393"/>
      <c r="CK449" s="393"/>
      <c r="CL449" s="393"/>
      <c r="CM449" s="393"/>
      <c r="CN449" s="393"/>
      <c r="CO449" s="393"/>
      <c r="CP449" s="393"/>
      <c r="CQ449" s="393"/>
      <c r="CR449" s="393"/>
      <c r="CS449" s="393"/>
      <c r="CT449" s="393"/>
      <c r="CU449" s="393"/>
      <c r="CV449" s="393"/>
      <c r="CW449" s="393"/>
      <c r="CX449" s="393"/>
      <c r="CY449" s="393"/>
      <c r="CZ449" s="393"/>
    </row>
    <row r="450" s="397" customFormat="true" ht="25.15" customHeight="true" x14ac:dyDescent="0.2">
      <c r="C450" s="1154" t="s">
        <v>364</v>
      </c>
      <c r="D450" s="1155"/>
      <c r="E450" s="759">
        <v>6.0014867298107816E-3</v>
      </c>
      <c r="F450" s="671"/>
      <c r="G450" s="671"/>
      <c r="H450" s="1155" t="s">
        <v>366</v>
      </c>
      <c r="I450" s="1155"/>
      <c r="J450" s="760">
        <v>-9.1183819296161168E-3</v>
      </c>
      <c r="K450" s="671"/>
      <c r="L450" s="671"/>
      <c r="M450" s="1155" t="s">
        <v>363</v>
      </c>
      <c r="N450" s="1155"/>
      <c r="O450" s="761">
        <v>1.177232657631082E-2</v>
      </c>
      <c r="P450" s="671"/>
      <c r="Q450" s="671"/>
      <c r="V450" s="390"/>
      <c r="W450" s="390"/>
      <c r="X450" s="390"/>
      <c r="Y450" s="390"/>
      <c r="Z450" s="390"/>
      <c r="AA450" s="390"/>
      <c r="AB450" s="390"/>
      <c r="AC450" s="390"/>
      <c r="AD450" s="390"/>
      <c r="AE450" s="390"/>
      <c r="AF450" s="390"/>
      <c r="AG450" s="390"/>
      <c r="AH450" s="390"/>
      <c r="AI450" s="390"/>
      <c r="AJ450" s="390"/>
      <c r="AK450" s="390"/>
      <c r="AL450" s="390"/>
      <c r="AM450" s="390"/>
      <c r="AN450" s="390"/>
      <c r="AO450" s="390"/>
      <c r="AP450" s="390"/>
      <c r="AQ450" s="390"/>
      <c r="AR450" s="390"/>
      <c r="AS450" s="390"/>
      <c r="AT450" s="390"/>
      <c r="AU450" s="390"/>
      <c r="AV450" s="390"/>
      <c r="AW450" s="390"/>
      <c r="AX450" s="390"/>
      <c r="AY450" s="390"/>
      <c r="AZ450" s="390"/>
      <c r="BA450" s="392"/>
      <c r="BB450" s="469"/>
      <c r="BC450" s="392"/>
      <c r="BD450" s="392"/>
      <c r="BE450" s="392"/>
      <c r="BF450" s="392"/>
      <c r="BG450" s="392"/>
      <c r="BH450" s="392"/>
      <c r="BI450" s="392"/>
      <c r="BJ450" s="392"/>
      <c r="BK450" s="392"/>
      <c r="BL450" s="392"/>
      <c r="BM450" s="392"/>
      <c r="BN450" s="392"/>
      <c r="BO450" s="392"/>
      <c r="BP450" s="392"/>
      <c r="BQ450" s="392"/>
      <c r="BR450" s="392"/>
      <c r="BS450" s="392"/>
      <c r="BT450" s="392"/>
      <c r="BU450" s="392"/>
      <c r="BV450" s="393"/>
      <c r="BW450" s="393"/>
      <c r="BX450" s="393"/>
      <c r="BY450" s="393"/>
      <c r="BZ450" s="393"/>
      <c r="CA450" s="393"/>
      <c r="CB450" s="393"/>
      <c r="CC450" s="393"/>
      <c r="CD450" s="393"/>
      <c r="CE450" s="393"/>
      <c r="CF450" s="393"/>
      <c r="CG450" s="393"/>
      <c r="CH450" s="393"/>
      <c r="CI450" s="393"/>
      <c r="CJ450" s="393"/>
      <c r="CK450" s="393"/>
      <c r="CL450" s="393"/>
      <c r="CM450" s="393"/>
      <c r="CN450" s="393"/>
      <c r="CO450" s="393"/>
      <c r="CP450" s="393"/>
      <c r="CQ450" s="393"/>
      <c r="CR450" s="393"/>
      <c r="CS450" s="393"/>
      <c r="CT450" s="393"/>
      <c r="CU450" s="393"/>
      <c r="CV450" s="393"/>
      <c r="CW450" s="393"/>
      <c r="CX450" s="393"/>
      <c r="CY450" s="393"/>
      <c r="CZ450" s="393"/>
    </row>
    <row r="451" s="397" customFormat="true" ht="25.15" customHeight="true" x14ac:dyDescent="0.2">
      <c r="C451" s="1154" t="s">
        <v>357</v>
      </c>
      <c r="D451" s="1155"/>
      <c r="E451" s="759">
        <v>-3.8256347956389949E-3</v>
      </c>
      <c r="F451" s="671"/>
      <c r="G451" s="671"/>
      <c r="H451" s="1155" t="s">
        <v>370</v>
      </c>
      <c r="I451" s="1155"/>
      <c r="J451" s="762">
        <v>3.5752698332182039E-3</v>
      </c>
      <c r="K451" s="671"/>
      <c r="L451" s="671"/>
      <c r="M451" s="1155" t="s">
        <v>364</v>
      </c>
      <c r="N451" s="1155"/>
      <c r="O451" s="761">
        <v>-1.1011025082231472E-2</v>
      </c>
      <c r="P451" s="671"/>
      <c r="Q451" s="671"/>
      <c r="V451" s="390"/>
      <c r="W451" s="390"/>
      <c r="X451" s="390"/>
      <c r="Y451" s="390"/>
      <c r="Z451" s="390"/>
      <c r="AA451" s="390"/>
      <c r="AB451" s="390"/>
      <c r="AC451" s="390"/>
      <c r="AD451" s="390"/>
      <c r="AE451" s="390"/>
      <c r="AF451" s="390"/>
      <c r="AG451" s="390"/>
      <c r="AH451" s="390"/>
      <c r="AI451" s="390"/>
      <c r="AJ451" s="390"/>
      <c r="AK451" s="390"/>
      <c r="AL451" s="390"/>
      <c r="AM451" s="390"/>
      <c r="AN451" s="390"/>
      <c r="AO451" s="390"/>
      <c r="AP451" s="390"/>
      <c r="AQ451" s="390"/>
      <c r="AR451" s="390"/>
      <c r="AS451" s="390"/>
      <c r="AT451" s="390"/>
      <c r="AU451" s="390"/>
      <c r="AV451" s="390"/>
      <c r="AW451" s="390"/>
      <c r="AX451" s="390"/>
      <c r="AY451" s="390"/>
      <c r="AZ451" s="390"/>
      <c r="BA451" s="392"/>
      <c r="BB451" s="469"/>
      <c r="BC451" s="392"/>
      <c r="BD451" s="392"/>
      <c r="BE451" s="392"/>
      <c r="BF451" s="392"/>
      <c r="BG451" s="392"/>
      <c r="BH451" s="392"/>
      <c r="BI451" s="392"/>
      <c r="BJ451" s="392"/>
      <c r="BK451" s="392"/>
      <c r="BL451" s="392"/>
      <c r="BM451" s="392"/>
      <c r="BN451" s="392"/>
      <c r="BO451" s="392"/>
      <c r="BP451" s="392"/>
      <c r="BQ451" s="392"/>
      <c r="BR451" s="392"/>
      <c r="BS451" s="392"/>
      <c r="BT451" s="392"/>
      <c r="BU451" s="392"/>
      <c r="BV451" s="393"/>
      <c r="BW451" s="393"/>
      <c r="BX451" s="393"/>
      <c r="BY451" s="393"/>
      <c r="BZ451" s="393"/>
      <c r="CA451" s="393"/>
      <c r="CB451" s="393"/>
      <c r="CC451" s="393"/>
      <c r="CD451" s="393"/>
      <c r="CE451" s="393"/>
      <c r="CF451" s="393"/>
      <c r="CG451" s="393"/>
      <c r="CH451" s="393"/>
      <c r="CI451" s="393"/>
      <c r="CJ451" s="393"/>
      <c r="CK451" s="393"/>
      <c r="CL451" s="393"/>
      <c r="CM451" s="393"/>
      <c r="CN451" s="393"/>
      <c r="CO451" s="393"/>
      <c r="CP451" s="393"/>
      <c r="CQ451" s="393"/>
      <c r="CR451" s="393"/>
      <c r="CS451" s="393"/>
      <c r="CT451" s="393"/>
      <c r="CU451" s="393"/>
      <c r="CV451" s="393"/>
      <c r="CW451" s="393"/>
      <c r="CX451" s="393"/>
      <c r="CY451" s="393"/>
      <c r="CZ451" s="393"/>
    </row>
    <row r="452" s="397" customFormat="true" ht="25.15" customHeight="true" x14ac:dyDescent="0.2">
      <c r="C452" s="1154" t="s">
        <v>371</v>
      </c>
      <c r="D452" s="1155"/>
      <c r="E452" s="759">
        <v>-3.6263247896577136E-3</v>
      </c>
      <c r="F452" s="671"/>
      <c r="G452" s="671"/>
      <c r="H452" s="1155"/>
      <c r="I452" s="1155"/>
      <c r="J452" s="671"/>
      <c r="K452" s="671"/>
      <c r="L452" s="671"/>
      <c r="M452" s="1155" t="s">
        <v>368</v>
      </c>
      <c r="N452" s="1155"/>
      <c r="O452" s="761">
        <v>-9.3798970135124012E-3</v>
      </c>
      <c r="P452" s="671"/>
      <c r="Q452" s="671"/>
      <c r="V452" s="390"/>
      <c r="W452" s="390"/>
      <c r="X452" s="390"/>
      <c r="Y452" s="390"/>
      <c r="Z452" s="390"/>
      <c r="AA452" s="390"/>
      <c r="AB452" s="390"/>
      <c r="AC452" s="390"/>
      <c r="AD452" s="390"/>
      <c r="AE452" s="390"/>
      <c r="AF452" s="390"/>
      <c r="AG452" s="390"/>
      <c r="AH452" s="390"/>
      <c r="AI452" s="390"/>
      <c r="AJ452" s="390"/>
      <c r="AK452" s="390"/>
      <c r="AL452" s="390"/>
      <c r="AM452" s="390"/>
      <c r="AN452" s="390"/>
      <c r="AO452" s="390"/>
      <c r="AP452" s="390"/>
      <c r="AQ452" s="390"/>
      <c r="AR452" s="390"/>
      <c r="AS452" s="390"/>
      <c r="AT452" s="390"/>
      <c r="AU452" s="390"/>
      <c r="AV452" s="390"/>
      <c r="AW452" s="390"/>
      <c r="AX452" s="390"/>
      <c r="AY452" s="390"/>
      <c r="AZ452" s="390"/>
      <c r="BA452" s="392"/>
      <c r="BB452" s="469"/>
      <c r="BC452" s="392"/>
      <c r="BD452" s="392"/>
      <c r="BE452" s="392"/>
      <c r="BF452" s="392"/>
      <c r="BG452" s="392"/>
      <c r="BH452" s="392"/>
      <c r="BI452" s="392"/>
      <c r="BJ452" s="392"/>
      <c r="BK452" s="392"/>
      <c r="BL452" s="392"/>
      <c r="BM452" s="392"/>
      <c r="BN452" s="392"/>
      <c r="BO452" s="392"/>
      <c r="BP452" s="392"/>
      <c r="BQ452" s="392"/>
      <c r="BR452" s="392"/>
      <c r="BS452" s="392"/>
      <c r="BT452" s="392"/>
      <c r="BU452" s="392"/>
      <c r="BV452" s="393"/>
      <c r="BW452" s="393"/>
      <c r="BX452" s="393"/>
      <c r="BY452" s="393"/>
      <c r="BZ452" s="393"/>
      <c r="CA452" s="393"/>
      <c r="CB452" s="393"/>
      <c r="CC452" s="393"/>
      <c r="CD452" s="393"/>
      <c r="CE452" s="393"/>
      <c r="CF452" s="393"/>
      <c r="CG452" s="393"/>
      <c r="CH452" s="393"/>
      <c r="CI452" s="393"/>
      <c r="CJ452" s="393"/>
      <c r="CK452" s="393"/>
      <c r="CL452" s="393"/>
      <c r="CM452" s="393"/>
      <c r="CN452" s="393"/>
      <c r="CO452" s="393"/>
      <c r="CP452" s="393"/>
      <c r="CQ452" s="393"/>
      <c r="CR452" s="393"/>
      <c r="CS452" s="393"/>
      <c r="CT452" s="393"/>
      <c r="CU452" s="393"/>
      <c r="CV452" s="393"/>
      <c r="CW452" s="393"/>
      <c r="CX452" s="393"/>
      <c r="CY452" s="393"/>
      <c r="CZ452" s="393"/>
    </row>
    <row r="453" s="397" customFormat="true" ht="25.15" customHeight="true" x14ac:dyDescent="0.2">
      <c r="C453" s="1154" t="s">
        <v>370</v>
      </c>
      <c r="D453" s="1155"/>
      <c r="E453" s="763">
        <v>-1.4529468036318094E-3</v>
      </c>
      <c r="F453" s="671"/>
      <c r="G453" s="671"/>
      <c r="H453" s="1155"/>
      <c r="I453" s="1155"/>
      <c r="J453" s="671"/>
      <c r="K453" s="671"/>
      <c r="L453" s="671"/>
      <c r="M453" s="1155" t="s">
        <v>371</v>
      </c>
      <c r="N453" s="1155"/>
      <c r="O453" s="764">
        <v>-8.5217837801129081E-3</v>
      </c>
      <c r="P453" s="671"/>
      <c r="Q453" s="671"/>
      <c r="V453" s="390"/>
      <c r="W453" s="390"/>
      <c r="X453" s="390"/>
      <c r="Y453" s="390"/>
      <c r="Z453" s="390"/>
      <c r="AA453" s="390"/>
      <c r="AB453" s="390"/>
      <c r="AC453" s="390"/>
      <c r="AD453" s="390"/>
      <c r="AE453" s="390"/>
      <c r="AF453" s="390"/>
      <c r="AG453" s="390"/>
      <c r="AH453" s="390"/>
      <c r="AI453" s="390"/>
      <c r="AJ453" s="390"/>
      <c r="AK453" s="390"/>
      <c r="AL453" s="390"/>
      <c r="AM453" s="390"/>
      <c r="AN453" s="390"/>
      <c r="AO453" s="390"/>
      <c r="AP453" s="390"/>
      <c r="AQ453" s="390"/>
      <c r="AR453" s="390"/>
      <c r="AS453" s="390"/>
      <c r="AT453" s="390"/>
      <c r="AU453" s="390"/>
      <c r="AV453" s="390"/>
      <c r="AW453" s="390"/>
      <c r="AX453" s="390"/>
      <c r="AY453" s="390"/>
      <c r="AZ453" s="390"/>
      <c r="BA453" s="392"/>
      <c r="BB453" s="469"/>
      <c r="BC453" s="392"/>
      <c r="BD453" s="392"/>
      <c r="BE453" s="392"/>
      <c r="BF453" s="392"/>
      <c r="BG453" s="392"/>
      <c r="BH453" s="392"/>
      <c r="BI453" s="392"/>
      <c r="BJ453" s="392"/>
      <c r="BK453" s="392"/>
      <c r="BL453" s="392"/>
      <c r="BM453" s="392"/>
      <c r="BN453" s="392"/>
      <c r="BO453" s="392"/>
      <c r="BP453" s="392"/>
      <c r="BQ453" s="392"/>
      <c r="BR453" s="392"/>
      <c r="BS453" s="392"/>
      <c r="BT453" s="392"/>
      <c r="BU453" s="392"/>
      <c r="BV453" s="393"/>
      <c r="BW453" s="393"/>
      <c r="BX453" s="393"/>
      <c r="BY453" s="393"/>
      <c r="BZ453" s="393"/>
      <c r="CA453" s="393"/>
      <c r="CB453" s="393"/>
      <c r="CC453" s="393"/>
      <c r="CD453" s="393"/>
      <c r="CE453" s="393"/>
      <c r="CF453" s="393"/>
      <c r="CG453" s="393"/>
      <c r="CH453" s="393"/>
      <c r="CI453" s="393"/>
      <c r="CJ453" s="393"/>
      <c r="CK453" s="393"/>
      <c r="CL453" s="393"/>
      <c r="CM453" s="393"/>
      <c r="CN453" s="393"/>
      <c r="CO453" s="393"/>
      <c r="CP453" s="393"/>
      <c r="CQ453" s="393"/>
      <c r="CR453" s="393"/>
      <c r="CS453" s="393"/>
      <c r="CT453" s="393"/>
      <c r="CU453" s="393"/>
      <c r="CV453" s="393"/>
      <c r="CW453" s="393"/>
      <c r="CX453" s="393"/>
      <c r="CY453" s="393"/>
      <c r="CZ453" s="393"/>
    </row>
    <row r="454" s="397" customFormat="true" ht="25.15" customHeight="true" x14ac:dyDescent="0.2">
      <c r="C454" s="1154"/>
      <c r="D454" s="1155"/>
      <c r="E454" s="671"/>
      <c r="F454" s="671"/>
      <c r="G454" s="671"/>
      <c r="H454" s="1155"/>
      <c r="I454" s="1155"/>
      <c r="J454" s="671"/>
      <c r="K454" s="671"/>
      <c r="L454" s="671"/>
      <c r="M454" s="1155"/>
      <c r="N454" s="1155"/>
      <c r="O454" s="671"/>
      <c r="P454" s="671"/>
      <c r="Q454" s="671"/>
      <c r="V454" s="390"/>
      <c r="W454" s="390"/>
      <c r="X454" s="390"/>
      <c r="Y454" s="390"/>
      <c r="Z454" s="390"/>
      <c r="AA454" s="390"/>
      <c r="AB454" s="390"/>
      <c r="AC454" s="390"/>
      <c r="AD454" s="390"/>
      <c r="AE454" s="390"/>
      <c r="AF454" s="390"/>
      <c r="AG454" s="390"/>
      <c r="AH454" s="390"/>
      <c r="AI454" s="390"/>
      <c r="AJ454" s="390"/>
      <c r="AK454" s="390"/>
      <c r="AL454" s="390"/>
      <c r="AM454" s="390"/>
      <c r="AN454" s="390"/>
      <c r="AO454" s="390"/>
      <c r="AP454" s="390"/>
      <c r="AQ454" s="390"/>
      <c r="AR454" s="390"/>
      <c r="AS454" s="390"/>
      <c r="AT454" s="390"/>
      <c r="AU454" s="390"/>
      <c r="AV454" s="390"/>
      <c r="AW454" s="390"/>
      <c r="AX454" s="390"/>
      <c r="AY454" s="390"/>
      <c r="AZ454" s="390"/>
      <c r="BA454" s="392"/>
      <c r="BB454" s="469"/>
      <c r="BC454" s="392"/>
      <c r="BD454" s="392"/>
      <c r="BE454" s="392"/>
      <c r="BF454" s="392"/>
      <c r="BG454" s="392"/>
      <c r="BH454" s="392"/>
      <c r="BI454" s="392"/>
      <c r="BJ454" s="392"/>
      <c r="BK454" s="392"/>
      <c r="BL454" s="392"/>
      <c r="BM454" s="392"/>
      <c r="BN454" s="392"/>
      <c r="BO454" s="392"/>
      <c r="BP454" s="392"/>
      <c r="BQ454" s="392"/>
      <c r="BR454" s="392"/>
      <c r="BS454" s="392"/>
      <c r="BT454" s="392"/>
      <c r="BU454" s="392"/>
      <c r="BV454" s="393"/>
      <c r="BW454" s="393"/>
      <c r="BX454" s="393"/>
      <c r="BY454" s="393"/>
      <c r="BZ454" s="393"/>
      <c r="CA454" s="393"/>
      <c r="CB454" s="393"/>
      <c r="CC454" s="393"/>
      <c r="CD454" s="393"/>
      <c r="CE454" s="393"/>
      <c r="CF454" s="393"/>
      <c r="CG454" s="393"/>
      <c r="CH454" s="393"/>
      <c r="CI454" s="393"/>
      <c r="CJ454" s="393"/>
      <c r="CK454" s="393"/>
      <c r="CL454" s="393"/>
      <c r="CM454" s="393"/>
      <c r="CN454" s="393"/>
      <c r="CO454" s="393"/>
      <c r="CP454" s="393"/>
      <c r="CQ454" s="393"/>
      <c r="CR454" s="393"/>
      <c r="CS454" s="393"/>
      <c r="CT454" s="393"/>
      <c r="CU454" s="393"/>
      <c r="CV454" s="393"/>
      <c r="CW454" s="393"/>
      <c r="CX454" s="393"/>
      <c r="CY454" s="393"/>
      <c r="CZ454" s="393"/>
    </row>
    <row r="455" s="397" customFormat="true" ht="25.15" customHeight="true" x14ac:dyDescent="0.2">
      <c r="C455" s="1154"/>
      <c r="D455" s="1155"/>
      <c r="E455" s="671"/>
      <c r="F455" s="671"/>
      <c r="G455" s="671"/>
      <c r="H455" s="1155" t="s">
        <v>257</v>
      </c>
      <c r="I455" s="1155"/>
      <c r="J455" s="1155"/>
      <c r="K455" s="671"/>
      <c r="L455" s="671"/>
      <c r="M455" s="1155"/>
      <c r="N455" s="1155"/>
      <c r="O455" s="671"/>
      <c r="P455" s="671"/>
      <c r="Q455" s="671"/>
      <c r="V455" s="390"/>
      <c r="W455" s="390"/>
      <c r="X455" s="390"/>
      <c r="Y455" s="390"/>
      <c r="Z455" s="390"/>
      <c r="AA455" s="390"/>
      <c r="AB455" s="390"/>
      <c r="AC455" s="390"/>
      <c r="AD455" s="390"/>
      <c r="AE455" s="390"/>
      <c r="AF455" s="390"/>
      <c r="AG455" s="390"/>
      <c r="AH455" s="390"/>
      <c r="AI455" s="390"/>
      <c r="AJ455" s="390"/>
      <c r="AK455" s="390"/>
      <c r="AL455" s="390"/>
      <c r="AM455" s="390"/>
      <c r="AN455" s="390"/>
      <c r="AO455" s="390"/>
      <c r="AP455" s="390"/>
      <c r="AQ455" s="390"/>
      <c r="AR455" s="390"/>
      <c r="AS455" s="390"/>
      <c r="AT455" s="390"/>
      <c r="AU455" s="390"/>
      <c r="AV455" s="390"/>
      <c r="AW455" s="390"/>
      <c r="AX455" s="390"/>
      <c r="AY455" s="390"/>
      <c r="AZ455" s="390"/>
      <c r="BA455" s="392"/>
      <c r="BB455" s="469"/>
      <c r="BC455" s="392"/>
      <c r="BD455" s="392"/>
      <c r="BE455" s="392"/>
      <c r="BF455" s="392"/>
      <c r="BG455" s="392"/>
      <c r="BH455" s="392"/>
      <c r="BI455" s="392"/>
      <c r="BJ455" s="392"/>
      <c r="BK455" s="392"/>
      <c r="BL455" s="392"/>
      <c r="BM455" s="392"/>
      <c r="BN455" s="392"/>
      <c r="BO455" s="392"/>
      <c r="BP455" s="392"/>
      <c r="BQ455" s="392"/>
      <c r="BR455" s="392"/>
      <c r="BS455" s="392"/>
      <c r="BT455" s="392"/>
      <c r="BU455" s="392"/>
      <c r="BV455" s="393"/>
      <c r="BW455" s="393"/>
      <c r="BX455" s="393"/>
      <c r="BY455" s="393"/>
      <c r="BZ455" s="393"/>
      <c r="CA455" s="393"/>
      <c r="CB455" s="393"/>
      <c r="CC455" s="393"/>
      <c r="CD455" s="393"/>
      <c r="CE455" s="393"/>
      <c r="CF455" s="393"/>
      <c r="CG455" s="393"/>
      <c r="CH455" s="393"/>
      <c r="CI455" s="393"/>
      <c r="CJ455" s="393"/>
      <c r="CK455" s="393"/>
      <c r="CL455" s="393"/>
      <c r="CM455" s="393"/>
      <c r="CN455" s="393"/>
      <c r="CO455" s="393"/>
      <c r="CP455" s="393"/>
      <c r="CQ455" s="393"/>
      <c r="CR455" s="393"/>
      <c r="CS455" s="393"/>
      <c r="CT455" s="393"/>
      <c r="CU455" s="393"/>
      <c r="CV455" s="393"/>
      <c r="CW455" s="393"/>
      <c r="CX455" s="393"/>
      <c r="CY455" s="393"/>
      <c r="CZ455" s="393"/>
    </row>
    <row r="456" s="397" customFormat="true" ht="25.15" customHeight="true" x14ac:dyDescent="0.2">
      <c r="C456" s="1154"/>
      <c r="D456" s="1155"/>
      <c r="E456" s="671"/>
      <c r="F456" s="671"/>
      <c r="G456" s="671"/>
      <c r="H456" s="1155"/>
      <c r="I456" s="1155"/>
      <c r="J456" s="741" t="s">
        <v>258</v>
      </c>
      <c r="K456" s="671"/>
      <c r="L456" s="671"/>
      <c r="M456" s="1155"/>
      <c r="N456" s="1155"/>
      <c r="O456" s="671"/>
      <c r="P456" s="671"/>
      <c r="Q456" s="671"/>
      <c r="V456" s="390"/>
      <c r="W456" s="390"/>
      <c r="X456" s="390"/>
      <c r="Y456" s="390"/>
      <c r="Z456" s="390"/>
      <c r="AA456" s="390"/>
      <c r="AB456" s="390"/>
      <c r="AC456" s="390"/>
      <c r="AD456" s="390"/>
      <c r="AE456" s="390"/>
      <c r="AF456" s="390"/>
      <c r="AG456" s="390"/>
      <c r="AH456" s="390"/>
      <c r="AI456" s="390"/>
      <c r="AJ456" s="390"/>
      <c r="AK456" s="390"/>
      <c r="AL456" s="390"/>
      <c r="AM456" s="390"/>
      <c r="AN456" s="390"/>
      <c r="AO456" s="390"/>
      <c r="AP456" s="390"/>
      <c r="AQ456" s="390"/>
      <c r="AR456" s="390"/>
      <c r="AS456" s="390"/>
      <c r="AT456" s="390"/>
      <c r="AU456" s="390"/>
      <c r="AV456" s="390"/>
      <c r="AW456" s="390"/>
      <c r="AX456" s="390"/>
      <c r="AY456" s="390"/>
      <c r="AZ456" s="390"/>
      <c r="BA456" s="392"/>
      <c r="BB456" s="469"/>
      <c r="BC456" s="392"/>
      <c r="BD456" s="392"/>
      <c r="BE456" s="392"/>
      <c r="BF456" s="392"/>
      <c r="BG456" s="392"/>
      <c r="BH456" s="392"/>
      <c r="BI456" s="392"/>
      <c r="BJ456" s="392"/>
      <c r="BK456" s="392"/>
      <c r="BL456" s="392"/>
      <c r="BM456" s="392"/>
      <c r="BN456" s="392"/>
      <c r="BO456" s="392"/>
      <c r="BP456" s="392"/>
      <c r="BQ456" s="392"/>
      <c r="BR456" s="392"/>
      <c r="BS456" s="392"/>
      <c r="BT456" s="392"/>
      <c r="BU456" s="392"/>
      <c r="BV456" s="393"/>
      <c r="BW456" s="393"/>
      <c r="BX456" s="393"/>
      <c r="BY456" s="393"/>
      <c r="BZ456" s="393"/>
      <c r="CA456" s="393"/>
      <c r="CB456" s="393"/>
      <c r="CC456" s="393"/>
      <c r="CD456" s="393"/>
      <c r="CE456" s="393"/>
      <c r="CF456" s="393"/>
      <c r="CG456" s="393"/>
      <c r="CH456" s="393"/>
      <c r="CI456" s="393"/>
      <c r="CJ456" s="393"/>
      <c r="CK456" s="393"/>
      <c r="CL456" s="393"/>
      <c r="CM456" s="393"/>
      <c r="CN456" s="393"/>
      <c r="CO456" s="393"/>
      <c r="CP456" s="393"/>
      <c r="CQ456" s="393"/>
      <c r="CR456" s="393"/>
      <c r="CS456" s="393"/>
      <c r="CT456" s="393"/>
      <c r="CU456" s="393"/>
      <c r="CV456" s="393"/>
      <c r="CW456" s="393"/>
      <c r="CX456" s="393"/>
      <c r="CY456" s="393"/>
      <c r="CZ456" s="393"/>
    </row>
    <row r="457" s="397" customFormat="true" ht="25.15" customHeight="true" x14ac:dyDescent="0.2">
      <c r="C457" s="1154" t="s">
        <v>257</v>
      </c>
      <c r="D457" s="1155"/>
      <c r="E457" s="1155"/>
      <c r="F457" s="671"/>
      <c r="G457" s="671"/>
      <c r="H457" s="1155" t="s">
        <v>368</v>
      </c>
      <c r="I457" s="1155"/>
      <c r="J457" s="757">
        <v>2.1410286272708631E-4</v>
      </c>
      <c r="K457" s="671"/>
      <c r="L457" s="671"/>
      <c r="M457" s="1155" t="s">
        <v>257</v>
      </c>
      <c r="N457" s="1155"/>
      <c r="O457" s="1155"/>
      <c r="P457" s="671"/>
      <c r="Q457" s="671"/>
      <c r="V457" s="390"/>
      <c r="W457" s="390"/>
      <c r="X457" s="390"/>
      <c r="Y457" s="390"/>
      <c r="Z457" s="390"/>
      <c r="AA457" s="390"/>
      <c r="AB457" s="390"/>
      <c r="AC457" s="390"/>
      <c r="AD457" s="390"/>
      <c r="AE457" s="390"/>
      <c r="AF457" s="390"/>
      <c r="AG457" s="390"/>
      <c r="AH457" s="390"/>
      <c r="AI457" s="390"/>
      <c r="AJ457" s="390"/>
      <c r="AK457" s="390"/>
      <c r="AL457" s="390"/>
      <c r="AM457" s="390"/>
      <c r="AN457" s="390"/>
      <c r="AO457" s="390"/>
      <c r="AP457" s="390"/>
      <c r="AQ457" s="390"/>
      <c r="AR457" s="390"/>
      <c r="AS457" s="390"/>
      <c r="AT457" s="390"/>
      <c r="AU457" s="390"/>
      <c r="AV457" s="390"/>
      <c r="AW457" s="390"/>
      <c r="AX457" s="390"/>
      <c r="AY457" s="390"/>
      <c r="AZ457" s="390"/>
      <c r="BA457" s="392"/>
      <c r="BB457" s="469"/>
      <c r="BC457" s="392"/>
      <c r="BD457" s="392"/>
      <c r="BE457" s="392"/>
      <c r="BF457" s="392"/>
      <c r="BG457" s="392"/>
      <c r="BH457" s="392"/>
      <c r="BI457" s="392"/>
      <c r="BJ457" s="392"/>
      <c r="BK457" s="392"/>
      <c r="BL457" s="392"/>
      <c r="BM457" s="392"/>
      <c r="BN457" s="392"/>
      <c r="BO457" s="392"/>
      <c r="BP457" s="392"/>
      <c r="BQ457" s="392"/>
      <c r="BR457" s="392"/>
      <c r="BS457" s="392"/>
      <c r="BT457" s="392"/>
      <c r="BU457" s="392"/>
      <c r="BV457" s="393"/>
      <c r="BW457" s="393"/>
      <c r="BX457" s="393"/>
      <c r="BY457" s="393"/>
      <c r="BZ457" s="393"/>
      <c r="CA457" s="393"/>
      <c r="CB457" s="393"/>
      <c r="CC457" s="393"/>
      <c r="CD457" s="393"/>
      <c r="CE457" s="393"/>
      <c r="CF457" s="393"/>
      <c r="CG457" s="393"/>
      <c r="CH457" s="393"/>
      <c r="CI457" s="393"/>
      <c r="CJ457" s="393"/>
      <c r="CK457" s="393"/>
      <c r="CL457" s="393"/>
      <c r="CM457" s="393"/>
      <c r="CN457" s="393"/>
      <c r="CO457" s="393"/>
      <c r="CP457" s="393"/>
      <c r="CQ457" s="393"/>
      <c r="CR457" s="393"/>
      <c r="CS457" s="393"/>
      <c r="CT457" s="393"/>
      <c r="CU457" s="393"/>
      <c r="CV457" s="393"/>
      <c r="CW457" s="393"/>
      <c r="CX457" s="393"/>
      <c r="CY457" s="393"/>
      <c r="CZ457" s="393"/>
    </row>
    <row r="458" s="397" customFormat="true" ht="25.15" customHeight="true" x14ac:dyDescent="0.2">
      <c r="C458" s="1154"/>
      <c r="D458" s="1155"/>
      <c r="E458" s="742" t="s">
        <v>258</v>
      </c>
      <c r="F458" s="671"/>
      <c r="G458" s="671"/>
      <c r="H458" s="1155" t="s">
        <v>253</v>
      </c>
      <c r="I458" s="1155"/>
      <c r="J458" s="760">
        <v>1.3668907444973726E-2</v>
      </c>
      <c r="K458" s="671"/>
      <c r="L458" s="671"/>
      <c r="M458" s="1155"/>
      <c r="N458" s="1155"/>
      <c r="O458" s="743" t="s">
        <v>258</v>
      </c>
      <c r="P458" s="671"/>
      <c r="Q458" s="671"/>
      <c r="V458" s="390"/>
      <c r="W458" s="390"/>
      <c r="X458" s="390"/>
      <c r="Y458" s="390"/>
      <c r="Z458" s="390"/>
      <c r="AA458" s="390"/>
      <c r="AB458" s="390"/>
      <c r="AC458" s="390"/>
      <c r="AD458" s="390"/>
      <c r="AE458" s="390"/>
      <c r="AF458" s="390"/>
      <c r="AG458" s="390"/>
      <c r="AH458" s="390"/>
      <c r="AI458" s="390"/>
      <c r="AJ458" s="390"/>
      <c r="AK458" s="390"/>
      <c r="AL458" s="390"/>
      <c r="AM458" s="390"/>
      <c r="AN458" s="390"/>
      <c r="AO458" s="390"/>
      <c r="AP458" s="390"/>
      <c r="AQ458" s="390"/>
      <c r="AR458" s="390"/>
      <c r="AS458" s="390"/>
      <c r="AT458" s="390"/>
      <c r="AU458" s="390"/>
      <c r="AV458" s="390"/>
      <c r="AW458" s="390"/>
      <c r="AX458" s="390"/>
      <c r="AY458" s="390"/>
      <c r="AZ458" s="390"/>
      <c r="BA458" s="392"/>
      <c r="BB458" s="469"/>
      <c r="BC458" s="392"/>
      <c r="BD458" s="392"/>
      <c r="BE458" s="392"/>
      <c r="BF458" s="392"/>
      <c r="BG458" s="392"/>
      <c r="BH458" s="392"/>
      <c r="BI458" s="392"/>
      <c r="BJ458" s="392"/>
      <c r="BK458" s="392"/>
      <c r="BL458" s="392"/>
      <c r="BM458" s="392"/>
      <c r="BN458" s="392"/>
      <c r="BO458" s="392"/>
      <c r="BP458" s="392"/>
      <c r="BQ458" s="392"/>
      <c r="BR458" s="392"/>
      <c r="BS458" s="392"/>
      <c r="BT458" s="392"/>
      <c r="BU458" s="392"/>
      <c r="BV458" s="393"/>
      <c r="BW458" s="393"/>
      <c r="BX458" s="393"/>
      <c r="BY458" s="393"/>
      <c r="BZ458" s="393"/>
      <c r="CA458" s="393"/>
      <c r="CB458" s="393"/>
      <c r="CC458" s="393"/>
      <c r="CD458" s="393"/>
      <c r="CE458" s="393"/>
      <c r="CF458" s="393"/>
      <c r="CG458" s="393"/>
      <c r="CH458" s="393"/>
      <c r="CI458" s="393"/>
      <c r="CJ458" s="393"/>
      <c r="CK458" s="393"/>
      <c r="CL458" s="393"/>
      <c r="CM458" s="393"/>
      <c r="CN458" s="393"/>
      <c r="CO458" s="393"/>
      <c r="CP458" s="393"/>
      <c r="CQ458" s="393"/>
      <c r="CR458" s="393"/>
      <c r="CS458" s="393"/>
      <c r="CT458" s="393"/>
      <c r="CU458" s="393"/>
      <c r="CV458" s="393"/>
      <c r="CW458" s="393"/>
      <c r="CX458" s="393"/>
      <c r="CY458" s="393"/>
      <c r="CZ458" s="393"/>
    </row>
    <row r="459" s="397" customFormat="true" ht="25.15" customHeight="true" x14ac:dyDescent="0.2">
      <c r="C459" s="1154" t="s">
        <v>368</v>
      </c>
      <c r="D459" s="1155"/>
      <c r="E459" s="756">
        <v>1.8376838349051772E-4</v>
      </c>
      <c r="F459" s="671"/>
      <c r="G459" s="671"/>
      <c r="H459" s="1155" t="s">
        <v>338</v>
      </c>
      <c r="I459" s="1155"/>
      <c r="J459" s="760">
        <v>8.9652279888651043E-2</v>
      </c>
      <c r="K459" s="671"/>
      <c r="L459" s="671"/>
      <c r="M459" s="1155" t="s">
        <v>368</v>
      </c>
      <c r="N459" s="1155"/>
      <c r="O459" s="758">
        <v>8.798246798409886E-5</v>
      </c>
      <c r="P459" s="671"/>
      <c r="Q459" s="671"/>
      <c r="V459" s="390"/>
      <c r="W459" s="390"/>
      <c r="X459" s="390"/>
      <c r="Y459" s="390"/>
      <c r="Z459" s="390"/>
      <c r="AA459" s="390"/>
      <c r="AB459" s="390"/>
      <c r="AC459" s="390"/>
      <c r="AD459" s="390"/>
      <c r="AE459" s="390"/>
      <c r="AF459" s="390"/>
      <c r="AG459" s="390"/>
      <c r="AH459" s="390"/>
      <c r="AI459" s="390"/>
      <c r="AJ459" s="390"/>
      <c r="AK459" s="390"/>
      <c r="AL459" s="390"/>
      <c r="AM459" s="390"/>
      <c r="AN459" s="390"/>
      <c r="AO459" s="390"/>
      <c r="AP459" s="390"/>
      <c r="AQ459" s="390"/>
      <c r="AR459" s="390"/>
      <c r="AS459" s="390"/>
      <c r="AT459" s="390"/>
      <c r="AU459" s="390"/>
      <c r="AV459" s="390"/>
      <c r="AW459" s="390"/>
      <c r="AX459" s="390"/>
      <c r="AY459" s="390"/>
      <c r="AZ459" s="390"/>
      <c r="BA459" s="392"/>
      <c r="BB459" s="469"/>
      <c r="BC459" s="392"/>
      <c r="BD459" s="392"/>
      <c r="BE459" s="392"/>
      <c r="BF459" s="392"/>
      <c r="BG459" s="392"/>
      <c r="BH459" s="392"/>
      <c r="BI459" s="392"/>
      <c r="BJ459" s="392"/>
      <c r="BK459" s="392"/>
      <c r="BL459" s="392"/>
      <c r="BM459" s="392"/>
      <c r="BN459" s="392"/>
      <c r="BO459" s="392"/>
      <c r="BP459" s="392"/>
      <c r="BQ459" s="392"/>
      <c r="BR459" s="392"/>
      <c r="BS459" s="392"/>
      <c r="BT459" s="392"/>
      <c r="BU459" s="392"/>
      <c r="BV459" s="393"/>
      <c r="BW459" s="393"/>
      <c r="BX459" s="393"/>
      <c r="BY459" s="393"/>
      <c r="BZ459" s="393"/>
      <c r="CA459" s="393"/>
      <c r="CB459" s="393"/>
      <c r="CC459" s="393"/>
      <c r="CD459" s="393"/>
      <c r="CE459" s="393"/>
      <c r="CF459" s="393"/>
      <c r="CG459" s="393"/>
      <c r="CH459" s="393"/>
      <c r="CI459" s="393"/>
      <c r="CJ459" s="393"/>
      <c r="CK459" s="393"/>
      <c r="CL459" s="393"/>
      <c r="CM459" s="393"/>
      <c r="CN459" s="393"/>
      <c r="CO459" s="393"/>
      <c r="CP459" s="393"/>
      <c r="CQ459" s="393"/>
      <c r="CR459" s="393"/>
      <c r="CS459" s="393"/>
      <c r="CT459" s="393"/>
      <c r="CU459" s="393"/>
      <c r="CV459" s="393"/>
      <c r="CW459" s="393"/>
      <c r="CX459" s="393"/>
      <c r="CY459" s="393"/>
      <c r="CZ459" s="393"/>
    </row>
    <row r="460" s="397" customFormat="true" ht="25.15" customHeight="true" x14ac:dyDescent="0.2">
      <c r="C460" s="1154" t="s">
        <v>253</v>
      </c>
      <c r="D460" s="1155"/>
      <c r="E460" s="759">
        <v>1.8675568411177148E-2</v>
      </c>
      <c r="F460" s="671"/>
      <c r="G460" s="671"/>
      <c r="H460" s="1155" t="s">
        <v>339</v>
      </c>
      <c r="I460" s="1155"/>
      <c r="J460" s="760">
        <v>6.9935387443374297E-2</v>
      </c>
      <c r="K460" s="671"/>
      <c r="L460" s="671"/>
      <c r="M460" s="1155" t="s">
        <v>253</v>
      </c>
      <c r="N460" s="1155"/>
      <c r="O460" s="761">
        <v>1.9527492740447006E-2</v>
      </c>
      <c r="P460" s="671"/>
      <c r="Q460" s="671"/>
      <c r="V460" s="390"/>
      <c r="W460" s="390"/>
      <c r="X460" s="390"/>
      <c r="Y460" s="390"/>
      <c r="Z460" s="390"/>
      <c r="AA460" s="390"/>
      <c r="AB460" s="390"/>
      <c r="AC460" s="390"/>
      <c r="AD460" s="390"/>
      <c r="AE460" s="390"/>
      <c r="AF460" s="390"/>
      <c r="AG460" s="390"/>
      <c r="AH460" s="390"/>
      <c r="AI460" s="390"/>
      <c r="AJ460" s="390"/>
      <c r="AK460" s="390"/>
      <c r="AL460" s="390"/>
      <c r="AM460" s="390"/>
      <c r="AN460" s="390"/>
      <c r="AO460" s="390"/>
      <c r="AP460" s="390"/>
      <c r="AQ460" s="390"/>
      <c r="AR460" s="390"/>
      <c r="AS460" s="390"/>
      <c r="AT460" s="390"/>
      <c r="AU460" s="390"/>
      <c r="AV460" s="390"/>
      <c r="AW460" s="390"/>
      <c r="AX460" s="390"/>
      <c r="AY460" s="390"/>
      <c r="AZ460" s="390"/>
      <c r="BA460" s="392"/>
      <c r="BB460" s="469"/>
      <c r="BC460" s="392"/>
      <c r="BD460" s="392"/>
      <c r="BE460" s="392"/>
      <c r="BF460" s="392"/>
      <c r="BG460" s="392"/>
      <c r="BH460" s="392"/>
      <c r="BI460" s="392"/>
      <c r="BJ460" s="392"/>
      <c r="BK460" s="392"/>
      <c r="BL460" s="392"/>
      <c r="BM460" s="392"/>
      <c r="BN460" s="392"/>
      <c r="BO460" s="392"/>
      <c r="BP460" s="392"/>
      <c r="BQ460" s="392"/>
      <c r="BR460" s="392"/>
      <c r="BS460" s="392"/>
      <c r="BT460" s="392"/>
      <c r="BU460" s="392"/>
      <c r="BV460" s="393"/>
      <c r="BW460" s="393"/>
      <c r="BX460" s="393"/>
      <c r="BY460" s="393"/>
      <c r="BZ460" s="393"/>
      <c r="CA460" s="393"/>
      <c r="CB460" s="393"/>
      <c r="CC460" s="393"/>
      <c r="CD460" s="393"/>
      <c r="CE460" s="393"/>
      <c r="CF460" s="393"/>
      <c r="CG460" s="393"/>
      <c r="CH460" s="393"/>
      <c r="CI460" s="393"/>
      <c r="CJ460" s="393"/>
      <c r="CK460" s="393"/>
      <c r="CL460" s="393"/>
      <c r="CM460" s="393"/>
      <c r="CN460" s="393"/>
      <c r="CO460" s="393"/>
      <c r="CP460" s="393"/>
      <c r="CQ460" s="393"/>
      <c r="CR460" s="393"/>
      <c r="CS460" s="393"/>
      <c r="CT460" s="393"/>
      <c r="CU460" s="393"/>
      <c r="CV460" s="393"/>
      <c r="CW460" s="393"/>
      <c r="CX460" s="393"/>
      <c r="CY460" s="393"/>
      <c r="CZ460" s="393"/>
    </row>
    <row r="461" s="397" customFormat="true" ht="25.15" customHeight="true" x14ac:dyDescent="0.2">
      <c r="C461" s="1154" t="s">
        <v>338</v>
      </c>
      <c r="D461" s="1155"/>
      <c r="E461" s="759">
        <v>8.9800444014642919E-2</v>
      </c>
      <c r="F461" s="671"/>
      <c r="G461" s="671"/>
      <c r="H461" s="1155" t="s">
        <v>330</v>
      </c>
      <c r="I461" s="1155"/>
      <c r="J461" s="760">
        <v>0.22498684423881524</v>
      </c>
      <c r="K461" s="671"/>
      <c r="L461" s="671"/>
      <c r="M461" s="1155" t="s">
        <v>338</v>
      </c>
      <c r="N461" s="1155"/>
      <c r="O461" s="761">
        <v>6.0557238755125954E-2</v>
      </c>
      <c r="P461" s="671"/>
      <c r="Q461" s="671"/>
      <c r="V461" s="390"/>
      <c r="W461" s="390"/>
      <c r="X461" s="390"/>
      <c r="Y461" s="390"/>
      <c r="Z461" s="390"/>
      <c r="AA461" s="390"/>
      <c r="AB461" s="390"/>
      <c r="AC461" s="390"/>
      <c r="AD461" s="390"/>
      <c r="AE461" s="390"/>
      <c r="AF461" s="390"/>
      <c r="AG461" s="390"/>
      <c r="AH461" s="390"/>
      <c r="AI461" s="390"/>
      <c r="AJ461" s="390"/>
      <c r="AK461" s="390"/>
      <c r="AL461" s="390"/>
      <c r="AM461" s="390"/>
      <c r="AN461" s="390"/>
      <c r="AO461" s="390"/>
      <c r="AP461" s="390"/>
      <c r="AQ461" s="390"/>
      <c r="AR461" s="390"/>
      <c r="AS461" s="390"/>
      <c r="AT461" s="390"/>
      <c r="AU461" s="390"/>
      <c r="AV461" s="390"/>
      <c r="AW461" s="390"/>
      <c r="AX461" s="390"/>
      <c r="AY461" s="390"/>
      <c r="AZ461" s="390"/>
      <c r="BA461" s="392"/>
      <c r="BB461" s="469"/>
      <c r="BC461" s="392"/>
      <c r="BD461" s="392"/>
      <c r="BE461" s="392"/>
      <c r="BF461" s="392"/>
      <c r="BG461" s="392"/>
      <c r="BH461" s="392"/>
      <c r="BI461" s="392"/>
      <c r="BJ461" s="392"/>
      <c r="BK461" s="392"/>
      <c r="BL461" s="392"/>
      <c r="BM461" s="392"/>
      <c r="BN461" s="392"/>
      <c r="BO461" s="392"/>
      <c r="BP461" s="392"/>
      <c r="BQ461" s="392"/>
      <c r="BR461" s="392"/>
      <c r="BS461" s="392"/>
      <c r="BT461" s="392"/>
      <c r="BU461" s="392"/>
      <c r="BV461" s="393"/>
      <c r="BW461" s="393"/>
      <c r="BX461" s="393"/>
      <c r="BY461" s="393"/>
      <c r="BZ461" s="393"/>
      <c r="CA461" s="393"/>
      <c r="CB461" s="393"/>
      <c r="CC461" s="393"/>
      <c r="CD461" s="393"/>
      <c r="CE461" s="393"/>
      <c r="CF461" s="393"/>
      <c r="CG461" s="393"/>
      <c r="CH461" s="393"/>
      <c r="CI461" s="393"/>
      <c r="CJ461" s="393"/>
      <c r="CK461" s="393"/>
      <c r="CL461" s="393"/>
      <c r="CM461" s="393"/>
      <c r="CN461" s="393"/>
      <c r="CO461" s="393"/>
      <c r="CP461" s="393"/>
      <c r="CQ461" s="393"/>
      <c r="CR461" s="393"/>
      <c r="CS461" s="393"/>
      <c r="CT461" s="393"/>
      <c r="CU461" s="393"/>
      <c r="CV461" s="393"/>
      <c r="CW461" s="393"/>
      <c r="CX461" s="393"/>
      <c r="CY461" s="393"/>
      <c r="CZ461" s="393"/>
    </row>
    <row r="462" s="397" customFormat="true" ht="25.15" customHeight="true" x14ac:dyDescent="0.2">
      <c r="C462" s="1154" t="s">
        <v>339</v>
      </c>
      <c r="D462" s="1155"/>
      <c r="E462" s="759">
        <v>8.1227740454137026E-2</v>
      </c>
      <c r="F462" s="671"/>
      <c r="G462" s="671"/>
      <c r="H462" s="1155" t="s">
        <v>331</v>
      </c>
      <c r="I462" s="1155"/>
      <c r="J462" s="760">
        <v>0.24992753043561719</v>
      </c>
      <c r="K462" s="671"/>
      <c r="L462" s="671"/>
      <c r="M462" s="1155" t="s">
        <v>339</v>
      </c>
      <c r="N462" s="1155"/>
      <c r="O462" s="761">
        <v>8.2955617689978001E-2</v>
      </c>
      <c r="P462" s="671"/>
      <c r="Q462" s="671"/>
      <c r="V462" s="390"/>
      <c r="W462" s="390"/>
      <c r="X462" s="390"/>
      <c r="Y462" s="390"/>
      <c r="Z462" s="390"/>
      <c r="AA462" s="390"/>
      <c r="AB462" s="390"/>
      <c r="AC462" s="390"/>
      <c r="AD462" s="390"/>
      <c r="AE462" s="390"/>
      <c r="AF462" s="390"/>
      <c r="AG462" s="390"/>
      <c r="AH462" s="390"/>
      <c r="AI462" s="390"/>
      <c r="AJ462" s="390"/>
      <c r="AK462" s="390"/>
      <c r="AL462" s="390"/>
      <c r="AM462" s="390"/>
      <c r="AN462" s="390"/>
      <c r="AO462" s="390"/>
      <c r="AP462" s="390"/>
      <c r="AQ462" s="390"/>
      <c r="AR462" s="390"/>
      <c r="AS462" s="390"/>
      <c r="AT462" s="390"/>
      <c r="AU462" s="390"/>
      <c r="AV462" s="390"/>
      <c r="AW462" s="390"/>
      <c r="AX462" s="390"/>
      <c r="AY462" s="390"/>
      <c r="AZ462" s="390"/>
      <c r="BA462" s="392"/>
      <c r="BB462" s="469"/>
      <c r="BC462" s="392"/>
      <c r="BD462" s="392"/>
      <c r="BE462" s="392"/>
      <c r="BF462" s="392"/>
      <c r="BG462" s="392"/>
      <c r="BH462" s="392"/>
      <c r="BI462" s="392"/>
      <c r="BJ462" s="392"/>
      <c r="BK462" s="392"/>
      <c r="BL462" s="392"/>
      <c r="BM462" s="392"/>
      <c r="BN462" s="392"/>
      <c r="BO462" s="392"/>
      <c r="BP462" s="392"/>
      <c r="BQ462" s="392"/>
      <c r="BR462" s="392"/>
      <c r="BS462" s="392"/>
      <c r="BT462" s="392"/>
      <c r="BU462" s="392"/>
      <c r="BV462" s="393"/>
      <c r="BW462" s="393"/>
      <c r="BX462" s="393"/>
      <c r="BY462" s="393"/>
      <c r="BZ462" s="393"/>
      <c r="CA462" s="393"/>
      <c r="CB462" s="393"/>
      <c r="CC462" s="393"/>
      <c r="CD462" s="393"/>
      <c r="CE462" s="393"/>
      <c r="CF462" s="393"/>
      <c r="CG462" s="393"/>
      <c r="CH462" s="393"/>
      <c r="CI462" s="393"/>
      <c r="CJ462" s="393"/>
      <c r="CK462" s="393"/>
      <c r="CL462" s="393"/>
      <c r="CM462" s="393"/>
      <c r="CN462" s="393"/>
      <c r="CO462" s="393"/>
      <c r="CP462" s="393"/>
      <c r="CQ462" s="393"/>
      <c r="CR462" s="393"/>
      <c r="CS462" s="393"/>
      <c r="CT462" s="393"/>
      <c r="CU462" s="393"/>
      <c r="CV462" s="393"/>
      <c r="CW462" s="393"/>
      <c r="CX462" s="393"/>
      <c r="CY462" s="393"/>
      <c r="CZ462" s="393"/>
    </row>
    <row r="463" s="397" customFormat="true" ht="25.15" customHeight="true" x14ac:dyDescent="0.2">
      <c r="C463" s="1154" t="s">
        <v>330</v>
      </c>
      <c r="D463" s="1155"/>
      <c r="E463" s="759">
        <v>0.24835457741493716</v>
      </c>
      <c r="F463" s="671"/>
      <c r="G463" s="671"/>
      <c r="H463" s="1155" t="s">
        <v>335</v>
      </c>
      <c r="I463" s="1155"/>
      <c r="J463" s="760">
        <v>0.13552138295903882</v>
      </c>
      <c r="K463" s="671"/>
      <c r="L463" s="671"/>
      <c r="M463" s="1155" t="s">
        <v>330</v>
      </c>
      <c r="N463" s="1155"/>
      <c r="O463" s="761">
        <v>0.22719359683821602</v>
      </c>
      <c r="P463" s="671"/>
      <c r="Q463" s="671"/>
      <c r="V463" s="390"/>
      <c r="W463" s="390"/>
      <c r="X463" s="390"/>
      <c r="Y463" s="390"/>
      <c r="Z463" s="390"/>
      <c r="AA463" s="390"/>
      <c r="AB463" s="390"/>
      <c r="AC463" s="390"/>
      <c r="AD463" s="390"/>
      <c r="AE463" s="390"/>
      <c r="AF463" s="390"/>
      <c r="AG463" s="390"/>
      <c r="AH463" s="390"/>
      <c r="AI463" s="390"/>
      <c r="AJ463" s="390"/>
      <c r="AK463" s="390"/>
      <c r="AL463" s="390"/>
      <c r="AM463" s="390"/>
      <c r="AN463" s="390"/>
      <c r="AO463" s="390"/>
      <c r="AP463" s="390"/>
      <c r="AQ463" s="390"/>
      <c r="AR463" s="390"/>
      <c r="AS463" s="390"/>
      <c r="AT463" s="390"/>
      <c r="AU463" s="390"/>
      <c r="AV463" s="390"/>
      <c r="AW463" s="390"/>
      <c r="AX463" s="390"/>
      <c r="AY463" s="390"/>
      <c r="AZ463" s="390"/>
      <c r="BA463" s="392"/>
      <c r="BB463" s="469"/>
      <c r="BC463" s="392"/>
      <c r="BD463" s="392"/>
      <c r="BE463" s="392"/>
      <c r="BF463" s="392"/>
      <c r="BG463" s="392"/>
      <c r="BH463" s="392"/>
      <c r="BI463" s="392"/>
      <c r="BJ463" s="392"/>
      <c r="BK463" s="392"/>
      <c r="BL463" s="392"/>
      <c r="BM463" s="392"/>
      <c r="BN463" s="392"/>
      <c r="BO463" s="392"/>
      <c r="BP463" s="392"/>
      <c r="BQ463" s="392"/>
      <c r="BR463" s="392"/>
      <c r="BS463" s="392"/>
      <c r="BT463" s="392"/>
      <c r="BU463" s="392"/>
      <c r="BV463" s="393"/>
      <c r="BW463" s="393"/>
      <c r="BX463" s="393"/>
      <c r="BY463" s="393"/>
      <c r="BZ463" s="393"/>
      <c r="CA463" s="393"/>
      <c r="CB463" s="393"/>
      <c r="CC463" s="393"/>
      <c r="CD463" s="393"/>
      <c r="CE463" s="393"/>
      <c r="CF463" s="393"/>
      <c r="CG463" s="393"/>
      <c r="CH463" s="393"/>
      <c r="CI463" s="393"/>
      <c r="CJ463" s="393"/>
      <c r="CK463" s="393"/>
      <c r="CL463" s="393"/>
      <c r="CM463" s="393"/>
      <c r="CN463" s="393"/>
      <c r="CO463" s="393"/>
      <c r="CP463" s="393"/>
      <c r="CQ463" s="393"/>
      <c r="CR463" s="393"/>
      <c r="CS463" s="393"/>
      <c r="CT463" s="393"/>
      <c r="CU463" s="393"/>
      <c r="CV463" s="393"/>
      <c r="CW463" s="393"/>
      <c r="CX463" s="393"/>
      <c r="CY463" s="393"/>
      <c r="CZ463" s="393"/>
    </row>
    <row r="464" s="397" customFormat="true" ht="25.15" customHeight="true" x14ac:dyDescent="0.2">
      <c r="C464" s="1154" t="s">
        <v>331</v>
      </c>
      <c r="D464" s="1155"/>
      <c r="E464" s="759">
        <v>0.25796245503126475</v>
      </c>
      <c r="F464" s="671"/>
      <c r="G464" s="671"/>
      <c r="H464" s="1155" t="s">
        <v>334</v>
      </c>
      <c r="I464" s="1155"/>
      <c r="J464" s="760">
        <v>0.22892598811950213</v>
      </c>
      <c r="K464" s="671"/>
      <c r="L464" s="671"/>
      <c r="M464" s="1155" t="s">
        <v>331</v>
      </c>
      <c r="N464" s="1155"/>
      <c r="O464" s="761">
        <v>0.15209330324589315</v>
      </c>
      <c r="P464" s="671"/>
      <c r="Q464" s="671"/>
      <c r="V464" s="390"/>
      <c r="W464" s="390"/>
      <c r="X464" s="390"/>
      <c r="Y464" s="390"/>
      <c r="Z464" s="390"/>
      <c r="AA464" s="390"/>
      <c r="AB464" s="390"/>
      <c r="AC464" s="390"/>
      <c r="AD464" s="390"/>
      <c r="AE464" s="390"/>
      <c r="AF464" s="390"/>
      <c r="AG464" s="390"/>
      <c r="AH464" s="390"/>
      <c r="AI464" s="390"/>
      <c r="AJ464" s="390"/>
      <c r="AK464" s="390"/>
      <c r="AL464" s="390"/>
      <c r="AM464" s="390"/>
      <c r="AN464" s="390"/>
      <c r="AO464" s="390"/>
      <c r="AP464" s="390"/>
      <c r="AQ464" s="390"/>
      <c r="AR464" s="390"/>
      <c r="AS464" s="390"/>
      <c r="AT464" s="390"/>
      <c r="AU464" s="390"/>
      <c r="AV464" s="390"/>
      <c r="AW464" s="390"/>
      <c r="AX464" s="390"/>
      <c r="AY464" s="390"/>
      <c r="AZ464" s="390"/>
      <c r="BA464" s="392"/>
      <c r="BB464" s="469"/>
      <c r="BC464" s="392"/>
      <c r="BD464" s="392"/>
      <c r="BE464" s="392"/>
      <c r="BF464" s="392"/>
      <c r="BG464" s="392"/>
      <c r="BH464" s="392"/>
      <c r="BI464" s="392"/>
      <c r="BJ464" s="392"/>
      <c r="BK464" s="392"/>
      <c r="BL464" s="392"/>
      <c r="BM464" s="392"/>
      <c r="BN464" s="392"/>
      <c r="BO464" s="392"/>
      <c r="BP464" s="392"/>
      <c r="BQ464" s="392"/>
      <c r="BR464" s="392"/>
      <c r="BS464" s="392"/>
      <c r="BT464" s="392"/>
      <c r="BU464" s="392"/>
      <c r="BV464" s="393"/>
      <c r="BW464" s="393"/>
      <c r="BX464" s="393"/>
      <c r="BY464" s="393"/>
      <c r="BZ464" s="393"/>
      <c r="CA464" s="393"/>
      <c r="CB464" s="393"/>
      <c r="CC464" s="393"/>
      <c r="CD464" s="393"/>
      <c r="CE464" s="393"/>
      <c r="CF464" s="393"/>
      <c r="CG464" s="393"/>
      <c r="CH464" s="393"/>
      <c r="CI464" s="393"/>
      <c r="CJ464" s="393"/>
      <c r="CK464" s="393"/>
      <c r="CL464" s="393"/>
      <c r="CM464" s="393"/>
      <c r="CN464" s="393"/>
      <c r="CO464" s="393"/>
      <c r="CP464" s="393"/>
      <c r="CQ464" s="393"/>
      <c r="CR464" s="393"/>
      <c r="CS464" s="393"/>
      <c r="CT464" s="393"/>
      <c r="CU464" s="393"/>
      <c r="CV464" s="393"/>
      <c r="CW464" s="393"/>
      <c r="CX464" s="393"/>
      <c r="CY464" s="393"/>
      <c r="CZ464" s="393"/>
    </row>
    <row r="465" s="397" customFormat="true" ht="25.15" customHeight="true" x14ac:dyDescent="0.2">
      <c r="C465" s="1154" t="s">
        <v>335</v>
      </c>
      <c r="D465" s="1155"/>
      <c r="E465" s="759">
        <v>0.15829614982278081</v>
      </c>
      <c r="F465" s="671"/>
      <c r="G465" s="671"/>
      <c r="H465" s="1155" t="s">
        <v>337</v>
      </c>
      <c r="I465" s="1155"/>
      <c r="J465" s="760">
        <v>0.18365411851927038</v>
      </c>
      <c r="K465" s="671"/>
      <c r="L465" s="671"/>
      <c r="M465" s="1155" t="s">
        <v>335</v>
      </c>
      <c r="N465" s="1155"/>
      <c r="O465" s="761">
        <v>0.16894578868614082</v>
      </c>
      <c r="P465" s="671"/>
      <c r="Q465" s="671"/>
      <c r="V465" s="390"/>
      <c r="W465" s="390"/>
      <c r="X465" s="390"/>
      <c r="Y465" s="390"/>
      <c r="Z465" s="390"/>
      <c r="AA465" s="390"/>
      <c r="AB465" s="390"/>
      <c r="AC465" s="390"/>
      <c r="AD465" s="390"/>
      <c r="AE465" s="390"/>
      <c r="AF465" s="390"/>
      <c r="AG465" s="390"/>
      <c r="AH465" s="390"/>
      <c r="AI465" s="390"/>
      <c r="AJ465" s="390"/>
      <c r="AK465" s="390"/>
      <c r="AL465" s="390"/>
      <c r="AM465" s="390"/>
      <c r="AN465" s="390"/>
      <c r="AO465" s="390"/>
      <c r="AP465" s="390"/>
      <c r="AQ465" s="390"/>
      <c r="AR465" s="390"/>
      <c r="AS465" s="390"/>
      <c r="AT465" s="390"/>
      <c r="AU465" s="390"/>
      <c r="AV465" s="390"/>
      <c r="AW465" s="390"/>
      <c r="AX465" s="390"/>
      <c r="AY465" s="390"/>
      <c r="AZ465" s="390"/>
      <c r="BA465" s="392"/>
      <c r="BB465" s="469"/>
      <c r="BC465" s="392"/>
      <c r="BD465" s="392"/>
      <c r="BE465" s="392"/>
      <c r="BF465" s="392"/>
      <c r="BG465" s="392"/>
      <c r="BH465" s="392"/>
      <c r="BI465" s="392"/>
      <c r="BJ465" s="392"/>
      <c r="BK465" s="392"/>
      <c r="BL465" s="392"/>
      <c r="BM465" s="392"/>
      <c r="BN465" s="392"/>
      <c r="BO465" s="392"/>
      <c r="BP465" s="392"/>
      <c r="BQ465" s="392"/>
      <c r="BR465" s="392"/>
      <c r="BS465" s="392"/>
      <c r="BT465" s="392"/>
      <c r="BU465" s="392"/>
      <c r="BV465" s="393"/>
      <c r="BW465" s="393"/>
      <c r="BX465" s="393"/>
      <c r="BY465" s="393"/>
      <c r="BZ465" s="393"/>
      <c r="CA465" s="393"/>
      <c r="CB465" s="393"/>
      <c r="CC465" s="393"/>
      <c r="CD465" s="393"/>
      <c r="CE465" s="393"/>
      <c r="CF465" s="393"/>
      <c r="CG465" s="393"/>
      <c r="CH465" s="393"/>
      <c r="CI465" s="393"/>
      <c r="CJ465" s="393"/>
      <c r="CK465" s="393"/>
      <c r="CL465" s="393"/>
      <c r="CM465" s="393"/>
      <c r="CN465" s="393"/>
      <c r="CO465" s="393"/>
      <c r="CP465" s="393"/>
      <c r="CQ465" s="393"/>
      <c r="CR465" s="393"/>
      <c r="CS465" s="393"/>
      <c r="CT465" s="393"/>
      <c r="CU465" s="393"/>
      <c r="CV465" s="393"/>
      <c r="CW465" s="393"/>
      <c r="CX465" s="393"/>
      <c r="CY465" s="393"/>
      <c r="CZ465" s="393"/>
    </row>
    <row r="466" s="397" customFormat="true" ht="25.15" customHeight="true" x14ac:dyDescent="0.2">
      <c r="C466" s="1154" t="s">
        <v>334</v>
      </c>
      <c r="D466" s="1155"/>
      <c r="E466" s="759">
        <v>0.22150209942901672</v>
      </c>
      <c r="F466" s="671"/>
      <c r="G466" s="671"/>
      <c r="H466" s="1155" t="s">
        <v>355</v>
      </c>
      <c r="I466" s="1155"/>
      <c r="J466" s="760">
        <v>4.1317121488125344E-3</v>
      </c>
      <c r="K466" s="671"/>
      <c r="L466" s="671"/>
      <c r="M466" s="1155" t="s">
        <v>334</v>
      </c>
      <c r="N466" s="1155"/>
      <c r="O466" s="761">
        <v>0.1361531752719613</v>
      </c>
      <c r="P466" s="671"/>
      <c r="Q466" s="671"/>
      <c r="V466" s="390"/>
      <c r="W466" s="390"/>
      <c r="X466" s="390"/>
      <c r="Y466" s="390"/>
      <c r="Z466" s="390"/>
      <c r="AA466" s="390"/>
      <c r="AB466" s="390"/>
      <c r="AC466" s="390"/>
      <c r="AD466" s="390"/>
      <c r="AE466" s="390"/>
      <c r="AF466" s="390"/>
      <c r="AG466" s="390"/>
      <c r="AH466" s="390"/>
      <c r="AI466" s="390"/>
      <c r="AJ466" s="390"/>
      <c r="AK466" s="390"/>
      <c r="AL466" s="390"/>
      <c r="AM466" s="390"/>
      <c r="AN466" s="390"/>
      <c r="AO466" s="390"/>
      <c r="AP466" s="390"/>
      <c r="AQ466" s="390"/>
      <c r="AR466" s="390"/>
      <c r="AS466" s="390"/>
      <c r="AT466" s="390"/>
      <c r="AU466" s="390"/>
      <c r="AV466" s="390"/>
      <c r="AW466" s="390"/>
      <c r="AX466" s="390"/>
      <c r="AY466" s="390"/>
      <c r="AZ466" s="390"/>
      <c r="BA466" s="392"/>
      <c r="BB466" s="469"/>
      <c r="BC466" s="392"/>
      <c r="BD466" s="392"/>
      <c r="BE466" s="392"/>
      <c r="BF466" s="392"/>
      <c r="BG466" s="392"/>
      <c r="BH466" s="392"/>
      <c r="BI466" s="392"/>
      <c r="BJ466" s="392"/>
      <c r="BK466" s="392"/>
      <c r="BL466" s="392"/>
      <c r="BM466" s="392"/>
      <c r="BN466" s="392"/>
      <c r="BO466" s="392"/>
      <c r="BP466" s="392"/>
      <c r="BQ466" s="392"/>
      <c r="BR466" s="392"/>
      <c r="BS466" s="392"/>
      <c r="BT466" s="392"/>
      <c r="BU466" s="392"/>
      <c r="BV466" s="393"/>
      <c r="BW466" s="393"/>
      <c r="BX466" s="393"/>
      <c r="BY466" s="393"/>
      <c r="BZ466" s="393"/>
      <c r="CA466" s="393"/>
      <c r="CB466" s="393"/>
      <c r="CC466" s="393"/>
      <c r="CD466" s="393"/>
      <c r="CE466" s="393"/>
      <c r="CF466" s="393"/>
      <c r="CG466" s="393"/>
      <c r="CH466" s="393"/>
      <c r="CI466" s="393"/>
      <c r="CJ466" s="393"/>
      <c r="CK466" s="393"/>
      <c r="CL466" s="393"/>
      <c r="CM466" s="393"/>
      <c r="CN466" s="393"/>
      <c r="CO466" s="393"/>
      <c r="CP466" s="393"/>
      <c r="CQ466" s="393"/>
      <c r="CR466" s="393"/>
      <c r="CS466" s="393"/>
      <c r="CT466" s="393"/>
      <c r="CU466" s="393"/>
      <c r="CV466" s="393"/>
      <c r="CW466" s="393"/>
      <c r="CX466" s="393"/>
      <c r="CY466" s="393"/>
      <c r="CZ466" s="393"/>
    </row>
    <row r="467" s="397" customFormat="true" ht="25.15" customHeight="true" x14ac:dyDescent="0.2">
      <c r="C467" s="1154" t="s">
        <v>337</v>
      </c>
      <c r="D467" s="1155"/>
      <c r="E467" s="759">
        <v>0.17666067375335792</v>
      </c>
      <c r="F467" s="671"/>
      <c r="G467" s="671"/>
      <c r="H467" s="1155" t="s">
        <v>344</v>
      </c>
      <c r="I467" s="1155"/>
      <c r="J467" s="760">
        <v>2.8433926445472917E-2</v>
      </c>
      <c r="K467" s="671"/>
      <c r="L467" s="671"/>
      <c r="M467" s="1155" t="s">
        <v>337</v>
      </c>
      <c r="N467" s="1155"/>
      <c r="O467" s="761">
        <v>0.12739071007216013</v>
      </c>
      <c r="P467" s="671"/>
      <c r="Q467" s="671"/>
      <c r="V467" s="390"/>
      <c r="W467" s="390"/>
      <c r="X467" s="390"/>
      <c r="Y467" s="390"/>
      <c r="Z467" s="390"/>
      <c r="AA467" s="390"/>
      <c r="AB467" s="390"/>
      <c r="AC467" s="390"/>
      <c r="AD467" s="390"/>
      <c r="AE467" s="390"/>
      <c r="AF467" s="390"/>
      <c r="AG467" s="390"/>
      <c r="AH467" s="390"/>
      <c r="AI467" s="390"/>
      <c r="AJ467" s="390"/>
      <c r="AK467" s="390"/>
      <c r="AL467" s="390"/>
      <c r="AM467" s="390"/>
      <c r="AN467" s="390"/>
      <c r="AO467" s="390"/>
      <c r="AP467" s="390"/>
      <c r="AQ467" s="390"/>
      <c r="AR467" s="390"/>
      <c r="AS467" s="390"/>
      <c r="AT467" s="390"/>
      <c r="AU467" s="390"/>
      <c r="AV467" s="390"/>
      <c r="AW467" s="390"/>
      <c r="AX467" s="390"/>
      <c r="AY467" s="390"/>
      <c r="AZ467" s="390"/>
      <c r="BA467" s="392"/>
      <c r="BB467" s="469"/>
      <c r="BC467" s="392"/>
      <c r="BD467" s="392"/>
      <c r="BE467" s="392"/>
      <c r="BF467" s="392"/>
      <c r="BG467" s="392"/>
      <c r="BH467" s="392"/>
      <c r="BI467" s="392"/>
      <c r="BJ467" s="392"/>
      <c r="BK467" s="392"/>
      <c r="BL467" s="392"/>
      <c r="BM467" s="392"/>
      <c r="BN467" s="392"/>
      <c r="BO467" s="392"/>
      <c r="BP467" s="392"/>
      <c r="BQ467" s="392"/>
      <c r="BR467" s="392"/>
      <c r="BS467" s="392"/>
      <c r="BT467" s="392"/>
      <c r="BU467" s="392"/>
      <c r="BV467" s="393"/>
      <c r="BW467" s="393"/>
      <c r="BX467" s="393"/>
      <c r="BY467" s="393"/>
      <c r="BZ467" s="393"/>
      <c r="CA467" s="393"/>
      <c r="CB467" s="393"/>
      <c r="CC467" s="393"/>
      <c r="CD467" s="393"/>
      <c r="CE467" s="393"/>
      <c r="CF467" s="393"/>
      <c r="CG467" s="393"/>
      <c r="CH467" s="393"/>
      <c r="CI467" s="393"/>
      <c r="CJ467" s="393"/>
      <c r="CK467" s="393"/>
      <c r="CL467" s="393"/>
      <c r="CM467" s="393"/>
      <c r="CN467" s="393"/>
      <c r="CO467" s="393"/>
      <c r="CP467" s="393"/>
      <c r="CQ467" s="393"/>
      <c r="CR467" s="393"/>
      <c r="CS467" s="393"/>
      <c r="CT467" s="393"/>
      <c r="CU467" s="393"/>
      <c r="CV467" s="393"/>
      <c r="CW467" s="393"/>
      <c r="CX467" s="393"/>
      <c r="CY467" s="393"/>
      <c r="CZ467" s="393"/>
    </row>
    <row r="468" s="397" customFormat="true" ht="25.15" customHeight="true" x14ac:dyDescent="0.2">
      <c r="C468" s="1154" t="s">
        <v>355</v>
      </c>
      <c r="D468" s="1155"/>
      <c r="E468" s="759">
        <v>1.7931399177532009E-3</v>
      </c>
      <c r="F468" s="671"/>
      <c r="G468" s="671"/>
      <c r="H468" s="1155" t="s">
        <v>364</v>
      </c>
      <c r="I468" s="1155"/>
      <c r="J468" s="760">
        <v>7.147127446301858E-4</v>
      </c>
      <c r="K468" s="671"/>
      <c r="L468" s="671"/>
      <c r="M468" s="1155" t="s">
        <v>355</v>
      </c>
      <c r="N468" s="1155"/>
      <c r="O468" s="761">
        <v>1.2363739385510262E-3</v>
      </c>
      <c r="P468" s="671"/>
      <c r="Q468" s="671"/>
      <c r="V468" s="390"/>
      <c r="W468" s="390"/>
      <c r="X468" s="390"/>
      <c r="Y468" s="390"/>
      <c r="Z468" s="390"/>
      <c r="AA468" s="390"/>
      <c r="AB468" s="390"/>
      <c r="AC468" s="390"/>
      <c r="AD468" s="390"/>
      <c r="AE468" s="390"/>
      <c r="AF468" s="390"/>
      <c r="AG468" s="390"/>
      <c r="AH468" s="390"/>
      <c r="AI468" s="390"/>
      <c r="AJ468" s="390"/>
      <c r="AK468" s="390"/>
      <c r="AL468" s="390"/>
      <c r="AM468" s="390"/>
      <c r="AN468" s="390"/>
      <c r="AO468" s="390"/>
      <c r="AP468" s="390"/>
      <c r="AQ468" s="390"/>
      <c r="AR468" s="390"/>
      <c r="AS468" s="390"/>
      <c r="AT468" s="390"/>
      <c r="AU468" s="390"/>
      <c r="AV468" s="390"/>
      <c r="AW468" s="390"/>
      <c r="AX468" s="390"/>
      <c r="AY468" s="390"/>
      <c r="AZ468" s="390"/>
      <c r="BA468" s="392"/>
      <c r="BB468" s="469"/>
      <c r="BC468" s="392"/>
      <c r="BD468" s="392"/>
      <c r="BE468" s="392"/>
      <c r="BF468" s="392"/>
      <c r="BG468" s="392"/>
      <c r="BH468" s="392"/>
      <c r="BI468" s="392"/>
      <c r="BJ468" s="392"/>
      <c r="BK468" s="392"/>
      <c r="BL468" s="392"/>
      <c r="BM468" s="392"/>
      <c r="BN468" s="392"/>
      <c r="BO468" s="392"/>
      <c r="BP468" s="392"/>
      <c r="BQ468" s="392"/>
      <c r="BR468" s="392"/>
      <c r="BS468" s="392"/>
      <c r="BT468" s="392"/>
      <c r="BU468" s="392"/>
      <c r="BV468" s="393"/>
      <c r="BW468" s="393"/>
      <c r="BX468" s="393"/>
      <c r="BY468" s="393"/>
      <c r="BZ468" s="393"/>
      <c r="CA468" s="393"/>
      <c r="CB468" s="393"/>
      <c r="CC468" s="393"/>
      <c r="CD468" s="393"/>
      <c r="CE468" s="393"/>
      <c r="CF468" s="393"/>
      <c r="CG468" s="393"/>
      <c r="CH468" s="393"/>
      <c r="CI468" s="393"/>
      <c r="CJ468" s="393"/>
      <c r="CK468" s="393"/>
      <c r="CL468" s="393"/>
      <c r="CM468" s="393"/>
      <c r="CN468" s="393"/>
      <c r="CO468" s="393"/>
      <c r="CP468" s="393"/>
      <c r="CQ468" s="393"/>
      <c r="CR468" s="393"/>
      <c r="CS468" s="393"/>
      <c r="CT468" s="393"/>
      <c r="CU468" s="393"/>
      <c r="CV468" s="393"/>
      <c r="CW468" s="393"/>
      <c r="CX468" s="393"/>
      <c r="CY468" s="393"/>
      <c r="CZ468" s="393"/>
    </row>
    <row r="469" s="397" customFormat="true" ht="25.15" customHeight="true" x14ac:dyDescent="0.2">
      <c r="C469" s="1154" t="s">
        <v>344</v>
      </c>
      <c r="D469" s="1155"/>
      <c r="E469" s="759">
        <v>3.4591828022179208E-2</v>
      </c>
      <c r="F469" s="671"/>
      <c r="G469" s="671"/>
      <c r="H469" s="1155" t="s">
        <v>329</v>
      </c>
      <c r="I469" s="1155"/>
      <c r="J469" s="760">
        <v>0.27158003142277815</v>
      </c>
      <c r="K469" s="671"/>
      <c r="L469" s="671"/>
      <c r="M469" s="1155" t="s">
        <v>344</v>
      </c>
      <c r="N469" s="1155"/>
      <c r="O469" s="761">
        <v>6.9221761503034343E-2</v>
      </c>
      <c r="P469" s="671"/>
      <c r="Q469" s="671"/>
      <c r="V469" s="390"/>
      <c r="W469" s="390"/>
      <c r="X469" s="390"/>
      <c r="Y469" s="390"/>
      <c r="Z469" s="390"/>
      <c r="AA469" s="390"/>
      <c r="AB469" s="390"/>
      <c r="AC469" s="390"/>
      <c r="AD469" s="390"/>
      <c r="AE469" s="390"/>
      <c r="AF469" s="390"/>
      <c r="AG469" s="390"/>
      <c r="AH469" s="390"/>
      <c r="AI469" s="390"/>
      <c r="AJ469" s="390"/>
      <c r="AK469" s="390"/>
      <c r="AL469" s="390"/>
      <c r="AM469" s="390"/>
      <c r="AN469" s="390"/>
      <c r="AO469" s="390"/>
      <c r="AP469" s="390"/>
      <c r="AQ469" s="390"/>
      <c r="AR469" s="390"/>
      <c r="AS469" s="390"/>
      <c r="AT469" s="390"/>
      <c r="AU469" s="390"/>
      <c r="AV469" s="390"/>
      <c r="AW469" s="390"/>
      <c r="AX469" s="390"/>
      <c r="AY469" s="390"/>
      <c r="AZ469" s="390"/>
      <c r="BA469" s="392"/>
      <c r="BB469" s="469"/>
      <c r="BC469" s="392"/>
      <c r="BD469" s="392"/>
      <c r="BE469" s="392"/>
      <c r="BF469" s="392"/>
      <c r="BG469" s="392"/>
      <c r="BH469" s="392"/>
      <c r="BI469" s="392"/>
      <c r="BJ469" s="392"/>
      <c r="BK469" s="392"/>
      <c r="BL469" s="392"/>
      <c r="BM469" s="392"/>
      <c r="BN469" s="392"/>
      <c r="BO469" s="392"/>
      <c r="BP469" s="392"/>
      <c r="BQ469" s="392"/>
      <c r="BR469" s="392"/>
      <c r="BS469" s="392"/>
      <c r="BT469" s="392"/>
      <c r="BU469" s="392"/>
      <c r="BV469" s="393"/>
      <c r="BW469" s="393"/>
      <c r="BX469" s="393"/>
      <c r="BY469" s="393"/>
      <c r="BZ469" s="393"/>
      <c r="CA469" s="393"/>
      <c r="CB469" s="393"/>
      <c r="CC469" s="393"/>
      <c r="CD469" s="393"/>
      <c r="CE469" s="393"/>
      <c r="CF469" s="393"/>
      <c r="CG469" s="393"/>
      <c r="CH469" s="393"/>
      <c r="CI469" s="393"/>
      <c r="CJ469" s="393"/>
      <c r="CK469" s="393"/>
      <c r="CL469" s="393"/>
      <c r="CM469" s="393"/>
      <c r="CN469" s="393"/>
      <c r="CO469" s="393"/>
      <c r="CP469" s="393"/>
      <c r="CQ469" s="393"/>
      <c r="CR469" s="393"/>
      <c r="CS469" s="393"/>
      <c r="CT469" s="393"/>
      <c r="CU469" s="393"/>
      <c r="CV469" s="393"/>
      <c r="CW469" s="393"/>
      <c r="CX469" s="393"/>
      <c r="CY469" s="393"/>
      <c r="CZ469" s="393"/>
    </row>
    <row r="470" s="397" customFormat="true" ht="25.15" customHeight="true" x14ac:dyDescent="0.2">
      <c r="C470" s="1154" t="s">
        <v>364</v>
      </c>
      <c r="D470" s="1155"/>
      <c r="E470" s="759">
        <v>3.6017842968094908E-5</v>
      </c>
      <c r="F470" s="671"/>
      <c r="G470" s="671"/>
      <c r="H470" s="1155" t="s">
        <v>359</v>
      </c>
      <c r="I470" s="1155"/>
      <c r="J470" s="760">
        <v>7.4417192451062752E-4</v>
      </c>
      <c r="K470" s="671"/>
      <c r="L470" s="671"/>
      <c r="M470" s="1155" t="s">
        <v>364</v>
      </c>
      <c r="N470" s="1155"/>
      <c r="O470" s="761">
        <v>1.212426733615306E-4</v>
      </c>
      <c r="P470" s="671"/>
      <c r="Q470" s="671"/>
      <c r="V470" s="390"/>
      <c r="W470" s="390"/>
      <c r="X470" s="390"/>
      <c r="Y470" s="390"/>
      <c r="Z470" s="390"/>
      <c r="AA470" s="390"/>
      <c r="AB470" s="390"/>
      <c r="AC470" s="390"/>
      <c r="AD470" s="390"/>
      <c r="AE470" s="390"/>
      <c r="AF470" s="390"/>
      <c r="AG470" s="390"/>
      <c r="AH470" s="390"/>
      <c r="AI470" s="390"/>
      <c r="AJ470" s="390"/>
      <c r="AK470" s="390"/>
      <c r="AL470" s="390"/>
      <c r="AM470" s="390"/>
      <c r="AN470" s="390"/>
      <c r="AO470" s="390"/>
      <c r="AP470" s="390"/>
      <c r="AQ470" s="390"/>
      <c r="AR470" s="390"/>
      <c r="AS470" s="390"/>
      <c r="AT470" s="390"/>
      <c r="AU470" s="390"/>
      <c r="AV470" s="390"/>
      <c r="AW470" s="390"/>
      <c r="AX470" s="390"/>
      <c r="AY470" s="390"/>
      <c r="AZ470" s="390"/>
      <c r="BA470" s="392"/>
      <c r="BB470" s="469"/>
      <c r="BC470" s="392"/>
      <c r="BD470" s="392"/>
      <c r="BE470" s="392"/>
      <c r="BF470" s="392"/>
      <c r="BG470" s="392"/>
      <c r="BH470" s="392"/>
      <c r="BI470" s="392"/>
      <c r="BJ470" s="392"/>
      <c r="BK470" s="392"/>
      <c r="BL470" s="392"/>
      <c r="BM470" s="392"/>
      <c r="BN470" s="392"/>
      <c r="BO470" s="392"/>
      <c r="BP470" s="392"/>
      <c r="BQ470" s="392"/>
      <c r="BR470" s="392"/>
      <c r="BS470" s="392"/>
      <c r="BT470" s="392"/>
      <c r="BU470" s="392"/>
      <c r="BV470" s="393"/>
      <c r="BW470" s="393"/>
      <c r="BX470" s="393"/>
      <c r="BY470" s="393"/>
      <c r="BZ470" s="393"/>
      <c r="CA470" s="393"/>
      <c r="CB470" s="393"/>
      <c r="CC470" s="393"/>
      <c r="CD470" s="393"/>
      <c r="CE470" s="393"/>
      <c r="CF470" s="393"/>
      <c r="CG470" s="393"/>
      <c r="CH470" s="393"/>
      <c r="CI470" s="393"/>
      <c r="CJ470" s="393"/>
      <c r="CK470" s="393"/>
      <c r="CL470" s="393"/>
      <c r="CM470" s="393"/>
      <c r="CN470" s="393"/>
      <c r="CO470" s="393"/>
      <c r="CP470" s="393"/>
      <c r="CQ470" s="393"/>
      <c r="CR470" s="393"/>
      <c r="CS470" s="393"/>
      <c r="CT470" s="393"/>
      <c r="CU470" s="393"/>
      <c r="CV470" s="393"/>
      <c r="CW470" s="393"/>
      <c r="CX470" s="393"/>
      <c r="CY470" s="393"/>
      <c r="CZ470" s="393"/>
    </row>
    <row r="471" s="397" customFormat="true" ht="25.15" customHeight="true" x14ac:dyDescent="0.2">
      <c r="C471" s="1154" t="s">
        <v>329</v>
      </c>
      <c r="D471" s="1155"/>
      <c r="E471" s="759">
        <v>0.26833596235337842</v>
      </c>
      <c r="F471" s="671"/>
      <c r="G471" s="671"/>
      <c r="H471" s="1155" t="s">
        <v>343</v>
      </c>
      <c r="I471" s="1155"/>
      <c r="J471" s="760">
        <v>3.7647849274418374E-2</v>
      </c>
      <c r="K471" s="671"/>
      <c r="L471" s="671"/>
      <c r="M471" s="1155" t="s">
        <v>329</v>
      </c>
      <c r="N471" s="1155"/>
      <c r="O471" s="761">
        <v>0.2108805442486241</v>
      </c>
      <c r="P471" s="671"/>
      <c r="Q471" s="671"/>
      <c r="V471" s="390"/>
      <c r="W471" s="390"/>
      <c r="X471" s="390"/>
      <c r="Y471" s="390"/>
      <c r="Z471" s="390"/>
      <c r="AA471" s="390"/>
      <c r="AB471" s="390"/>
      <c r="AC471" s="390"/>
      <c r="AD471" s="390"/>
      <c r="AE471" s="390"/>
      <c r="AF471" s="390"/>
      <c r="AG471" s="390"/>
      <c r="AH471" s="390"/>
      <c r="AI471" s="390"/>
      <c r="AJ471" s="390"/>
      <c r="AK471" s="390"/>
      <c r="AL471" s="390"/>
      <c r="AM471" s="390"/>
      <c r="AN471" s="390"/>
      <c r="AO471" s="390"/>
      <c r="AP471" s="390"/>
      <c r="AQ471" s="390"/>
      <c r="AR471" s="390"/>
      <c r="AS471" s="390"/>
      <c r="AT471" s="390"/>
      <c r="AU471" s="390"/>
      <c r="AV471" s="390"/>
      <c r="AW471" s="390"/>
      <c r="AX471" s="390"/>
      <c r="AY471" s="390"/>
      <c r="AZ471" s="390"/>
      <c r="BA471" s="392"/>
      <c r="BB471" s="469"/>
      <c r="BC471" s="392"/>
      <c r="BD471" s="392"/>
      <c r="BE471" s="392"/>
      <c r="BF471" s="392"/>
      <c r="BG471" s="392"/>
      <c r="BH471" s="392"/>
      <c r="BI471" s="392"/>
      <c r="BJ471" s="392"/>
      <c r="BK471" s="392"/>
      <c r="BL471" s="392"/>
      <c r="BM471" s="392"/>
      <c r="BN471" s="392"/>
      <c r="BO471" s="392"/>
      <c r="BP471" s="392"/>
      <c r="BQ471" s="392"/>
      <c r="BR471" s="392"/>
      <c r="BS471" s="392"/>
      <c r="BT471" s="392"/>
      <c r="BU471" s="392"/>
      <c r="BV471" s="393"/>
      <c r="BW471" s="393"/>
      <c r="BX471" s="393"/>
      <c r="BY471" s="393"/>
      <c r="BZ471" s="393"/>
      <c r="CA471" s="393"/>
      <c r="CB471" s="393"/>
      <c r="CC471" s="393"/>
      <c r="CD471" s="393"/>
      <c r="CE471" s="393"/>
      <c r="CF471" s="393"/>
      <c r="CG471" s="393"/>
      <c r="CH471" s="393"/>
      <c r="CI471" s="393"/>
      <c r="CJ471" s="393"/>
      <c r="CK471" s="393"/>
      <c r="CL471" s="393"/>
      <c r="CM471" s="393"/>
      <c r="CN471" s="393"/>
      <c r="CO471" s="393"/>
      <c r="CP471" s="393"/>
      <c r="CQ471" s="393"/>
      <c r="CR471" s="393"/>
      <c r="CS471" s="393"/>
      <c r="CT471" s="393"/>
      <c r="CU471" s="393"/>
      <c r="CV471" s="393"/>
      <c r="CW471" s="393"/>
      <c r="CX471" s="393"/>
      <c r="CY471" s="393"/>
      <c r="CZ471" s="393"/>
    </row>
    <row r="472" s="397" customFormat="true" ht="25.15" customHeight="true" x14ac:dyDescent="0.2">
      <c r="C472" s="1154" t="s">
        <v>359</v>
      </c>
      <c r="D472" s="1155"/>
      <c r="E472" s="759">
        <v>5.9434352427854224E-4</v>
      </c>
      <c r="F472" s="671"/>
      <c r="G472" s="671"/>
      <c r="H472" s="1155" t="s">
        <v>349</v>
      </c>
      <c r="I472" s="1155"/>
      <c r="J472" s="760">
        <v>8.6435300235030241E-3</v>
      </c>
      <c r="K472" s="671"/>
      <c r="L472" s="671"/>
      <c r="M472" s="1155" t="s">
        <v>359</v>
      </c>
      <c r="N472" s="1155"/>
      <c r="O472" s="761">
        <v>3.2018126079114482E-3</v>
      </c>
      <c r="P472" s="671"/>
      <c r="Q472" s="671"/>
      <c r="V472" s="390"/>
      <c r="W472" s="390"/>
      <c r="X472" s="390"/>
      <c r="Y472" s="390"/>
      <c r="Z472" s="390"/>
      <c r="AA472" s="390"/>
      <c r="AB472" s="390"/>
      <c r="AC472" s="390"/>
      <c r="AD472" s="390"/>
      <c r="AE472" s="390"/>
      <c r="AF472" s="390"/>
      <c r="AG472" s="390"/>
      <c r="AH472" s="390"/>
      <c r="AI472" s="390"/>
      <c r="AJ472" s="390"/>
      <c r="AK472" s="390"/>
      <c r="AL472" s="390"/>
      <c r="AM472" s="390"/>
      <c r="AN472" s="390"/>
      <c r="AO472" s="390"/>
      <c r="AP472" s="390"/>
      <c r="AQ472" s="390"/>
      <c r="AR472" s="390"/>
      <c r="AS472" s="390"/>
      <c r="AT472" s="390"/>
      <c r="AU472" s="390"/>
      <c r="AV472" s="390"/>
      <c r="AW472" s="390"/>
      <c r="AX472" s="390"/>
      <c r="AY472" s="390"/>
      <c r="AZ472" s="390"/>
      <c r="BA472" s="392"/>
      <c r="BB472" s="469"/>
      <c r="BC472" s="392"/>
      <c r="BD472" s="392"/>
      <c r="BE472" s="392"/>
      <c r="BF472" s="392"/>
      <c r="BG472" s="392"/>
      <c r="BH472" s="392"/>
      <c r="BI472" s="392"/>
      <c r="BJ472" s="392"/>
      <c r="BK472" s="392"/>
      <c r="BL472" s="392"/>
      <c r="BM472" s="392"/>
      <c r="BN472" s="392"/>
      <c r="BO472" s="392"/>
      <c r="BP472" s="392"/>
      <c r="BQ472" s="392"/>
      <c r="BR472" s="392"/>
      <c r="BS472" s="392"/>
      <c r="BT472" s="392"/>
      <c r="BU472" s="392"/>
      <c r="BV472" s="393"/>
      <c r="BW472" s="393"/>
      <c r="BX472" s="393"/>
      <c r="BY472" s="393"/>
      <c r="BZ472" s="393"/>
      <c r="CA472" s="393"/>
      <c r="CB472" s="393"/>
      <c r="CC472" s="393"/>
      <c r="CD472" s="393"/>
      <c r="CE472" s="393"/>
      <c r="CF472" s="393"/>
      <c r="CG472" s="393"/>
      <c r="CH472" s="393"/>
      <c r="CI472" s="393"/>
      <c r="CJ472" s="393"/>
      <c r="CK472" s="393"/>
      <c r="CL472" s="393"/>
      <c r="CM472" s="393"/>
      <c r="CN472" s="393"/>
      <c r="CO472" s="393"/>
      <c r="CP472" s="393"/>
      <c r="CQ472" s="393"/>
      <c r="CR472" s="393"/>
      <c r="CS472" s="393"/>
      <c r="CT472" s="393"/>
      <c r="CU472" s="393"/>
      <c r="CV472" s="393"/>
      <c r="CW472" s="393"/>
      <c r="CX472" s="393"/>
      <c r="CY472" s="393"/>
      <c r="CZ472" s="393"/>
    </row>
    <row r="473" s="397" customFormat="true" ht="25.15" customHeight="true" x14ac:dyDescent="0.2">
      <c r="C473" s="1154" t="s">
        <v>343</v>
      </c>
      <c r="D473" s="1155"/>
      <c r="E473" s="759">
        <v>3.5491092602178954E-2</v>
      </c>
      <c r="F473" s="671"/>
      <c r="G473" s="671"/>
      <c r="H473" s="1155" t="s">
        <v>327</v>
      </c>
      <c r="I473" s="1155"/>
      <c r="J473" s="760">
        <v>0.2887354016233204</v>
      </c>
      <c r="K473" s="671"/>
      <c r="L473" s="671"/>
      <c r="M473" s="1155" t="s">
        <v>343</v>
      </c>
      <c r="N473" s="1155"/>
      <c r="O473" s="761">
        <v>7.881656222362551E-3</v>
      </c>
      <c r="P473" s="671"/>
      <c r="Q473" s="671"/>
      <c r="V473" s="390"/>
      <c r="W473" s="390"/>
      <c r="X473" s="390"/>
      <c r="Y473" s="390"/>
      <c r="Z473" s="390"/>
      <c r="AA473" s="390"/>
      <c r="AB473" s="390"/>
      <c r="AC473" s="390"/>
      <c r="AD473" s="390"/>
      <c r="AE473" s="390"/>
      <c r="AF473" s="390"/>
      <c r="AG473" s="390"/>
      <c r="AH473" s="390"/>
      <c r="AI473" s="390"/>
      <c r="AJ473" s="390"/>
      <c r="AK473" s="390"/>
      <c r="AL473" s="390"/>
      <c r="AM473" s="390"/>
      <c r="AN473" s="390"/>
      <c r="AO473" s="390"/>
      <c r="AP473" s="390"/>
      <c r="AQ473" s="390"/>
      <c r="AR473" s="390"/>
      <c r="AS473" s="390"/>
      <c r="AT473" s="390"/>
      <c r="AU473" s="390"/>
      <c r="AV473" s="390"/>
      <c r="AW473" s="390"/>
      <c r="AX473" s="390"/>
      <c r="AY473" s="390"/>
      <c r="AZ473" s="390"/>
      <c r="BA473" s="392"/>
      <c r="BB473" s="469"/>
      <c r="BC473" s="392"/>
      <c r="BD473" s="392"/>
      <c r="BE473" s="392"/>
      <c r="BF473" s="392"/>
      <c r="BG473" s="392"/>
      <c r="BH473" s="392"/>
      <c r="BI473" s="392"/>
      <c r="BJ473" s="392"/>
      <c r="BK473" s="392"/>
      <c r="BL473" s="392"/>
      <c r="BM473" s="392"/>
      <c r="BN473" s="392"/>
      <c r="BO473" s="392"/>
      <c r="BP473" s="392"/>
      <c r="BQ473" s="392"/>
      <c r="BR473" s="392"/>
      <c r="BS473" s="392"/>
      <c r="BT473" s="392"/>
      <c r="BU473" s="392"/>
      <c r="BV473" s="393"/>
      <c r="BW473" s="393"/>
      <c r="BX473" s="393"/>
      <c r="BY473" s="393"/>
      <c r="BZ473" s="393"/>
      <c r="CA473" s="393"/>
      <c r="CB473" s="393"/>
      <c r="CC473" s="393"/>
      <c r="CD473" s="393"/>
      <c r="CE473" s="393"/>
      <c r="CF473" s="393"/>
      <c r="CG473" s="393"/>
      <c r="CH473" s="393"/>
      <c r="CI473" s="393"/>
      <c r="CJ473" s="393"/>
      <c r="CK473" s="393"/>
      <c r="CL473" s="393"/>
      <c r="CM473" s="393"/>
      <c r="CN473" s="393"/>
      <c r="CO473" s="393"/>
      <c r="CP473" s="393"/>
      <c r="CQ473" s="393"/>
      <c r="CR473" s="393"/>
      <c r="CS473" s="393"/>
      <c r="CT473" s="393"/>
      <c r="CU473" s="393"/>
      <c r="CV473" s="393"/>
      <c r="CW473" s="393"/>
      <c r="CX473" s="393"/>
      <c r="CY473" s="393"/>
      <c r="CZ473" s="393"/>
    </row>
    <row r="474" s="397" customFormat="true" ht="25.15" customHeight="true" x14ac:dyDescent="0.2">
      <c r="C474" s="1154" t="s">
        <v>349</v>
      </c>
      <c r="D474" s="1155"/>
      <c r="E474" s="759">
        <v>1.3352802271660358E-2</v>
      </c>
      <c r="F474" s="671"/>
      <c r="G474" s="671"/>
      <c r="H474" s="1155" t="s">
        <v>348</v>
      </c>
      <c r="I474" s="1155"/>
      <c r="J474" s="760">
        <v>1.6501694098305434E-2</v>
      </c>
      <c r="K474" s="671"/>
      <c r="L474" s="671"/>
      <c r="M474" s="1155" t="s">
        <v>349</v>
      </c>
      <c r="N474" s="1155"/>
      <c r="O474" s="761">
        <v>1.1796424625462753E-2</v>
      </c>
      <c r="P474" s="671"/>
      <c r="Q474" s="671"/>
      <c r="V474" s="390"/>
      <c r="W474" s="390"/>
      <c r="X474" s="390"/>
      <c r="Y474" s="390"/>
      <c r="Z474" s="390"/>
      <c r="AA474" s="390"/>
      <c r="AB474" s="390"/>
      <c r="AC474" s="390"/>
      <c r="AD474" s="390"/>
      <c r="AE474" s="390"/>
      <c r="AF474" s="390"/>
      <c r="AG474" s="390"/>
      <c r="AH474" s="390"/>
      <c r="AI474" s="390"/>
      <c r="AJ474" s="390"/>
      <c r="AK474" s="390"/>
      <c r="AL474" s="390"/>
      <c r="AM474" s="390"/>
      <c r="AN474" s="390"/>
      <c r="AO474" s="390"/>
      <c r="AP474" s="390"/>
      <c r="AQ474" s="390"/>
      <c r="AR474" s="390"/>
      <c r="AS474" s="390"/>
      <c r="AT474" s="390"/>
      <c r="AU474" s="390"/>
      <c r="AV474" s="390"/>
      <c r="AW474" s="390"/>
      <c r="AX474" s="390"/>
      <c r="AY474" s="390"/>
      <c r="AZ474" s="390"/>
      <c r="BA474" s="392"/>
      <c r="BB474" s="469"/>
      <c r="BC474" s="392"/>
      <c r="BD474" s="392"/>
      <c r="BE474" s="392"/>
      <c r="BF474" s="392"/>
      <c r="BG474" s="392"/>
      <c r="BH474" s="392"/>
      <c r="BI474" s="392"/>
      <c r="BJ474" s="392"/>
      <c r="BK474" s="392"/>
      <c r="BL474" s="392"/>
      <c r="BM474" s="392"/>
      <c r="BN474" s="392"/>
      <c r="BO474" s="392"/>
      <c r="BP474" s="392"/>
      <c r="BQ474" s="392"/>
      <c r="BR474" s="392"/>
      <c r="BS474" s="392"/>
      <c r="BT474" s="392"/>
      <c r="BU474" s="392"/>
      <c r="BV474" s="393"/>
      <c r="BW474" s="393"/>
      <c r="BX474" s="393"/>
      <c r="BY474" s="393"/>
      <c r="BZ474" s="393"/>
      <c r="CA474" s="393"/>
      <c r="CB474" s="393"/>
      <c r="CC474" s="393"/>
      <c r="CD474" s="393"/>
      <c r="CE474" s="393"/>
      <c r="CF474" s="393"/>
      <c r="CG474" s="393"/>
      <c r="CH474" s="393"/>
      <c r="CI474" s="393"/>
      <c r="CJ474" s="393"/>
      <c r="CK474" s="393"/>
      <c r="CL474" s="393"/>
      <c r="CM474" s="393"/>
      <c r="CN474" s="393"/>
      <c r="CO474" s="393"/>
      <c r="CP474" s="393"/>
      <c r="CQ474" s="393"/>
      <c r="CR474" s="393"/>
      <c r="CS474" s="393"/>
      <c r="CT474" s="393"/>
      <c r="CU474" s="393"/>
      <c r="CV474" s="393"/>
      <c r="CW474" s="393"/>
      <c r="CX474" s="393"/>
      <c r="CY474" s="393"/>
      <c r="CZ474" s="393"/>
    </row>
    <row r="475" s="397" customFormat="true" ht="25.15" customHeight="true" x14ac:dyDescent="0.2">
      <c r="C475" s="1154" t="s">
        <v>327</v>
      </c>
      <c r="D475" s="1155"/>
      <c r="E475" s="759">
        <v>0.32474607933368815</v>
      </c>
      <c r="F475" s="671"/>
      <c r="G475" s="671"/>
      <c r="H475" s="1155" t="s">
        <v>361</v>
      </c>
      <c r="I475" s="1155"/>
      <c r="J475" s="760">
        <v>4.0391117802677178E-4</v>
      </c>
      <c r="K475" s="671"/>
      <c r="L475" s="671"/>
      <c r="M475" s="1155" t="s">
        <v>327</v>
      </c>
      <c r="N475" s="1155"/>
      <c r="O475" s="761">
        <v>0.30873505464163159</v>
      </c>
      <c r="P475" s="671"/>
      <c r="Q475" s="671"/>
      <c r="V475" s="390"/>
      <c r="W475" s="390"/>
      <c r="X475" s="390"/>
      <c r="Y475" s="390"/>
      <c r="Z475" s="390"/>
      <c r="AA475" s="390"/>
      <c r="AB475" s="390"/>
      <c r="AC475" s="390"/>
      <c r="AD475" s="390"/>
      <c r="AE475" s="390"/>
      <c r="AF475" s="390"/>
      <c r="AG475" s="390"/>
      <c r="AH475" s="390"/>
      <c r="AI475" s="390"/>
      <c r="AJ475" s="390"/>
      <c r="AK475" s="390"/>
      <c r="AL475" s="390"/>
      <c r="AM475" s="390"/>
      <c r="AN475" s="390"/>
      <c r="AO475" s="390"/>
      <c r="AP475" s="390"/>
      <c r="AQ475" s="390"/>
      <c r="AR475" s="390"/>
      <c r="AS475" s="390"/>
      <c r="AT475" s="390"/>
      <c r="AU475" s="390"/>
      <c r="AV475" s="390"/>
      <c r="AW475" s="390"/>
      <c r="AX475" s="390"/>
      <c r="AY475" s="390"/>
      <c r="AZ475" s="390"/>
      <c r="BA475" s="392"/>
      <c r="BB475" s="469"/>
      <c r="BC475" s="392"/>
      <c r="BD475" s="392"/>
      <c r="BE475" s="392"/>
      <c r="BF475" s="392"/>
      <c r="BG475" s="392"/>
      <c r="BH475" s="392"/>
      <c r="BI475" s="392"/>
      <c r="BJ475" s="392"/>
      <c r="BK475" s="392"/>
      <c r="BL475" s="392"/>
      <c r="BM475" s="392"/>
      <c r="BN475" s="392"/>
      <c r="BO475" s="392"/>
      <c r="BP475" s="392"/>
      <c r="BQ475" s="392"/>
      <c r="BR475" s="392"/>
      <c r="BS475" s="392"/>
      <c r="BT475" s="392"/>
      <c r="BU475" s="392"/>
      <c r="BV475" s="393"/>
      <c r="BW475" s="393"/>
      <c r="BX475" s="393"/>
      <c r="BY475" s="393"/>
      <c r="BZ475" s="393"/>
      <c r="CA475" s="393"/>
      <c r="CB475" s="393"/>
      <c r="CC475" s="393"/>
      <c r="CD475" s="393"/>
      <c r="CE475" s="393"/>
      <c r="CF475" s="393"/>
      <c r="CG475" s="393"/>
      <c r="CH475" s="393"/>
      <c r="CI475" s="393"/>
      <c r="CJ475" s="393"/>
      <c r="CK475" s="393"/>
      <c r="CL475" s="393"/>
      <c r="CM475" s="393"/>
      <c r="CN475" s="393"/>
      <c r="CO475" s="393"/>
      <c r="CP475" s="393"/>
      <c r="CQ475" s="393"/>
      <c r="CR475" s="393"/>
      <c r="CS475" s="393"/>
      <c r="CT475" s="393"/>
      <c r="CU475" s="393"/>
      <c r="CV475" s="393"/>
      <c r="CW475" s="393"/>
      <c r="CX475" s="393"/>
      <c r="CY475" s="393"/>
      <c r="CZ475" s="393"/>
    </row>
    <row r="476" s="397" customFormat="true" ht="25.15" customHeight="true" x14ac:dyDescent="0.2">
      <c r="C476" s="1154" t="s">
        <v>348</v>
      </c>
      <c r="D476" s="1155"/>
      <c r="E476" s="759">
        <v>1.3090840511169662E-2</v>
      </c>
      <c r="F476" s="671"/>
      <c r="G476" s="671"/>
      <c r="H476" s="1155" t="s">
        <v>336</v>
      </c>
      <c r="I476" s="1155"/>
      <c r="J476" s="760">
        <v>0.16196048061513407</v>
      </c>
      <c r="K476" s="671"/>
      <c r="L476" s="671"/>
      <c r="M476" s="1155" t="s">
        <v>348</v>
      </c>
      <c r="N476" s="1155"/>
      <c r="O476" s="761">
        <v>2.9926389251175235E-3</v>
      </c>
      <c r="P476" s="671"/>
      <c r="Q476" s="671"/>
      <c r="V476" s="390"/>
      <c r="W476" s="390"/>
      <c r="X476" s="390"/>
      <c r="Y476" s="390"/>
      <c r="Z476" s="390"/>
      <c r="AA476" s="390"/>
      <c r="AB476" s="390"/>
      <c r="AC476" s="390"/>
      <c r="AD476" s="390"/>
      <c r="AE476" s="390"/>
      <c r="AF476" s="390"/>
      <c r="AG476" s="390"/>
      <c r="AH476" s="390"/>
      <c r="AI476" s="390"/>
      <c r="AJ476" s="390"/>
      <c r="AK476" s="390"/>
      <c r="AL476" s="390"/>
      <c r="AM476" s="390"/>
      <c r="AN476" s="390"/>
      <c r="AO476" s="390"/>
      <c r="AP476" s="390"/>
      <c r="AQ476" s="390"/>
      <c r="AR476" s="390"/>
      <c r="AS476" s="390"/>
      <c r="AT476" s="390"/>
      <c r="AU476" s="390"/>
      <c r="AV476" s="390"/>
      <c r="AW476" s="390"/>
      <c r="AX476" s="390"/>
      <c r="AY476" s="390"/>
      <c r="AZ476" s="390"/>
      <c r="BA476" s="392"/>
      <c r="BB476" s="469"/>
      <c r="BC476" s="392"/>
      <c r="BD476" s="392"/>
      <c r="BE476" s="392"/>
      <c r="BF476" s="392"/>
      <c r="BG476" s="392"/>
      <c r="BH476" s="392"/>
      <c r="BI476" s="392"/>
      <c r="BJ476" s="392"/>
      <c r="BK476" s="392"/>
      <c r="BL476" s="392"/>
      <c r="BM476" s="392"/>
      <c r="BN476" s="392"/>
      <c r="BO476" s="392"/>
      <c r="BP476" s="392"/>
      <c r="BQ476" s="392"/>
      <c r="BR476" s="392"/>
      <c r="BS476" s="392"/>
      <c r="BT476" s="392"/>
      <c r="BU476" s="392"/>
      <c r="BV476" s="393"/>
      <c r="BW476" s="393"/>
      <c r="BX476" s="393"/>
      <c r="BY476" s="393"/>
      <c r="BZ476" s="393"/>
      <c r="CA476" s="393"/>
      <c r="CB476" s="393"/>
      <c r="CC476" s="393"/>
      <c r="CD476" s="393"/>
      <c r="CE476" s="393"/>
      <c r="CF476" s="393"/>
      <c r="CG476" s="393"/>
      <c r="CH476" s="393"/>
      <c r="CI476" s="393"/>
      <c r="CJ476" s="393"/>
      <c r="CK476" s="393"/>
      <c r="CL476" s="393"/>
      <c r="CM476" s="393"/>
      <c r="CN476" s="393"/>
      <c r="CO476" s="393"/>
      <c r="CP476" s="393"/>
      <c r="CQ476" s="393"/>
      <c r="CR476" s="393"/>
      <c r="CS476" s="393"/>
      <c r="CT476" s="393"/>
      <c r="CU476" s="393"/>
      <c r="CV476" s="393"/>
      <c r="CW476" s="393"/>
      <c r="CX476" s="393"/>
      <c r="CY476" s="393"/>
      <c r="CZ476" s="393"/>
    </row>
    <row r="477" s="397" customFormat="true" ht="25.15" customHeight="true" x14ac:dyDescent="0.2">
      <c r="C477" s="1154" t="s">
        <v>361</v>
      </c>
      <c r="D477" s="1155"/>
      <c r="E477" s="759">
        <v>5.4859186097985953E-4</v>
      </c>
      <c r="F477" s="671"/>
      <c r="G477" s="671"/>
      <c r="H477" s="1155" t="s">
        <v>342</v>
      </c>
      <c r="I477" s="1155"/>
      <c r="J477" s="760">
        <v>2.2052063274096944E-4</v>
      </c>
      <c r="K477" s="671"/>
      <c r="L477" s="671"/>
      <c r="M477" s="1155" t="s">
        <v>361</v>
      </c>
      <c r="N477" s="1155"/>
      <c r="O477" s="761">
        <v>1.5841208481252871E-3</v>
      </c>
      <c r="P477" s="671"/>
      <c r="Q477" s="671"/>
      <c r="V477" s="390"/>
      <c r="W477" s="390"/>
      <c r="X477" s="390"/>
      <c r="Y477" s="390"/>
      <c r="Z477" s="390"/>
      <c r="AA477" s="390"/>
      <c r="AB477" s="390"/>
      <c r="AC477" s="390"/>
      <c r="AD477" s="390"/>
      <c r="AE477" s="390"/>
      <c r="AF477" s="390"/>
      <c r="AG477" s="390"/>
      <c r="AH477" s="390"/>
      <c r="AI477" s="390"/>
      <c r="AJ477" s="390"/>
      <c r="AK477" s="390"/>
      <c r="AL477" s="390"/>
      <c r="AM477" s="390"/>
      <c r="AN477" s="390"/>
      <c r="AO477" s="390"/>
      <c r="AP477" s="390"/>
      <c r="AQ477" s="390"/>
      <c r="AR477" s="390"/>
      <c r="AS477" s="390"/>
      <c r="AT477" s="390"/>
      <c r="AU477" s="390"/>
      <c r="AV477" s="390"/>
      <c r="AW477" s="390"/>
      <c r="AX477" s="390"/>
      <c r="AY477" s="390"/>
      <c r="AZ477" s="390"/>
      <c r="BA477" s="392"/>
      <c r="BB477" s="469"/>
      <c r="BC477" s="392"/>
      <c r="BD477" s="392"/>
      <c r="BE477" s="392"/>
      <c r="BF477" s="392"/>
      <c r="BG477" s="392"/>
      <c r="BH477" s="392"/>
      <c r="BI477" s="392"/>
      <c r="BJ477" s="392"/>
      <c r="BK477" s="392"/>
      <c r="BL477" s="392"/>
      <c r="BM477" s="392"/>
      <c r="BN477" s="392"/>
      <c r="BO477" s="392"/>
      <c r="BP477" s="392"/>
      <c r="BQ477" s="392"/>
      <c r="BR477" s="392"/>
      <c r="BS477" s="392"/>
      <c r="BT477" s="392"/>
      <c r="BU477" s="392"/>
      <c r="BV477" s="393"/>
      <c r="BW477" s="393"/>
      <c r="BX477" s="393"/>
      <c r="BY477" s="393"/>
      <c r="BZ477" s="393"/>
      <c r="CA477" s="393"/>
      <c r="CB477" s="393"/>
      <c r="CC477" s="393"/>
      <c r="CD477" s="393"/>
      <c r="CE477" s="393"/>
      <c r="CF477" s="393"/>
      <c r="CG477" s="393"/>
      <c r="CH477" s="393"/>
      <c r="CI477" s="393"/>
      <c r="CJ477" s="393"/>
      <c r="CK477" s="393"/>
      <c r="CL477" s="393"/>
      <c r="CM477" s="393"/>
      <c r="CN477" s="393"/>
      <c r="CO477" s="393"/>
      <c r="CP477" s="393"/>
      <c r="CQ477" s="393"/>
      <c r="CR477" s="393"/>
      <c r="CS477" s="393"/>
      <c r="CT477" s="393"/>
      <c r="CU477" s="393"/>
      <c r="CV477" s="393"/>
      <c r="CW477" s="393"/>
      <c r="CX477" s="393"/>
      <c r="CY477" s="393"/>
      <c r="CZ477" s="393"/>
    </row>
    <row r="478" s="397" customFormat="true" ht="25.15" customHeight="true" x14ac:dyDescent="0.2">
      <c r="C478" s="1154" t="s">
        <v>336</v>
      </c>
      <c r="D478" s="1155"/>
      <c r="E478" s="759">
        <v>0.17658617472395927</v>
      </c>
      <c r="F478" s="671"/>
      <c r="G478" s="671"/>
      <c r="H478" s="1155" t="s">
        <v>367</v>
      </c>
      <c r="I478" s="1155"/>
      <c r="J478" s="760">
        <v>2.0062545522931563E-4</v>
      </c>
      <c r="K478" s="671"/>
      <c r="L478" s="671"/>
      <c r="M478" s="1155" t="s">
        <v>336</v>
      </c>
      <c r="N478" s="1155"/>
      <c r="O478" s="761">
        <v>0.15285035354250484</v>
      </c>
      <c r="P478" s="671"/>
      <c r="Q478" s="671"/>
      <c r="V478" s="390"/>
      <c r="W478" s="390"/>
      <c r="X478" s="390"/>
      <c r="Y478" s="390"/>
      <c r="Z478" s="390"/>
      <c r="AA478" s="390"/>
      <c r="AB478" s="390"/>
      <c r="AC478" s="390"/>
      <c r="AD478" s="390"/>
      <c r="AE478" s="390"/>
      <c r="AF478" s="390"/>
      <c r="AG478" s="390"/>
      <c r="AH478" s="390"/>
      <c r="AI478" s="390"/>
      <c r="AJ478" s="390"/>
      <c r="AK478" s="390"/>
      <c r="AL478" s="390"/>
      <c r="AM478" s="390"/>
      <c r="AN478" s="390"/>
      <c r="AO478" s="390"/>
      <c r="AP478" s="390"/>
      <c r="AQ478" s="390"/>
      <c r="AR478" s="390"/>
      <c r="AS478" s="390"/>
      <c r="AT478" s="390"/>
      <c r="AU478" s="390"/>
      <c r="AV478" s="390"/>
      <c r="AW478" s="390"/>
      <c r="AX478" s="390"/>
      <c r="AY478" s="390"/>
      <c r="AZ478" s="390"/>
      <c r="BA478" s="392"/>
      <c r="BB478" s="469"/>
      <c r="BC478" s="392"/>
      <c r="BD478" s="392"/>
      <c r="BE478" s="392"/>
      <c r="BF478" s="392"/>
      <c r="BG478" s="392"/>
      <c r="BH478" s="392"/>
      <c r="BI478" s="392"/>
      <c r="BJ478" s="392"/>
      <c r="BK478" s="392"/>
      <c r="BL478" s="392"/>
      <c r="BM478" s="392"/>
      <c r="BN478" s="392"/>
      <c r="BO478" s="392"/>
      <c r="BP478" s="392"/>
      <c r="BQ478" s="392"/>
      <c r="BR478" s="392"/>
      <c r="BS478" s="392"/>
      <c r="BT478" s="392"/>
      <c r="BU478" s="392"/>
      <c r="BV478" s="393"/>
      <c r="BW478" s="393"/>
      <c r="BX478" s="393"/>
      <c r="BY478" s="393"/>
      <c r="BZ478" s="393"/>
      <c r="CA478" s="393"/>
      <c r="CB478" s="393"/>
      <c r="CC478" s="393"/>
      <c r="CD478" s="393"/>
      <c r="CE478" s="393"/>
      <c r="CF478" s="393"/>
      <c r="CG478" s="393"/>
      <c r="CH478" s="393"/>
      <c r="CI478" s="393"/>
      <c r="CJ478" s="393"/>
      <c r="CK478" s="393"/>
      <c r="CL478" s="393"/>
      <c r="CM478" s="393"/>
      <c r="CN478" s="393"/>
      <c r="CO478" s="393"/>
      <c r="CP478" s="393"/>
      <c r="CQ478" s="393"/>
      <c r="CR478" s="393"/>
      <c r="CS478" s="393"/>
      <c r="CT478" s="393"/>
      <c r="CU478" s="393"/>
      <c r="CV478" s="393"/>
      <c r="CW478" s="393"/>
      <c r="CX478" s="393"/>
      <c r="CY478" s="393"/>
      <c r="CZ478" s="393"/>
    </row>
    <row r="479" s="397" customFormat="true" ht="25.15" customHeight="true" x14ac:dyDescent="0.2">
      <c r="C479" s="1154" t="s">
        <v>342</v>
      </c>
      <c r="D479" s="1155"/>
      <c r="E479" s="759">
        <v>1.5092046676325823E-2</v>
      </c>
      <c r="F479" s="671"/>
      <c r="G479" s="671"/>
      <c r="H479" s="1155" t="s">
        <v>354</v>
      </c>
      <c r="I479" s="1155"/>
      <c r="J479" s="760">
        <v>3.1223645018020421E-3</v>
      </c>
      <c r="K479" s="671"/>
      <c r="L479" s="671"/>
      <c r="M479" s="1155" t="s">
        <v>342</v>
      </c>
      <c r="N479" s="1155"/>
      <c r="O479" s="761">
        <v>7.4634021559427194E-2</v>
      </c>
      <c r="P479" s="671"/>
      <c r="Q479" s="671"/>
      <c r="V479" s="390"/>
      <c r="W479" s="390"/>
      <c r="X479" s="390"/>
      <c r="Y479" s="390"/>
      <c r="Z479" s="390"/>
      <c r="AA479" s="390"/>
      <c r="AB479" s="390"/>
      <c r="AC479" s="390"/>
      <c r="AD479" s="390"/>
      <c r="AE479" s="390"/>
      <c r="AF479" s="390"/>
      <c r="AG479" s="390"/>
      <c r="AH479" s="390"/>
      <c r="AI479" s="390"/>
      <c r="AJ479" s="390"/>
      <c r="AK479" s="390"/>
      <c r="AL479" s="390"/>
      <c r="AM479" s="390"/>
      <c r="AN479" s="390"/>
      <c r="AO479" s="390"/>
      <c r="AP479" s="390"/>
      <c r="AQ479" s="390"/>
      <c r="AR479" s="390"/>
      <c r="AS479" s="390"/>
      <c r="AT479" s="390"/>
      <c r="AU479" s="390"/>
      <c r="AV479" s="390"/>
      <c r="AW479" s="390"/>
      <c r="AX479" s="390"/>
      <c r="AY479" s="390"/>
      <c r="AZ479" s="390"/>
      <c r="BA479" s="392"/>
      <c r="BB479" s="469"/>
      <c r="BC479" s="392"/>
      <c r="BD479" s="392"/>
      <c r="BE479" s="392"/>
      <c r="BF479" s="392"/>
      <c r="BG479" s="392"/>
      <c r="BH479" s="392"/>
      <c r="BI479" s="392"/>
      <c r="BJ479" s="392"/>
      <c r="BK479" s="392"/>
      <c r="BL479" s="392"/>
      <c r="BM479" s="392"/>
      <c r="BN479" s="392"/>
      <c r="BO479" s="392"/>
      <c r="BP479" s="392"/>
      <c r="BQ479" s="392"/>
      <c r="BR479" s="392"/>
      <c r="BS479" s="392"/>
      <c r="BT479" s="392"/>
      <c r="BU479" s="392"/>
      <c r="BV479" s="393"/>
      <c r="BW479" s="393"/>
      <c r="BX479" s="393"/>
      <c r="BY479" s="393"/>
      <c r="BZ479" s="393"/>
      <c r="CA479" s="393"/>
      <c r="CB479" s="393"/>
      <c r="CC479" s="393"/>
      <c r="CD479" s="393"/>
      <c r="CE479" s="393"/>
      <c r="CF479" s="393"/>
      <c r="CG479" s="393"/>
      <c r="CH479" s="393"/>
      <c r="CI479" s="393"/>
      <c r="CJ479" s="393"/>
      <c r="CK479" s="393"/>
      <c r="CL479" s="393"/>
      <c r="CM479" s="393"/>
      <c r="CN479" s="393"/>
      <c r="CO479" s="393"/>
      <c r="CP479" s="393"/>
      <c r="CQ479" s="393"/>
      <c r="CR479" s="393"/>
      <c r="CS479" s="393"/>
      <c r="CT479" s="393"/>
      <c r="CU479" s="393"/>
      <c r="CV479" s="393"/>
      <c r="CW479" s="393"/>
      <c r="CX479" s="393"/>
      <c r="CY479" s="393"/>
      <c r="CZ479" s="393"/>
    </row>
    <row r="480" s="397" customFormat="true" ht="25.15" customHeight="true" x14ac:dyDescent="0.2">
      <c r="C480" s="1154" t="s">
        <v>367</v>
      </c>
      <c r="D480" s="1155"/>
      <c r="E480" s="759">
        <v>2.5777532190789494E-4</v>
      </c>
      <c r="F480" s="671"/>
      <c r="G480" s="671"/>
      <c r="H480" s="1155" t="s">
        <v>324</v>
      </c>
      <c r="I480" s="1155"/>
      <c r="J480" s="760">
        <v>0.38771757950567742</v>
      </c>
      <c r="K480" s="671"/>
      <c r="L480" s="671"/>
      <c r="M480" s="1155" t="s">
        <v>367</v>
      </c>
      <c r="N480" s="1155"/>
      <c r="O480" s="761">
        <v>1.4721200769570291E-4</v>
      </c>
      <c r="P480" s="671"/>
      <c r="Q480" s="671"/>
      <c r="V480" s="390"/>
      <c r="W480" s="390"/>
      <c r="X480" s="390"/>
      <c r="Y480" s="390"/>
      <c r="Z480" s="390"/>
      <c r="AA480" s="390"/>
      <c r="AB480" s="390"/>
      <c r="AC480" s="390"/>
      <c r="AD480" s="390"/>
      <c r="AE480" s="390"/>
      <c r="AF480" s="390"/>
      <c r="AG480" s="390"/>
      <c r="AH480" s="390"/>
      <c r="AI480" s="390"/>
      <c r="AJ480" s="390"/>
      <c r="AK480" s="390"/>
      <c r="AL480" s="390"/>
      <c r="AM480" s="390"/>
      <c r="AN480" s="390"/>
      <c r="AO480" s="390"/>
      <c r="AP480" s="390"/>
      <c r="AQ480" s="390"/>
      <c r="AR480" s="390"/>
      <c r="AS480" s="390"/>
      <c r="AT480" s="390"/>
      <c r="AU480" s="390"/>
      <c r="AV480" s="390"/>
      <c r="AW480" s="390"/>
      <c r="AX480" s="390"/>
      <c r="AY480" s="390"/>
      <c r="AZ480" s="390"/>
      <c r="BA480" s="392"/>
      <c r="BB480" s="469"/>
      <c r="BC480" s="392"/>
      <c r="BD480" s="392"/>
      <c r="BE480" s="392"/>
      <c r="BF480" s="392"/>
      <c r="BG480" s="392"/>
      <c r="BH480" s="392"/>
      <c r="BI480" s="392"/>
      <c r="BJ480" s="392"/>
      <c r="BK480" s="392"/>
      <c r="BL480" s="392"/>
      <c r="BM480" s="392"/>
      <c r="BN480" s="392"/>
      <c r="BO480" s="392"/>
      <c r="BP480" s="392"/>
      <c r="BQ480" s="392"/>
      <c r="BR480" s="392"/>
      <c r="BS480" s="392"/>
      <c r="BT480" s="392"/>
      <c r="BU480" s="392"/>
      <c r="BV480" s="393"/>
      <c r="BW480" s="393"/>
      <c r="BX480" s="393"/>
      <c r="BY480" s="393"/>
      <c r="BZ480" s="393"/>
      <c r="CA480" s="393"/>
      <c r="CB480" s="393"/>
      <c r="CC480" s="393"/>
      <c r="CD480" s="393"/>
      <c r="CE480" s="393"/>
      <c r="CF480" s="393"/>
      <c r="CG480" s="393"/>
      <c r="CH480" s="393"/>
      <c r="CI480" s="393"/>
      <c r="CJ480" s="393"/>
      <c r="CK480" s="393"/>
      <c r="CL480" s="393"/>
      <c r="CM480" s="393"/>
      <c r="CN480" s="393"/>
      <c r="CO480" s="393"/>
      <c r="CP480" s="393"/>
      <c r="CQ480" s="393"/>
      <c r="CR480" s="393"/>
      <c r="CS480" s="393"/>
      <c r="CT480" s="393"/>
      <c r="CU480" s="393"/>
      <c r="CV480" s="393"/>
      <c r="CW480" s="393"/>
      <c r="CX480" s="393"/>
      <c r="CY480" s="393"/>
      <c r="CZ480" s="393"/>
    </row>
    <row r="481" s="397" customFormat="true" ht="25.15" customHeight="true" x14ac:dyDescent="0.2">
      <c r="C481" s="1154" t="s">
        <v>354</v>
      </c>
      <c r="D481" s="1155"/>
      <c r="E481" s="759">
        <v>5.4856781739538668E-3</v>
      </c>
      <c r="F481" s="671"/>
      <c r="G481" s="671"/>
      <c r="H481" s="1155" t="s">
        <v>366</v>
      </c>
      <c r="I481" s="1155"/>
      <c r="J481" s="760">
        <v>8.3144889014349742E-5</v>
      </c>
      <c r="K481" s="671"/>
      <c r="L481" s="671"/>
      <c r="M481" s="1155" t="s">
        <v>354</v>
      </c>
      <c r="N481" s="1155"/>
      <c r="O481" s="761">
        <v>5.4358268049650178E-3</v>
      </c>
      <c r="P481" s="671"/>
      <c r="Q481" s="671"/>
      <c r="V481" s="390"/>
      <c r="W481" s="390"/>
      <c r="X481" s="390"/>
      <c r="Y481" s="390"/>
      <c r="Z481" s="390"/>
      <c r="AA481" s="390"/>
      <c r="AB481" s="390"/>
      <c r="AC481" s="390"/>
      <c r="AD481" s="390"/>
      <c r="AE481" s="390"/>
      <c r="AF481" s="390"/>
      <c r="AG481" s="390"/>
      <c r="AH481" s="390"/>
      <c r="AI481" s="390"/>
      <c r="AJ481" s="390"/>
      <c r="AK481" s="390"/>
      <c r="AL481" s="390"/>
      <c r="AM481" s="390"/>
      <c r="AN481" s="390"/>
      <c r="AO481" s="390"/>
      <c r="AP481" s="390"/>
      <c r="AQ481" s="390"/>
      <c r="AR481" s="390"/>
      <c r="AS481" s="390"/>
      <c r="AT481" s="390"/>
      <c r="AU481" s="390"/>
      <c r="AV481" s="390"/>
      <c r="AW481" s="390"/>
      <c r="AX481" s="390"/>
      <c r="AY481" s="390"/>
      <c r="AZ481" s="390"/>
      <c r="BA481" s="392"/>
      <c r="BB481" s="469"/>
      <c r="BC481" s="392"/>
      <c r="BD481" s="392"/>
      <c r="BE481" s="392"/>
      <c r="BF481" s="392"/>
      <c r="BG481" s="392"/>
      <c r="BH481" s="392"/>
      <c r="BI481" s="392"/>
      <c r="BJ481" s="392"/>
      <c r="BK481" s="392"/>
      <c r="BL481" s="392"/>
      <c r="BM481" s="392"/>
      <c r="BN481" s="392"/>
      <c r="BO481" s="392"/>
      <c r="BP481" s="392"/>
      <c r="BQ481" s="392"/>
      <c r="BR481" s="392"/>
      <c r="BS481" s="392"/>
      <c r="BT481" s="392"/>
      <c r="BU481" s="392"/>
      <c r="BV481" s="393"/>
      <c r="BW481" s="393"/>
      <c r="BX481" s="393"/>
      <c r="BY481" s="393"/>
      <c r="BZ481" s="393"/>
      <c r="CA481" s="393"/>
      <c r="CB481" s="393"/>
      <c r="CC481" s="393"/>
      <c r="CD481" s="393"/>
      <c r="CE481" s="393"/>
      <c r="CF481" s="393"/>
      <c r="CG481" s="393"/>
      <c r="CH481" s="393"/>
      <c r="CI481" s="393"/>
      <c r="CJ481" s="393"/>
      <c r="CK481" s="393"/>
      <c r="CL481" s="393"/>
      <c r="CM481" s="393"/>
      <c r="CN481" s="393"/>
      <c r="CO481" s="393"/>
      <c r="CP481" s="393"/>
      <c r="CQ481" s="393"/>
      <c r="CR481" s="393"/>
      <c r="CS481" s="393"/>
      <c r="CT481" s="393"/>
      <c r="CU481" s="393"/>
      <c r="CV481" s="393"/>
      <c r="CW481" s="393"/>
      <c r="CX481" s="393"/>
      <c r="CY481" s="393"/>
      <c r="CZ481" s="393"/>
    </row>
    <row r="482" s="397" customFormat="true" ht="25.15" customHeight="true" x14ac:dyDescent="0.2">
      <c r="C482" s="1154" t="s">
        <v>324</v>
      </c>
      <c r="D482" s="1155"/>
      <c r="E482" s="759">
        <v>0.40763777038676097</v>
      </c>
      <c r="F482" s="671"/>
      <c r="G482" s="671"/>
      <c r="H482" s="1155" t="s">
        <v>326</v>
      </c>
      <c r="I482" s="1155"/>
      <c r="J482" s="760">
        <v>0.28374316649709402</v>
      </c>
      <c r="K482" s="671"/>
      <c r="L482" s="671"/>
      <c r="M482" s="1155" t="s">
        <v>324</v>
      </c>
      <c r="N482" s="1155"/>
      <c r="O482" s="761">
        <v>0.42136188085601856</v>
      </c>
      <c r="P482" s="671"/>
      <c r="Q482" s="671"/>
      <c r="V482" s="390"/>
      <c r="W482" s="390"/>
      <c r="X482" s="390"/>
      <c r="Y482" s="390"/>
      <c r="Z482" s="390"/>
      <c r="AA482" s="390"/>
      <c r="AB482" s="390"/>
      <c r="AC482" s="390"/>
      <c r="AD482" s="390"/>
      <c r="AE482" s="390"/>
      <c r="AF482" s="390"/>
      <c r="AG482" s="390"/>
      <c r="AH482" s="390"/>
      <c r="AI482" s="390"/>
      <c r="AJ482" s="390"/>
      <c r="AK482" s="390"/>
      <c r="AL482" s="390"/>
      <c r="AM482" s="390"/>
      <c r="AN482" s="390"/>
      <c r="AO482" s="390"/>
      <c r="AP482" s="390"/>
      <c r="AQ482" s="390"/>
      <c r="AR482" s="390"/>
      <c r="AS482" s="390"/>
      <c r="AT482" s="390"/>
      <c r="AU482" s="390"/>
      <c r="AV482" s="390"/>
      <c r="AW482" s="390"/>
      <c r="AX482" s="390"/>
      <c r="AY482" s="390"/>
      <c r="AZ482" s="390"/>
      <c r="BA482" s="392"/>
      <c r="BB482" s="469"/>
      <c r="BC482" s="392"/>
      <c r="BD482" s="392"/>
      <c r="BE482" s="392"/>
      <c r="BF482" s="392"/>
      <c r="BG482" s="392"/>
      <c r="BH482" s="392"/>
      <c r="BI482" s="392"/>
      <c r="BJ482" s="392"/>
      <c r="BK482" s="392"/>
      <c r="BL482" s="392"/>
      <c r="BM482" s="392"/>
      <c r="BN482" s="392"/>
      <c r="BO482" s="392"/>
      <c r="BP482" s="392"/>
      <c r="BQ482" s="392"/>
      <c r="BR482" s="392"/>
      <c r="BS482" s="392"/>
      <c r="BT482" s="392"/>
      <c r="BU482" s="392"/>
      <c r="BV482" s="393"/>
      <c r="BW482" s="393"/>
      <c r="BX482" s="393"/>
      <c r="BY482" s="393"/>
      <c r="BZ482" s="393"/>
      <c r="CA482" s="393"/>
      <c r="CB482" s="393"/>
      <c r="CC482" s="393"/>
      <c r="CD482" s="393"/>
      <c r="CE482" s="393"/>
      <c r="CF482" s="393"/>
      <c r="CG482" s="393"/>
      <c r="CH482" s="393"/>
      <c r="CI482" s="393"/>
      <c r="CJ482" s="393"/>
      <c r="CK482" s="393"/>
      <c r="CL482" s="393"/>
      <c r="CM482" s="393"/>
      <c r="CN482" s="393"/>
      <c r="CO482" s="393"/>
      <c r="CP482" s="393"/>
      <c r="CQ482" s="393"/>
      <c r="CR482" s="393"/>
      <c r="CS482" s="393"/>
      <c r="CT482" s="393"/>
      <c r="CU482" s="393"/>
      <c r="CV482" s="393"/>
      <c r="CW482" s="393"/>
      <c r="CX482" s="393"/>
      <c r="CY482" s="393"/>
      <c r="CZ482" s="393"/>
    </row>
    <row r="483" s="397" customFormat="true" ht="25.15" customHeight="true" x14ac:dyDescent="0.2">
      <c r="C483" s="1154" t="s">
        <v>366</v>
      </c>
      <c r="D483" s="1155"/>
      <c r="E483" s="759">
        <v>1.3332826984867048E-4</v>
      </c>
      <c r="F483" s="671"/>
      <c r="G483" s="671"/>
      <c r="H483" s="1155" t="s">
        <v>347</v>
      </c>
      <c r="I483" s="1155"/>
      <c r="J483" s="760">
        <v>1.853977310979206E-2</v>
      </c>
      <c r="K483" s="671"/>
      <c r="L483" s="671"/>
      <c r="M483" s="1155" t="s">
        <v>366</v>
      </c>
      <c r="N483" s="1155"/>
      <c r="O483" s="761">
        <v>2.5543978550711025E-4</v>
      </c>
      <c r="P483" s="671"/>
      <c r="Q483" s="671"/>
      <c r="V483" s="390"/>
      <c r="W483" s="390"/>
      <c r="X483" s="390"/>
      <c r="Y483" s="390"/>
      <c r="Z483" s="390"/>
      <c r="AA483" s="390"/>
      <c r="AB483" s="390"/>
      <c r="AC483" s="390"/>
      <c r="AD483" s="390"/>
      <c r="AE483" s="390"/>
      <c r="AF483" s="390"/>
      <c r="AG483" s="390"/>
      <c r="AH483" s="390"/>
      <c r="AI483" s="390"/>
      <c r="AJ483" s="390"/>
      <c r="AK483" s="390"/>
      <c r="AL483" s="390"/>
      <c r="AM483" s="390"/>
      <c r="AN483" s="390"/>
      <c r="AO483" s="390"/>
      <c r="AP483" s="390"/>
      <c r="AQ483" s="390"/>
      <c r="AR483" s="390"/>
      <c r="AS483" s="390"/>
      <c r="AT483" s="390"/>
      <c r="AU483" s="390"/>
      <c r="AV483" s="390"/>
      <c r="AW483" s="390"/>
      <c r="AX483" s="390"/>
      <c r="AY483" s="390"/>
      <c r="AZ483" s="390"/>
      <c r="BA483" s="392"/>
      <c r="BB483" s="469"/>
      <c r="BC483" s="392"/>
      <c r="BD483" s="392"/>
      <c r="BE483" s="392"/>
      <c r="BF483" s="392"/>
      <c r="BG483" s="392"/>
      <c r="BH483" s="392"/>
      <c r="BI483" s="392"/>
      <c r="BJ483" s="392"/>
      <c r="BK483" s="392"/>
      <c r="BL483" s="392"/>
      <c r="BM483" s="392"/>
      <c r="BN483" s="392"/>
      <c r="BO483" s="392"/>
      <c r="BP483" s="392"/>
      <c r="BQ483" s="392"/>
      <c r="BR483" s="392"/>
      <c r="BS483" s="392"/>
      <c r="BT483" s="392"/>
      <c r="BU483" s="392"/>
      <c r="BV483" s="393"/>
      <c r="BW483" s="393"/>
      <c r="BX483" s="393"/>
      <c r="BY483" s="393"/>
      <c r="BZ483" s="393"/>
      <c r="CA483" s="393"/>
      <c r="CB483" s="393"/>
      <c r="CC483" s="393"/>
      <c r="CD483" s="393"/>
      <c r="CE483" s="393"/>
      <c r="CF483" s="393"/>
      <c r="CG483" s="393"/>
      <c r="CH483" s="393"/>
      <c r="CI483" s="393"/>
      <c r="CJ483" s="393"/>
      <c r="CK483" s="393"/>
      <c r="CL483" s="393"/>
      <c r="CM483" s="393"/>
      <c r="CN483" s="393"/>
      <c r="CO483" s="393"/>
      <c r="CP483" s="393"/>
      <c r="CQ483" s="393"/>
      <c r="CR483" s="393"/>
      <c r="CS483" s="393"/>
      <c r="CT483" s="393"/>
      <c r="CU483" s="393"/>
      <c r="CV483" s="393"/>
      <c r="CW483" s="393"/>
      <c r="CX483" s="393"/>
      <c r="CY483" s="393"/>
      <c r="CZ483" s="393"/>
    </row>
    <row r="484" s="397" customFormat="true" ht="25.15" customHeight="true" x14ac:dyDescent="0.2">
      <c r="C484" s="1154" t="s">
        <v>326</v>
      </c>
      <c r="D484" s="1155"/>
      <c r="E484" s="759">
        <v>0.33442559800667626</v>
      </c>
      <c r="F484" s="671"/>
      <c r="G484" s="671"/>
      <c r="H484" s="1155" t="s">
        <v>353</v>
      </c>
      <c r="I484" s="1155"/>
      <c r="J484" s="760">
        <v>2.2040873487807543E-3</v>
      </c>
      <c r="K484" s="671"/>
      <c r="L484" s="671"/>
      <c r="M484" s="1155" t="s">
        <v>326</v>
      </c>
      <c r="N484" s="1155"/>
      <c r="O484" s="761">
        <v>0.42026649093904039</v>
      </c>
      <c r="P484" s="671"/>
      <c r="Q484" s="671"/>
      <c r="V484" s="390"/>
      <c r="W484" s="390"/>
      <c r="X484" s="390"/>
      <c r="Y484" s="390"/>
      <c r="Z484" s="390"/>
      <c r="AA484" s="390"/>
      <c r="AB484" s="390"/>
      <c r="AC484" s="390"/>
      <c r="AD484" s="390"/>
      <c r="AE484" s="390"/>
      <c r="AF484" s="390"/>
      <c r="AG484" s="390"/>
      <c r="AH484" s="390"/>
      <c r="AI484" s="390"/>
      <c r="AJ484" s="390"/>
      <c r="AK484" s="390"/>
      <c r="AL484" s="390"/>
      <c r="AM484" s="390"/>
      <c r="AN484" s="390"/>
      <c r="AO484" s="390"/>
      <c r="AP484" s="390"/>
      <c r="AQ484" s="390"/>
      <c r="AR484" s="390"/>
      <c r="AS484" s="390"/>
      <c r="AT484" s="390"/>
      <c r="AU484" s="390"/>
      <c r="AV484" s="390"/>
      <c r="AW484" s="390"/>
      <c r="AX484" s="390"/>
      <c r="AY484" s="390"/>
      <c r="AZ484" s="390"/>
      <c r="BA484" s="392"/>
      <c r="BB484" s="469"/>
      <c r="BC484" s="392"/>
      <c r="BD484" s="392"/>
      <c r="BE484" s="392"/>
      <c r="BF484" s="392"/>
      <c r="BG484" s="392"/>
      <c r="BH484" s="392"/>
      <c r="BI484" s="392"/>
      <c r="BJ484" s="392"/>
      <c r="BK484" s="392"/>
      <c r="BL484" s="392"/>
      <c r="BM484" s="392"/>
      <c r="BN484" s="392"/>
      <c r="BO484" s="392"/>
      <c r="BP484" s="392"/>
      <c r="BQ484" s="392"/>
      <c r="BR484" s="392"/>
      <c r="BS484" s="392"/>
      <c r="BT484" s="392"/>
      <c r="BU484" s="392"/>
      <c r="BV484" s="393"/>
      <c r="BW484" s="393"/>
      <c r="BX484" s="393"/>
      <c r="BY484" s="393"/>
      <c r="BZ484" s="393"/>
      <c r="CA484" s="393"/>
      <c r="CB484" s="393"/>
      <c r="CC484" s="393"/>
      <c r="CD484" s="393"/>
      <c r="CE484" s="393"/>
      <c r="CF484" s="393"/>
      <c r="CG484" s="393"/>
      <c r="CH484" s="393"/>
      <c r="CI484" s="393"/>
      <c r="CJ484" s="393"/>
      <c r="CK484" s="393"/>
      <c r="CL484" s="393"/>
      <c r="CM484" s="393"/>
      <c r="CN484" s="393"/>
      <c r="CO484" s="393"/>
      <c r="CP484" s="393"/>
      <c r="CQ484" s="393"/>
      <c r="CR484" s="393"/>
      <c r="CS484" s="393"/>
      <c r="CT484" s="393"/>
      <c r="CU484" s="393"/>
      <c r="CV484" s="393"/>
      <c r="CW484" s="393"/>
      <c r="CX484" s="393"/>
      <c r="CY484" s="393"/>
      <c r="CZ484" s="393"/>
    </row>
    <row r="485" s="397" customFormat="true" ht="25.15" customHeight="true" x14ac:dyDescent="0.2">
      <c r="C485" s="1154" t="s">
        <v>347</v>
      </c>
      <c r="D485" s="1155"/>
      <c r="E485" s="759">
        <v>2.2719463806615339E-2</v>
      </c>
      <c r="F485" s="671"/>
      <c r="G485" s="671"/>
      <c r="H485" s="1155" t="s">
        <v>350</v>
      </c>
      <c r="I485" s="1155"/>
      <c r="J485" s="760">
        <v>6.209226824122345E-3</v>
      </c>
      <c r="K485" s="671"/>
      <c r="L485" s="671"/>
      <c r="M485" s="1155" t="s">
        <v>347</v>
      </c>
      <c r="N485" s="1155"/>
      <c r="O485" s="761">
        <v>6.8490203411285238E-3</v>
      </c>
      <c r="P485" s="671"/>
      <c r="Q485" s="671"/>
      <c r="V485" s="390"/>
      <c r="W485" s="390"/>
      <c r="X485" s="390"/>
      <c r="Y485" s="390"/>
      <c r="Z485" s="390"/>
      <c r="AA485" s="390"/>
      <c r="AB485" s="390"/>
      <c r="AC485" s="390"/>
      <c r="AD485" s="390"/>
      <c r="AE485" s="390"/>
      <c r="AF485" s="390"/>
      <c r="AG485" s="390"/>
      <c r="AH485" s="390"/>
      <c r="AI485" s="390"/>
      <c r="AJ485" s="390"/>
      <c r="AK485" s="390"/>
      <c r="AL485" s="390"/>
      <c r="AM485" s="390"/>
      <c r="AN485" s="390"/>
      <c r="AO485" s="390"/>
      <c r="AP485" s="390"/>
      <c r="AQ485" s="390"/>
      <c r="AR485" s="390"/>
      <c r="AS485" s="390"/>
      <c r="AT485" s="390"/>
      <c r="AU485" s="390"/>
      <c r="AV485" s="390"/>
      <c r="AW485" s="390"/>
      <c r="AX485" s="390"/>
      <c r="AY485" s="390"/>
      <c r="AZ485" s="390"/>
      <c r="BA485" s="392"/>
      <c r="BB485" s="469"/>
      <c r="BC485" s="392"/>
      <c r="BD485" s="392"/>
      <c r="BE485" s="392"/>
      <c r="BF485" s="392"/>
      <c r="BG485" s="392"/>
      <c r="BH485" s="392"/>
      <c r="BI485" s="392"/>
      <c r="BJ485" s="392"/>
      <c r="BK485" s="392"/>
      <c r="BL485" s="392"/>
      <c r="BM485" s="392"/>
      <c r="BN485" s="392"/>
      <c r="BO485" s="392"/>
      <c r="BP485" s="392"/>
      <c r="BQ485" s="392"/>
      <c r="BR485" s="392"/>
      <c r="BS485" s="392"/>
      <c r="BT485" s="392"/>
      <c r="BU485" s="392"/>
      <c r="BV485" s="393"/>
      <c r="BW485" s="393"/>
      <c r="BX485" s="393"/>
      <c r="BY485" s="393"/>
      <c r="BZ485" s="393"/>
      <c r="CA485" s="393"/>
      <c r="CB485" s="393"/>
      <c r="CC485" s="393"/>
      <c r="CD485" s="393"/>
      <c r="CE485" s="393"/>
      <c r="CF485" s="393"/>
      <c r="CG485" s="393"/>
      <c r="CH485" s="393"/>
      <c r="CI485" s="393"/>
      <c r="CJ485" s="393"/>
      <c r="CK485" s="393"/>
      <c r="CL485" s="393"/>
      <c r="CM485" s="393"/>
      <c r="CN485" s="393"/>
      <c r="CO485" s="393"/>
      <c r="CP485" s="393"/>
      <c r="CQ485" s="393"/>
      <c r="CR485" s="393"/>
      <c r="CS485" s="393"/>
      <c r="CT485" s="393"/>
      <c r="CU485" s="393"/>
      <c r="CV485" s="393"/>
      <c r="CW485" s="393"/>
      <c r="CX485" s="393"/>
      <c r="CY485" s="393"/>
      <c r="CZ485" s="393"/>
    </row>
    <row r="486" s="397" customFormat="true" ht="25.15" customHeight="true" x14ac:dyDescent="0.2">
      <c r="C486" s="1154" t="s">
        <v>353</v>
      </c>
      <c r="D486" s="1155"/>
      <c r="E486" s="759">
        <v>4.8104550283222325E-3</v>
      </c>
      <c r="F486" s="671"/>
      <c r="G486" s="671"/>
      <c r="H486" s="1155" t="s">
        <v>362</v>
      </c>
      <c r="I486" s="1155"/>
      <c r="J486" s="760">
        <v>9.1834461056277056E-4</v>
      </c>
      <c r="K486" s="671"/>
      <c r="L486" s="671"/>
      <c r="M486" s="1155" t="s">
        <v>353</v>
      </c>
      <c r="N486" s="1155"/>
      <c r="O486" s="761">
        <v>6.2302315924574704E-3</v>
      </c>
      <c r="P486" s="671"/>
      <c r="Q486" s="671"/>
      <c r="V486" s="390"/>
      <c r="W486" s="390"/>
      <c r="X486" s="390"/>
      <c r="Y486" s="390"/>
      <c r="Z486" s="390"/>
      <c r="AA486" s="390"/>
      <c r="AB486" s="390"/>
      <c r="AC486" s="390"/>
      <c r="AD486" s="390"/>
      <c r="AE486" s="390"/>
      <c r="AF486" s="390"/>
      <c r="AG486" s="390"/>
      <c r="AH486" s="390"/>
      <c r="AI486" s="390"/>
      <c r="AJ486" s="390"/>
      <c r="AK486" s="390"/>
      <c r="AL486" s="390"/>
      <c r="AM486" s="390"/>
      <c r="AN486" s="390"/>
      <c r="AO486" s="390"/>
      <c r="AP486" s="390"/>
      <c r="AQ486" s="390"/>
      <c r="AR486" s="390"/>
      <c r="AS486" s="390"/>
      <c r="AT486" s="390"/>
      <c r="AU486" s="390"/>
      <c r="AV486" s="390"/>
      <c r="AW486" s="390"/>
      <c r="AX486" s="390"/>
      <c r="AY486" s="390"/>
      <c r="AZ486" s="390"/>
      <c r="BA486" s="392"/>
      <c r="BB486" s="469"/>
      <c r="BC486" s="392"/>
      <c r="BD486" s="392"/>
      <c r="BE486" s="392"/>
      <c r="BF486" s="392"/>
      <c r="BG486" s="392"/>
      <c r="BH486" s="392"/>
      <c r="BI486" s="392"/>
      <c r="BJ486" s="392"/>
      <c r="BK486" s="392"/>
      <c r="BL486" s="392"/>
      <c r="BM486" s="392"/>
      <c r="BN486" s="392"/>
      <c r="BO486" s="392"/>
      <c r="BP486" s="392"/>
      <c r="BQ486" s="392"/>
      <c r="BR486" s="392"/>
      <c r="BS486" s="392"/>
      <c r="BT486" s="392"/>
      <c r="BU486" s="392"/>
      <c r="BV486" s="393"/>
      <c r="BW486" s="393"/>
      <c r="BX486" s="393"/>
      <c r="BY486" s="393"/>
      <c r="BZ486" s="393"/>
      <c r="CA486" s="393"/>
      <c r="CB486" s="393"/>
      <c r="CC486" s="393"/>
      <c r="CD486" s="393"/>
      <c r="CE486" s="393"/>
      <c r="CF486" s="393"/>
      <c r="CG486" s="393"/>
      <c r="CH486" s="393"/>
      <c r="CI486" s="393"/>
      <c r="CJ486" s="393"/>
      <c r="CK486" s="393"/>
      <c r="CL486" s="393"/>
      <c r="CM486" s="393"/>
      <c r="CN486" s="393"/>
      <c r="CO486" s="393"/>
      <c r="CP486" s="393"/>
      <c r="CQ486" s="393"/>
      <c r="CR486" s="393"/>
      <c r="CS486" s="393"/>
      <c r="CT486" s="393"/>
      <c r="CU486" s="393"/>
      <c r="CV486" s="393"/>
      <c r="CW486" s="393"/>
      <c r="CX486" s="393"/>
      <c r="CY486" s="393"/>
      <c r="CZ486" s="393"/>
    </row>
    <row r="487" s="397" customFormat="true" ht="25.15" customHeight="true" x14ac:dyDescent="0.2">
      <c r="C487" s="1154" t="s">
        <v>350</v>
      </c>
      <c r="D487" s="1155"/>
      <c r="E487" s="759">
        <v>1.9598772031463917E-3</v>
      </c>
      <c r="F487" s="671"/>
      <c r="G487" s="671"/>
      <c r="H487" s="1155" t="s">
        <v>352</v>
      </c>
      <c r="I487" s="1155"/>
      <c r="J487" s="760">
        <v>6.1954572029511478E-3</v>
      </c>
      <c r="K487" s="671"/>
      <c r="L487" s="671"/>
      <c r="M487" s="1155" t="s">
        <v>350</v>
      </c>
      <c r="N487" s="1155"/>
      <c r="O487" s="761">
        <v>3.3886631021961443E-4</v>
      </c>
      <c r="P487" s="671"/>
      <c r="Q487" s="671"/>
      <c r="V487" s="390"/>
      <c r="W487" s="390"/>
      <c r="X487" s="390"/>
      <c r="Y487" s="390"/>
      <c r="Z487" s="390"/>
      <c r="AA487" s="390"/>
      <c r="AB487" s="390"/>
      <c r="AC487" s="390"/>
      <c r="AD487" s="390"/>
      <c r="AE487" s="390"/>
      <c r="AF487" s="390"/>
      <c r="AG487" s="390"/>
      <c r="AH487" s="390"/>
      <c r="AI487" s="390"/>
      <c r="AJ487" s="390"/>
      <c r="AK487" s="390"/>
      <c r="AL487" s="390"/>
      <c r="AM487" s="390"/>
      <c r="AN487" s="390"/>
      <c r="AO487" s="390"/>
      <c r="AP487" s="390"/>
      <c r="AQ487" s="390"/>
      <c r="AR487" s="390"/>
      <c r="AS487" s="390"/>
      <c r="AT487" s="390"/>
      <c r="AU487" s="390"/>
      <c r="AV487" s="390"/>
      <c r="AW487" s="390"/>
      <c r="AX487" s="390"/>
      <c r="AY487" s="390"/>
      <c r="AZ487" s="390"/>
      <c r="BA487" s="392"/>
      <c r="BB487" s="469"/>
      <c r="BC487" s="392"/>
      <c r="BD487" s="392"/>
      <c r="BE487" s="392"/>
      <c r="BF487" s="392"/>
      <c r="BG487" s="392"/>
      <c r="BH487" s="392"/>
      <c r="BI487" s="392"/>
      <c r="BJ487" s="392"/>
      <c r="BK487" s="392"/>
      <c r="BL487" s="392"/>
      <c r="BM487" s="392"/>
      <c r="BN487" s="392"/>
      <c r="BO487" s="392"/>
      <c r="BP487" s="392"/>
      <c r="BQ487" s="392"/>
      <c r="BR487" s="392"/>
      <c r="BS487" s="392"/>
      <c r="BT487" s="392"/>
      <c r="BU487" s="392"/>
      <c r="BV487" s="393"/>
      <c r="BW487" s="393"/>
      <c r="BX487" s="393"/>
      <c r="BY487" s="393"/>
      <c r="BZ487" s="393"/>
      <c r="CA487" s="393"/>
      <c r="CB487" s="393"/>
      <c r="CC487" s="393"/>
      <c r="CD487" s="393"/>
      <c r="CE487" s="393"/>
      <c r="CF487" s="393"/>
      <c r="CG487" s="393"/>
      <c r="CH487" s="393"/>
      <c r="CI487" s="393"/>
      <c r="CJ487" s="393"/>
      <c r="CK487" s="393"/>
      <c r="CL487" s="393"/>
      <c r="CM487" s="393"/>
      <c r="CN487" s="393"/>
      <c r="CO487" s="393"/>
      <c r="CP487" s="393"/>
      <c r="CQ487" s="393"/>
      <c r="CR487" s="393"/>
      <c r="CS487" s="393"/>
      <c r="CT487" s="393"/>
      <c r="CU487" s="393"/>
      <c r="CV487" s="393"/>
      <c r="CW487" s="393"/>
      <c r="CX487" s="393"/>
      <c r="CY487" s="393"/>
      <c r="CZ487" s="393"/>
    </row>
    <row r="488" s="397" customFormat="true" ht="25.15" customHeight="true" x14ac:dyDescent="0.2">
      <c r="C488" s="1154" t="s">
        <v>362</v>
      </c>
      <c r="D488" s="1155"/>
      <c r="E488" s="759">
        <v>5.3701717780794229E-4</v>
      </c>
      <c r="F488" s="671"/>
      <c r="G488" s="671"/>
      <c r="H488" s="1155" t="s">
        <v>325</v>
      </c>
      <c r="I488" s="1155"/>
      <c r="J488" s="760">
        <v>0.30411747144750439</v>
      </c>
      <c r="K488" s="671"/>
      <c r="L488" s="671"/>
      <c r="M488" s="1155" t="s">
        <v>362</v>
      </c>
      <c r="N488" s="1155"/>
      <c r="O488" s="761">
        <v>2.4851673077958393E-4</v>
      </c>
      <c r="P488" s="671"/>
      <c r="Q488" s="671"/>
      <c r="V488" s="390"/>
      <c r="W488" s="390"/>
      <c r="X488" s="390"/>
      <c r="Y488" s="390"/>
      <c r="Z488" s="390"/>
      <c r="AA488" s="390"/>
      <c r="AB488" s="390"/>
      <c r="AC488" s="390"/>
      <c r="AD488" s="390"/>
      <c r="AE488" s="390"/>
      <c r="AF488" s="390"/>
      <c r="AG488" s="390"/>
      <c r="AH488" s="390"/>
      <c r="AI488" s="390"/>
      <c r="AJ488" s="390"/>
      <c r="AK488" s="390"/>
      <c r="AL488" s="390"/>
      <c r="AM488" s="390"/>
      <c r="AN488" s="390"/>
      <c r="AO488" s="390"/>
      <c r="AP488" s="390"/>
      <c r="AQ488" s="390"/>
      <c r="AR488" s="390"/>
      <c r="AS488" s="390"/>
      <c r="AT488" s="390"/>
      <c r="AU488" s="390"/>
      <c r="AV488" s="390"/>
      <c r="AW488" s="390"/>
      <c r="AX488" s="390"/>
      <c r="AY488" s="390"/>
      <c r="AZ488" s="390"/>
      <c r="BA488" s="392"/>
      <c r="BB488" s="469"/>
      <c r="BC488" s="392"/>
      <c r="BD488" s="392"/>
      <c r="BE488" s="392"/>
      <c r="BF488" s="392"/>
      <c r="BG488" s="392"/>
      <c r="BH488" s="392"/>
      <c r="BI488" s="392"/>
      <c r="BJ488" s="392"/>
      <c r="BK488" s="392"/>
      <c r="BL488" s="392"/>
      <c r="BM488" s="392"/>
      <c r="BN488" s="392"/>
      <c r="BO488" s="392"/>
      <c r="BP488" s="392"/>
      <c r="BQ488" s="392"/>
      <c r="BR488" s="392"/>
      <c r="BS488" s="392"/>
      <c r="BT488" s="392"/>
      <c r="BU488" s="392"/>
      <c r="BV488" s="393"/>
      <c r="BW488" s="393"/>
      <c r="BX488" s="393"/>
      <c r="BY488" s="393"/>
      <c r="BZ488" s="393"/>
      <c r="CA488" s="393"/>
      <c r="CB488" s="393"/>
      <c r="CC488" s="393"/>
      <c r="CD488" s="393"/>
      <c r="CE488" s="393"/>
      <c r="CF488" s="393"/>
      <c r="CG488" s="393"/>
      <c r="CH488" s="393"/>
      <c r="CI488" s="393"/>
      <c r="CJ488" s="393"/>
      <c r="CK488" s="393"/>
      <c r="CL488" s="393"/>
      <c r="CM488" s="393"/>
      <c r="CN488" s="393"/>
      <c r="CO488" s="393"/>
      <c r="CP488" s="393"/>
      <c r="CQ488" s="393"/>
      <c r="CR488" s="393"/>
      <c r="CS488" s="393"/>
      <c r="CT488" s="393"/>
      <c r="CU488" s="393"/>
      <c r="CV488" s="393"/>
      <c r="CW488" s="393"/>
      <c r="CX488" s="393"/>
      <c r="CY488" s="393"/>
      <c r="CZ488" s="393"/>
    </row>
    <row r="489" s="397" customFormat="true" ht="25.15" customHeight="true" x14ac:dyDescent="0.2">
      <c r="C489" s="1154" t="s">
        <v>352</v>
      </c>
      <c r="D489" s="1155"/>
      <c r="E489" s="759">
        <v>4.0493176055805416E-3</v>
      </c>
      <c r="F489" s="671"/>
      <c r="G489" s="671"/>
      <c r="H489" s="1155" t="s">
        <v>358</v>
      </c>
      <c r="I489" s="1155"/>
      <c r="J489" s="760">
        <v>1.1399010190390638E-3</v>
      </c>
      <c r="K489" s="671"/>
      <c r="L489" s="671"/>
      <c r="M489" s="1155" t="s">
        <v>352</v>
      </c>
      <c r="N489" s="1155"/>
      <c r="O489" s="761">
        <v>2.3774735125355064E-3</v>
      </c>
      <c r="P489" s="671"/>
      <c r="Q489" s="671"/>
      <c r="V489" s="390"/>
      <c r="W489" s="390"/>
      <c r="X489" s="390"/>
      <c r="Y489" s="390"/>
      <c r="Z489" s="390"/>
      <c r="AA489" s="390"/>
      <c r="AB489" s="390"/>
      <c r="AC489" s="390"/>
      <c r="AD489" s="390"/>
      <c r="AE489" s="390"/>
      <c r="AF489" s="390"/>
      <c r="AG489" s="390"/>
      <c r="AH489" s="390"/>
      <c r="AI489" s="390"/>
      <c r="AJ489" s="390"/>
      <c r="AK489" s="390"/>
      <c r="AL489" s="390"/>
      <c r="AM489" s="390"/>
      <c r="AN489" s="390"/>
      <c r="AO489" s="390"/>
      <c r="AP489" s="390"/>
      <c r="AQ489" s="390"/>
      <c r="AR489" s="390"/>
      <c r="AS489" s="390"/>
      <c r="AT489" s="390"/>
      <c r="AU489" s="390"/>
      <c r="AV489" s="390"/>
      <c r="AW489" s="390"/>
      <c r="AX489" s="390"/>
      <c r="AY489" s="390"/>
      <c r="AZ489" s="390"/>
      <c r="BA489" s="392"/>
      <c r="BB489" s="469"/>
      <c r="BC489" s="392"/>
      <c r="BD489" s="392"/>
      <c r="BE489" s="392"/>
      <c r="BF489" s="392"/>
      <c r="BG489" s="392"/>
      <c r="BH489" s="392"/>
      <c r="BI489" s="392"/>
      <c r="BJ489" s="392"/>
      <c r="BK489" s="392"/>
      <c r="BL489" s="392"/>
      <c r="BM489" s="392"/>
      <c r="BN489" s="392"/>
      <c r="BO489" s="392"/>
      <c r="BP489" s="392"/>
      <c r="BQ489" s="392"/>
      <c r="BR489" s="392"/>
      <c r="BS489" s="392"/>
      <c r="BT489" s="392"/>
      <c r="BU489" s="392"/>
      <c r="BV489" s="393"/>
      <c r="BW489" s="393"/>
      <c r="BX489" s="393"/>
      <c r="BY489" s="393"/>
      <c r="BZ489" s="393"/>
      <c r="CA489" s="393"/>
      <c r="CB489" s="393"/>
      <c r="CC489" s="393"/>
      <c r="CD489" s="393"/>
      <c r="CE489" s="393"/>
      <c r="CF489" s="393"/>
      <c r="CG489" s="393"/>
      <c r="CH489" s="393"/>
      <c r="CI489" s="393"/>
      <c r="CJ489" s="393"/>
      <c r="CK489" s="393"/>
      <c r="CL489" s="393"/>
      <c r="CM489" s="393"/>
      <c r="CN489" s="393"/>
      <c r="CO489" s="393"/>
      <c r="CP489" s="393"/>
      <c r="CQ489" s="393"/>
      <c r="CR489" s="393"/>
      <c r="CS489" s="393"/>
      <c r="CT489" s="393"/>
      <c r="CU489" s="393"/>
      <c r="CV489" s="393"/>
      <c r="CW489" s="393"/>
      <c r="CX489" s="393"/>
      <c r="CY489" s="393"/>
      <c r="CZ489" s="393"/>
    </row>
    <row r="490" s="397" customFormat="true" ht="25.15" customHeight="true" x14ac:dyDescent="0.2">
      <c r="C490" s="1154" t="s">
        <v>325</v>
      </c>
      <c r="D490" s="1155"/>
      <c r="E490" s="759">
        <v>0.33551582074467751</v>
      </c>
      <c r="F490" s="671"/>
      <c r="G490" s="671"/>
      <c r="H490" s="1155" t="s">
        <v>356</v>
      </c>
      <c r="I490" s="1155"/>
      <c r="J490" s="760">
        <v>2.2317648020194879E-3</v>
      </c>
      <c r="K490" s="671"/>
      <c r="L490" s="671"/>
      <c r="M490" s="1155" t="s">
        <v>325</v>
      </c>
      <c r="N490" s="1155"/>
      <c r="O490" s="761">
        <v>0.30060531792453127</v>
      </c>
      <c r="P490" s="671"/>
      <c r="Q490" s="671"/>
      <c r="V490" s="390"/>
      <c r="W490" s="390"/>
      <c r="X490" s="390"/>
      <c r="Y490" s="390"/>
      <c r="Z490" s="390"/>
      <c r="AA490" s="390"/>
      <c r="AB490" s="390"/>
      <c r="AC490" s="390"/>
      <c r="AD490" s="390"/>
      <c r="AE490" s="390"/>
      <c r="AF490" s="390"/>
      <c r="AG490" s="390"/>
      <c r="AH490" s="390"/>
      <c r="AI490" s="390"/>
      <c r="AJ490" s="390"/>
      <c r="AK490" s="390"/>
      <c r="AL490" s="390"/>
      <c r="AM490" s="390"/>
      <c r="AN490" s="390"/>
      <c r="AO490" s="390"/>
      <c r="AP490" s="390"/>
      <c r="AQ490" s="390"/>
      <c r="AR490" s="390"/>
      <c r="AS490" s="390"/>
      <c r="AT490" s="390"/>
      <c r="AU490" s="390"/>
      <c r="AV490" s="390"/>
      <c r="AW490" s="390"/>
      <c r="AX490" s="390"/>
      <c r="AY490" s="390"/>
      <c r="AZ490" s="390"/>
      <c r="BA490" s="392"/>
      <c r="BB490" s="469"/>
      <c r="BC490" s="392"/>
      <c r="BD490" s="392"/>
      <c r="BE490" s="392"/>
      <c r="BF490" s="392"/>
      <c r="BG490" s="392"/>
      <c r="BH490" s="392"/>
      <c r="BI490" s="392"/>
      <c r="BJ490" s="392"/>
      <c r="BK490" s="392"/>
      <c r="BL490" s="392"/>
      <c r="BM490" s="392"/>
      <c r="BN490" s="392"/>
      <c r="BO490" s="392"/>
      <c r="BP490" s="392"/>
      <c r="BQ490" s="392"/>
      <c r="BR490" s="392"/>
      <c r="BS490" s="392"/>
      <c r="BT490" s="392"/>
      <c r="BU490" s="392"/>
      <c r="BV490" s="393"/>
      <c r="BW490" s="393"/>
      <c r="BX490" s="393"/>
      <c r="BY490" s="393"/>
      <c r="BZ490" s="393"/>
      <c r="CA490" s="393"/>
      <c r="CB490" s="393"/>
      <c r="CC490" s="393"/>
      <c r="CD490" s="393"/>
      <c r="CE490" s="393"/>
      <c r="CF490" s="393"/>
      <c r="CG490" s="393"/>
      <c r="CH490" s="393"/>
      <c r="CI490" s="393"/>
      <c r="CJ490" s="393"/>
      <c r="CK490" s="393"/>
      <c r="CL490" s="393"/>
      <c r="CM490" s="393"/>
      <c r="CN490" s="393"/>
      <c r="CO490" s="393"/>
      <c r="CP490" s="393"/>
      <c r="CQ490" s="393"/>
      <c r="CR490" s="393"/>
      <c r="CS490" s="393"/>
      <c r="CT490" s="393"/>
      <c r="CU490" s="393"/>
      <c r="CV490" s="393"/>
      <c r="CW490" s="393"/>
      <c r="CX490" s="393"/>
      <c r="CY490" s="393"/>
      <c r="CZ490" s="393"/>
    </row>
    <row r="491" s="397" customFormat="true" ht="25.15" customHeight="true" x14ac:dyDescent="0.2">
      <c r="C491" s="1154" t="s">
        <v>358</v>
      </c>
      <c r="D491" s="1155"/>
      <c r="E491" s="759">
        <v>2.4586287728618319E-3</v>
      </c>
      <c r="F491" s="671"/>
      <c r="G491" s="671"/>
      <c r="H491" s="1155" t="s">
        <v>328</v>
      </c>
      <c r="I491" s="1155"/>
      <c r="J491" s="760">
        <v>0.26808465806619147</v>
      </c>
      <c r="K491" s="671"/>
      <c r="L491" s="671"/>
      <c r="M491" s="1155" t="s">
        <v>358</v>
      </c>
      <c r="N491" s="1155"/>
      <c r="O491" s="761">
        <v>4.9225120540621978E-3</v>
      </c>
      <c r="P491" s="671"/>
      <c r="Q491" s="671"/>
      <c r="V491" s="390"/>
      <c r="W491" s="390"/>
      <c r="X491" s="390"/>
      <c r="Y491" s="390"/>
      <c r="Z491" s="390"/>
      <c r="AA491" s="390"/>
      <c r="AB491" s="390"/>
      <c r="AC491" s="390"/>
      <c r="AD491" s="390"/>
      <c r="AE491" s="390"/>
      <c r="AF491" s="390"/>
      <c r="AG491" s="390"/>
      <c r="AH491" s="390"/>
      <c r="AI491" s="390"/>
      <c r="AJ491" s="390"/>
      <c r="AK491" s="390"/>
      <c r="AL491" s="390"/>
      <c r="AM491" s="390"/>
      <c r="AN491" s="390"/>
      <c r="AO491" s="390"/>
      <c r="AP491" s="390"/>
      <c r="AQ491" s="390"/>
      <c r="AR491" s="390"/>
      <c r="AS491" s="390"/>
      <c r="AT491" s="390"/>
      <c r="AU491" s="390"/>
      <c r="AV491" s="390"/>
      <c r="AW491" s="390"/>
      <c r="AX491" s="390"/>
      <c r="AY491" s="390"/>
      <c r="AZ491" s="390"/>
      <c r="BA491" s="392"/>
      <c r="BB491" s="469"/>
      <c r="BC491" s="392"/>
      <c r="BD491" s="392"/>
      <c r="BE491" s="392"/>
      <c r="BF491" s="392"/>
      <c r="BG491" s="392"/>
      <c r="BH491" s="392"/>
      <c r="BI491" s="392"/>
      <c r="BJ491" s="392"/>
      <c r="BK491" s="392"/>
      <c r="BL491" s="392"/>
      <c r="BM491" s="392"/>
      <c r="BN491" s="392"/>
      <c r="BO491" s="392"/>
      <c r="BP491" s="392"/>
      <c r="BQ491" s="392"/>
      <c r="BR491" s="392"/>
      <c r="BS491" s="392"/>
      <c r="BT491" s="392"/>
      <c r="BU491" s="392"/>
      <c r="BV491" s="393"/>
      <c r="BW491" s="393"/>
      <c r="BX491" s="393"/>
      <c r="BY491" s="393"/>
      <c r="BZ491" s="393"/>
      <c r="CA491" s="393"/>
      <c r="CB491" s="393"/>
      <c r="CC491" s="393"/>
      <c r="CD491" s="393"/>
      <c r="CE491" s="393"/>
      <c r="CF491" s="393"/>
      <c r="CG491" s="393"/>
      <c r="CH491" s="393"/>
      <c r="CI491" s="393"/>
      <c r="CJ491" s="393"/>
      <c r="CK491" s="393"/>
      <c r="CL491" s="393"/>
      <c r="CM491" s="393"/>
      <c r="CN491" s="393"/>
      <c r="CO491" s="393"/>
      <c r="CP491" s="393"/>
      <c r="CQ491" s="393"/>
      <c r="CR491" s="393"/>
      <c r="CS491" s="393"/>
      <c r="CT491" s="393"/>
      <c r="CU491" s="393"/>
      <c r="CV491" s="393"/>
      <c r="CW491" s="393"/>
      <c r="CX491" s="393"/>
      <c r="CY491" s="393"/>
      <c r="CZ491" s="393"/>
    </row>
    <row r="492" s="397" customFormat="true" ht="25.15" customHeight="true" x14ac:dyDescent="0.2">
      <c r="C492" s="1154" t="s">
        <v>356</v>
      </c>
      <c r="D492" s="1155"/>
      <c r="E492" s="759">
        <v>7.5010554231216844E-5</v>
      </c>
      <c r="F492" s="671"/>
      <c r="G492" s="671"/>
      <c r="H492" s="1155" t="s">
        <v>357</v>
      </c>
      <c r="I492" s="1155"/>
      <c r="J492" s="760">
        <v>3.4772900447281613E-3</v>
      </c>
      <c r="K492" s="671"/>
      <c r="L492" s="671"/>
      <c r="M492" s="1155" t="s">
        <v>356</v>
      </c>
      <c r="N492" s="1155"/>
      <c r="O492" s="761">
        <v>6.0910555067515285E-3</v>
      </c>
      <c r="P492" s="671"/>
      <c r="Q492" s="671"/>
      <c r="V492" s="390"/>
      <c r="W492" s="390"/>
      <c r="X492" s="390"/>
      <c r="Y492" s="390"/>
      <c r="Z492" s="390"/>
      <c r="AA492" s="390"/>
      <c r="AB492" s="390"/>
      <c r="AC492" s="390"/>
      <c r="AD492" s="390"/>
      <c r="AE492" s="390"/>
      <c r="AF492" s="390"/>
      <c r="AG492" s="390"/>
      <c r="AH492" s="390"/>
      <c r="AI492" s="390"/>
      <c r="AJ492" s="390"/>
      <c r="AK492" s="390"/>
      <c r="AL492" s="390"/>
      <c r="AM492" s="390"/>
      <c r="AN492" s="390"/>
      <c r="AO492" s="390"/>
      <c r="AP492" s="390"/>
      <c r="AQ492" s="390"/>
      <c r="AR492" s="390"/>
      <c r="AS492" s="390"/>
      <c r="AT492" s="390"/>
      <c r="AU492" s="390"/>
      <c r="AV492" s="390"/>
      <c r="AW492" s="390"/>
      <c r="AX492" s="390"/>
      <c r="AY492" s="390"/>
      <c r="AZ492" s="390"/>
      <c r="BA492" s="392"/>
      <c r="BB492" s="469"/>
      <c r="BC492" s="392"/>
      <c r="BD492" s="392"/>
      <c r="BE492" s="392"/>
      <c r="BF492" s="392"/>
      <c r="BG492" s="392"/>
      <c r="BH492" s="392"/>
      <c r="BI492" s="392"/>
      <c r="BJ492" s="392"/>
      <c r="BK492" s="392"/>
      <c r="BL492" s="392"/>
      <c r="BM492" s="392"/>
      <c r="BN492" s="392"/>
      <c r="BO492" s="392"/>
      <c r="BP492" s="392"/>
      <c r="BQ492" s="392"/>
      <c r="BR492" s="392"/>
      <c r="BS492" s="392"/>
      <c r="BT492" s="392"/>
      <c r="BU492" s="392"/>
      <c r="BV492" s="393"/>
      <c r="BW492" s="393"/>
      <c r="BX492" s="393"/>
      <c r="BY492" s="393"/>
      <c r="BZ492" s="393"/>
      <c r="CA492" s="393"/>
      <c r="CB492" s="393"/>
      <c r="CC492" s="393"/>
      <c r="CD492" s="393"/>
      <c r="CE492" s="393"/>
      <c r="CF492" s="393"/>
      <c r="CG492" s="393"/>
      <c r="CH492" s="393"/>
      <c r="CI492" s="393"/>
      <c r="CJ492" s="393"/>
      <c r="CK492" s="393"/>
      <c r="CL492" s="393"/>
      <c r="CM492" s="393"/>
      <c r="CN492" s="393"/>
      <c r="CO492" s="393"/>
      <c r="CP492" s="393"/>
      <c r="CQ492" s="393"/>
      <c r="CR492" s="393"/>
      <c r="CS492" s="393"/>
      <c r="CT492" s="393"/>
      <c r="CU492" s="393"/>
      <c r="CV492" s="393"/>
      <c r="CW492" s="393"/>
      <c r="CX492" s="393"/>
      <c r="CY492" s="393"/>
      <c r="CZ492" s="393"/>
    </row>
    <row r="493" s="397" customFormat="true" ht="25.15" customHeight="true" x14ac:dyDescent="0.2">
      <c r="C493" s="1154" t="s">
        <v>328</v>
      </c>
      <c r="D493" s="1155"/>
      <c r="E493" s="759">
        <v>0.2813378190686846</v>
      </c>
      <c r="F493" s="671"/>
      <c r="G493" s="671"/>
      <c r="H493" s="1155" t="s">
        <v>322</v>
      </c>
      <c r="I493" s="1155"/>
      <c r="J493" s="760">
        <v>0.48726380420396698</v>
      </c>
      <c r="K493" s="671"/>
      <c r="L493" s="671"/>
      <c r="M493" s="1155" t="s">
        <v>328</v>
      </c>
      <c r="N493" s="1155"/>
      <c r="O493" s="761">
        <v>0.25712701716747621</v>
      </c>
      <c r="P493" s="671"/>
      <c r="Q493" s="671"/>
      <c r="V493" s="390"/>
      <c r="W493" s="390"/>
      <c r="X493" s="390"/>
      <c r="Y493" s="390"/>
      <c r="Z493" s="390"/>
      <c r="AA493" s="390"/>
      <c r="AB493" s="390"/>
      <c r="AC493" s="390"/>
      <c r="AD493" s="390"/>
      <c r="AE493" s="390"/>
      <c r="AF493" s="390"/>
      <c r="AG493" s="390"/>
      <c r="AH493" s="390"/>
      <c r="AI493" s="390"/>
      <c r="AJ493" s="390"/>
      <c r="AK493" s="390"/>
      <c r="AL493" s="390"/>
      <c r="AM493" s="390"/>
      <c r="AN493" s="390"/>
      <c r="AO493" s="390"/>
      <c r="AP493" s="390"/>
      <c r="AQ493" s="390"/>
      <c r="AR493" s="390"/>
      <c r="AS493" s="390"/>
      <c r="AT493" s="390"/>
      <c r="AU493" s="390"/>
      <c r="AV493" s="390"/>
      <c r="AW493" s="390"/>
      <c r="AX493" s="390"/>
      <c r="AY493" s="390"/>
      <c r="AZ493" s="390"/>
      <c r="BA493" s="392"/>
      <c r="BB493" s="469"/>
      <c r="BC493" s="392"/>
      <c r="BD493" s="392"/>
      <c r="BE493" s="392"/>
      <c r="BF493" s="392"/>
      <c r="BG493" s="392"/>
      <c r="BH493" s="392"/>
      <c r="BI493" s="392"/>
      <c r="BJ493" s="392"/>
      <c r="BK493" s="392"/>
      <c r="BL493" s="392"/>
      <c r="BM493" s="392"/>
      <c r="BN493" s="392"/>
      <c r="BO493" s="392"/>
      <c r="BP493" s="392"/>
      <c r="BQ493" s="392"/>
      <c r="BR493" s="392"/>
      <c r="BS493" s="392"/>
      <c r="BT493" s="392"/>
      <c r="BU493" s="392"/>
      <c r="BV493" s="393"/>
      <c r="BW493" s="393"/>
      <c r="BX493" s="393"/>
      <c r="BY493" s="393"/>
      <c r="BZ493" s="393"/>
      <c r="CA493" s="393"/>
      <c r="CB493" s="393"/>
      <c r="CC493" s="393"/>
      <c r="CD493" s="393"/>
      <c r="CE493" s="393"/>
      <c r="CF493" s="393"/>
      <c r="CG493" s="393"/>
      <c r="CH493" s="393"/>
      <c r="CI493" s="393"/>
      <c r="CJ493" s="393"/>
      <c r="CK493" s="393"/>
      <c r="CL493" s="393"/>
      <c r="CM493" s="393"/>
      <c r="CN493" s="393"/>
      <c r="CO493" s="393"/>
      <c r="CP493" s="393"/>
      <c r="CQ493" s="393"/>
      <c r="CR493" s="393"/>
      <c r="CS493" s="393"/>
      <c r="CT493" s="393"/>
      <c r="CU493" s="393"/>
      <c r="CV493" s="393"/>
      <c r="CW493" s="393"/>
      <c r="CX493" s="393"/>
      <c r="CY493" s="393"/>
      <c r="CZ493" s="393"/>
    </row>
    <row r="494" s="397" customFormat="true" ht="25.15" customHeight="true" x14ac:dyDescent="0.2">
      <c r="C494" s="1154" t="s">
        <v>357</v>
      </c>
      <c r="D494" s="1155"/>
      <c r="E494" s="759">
        <v>1.4635481589603814E-5</v>
      </c>
      <c r="F494" s="671"/>
      <c r="G494" s="671"/>
      <c r="H494" s="1155" t="s">
        <v>370</v>
      </c>
      <c r="I494" s="1155"/>
      <c r="J494" s="760">
        <v>1.2782554380320124E-5</v>
      </c>
      <c r="K494" s="671"/>
      <c r="L494" s="671"/>
      <c r="M494" s="1155" t="s">
        <v>357</v>
      </c>
      <c r="N494" s="1155"/>
      <c r="O494" s="761">
        <v>6.505743046695795E-4</v>
      </c>
      <c r="P494" s="671"/>
      <c r="Q494" s="671"/>
      <c r="V494" s="390"/>
      <c r="W494" s="390"/>
      <c r="X494" s="390"/>
      <c r="Y494" s="390"/>
      <c r="Z494" s="390"/>
      <c r="AA494" s="390"/>
      <c r="AB494" s="390"/>
      <c r="AC494" s="390"/>
      <c r="AD494" s="390"/>
      <c r="AE494" s="390"/>
      <c r="AF494" s="390"/>
      <c r="AG494" s="390"/>
      <c r="AH494" s="390"/>
      <c r="AI494" s="390"/>
      <c r="AJ494" s="390"/>
      <c r="AK494" s="390"/>
      <c r="AL494" s="390"/>
      <c r="AM494" s="390"/>
      <c r="AN494" s="390"/>
      <c r="AO494" s="390"/>
      <c r="AP494" s="390"/>
      <c r="AQ494" s="390"/>
      <c r="AR494" s="390"/>
      <c r="AS494" s="390"/>
      <c r="AT494" s="390"/>
      <c r="AU494" s="390"/>
      <c r="AV494" s="390"/>
      <c r="AW494" s="390"/>
      <c r="AX494" s="390"/>
      <c r="AY494" s="390"/>
      <c r="AZ494" s="390"/>
      <c r="BA494" s="392"/>
      <c r="BB494" s="469"/>
      <c r="BC494" s="392"/>
      <c r="BD494" s="392"/>
      <c r="BE494" s="392"/>
      <c r="BF494" s="392"/>
      <c r="BG494" s="392"/>
      <c r="BH494" s="392"/>
      <c r="BI494" s="392"/>
      <c r="BJ494" s="392"/>
      <c r="BK494" s="392"/>
      <c r="BL494" s="392"/>
      <c r="BM494" s="392"/>
      <c r="BN494" s="392"/>
      <c r="BO494" s="392"/>
      <c r="BP494" s="392"/>
      <c r="BQ494" s="392"/>
      <c r="BR494" s="392"/>
      <c r="BS494" s="392"/>
      <c r="BT494" s="392"/>
      <c r="BU494" s="392"/>
      <c r="BV494" s="393"/>
      <c r="BW494" s="393"/>
      <c r="BX494" s="393"/>
      <c r="BY494" s="393"/>
      <c r="BZ494" s="393"/>
      <c r="CA494" s="393"/>
      <c r="CB494" s="393"/>
      <c r="CC494" s="393"/>
      <c r="CD494" s="393"/>
      <c r="CE494" s="393"/>
      <c r="CF494" s="393"/>
      <c r="CG494" s="393"/>
      <c r="CH494" s="393"/>
      <c r="CI494" s="393"/>
      <c r="CJ494" s="393"/>
      <c r="CK494" s="393"/>
      <c r="CL494" s="393"/>
      <c r="CM494" s="393"/>
      <c r="CN494" s="393"/>
      <c r="CO494" s="393"/>
      <c r="CP494" s="393"/>
      <c r="CQ494" s="393"/>
      <c r="CR494" s="393"/>
      <c r="CS494" s="393"/>
      <c r="CT494" s="393"/>
      <c r="CU494" s="393"/>
      <c r="CV494" s="393"/>
      <c r="CW494" s="393"/>
      <c r="CX494" s="393"/>
      <c r="CY494" s="393"/>
      <c r="CZ494" s="393"/>
    </row>
    <row r="495" s="397" customFormat="true" ht="25.15" customHeight="true" x14ac:dyDescent="0.2">
      <c r="C495" s="1154" t="s">
        <v>322</v>
      </c>
      <c r="D495" s="1155"/>
      <c r="E495" s="759">
        <v>0.53830749156748148</v>
      </c>
      <c r="F495" s="671"/>
      <c r="G495" s="671"/>
      <c r="H495" s="1155" t="s">
        <v>363</v>
      </c>
      <c r="I495" s="1155"/>
      <c r="J495" s="760">
        <v>6.351841671323221E-4</v>
      </c>
      <c r="K495" s="671"/>
      <c r="L495" s="671"/>
      <c r="M495" s="1155" t="s">
        <v>322</v>
      </c>
      <c r="N495" s="1155"/>
      <c r="O495" s="761">
        <v>0.57636099580599109</v>
      </c>
      <c r="P495" s="671"/>
      <c r="Q495" s="671"/>
      <c r="V495" s="390"/>
      <c r="W495" s="390"/>
      <c r="X495" s="390"/>
      <c r="Y495" s="390"/>
      <c r="Z495" s="390"/>
      <c r="AA495" s="390"/>
      <c r="AB495" s="390"/>
      <c r="AC495" s="390"/>
      <c r="AD495" s="390"/>
      <c r="AE495" s="390"/>
      <c r="AF495" s="390"/>
      <c r="AG495" s="390"/>
      <c r="AH495" s="390"/>
      <c r="AI495" s="390"/>
      <c r="AJ495" s="390"/>
      <c r="AK495" s="390"/>
      <c r="AL495" s="390"/>
      <c r="AM495" s="390"/>
      <c r="AN495" s="390"/>
      <c r="AO495" s="390"/>
      <c r="AP495" s="390"/>
      <c r="AQ495" s="390"/>
      <c r="AR495" s="390"/>
      <c r="AS495" s="390"/>
      <c r="AT495" s="390"/>
      <c r="AU495" s="390"/>
      <c r="AV495" s="390"/>
      <c r="AW495" s="390"/>
      <c r="AX495" s="390"/>
      <c r="AY495" s="390"/>
      <c r="AZ495" s="390"/>
      <c r="BA495" s="392"/>
      <c r="BB495" s="469"/>
      <c r="BC495" s="392"/>
      <c r="BD495" s="392"/>
      <c r="BE495" s="392"/>
      <c r="BF495" s="392"/>
      <c r="BG495" s="392"/>
      <c r="BH495" s="392"/>
      <c r="BI495" s="392"/>
      <c r="BJ495" s="392"/>
      <c r="BK495" s="392"/>
      <c r="BL495" s="392"/>
      <c r="BM495" s="392"/>
      <c r="BN495" s="392"/>
      <c r="BO495" s="392"/>
      <c r="BP495" s="392"/>
      <c r="BQ495" s="392"/>
      <c r="BR495" s="392"/>
      <c r="BS495" s="392"/>
      <c r="BT495" s="392"/>
      <c r="BU495" s="392"/>
      <c r="BV495" s="393"/>
      <c r="BW495" s="393"/>
      <c r="BX495" s="393"/>
      <c r="BY495" s="393"/>
      <c r="BZ495" s="393"/>
      <c r="CA495" s="393"/>
      <c r="CB495" s="393"/>
      <c r="CC495" s="393"/>
      <c r="CD495" s="393"/>
      <c r="CE495" s="393"/>
      <c r="CF495" s="393"/>
      <c r="CG495" s="393"/>
      <c r="CH495" s="393"/>
      <c r="CI495" s="393"/>
      <c r="CJ495" s="393"/>
      <c r="CK495" s="393"/>
      <c r="CL495" s="393"/>
      <c r="CM495" s="393"/>
      <c r="CN495" s="393"/>
      <c r="CO495" s="393"/>
      <c r="CP495" s="393"/>
      <c r="CQ495" s="393"/>
      <c r="CR495" s="393"/>
      <c r="CS495" s="393"/>
      <c r="CT495" s="393"/>
      <c r="CU495" s="393"/>
      <c r="CV495" s="393"/>
      <c r="CW495" s="393"/>
      <c r="CX495" s="393"/>
      <c r="CY495" s="393"/>
      <c r="CZ495" s="393"/>
    </row>
    <row r="496" s="397" customFormat="true" ht="25.15" customHeight="true" x14ac:dyDescent="0.2">
      <c r="C496" s="1154" t="s">
        <v>370</v>
      </c>
      <c r="D496" s="1155"/>
      <c r="E496" s="759">
        <v>2.1110544141838917E-6</v>
      </c>
      <c r="F496" s="671"/>
      <c r="G496" s="671"/>
      <c r="H496" s="1155" t="s">
        <v>365</v>
      </c>
      <c r="I496" s="1155"/>
      <c r="J496" s="760">
        <v>1.5455236452897723E-4</v>
      </c>
      <c r="K496" s="671"/>
      <c r="L496" s="671"/>
      <c r="M496" s="1155" t="s">
        <v>370</v>
      </c>
      <c r="N496" s="1155"/>
      <c r="O496" s="761">
        <v>1.8528390500537881E-4</v>
      </c>
      <c r="P496" s="671"/>
      <c r="Q496" s="671"/>
      <c r="V496" s="390"/>
      <c r="W496" s="390"/>
      <c r="X496" s="390"/>
      <c r="Y496" s="390"/>
      <c r="Z496" s="390"/>
      <c r="AA496" s="390"/>
      <c r="AB496" s="390"/>
      <c r="AC496" s="390"/>
      <c r="AD496" s="390"/>
      <c r="AE496" s="390"/>
      <c r="AF496" s="390"/>
      <c r="AG496" s="390"/>
      <c r="AH496" s="390"/>
      <c r="AI496" s="390"/>
      <c r="AJ496" s="390"/>
      <c r="AK496" s="390"/>
      <c r="AL496" s="390"/>
      <c r="AM496" s="390"/>
      <c r="AN496" s="390"/>
      <c r="AO496" s="390"/>
      <c r="AP496" s="390"/>
      <c r="AQ496" s="390"/>
      <c r="AR496" s="390"/>
      <c r="AS496" s="390"/>
      <c r="AT496" s="390"/>
      <c r="AU496" s="390"/>
      <c r="AV496" s="390"/>
      <c r="AW496" s="390"/>
      <c r="AX496" s="390"/>
      <c r="AY496" s="390"/>
      <c r="AZ496" s="390"/>
      <c r="BA496" s="392"/>
      <c r="BB496" s="469"/>
      <c r="BC496" s="392"/>
      <c r="BD496" s="392"/>
      <c r="BE496" s="392"/>
      <c r="BF496" s="392"/>
      <c r="BG496" s="392"/>
      <c r="BH496" s="392"/>
      <c r="BI496" s="392"/>
      <c r="BJ496" s="392"/>
      <c r="BK496" s="392"/>
      <c r="BL496" s="392"/>
      <c r="BM496" s="392"/>
      <c r="BN496" s="392"/>
      <c r="BO496" s="392"/>
      <c r="BP496" s="392"/>
      <c r="BQ496" s="392"/>
      <c r="BR496" s="392"/>
      <c r="BS496" s="392"/>
      <c r="BT496" s="392"/>
      <c r="BU496" s="392"/>
      <c r="BV496" s="393"/>
      <c r="BW496" s="393"/>
      <c r="BX496" s="393"/>
      <c r="BY496" s="393"/>
      <c r="BZ496" s="393"/>
      <c r="CA496" s="393"/>
      <c r="CB496" s="393"/>
      <c r="CC496" s="393"/>
      <c r="CD496" s="393"/>
      <c r="CE496" s="393"/>
      <c r="CF496" s="393"/>
      <c r="CG496" s="393"/>
      <c r="CH496" s="393"/>
      <c r="CI496" s="393"/>
      <c r="CJ496" s="393"/>
      <c r="CK496" s="393"/>
      <c r="CL496" s="393"/>
      <c r="CM496" s="393"/>
      <c r="CN496" s="393"/>
      <c r="CO496" s="393"/>
      <c r="CP496" s="393"/>
      <c r="CQ496" s="393"/>
      <c r="CR496" s="393"/>
      <c r="CS496" s="393"/>
      <c r="CT496" s="393"/>
      <c r="CU496" s="393"/>
      <c r="CV496" s="393"/>
      <c r="CW496" s="393"/>
      <c r="CX496" s="393"/>
      <c r="CY496" s="393"/>
      <c r="CZ496" s="393"/>
    </row>
    <row r="497" s="397" customFormat="true" ht="25.15" customHeight="true" x14ac:dyDescent="0.2">
      <c r="C497" s="1154" t="s">
        <v>363</v>
      </c>
      <c r="D497" s="1155"/>
      <c r="E497" s="759">
        <v>3.3511521164691303E-4</v>
      </c>
      <c r="F497" s="671"/>
      <c r="G497" s="671"/>
      <c r="H497" s="1155" t="s">
        <v>332</v>
      </c>
      <c r="I497" s="1155"/>
      <c r="J497" s="760">
        <v>0.2501423318640002</v>
      </c>
      <c r="K497" s="671"/>
      <c r="L497" s="671"/>
      <c r="M497" s="1155" t="s">
        <v>363</v>
      </c>
      <c r="N497" s="1155"/>
      <c r="O497" s="761">
        <v>1.3858767301931402E-4</v>
      </c>
      <c r="P497" s="671"/>
      <c r="Q497" s="671"/>
      <c r="V497" s="390"/>
      <c r="W497" s="390"/>
      <c r="X497" s="390"/>
      <c r="Y497" s="390"/>
      <c r="Z497" s="390"/>
      <c r="AA497" s="390"/>
      <c r="AB497" s="390"/>
      <c r="AC497" s="390"/>
      <c r="AD497" s="390"/>
      <c r="AE497" s="390"/>
      <c r="AF497" s="390"/>
      <c r="AG497" s="390"/>
      <c r="AH497" s="390"/>
      <c r="AI497" s="390"/>
      <c r="AJ497" s="390"/>
      <c r="AK497" s="390"/>
      <c r="AL497" s="390"/>
      <c r="AM497" s="390"/>
      <c r="AN497" s="390"/>
      <c r="AO497" s="390"/>
      <c r="AP497" s="390"/>
      <c r="AQ497" s="390"/>
      <c r="AR497" s="390"/>
      <c r="AS497" s="390"/>
      <c r="AT497" s="390"/>
      <c r="AU497" s="390"/>
      <c r="AV497" s="390"/>
      <c r="AW497" s="390"/>
      <c r="AX497" s="390"/>
      <c r="AY497" s="390"/>
      <c r="AZ497" s="390"/>
      <c r="BA497" s="392"/>
      <c r="BB497" s="469"/>
      <c r="BC497" s="392"/>
      <c r="BD497" s="392"/>
      <c r="BE497" s="392"/>
      <c r="BF497" s="392"/>
      <c r="BG497" s="392"/>
      <c r="BH497" s="392"/>
      <c r="BI497" s="392"/>
      <c r="BJ497" s="392"/>
      <c r="BK497" s="392"/>
      <c r="BL497" s="392"/>
      <c r="BM497" s="392"/>
      <c r="BN497" s="392"/>
      <c r="BO497" s="392"/>
      <c r="BP497" s="392"/>
      <c r="BQ497" s="392"/>
      <c r="BR497" s="392"/>
      <c r="BS497" s="392"/>
      <c r="BT497" s="392"/>
      <c r="BU497" s="392"/>
      <c r="BV497" s="393"/>
      <c r="BW497" s="393"/>
      <c r="BX497" s="393"/>
      <c r="BY497" s="393"/>
      <c r="BZ497" s="393"/>
      <c r="CA497" s="393"/>
      <c r="CB497" s="393"/>
      <c r="CC497" s="393"/>
      <c r="CD497" s="393"/>
      <c r="CE497" s="393"/>
      <c r="CF497" s="393"/>
      <c r="CG497" s="393"/>
      <c r="CH497" s="393"/>
      <c r="CI497" s="393"/>
      <c r="CJ497" s="393"/>
      <c r="CK497" s="393"/>
      <c r="CL497" s="393"/>
      <c r="CM497" s="393"/>
      <c r="CN497" s="393"/>
      <c r="CO497" s="393"/>
      <c r="CP497" s="393"/>
      <c r="CQ497" s="393"/>
      <c r="CR497" s="393"/>
      <c r="CS497" s="393"/>
      <c r="CT497" s="393"/>
      <c r="CU497" s="393"/>
      <c r="CV497" s="393"/>
      <c r="CW497" s="393"/>
      <c r="CX497" s="393"/>
      <c r="CY497" s="393"/>
      <c r="CZ497" s="393"/>
    </row>
    <row r="498" s="397" customFormat="true" ht="25.15" customHeight="true" x14ac:dyDescent="0.2">
      <c r="C498" s="1154" t="s">
        <v>365</v>
      </c>
      <c r="D498" s="1155"/>
      <c r="E498" s="759">
        <v>2.6762337446422128E-4</v>
      </c>
      <c r="F498" s="671"/>
      <c r="G498" s="671"/>
      <c r="H498" s="1155" t="s">
        <v>333</v>
      </c>
      <c r="I498" s="1155"/>
      <c r="J498" s="760">
        <v>0.23931842393336034</v>
      </c>
      <c r="K498" s="671"/>
      <c r="L498" s="671"/>
      <c r="M498" s="1155" t="s">
        <v>365</v>
      </c>
      <c r="N498" s="1155"/>
      <c r="O498" s="761">
        <v>1.5508594779460952E-4</v>
      </c>
      <c r="P498" s="671"/>
      <c r="Q498" s="671"/>
      <c r="V498" s="390"/>
      <c r="W498" s="390"/>
      <c r="X498" s="390"/>
      <c r="Y498" s="390"/>
      <c r="Z498" s="390"/>
      <c r="AA498" s="390"/>
      <c r="AB498" s="390"/>
      <c r="AC498" s="390"/>
      <c r="AD498" s="390"/>
      <c r="AE498" s="390"/>
      <c r="AF498" s="390"/>
      <c r="AG498" s="390"/>
      <c r="AH498" s="390"/>
      <c r="AI498" s="390"/>
      <c r="AJ498" s="390"/>
      <c r="AK498" s="390"/>
      <c r="AL498" s="390"/>
      <c r="AM498" s="390"/>
      <c r="AN498" s="390"/>
      <c r="AO498" s="390"/>
      <c r="AP498" s="390"/>
      <c r="AQ498" s="390"/>
      <c r="AR498" s="390"/>
      <c r="AS498" s="390"/>
      <c r="AT498" s="390"/>
      <c r="AU498" s="390"/>
      <c r="AV498" s="390"/>
      <c r="AW498" s="390"/>
      <c r="AX498" s="390"/>
      <c r="AY498" s="390"/>
      <c r="AZ498" s="390"/>
      <c r="BA498" s="392"/>
      <c r="BB498" s="469"/>
      <c r="BC498" s="392"/>
      <c r="BD498" s="392"/>
      <c r="BE498" s="392"/>
      <c r="BF498" s="392"/>
      <c r="BG498" s="392"/>
      <c r="BH498" s="392"/>
      <c r="BI498" s="392"/>
      <c r="BJ498" s="392"/>
      <c r="BK498" s="392"/>
      <c r="BL498" s="392"/>
      <c r="BM498" s="392"/>
      <c r="BN498" s="392"/>
      <c r="BO498" s="392"/>
      <c r="BP498" s="392"/>
      <c r="BQ498" s="392"/>
      <c r="BR498" s="392"/>
      <c r="BS498" s="392"/>
      <c r="BT498" s="392"/>
      <c r="BU498" s="392"/>
      <c r="BV498" s="393"/>
      <c r="BW498" s="393"/>
      <c r="BX498" s="393"/>
      <c r="BY498" s="393"/>
      <c r="BZ498" s="393"/>
      <c r="CA498" s="393"/>
      <c r="CB498" s="393"/>
      <c r="CC498" s="393"/>
      <c r="CD498" s="393"/>
      <c r="CE498" s="393"/>
      <c r="CF498" s="393"/>
      <c r="CG498" s="393"/>
      <c r="CH498" s="393"/>
      <c r="CI498" s="393"/>
      <c r="CJ498" s="393"/>
      <c r="CK498" s="393"/>
      <c r="CL498" s="393"/>
      <c r="CM498" s="393"/>
      <c r="CN498" s="393"/>
      <c r="CO498" s="393"/>
      <c r="CP498" s="393"/>
      <c r="CQ498" s="393"/>
      <c r="CR498" s="393"/>
      <c r="CS498" s="393"/>
      <c r="CT498" s="393"/>
      <c r="CU498" s="393"/>
      <c r="CV498" s="393"/>
      <c r="CW498" s="393"/>
      <c r="CX498" s="393"/>
      <c r="CY498" s="393"/>
      <c r="CZ498" s="393"/>
    </row>
    <row r="499" s="397" customFormat="true" ht="25.15" customHeight="true" x14ac:dyDescent="0.2">
      <c r="C499" s="1154" t="s">
        <v>332</v>
      </c>
      <c r="D499" s="1155"/>
      <c r="E499" s="759">
        <v>0.24806086510628017</v>
      </c>
      <c r="F499" s="671"/>
      <c r="G499" s="671"/>
      <c r="H499" s="1155" t="s">
        <v>360</v>
      </c>
      <c r="I499" s="1155"/>
      <c r="J499" s="760">
        <v>9.1224920446370959E-4</v>
      </c>
      <c r="K499" s="671"/>
      <c r="L499" s="671"/>
      <c r="M499" s="1155" t="s">
        <v>332</v>
      </c>
      <c r="N499" s="1155"/>
      <c r="O499" s="761">
        <v>0.22657473333906847</v>
      </c>
      <c r="P499" s="671"/>
      <c r="Q499" s="671"/>
      <c r="V499" s="390"/>
      <c r="W499" s="390"/>
      <c r="X499" s="390"/>
      <c r="Y499" s="390"/>
      <c r="Z499" s="390"/>
      <c r="AA499" s="390"/>
      <c r="AB499" s="390"/>
      <c r="AC499" s="390"/>
      <c r="AD499" s="390"/>
      <c r="AE499" s="390"/>
      <c r="AF499" s="390"/>
      <c r="AG499" s="390"/>
      <c r="AH499" s="390"/>
      <c r="AI499" s="390"/>
      <c r="AJ499" s="390"/>
      <c r="AK499" s="390"/>
      <c r="AL499" s="390"/>
      <c r="AM499" s="390"/>
      <c r="AN499" s="390"/>
      <c r="AO499" s="390"/>
      <c r="AP499" s="390"/>
      <c r="AQ499" s="390"/>
      <c r="AR499" s="390"/>
      <c r="AS499" s="390"/>
      <c r="AT499" s="390"/>
      <c r="AU499" s="390"/>
      <c r="AV499" s="390"/>
      <c r="AW499" s="390"/>
      <c r="AX499" s="390"/>
      <c r="AY499" s="390"/>
      <c r="AZ499" s="390"/>
      <c r="BA499" s="392"/>
      <c r="BB499" s="469"/>
      <c r="BC499" s="392"/>
      <c r="BD499" s="392"/>
      <c r="BE499" s="392"/>
      <c r="BF499" s="392"/>
      <c r="BG499" s="392"/>
      <c r="BH499" s="392"/>
      <c r="BI499" s="392"/>
      <c r="BJ499" s="392"/>
      <c r="BK499" s="392"/>
      <c r="BL499" s="392"/>
      <c r="BM499" s="392"/>
      <c r="BN499" s="392"/>
      <c r="BO499" s="392"/>
      <c r="BP499" s="392"/>
      <c r="BQ499" s="392"/>
      <c r="BR499" s="392"/>
      <c r="BS499" s="392"/>
      <c r="BT499" s="392"/>
      <c r="BU499" s="392"/>
      <c r="BV499" s="393"/>
      <c r="BW499" s="393"/>
      <c r="BX499" s="393"/>
      <c r="BY499" s="393"/>
      <c r="BZ499" s="393"/>
      <c r="CA499" s="393"/>
      <c r="CB499" s="393"/>
      <c r="CC499" s="393"/>
      <c r="CD499" s="393"/>
      <c r="CE499" s="393"/>
      <c r="CF499" s="393"/>
      <c r="CG499" s="393"/>
      <c r="CH499" s="393"/>
      <c r="CI499" s="393"/>
      <c r="CJ499" s="393"/>
      <c r="CK499" s="393"/>
      <c r="CL499" s="393"/>
      <c r="CM499" s="393"/>
      <c r="CN499" s="393"/>
      <c r="CO499" s="393"/>
      <c r="CP499" s="393"/>
      <c r="CQ499" s="393"/>
      <c r="CR499" s="393"/>
      <c r="CS499" s="393"/>
      <c r="CT499" s="393"/>
      <c r="CU499" s="393"/>
      <c r="CV499" s="393"/>
      <c r="CW499" s="393"/>
      <c r="CX499" s="393"/>
      <c r="CY499" s="393"/>
      <c r="CZ499" s="393"/>
    </row>
    <row r="500" s="397" customFormat="true" ht="25.15" customHeight="true" x14ac:dyDescent="0.2">
      <c r="C500" s="1154" t="s">
        <v>333</v>
      </c>
      <c r="D500" s="1155"/>
      <c r="E500" s="759">
        <v>0.24231226458476013</v>
      </c>
      <c r="F500" s="671"/>
      <c r="G500" s="671"/>
      <c r="H500" s="1155" t="s">
        <v>351</v>
      </c>
      <c r="I500" s="1155"/>
      <c r="J500" s="760">
        <v>3.2310688377031401E-3</v>
      </c>
      <c r="K500" s="671"/>
      <c r="L500" s="671"/>
      <c r="M500" s="1155" t="s">
        <v>333</v>
      </c>
      <c r="N500" s="1155"/>
      <c r="O500" s="761">
        <v>0.22415907749653816</v>
      </c>
      <c r="P500" s="671"/>
      <c r="Q500" s="671"/>
      <c r="V500" s="390"/>
      <c r="W500" s="390"/>
      <c r="X500" s="390"/>
      <c r="Y500" s="390"/>
      <c r="Z500" s="390"/>
      <c r="AA500" s="390"/>
      <c r="AB500" s="390"/>
      <c r="AC500" s="390"/>
      <c r="AD500" s="390"/>
      <c r="AE500" s="390"/>
      <c r="AF500" s="390"/>
      <c r="AG500" s="390"/>
      <c r="AH500" s="390"/>
      <c r="AI500" s="390"/>
      <c r="AJ500" s="390"/>
      <c r="AK500" s="390"/>
      <c r="AL500" s="390"/>
      <c r="AM500" s="390"/>
      <c r="AN500" s="390"/>
      <c r="AO500" s="390"/>
      <c r="AP500" s="390"/>
      <c r="AQ500" s="390"/>
      <c r="AR500" s="390"/>
      <c r="AS500" s="390"/>
      <c r="AT500" s="390"/>
      <c r="AU500" s="390"/>
      <c r="AV500" s="390"/>
      <c r="AW500" s="390"/>
      <c r="AX500" s="390"/>
      <c r="AY500" s="390"/>
      <c r="AZ500" s="390"/>
      <c r="BA500" s="392"/>
      <c r="BB500" s="469"/>
      <c r="BC500" s="392"/>
      <c r="BD500" s="392"/>
      <c r="BE500" s="392"/>
      <c r="BF500" s="392"/>
      <c r="BG500" s="392"/>
      <c r="BH500" s="392"/>
      <c r="BI500" s="392"/>
      <c r="BJ500" s="392"/>
      <c r="BK500" s="392"/>
      <c r="BL500" s="392"/>
      <c r="BM500" s="392"/>
      <c r="BN500" s="392"/>
      <c r="BO500" s="392"/>
      <c r="BP500" s="392"/>
      <c r="BQ500" s="392"/>
      <c r="BR500" s="392"/>
      <c r="BS500" s="392"/>
      <c r="BT500" s="392"/>
      <c r="BU500" s="392"/>
      <c r="BV500" s="393"/>
      <c r="BW500" s="393"/>
      <c r="BX500" s="393"/>
      <c r="BY500" s="393"/>
      <c r="BZ500" s="393"/>
      <c r="CA500" s="393"/>
      <c r="CB500" s="393"/>
      <c r="CC500" s="393"/>
      <c r="CD500" s="393"/>
      <c r="CE500" s="393"/>
      <c r="CF500" s="393"/>
      <c r="CG500" s="393"/>
      <c r="CH500" s="393"/>
      <c r="CI500" s="393"/>
      <c r="CJ500" s="393"/>
      <c r="CK500" s="393"/>
      <c r="CL500" s="393"/>
      <c r="CM500" s="393"/>
      <c r="CN500" s="393"/>
      <c r="CO500" s="393"/>
      <c r="CP500" s="393"/>
      <c r="CQ500" s="393"/>
      <c r="CR500" s="393"/>
      <c r="CS500" s="393"/>
      <c r="CT500" s="393"/>
      <c r="CU500" s="393"/>
      <c r="CV500" s="393"/>
      <c r="CW500" s="393"/>
      <c r="CX500" s="393"/>
      <c r="CY500" s="393"/>
      <c r="CZ500" s="393"/>
    </row>
    <row r="501" s="397" customFormat="true" ht="25.15" customHeight="true" x14ac:dyDescent="0.2">
      <c r="C501" s="1154" t="s">
        <v>371</v>
      </c>
      <c r="D501" s="1155"/>
      <c r="E501" s="759">
        <v>1.315023148008606E-5</v>
      </c>
      <c r="F501" s="671"/>
      <c r="G501" s="671"/>
      <c r="H501" s="1155" t="s">
        <v>345</v>
      </c>
      <c r="I501" s="1155"/>
      <c r="J501" s="760">
        <v>2.0092383093881453E-2</v>
      </c>
      <c r="K501" s="671"/>
      <c r="L501" s="671"/>
      <c r="M501" s="1155" t="s">
        <v>371</v>
      </c>
      <c r="N501" s="1155"/>
      <c r="O501" s="761">
        <v>7.2620798794995447E-5</v>
      </c>
      <c r="P501" s="671"/>
      <c r="Q501" s="671"/>
      <c r="V501" s="390"/>
      <c r="W501" s="390"/>
      <c r="X501" s="390"/>
      <c r="Y501" s="390"/>
      <c r="Z501" s="390"/>
      <c r="AA501" s="390"/>
      <c r="AB501" s="390"/>
      <c r="AC501" s="390"/>
      <c r="AD501" s="390"/>
      <c r="AE501" s="390"/>
      <c r="AF501" s="390"/>
      <c r="AG501" s="390"/>
      <c r="AH501" s="390"/>
      <c r="AI501" s="390"/>
      <c r="AJ501" s="390"/>
      <c r="AK501" s="390"/>
      <c r="AL501" s="390"/>
      <c r="AM501" s="390"/>
      <c r="AN501" s="390"/>
      <c r="AO501" s="390"/>
      <c r="AP501" s="390"/>
      <c r="AQ501" s="390"/>
      <c r="AR501" s="390"/>
      <c r="AS501" s="390"/>
      <c r="AT501" s="390"/>
      <c r="AU501" s="390"/>
      <c r="AV501" s="390"/>
      <c r="AW501" s="390"/>
      <c r="AX501" s="390"/>
      <c r="AY501" s="390"/>
      <c r="AZ501" s="390"/>
      <c r="BA501" s="392"/>
      <c r="BB501" s="469"/>
      <c r="BC501" s="392"/>
      <c r="BD501" s="392"/>
      <c r="BE501" s="392"/>
      <c r="BF501" s="392"/>
      <c r="BG501" s="392"/>
      <c r="BH501" s="392"/>
      <c r="BI501" s="392"/>
      <c r="BJ501" s="392"/>
      <c r="BK501" s="392"/>
      <c r="BL501" s="392"/>
      <c r="BM501" s="392"/>
      <c r="BN501" s="392"/>
      <c r="BO501" s="392"/>
      <c r="BP501" s="392"/>
      <c r="BQ501" s="392"/>
      <c r="BR501" s="392"/>
      <c r="BS501" s="392"/>
      <c r="BT501" s="392"/>
      <c r="BU501" s="392"/>
      <c r="BV501" s="393"/>
      <c r="BW501" s="393"/>
      <c r="BX501" s="393"/>
      <c r="BY501" s="393"/>
      <c r="BZ501" s="393"/>
      <c r="CA501" s="393"/>
      <c r="CB501" s="393"/>
      <c r="CC501" s="393"/>
      <c r="CD501" s="393"/>
      <c r="CE501" s="393"/>
      <c r="CF501" s="393"/>
      <c r="CG501" s="393"/>
      <c r="CH501" s="393"/>
      <c r="CI501" s="393"/>
      <c r="CJ501" s="393"/>
      <c r="CK501" s="393"/>
      <c r="CL501" s="393"/>
      <c r="CM501" s="393"/>
      <c r="CN501" s="393"/>
      <c r="CO501" s="393"/>
      <c r="CP501" s="393"/>
      <c r="CQ501" s="393"/>
      <c r="CR501" s="393"/>
      <c r="CS501" s="393"/>
      <c r="CT501" s="393"/>
      <c r="CU501" s="393"/>
      <c r="CV501" s="393"/>
      <c r="CW501" s="393"/>
      <c r="CX501" s="393"/>
      <c r="CY501" s="393"/>
      <c r="CZ501" s="393"/>
    </row>
    <row r="502" s="397" customFormat="true" ht="25.15" customHeight="true" x14ac:dyDescent="0.2">
      <c r="C502" s="1154" t="s">
        <v>369</v>
      </c>
      <c r="D502" s="1155"/>
      <c r="E502" s="759">
        <v>1.479163563603893E-4</v>
      </c>
      <c r="F502" s="671"/>
      <c r="G502" s="671"/>
      <c r="H502" s="1155" t="s">
        <v>323</v>
      </c>
      <c r="I502" s="1155"/>
      <c r="J502" s="760">
        <v>0.50169326979484941</v>
      </c>
      <c r="K502" s="671"/>
      <c r="L502" s="671"/>
      <c r="M502" s="1155" t="s">
        <v>369</v>
      </c>
      <c r="N502" s="1155"/>
      <c r="O502" s="761">
        <v>2.4138736373454858E-4</v>
      </c>
      <c r="P502" s="671"/>
      <c r="Q502" s="671"/>
      <c r="V502" s="390"/>
      <c r="W502" s="390"/>
      <c r="X502" s="390"/>
      <c r="Y502" s="390"/>
      <c r="Z502" s="390"/>
      <c r="AA502" s="390"/>
      <c r="AB502" s="390"/>
      <c r="AC502" s="390"/>
      <c r="AD502" s="390"/>
      <c r="AE502" s="390"/>
      <c r="AF502" s="390"/>
      <c r="AG502" s="390"/>
      <c r="AH502" s="390"/>
      <c r="AI502" s="390"/>
      <c r="AJ502" s="390"/>
      <c r="AK502" s="390"/>
      <c r="AL502" s="390"/>
      <c r="AM502" s="390"/>
      <c r="AN502" s="390"/>
      <c r="AO502" s="390"/>
      <c r="AP502" s="390"/>
      <c r="AQ502" s="390"/>
      <c r="AR502" s="390"/>
      <c r="AS502" s="390"/>
      <c r="AT502" s="390"/>
      <c r="AU502" s="390"/>
      <c r="AV502" s="390"/>
      <c r="AW502" s="390"/>
      <c r="AX502" s="390"/>
      <c r="AY502" s="390"/>
      <c r="AZ502" s="390"/>
      <c r="BA502" s="392"/>
      <c r="BB502" s="469"/>
      <c r="BC502" s="392"/>
      <c r="BD502" s="392"/>
      <c r="BE502" s="392"/>
      <c r="BF502" s="392"/>
      <c r="BG502" s="392"/>
      <c r="BH502" s="392"/>
      <c r="BI502" s="392"/>
      <c r="BJ502" s="392"/>
      <c r="BK502" s="392"/>
      <c r="BL502" s="392"/>
      <c r="BM502" s="392"/>
      <c r="BN502" s="392"/>
      <c r="BO502" s="392"/>
      <c r="BP502" s="392"/>
      <c r="BQ502" s="392"/>
      <c r="BR502" s="392"/>
      <c r="BS502" s="392"/>
      <c r="BT502" s="392"/>
      <c r="BU502" s="392"/>
      <c r="BV502" s="393"/>
      <c r="BW502" s="393"/>
      <c r="BX502" s="393"/>
      <c r="BY502" s="393"/>
      <c r="BZ502" s="393"/>
      <c r="CA502" s="393"/>
      <c r="CB502" s="393"/>
      <c r="CC502" s="393"/>
      <c r="CD502" s="393"/>
      <c r="CE502" s="393"/>
      <c r="CF502" s="393"/>
      <c r="CG502" s="393"/>
      <c r="CH502" s="393"/>
      <c r="CI502" s="393"/>
      <c r="CJ502" s="393"/>
      <c r="CK502" s="393"/>
      <c r="CL502" s="393"/>
      <c r="CM502" s="393"/>
      <c r="CN502" s="393"/>
      <c r="CO502" s="393"/>
      <c r="CP502" s="393"/>
      <c r="CQ502" s="393"/>
      <c r="CR502" s="393"/>
      <c r="CS502" s="393"/>
      <c r="CT502" s="393"/>
      <c r="CU502" s="393"/>
      <c r="CV502" s="393"/>
      <c r="CW502" s="393"/>
      <c r="CX502" s="393"/>
      <c r="CY502" s="393"/>
      <c r="CZ502" s="393"/>
    </row>
    <row r="503" s="397" customFormat="true" ht="25.15" customHeight="true" x14ac:dyDescent="0.2">
      <c r="C503" s="1154" t="s">
        <v>360</v>
      </c>
      <c r="D503" s="1155"/>
      <c r="E503" s="759">
        <v>1.2630905717969346E-3</v>
      </c>
      <c r="F503" s="671"/>
      <c r="G503" s="671"/>
      <c r="H503" s="1155" t="s">
        <v>340</v>
      </c>
      <c r="I503" s="1155"/>
      <c r="J503" s="760">
        <v>2.9708285213939117E-2</v>
      </c>
      <c r="K503" s="671"/>
      <c r="L503" s="671"/>
      <c r="M503" s="1155" t="s">
        <v>360</v>
      </c>
      <c r="N503" s="1155"/>
      <c r="O503" s="761">
        <v>1.3416228131411421E-3</v>
      </c>
      <c r="P503" s="671"/>
      <c r="Q503" s="671"/>
      <c r="V503" s="390"/>
      <c r="W503" s="390"/>
      <c r="X503" s="390"/>
      <c r="Y503" s="390"/>
      <c r="Z503" s="390"/>
      <c r="AA503" s="390"/>
      <c r="AB503" s="390"/>
      <c r="AC503" s="390"/>
      <c r="AD503" s="390"/>
      <c r="AE503" s="390"/>
      <c r="AF503" s="390"/>
      <c r="AG503" s="390"/>
      <c r="AH503" s="390"/>
      <c r="AI503" s="390"/>
      <c r="AJ503" s="390"/>
      <c r="AK503" s="390"/>
      <c r="AL503" s="390"/>
      <c r="AM503" s="390"/>
      <c r="AN503" s="390"/>
      <c r="AO503" s="390"/>
      <c r="AP503" s="390"/>
      <c r="AQ503" s="390"/>
      <c r="AR503" s="390"/>
      <c r="AS503" s="390"/>
      <c r="AT503" s="390"/>
      <c r="AU503" s="390"/>
      <c r="AV503" s="390"/>
      <c r="AW503" s="390"/>
      <c r="AX503" s="390"/>
      <c r="AY503" s="390"/>
      <c r="AZ503" s="390"/>
      <c r="BA503" s="392"/>
      <c r="BB503" s="469"/>
      <c r="BC503" s="392"/>
      <c r="BD503" s="392"/>
      <c r="BE503" s="392"/>
      <c r="BF503" s="392"/>
      <c r="BG503" s="392"/>
      <c r="BH503" s="392"/>
      <c r="BI503" s="392"/>
      <c r="BJ503" s="392"/>
      <c r="BK503" s="392"/>
      <c r="BL503" s="392"/>
      <c r="BM503" s="392"/>
      <c r="BN503" s="392"/>
      <c r="BO503" s="392"/>
      <c r="BP503" s="392"/>
      <c r="BQ503" s="392"/>
      <c r="BR503" s="392"/>
      <c r="BS503" s="392"/>
      <c r="BT503" s="392"/>
      <c r="BU503" s="392"/>
      <c r="BV503" s="393"/>
      <c r="BW503" s="393"/>
      <c r="BX503" s="393"/>
      <c r="BY503" s="393"/>
      <c r="BZ503" s="393"/>
      <c r="CA503" s="393"/>
      <c r="CB503" s="393"/>
      <c r="CC503" s="393"/>
      <c r="CD503" s="393"/>
      <c r="CE503" s="393"/>
      <c r="CF503" s="393"/>
      <c r="CG503" s="393"/>
      <c r="CH503" s="393"/>
      <c r="CI503" s="393"/>
      <c r="CJ503" s="393"/>
      <c r="CK503" s="393"/>
      <c r="CL503" s="393"/>
      <c r="CM503" s="393"/>
      <c r="CN503" s="393"/>
      <c r="CO503" s="393"/>
      <c r="CP503" s="393"/>
      <c r="CQ503" s="393"/>
      <c r="CR503" s="393"/>
      <c r="CS503" s="393"/>
      <c r="CT503" s="393"/>
      <c r="CU503" s="393"/>
      <c r="CV503" s="393"/>
      <c r="CW503" s="393"/>
      <c r="CX503" s="393"/>
      <c r="CY503" s="393"/>
      <c r="CZ503" s="393"/>
    </row>
    <row r="504" s="397" customFormat="true" ht="25.15" customHeight="true" x14ac:dyDescent="0.2">
      <c r="C504" s="1154" t="s">
        <v>351</v>
      </c>
      <c r="D504" s="1155"/>
      <c r="E504" s="759">
        <v>6.4107589493098728E-3</v>
      </c>
      <c r="F504" s="671"/>
      <c r="G504" s="671"/>
      <c r="H504" s="1155" t="s">
        <v>346</v>
      </c>
      <c r="I504" s="1155"/>
      <c r="J504" s="760">
        <v>4.5418902350837093E-3</v>
      </c>
      <c r="K504" s="671"/>
      <c r="L504" s="671"/>
      <c r="M504" s="1155" t="s">
        <v>351</v>
      </c>
      <c r="N504" s="1155"/>
      <c r="O504" s="761">
        <v>7.0628558488719751E-3</v>
      </c>
      <c r="P504" s="671"/>
      <c r="Q504" s="671"/>
      <c r="V504" s="390"/>
      <c r="W504" s="390"/>
      <c r="X504" s="390"/>
      <c r="Y504" s="390"/>
      <c r="Z504" s="390"/>
      <c r="AA504" s="390"/>
      <c r="AB504" s="390"/>
      <c r="AC504" s="390"/>
      <c r="AD504" s="390"/>
      <c r="AE504" s="390"/>
      <c r="AF504" s="390"/>
      <c r="AG504" s="390"/>
      <c r="AH504" s="390"/>
      <c r="AI504" s="390"/>
      <c r="AJ504" s="390"/>
      <c r="AK504" s="390"/>
      <c r="AL504" s="390"/>
      <c r="AM504" s="390"/>
      <c r="AN504" s="390"/>
      <c r="AO504" s="390"/>
      <c r="AP504" s="390"/>
      <c r="AQ504" s="390"/>
      <c r="AR504" s="390"/>
      <c r="AS504" s="390"/>
      <c r="AT504" s="390"/>
      <c r="AU504" s="390"/>
      <c r="AV504" s="390"/>
      <c r="AW504" s="390"/>
      <c r="AX504" s="390"/>
      <c r="AY504" s="390"/>
      <c r="AZ504" s="390"/>
      <c r="BA504" s="392"/>
      <c r="BB504" s="469"/>
      <c r="BC504" s="392"/>
      <c r="BD504" s="392"/>
      <c r="BE504" s="392"/>
      <c r="BF504" s="392"/>
      <c r="BG504" s="392"/>
      <c r="BH504" s="392"/>
      <c r="BI504" s="392"/>
      <c r="BJ504" s="392"/>
      <c r="BK504" s="392"/>
      <c r="BL504" s="392"/>
      <c r="BM504" s="392"/>
      <c r="BN504" s="392"/>
      <c r="BO504" s="392"/>
      <c r="BP504" s="392"/>
      <c r="BQ504" s="392"/>
      <c r="BR504" s="392"/>
      <c r="BS504" s="392"/>
      <c r="BT504" s="392"/>
      <c r="BU504" s="392"/>
      <c r="BV504" s="393"/>
      <c r="BW504" s="393"/>
      <c r="BX504" s="393"/>
      <c r="BY504" s="393"/>
      <c r="BZ504" s="393"/>
      <c r="CA504" s="393"/>
      <c r="CB504" s="393"/>
      <c r="CC504" s="393"/>
      <c r="CD504" s="393"/>
      <c r="CE504" s="393"/>
      <c r="CF504" s="393"/>
      <c r="CG504" s="393"/>
      <c r="CH504" s="393"/>
      <c r="CI504" s="393"/>
      <c r="CJ504" s="393"/>
      <c r="CK504" s="393"/>
      <c r="CL504" s="393"/>
      <c r="CM504" s="393"/>
      <c r="CN504" s="393"/>
      <c r="CO504" s="393"/>
      <c r="CP504" s="393"/>
      <c r="CQ504" s="393"/>
      <c r="CR504" s="393"/>
      <c r="CS504" s="393"/>
      <c r="CT504" s="393"/>
      <c r="CU504" s="393"/>
      <c r="CV504" s="393"/>
      <c r="CW504" s="393"/>
      <c r="CX504" s="393"/>
      <c r="CY504" s="393"/>
      <c r="CZ504" s="393"/>
    </row>
    <row r="505" s="397" customFormat="true" ht="25.15" customHeight="true" x14ac:dyDescent="0.2">
      <c r="C505" s="1154" t="s">
        <v>345</v>
      </c>
      <c r="D505" s="1155"/>
      <c r="E505" s="759">
        <v>2.3850442904745032E-2</v>
      </c>
      <c r="F505" s="671"/>
      <c r="G505" s="671"/>
      <c r="H505" s="1155" t="s">
        <v>341</v>
      </c>
      <c r="I505" s="1155"/>
      <c r="J505" s="762">
        <v>4.4128444404995443E-2</v>
      </c>
      <c r="K505" s="671"/>
      <c r="L505" s="671"/>
      <c r="M505" s="1155" t="s">
        <v>345</v>
      </c>
      <c r="N505" s="1155"/>
      <c r="O505" s="761">
        <v>2.293745056359825E-2</v>
      </c>
      <c r="P505" s="671"/>
      <c r="Q505" s="671"/>
      <c r="V505" s="390"/>
      <c r="W505" s="390"/>
      <c r="X505" s="390"/>
      <c r="Y505" s="390"/>
      <c r="Z505" s="390"/>
      <c r="AA505" s="390"/>
      <c r="AB505" s="390"/>
      <c r="AC505" s="390"/>
      <c r="AD505" s="390"/>
      <c r="AE505" s="390"/>
      <c r="AF505" s="390"/>
      <c r="AG505" s="390"/>
      <c r="AH505" s="390"/>
      <c r="AI505" s="390"/>
      <c r="AJ505" s="390"/>
      <c r="AK505" s="390"/>
      <c r="AL505" s="390"/>
      <c r="AM505" s="390"/>
      <c r="AN505" s="390"/>
      <c r="AO505" s="390"/>
      <c r="AP505" s="390"/>
      <c r="AQ505" s="390"/>
      <c r="AR505" s="390"/>
      <c r="AS505" s="390"/>
      <c r="AT505" s="390"/>
      <c r="AU505" s="390"/>
      <c r="AV505" s="390"/>
      <c r="AW505" s="390"/>
      <c r="AX505" s="390"/>
      <c r="AY505" s="390"/>
      <c r="AZ505" s="390"/>
      <c r="BA505" s="392"/>
      <c r="BB505" s="469"/>
      <c r="BC505" s="392"/>
      <c r="BD505" s="392"/>
      <c r="BE505" s="392"/>
      <c r="BF505" s="392"/>
      <c r="BG505" s="392"/>
      <c r="BH505" s="392"/>
      <c r="BI505" s="392"/>
      <c r="BJ505" s="392"/>
      <c r="BK505" s="392"/>
      <c r="BL505" s="392"/>
      <c r="BM505" s="392"/>
      <c r="BN505" s="392"/>
      <c r="BO505" s="392"/>
      <c r="BP505" s="392"/>
      <c r="BQ505" s="392"/>
      <c r="BR505" s="392"/>
      <c r="BS505" s="392"/>
      <c r="BT505" s="392"/>
      <c r="BU505" s="392"/>
      <c r="BV505" s="393"/>
      <c r="BW505" s="393"/>
      <c r="BX505" s="393"/>
      <c r="BY505" s="393"/>
      <c r="BZ505" s="393"/>
      <c r="CA505" s="393"/>
      <c r="CB505" s="393"/>
      <c r="CC505" s="393"/>
      <c r="CD505" s="393"/>
      <c r="CE505" s="393"/>
      <c r="CF505" s="393"/>
      <c r="CG505" s="393"/>
      <c r="CH505" s="393"/>
      <c r="CI505" s="393"/>
      <c r="CJ505" s="393"/>
      <c r="CK505" s="393"/>
      <c r="CL505" s="393"/>
      <c r="CM505" s="393"/>
      <c r="CN505" s="393"/>
      <c r="CO505" s="393"/>
      <c r="CP505" s="393"/>
      <c r="CQ505" s="393"/>
      <c r="CR505" s="393"/>
      <c r="CS505" s="393"/>
      <c r="CT505" s="393"/>
      <c r="CU505" s="393"/>
      <c r="CV505" s="393"/>
      <c r="CW505" s="393"/>
      <c r="CX505" s="393"/>
      <c r="CY505" s="393"/>
      <c r="CZ505" s="393"/>
    </row>
    <row r="506" s="397" customFormat="true" ht="25.15" customHeight="true" x14ac:dyDescent="0.2">
      <c r="C506" s="1154" t="s">
        <v>323</v>
      </c>
      <c r="D506" s="1155"/>
      <c r="E506" s="759">
        <v>0.53289912549638374</v>
      </c>
      <c r="F506" s="671"/>
      <c r="G506" s="671"/>
      <c r="H506" s="1155"/>
      <c r="I506" s="1155"/>
      <c r="J506" s="671"/>
      <c r="K506" s="671"/>
      <c r="L506" s="671"/>
      <c r="M506" s="1155" t="s">
        <v>323</v>
      </c>
      <c r="N506" s="1155"/>
      <c r="O506" s="761">
        <v>0.52810452480877912</v>
      </c>
      <c r="P506" s="671"/>
      <c r="Q506" s="671"/>
      <c r="V506" s="390"/>
      <c r="W506" s="390"/>
      <c r="X506" s="390"/>
      <c r="Y506" s="390"/>
      <c r="Z506" s="390"/>
      <c r="AA506" s="390"/>
      <c r="AB506" s="390"/>
      <c r="AC506" s="390"/>
      <c r="AD506" s="390"/>
      <c r="AE506" s="390"/>
      <c r="AF506" s="390"/>
      <c r="AG506" s="390"/>
      <c r="AH506" s="390"/>
      <c r="AI506" s="390"/>
      <c r="AJ506" s="390"/>
      <c r="AK506" s="390"/>
      <c r="AL506" s="390"/>
      <c r="AM506" s="390"/>
      <c r="AN506" s="390"/>
      <c r="AO506" s="390"/>
      <c r="AP506" s="390"/>
      <c r="AQ506" s="390"/>
      <c r="AR506" s="390"/>
      <c r="AS506" s="390"/>
      <c r="AT506" s="390"/>
      <c r="AU506" s="390"/>
      <c r="AV506" s="390"/>
      <c r="AW506" s="390"/>
      <c r="AX506" s="390"/>
      <c r="AY506" s="390"/>
      <c r="AZ506" s="390"/>
      <c r="BA506" s="392"/>
      <c r="BB506" s="469"/>
      <c r="BC506" s="392"/>
      <c r="BD506" s="392"/>
      <c r="BE506" s="392"/>
      <c r="BF506" s="392"/>
      <c r="BG506" s="392"/>
      <c r="BH506" s="392"/>
      <c r="BI506" s="392"/>
      <c r="BJ506" s="392"/>
      <c r="BK506" s="392"/>
      <c r="BL506" s="392"/>
      <c r="BM506" s="392"/>
      <c r="BN506" s="392"/>
      <c r="BO506" s="392"/>
      <c r="BP506" s="392"/>
      <c r="BQ506" s="392"/>
      <c r="BR506" s="392"/>
      <c r="BS506" s="392"/>
      <c r="BT506" s="392"/>
      <c r="BU506" s="392"/>
      <c r="BV506" s="393"/>
      <c r="BW506" s="393"/>
      <c r="BX506" s="393"/>
      <c r="BY506" s="393"/>
      <c r="BZ506" s="393"/>
      <c r="CA506" s="393"/>
      <c r="CB506" s="393"/>
      <c r="CC506" s="393"/>
      <c r="CD506" s="393"/>
      <c r="CE506" s="393"/>
      <c r="CF506" s="393"/>
      <c r="CG506" s="393"/>
      <c r="CH506" s="393"/>
      <c r="CI506" s="393"/>
      <c r="CJ506" s="393"/>
      <c r="CK506" s="393"/>
      <c r="CL506" s="393"/>
      <c r="CM506" s="393"/>
      <c r="CN506" s="393"/>
      <c r="CO506" s="393"/>
      <c r="CP506" s="393"/>
      <c r="CQ506" s="393"/>
      <c r="CR506" s="393"/>
      <c r="CS506" s="393"/>
      <c r="CT506" s="393"/>
      <c r="CU506" s="393"/>
      <c r="CV506" s="393"/>
      <c r="CW506" s="393"/>
      <c r="CX506" s="393"/>
      <c r="CY506" s="393"/>
      <c r="CZ506" s="393"/>
    </row>
    <row r="507" s="397" customFormat="true" ht="25.15" customHeight="true" x14ac:dyDescent="0.2">
      <c r="C507" s="1154" t="s">
        <v>340</v>
      </c>
      <c r="D507" s="1155"/>
      <c r="E507" s="759">
        <v>4.264702070866553E-2</v>
      </c>
      <c r="F507" s="671"/>
      <c r="G507" s="671"/>
      <c r="H507" s="1155"/>
      <c r="I507" s="1155"/>
      <c r="J507" s="671"/>
      <c r="K507" s="671"/>
      <c r="L507" s="671"/>
      <c r="M507" s="1155" t="s">
        <v>340</v>
      </c>
      <c r="N507" s="1155"/>
      <c r="O507" s="761">
        <v>8.1658402370383978E-2</v>
      </c>
      <c r="P507" s="671"/>
      <c r="Q507" s="671"/>
      <c r="V507" s="390"/>
      <c r="W507" s="390"/>
      <c r="X507" s="390"/>
      <c r="Y507" s="390"/>
      <c r="Z507" s="390"/>
      <c r="AA507" s="390"/>
      <c r="AB507" s="390"/>
      <c r="AC507" s="390"/>
      <c r="AD507" s="390"/>
      <c r="AE507" s="390"/>
      <c r="AF507" s="390"/>
      <c r="AG507" s="390"/>
      <c r="AH507" s="390"/>
      <c r="AI507" s="390"/>
      <c r="AJ507" s="390"/>
      <c r="AK507" s="390"/>
      <c r="AL507" s="390"/>
      <c r="AM507" s="390"/>
      <c r="AN507" s="390"/>
      <c r="AO507" s="390"/>
      <c r="AP507" s="390"/>
      <c r="AQ507" s="390"/>
      <c r="AR507" s="390"/>
      <c r="AS507" s="390"/>
      <c r="AT507" s="390"/>
      <c r="AU507" s="390"/>
      <c r="AV507" s="390"/>
      <c r="AW507" s="390"/>
      <c r="AX507" s="390"/>
      <c r="AY507" s="390"/>
      <c r="AZ507" s="390"/>
      <c r="BA507" s="392"/>
      <c r="BB507" s="469"/>
      <c r="BC507" s="392"/>
      <c r="BD507" s="392"/>
      <c r="BE507" s="392"/>
      <c r="BF507" s="392"/>
      <c r="BG507" s="392"/>
      <c r="BH507" s="392"/>
      <c r="BI507" s="392"/>
      <c r="BJ507" s="392"/>
      <c r="BK507" s="392"/>
      <c r="BL507" s="392"/>
      <c r="BM507" s="392"/>
      <c r="BN507" s="392"/>
      <c r="BO507" s="392"/>
      <c r="BP507" s="392"/>
      <c r="BQ507" s="392"/>
      <c r="BR507" s="392"/>
      <c r="BS507" s="392"/>
      <c r="BT507" s="392"/>
      <c r="BU507" s="392"/>
      <c r="BV507" s="393"/>
      <c r="BW507" s="393"/>
      <c r="BX507" s="393"/>
      <c r="BY507" s="393"/>
      <c r="BZ507" s="393"/>
      <c r="CA507" s="393"/>
      <c r="CB507" s="393"/>
      <c r="CC507" s="393"/>
      <c r="CD507" s="393"/>
      <c r="CE507" s="393"/>
      <c r="CF507" s="393"/>
      <c r="CG507" s="393"/>
      <c r="CH507" s="393"/>
      <c r="CI507" s="393"/>
      <c r="CJ507" s="393"/>
      <c r="CK507" s="393"/>
      <c r="CL507" s="393"/>
      <c r="CM507" s="393"/>
      <c r="CN507" s="393"/>
      <c r="CO507" s="393"/>
      <c r="CP507" s="393"/>
      <c r="CQ507" s="393"/>
      <c r="CR507" s="393"/>
      <c r="CS507" s="393"/>
      <c r="CT507" s="393"/>
      <c r="CU507" s="393"/>
      <c r="CV507" s="393"/>
      <c r="CW507" s="393"/>
      <c r="CX507" s="393"/>
      <c r="CY507" s="393"/>
      <c r="CZ507" s="393"/>
    </row>
    <row r="508" s="397" customFormat="true" ht="25.15" customHeight="true" x14ac:dyDescent="0.2">
      <c r="C508" s="1154" t="s">
        <v>346</v>
      </c>
      <c r="D508" s="1155"/>
      <c r="E508" s="759">
        <v>1.6472231778182175E-2</v>
      </c>
      <c r="F508" s="671"/>
      <c r="G508" s="671"/>
      <c r="H508" s="1155" t="s">
        <v>259</v>
      </c>
      <c r="I508" s="1155"/>
      <c r="J508" s="1155"/>
      <c r="K508" s="1155"/>
      <c r="L508" s="1155"/>
      <c r="M508" s="1155" t="s">
        <v>346</v>
      </c>
      <c r="N508" s="1155"/>
      <c r="O508" s="761">
        <v>3.2017805448088348E-2</v>
      </c>
      <c r="P508" s="671"/>
      <c r="Q508" s="671"/>
      <c r="V508" s="390"/>
      <c r="W508" s="390"/>
      <c r="X508" s="390"/>
      <c r="Y508" s="390"/>
      <c r="Z508" s="390"/>
      <c r="AA508" s="390"/>
      <c r="AB508" s="390"/>
      <c r="AC508" s="390"/>
      <c r="AD508" s="390"/>
      <c r="AE508" s="390"/>
      <c r="AF508" s="390"/>
      <c r="AG508" s="390"/>
      <c r="AH508" s="390"/>
      <c r="AI508" s="390"/>
      <c r="AJ508" s="390"/>
      <c r="AK508" s="390"/>
      <c r="AL508" s="390"/>
      <c r="AM508" s="390"/>
      <c r="AN508" s="390"/>
      <c r="AO508" s="390"/>
      <c r="AP508" s="390"/>
      <c r="AQ508" s="390"/>
      <c r="AR508" s="390"/>
      <c r="AS508" s="390"/>
      <c r="AT508" s="390"/>
      <c r="AU508" s="390"/>
      <c r="AV508" s="390"/>
      <c r="AW508" s="390"/>
      <c r="AX508" s="390"/>
      <c r="AY508" s="390"/>
      <c r="AZ508" s="390"/>
      <c r="BA508" s="392"/>
      <c r="BB508" s="469"/>
      <c r="BC508" s="392"/>
      <c r="BD508" s="392"/>
      <c r="BE508" s="392"/>
      <c r="BF508" s="392"/>
      <c r="BG508" s="392"/>
      <c r="BH508" s="392"/>
      <c r="BI508" s="392"/>
      <c r="BJ508" s="392"/>
      <c r="BK508" s="392"/>
      <c r="BL508" s="392"/>
      <c r="BM508" s="392"/>
      <c r="BN508" s="392"/>
      <c r="BO508" s="392"/>
      <c r="BP508" s="392"/>
      <c r="BQ508" s="392"/>
      <c r="BR508" s="392"/>
      <c r="BS508" s="392"/>
      <c r="BT508" s="392"/>
      <c r="BU508" s="392"/>
      <c r="BV508" s="393"/>
      <c r="BW508" s="393"/>
      <c r="BX508" s="393"/>
      <c r="BY508" s="393"/>
      <c r="BZ508" s="393"/>
      <c r="CA508" s="393"/>
      <c r="CB508" s="393"/>
      <c r="CC508" s="393"/>
      <c r="CD508" s="393"/>
      <c r="CE508" s="393"/>
      <c r="CF508" s="393"/>
      <c r="CG508" s="393"/>
      <c r="CH508" s="393"/>
      <c r="CI508" s="393"/>
      <c r="CJ508" s="393"/>
      <c r="CK508" s="393"/>
      <c r="CL508" s="393"/>
      <c r="CM508" s="393"/>
      <c r="CN508" s="393"/>
      <c r="CO508" s="393"/>
      <c r="CP508" s="393"/>
      <c r="CQ508" s="393"/>
      <c r="CR508" s="393"/>
      <c r="CS508" s="393"/>
      <c r="CT508" s="393"/>
      <c r="CU508" s="393"/>
      <c r="CV508" s="393"/>
      <c r="CW508" s="393"/>
      <c r="CX508" s="393"/>
      <c r="CY508" s="393"/>
      <c r="CZ508" s="393"/>
    </row>
    <row r="509" s="397" customFormat="true" ht="25.15" customHeight="true" x14ac:dyDescent="0.2">
      <c r="C509" s="1154" t="s">
        <v>341</v>
      </c>
      <c r="D509" s="1155"/>
      <c r="E509" s="763">
        <v>3.8724011215939241E-2</v>
      </c>
      <c r="F509" s="671"/>
      <c r="G509" s="671"/>
      <c r="H509" s="1155" t="s">
        <v>204</v>
      </c>
      <c r="I509" s="1155"/>
      <c r="J509" s="1161" t="s">
        <v>260</v>
      </c>
      <c r="K509" s="1162"/>
      <c r="L509" s="1163"/>
      <c r="M509" s="1155" t="s">
        <v>341</v>
      </c>
      <c r="N509" s="1155"/>
      <c r="O509" s="764">
        <v>3.9367154236603114E-2</v>
      </c>
      <c r="P509" s="671"/>
      <c r="Q509" s="671"/>
      <c r="V509" s="390"/>
      <c r="W509" s="390"/>
      <c r="X509" s="390"/>
      <c r="Y509" s="390"/>
      <c r="Z509" s="390"/>
      <c r="AA509" s="390"/>
      <c r="AB509" s="390"/>
      <c r="AC509" s="390"/>
      <c r="AD509" s="390"/>
      <c r="AE509" s="390"/>
      <c r="AF509" s="390"/>
      <c r="AG509" s="390"/>
      <c r="AH509" s="390"/>
      <c r="AI509" s="390"/>
      <c r="AJ509" s="390"/>
      <c r="AK509" s="390"/>
      <c r="AL509" s="390"/>
      <c r="AM509" s="390"/>
      <c r="AN509" s="390"/>
      <c r="AO509" s="390"/>
      <c r="AP509" s="390"/>
      <c r="AQ509" s="390"/>
      <c r="AR509" s="390"/>
      <c r="AS509" s="390"/>
      <c r="AT509" s="390"/>
      <c r="AU509" s="390"/>
      <c r="AV509" s="390"/>
      <c r="AW509" s="390"/>
      <c r="AX509" s="390"/>
      <c r="AY509" s="390"/>
      <c r="AZ509" s="390"/>
      <c r="BA509" s="392"/>
      <c r="BB509" s="469"/>
      <c r="BC509" s="392"/>
      <c r="BD509" s="392"/>
      <c r="BE509" s="392"/>
      <c r="BF509" s="392"/>
      <c r="BG509" s="392"/>
      <c r="BH509" s="392"/>
      <c r="BI509" s="392"/>
      <c r="BJ509" s="392"/>
      <c r="BK509" s="392"/>
      <c r="BL509" s="392"/>
      <c r="BM509" s="392"/>
      <c r="BN509" s="392"/>
      <c r="BO509" s="392"/>
      <c r="BP509" s="392"/>
      <c r="BQ509" s="392"/>
      <c r="BR509" s="392"/>
      <c r="BS509" s="392"/>
      <c r="BT509" s="392"/>
      <c r="BU509" s="392"/>
      <c r="BV509" s="393"/>
      <c r="BW509" s="393"/>
      <c r="BX509" s="393"/>
      <c r="BY509" s="393"/>
      <c r="BZ509" s="393"/>
      <c r="CA509" s="393"/>
      <c r="CB509" s="393"/>
      <c r="CC509" s="393"/>
      <c r="CD509" s="393"/>
      <c r="CE509" s="393"/>
      <c r="CF509" s="393"/>
      <c r="CG509" s="393"/>
      <c r="CH509" s="393"/>
      <c r="CI509" s="393"/>
      <c r="CJ509" s="393"/>
      <c r="CK509" s="393"/>
      <c r="CL509" s="393"/>
      <c r="CM509" s="393"/>
      <c r="CN509" s="393"/>
      <c r="CO509" s="393"/>
      <c r="CP509" s="393"/>
      <c r="CQ509" s="393"/>
      <c r="CR509" s="393"/>
      <c r="CS509" s="393"/>
      <c r="CT509" s="393"/>
      <c r="CU509" s="393"/>
      <c r="CV509" s="393"/>
      <c r="CW509" s="393"/>
      <c r="CX509" s="393"/>
      <c r="CY509" s="393"/>
      <c r="CZ509" s="393"/>
    </row>
    <row r="510" s="397" customFormat="true" ht="25.15" customHeight="true" x14ac:dyDescent="0.2">
      <c r="C510" s="1154"/>
      <c r="D510" s="1155"/>
      <c r="E510" s="671"/>
      <c r="F510" s="671"/>
      <c r="G510" s="671"/>
      <c r="H510" s="1155"/>
      <c r="I510" s="1155"/>
      <c r="J510" s="744" t="s">
        <v>186</v>
      </c>
      <c r="K510" s="745" t="s">
        <v>261</v>
      </c>
      <c r="L510" s="746" t="s">
        <v>262</v>
      </c>
      <c r="M510" s="1155"/>
      <c r="N510" s="1155"/>
      <c r="O510" s="671"/>
      <c r="P510" s="671"/>
      <c r="Q510" s="671"/>
      <c r="V510" s="390"/>
      <c r="W510" s="390"/>
      <c r="X510" s="390"/>
      <c r="Y510" s="390"/>
      <c r="Z510" s="390"/>
      <c r="AA510" s="390"/>
      <c r="AB510" s="390"/>
      <c r="AC510" s="390"/>
      <c r="AD510" s="390"/>
      <c r="AE510" s="390"/>
      <c r="AF510" s="390"/>
      <c r="AG510" s="390"/>
      <c r="AH510" s="390"/>
      <c r="AI510" s="390"/>
      <c r="AJ510" s="390"/>
      <c r="AK510" s="390"/>
      <c r="AL510" s="390"/>
      <c r="AM510" s="390"/>
      <c r="AN510" s="390"/>
      <c r="AO510" s="390"/>
      <c r="AP510" s="390"/>
      <c r="AQ510" s="390"/>
      <c r="AR510" s="390"/>
      <c r="AS510" s="390"/>
      <c r="AT510" s="390"/>
      <c r="AU510" s="390"/>
      <c r="AV510" s="390"/>
      <c r="AW510" s="390"/>
      <c r="AX510" s="390"/>
      <c r="AY510" s="390"/>
      <c r="AZ510" s="390"/>
      <c r="BA510" s="392"/>
      <c r="BB510" s="469"/>
      <c r="BC510" s="392"/>
      <c r="BD510" s="392"/>
      <c r="BE510" s="392"/>
      <c r="BF510" s="392"/>
      <c r="BG510" s="392"/>
      <c r="BH510" s="392"/>
      <c r="BI510" s="392"/>
      <c r="BJ510" s="392"/>
      <c r="BK510" s="392"/>
      <c r="BL510" s="392"/>
      <c r="BM510" s="392"/>
      <c r="BN510" s="392"/>
      <c r="BO510" s="392"/>
      <c r="BP510" s="392"/>
      <c r="BQ510" s="392"/>
      <c r="BR510" s="392"/>
      <c r="BS510" s="392"/>
      <c r="BT510" s="392"/>
      <c r="BU510" s="392"/>
      <c r="BV510" s="393"/>
      <c r="BW510" s="393"/>
      <c r="BX510" s="393"/>
      <c r="BY510" s="393"/>
      <c r="BZ510" s="393"/>
      <c r="CA510" s="393"/>
      <c r="CB510" s="393"/>
      <c r="CC510" s="393"/>
      <c r="CD510" s="393"/>
      <c r="CE510" s="393"/>
      <c r="CF510" s="393"/>
      <c r="CG510" s="393"/>
      <c r="CH510" s="393"/>
      <c r="CI510" s="393"/>
      <c r="CJ510" s="393"/>
      <c r="CK510" s="393"/>
      <c r="CL510" s="393"/>
      <c r="CM510" s="393"/>
      <c r="CN510" s="393"/>
      <c r="CO510" s="393"/>
      <c r="CP510" s="393"/>
      <c r="CQ510" s="393"/>
      <c r="CR510" s="393"/>
      <c r="CS510" s="393"/>
      <c r="CT510" s="393"/>
      <c r="CU510" s="393"/>
      <c r="CV510" s="393"/>
      <c r="CW510" s="393"/>
      <c r="CX510" s="393"/>
      <c r="CY510" s="393"/>
      <c r="CZ510" s="393"/>
    </row>
    <row r="511" s="397" customFormat="true" ht="25.15" customHeight="true" x14ac:dyDescent="0.2">
      <c r="C511" s="1154"/>
      <c r="D511" s="1155"/>
      <c r="E511" s="671"/>
      <c r="F511" s="671"/>
      <c r="G511" s="671"/>
      <c r="H511" s="1155" t="s">
        <v>205</v>
      </c>
      <c r="I511" s="1155"/>
      <c r="J511" s="765">
        <v>4.8860240092404172</v>
      </c>
      <c r="K511" s="766">
        <v>9.9714775698784024</v>
      </c>
      <c r="L511" s="767">
        <v>9.9714775698784024</v>
      </c>
      <c r="M511" s="1155"/>
      <c r="N511" s="1155"/>
      <c r="O511" s="671"/>
      <c r="P511" s="671"/>
      <c r="Q511" s="671"/>
      <c r="V511" s="390"/>
      <c r="W511" s="390"/>
      <c r="X511" s="390"/>
      <c r="Y511" s="390"/>
      <c r="Z511" s="390"/>
      <c r="AA511" s="390"/>
      <c r="AB511" s="390"/>
      <c r="AC511" s="390"/>
      <c r="AD511" s="390"/>
      <c r="AE511" s="390"/>
      <c r="AF511" s="390"/>
      <c r="AG511" s="390"/>
      <c r="AH511" s="390"/>
      <c r="AI511" s="390"/>
      <c r="AJ511" s="390"/>
      <c r="AK511" s="390"/>
      <c r="AL511" s="390"/>
      <c r="AM511" s="390"/>
      <c r="AN511" s="390"/>
      <c r="AO511" s="390"/>
      <c r="AP511" s="390"/>
      <c r="AQ511" s="390"/>
      <c r="AR511" s="390"/>
      <c r="AS511" s="390"/>
      <c r="AT511" s="390"/>
      <c r="AU511" s="390"/>
      <c r="AV511" s="390"/>
      <c r="AW511" s="390"/>
      <c r="AX511" s="390"/>
      <c r="AY511" s="390"/>
      <c r="AZ511" s="390"/>
      <c r="BA511" s="392"/>
      <c r="BB511" s="469"/>
      <c r="BC511" s="392"/>
      <c r="BD511" s="392"/>
      <c r="BE511" s="392"/>
      <c r="BF511" s="392"/>
      <c r="BG511" s="392"/>
      <c r="BH511" s="392"/>
      <c r="BI511" s="392"/>
      <c r="BJ511" s="392"/>
      <c r="BK511" s="392"/>
      <c r="BL511" s="392"/>
      <c r="BM511" s="392"/>
      <c r="BN511" s="392"/>
      <c r="BO511" s="392"/>
      <c r="BP511" s="392"/>
      <c r="BQ511" s="392"/>
      <c r="BR511" s="392"/>
      <c r="BS511" s="392"/>
      <c r="BT511" s="392"/>
      <c r="BU511" s="392"/>
      <c r="BV511" s="393"/>
      <c r="BW511" s="393"/>
      <c r="BX511" s="393"/>
      <c r="BY511" s="393"/>
      <c r="BZ511" s="393"/>
      <c r="CA511" s="393"/>
      <c r="CB511" s="393"/>
      <c r="CC511" s="393"/>
      <c r="CD511" s="393"/>
      <c r="CE511" s="393"/>
      <c r="CF511" s="393"/>
      <c r="CG511" s="393"/>
      <c r="CH511" s="393"/>
      <c r="CI511" s="393"/>
      <c r="CJ511" s="393"/>
      <c r="CK511" s="393"/>
      <c r="CL511" s="393"/>
      <c r="CM511" s="393"/>
      <c r="CN511" s="393"/>
      <c r="CO511" s="393"/>
      <c r="CP511" s="393"/>
      <c r="CQ511" s="393"/>
      <c r="CR511" s="393"/>
      <c r="CS511" s="393"/>
      <c r="CT511" s="393"/>
      <c r="CU511" s="393"/>
      <c r="CV511" s="393"/>
      <c r="CW511" s="393"/>
      <c r="CX511" s="393"/>
      <c r="CY511" s="393"/>
      <c r="CZ511" s="393"/>
    </row>
    <row r="512" s="397" customFormat="true" ht="25.15" customHeight="true" x14ac:dyDescent="0.2">
      <c r="C512" s="1154" t="s">
        <v>259</v>
      </c>
      <c r="D512" s="1155"/>
      <c r="E512" s="1155"/>
      <c r="F512" s="1155"/>
      <c r="G512" s="1155"/>
      <c r="H512" s="1155"/>
      <c r="I512" s="1155"/>
      <c r="J512" s="671"/>
      <c r="K512" s="671"/>
      <c r="L512" s="671"/>
      <c r="M512" s="1155" t="s">
        <v>259</v>
      </c>
      <c r="N512" s="1155"/>
      <c r="O512" s="1155"/>
      <c r="P512" s="1155"/>
      <c r="Q512" s="1155"/>
      <c r="V512" s="390"/>
      <c r="W512" s="390"/>
      <c r="X512" s="390"/>
      <c r="Y512" s="390"/>
      <c r="Z512" s="390"/>
      <c r="AA512" s="390"/>
      <c r="AB512" s="390"/>
      <c r="AC512" s="390"/>
      <c r="AD512" s="390"/>
      <c r="AE512" s="390"/>
      <c r="AF512" s="390"/>
      <c r="AG512" s="390"/>
      <c r="AH512" s="390"/>
      <c r="AI512" s="390"/>
      <c r="AJ512" s="390"/>
      <c r="AK512" s="390"/>
      <c r="AL512" s="390"/>
      <c r="AM512" s="390"/>
      <c r="AN512" s="390"/>
      <c r="AO512" s="390"/>
      <c r="AP512" s="390"/>
      <c r="AQ512" s="390"/>
      <c r="AR512" s="390"/>
      <c r="AS512" s="390"/>
      <c r="AT512" s="390"/>
      <c r="AU512" s="390"/>
      <c r="AV512" s="390"/>
      <c r="AW512" s="390"/>
      <c r="AX512" s="390"/>
      <c r="AY512" s="390"/>
      <c r="AZ512" s="390"/>
      <c r="BA512" s="392"/>
      <c r="BB512" s="469"/>
      <c r="BC512" s="392"/>
      <c r="BD512" s="392"/>
      <c r="BE512" s="392"/>
      <c r="BF512" s="392"/>
      <c r="BG512" s="392"/>
      <c r="BH512" s="392"/>
      <c r="BI512" s="392"/>
      <c r="BJ512" s="392"/>
      <c r="BK512" s="392"/>
      <c r="BL512" s="392"/>
      <c r="BM512" s="392"/>
      <c r="BN512" s="392"/>
      <c r="BO512" s="392"/>
      <c r="BP512" s="392"/>
      <c r="BQ512" s="392"/>
      <c r="BR512" s="392"/>
      <c r="BS512" s="392"/>
      <c r="BT512" s="392"/>
      <c r="BU512" s="392"/>
      <c r="BV512" s="393"/>
      <c r="BW512" s="393"/>
      <c r="BX512" s="393"/>
      <c r="BY512" s="393"/>
      <c r="BZ512" s="393"/>
      <c r="CA512" s="393"/>
      <c r="CB512" s="393"/>
      <c r="CC512" s="393"/>
      <c r="CD512" s="393"/>
      <c r="CE512" s="393"/>
      <c r="CF512" s="393"/>
      <c r="CG512" s="393"/>
      <c r="CH512" s="393"/>
      <c r="CI512" s="393"/>
      <c r="CJ512" s="393"/>
      <c r="CK512" s="393"/>
      <c r="CL512" s="393"/>
      <c r="CM512" s="393"/>
      <c r="CN512" s="393"/>
      <c r="CO512" s="393"/>
      <c r="CP512" s="393"/>
      <c r="CQ512" s="393"/>
      <c r="CR512" s="393"/>
      <c r="CS512" s="393"/>
      <c r="CT512" s="393"/>
      <c r="CU512" s="393"/>
      <c r="CV512" s="393"/>
      <c r="CW512" s="393"/>
      <c r="CX512" s="393"/>
      <c r="CY512" s="393"/>
      <c r="CZ512" s="393"/>
    </row>
    <row r="513" s="397" customFormat="true" ht="25.15" customHeight="true" x14ac:dyDescent="0.2">
      <c r="C513" s="1154" t="s">
        <v>204</v>
      </c>
      <c r="D513" s="1155"/>
      <c r="E513" s="1161" t="s">
        <v>260</v>
      </c>
      <c r="F513" s="1162"/>
      <c r="G513" s="1163"/>
      <c r="H513" s="1155"/>
      <c r="I513" s="1155"/>
      <c r="J513" s="671"/>
      <c r="K513" s="671"/>
      <c r="L513" s="671"/>
      <c r="M513" s="1155" t="s">
        <v>204</v>
      </c>
      <c r="N513" s="1155"/>
      <c r="O513" s="1161" t="s">
        <v>260</v>
      </c>
      <c r="P513" s="1162"/>
      <c r="Q513" s="1163"/>
      <c r="V513" s="390"/>
      <c r="W513" s="390"/>
      <c r="X513" s="390"/>
      <c r="Y513" s="390"/>
      <c r="Z513" s="390"/>
      <c r="AA513" s="390"/>
      <c r="AB513" s="390"/>
      <c r="AC513" s="390"/>
      <c r="AD513" s="390"/>
      <c r="AE513" s="390"/>
      <c r="AF513" s="390"/>
      <c r="AG513" s="390"/>
      <c r="AH513" s="390"/>
      <c r="AI513" s="390"/>
      <c r="AJ513" s="390"/>
      <c r="AK513" s="390"/>
      <c r="AL513" s="390"/>
      <c r="AM513" s="390"/>
      <c r="AN513" s="390"/>
      <c r="AO513" s="390"/>
      <c r="AP513" s="390"/>
      <c r="AQ513" s="390"/>
      <c r="AR513" s="390"/>
      <c r="AS513" s="390"/>
      <c r="AT513" s="390"/>
      <c r="AU513" s="390"/>
      <c r="AV513" s="390"/>
      <c r="AW513" s="390"/>
      <c r="AX513" s="390"/>
      <c r="AY513" s="390"/>
      <c r="AZ513" s="390"/>
      <c r="BA513" s="392"/>
      <c r="BB513" s="469"/>
      <c r="BC513" s="392"/>
      <c r="BD513" s="392"/>
      <c r="BE513" s="392"/>
      <c r="BF513" s="392"/>
      <c r="BG513" s="392"/>
      <c r="BH513" s="392"/>
      <c r="BI513" s="392"/>
      <c r="BJ513" s="392"/>
      <c r="BK513" s="392"/>
      <c r="BL513" s="392"/>
      <c r="BM513" s="392"/>
      <c r="BN513" s="392"/>
      <c r="BO513" s="392"/>
      <c r="BP513" s="392"/>
      <c r="BQ513" s="392"/>
      <c r="BR513" s="392"/>
      <c r="BS513" s="392"/>
      <c r="BT513" s="392"/>
      <c r="BU513" s="392"/>
      <c r="BV513" s="393"/>
      <c r="BW513" s="393"/>
      <c r="BX513" s="393"/>
      <c r="BY513" s="393"/>
      <c r="BZ513" s="393"/>
      <c r="CA513" s="393"/>
      <c r="CB513" s="393"/>
      <c r="CC513" s="393"/>
      <c r="CD513" s="393"/>
      <c r="CE513" s="393"/>
      <c r="CF513" s="393"/>
      <c r="CG513" s="393"/>
      <c r="CH513" s="393"/>
      <c r="CI513" s="393"/>
      <c r="CJ513" s="393"/>
      <c r="CK513" s="393"/>
      <c r="CL513" s="393"/>
      <c r="CM513" s="393"/>
      <c r="CN513" s="393"/>
      <c r="CO513" s="393"/>
      <c r="CP513" s="393"/>
      <c r="CQ513" s="393"/>
      <c r="CR513" s="393"/>
      <c r="CS513" s="393"/>
      <c r="CT513" s="393"/>
      <c r="CU513" s="393"/>
      <c r="CV513" s="393"/>
      <c r="CW513" s="393"/>
      <c r="CX513" s="393"/>
      <c r="CY513" s="393"/>
      <c r="CZ513" s="393"/>
    </row>
    <row r="514" s="397" customFormat="true" ht="25.15" customHeight="true" x14ac:dyDescent="0.2">
      <c r="C514" s="1155"/>
      <c r="D514" s="1155"/>
      <c r="E514" s="747" t="s">
        <v>186</v>
      </c>
      <c r="F514" s="748" t="s">
        <v>261</v>
      </c>
      <c r="G514" s="749" t="s">
        <v>262</v>
      </c>
      <c r="H514" s="1155" t="s">
        <v>263</v>
      </c>
      <c r="I514" s="1155"/>
      <c r="J514" s="1155"/>
      <c r="K514" s="671"/>
      <c r="L514" s="671"/>
      <c r="M514" s="1155"/>
      <c r="N514" s="1155"/>
      <c r="O514" s="750" t="s">
        <v>186</v>
      </c>
      <c r="P514" s="751" t="s">
        <v>261</v>
      </c>
      <c r="Q514" s="752" t="s">
        <v>262</v>
      </c>
      <c r="V514" s="390"/>
      <c r="W514" s="390"/>
      <c r="X514" s="390"/>
      <c r="Y514" s="390"/>
      <c r="Z514" s="390"/>
      <c r="AA514" s="390"/>
      <c r="AB514" s="390"/>
      <c r="AC514" s="390"/>
      <c r="AD514" s="390"/>
      <c r="AE514" s="390"/>
      <c r="AF514" s="390"/>
      <c r="AG514" s="390"/>
      <c r="AH514" s="390"/>
      <c r="AI514" s="390"/>
      <c r="AJ514" s="390"/>
      <c r="AK514" s="390"/>
      <c r="AL514" s="390"/>
      <c r="AM514" s="390"/>
      <c r="AN514" s="390"/>
      <c r="AO514" s="390"/>
      <c r="AP514" s="390"/>
      <c r="AQ514" s="390"/>
      <c r="AR514" s="390"/>
      <c r="AS514" s="390"/>
      <c r="AT514" s="390"/>
      <c r="AU514" s="390"/>
      <c r="AV514" s="390"/>
      <c r="AW514" s="390"/>
      <c r="AX514" s="390"/>
      <c r="AY514" s="390"/>
      <c r="AZ514" s="390"/>
      <c r="BA514" s="392"/>
      <c r="BB514" s="469"/>
      <c r="BC514" s="392"/>
      <c r="BD514" s="392"/>
      <c r="BE514" s="392"/>
      <c r="BF514" s="392"/>
      <c r="BG514" s="392"/>
      <c r="BH514" s="392"/>
      <c r="BI514" s="392"/>
      <c r="BJ514" s="392"/>
      <c r="BK514" s="392"/>
      <c r="BL514" s="392"/>
      <c r="BM514" s="392"/>
      <c r="BN514" s="392"/>
      <c r="BO514" s="392"/>
      <c r="BP514" s="392"/>
      <c r="BQ514" s="392"/>
      <c r="BR514" s="392"/>
      <c r="BS514" s="392"/>
      <c r="BT514" s="392"/>
      <c r="BU514" s="392"/>
      <c r="BV514" s="393"/>
      <c r="BW514" s="393"/>
      <c r="BX514" s="393"/>
      <c r="BY514" s="393"/>
      <c r="BZ514" s="393"/>
      <c r="CA514" s="393"/>
      <c r="CB514" s="393"/>
      <c r="CC514" s="393"/>
      <c r="CD514" s="393"/>
      <c r="CE514" s="393"/>
      <c r="CF514" s="393"/>
      <c r="CG514" s="393"/>
      <c r="CH514" s="393"/>
      <c r="CI514" s="393"/>
      <c r="CJ514" s="393"/>
      <c r="CK514" s="393"/>
      <c r="CL514" s="393"/>
      <c r="CM514" s="393"/>
      <c r="CN514" s="393"/>
      <c r="CO514" s="393"/>
      <c r="CP514" s="393"/>
      <c r="CQ514" s="393"/>
      <c r="CR514" s="393"/>
      <c r="CS514" s="393"/>
      <c r="CT514" s="393"/>
      <c r="CU514" s="393"/>
      <c r="CV514" s="393"/>
      <c r="CW514" s="393"/>
      <c r="CX514" s="393"/>
      <c r="CY514" s="393"/>
      <c r="CZ514" s="393"/>
    </row>
    <row r="515" s="397" customFormat="true" ht="25.15" customHeight="true" x14ac:dyDescent="0.2">
      <c r="C515" s="1154" t="s">
        <v>205</v>
      </c>
      <c r="D515" s="1155"/>
      <c r="E515" s="768">
        <v>5.2300538110698991</v>
      </c>
      <c r="F515" s="769">
        <v>10.255007472686078</v>
      </c>
      <c r="G515" s="770">
        <v>10.255007472686078</v>
      </c>
      <c r="H515" s="1155"/>
      <c r="I515" s="1155"/>
      <c r="J515" s="753" t="s">
        <v>204</v>
      </c>
      <c r="K515" s="671"/>
      <c r="L515" s="671"/>
      <c r="M515" s="1155" t="s">
        <v>205</v>
      </c>
      <c r="N515" s="1155"/>
      <c r="O515" s="771">
        <v>4.9933259353612724</v>
      </c>
      <c r="P515" s="772">
        <v>9.7908351673750431</v>
      </c>
      <c r="Q515" s="773">
        <v>9.7908351673750431</v>
      </c>
      <c r="V515" s="390"/>
      <c r="W515" s="390"/>
      <c r="X515" s="390"/>
      <c r="Y515" s="390"/>
      <c r="Z515" s="390"/>
      <c r="AA515" s="390"/>
      <c r="AB515" s="390"/>
      <c r="AC515" s="390"/>
      <c r="AD515" s="390"/>
      <c r="AE515" s="390"/>
      <c r="AF515" s="390"/>
      <c r="AG515" s="390"/>
      <c r="AH515" s="390"/>
      <c r="AI515" s="390"/>
      <c r="AJ515" s="390"/>
      <c r="AK515" s="390"/>
      <c r="AL515" s="390"/>
      <c r="AM515" s="390"/>
      <c r="AN515" s="390"/>
      <c r="AO515" s="390"/>
      <c r="AP515" s="390"/>
      <c r="AQ515" s="390"/>
      <c r="AR515" s="390"/>
      <c r="AS515" s="390"/>
      <c r="AT515" s="390"/>
      <c r="AU515" s="390"/>
      <c r="AV515" s="390"/>
      <c r="AW515" s="390"/>
      <c r="AX515" s="390"/>
      <c r="AY515" s="390"/>
      <c r="AZ515" s="390"/>
      <c r="BA515" s="392"/>
      <c r="BB515" s="469"/>
      <c r="BC515" s="392"/>
      <c r="BD515" s="392"/>
      <c r="BE515" s="392"/>
      <c r="BF515" s="392"/>
      <c r="BG515" s="392"/>
      <c r="BH515" s="392"/>
      <c r="BI515" s="392"/>
      <c r="BJ515" s="392"/>
      <c r="BK515" s="392"/>
      <c r="BL515" s="392"/>
      <c r="BM515" s="392"/>
      <c r="BN515" s="392"/>
      <c r="BO515" s="392"/>
      <c r="BP515" s="392"/>
      <c r="BQ515" s="392"/>
      <c r="BR515" s="392"/>
      <c r="BS515" s="392"/>
      <c r="BT515" s="392"/>
      <c r="BU515" s="392"/>
      <c r="BV515" s="393"/>
      <c r="BW515" s="393"/>
      <c r="BX515" s="393"/>
      <c r="BY515" s="393"/>
      <c r="BZ515" s="393"/>
      <c r="CA515" s="393"/>
      <c r="CB515" s="393"/>
      <c r="CC515" s="393"/>
      <c r="CD515" s="393"/>
      <c r="CE515" s="393"/>
      <c r="CF515" s="393"/>
      <c r="CG515" s="393"/>
      <c r="CH515" s="393"/>
      <c r="CI515" s="393"/>
      <c r="CJ515" s="393"/>
      <c r="CK515" s="393"/>
      <c r="CL515" s="393"/>
      <c r="CM515" s="393"/>
      <c r="CN515" s="393"/>
      <c r="CO515" s="393"/>
      <c r="CP515" s="393"/>
      <c r="CQ515" s="393"/>
      <c r="CR515" s="393"/>
      <c r="CS515" s="393"/>
      <c r="CT515" s="393"/>
      <c r="CU515" s="393"/>
      <c r="CV515" s="393"/>
      <c r="CW515" s="393"/>
      <c r="CX515" s="393"/>
      <c r="CY515" s="393"/>
      <c r="CZ515" s="393"/>
    </row>
    <row r="516" s="397" customFormat="true" ht="25.15" customHeight="true" x14ac:dyDescent="0.2">
      <c r="C516" s="1154"/>
      <c r="D516" s="1155"/>
      <c r="E516" s="671"/>
      <c r="F516" s="671"/>
      <c r="G516" s="671"/>
      <c r="H516" s="1155"/>
      <c r="I516" s="1155"/>
      <c r="J516" s="774" t="s">
        <v>205</v>
      </c>
      <c r="K516" s="671"/>
      <c r="L516" s="671"/>
      <c r="M516" s="1155"/>
      <c r="N516" s="1155"/>
      <c r="O516" s="671"/>
      <c r="P516" s="671"/>
      <c r="Q516" s="671"/>
      <c r="V516" s="390"/>
      <c r="W516" s="390"/>
      <c r="X516" s="390"/>
      <c r="Y516" s="390"/>
      <c r="Z516" s="390"/>
      <c r="AA516" s="390"/>
      <c r="AB516" s="390"/>
      <c r="AC516" s="390"/>
      <c r="AD516" s="390"/>
      <c r="AE516" s="390"/>
      <c r="AF516" s="390"/>
      <c r="AG516" s="390"/>
      <c r="AH516" s="390"/>
      <c r="AI516" s="390"/>
      <c r="AJ516" s="390"/>
      <c r="AK516" s="390"/>
      <c r="AL516" s="390"/>
      <c r="AM516" s="390"/>
      <c r="AN516" s="390"/>
      <c r="AO516" s="390"/>
      <c r="AP516" s="390"/>
      <c r="AQ516" s="390"/>
      <c r="AR516" s="390"/>
      <c r="AS516" s="390"/>
      <c r="AT516" s="390"/>
      <c r="AU516" s="390"/>
      <c r="AV516" s="390"/>
      <c r="AW516" s="390"/>
      <c r="AX516" s="390"/>
      <c r="AY516" s="390"/>
      <c r="AZ516" s="390"/>
      <c r="BA516" s="392"/>
      <c r="BB516" s="469"/>
      <c r="BC516" s="392"/>
      <c r="BD516" s="392"/>
      <c r="BE516" s="392"/>
      <c r="BF516" s="392"/>
      <c r="BG516" s="392"/>
      <c r="BH516" s="392"/>
      <c r="BI516" s="392"/>
      <c r="BJ516" s="392"/>
      <c r="BK516" s="392"/>
      <c r="BL516" s="392"/>
      <c r="BM516" s="392"/>
      <c r="BN516" s="392"/>
      <c r="BO516" s="392"/>
      <c r="BP516" s="392"/>
      <c r="BQ516" s="392"/>
      <c r="BR516" s="392"/>
      <c r="BS516" s="392"/>
      <c r="BT516" s="392"/>
      <c r="BU516" s="392"/>
      <c r="BV516" s="393"/>
      <c r="BW516" s="393"/>
      <c r="BX516" s="393"/>
      <c r="BY516" s="393"/>
      <c r="BZ516" s="393"/>
      <c r="CA516" s="393"/>
      <c r="CB516" s="393"/>
      <c r="CC516" s="393"/>
      <c r="CD516" s="393"/>
      <c r="CE516" s="393"/>
      <c r="CF516" s="393"/>
      <c r="CG516" s="393"/>
      <c r="CH516" s="393"/>
      <c r="CI516" s="393"/>
      <c r="CJ516" s="393"/>
      <c r="CK516" s="393"/>
      <c r="CL516" s="393"/>
      <c r="CM516" s="393"/>
      <c r="CN516" s="393"/>
      <c r="CO516" s="393"/>
      <c r="CP516" s="393"/>
      <c r="CQ516" s="393"/>
      <c r="CR516" s="393"/>
      <c r="CS516" s="393"/>
      <c r="CT516" s="393"/>
      <c r="CU516" s="393"/>
      <c r="CV516" s="393"/>
      <c r="CW516" s="393"/>
      <c r="CX516" s="393"/>
      <c r="CY516" s="393"/>
      <c r="CZ516" s="393"/>
    </row>
    <row r="517" s="397" customFormat="true" ht="25.15" customHeight="true" x14ac:dyDescent="0.2">
      <c r="C517" s="1154"/>
      <c r="D517" s="1155"/>
      <c r="E517" s="671"/>
      <c r="F517" s="671"/>
      <c r="G517" s="671"/>
      <c r="H517" s="1155" t="s">
        <v>368</v>
      </c>
      <c r="I517" s="1155"/>
      <c r="J517" s="757">
        <v>-2.9947159825473978E-3</v>
      </c>
      <c r="K517" s="671"/>
      <c r="L517" s="671"/>
      <c r="M517" s="1155"/>
      <c r="N517" s="1155"/>
      <c r="O517" s="671"/>
      <c r="P517" s="671"/>
      <c r="Q517" s="671"/>
      <c r="V517" s="390"/>
      <c r="W517" s="390"/>
      <c r="X517" s="390"/>
      <c r="Y517" s="390"/>
      <c r="Z517" s="390"/>
      <c r="AA517" s="390"/>
      <c r="AB517" s="390"/>
      <c r="AC517" s="390"/>
      <c r="AD517" s="390"/>
      <c r="AE517" s="390"/>
      <c r="AF517" s="390"/>
      <c r="AG517" s="390"/>
      <c r="AH517" s="390"/>
      <c r="AI517" s="390"/>
      <c r="AJ517" s="390"/>
      <c r="AK517" s="390"/>
      <c r="AL517" s="390"/>
      <c r="AM517" s="390"/>
      <c r="AN517" s="390"/>
      <c r="AO517" s="390"/>
      <c r="AP517" s="390"/>
      <c r="AQ517" s="390"/>
      <c r="AR517" s="390"/>
      <c r="AS517" s="390"/>
      <c r="AT517" s="390"/>
      <c r="AU517" s="390"/>
      <c r="AV517" s="390"/>
      <c r="AW517" s="390"/>
      <c r="AX517" s="390"/>
      <c r="AY517" s="390"/>
      <c r="AZ517" s="390"/>
      <c r="BA517" s="392"/>
      <c r="BB517" s="469"/>
      <c r="BC517" s="392"/>
      <c r="BD517" s="392"/>
      <c r="BE517" s="392"/>
      <c r="BF517" s="392"/>
      <c r="BG517" s="392"/>
      <c r="BH517" s="392"/>
      <c r="BI517" s="392"/>
      <c r="BJ517" s="392"/>
      <c r="BK517" s="392"/>
      <c r="BL517" s="392"/>
      <c r="BM517" s="392"/>
      <c r="BN517" s="392"/>
      <c r="BO517" s="392"/>
      <c r="BP517" s="392"/>
      <c r="BQ517" s="392"/>
      <c r="BR517" s="392"/>
      <c r="BS517" s="392"/>
      <c r="BT517" s="392"/>
      <c r="BU517" s="392"/>
      <c r="BV517" s="393"/>
      <c r="BW517" s="393"/>
      <c r="BX517" s="393"/>
      <c r="BY517" s="393"/>
      <c r="BZ517" s="393"/>
      <c r="CA517" s="393"/>
      <c r="CB517" s="393"/>
      <c r="CC517" s="393"/>
      <c r="CD517" s="393"/>
      <c r="CE517" s="393"/>
      <c r="CF517" s="393"/>
      <c r="CG517" s="393"/>
      <c r="CH517" s="393"/>
      <c r="CI517" s="393"/>
      <c r="CJ517" s="393"/>
      <c r="CK517" s="393"/>
      <c r="CL517" s="393"/>
      <c r="CM517" s="393"/>
      <c r="CN517" s="393"/>
      <c r="CO517" s="393"/>
      <c r="CP517" s="393"/>
      <c r="CQ517" s="393"/>
      <c r="CR517" s="393"/>
      <c r="CS517" s="393"/>
      <c r="CT517" s="393"/>
      <c r="CU517" s="393"/>
      <c r="CV517" s="393"/>
      <c r="CW517" s="393"/>
      <c r="CX517" s="393"/>
      <c r="CY517" s="393"/>
      <c r="CZ517" s="393"/>
    </row>
    <row r="518" s="397" customFormat="true" ht="25.15" customHeight="true" x14ac:dyDescent="0.2">
      <c r="C518" s="1154" t="s">
        <v>263</v>
      </c>
      <c r="D518" s="1155"/>
      <c r="E518" s="1155"/>
      <c r="F518" s="671"/>
      <c r="G518" s="671"/>
      <c r="H518" s="1155" t="s">
        <v>253</v>
      </c>
      <c r="I518" s="1155"/>
      <c r="J518" s="760">
        <v>2.3928270231140487E-2</v>
      </c>
      <c r="K518" s="671"/>
      <c r="L518" s="671"/>
      <c r="M518" s="1155" t="s">
        <v>263</v>
      </c>
      <c r="N518" s="1155"/>
      <c r="O518" s="1155"/>
      <c r="P518" s="671"/>
      <c r="Q518" s="671"/>
      <c r="V518" s="390"/>
      <c r="W518" s="390"/>
      <c r="X518" s="390"/>
      <c r="Y518" s="390"/>
      <c r="Z518" s="390"/>
      <c r="AA518" s="390"/>
      <c r="AB518" s="390"/>
      <c r="AC518" s="390"/>
      <c r="AD518" s="390"/>
      <c r="AE518" s="390"/>
      <c r="AF518" s="390"/>
      <c r="AG518" s="390"/>
      <c r="AH518" s="390"/>
      <c r="AI518" s="390"/>
      <c r="AJ518" s="390"/>
      <c r="AK518" s="390"/>
      <c r="AL518" s="390"/>
      <c r="AM518" s="390"/>
      <c r="AN518" s="390"/>
      <c r="AO518" s="390"/>
      <c r="AP518" s="390"/>
      <c r="AQ518" s="390"/>
      <c r="AR518" s="390"/>
      <c r="AS518" s="390"/>
      <c r="AT518" s="390"/>
      <c r="AU518" s="390"/>
      <c r="AV518" s="390"/>
      <c r="AW518" s="390"/>
      <c r="AX518" s="390"/>
      <c r="AY518" s="390"/>
      <c r="AZ518" s="390"/>
      <c r="BA518" s="392"/>
      <c r="BB518" s="469"/>
      <c r="BC518" s="392"/>
      <c r="BD518" s="392"/>
      <c r="BE518" s="392"/>
      <c r="BF518" s="392"/>
      <c r="BG518" s="392"/>
      <c r="BH518" s="392"/>
      <c r="BI518" s="392"/>
      <c r="BJ518" s="392"/>
      <c r="BK518" s="392"/>
      <c r="BL518" s="392"/>
      <c r="BM518" s="392"/>
      <c r="BN518" s="392"/>
      <c r="BO518" s="392"/>
      <c r="BP518" s="392"/>
      <c r="BQ518" s="392"/>
      <c r="BR518" s="392"/>
      <c r="BS518" s="392"/>
      <c r="BT518" s="392"/>
      <c r="BU518" s="392"/>
      <c r="BV518" s="393"/>
      <c r="BW518" s="393"/>
      <c r="BX518" s="393"/>
      <c r="BY518" s="393"/>
      <c r="BZ518" s="393"/>
      <c r="CA518" s="393"/>
      <c r="CB518" s="393"/>
      <c r="CC518" s="393"/>
      <c r="CD518" s="393"/>
      <c r="CE518" s="393"/>
      <c r="CF518" s="393"/>
      <c r="CG518" s="393"/>
      <c r="CH518" s="393"/>
      <c r="CI518" s="393"/>
      <c r="CJ518" s="393"/>
      <c r="CK518" s="393"/>
      <c r="CL518" s="393"/>
      <c r="CM518" s="393"/>
      <c r="CN518" s="393"/>
      <c r="CO518" s="393"/>
      <c r="CP518" s="393"/>
      <c r="CQ518" s="393"/>
      <c r="CR518" s="393"/>
      <c r="CS518" s="393"/>
      <c r="CT518" s="393"/>
      <c r="CU518" s="393"/>
      <c r="CV518" s="393"/>
      <c r="CW518" s="393"/>
      <c r="CX518" s="393"/>
      <c r="CY518" s="393"/>
      <c r="CZ518" s="393"/>
    </row>
    <row r="519" s="397" customFormat="true" ht="25.15" customHeight="true" x14ac:dyDescent="0.2">
      <c r="C519" s="1154"/>
      <c r="D519" s="1155"/>
      <c r="E519" s="754" t="s">
        <v>204</v>
      </c>
      <c r="F519" s="671"/>
      <c r="G519" s="671"/>
      <c r="H519" s="1155" t="s">
        <v>338</v>
      </c>
      <c r="I519" s="1155"/>
      <c r="J519" s="760">
        <v>6.1280891183853728E-2</v>
      </c>
      <c r="K519" s="671"/>
      <c r="L519" s="671"/>
      <c r="M519" s="1155"/>
      <c r="N519" s="1155"/>
      <c r="O519" s="755" t="s">
        <v>204</v>
      </c>
      <c r="P519" s="671"/>
      <c r="Q519" s="671"/>
      <c r="V519" s="390"/>
      <c r="W519" s="390"/>
      <c r="X519" s="390"/>
      <c r="Y519" s="390"/>
      <c r="Z519" s="390"/>
      <c r="AA519" s="390"/>
      <c r="AB519" s="390"/>
      <c r="AC519" s="390"/>
      <c r="AD519" s="390"/>
      <c r="AE519" s="390"/>
      <c r="AF519" s="390"/>
      <c r="AG519" s="390"/>
      <c r="AH519" s="390"/>
      <c r="AI519" s="390"/>
      <c r="AJ519" s="390"/>
      <c r="AK519" s="390"/>
      <c r="AL519" s="390"/>
      <c r="AM519" s="390"/>
      <c r="AN519" s="390"/>
      <c r="AO519" s="390"/>
      <c r="AP519" s="390"/>
      <c r="AQ519" s="390"/>
      <c r="AR519" s="390"/>
      <c r="AS519" s="390"/>
      <c r="AT519" s="390"/>
      <c r="AU519" s="390"/>
      <c r="AV519" s="390"/>
      <c r="AW519" s="390"/>
      <c r="AX519" s="390"/>
      <c r="AY519" s="390"/>
      <c r="AZ519" s="390"/>
      <c r="BA519" s="392"/>
      <c r="BB519" s="469"/>
      <c r="BC519" s="392"/>
      <c r="BD519" s="392"/>
      <c r="BE519" s="392"/>
      <c r="BF519" s="392"/>
      <c r="BG519" s="392"/>
      <c r="BH519" s="392"/>
      <c r="BI519" s="392"/>
      <c r="BJ519" s="392"/>
      <c r="BK519" s="392"/>
      <c r="BL519" s="392"/>
      <c r="BM519" s="392"/>
      <c r="BN519" s="392"/>
      <c r="BO519" s="392"/>
      <c r="BP519" s="392"/>
      <c r="BQ519" s="392"/>
      <c r="BR519" s="392"/>
      <c r="BS519" s="392"/>
      <c r="BT519" s="392"/>
      <c r="BU519" s="392"/>
      <c r="BV519" s="393"/>
      <c r="BW519" s="393"/>
      <c r="BX519" s="393"/>
      <c r="BY519" s="393"/>
      <c r="BZ519" s="393"/>
      <c r="CA519" s="393"/>
      <c r="CB519" s="393"/>
      <c r="CC519" s="393"/>
      <c r="CD519" s="393"/>
      <c r="CE519" s="393"/>
      <c r="CF519" s="393"/>
      <c r="CG519" s="393"/>
      <c r="CH519" s="393"/>
      <c r="CI519" s="393"/>
      <c r="CJ519" s="393"/>
      <c r="CK519" s="393"/>
      <c r="CL519" s="393"/>
      <c r="CM519" s="393"/>
      <c r="CN519" s="393"/>
      <c r="CO519" s="393"/>
      <c r="CP519" s="393"/>
      <c r="CQ519" s="393"/>
      <c r="CR519" s="393"/>
      <c r="CS519" s="393"/>
      <c r="CT519" s="393"/>
      <c r="CU519" s="393"/>
      <c r="CV519" s="393"/>
      <c r="CW519" s="393"/>
      <c r="CX519" s="393"/>
      <c r="CY519" s="393"/>
      <c r="CZ519" s="393"/>
    </row>
    <row r="520" s="397" customFormat="true" ht="25.15" customHeight="true" x14ac:dyDescent="0.2">
      <c r="C520" s="1155"/>
      <c r="D520" s="1155"/>
      <c r="E520" s="775" t="s">
        <v>205</v>
      </c>
      <c r="F520" s="671"/>
      <c r="G520" s="671"/>
      <c r="H520" s="1155" t="s">
        <v>339</v>
      </c>
      <c r="I520" s="1155"/>
      <c r="J520" s="760">
        <v>5.4124375189644643E-2</v>
      </c>
      <c r="K520" s="671"/>
      <c r="L520" s="671"/>
      <c r="M520" s="1155"/>
      <c r="N520" s="1155"/>
      <c r="O520" s="776" t="s">
        <v>205</v>
      </c>
      <c r="P520" s="671"/>
      <c r="Q520" s="671"/>
      <c r="V520" s="390"/>
      <c r="W520" s="390"/>
      <c r="X520" s="390"/>
      <c r="Y520" s="390"/>
      <c r="Z520" s="390"/>
      <c r="AA520" s="390"/>
      <c r="AB520" s="390"/>
      <c r="AC520" s="390"/>
      <c r="AD520" s="390"/>
      <c r="AE520" s="390"/>
      <c r="AF520" s="390"/>
      <c r="AG520" s="390"/>
      <c r="AH520" s="390"/>
      <c r="AI520" s="390"/>
      <c r="AJ520" s="390"/>
      <c r="AK520" s="390"/>
      <c r="AL520" s="390"/>
      <c r="AM520" s="390"/>
      <c r="AN520" s="390"/>
      <c r="AO520" s="390"/>
      <c r="AP520" s="390"/>
      <c r="AQ520" s="390"/>
      <c r="AR520" s="390"/>
      <c r="AS520" s="390"/>
      <c r="AT520" s="390"/>
      <c r="AU520" s="390"/>
      <c r="AV520" s="390"/>
      <c r="AW520" s="390"/>
      <c r="AX520" s="390"/>
      <c r="AY520" s="390"/>
      <c r="AZ520" s="390"/>
      <c r="BA520" s="392"/>
      <c r="BB520" s="469"/>
      <c r="BC520" s="392"/>
      <c r="BD520" s="392"/>
      <c r="BE520" s="392"/>
      <c r="BF520" s="392"/>
      <c r="BG520" s="392"/>
      <c r="BH520" s="392"/>
      <c r="BI520" s="392"/>
      <c r="BJ520" s="392"/>
      <c r="BK520" s="392"/>
      <c r="BL520" s="392"/>
      <c r="BM520" s="392"/>
      <c r="BN520" s="392"/>
      <c r="BO520" s="392"/>
      <c r="BP520" s="392"/>
      <c r="BQ520" s="392"/>
      <c r="BR520" s="392"/>
      <c r="BS520" s="392"/>
      <c r="BT520" s="392"/>
      <c r="BU520" s="392"/>
      <c r="BV520" s="393"/>
      <c r="BW520" s="393"/>
      <c r="BX520" s="393"/>
      <c r="BY520" s="393"/>
      <c r="BZ520" s="393"/>
      <c r="CA520" s="393"/>
      <c r="CB520" s="393"/>
      <c r="CC520" s="393"/>
      <c r="CD520" s="393"/>
      <c r="CE520" s="393"/>
      <c r="CF520" s="393"/>
      <c r="CG520" s="393"/>
      <c r="CH520" s="393"/>
      <c r="CI520" s="393"/>
      <c r="CJ520" s="393"/>
      <c r="CK520" s="393"/>
      <c r="CL520" s="393"/>
      <c r="CM520" s="393"/>
      <c r="CN520" s="393"/>
      <c r="CO520" s="393"/>
      <c r="CP520" s="393"/>
      <c r="CQ520" s="393"/>
      <c r="CR520" s="393"/>
      <c r="CS520" s="393"/>
      <c r="CT520" s="393"/>
      <c r="CU520" s="393"/>
      <c r="CV520" s="393"/>
      <c r="CW520" s="393"/>
      <c r="CX520" s="393"/>
      <c r="CY520" s="393"/>
      <c r="CZ520" s="393"/>
    </row>
    <row r="521" s="397" customFormat="true" ht="25.15" customHeight="true" x14ac:dyDescent="0.2">
      <c r="C521" s="1154" t="s">
        <v>368</v>
      </c>
      <c r="D521" s="1155"/>
      <c r="E521" s="756">
        <v>-2.591965641220956E-3</v>
      </c>
      <c r="F521" s="671"/>
      <c r="G521" s="671"/>
      <c r="H521" s="1155" t="s">
        <v>330</v>
      </c>
      <c r="I521" s="1155"/>
      <c r="J521" s="760">
        <v>9.7078479462155656E-2</v>
      </c>
      <c r="K521" s="671"/>
      <c r="L521" s="671"/>
      <c r="M521" s="1155" t="s">
        <v>368</v>
      </c>
      <c r="N521" s="1155"/>
      <c r="O521" s="758">
        <v>-1.8784868312093778E-3</v>
      </c>
      <c r="P521" s="671"/>
      <c r="Q521" s="671"/>
      <c r="V521" s="390"/>
      <c r="W521" s="390"/>
      <c r="X521" s="390"/>
      <c r="Y521" s="390"/>
      <c r="Z521" s="390"/>
      <c r="AA521" s="390"/>
      <c r="AB521" s="390"/>
      <c r="AC521" s="390"/>
      <c r="AD521" s="390"/>
      <c r="AE521" s="390"/>
      <c r="AF521" s="390"/>
      <c r="AG521" s="390"/>
      <c r="AH521" s="390"/>
      <c r="AI521" s="390"/>
      <c r="AJ521" s="390"/>
      <c r="AK521" s="390"/>
      <c r="AL521" s="390"/>
      <c r="AM521" s="390"/>
      <c r="AN521" s="390"/>
      <c r="AO521" s="390"/>
      <c r="AP521" s="390"/>
      <c r="AQ521" s="390"/>
      <c r="AR521" s="390"/>
      <c r="AS521" s="390"/>
      <c r="AT521" s="390"/>
      <c r="AU521" s="390"/>
      <c r="AV521" s="390"/>
      <c r="AW521" s="390"/>
      <c r="AX521" s="390"/>
      <c r="AY521" s="390"/>
      <c r="AZ521" s="390"/>
      <c r="BA521" s="392"/>
      <c r="BB521" s="469"/>
      <c r="BC521" s="392"/>
      <c r="BD521" s="392"/>
      <c r="BE521" s="392"/>
      <c r="BF521" s="392"/>
      <c r="BG521" s="392"/>
      <c r="BH521" s="392"/>
      <c r="BI521" s="392"/>
      <c r="BJ521" s="392"/>
      <c r="BK521" s="392"/>
      <c r="BL521" s="392"/>
      <c r="BM521" s="392"/>
      <c r="BN521" s="392"/>
      <c r="BO521" s="392"/>
      <c r="BP521" s="392"/>
      <c r="BQ521" s="392"/>
      <c r="BR521" s="392"/>
      <c r="BS521" s="392"/>
      <c r="BT521" s="392"/>
      <c r="BU521" s="392"/>
      <c r="BV521" s="393"/>
      <c r="BW521" s="393"/>
      <c r="BX521" s="393"/>
      <c r="BY521" s="393"/>
      <c r="BZ521" s="393"/>
      <c r="CA521" s="393"/>
      <c r="CB521" s="393"/>
      <c r="CC521" s="393"/>
      <c r="CD521" s="393"/>
      <c r="CE521" s="393"/>
      <c r="CF521" s="393"/>
      <c r="CG521" s="393"/>
      <c r="CH521" s="393"/>
      <c r="CI521" s="393"/>
      <c r="CJ521" s="393"/>
      <c r="CK521" s="393"/>
      <c r="CL521" s="393"/>
      <c r="CM521" s="393"/>
      <c r="CN521" s="393"/>
      <c r="CO521" s="393"/>
      <c r="CP521" s="393"/>
      <c r="CQ521" s="393"/>
      <c r="CR521" s="393"/>
      <c r="CS521" s="393"/>
      <c r="CT521" s="393"/>
      <c r="CU521" s="393"/>
      <c r="CV521" s="393"/>
      <c r="CW521" s="393"/>
      <c r="CX521" s="393"/>
      <c r="CY521" s="393"/>
      <c r="CZ521" s="393"/>
    </row>
    <row r="522" s="397" customFormat="true" ht="25.15" customHeight="true" x14ac:dyDescent="0.2">
      <c r="C522" s="1154" t="s">
        <v>253</v>
      </c>
      <c r="D522" s="1155"/>
      <c r="E522" s="759">
        <v>2.6129479411823642E-2</v>
      </c>
      <c r="F522" s="671"/>
      <c r="G522" s="671"/>
      <c r="H522" s="1155" t="s">
        <v>331</v>
      </c>
      <c r="I522" s="1155"/>
      <c r="J522" s="760">
        <v>0.10231786095147269</v>
      </c>
      <c r="K522" s="671"/>
      <c r="L522" s="671"/>
      <c r="M522" s="1155" t="s">
        <v>253</v>
      </c>
      <c r="N522" s="1155"/>
      <c r="O522" s="761">
        <v>2.7985516542622709E-2</v>
      </c>
      <c r="P522" s="671"/>
      <c r="Q522" s="671"/>
      <c r="V522" s="390"/>
      <c r="W522" s="390"/>
      <c r="X522" s="390"/>
      <c r="Y522" s="390"/>
      <c r="Z522" s="390"/>
      <c r="AA522" s="390"/>
      <c r="AB522" s="390"/>
      <c r="AC522" s="390"/>
      <c r="AD522" s="390"/>
      <c r="AE522" s="390"/>
      <c r="AF522" s="390"/>
      <c r="AG522" s="390"/>
      <c r="AH522" s="390"/>
      <c r="AI522" s="390"/>
      <c r="AJ522" s="390"/>
      <c r="AK522" s="390"/>
      <c r="AL522" s="390"/>
      <c r="AM522" s="390"/>
      <c r="AN522" s="390"/>
      <c r="AO522" s="390"/>
      <c r="AP522" s="390"/>
      <c r="AQ522" s="390"/>
      <c r="AR522" s="390"/>
      <c r="AS522" s="390"/>
      <c r="AT522" s="390"/>
      <c r="AU522" s="390"/>
      <c r="AV522" s="390"/>
      <c r="AW522" s="390"/>
      <c r="AX522" s="390"/>
      <c r="AY522" s="390"/>
      <c r="AZ522" s="390"/>
      <c r="BA522" s="392"/>
      <c r="BB522" s="469"/>
      <c r="BC522" s="392"/>
      <c r="BD522" s="392"/>
      <c r="BE522" s="392"/>
      <c r="BF522" s="392"/>
      <c r="BG522" s="392"/>
      <c r="BH522" s="392"/>
      <c r="BI522" s="392"/>
      <c r="BJ522" s="392"/>
      <c r="BK522" s="392"/>
      <c r="BL522" s="392"/>
      <c r="BM522" s="392"/>
      <c r="BN522" s="392"/>
      <c r="BO522" s="392"/>
      <c r="BP522" s="392"/>
      <c r="BQ522" s="392"/>
      <c r="BR522" s="392"/>
      <c r="BS522" s="392"/>
      <c r="BT522" s="392"/>
      <c r="BU522" s="392"/>
      <c r="BV522" s="393"/>
      <c r="BW522" s="393"/>
      <c r="BX522" s="393"/>
      <c r="BY522" s="393"/>
      <c r="BZ522" s="393"/>
      <c r="CA522" s="393"/>
      <c r="CB522" s="393"/>
      <c r="CC522" s="393"/>
      <c r="CD522" s="393"/>
      <c r="CE522" s="393"/>
      <c r="CF522" s="393"/>
      <c r="CG522" s="393"/>
      <c r="CH522" s="393"/>
      <c r="CI522" s="393"/>
      <c r="CJ522" s="393"/>
      <c r="CK522" s="393"/>
      <c r="CL522" s="393"/>
      <c r="CM522" s="393"/>
      <c r="CN522" s="393"/>
      <c r="CO522" s="393"/>
      <c r="CP522" s="393"/>
      <c r="CQ522" s="393"/>
      <c r="CR522" s="393"/>
      <c r="CS522" s="393"/>
      <c r="CT522" s="393"/>
      <c r="CU522" s="393"/>
      <c r="CV522" s="393"/>
      <c r="CW522" s="393"/>
      <c r="CX522" s="393"/>
      <c r="CY522" s="393"/>
      <c r="CZ522" s="393"/>
    </row>
    <row r="523" s="397" customFormat="true" ht="25.15" customHeight="true" x14ac:dyDescent="0.2">
      <c r="C523" s="1154" t="s">
        <v>338</v>
      </c>
      <c r="D523" s="1155"/>
      <c r="E523" s="759">
        <v>5.7297158489702654E-2</v>
      </c>
      <c r="F523" s="671"/>
      <c r="G523" s="671"/>
      <c r="H523" s="1155" t="s">
        <v>335</v>
      </c>
      <c r="I523" s="1155"/>
      <c r="J523" s="760">
        <v>7.534393800128171E-2</v>
      </c>
      <c r="K523" s="671"/>
      <c r="L523" s="671"/>
      <c r="M523" s="1155" t="s">
        <v>338</v>
      </c>
      <c r="N523" s="1155"/>
      <c r="O523" s="761">
        <v>4.9282543843284468E-2</v>
      </c>
      <c r="P523" s="671"/>
      <c r="Q523" s="671"/>
      <c r="V523" s="390"/>
      <c r="W523" s="390"/>
      <c r="X523" s="390"/>
      <c r="Y523" s="390"/>
      <c r="Z523" s="390"/>
      <c r="AA523" s="390"/>
      <c r="AB523" s="390"/>
      <c r="AC523" s="390"/>
      <c r="AD523" s="390"/>
      <c r="AE523" s="390"/>
      <c r="AF523" s="390"/>
      <c r="AG523" s="390"/>
      <c r="AH523" s="390"/>
      <c r="AI523" s="390"/>
      <c r="AJ523" s="390"/>
      <c r="AK523" s="390"/>
      <c r="AL523" s="390"/>
      <c r="AM523" s="390"/>
      <c r="AN523" s="390"/>
      <c r="AO523" s="390"/>
      <c r="AP523" s="390"/>
      <c r="AQ523" s="390"/>
      <c r="AR523" s="390"/>
      <c r="AS523" s="390"/>
      <c r="AT523" s="390"/>
      <c r="AU523" s="390"/>
      <c r="AV523" s="390"/>
      <c r="AW523" s="390"/>
      <c r="AX523" s="390"/>
      <c r="AY523" s="390"/>
      <c r="AZ523" s="390"/>
      <c r="BA523" s="392"/>
      <c r="BB523" s="469"/>
      <c r="BC523" s="392"/>
      <c r="BD523" s="392"/>
      <c r="BE523" s="392"/>
      <c r="BF523" s="392"/>
      <c r="BG523" s="392"/>
      <c r="BH523" s="392"/>
      <c r="BI523" s="392"/>
      <c r="BJ523" s="392"/>
      <c r="BK523" s="392"/>
      <c r="BL523" s="392"/>
      <c r="BM523" s="392"/>
      <c r="BN523" s="392"/>
      <c r="BO523" s="392"/>
      <c r="BP523" s="392"/>
      <c r="BQ523" s="392"/>
      <c r="BR523" s="392"/>
      <c r="BS523" s="392"/>
      <c r="BT523" s="392"/>
      <c r="BU523" s="392"/>
      <c r="BV523" s="393"/>
      <c r="BW523" s="393"/>
      <c r="BX523" s="393"/>
      <c r="BY523" s="393"/>
      <c r="BZ523" s="393"/>
      <c r="CA523" s="393"/>
      <c r="CB523" s="393"/>
      <c r="CC523" s="393"/>
      <c r="CD523" s="393"/>
      <c r="CE523" s="393"/>
      <c r="CF523" s="393"/>
      <c r="CG523" s="393"/>
      <c r="CH523" s="393"/>
      <c r="CI523" s="393"/>
      <c r="CJ523" s="393"/>
      <c r="CK523" s="393"/>
      <c r="CL523" s="393"/>
      <c r="CM523" s="393"/>
      <c r="CN523" s="393"/>
      <c r="CO523" s="393"/>
      <c r="CP523" s="393"/>
      <c r="CQ523" s="393"/>
      <c r="CR523" s="393"/>
      <c r="CS523" s="393"/>
      <c r="CT523" s="393"/>
      <c r="CU523" s="393"/>
      <c r="CV523" s="393"/>
      <c r="CW523" s="393"/>
      <c r="CX523" s="393"/>
      <c r="CY523" s="393"/>
      <c r="CZ523" s="393"/>
    </row>
    <row r="524" s="397" customFormat="true" ht="25.15" customHeight="true" x14ac:dyDescent="0.2">
      <c r="C524" s="1154" t="s">
        <v>339</v>
      </c>
      <c r="D524" s="1155"/>
      <c r="E524" s="759">
        <v>5.449366642662147E-2</v>
      </c>
      <c r="F524" s="671"/>
      <c r="G524" s="671"/>
      <c r="H524" s="1155" t="s">
        <v>334</v>
      </c>
      <c r="I524" s="1155"/>
      <c r="J524" s="760">
        <v>9.7924632869705625E-2</v>
      </c>
      <c r="K524" s="671"/>
      <c r="L524" s="671"/>
      <c r="M524" s="1155" t="s">
        <v>339</v>
      </c>
      <c r="N524" s="1155"/>
      <c r="O524" s="761">
        <v>5.768102715962499E-2</v>
      </c>
      <c r="P524" s="671"/>
      <c r="Q524" s="671"/>
      <c r="V524" s="390"/>
      <c r="W524" s="390"/>
      <c r="X524" s="390"/>
      <c r="Y524" s="390"/>
      <c r="Z524" s="390"/>
      <c r="AA524" s="390"/>
      <c r="AB524" s="390"/>
      <c r="AC524" s="390"/>
      <c r="AD524" s="390"/>
      <c r="AE524" s="390"/>
      <c r="AF524" s="390"/>
      <c r="AG524" s="390"/>
      <c r="AH524" s="390"/>
      <c r="AI524" s="390"/>
      <c r="AJ524" s="390"/>
      <c r="AK524" s="390"/>
      <c r="AL524" s="390"/>
      <c r="AM524" s="390"/>
      <c r="AN524" s="390"/>
      <c r="AO524" s="390"/>
      <c r="AP524" s="390"/>
      <c r="AQ524" s="390"/>
      <c r="AR524" s="390"/>
      <c r="AS524" s="390"/>
      <c r="AT524" s="390"/>
      <c r="AU524" s="390"/>
      <c r="AV524" s="390"/>
      <c r="AW524" s="390"/>
      <c r="AX524" s="390"/>
      <c r="AY524" s="390"/>
      <c r="AZ524" s="390"/>
      <c r="BA524" s="392"/>
      <c r="BB524" s="469"/>
      <c r="BC524" s="392"/>
      <c r="BD524" s="392"/>
      <c r="BE524" s="392"/>
      <c r="BF524" s="392"/>
      <c r="BG524" s="392"/>
      <c r="BH524" s="392"/>
      <c r="BI524" s="392"/>
      <c r="BJ524" s="392"/>
      <c r="BK524" s="392"/>
      <c r="BL524" s="392"/>
      <c r="BM524" s="392"/>
      <c r="BN524" s="392"/>
      <c r="BO524" s="392"/>
      <c r="BP524" s="392"/>
      <c r="BQ524" s="392"/>
      <c r="BR524" s="392"/>
      <c r="BS524" s="392"/>
      <c r="BT524" s="392"/>
      <c r="BU524" s="392"/>
      <c r="BV524" s="393"/>
      <c r="BW524" s="393"/>
      <c r="BX524" s="393"/>
      <c r="BY524" s="393"/>
      <c r="BZ524" s="393"/>
      <c r="CA524" s="393"/>
      <c r="CB524" s="393"/>
      <c r="CC524" s="393"/>
      <c r="CD524" s="393"/>
      <c r="CE524" s="393"/>
      <c r="CF524" s="393"/>
      <c r="CG524" s="393"/>
      <c r="CH524" s="393"/>
      <c r="CI524" s="393"/>
      <c r="CJ524" s="393"/>
      <c r="CK524" s="393"/>
      <c r="CL524" s="393"/>
      <c r="CM524" s="393"/>
      <c r="CN524" s="393"/>
      <c r="CO524" s="393"/>
      <c r="CP524" s="393"/>
      <c r="CQ524" s="393"/>
      <c r="CR524" s="393"/>
      <c r="CS524" s="393"/>
      <c r="CT524" s="393"/>
      <c r="CU524" s="393"/>
      <c r="CV524" s="393"/>
      <c r="CW524" s="393"/>
      <c r="CX524" s="393"/>
      <c r="CY524" s="393"/>
      <c r="CZ524" s="393"/>
    </row>
    <row r="525" s="397" customFormat="true" ht="25.15" customHeight="true" x14ac:dyDescent="0.2">
      <c r="C525" s="1154" t="s">
        <v>330</v>
      </c>
      <c r="D525" s="1155"/>
      <c r="E525" s="759">
        <v>9.5286182332988634E-2</v>
      </c>
      <c r="F525" s="671"/>
      <c r="G525" s="671"/>
      <c r="H525" s="1155" t="s">
        <v>337</v>
      </c>
      <c r="I525" s="1155"/>
      <c r="J525" s="760">
        <v>8.7709117096656478E-2</v>
      </c>
      <c r="K525" s="671"/>
      <c r="L525" s="671"/>
      <c r="M525" s="1155" t="s">
        <v>330</v>
      </c>
      <c r="N525" s="1155"/>
      <c r="O525" s="761">
        <v>9.5457076278999992E-2</v>
      </c>
      <c r="P525" s="671"/>
      <c r="Q525" s="671"/>
      <c r="V525" s="390"/>
      <c r="W525" s="390"/>
      <c r="X525" s="390"/>
      <c r="Y525" s="390"/>
      <c r="Z525" s="390"/>
      <c r="AA525" s="390"/>
      <c r="AB525" s="390"/>
      <c r="AC525" s="390"/>
      <c r="AD525" s="390"/>
      <c r="AE525" s="390"/>
      <c r="AF525" s="390"/>
      <c r="AG525" s="390"/>
      <c r="AH525" s="390"/>
      <c r="AI525" s="390"/>
      <c r="AJ525" s="390"/>
      <c r="AK525" s="390"/>
      <c r="AL525" s="390"/>
      <c r="AM525" s="390"/>
      <c r="AN525" s="390"/>
      <c r="AO525" s="390"/>
      <c r="AP525" s="390"/>
      <c r="AQ525" s="390"/>
      <c r="AR525" s="390"/>
      <c r="AS525" s="390"/>
      <c r="AT525" s="390"/>
      <c r="AU525" s="390"/>
      <c r="AV525" s="390"/>
      <c r="AW525" s="390"/>
      <c r="AX525" s="390"/>
      <c r="AY525" s="390"/>
      <c r="AZ525" s="390"/>
      <c r="BA525" s="392"/>
      <c r="BB525" s="469"/>
      <c r="BC525" s="392"/>
      <c r="BD525" s="392"/>
      <c r="BE525" s="392"/>
      <c r="BF525" s="392"/>
      <c r="BG525" s="392"/>
      <c r="BH525" s="392"/>
      <c r="BI525" s="392"/>
      <c r="BJ525" s="392"/>
      <c r="BK525" s="392"/>
      <c r="BL525" s="392"/>
      <c r="BM525" s="392"/>
      <c r="BN525" s="392"/>
      <c r="BO525" s="392"/>
      <c r="BP525" s="392"/>
      <c r="BQ525" s="392"/>
      <c r="BR525" s="392"/>
      <c r="BS525" s="392"/>
      <c r="BT525" s="392"/>
      <c r="BU525" s="392"/>
      <c r="BV525" s="393"/>
      <c r="BW525" s="393"/>
      <c r="BX525" s="393"/>
      <c r="BY525" s="393"/>
      <c r="BZ525" s="393"/>
      <c r="CA525" s="393"/>
      <c r="CB525" s="393"/>
      <c r="CC525" s="393"/>
      <c r="CD525" s="393"/>
      <c r="CE525" s="393"/>
      <c r="CF525" s="393"/>
      <c r="CG525" s="393"/>
      <c r="CH525" s="393"/>
      <c r="CI525" s="393"/>
      <c r="CJ525" s="393"/>
      <c r="CK525" s="393"/>
      <c r="CL525" s="393"/>
      <c r="CM525" s="393"/>
      <c r="CN525" s="393"/>
      <c r="CO525" s="393"/>
      <c r="CP525" s="393"/>
      <c r="CQ525" s="393"/>
      <c r="CR525" s="393"/>
      <c r="CS525" s="393"/>
      <c r="CT525" s="393"/>
      <c r="CU525" s="393"/>
      <c r="CV525" s="393"/>
      <c r="CW525" s="393"/>
      <c r="CX525" s="393"/>
      <c r="CY525" s="393"/>
      <c r="CZ525" s="393"/>
    </row>
    <row r="526" s="397" customFormat="true" ht="25.15" customHeight="true" x14ac:dyDescent="0.2">
      <c r="C526" s="1154" t="s">
        <v>331</v>
      </c>
      <c r="D526" s="1155"/>
      <c r="E526" s="759">
        <v>9.7111820007629288E-2</v>
      </c>
      <c r="F526" s="671"/>
      <c r="G526" s="671"/>
      <c r="H526" s="1155" t="s">
        <v>355</v>
      </c>
      <c r="I526" s="1155"/>
      <c r="J526" s="760">
        <v>1.3155562792959572E-2</v>
      </c>
      <c r="K526" s="671"/>
      <c r="L526" s="671"/>
      <c r="M526" s="1155" t="s">
        <v>331</v>
      </c>
      <c r="N526" s="1155"/>
      <c r="O526" s="761">
        <v>7.8102535138253576E-2</v>
      </c>
      <c r="P526" s="671"/>
      <c r="Q526" s="671"/>
      <c r="V526" s="390"/>
      <c r="W526" s="390"/>
      <c r="X526" s="390"/>
      <c r="Y526" s="390"/>
      <c r="Z526" s="390"/>
      <c r="AA526" s="390"/>
      <c r="AB526" s="390"/>
      <c r="AC526" s="390"/>
      <c r="AD526" s="390"/>
      <c r="AE526" s="390"/>
      <c r="AF526" s="390"/>
      <c r="AG526" s="390"/>
      <c r="AH526" s="390"/>
      <c r="AI526" s="390"/>
      <c r="AJ526" s="390"/>
      <c r="AK526" s="390"/>
      <c r="AL526" s="390"/>
      <c r="AM526" s="390"/>
      <c r="AN526" s="390"/>
      <c r="AO526" s="390"/>
      <c r="AP526" s="390"/>
      <c r="AQ526" s="390"/>
      <c r="AR526" s="390"/>
      <c r="AS526" s="390"/>
      <c r="AT526" s="390"/>
      <c r="AU526" s="390"/>
      <c r="AV526" s="390"/>
      <c r="AW526" s="390"/>
      <c r="AX526" s="390"/>
      <c r="AY526" s="390"/>
      <c r="AZ526" s="390"/>
      <c r="BA526" s="392"/>
      <c r="BB526" s="469"/>
      <c r="BC526" s="392"/>
      <c r="BD526" s="392"/>
      <c r="BE526" s="392"/>
      <c r="BF526" s="392"/>
      <c r="BG526" s="392"/>
      <c r="BH526" s="392"/>
      <c r="BI526" s="392"/>
      <c r="BJ526" s="392"/>
      <c r="BK526" s="392"/>
      <c r="BL526" s="392"/>
      <c r="BM526" s="392"/>
      <c r="BN526" s="392"/>
      <c r="BO526" s="392"/>
      <c r="BP526" s="392"/>
      <c r="BQ526" s="392"/>
      <c r="BR526" s="392"/>
      <c r="BS526" s="392"/>
      <c r="BT526" s="392"/>
      <c r="BU526" s="392"/>
      <c r="BV526" s="393"/>
      <c r="BW526" s="393"/>
      <c r="BX526" s="393"/>
      <c r="BY526" s="393"/>
      <c r="BZ526" s="393"/>
      <c r="CA526" s="393"/>
      <c r="CB526" s="393"/>
      <c r="CC526" s="393"/>
      <c r="CD526" s="393"/>
      <c r="CE526" s="393"/>
      <c r="CF526" s="393"/>
      <c r="CG526" s="393"/>
      <c r="CH526" s="393"/>
      <c r="CI526" s="393"/>
      <c r="CJ526" s="393"/>
      <c r="CK526" s="393"/>
      <c r="CL526" s="393"/>
      <c r="CM526" s="393"/>
      <c r="CN526" s="393"/>
      <c r="CO526" s="393"/>
      <c r="CP526" s="393"/>
      <c r="CQ526" s="393"/>
      <c r="CR526" s="393"/>
      <c r="CS526" s="393"/>
      <c r="CT526" s="393"/>
      <c r="CU526" s="393"/>
      <c r="CV526" s="393"/>
      <c r="CW526" s="393"/>
      <c r="CX526" s="393"/>
      <c r="CY526" s="393"/>
      <c r="CZ526" s="393"/>
    </row>
    <row r="527" s="397" customFormat="true" ht="25.15" customHeight="true" x14ac:dyDescent="0.2">
      <c r="C527" s="1154" t="s">
        <v>335</v>
      </c>
      <c r="D527" s="1155"/>
      <c r="E527" s="759">
        <v>7.6072732925873021E-2</v>
      </c>
      <c r="F527" s="671"/>
      <c r="G527" s="671"/>
      <c r="H527" s="1155" t="s">
        <v>344</v>
      </c>
      <c r="I527" s="1155"/>
      <c r="J527" s="760">
        <v>3.4511419368632945E-2</v>
      </c>
      <c r="K527" s="671"/>
      <c r="L527" s="671"/>
      <c r="M527" s="1155" t="s">
        <v>335</v>
      </c>
      <c r="N527" s="1155"/>
      <c r="O527" s="761">
        <v>8.2315907426635429E-2</v>
      </c>
      <c r="P527" s="671"/>
      <c r="Q527" s="671"/>
      <c r="V527" s="390"/>
      <c r="W527" s="390"/>
      <c r="X527" s="390"/>
      <c r="Y527" s="390"/>
      <c r="Z527" s="390"/>
      <c r="AA527" s="390"/>
      <c r="AB527" s="390"/>
      <c r="AC527" s="390"/>
      <c r="AD527" s="390"/>
      <c r="AE527" s="390"/>
      <c r="AF527" s="390"/>
      <c r="AG527" s="390"/>
      <c r="AH527" s="390"/>
      <c r="AI527" s="390"/>
      <c r="AJ527" s="390"/>
      <c r="AK527" s="390"/>
      <c r="AL527" s="390"/>
      <c r="AM527" s="390"/>
      <c r="AN527" s="390"/>
      <c r="AO527" s="390"/>
      <c r="AP527" s="390"/>
      <c r="AQ527" s="390"/>
      <c r="AR527" s="390"/>
      <c r="AS527" s="390"/>
      <c r="AT527" s="390"/>
      <c r="AU527" s="390"/>
      <c r="AV527" s="390"/>
      <c r="AW527" s="390"/>
      <c r="AX527" s="390"/>
      <c r="AY527" s="390"/>
      <c r="AZ527" s="390"/>
      <c r="BA527" s="392"/>
      <c r="BB527" s="469"/>
      <c r="BC527" s="392"/>
      <c r="BD527" s="392"/>
      <c r="BE527" s="392"/>
      <c r="BF527" s="392"/>
      <c r="BG527" s="392"/>
      <c r="BH527" s="392"/>
      <c r="BI527" s="392"/>
      <c r="BJ527" s="392"/>
      <c r="BK527" s="392"/>
      <c r="BL527" s="392"/>
      <c r="BM527" s="392"/>
      <c r="BN527" s="392"/>
      <c r="BO527" s="392"/>
      <c r="BP527" s="392"/>
      <c r="BQ527" s="392"/>
      <c r="BR527" s="392"/>
      <c r="BS527" s="392"/>
      <c r="BT527" s="392"/>
      <c r="BU527" s="392"/>
      <c r="BV527" s="393"/>
      <c r="BW527" s="393"/>
      <c r="BX527" s="393"/>
      <c r="BY527" s="393"/>
      <c r="BZ527" s="393"/>
      <c r="CA527" s="393"/>
      <c r="CB527" s="393"/>
      <c r="CC527" s="393"/>
      <c r="CD527" s="393"/>
      <c r="CE527" s="393"/>
      <c r="CF527" s="393"/>
      <c r="CG527" s="393"/>
      <c r="CH527" s="393"/>
      <c r="CI527" s="393"/>
      <c r="CJ527" s="393"/>
      <c r="CK527" s="393"/>
      <c r="CL527" s="393"/>
      <c r="CM527" s="393"/>
      <c r="CN527" s="393"/>
      <c r="CO527" s="393"/>
      <c r="CP527" s="393"/>
      <c r="CQ527" s="393"/>
      <c r="CR527" s="393"/>
      <c r="CS527" s="393"/>
      <c r="CT527" s="393"/>
      <c r="CU527" s="393"/>
      <c r="CV527" s="393"/>
      <c r="CW527" s="393"/>
      <c r="CX527" s="393"/>
      <c r="CY527" s="393"/>
      <c r="CZ527" s="393"/>
    </row>
    <row r="528" s="397" customFormat="true" ht="25.15" customHeight="true" x14ac:dyDescent="0.2">
      <c r="C528" s="1154" t="s">
        <v>334</v>
      </c>
      <c r="D528" s="1155"/>
      <c r="E528" s="759">
        <v>8.9987620096120075E-2</v>
      </c>
      <c r="F528" s="671"/>
      <c r="G528" s="671"/>
      <c r="H528" s="1155" t="s">
        <v>364</v>
      </c>
      <c r="I528" s="1155"/>
      <c r="J528" s="760">
        <v>5.4715474081199495E-3</v>
      </c>
      <c r="K528" s="671"/>
      <c r="L528" s="671"/>
      <c r="M528" s="1155" t="s">
        <v>334</v>
      </c>
      <c r="N528" s="1155"/>
      <c r="O528" s="761">
        <v>7.3896517473870008E-2</v>
      </c>
      <c r="P528" s="671"/>
      <c r="Q528" s="671"/>
      <c r="V528" s="390"/>
      <c r="W528" s="390"/>
      <c r="X528" s="390"/>
      <c r="Y528" s="390"/>
      <c r="Z528" s="390"/>
      <c r="AA528" s="390"/>
      <c r="AB528" s="390"/>
      <c r="AC528" s="390"/>
      <c r="AD528" s="390"/>
      <c r="AE528" s="390"/>
      <c r="AF528" s="390"/>
      <c r="AG528" s="390"/>
      <c r="AH528" s="390"/>
      <c r="AI528" s="390"/>
      <c r="AJ528" s="390"/>
      <c r="AK528" s="390"/>
      <c r="AL528" s="390"/>
      <c r="AM528" s="390"/>
      <c r="AN528" s="390"/>
      <c r="AO528" s="390"/>
      <c r="AP528" s="390"/>
      <c r="AQ528" s="390"/>
      <c r="AR528" s="390"/>
      <c r="AS528" s="390"/>
      <c r="AT528" s="390"/>
      <c r="AU528" s="390"/>
      <c r="AV528" s="390"/>
      <c r="AW528" s="390"/>
      <c r="AX528" s="390"/>
      <c r="AY528" s="390"/>
      <c r="AZ528" s="390"/>
      <c r="BA528" s="392"/>
      <c r="BB528" s="469"/>
      <c r="BC528" s="392"/>
      <c r="BD528" s="392"/>
      <c r="BE528" s="392"/>
      <c r="BF528" s="392"/>
      <c r="BG528" s="392"/>
      <c r="BH528" s="392"/>
      <c r="BI528" s="392"/>
      <c r="BJ528" s="392"/>
      <c r="BK528" s="392"/>
      <c r="BL528" s="392"/>
      <c r="BM528" s="392"/>
      <c r="BN528" s="392"/>
      <c r="BO528" s="392"/>
      <c r="BP528" s="392"/>
      <c r="BQ528" s="392"/>
      <c r="BR528" s="392"/>
      <c r="BS528" s="392"/>
      <c r="BT528" s="392"/>
      <c r="BU528" s="392"/>
      <c r="BV528" s="393"/>
      <c r="BW528" s="393"/>
      <c r="BX528" s="393"/>
      <c r="BY528" s="393"/>
      <c r="BZ528" s="393"/>
      <c r="CA528" s="393"/>
      <c r="CB528" s="393"/>
      <c r="CC528" s="393"/>
      <c r="CD528" s="393"/>
      <c r="CE528" s="393"/>
      <c r="CF528" s="393"/>
      <c r="CG528" s="393"/>
      <c r="CH528" s="393"/>
      <c r="CI528" s="393"/>
      <c r="CJ528" s="393"/>
      <c r="CK528" s="393"/>
      <c r="CL528" s="393"/>
      <c r="CM528" s="393"/>
      <c r="CN528" s="393"/>
      <c r="CO528" s="393"/>
      <c r="CP528" s="393"/>
      <c r="CQ528" s="393"/>
      <c r="CR528" s="393"/>
      <c r="CS528" s="393"/>
      <c r="CT528" s="393"/>
      <c r="CU528" s="393"/>
      <c r="CV528" s="393"/>
      <c r="CW528" s="393"/>
      <c r="CX528" s="393"/>
      <c r="CY528" s="393"/>
      <c r="CZ528" s="393"/>
    </row>
    <row r="529" s="397" customFormat="true" ht="25.15" customHeight="true" x14ac:dyDescent="0.2">
      <c r="C529" s="1154" t="s">
        <v>337</v>
      </c>
      <c r="D529" s="1155"/>
      <c r="E529" s="759">
        <v>8.0364414309930729E-2</v>
      </c>
      <c r="F529" s="671"/>
      <c r="G529" s="671"/>
      <c r="H529" s="1155" t="s">
        <v>329</v>
      </c>
      <c r="I529" s="1155"/>
      <c r="J529" s="760">
        <v>0.10665797167647566</v>
      </c>
      <c r="K529" s="671"/>
      <c r="L529" s="671"/>
      <c r="M529" s="1155" t="s">
        <v>337</v>
      </c>
      <c r="N529" s="1155"/>
      <c r="O529" s="761">
        <v>7.1479081624002752E-2</v>
      </c>
      <c r="P529" s="671"/>
      <c r="Q529" s="671"/>
      <c r="V529" s="390"/>
      <c r="W529" s="390"/>
      <c r="X529" s="390"/>
      <c r="Y529" s="390"/>
      <c r="Z529" s="390"/>
      <c r="AA529" s="390"/>
      <c r="AB529" s="390"/>
      <c r="AC529" s="390"/>
      <c r="AD529" s="390"/>
      <c r="AE529" s="390"/>
      <c r="AF529" s="390"/>
      <c r="AG529" s="390"/>
      <c r="AH529" s="390"/>
      <c r="AI529" s="390"/>
      <c r="AJ529" s="390"/>
      <c r="AK529" s="390"/>
      <c r="AL529" s="390"/>
      <c r="AM529" s="390"/>
      <c r="AN529" s="390"/>
      <c r="AO529" s="390"/>
      <c r="AP529" s="390"/>
      <c r="AQ529" s="390"/>
      <c r="AR529" s="390"/>
      <c r="AS529" s="390"/>
      <c r="AT529" s="390"/>
      <c r="AU529" s="390"/>
      <c r="AV529" s="390"/>
      <c r="AW529" s="390"/>
      <c r="AX529" s="390"/>
      <c r="AY529" s="390"/>
      <c r="AZ529" s="390"/>
      <c r="BA529" s="392"/>
      <c r="BB529" s="469"/>
      <c r="BC529" s="392"/>
      <c r="BD529" s="392"/>
      <c r="BE529" s="392"/>
      <c r="BF529" s="392"/>
      <c r="BG529" s="392"/>
      <c r="BH529" s="392"/>
      <c r="BI529" s="392"/>
      <c r="BJ529" s="392"/>
      <c r="BK529" s="392"/>
      <c r="BL529" s="392"/>
      <c r="BM529" s="392"/>
      <c r="BN529" s="392"/>
      <c r="BO529" s="392"/>
      <c r="BP529" s="392"/>
      <c r="BQ529" s="392"/>
      <c r="BR529" s="392"/>
      <c r="BS529" s="392"/>
      <c r="BT529" s="392"/>
      <c r="BU529" s="392"/>
      <c r="BV529" s="393"/>
      <c r="BW529" s="393"/>
      <c r="BX529" s="393"/>
      <c r="BY529" s="393"/>
      <c r="BZ529" s="393"/>
      <c r="CA529" s="393"/>
      <c r="CB529" s="393"/>
      <c r="CC529" s="393"/>
      <c r="CD529" s="393"/>
      <c r="CE529" s="393"/>
      <c r="CF529" s="393"/>
      <c r="CG529" s="393"/>
      <c r="CH529" s="393"/>
      <c r="CI529" s="393"/>
      <c r="CJ529" s="393"/>
      <c r="CK529" s="393"/>
      <c r="CL529" s="393"/>
      <c r="CM529" s="393"/>
      <c r="CN529" s="393"/>
      <c r="CO529" s="393"/>
      <c r="CP529" s="393"/>
      <c r="CQ529" s="393"/>
      <c r="CR529" s="393"/>
      <c r="CS529" s="393"/>
      <c r="CT529" s="393"/>
      <c r="CU529" s="393"/>
      <c r="CV529" s="393"/>
      <c r="CW529" s="393"/>
      <c r="CX529" s="393"/>
      <c r="CY529" s="393"/>
      <c r="CZ529" s="393"/>
    </row>
    <row r="530" s="397" customFormat="true" ht="25.15" customHeight="true" x14ac:dyDescent="0.2">
      <c r="C530" s="1154" t="s">
        <v>355</v>
      </c>
      <c r="D530" s="1155"/>
      <c r="E530" s="759">
        <v>8.0965673354686032E-3</v>
      </c>
      <c r="F530" s="671"/>
      <c r="G530" s="671"/>
      <c r="H530" s="1155" t="s">
        <v>359</v>
      </c>
      <c r="I530" s="1155"/>
      <c r="J530" s="760">
        <v>5.5831724710158279E-3</v>
      </c>
      <c r="K530" s="671"/>
      <c r="L530" s="671"/>
      <c r="M530" s="1155" t="s">
        <v>355</v>
      </c>
      <c r="N530" s="1155"/>
      <c r="O530" s="761">
        <v>7.0418213973458118E-3</v>
      </c>
      <c r="P530" s="671"/>
      <c r="Q530" s="671"/>
      <c r="V530" s="390"/>
      <c r="W530" s="390"/>
      <c r="X530" s="390"/>
      <c r="Y530" s="390"/>
      <c r="Z530" s="390"/>
      <c r="AA530" s="390"/>
      <c r="AB530" s="390"/>
      <c r="AC530" s="390"/>
      <c r="AD530" s="390"/>
      <c r="AE530" s="390"/>
      <c r="AF530" s="390"/>
      <c r="AG530" s="390"/>
      <c r="AH530" s="390"/>
      <c r="AI530" s="390"/>
      <c r="AJ530" s="390"/>
      <c r="AK530" s="390"/>
      <c r="AL530" s="390"/>
      <c r="AM530" s="390"/>
      <c r="AN530" s="390"/>
      <c r="AO530" s="390"/>
      <c r="AP530" s="390"/>
      <c r="AQ530" s="390"/>
      <c r="AR530" s="390"/>
      <c r="AS530" s="390"/>
      <c r="AT530" s="390"/>
      <c r="AU530" s="390"/>
      <c r="AV530" s="390"/>
      <c r="AW530" s="390"/>
      <c r="AX530" s="390"/>
      <c r="AY530" s="390"/>
      <c r="AZ530" s="390"/>
      <c r="BA530" s="392"/>
      <c r="BB530" s="469"/>
      <c r="BC530" s="392"/>
      <c r="BD530" s="392"/>
      <c r="BE530" s="392"/>
      <c r="BF530" s="392"/>
      <c r="BG530" s="392"/>
      <c r="BH530" s="392"/>
      <c r="BI530" s="392"/>
      <c r="BJ530" s="392"/>
      <c r="BK530" s="392"/>
      <c r="BL530" s="392"/>
      <c r="BM530" s="392"/>
      <c r="BN530" s="392"/>
      <c r="BO530" s="392"/>
      <c r="BP530" s="392"/>
      <c r="BQ530" s="392"/>
      <c r="BR530" s="392"/>
      <c r="BS530" s="392"/>
      <c r="BT530" s="392"/>
      <c r="BU530" s="392"/>
      <c r="BV530" s="393"/>
      <c r="BW530" s="393"/>
      <c r="BX530" s="393"/>
      <c r="BY530" s="393"/>
      <c r="BZ530" s="393"/>
      <c r="CA530" s="393"/>
      <c r="CB530" s="393"/>
      <c r="CC530" s="393"/>
      <c r="CD530" s="393"/>
      <c r="CE530" s="393"/>
      <c r="CF530" s="393"/>
      <c r="CG530" s="393"/>
      <c r="CH530" s="393"/>
      <c r="CI530" s="393"/>
      <c r="CJ530" s="393"/>
      <c r="CK530" s="393"/>
      <c r="CL530" s="393"/>
      <c r="CM530" s="393"/>
      <c r="CN530" s="393"/>
      <c r="CO530" s="393"/>
      <c r="CP530" s="393"/>
      <c r="CQ530" s="393"/>
      <c r="CR530" s="393"/>
      <c r="CS530" s="393"/>
      <c r="CT530" s="393"/>
      <c r="CU530" s="393"/>
      <c r="CV530" s="393"/>
      <c r="CW530" s="393"/>
      <c r="CX530" s="393"/>
      <c r="CY530" s="393"/>
      <c r="CZ530" s="393"/>
    </row>
    <row r="531" s="397" customFormat="true" ht="25.15" customHeight="true" x14ac:dyDescent="0.2">
      <c r="C531" s="1154" t="s">
        <v>344</v>
      </c>
      <c r="D531" s="1155"/>
      <c r="E531" s="759">
        <v>3.5561543224290976E-2</v>
      </c>
      <c r="F531" s="671"/>
      <c r="G531" s="671"/>
      <c r="H531" s="1155" t="s">
        <v>343</v>
      </c>
      <c r="I531" s="1155"/>
      <c r="J531" s="760">
        <v>3.9711335146274764E-2</v>
      </c>
      <c r="K531" s="671"/>
      <c r="L531" s="671"/>
      <c r="M531" s="1155" t="s">
        <v>344</v>
      </c>
      <c r="N531" s="1155"/>
      <c r="O531" s="761">
        <v>5.2690389396724657E-2</v>
      </c>
      <c r="P531" s="671"/>
      <c r="Q531" s="671"/>
      <c r="V531" s="390"/>
      <c r="W531" s="390"/>
      <c r="X531" s="390"/>
      <c r="Y531" s="390"/>
      <c r="Z531" s="390"/>
      <c r="AA531" s="390"/>
      <c r="AB531" s="390"/>
      <c r="AC531" s="390"/>
      <c r="AD531" s="390"/>
      <c r="AE531" s="390"/>
      <c r="AF531" s="390"/>
      <c r="AG531" s="390"/>
      <c r="AH531" s="390"/>
      <c r="AI531" s="390"/>
      <c r="AJ531" s="390"/>
      <c r="AK531" s="390"/>
      <c r="AL531" s="390"/>
      <c r="AM531" s="390"/>
      <c r="AN531" s="390"/>
      <c r="AO531" s="390"/>
      <c r="AP531" s="390"/>
      <c r="AQ531" s="390"/>
      <c r="AR531" s="390"/>
      <c r="AS531" s="390"/>
      <c r="AT531" s="390"/>
      <c r="AU531" s="390"/>
      <c r="AV531" s="390"/>
      <c r="AW531" s="390"/>
      <c r="AX531" s="390"/>
      <c r="AY531" s="390"/>
      <c r="AZ531" s="390"/>
      <c r="BA531" s="392"/>
      <c r="BB531" s="469"/>
      <c r="BC531" s="392"/>
      <c r="BD531" s="392"/>
      <c r="BE531" s="392"/>
      <c r="BF531" s="392"/>
      <c r="BG531" s="392"/>
      <c r="BH531" s="392"/>
      <c r="BI531" s="392"/>
      <c r="BJ531" s="392"/>
      <c r="BK531" s="392"/>
      <c r="BL531" s="392"/>
      <c r="BM531" s="392"/>
      <c r="BN531" s="392"/>
      <c r="BO531" s="392"/>
      <c r="BP531" s="392"/>
      <c r="BQ531" s="392"/>
      <c r="BR531" s="392"/>
      <c r="BS531" s="392"/>
      <c r="BT531" s="392"/>
      <c r="BU531" s="392"/>
      <c r="BV531" s="393"/>
      <c r="BW531" s="393"/>
      <c r="BX531" s="393"/>
      <c r="BY531" s="393"/>
      <c r="BZ531" s="393"/>
      <c r="CA531" s="393"/>
      <c r="CB531" s="393"/>
      <c r="CC531" s="393"/>
      <c r="CD531" s="393"/>
      <c r="CE531" s="393"/>
      <c r="CF531" s="393"/>
      <c r="CG531" s="393"/>
      <c r="CH531" s="393"/>
      <c r="CI531" s="393"/>
      <c r="CJ531" s="393"/>
      <c r="CK531" s="393"/>
      <c r="CL531" s="393"/>
      <c r="CM531" s="393"/>
      <c r="CN531" s="393"/>
      <c r="CO531" s="393"/>
      <c r="CP531" s="393"/>
      <c r="CQ531" s="393"/>
      <c r="CR531" s="393"/>
      <c r="CS531" s="393"/>
      <c r="CT531" s="393"/>
      <c r="CU531" s="393"/>
      <c r="CV531" s="393"/>
      <c r="CW531" s="393"/>
      <c r="CX531" s="393"/>
      <c r="CY531" s="393"/>
      <c r="CZ531" s="393"/>
    </row>
    <row r="532" s="397" customFormat="true" ht="25.15" customHeight="true" x14ac:dyDescent="0.2">
      <c r="C532" s="1154" t="s">
        <v>364</v>
      </c>
      <c r="D532" s="1155"/>
      <c r="E532" s="759">
        <v>1.1474999964834155E-3</v>
      </c>
      <c r="F532" s="671"/>
      <c r="G532" s="671"/>
      <c r="H532" s="1155" t="s">
        <v>349</v>
      </c>
      <c r="I532" s="1155"/>
      <c r="J532" s="760">
        <v>1.9027861242011276E-2</v>
      </c>
      <c r="K532" s="671"/>
      <c r="L532" s="671"/>
      <c r="M532" s="1155" t="s">
        <v>364</v>
      </c>
      <c r="N532" s="1155"/>
      <c r="O532" s="761">
        <v>-2.2051484771411804E-3</v>
      </c>
      <c r="P532" s="671"/>
      <c r="Q532" s="671"/>
      <c r="V532" s="390"/>
      <c r="W532" s="390"/>
      <c r="X532" s="390"/>
      <c r="Y532" s="390"/>
      <c r="Z532" s="390"/>
      <c r="AA532" s="390"/>
      <c r="AB532" s="390"/>
      <c r="AC532" s="390"/>
      <c r="AD532" s="390"/>
      <c r="AE532" s="390"/>
      <c r="AF532" s="390"/>
      <c r="AG532" s="390"/>
      <c r="AH532" s="390"/>
      <c r="AI532" s="390"/>
      <c r="AJ532" s="390"/>
      <c r="AK532" s="390"/>
      <c r="AL532" s="390"/>
      <c r="AM532" s="390"/>
      <c r="AN532" s="390"/>
      <c r="AO532" s="390"/>
      <c r="AP532" s="390"/>
      <c r="AQ532" s="390"/>
      <c r="AR532" s="390"/>
      <c r="AS532" s="390"/>
      <c r="AT532" s="390"/>
      <c r="AU532" s="390"/>
      <c r="AV532" s="390"/>
      <c r="AW532" s="390"/>
      <c r="AX532" s="390"/>
      <c r="AY532" s="390"/>
      <c r="AZ532" s="390"/>
      <c r="BA532" s="392"/>
      <c r="BB532" s="469"/>
      <c r="BC532" s="392"/>
      <c r="BD532" s="392"/>
      <c r="BE532" s="392"/>
      <c r="BF532" s="392"/>
      <c r="BG532" s="392"/>
      <c r="BH532" s="392"/>
      <c r="BI532" s="392"/>
      <c r="BJ532" s="392"/>
      <c r="BK532" s="392"/>
      <c r="BL532" s="392"/>
      <c r="BM532" s="392"/>
      <c r="BN532" s="392"/>
      <c r="BO532" s="392"/>
      <c r="BP532" s="392"/>
      <c r="BQ532" s="392"/>
      <c r="BR532" s="392"/>
      <c r="BS532" s="392"/>
      <c r="BT532" s="392"/>
      <c r="BU532" s="392"/>
      <c r="BV532" s="393"/>
      <c r="BW532" s="393"/>
      <c r="BX532" s="393"/>
      <c r="BY532" s="393"/>
      <c r="BZ532" s="393"/>
      <c r="CA532" s="393"/>
      <c r="CB532" s="393"/>
      <c r="CC532" s="393"/>
      <c r="CD532" s="393"/>
      <c r="CE532" s="393"/>
      <c r="CF532" s="393"/>
      <c r="CG532" s="393"/>
      <c r="CH532" s="393"/>
      <c r="CI532" s="393"/>
      <c r="CJ532" s="393"/>
      <c r="CK532" s="393"/>
      <c r="CL532" s="393"/>
      <c r="CM532" s="393"/>
      <c r="CN532" s="393"/>
      <c r="CO532" s="393"/>
      <c r="CP532" s="393"/>
      <c r="CQ532" s="393"/>
      <c r="CR532" s="393"/>
      <c r="CS532" s="393"/>
      <c r="CT532" s="393"/>
      <c r="CU532" s="393"/>
      <c r="CV532" s="393"/>
      <c r="CW532" s="393"/>
      <c r="CX532" s="393"/>
      <c r="CY532" s="393"/>
      <c r="CZ532" s="393"/>
    </row>
    <row r="533" s="397" customFormat="true" ht="25.15" customHeight="true" x14ac:dyDescent="0.2">
      <c r="C533" s="1154" t="s">
        <v>329</v>
      </c>
      <c r="D533" s="1155"/>
      <c r="E533" s="759">
        <v>9.9045165739602037E-2</v>
      </c>
      <c r="F533" s="671"/>
      <c r="G533" s="671"/>
      <c r="H533" s="1155" t="s">
        <v>327</v>
      </c>
      <c r="I533" s="1155"/>
      <c r="J533" s="760">
        <v>0.10997511407193505</v>
      </c>
      <c r="K533" s="671"/>
      <c r="L533" s="671"/>
      <c r="M533" s="1155" t="s">
        <v>329</v>
      </c>
      <c r="N533" s="1155"/>
      <c r="O533" s="761">
        <v>9.1966221104318263E-2</v>
      </c>
      <c r="P533" s="671"/>
      <c r="Q533" s="671"/>
      <c r="V533" s="390"/>
      <c r="W533" s="390"/>
      <c r="X533" s="390"/>
      <c r="Y533" s="390"/>
      <c r="Z533" s="390"/>
      <c r="AA533" s="390"/>
      <c r="AB533" s="390"/>
      <c r="AC533" s="390"/>
      <c r="AD533" s="390"/>
      <c r="AE533" s="390"/>
      <c r="AF533" s="390"/>
      <c r="AG533" s="390"/>
      <c r="AH533" s="390"/>
      <c r="AI533" s="390"/>
      <c r="AJ533" s="390"/>
      <c r="AK533" s="390"/>
      <c r="AL533" s="390"/>
      <c r="AM533" s="390"/>
      <c r="AN533" s="390"/>
      <c r="AO533" s="390"/>
      <c r="AP533" s="390"/>
      <c r="AQ533" s="390"/>
      <c r="AR533" s="390"/>
      <c r="AS533" s="390"/>
      <c r="AT533" s="390"/>
      <c r="AU533" s="390"/>
      <c r="AV533" s="390"/>
      <c r="AW533" s="390"/>
      <c r="AX533" s="390"/>
      <c r="AY533" s="390"/>
      <c r="AZ533" s="390"/>
      <c r="BA533" s="392"/>
      <c r="BB533" s="469"/>
      <c r="BC533" s="392"/>
      <c r="BD533" s="392"/>
      <c r="BE533" s="392"/>
      <c r="BF533" s="392"/>
      <c r="BG533" s="392"/>
      <c r="BH533" s="392"/>
      <c r="BI533" s="392"/>
      <c r="BJ533" s="392"/>
      <c r="BK533" s="392"/>
      <c r="BL533" s="392"/>
      <c r="BM533" s="392"/>
      <c r="BN533" s="392"/>
      <c r="BO533" s="392"/>
      <c r="BP533" s="392"/>
      <c r="BQ533" s="392"/>
      <c r="BR533" s="392"/>
      <c r="BS533" s="392"/>
      <c r="BT533" s="392"/>
      <c r="BU533" s="392"/>
      <c r="BV533" s="393"/>
      <c r="BW533" s="393"/>
      <c r="BX533" s="393"/>
      <c r="BY533" s="393"/>
      <c r="BZ533" s="393"/>
      <c r="CA533" s="393"/>
      <c r="CB533" s="393"/>
      <c r="CC533" s="393"/>
      <c r="CD533" s="393"/>
      <c r="CE533" s="393"/>
      <c r="CF533" s="393"/>
      <c r="CG533" s="393"/>
      <c r="CH533" s="393"/>
      <c r="CI533" s="393"/>
      <c r="CJ533" s="393"/>
      <c r="CK533" s="393"/>
      <c r="CL533" s="393"/>
      <c r="CM533" s="393"/>
      <c r="CN533" s="393"/>
      <c r="CO533" s="393"/>
      <c r="CP533" s="393"/>
      <c r="CQ533" s="393"/>
      <c r="CR533" s="393"/>
      <c r="CS533" s="393"/>
      <c r="CT533" s="393"/>
      <c r="CU533" s="393"/>
      <c r="CV533" s="393"/>
      <c r="CW533" s="393"/>
      <c r="CX533" s="393"/>
      <c r="CY533" s="393"/>
      <c r="CZ533" s="393"/>
    </row>
    <row r="534" s="397" customFormat="true" ht="25.15" customHeight="true" x14ac:dyDescent="0.2">
      <c r="C534" s="1154" t="s">
        <v>359</v>
      </c>
      <c r="D534" s="1155"/>
      <c r="E534" s="759">
        <v>4.6613596268567049E-3</v>
      </c>
      <c r="F534" s="671"/>
      <c r="G534" s="671"/>
      <c r="H534" s="1155" t="s">
        <v>348</v>
      </c>
      <c r="I534" s="1155"/>
      <c r="J534" s="760">
        <v>-2.6291094690318144E-2</v>
      </c>
      <c r="K534" s="671"/>
      <c r="L534" s="671"/>
      <c r="M534" s="1155" t="s">
        <v>359</v>
      </c>
      <c r="N534" s="1155"/>
      <c r="O534" s="761">
        <v>1.1332038465162356E-2</v>
      </c>
      <c r="P534" s="671"/>
      <c r="Q534" s="671"/>
      <c r="V534" s="390"/>
      <c r="W534" s="390"/>
      <c r="X534" s="390"/>
      <c r="Y534" s="390"/>
      <c r="Z534" s="390"/>
      <c r="AA534" s="390"/>
      <c r="AB534" s="390"/>
      <c r="AC534" s="390"/>
      <c r="AD534" s="390"/>
      <c r="AE534" s="390"/>
      <c r="AF534" s="390"/>
      <c r="AG534" s="390"/>
      <c r="AH534" s="390"/>
      <c r="AI534" s="390"/>
      <c r="AJ534" s="390"/>
      <c r="AK534" s="390"/>
      <c r="AL534" s="390"/>
      <c r="AM534" s="390"/>
      <c r="AN534" s="390"/>
      <c r="AO534" s="390"/>
      <c r="AP534" s="390"/>
      <c r="AQ534" s="390"/>
      <c r="AR534" s="390"/>
      <c r="AS534" s="390"/>
      <c r="AT534" s="390"/>
      <c r="AU534" s="390"/>
      <c r="AV534" s="390"/>
      <c r="AW534" s="390"/>
      <c r="AX534" s="390"/>
      <c r="AY534" s="390"/>
      <c r="AZ534" s="390"/>
      <c r="BA534" s="392"/>
      <c r="BB534" s="469"/>
      <c r="BC534" s="392"/>
      <c r="BD534" s="392"/>
      <c r="BE534" s="392"/>
      <c r="BF534" s="392"/>
      <c r="BG534" s="392"/>
      <c r="BH534" s="392"/>
      <c r="BI534" s="392"/>
      <c r="BJ534" s="392"/>
      <c r="BK534" s="392"/>
      <c r="BL534" s="392"/>
      <c r="BM534" s="392"/>
      <c r="BN534" s="392"/>
      <c r="BO534" s="392"/>
      <c r="BP534" s="392"/>
      <c r="BQ534" s="392"/>
      <c r="BR534" s="392"/>
      <c r="BS534" s="392"/>
      <c r="BT534" s="392"/>
      <c r="BU534" s="392"/>
      <c r="BV534" s="393"/>
      <c r="BW534" s="393"/>
      <c r="BX534" s="393"/>
      <c r="BY534" s="393"/>
      <c r="BZ534" s="393"/>
      <c r="CA534" s="393"/>
      <c r="CB534" s="393"/>
      <c r="CC534" s="393"/>
      <c r="CD534" s="393"/>
      <c r="CE534" s="393"/>
      <c r="CF534" s="393"/>
      <c r="CG534" s="393"/>
      <c r="CH534" s="393"/>
      <c r="CI534" s="393"/>
      <c r="CJ534" s="393"/>
      <c r="CK534" s="393"/>
      <c r="CL534" s="393"/>
      <c r="CM534" s="393"/>
      <c r="CN534" s="393"/>
      <c r="CO534" s="393"/>
      <c r="CP534" s="393"/>
      <c r="CQ534" s="393"/>
      <c r="CR534" s="393"/>
      <c r="CS534" s="393"/>
      <c r="CT534" s="393"/>
      <c r="CU534" s="393"/>
      <c r="CV534" s="393"/>
      <c r="CW534" s="393"/>
      <c r="CX534" s="393"/>
      <c r="CY534" s="393"/>
      <c r="CZ534" s="393"/>
    </row>
    <row r="535" s="397" customFormat="true" ht="25.15" customHeight="true" x14ac:dyDescent="0.2">
      <c r="C535" s="1154" t="s">
        <v>343</v>
      </c>
      <c r="D535" s="1155"/>
      <c r="E535" s="759">
        <v>3.6020814384928247E-2</v>
      </c>
      <c r="F535" s="671"/>
      <c r="G535" s="671"/>
      <c r="H535" s="1155" t="s">
        <v>361</v>
      </c>
      <c r="I535" s="1155"/>
      <c r="J535" s="760">
        <v>4.1132711492224711E-3</v>
      </c>
      <c r="K535" s="671"/>
      <c r="L535" s="671"/>
      <c r="M535" s="1155" t="s">
        <v>343</v>
      </c>
      <c r="N535" s="1155"/>
      <c r="O535" s="761">
        <v>1.7779470745268939E-2</v>
      </c>
      <c r="P535" s="671"/>
      <c r="Q535" s="671"/>
      <c r="V535" s="390"/>
      <c r="W535" s="390"/>
      <c r="X535" s="390"/>
      <c r="Y535" s="390"/>
      <c r="Z535" s="390"/>
      <c r="AA535" s="390"/>
      <c r="AB535" s="390"/>
      <c r="AC535" s="390"/>
      <c r="AD535" s="390"/>
      <c r="AE535" s="390"/>
      <c r="AF535" s="390"/>
      <c r="AG535" s="390"/>
      <c r="AH535" s="390"/>
      <c r="AI535" s="390"/>
      <c r="AJ535" s="390"/>
      <c r="AK535" s="390"/>
      <c r="AL535" s="390"/>
      <c r="AM535" s="390"/>
      <c r="AN535" s="390"/>
      <c r="AO535" s="390"/>
      <c r="AP535" s="390"/>
      <c r="AQ535" s="390"/>
      <c r="AR535" s="390"/>
      <c r="AS535" s="390"/>
      <c r="AT535" s="390"/>
      <c r="AU535" s="390"/>
      <c r="AV535" s="390"/>
      <c r="AW535" s="390"/>
      <c r="AX535" s="390"/>
      <c r="AY535" s="390"/>
      <c r="AZ535" s="390"/>
      <c r="BA535" s="392"/>
      <c r="BB535" s="469"/>
      <c r="BC535" s="392"/>
      <c r="BD535" s="392"/>
      <c r="BE535" s="392"/>
      <c r="BF535" s="392"/>
      <c r="BG535" s="392"/>
      <c r="BH535" s="392"/>
      <c r="BI535" s="392"/>
      <c r="BJ535" s="392"/>
      <c r="BK535" s="392"/>
      <c r="BL535" s="392"/>
      <c r="BM535" s="392"/>
      <c r="BN535" s="392"/>
      <c r="BO535" s="392"/>
      <c r="BP535" s="392"/>
      <c r="BQ535" s="392"/>
      <c r="BR535" s="392"/>
      <c r="BS535" s="392"/>
      <c r="BT535" s="392"/>
      <c r="BU535" s="392"/>
      <c r="BV535" s="393"/>
      <c r="BW535" s="393"/>
      <c r="BX535" s="393"/>
      <c r="BY535" s="393"/>
      <c r="BZ535" s="393"/>
      <c r="CA535" s="393"/>
      <c r="CB535" s="393"/>
      <c r="CC535" s="393"/>
      <c r="CD535" s="393"/>
      <c r="CE535" s="393"/>
      <c r="CF535" s="393"/>
      <c r="CG535" s="393"/>
      <c r="CH535" s="393"/>
      <c r="CI535" s="393"/>
      <c r="CJ535" s="393"/>
      <c r="CK535" s="393"/>
      <c r="CL535" s="393"/>
      <c r="CM535" s="393"/>
      <c r="CN535" s="393"/>
      <c r="CO535" s="393"/>
      <c r="CP535" s="393"/>
      <c r="CQ535" s="393"/>
      <c r="CR535" s="393"/>
      <c r="CS535" s="393"/>
      <c r="CT535" s="393"/>
      <c r="CU535" s="393"/>
      <c r="CV535" s="393"/>
      <c r="CW535" s="393"/>
      <c r="CX535" s="393"/>
      <c r="CY535" s="393"/>
      <c r="CZ535" s="393"/>
    </row>
    <row r="536" s="397" customFormat="true" ht="25.15" customHeight="true" x14ac:dyDescent="0.2">
      <c r="C536" s="1154" t="s">
        <v>349</v>
      </c>
      <c r="D536" s="1155"/>
      <c r="E536" s="759">
        <v>2.2094290085026183E-2</v>
      </c>
      <c r="F536" s="671"/>
      <c r="G536" s="671"/>
      <c r="H536" s="1155" t="s">
        <v>336</v>
      </c>
      <c r="I536" s="1155"/>
      <c r="J536" s="760">
        <v>-8.2366181345795236E-2</v>
      </c>
      <c r="K536" s="671"/>
      <c r="L536" s="671"/>
      <c r="M536" s="1155" t="s">
        <v>349</v>
      </c>
      <c r="N536" s="1155"/>
      <c r="O536" s="761">
        <v>2.1751303254772258E-2</v>
      </c>
      <c r="P536" s="671"/>
      <c r="Q536" s="671"/>
      <c r="V536" s="390"/>
      <c r="W536" s="390"/>
      <c r="X536" s="390"/>
      <c r="Y536" s="390"/>
      <c r="Z536" s="390"/>
      <c r="AA536" s="390"/>
      <c r="AB536" s="390"/>
      <c r="AC536" s="390"/>
      <c r="AD536" s="390"/>
      <c r="AE536" s="390"/>
      <c r="AF536" s="390"/>
      <c r="AG536" s="390"/>
      <c r="AH536" s="390"/>
      <c r="AI536" s="390"/>
      <c r="AJ536" s="390"/>
      <c r="AK536" s="390"/>
      <c r="AL536" s="390"/>
      <c r="AM536" s="390"/>
      <c r="AN536" s="390"/>
      <c r="AO536" s="390"/>
      <c r="AP536" s="390"/>
      <c r="AQ536" s="390"/>
      <c r="AR536" s="390"/>
      <c r="AS536" s="390"/>
      <c r="AT536" s="390"/>
      <c r="AU536" s="390"/>
      <c r="AV536" s="390"/>
      <c r="AW536" s="390"/>
      <c r="AX536" s="390"/>
      <c r="AY536" s="390"/>
      <c r="AZ536" s="390"/>
      <c r="BA536" s="392"/>
      <c r="BB536" s="469"/>
      <c r="BC536" s="392"/>
      <c r="BD536" s="392"/>
      <c r="BE536" s="392"/>
      <c r="BF536" s="392"/>
      <c r="BG536" s="392"/>
      <c r="BH536" s="392"/>
      <c r="BI536" s="392"/>
      <c r="BJ536" s="392"/>
      <c r="BK536" s="392"/>
      <c r="BL536" s="392"/>
      <c r="BM536" s="392"/>
      <c r="BN536" s="392"/>
      <c r="BO536" s="392"/>
      <c r="BP536" s="392"/>
      <c r="BQ536" s="392"/>
      <c r="BR536" s="392"/>
      <c r="BS536" s="392"/>
      <c r="BT536" s="392"/>
      <c r="BU536" s="392"/>
      <c r="BV536" s="393"/>
      <c r="BW536" s="393"/>
      <c r="BX536" s="393"/>
      <c r="BY536" s="393"/>
      <c r="BZ536" s="393"/>
      <c r="CA536" s="393"/>
      <c r="CB536" s="393"/>
      <c r="CC536" s="393"/>
      <c r="CD536" s="393"/>
      <c r="CE536" s="393"/>
      <c r="CF536" s="393"/>
      <c r="CG536" s="393"/>
      <c r="CH536" s="393"/>
      <c r="CI536" s="393"/>
      <c r="CJ536" s="393"/>
      <c r="CK536" s="393"/>
      <c r="CL536" s="393"/>
      <c r="CM536" s="393"/>
      <c r="CN536" s="393"/>
      <c r="CO536" s="393"/>
      <c r="CP536" s="393"/>
      <c r="CQ536" s="393"/>
      <c r="CR536" s="393"/>
      <c r="CS536" s="393"/>
      <c r="CT536" s="393"/>
      <c r="CU536" s="393"/>
      <c r="CV536" s="393"/>
      <c r="CW536" s="393"/>
      <c r="CX536" s="393"/>
      <c r="CY536" s="393"/>
      <c r="CZ536" s="393"/>
    </row>
    <row r="537" s="397" customFormat="true" ht="25.15" customHeight="true" x14ac:dyDescent="0.2">
      <c r="C537" s="1154" t="s">
        <v>327</v>
      </c>
      <c r="D537" s="1155"/>
      <c r="E537" s="759">
        <v>0.10895967545698264</v>
      </c>
      <c r="F537" s="671"/>
      <c r="G537" s="671"/>
      <c r="H537" s="1155" t="s">
        <v>342</v>
      </c>
      <c r="I537" s="1155"/>
      <c r="J537" s="760">
        <v>-3.039268145450857E-3</v>
      </c>
      <c r="K537" s="671"/>
      <c r="L537" s="671"/>
      <c r="M537" s="1155" t="s">
        <v>327</v>
      </c>
      <c r="N537" s="1155"/>
      <c r="O537" s="761">
        <v>0.11127639730173441</v>
      </c>
      <c r="P537" s="671"/>
      <c r="Q537" s="671"/>
      <c r="V537" s="390"/>
      <c r="W537" s="390"/>
      <c r="X537" s="390"/>
      <c r="Y537" s="390"/>
      <c r="Z537" s="390"/>
      <c r="AA537" s="390"/>
      <c r="AB537" s="390"/>
      <c r="AC537" s="390"/>
      <c r="AD537" s="390"/>
      <c r="AE537" s="390"/>
      <c r="AF537" s="390"/>
      <c r="AG537" s="390"/>
      <c r="AH537" s="390"/>
      <c r="AI537" s="390"/>
      <c r="AJ537" s="390"/>
      <c r="AK537" s="390"/>
      <c r="AL537" s="390"/>
      <c r="AM537" s="390"/>
      <c r="AN537" s="390"/>
      <c r="AO537" s="390"/>
      <c r="AP537" s="390"/>
      <c r="AQ537" s="390"/>
      <c r="AR537" s="390"/>
      <c r="AS537" s="390"/>
      <c r="AT537" s="390"/>
      <c r="AU537" s="390"/>
      <c r="AV537" s="390"/>
      <c r="AW537" s="390"/>
      <c r="AX537" s="390"/>
      <c r="AY537" s="390"/>
      <c r="AZ537" s="390"/>
      <c r="BA537" s="392"/>
      <c r="BB537" s="469"/>
      <c r="BC537" s="392"/>
      <c r="BD537" s="392"/>
      <c r="BE537" s="392"/>
      <c r="BF537" s="392"/>
      <c r="BG537" s="392"/>
      <c r="BH537" s="392"/>
      <c r="BI537" s="392"/>
      <c r="BJ537" s="392"/>
      <c r="BK537" s="392"/>
      <c r="BL537" s="392"/>
      <c r="BM537" s="392"/>
      <c r="BN537" s="392"/>
      <c r="BO537" s="392"/>
      <c r="BP537" s="392"/>
      <c r="BQ537" s="392"/>
      <c r="BR537" s="392"/>
      <c r="BS537" s="392"/>
      <c r="BT537" s="392"/>
      <c r="BU537" s="392"/>
      <c r="BV537" s="393"/>
      <c r="BW537" s="393"/>
      <c r="BX537" s="393"/>
      <c r="BY537" s="393"/>
      <c r="BZ537" s="393"/>
      <c r="CA537" s="393"/>
      <c r="CB537" s="393"/>
      <c r="CC537" s="393"/>
      <c r="CD537" s="393"/>
      <c r="CE537" s="393"/>
      <c r="CF537" s="393"/>
      <c r="CG537" s="393"/>
      <c r="CH537" s="393"/>
      <c r="CI537" s="393"/>
      <c r="CJ537" s="393"/>
      <c r="CK537" s="393"/>
      <c r="CL537" s="393"/>
      <c r="CM537" s="393"/>
      <c r="CN537" s="393"/>
      <c r="CO537" s="393"/>
      <c r="CP537" s="393"/>
      <c r="CQ537" s="393"/>
      <c r="CR537" s="393"/>
      <c r="CS537" s="393"/>
      <c r="CT537" s="393"/>
      <c r="CU537" s="393"/>
      <c r="CV537" s="393"/>
      <c r="CW537" s="393"/>
      <c r="CX537" s="393"/>
      <c r="CY537" s="393"/>
      <c r="CZ537" s="393"/>
    </row>
    <row r="538" s="397" customFormat="true" ht="25.15" customHeight="true" x14ac:dyDescent="0.2">
      <c r="C538" s="1154" t="s">
        <v>348</v>
      </c>
      <c r="D538" s="1155"/>
      <c r="E538" s="759">
        <v>-2.1876488301309331E-2</v>
      </c>
      <c r="F538" s="671"/>
      <c r="G538" s="671"/>
      <c r="H538" s="1155" t="s">
        <v>367</v>
      </c>
      <c r="I538" s="1155"/>
      <c r="J538" s="760">
        <v>-2.8989279457318187E-3</v>
      </c>
      <c r="K538" s="671"/>
      <c r="L538" s="671"/>
      <c r="M538" s="1155" t="s">
        <v>348</v>
      </c>
      <c r="N538" s="1155"/>
      <c r="O538" s="761">
        <v>-1.095562718618826E-2</v>
      </c>
      <c r="P538" s="671"/>
      <c r="Q538" s="671"/>
      <c r="V538" s="390"/>
      <c r="W538" s="390"/>
      <c r="X538" s="390"/>
      <c r="Y538" s="390"/>
      <c r="Z538" s="390"/>
      <c r="AA538" s="390"/>
      <c r="AB538" s="390"/>
      <c r="AC538" s="390"/>
      <c r="AD538" s="390"/>
      <c r="AE538" s="390"/>
      <c r="AF538" s="390"/>
      <c r="AG538" s="390"/>
      <c r="AH538" s="390"/>
      <c r="AI538" s="390"/>
      <c r="AJ538" s="390"/>
      <c r="AK538" s="390"/>
      <c r="AL538" s="390"/>
      <c r="AM538" s="390"/>
      <c r="AN538" s="390"/>
      <c r="AO538" s="390"/>
      <c r="AP538" s="390"/>
      <c r="AQ538" s="390"/>
      <c r="AR538" s="390"/>
      <c r="AS538" s="390"/>
      <c r="AT538" s="390"/>
      <c r="AU538" s="390"/>
      <c r="AV538" s="390"/>
      <c r="AW538" s="390"/>
      <c r="AX538" s="390"/>
      <c r="AY538" s="390"/>
      <c r="AZ538" s="390"/>
      <c r="BA538" s="392"/>
      <c r="BB538" s="469"/>
      <c r="BC538" s="392"/>
      <c r="BD538" s="392"/>
      <c r="BE538" s="392"/>
      <c r="BF538" s="392"/>
      <c r="BG538" s="392"/>
      <c r="BH538" s="392"/>
      <c r="BI538" s="392"/>
      <c r="BJ538" s="392"/>
      <c r="BK538" s="392"/>
      <c r="BL538" s="392"/>
      <c r="BM538" s="392"/>
      <c r="BN538" s="392"/>
      <c r="BO538" s="392"/>
      <c r="BP538" s="392"/>
      <c r="BQ538" s="392"/>
      <c r="BR538" s="392"/>
      <c r="BS538" s="392"/>
      <c r="BT538" s="392"/>
      <c r="BU538" s="392"/>
      <c r="BV538" s="393"/>
      <c r="BW538" s="393"/>
      <c r="BX538" s="393"/>
      <c r="BY538" s="393"/>
      <c r="BZ538" s="393"/>
      <c r="CA538" s="393"/>
      <c r="CB538" s="393"/>
      <c r="CC538" s="393"/>
      <c r="CD538" s="393"/>
      <c r="CE538" s="393"/>
      <c r="CF538" s="393"/>
      <c r="CG538" s="393"/>
      <c r="CH538" s="393"/>
      <c r="CI538" s="393"/>
      <c r="CJ538" s="393"/>
      <c r="CK538" s="393"/>
      <c r="CL538" s="393"/>
      <c r="CM538" s="393"/>
      <c r="CN538" s="393"/>
      <c r="CO538" s="393"/>
      <c r="CP538" s="393"/>
      <c r="CQ538" s="393"/>
      <c r="CR538" s="393"/>
      <c r="CS538" s="393"/>
      <c r="CT538" s="393"/>
      <c r="CU538" s="393"/>
      <c r="CV538" s="393"/>
      <c r="CW538" s="393"/>
      <c r="CX538" s="393"/>
      <c r="CY538" s="393"/>
      <c r="CZ538" s="393"/>
    </row>
    <row r="539" s="397" customFormat="true" ht="25.15" customHeight="true" x14ac:dyDescent="0.2">
      <c r="C539" s="1154" t="s">
        <v>361</v>
      </c>
      <c r="D539" s="1155"/>
      <c r="E539" s="759">
        <v>-4.4783550571477924E-3</v>
      </c>
      <c r="F539" s="671"/>
      <c r="G539" s="671"/>
      <c r="H539" s="1155" t="s">
        <v>354</v>
      </c>
      <c r="I539" s="1155"/>
      <c r="J539" s="760">
        <v>1.1436317493973518E-2</v>
      </c>
      <c r="K539" s="671"/>
      <c r="L539" s="671"/>
      <c r="M539" s="1155" t="s">
        <v>361</v>
      </c>
      <c r="N539" s="1155"/>
      <c r="O539" s="761">
        <v>-7.970842717305358E-3</v>
      </c>
      <c r="P539" s="671"/>
      <c r="Q539" s="671"/>
      <c r="V539" s="390"/>
      <c r="W539" s="390"/>
      <c r="X539" s="390"/>
      <c r="Y539" s="390"/>
      <c r="Z539" s="390"/>
      <c r="AA539" s="390"/>
      <c r="AB539" s="390"/>
      <c r="AC539" s="390"/>
      <c r="AD539" s="390"/>
      <c r="AE539" s="390"/>
      <c r="AF539" s="390"/>
      <c r="AG539" s="390"/>
      <c r="AH539" s="390"/>
      <c r="AI539" s="390"/>
      <c r="AJ539" s="390"/>
      <c r="AK539" s="390"/>
      <c r="AL539" s="390"/>
      <c r="AM539" s="390"/>
      <c r="AN539" s="390"/>
      <c r="AO539" s="390"/>
      <c r="AP539" s="390"/>
      <c r="AQ539" s="390"/>
      <c r="AR539" s="390"/>
      <c r="AS539" s="390"/>
      <c r="AT539" s="390"/>
      <c r="AU539" s="390"/>
      <c r="AV539" s="390"/>
      <c r="AW539" s="390"/>
      <c r="AX539" s="390"/>
      <c r="AY539" s="390"/>
      <c r="AZ539" s="390"/>
      <c r="BA539" s="392"/>
      <c r="BB539" s="469"/>
      <c r="BC539" s="392"/>
      <c r="BD539" s="392"/>
      <c r="BE539" s="392"/>
      <c r="BF539" s="392"/>
      <c r="BG539" s="392"/>
      <c r="BH539" s="392"/>
      <c r="BI539" s="392"/>
      <c r="BJ539" s="392"/>
      <c r="BK539" s="392"/>
      <c r="BL539" s="392"/>
      <c r="BM539" s="392"/>
      <c r="BN539" s="392"/>
      <c r="BO539" s="392"/>
      <c r="BP539" s="392"/>
      <c r="BQ539" s="392"/>
      <c r="BR539" s="392"/>
      <c r="BS539" s="392"/>
      <c r="BT539" s="392"/>
      <c r="BU539" s="392"/>
      <c r="BV539" s="393"/>
      <c r="BW539" s="393"/>
      <c r="BX539" s="393"/>
      <c r="BY539" s="393"/>
      <c r="BZ539" s="393"/>
      <c r="CA539" s="393"/>
      <c r="CB539" s="393"/>
      <c r="CC539" s="393"/>
      <c r="CD539" s="393"/>
      <c r="CE539" s="393"/>
      <c r="CF539" s="393"/>
      <c r="CG539" s="393"/>
      <c r="CH539" s="393"/>
      <c r="CI539" s="393"/>
      <c r="CJ539" s="393"/>
      <c r="CK539" s="393"/>
      <c r="CL539" s="393"/>
      <c r="CM539" s="393"/>
      <c r="CN539" s="393"/>
      <c r="CO539" s="393"/>
      <c r="CP539" s="393"/>
      <c r="CQ539" s="393"/>
      <c r="CR539" s="393"/>
      <c r="CS539" s="393"/>
      <c r="CT539" s="393"/>
      <c r="CU539" s="393"/>
      <c r="CV539" s="393"/>
      <c r="CW539" s="393"/>
      <c r="CX539" s="393"/>
      <c r="CY539" s="393"/>
      <c r="CZ539" s="393"/>
    </row>
    <row r="540" s="397" customFormat="true" ht="25.15" customHeight="true" x14ac:dyDescent="0.2">
      <c r="C540" s="1154" t="s">
        <v>336</v>
      </c>
      <c r="D540" s="1155"/>
      <c r="E540" s="759">
        <v>-8.0347467408089193E-2</v>
      </c>
      <c r="F540" s="671"/>
      <c r="G540" s="671"/>
      <c r="H540" s="1155" t="s">
        <v>324</v>
      </c>
      <c r="I540" s="1155"/>
      <c r="J540" s="760">
        <v>0.12743893977208401</v>
      </c>
      <c r="K540" s="671"/>
      <c r="L540" s="671"/>
      <c r="M540" s="1155" t="s">
        <v>336</v>
      </c>
      <c r="N540" s="1155"/>
      <c r="O540" s="761">
        <v>-7.8296673049879278E-2</v>
      </c>
      <c r="P540" s="671"/>
      <c r="Q540" s="671"/>
      <c r="V540" s="390"/>
      <c r="W540" s="390"/>
      <c r="X540" s="390"/>
      <c r="Y540" s="390"/>
      <c r="Z540" s="390"/>
      <c r="AA540" s="390"/>
      <c r="AB540" s="390"/>
      <c r="AC540" s="390"/>
      <c r="AD540" s="390"/>
      <c r="AE540" s="390"/>
      <c r="AF540" s="390"/>
      <c r="AG540" s="390"/>
      <c r="AH540" s="390"/>
      <c r="AI540" s="390"/>
      <c r="AJ540" s="390"/>
      <c r="AK540" s="390"/>
      <c r="AL540" s="390"/>
      <c r="AM540" s="390"/>
      <c r="AN540" s="390"/>
      <c r="AO540" s="390"/>
      <c r="AP540" s="390"/>
      <c r="AQ540" s="390"/>
      <c r="AR540" s="390"/>
      <c r="AS540" s="390"/>
      <c r="AT540" s="390"/>
      <c r="AU540" s="390"/>
      <c r="AV540" s="390"/>
      <c r="AW540" s="390"/>
      <c r="AX540" s="390"/>
      <c r="AY540" s="390"/>
      <c r="AZ540" s="390"/>
      <c r="BA540" s="392"/>
      <c r="BB540" s="469"/>
      <c r="BC540" s="392"/>
      <c r="BD540" s="392"/>
      <c r="BE540" s="392"/>
      <c r="BF540" s="392"/>
      <c r="BG540" s="392"/>
      <c r="BH540" s="392"/>
      <c r="BI540" s="392"/>
      <c r="BJ540" s="392"/>
      <c r="BK540" s="392"/>
      <c r="BL540" s="392"/>
      <c r="BM540" s="392"/>
      <c r="BN540" s="392"/>
      <c r="BO540" s="392"/>
      <c r="BP540" s="392"/>
      <c r="BQ540" s="392"/>
      <c r="BR540" s="392"/>
      <c r="BS540" s="392"/>
      <c r="BT540" s="392"/>
      <c r="BU540" s="392"/>
      <c r="BV540" s="393"/>
      <c r="BW540" s="393"/>
      <c r="BX540" s="393"/>
      <c r="BY540" s="393"/>
      <c r="BZ540" s="393"/>
      <c r="CA540" s="393"/>
      <c r="CB540" s="393"/>
      <c r="CC540" s="393"/>
      <c r="CD540" s="393"/>
      <c r="CE540" s="393"/>
      <c r="CF540" s="393"/>
      <c r="CG540" s="393"/>
      <c r="CH540" s="393"/>
      <c r="CI540" s="393"/>
      <c r="CJ540" s="393"/>
      <c r="CK540" s="393"/>
      <c r="CL540" s="393"/>
      <c r="CM540" s="393"/>
      <c r="CN540" s="393"/>
      <c r="CO540" s="393"/>
      <c r="CP540" s="393"/>
      <c r="CQ540" s="393"/>
      <c r="CR540" s="393"/>
      <c r="CS540" s="393"/>
      <c r="CT540" s="393"/>
      <c r="CU540" s="393"/>
      <c r="CV540" s="393"/>
      <c r="CW540" s="393"/>
      <c r="CX540" s="393"/>
      <c r="CY540" s="393"/>
      <c r="CZ540" s="393"/>
    </row>
    <row r="541" s="397" customFormat="true" ht="25.15" customHeight="true" x14ac:dyDescent="0.2">
      <c r="C541" s="1154" t="s">
        <v>342</v>
      </c>
      <c r="D541" s="1155"/>
      <c r="E541" s="759">
        <v>-2.3489183062883029E-2</v>
      </c>
      <c r="F541" s="671"/>
      <c r="G541" s="671"/>
      <c r="H541" s="1155" t="s">
        <v>366</v>
      </c>
      <c r="I541" s="1155"/>
      <c r="J541" s="760">
        <v>-1.8662171762503608E-3</v>
      </c>
      <c r="K541" s="671"/>
      <c r="L541" s="671"/>
      <c r="M541" s="1155" t="s">
        <v>342</v>
      </c>
      <c r="N541" s="1155"/>
      <c r="O541" s="761">
        <v>-5.4711485491182682E-2</v>
      </c>
      <c r="P541" s="671"/>
      <c r="Q541" s="671"/>
      <c r="V541" s="390"/>
      <c r="W541" s="390"/>
      <c r="X541" s="390"/>
      <c r="Y541" s="390"/>
      <c r="Z541" s="390"/>
      <c r="AA541" s="390"/>
      <c r="AB541" s="390"/>
      <c r="AC541" s="390"/>
      <c r="AD541" s="390"/>
      <c r="AE541" s="390"/>
      <c r="AF541" s="390"/>
      <c r="AG541" s="390"/>
      <c r="AH541" s="390"/>
      <c r="AI541" s="390"/>
      <c r="AJ541" s="390"/>
      <c r="AK541" s="390"/>
      <c r="AL541" s="390"/>
      <c r="AM541" s="390"/>
      <c r="AN541" s="390"/>
      <c r="AO541" s="390"/>
      <c r="AP541" s="390"/>
      <c r="AQ541" s="390"/>
      <c r="AR541" s="390"/>
      <c r="AS541" s="390"/>
      <c r="AT541" s="390"/>
      <c r="AU541" s="390"/>
      <c r="AV541" s="390"/>
      <c r="AW541" s="390"/>
      <c r="AX541" s="390"/>
      <c r="AY541" s="390"/>
      <c r="AZ541" s="390"/>
      <c r="BA541" s="392"/>
      <c r="BB541" s="469"/>
      <c r="BC541" s="392"/>
      <c r="BD541" s="392"/>
      <c r="BE541" s="392"/>
      <c r="BF541" s="392"/>
      <c r="BG541" s="392"/>
      <c r="BH541" s="392"/>
      <c r="BI541" s="392"/>
      <c r="BJ541" s="392"/>
      <c r="BK541" s="392"/>
      <c r="BL541" s="392"/>
      <c r="BM541" s="392"/>
      <c r="BN541" s="392"/>
      <c r="BO541" s="392"/>
      <c r="BP541" s="392"/>
      <c r="BQ541" s="392"/>
      <c r="BR541" s="392"/>
      <c r="BS541" s="392"/>
      <c r="BT541" s="392"/>
      <c r="BU541" s="392"/>
      <c r="BV541" s="393"/>
      <c r="BW541" s="393"/>
      <c r="BX541" s="393"/>
      <c r="BY541" s="393"/>
      <c r="BZ541" s="393"/>
      <c r="CA541" s="393"/>
      <c r="CB541" s="393"/>
      <c r="CC541" s="393"/>
      <c r="CD541" s="393"/>
      <c r="CE541" s="393"/>
      <c r="CF541" s="393"/>
      <c r="CG541" s="393"/>
      <c r="CH541" s="393"/>
      <c r="CI541" s="393"/>
      <c r="CJ541" s="393"/>
      <c r="CK541" s="393"/>
      <c r="CL541" s="393"/>
      <c r="CM541" s="393"/>
      <c r="CN541" s="393"/>
      <c r="CO541" s="393"/>
      <c r="CP541" s="393"/>
      <c r="CQ541" s="393"/>
      <c r="CR541" s="393"/>
      <c r="CS541" s="393"/>
      <c r="CT541" s="393"/>
      <c r="CU541" s="393"/>
      <c r="CV541" s="393"/>
      <c r="CW541" s="393"/>
      <c r="CX541" s="393"/>
      <c r="CY541" s="393"/>
      <c r="CZ541" s="393"/>
    </row>
    <row r="542" s="397" customFormat="true" ht="25.15" customHeight="true" x14ac:dyDescent="0.2">
      <c r="C542" s="1154" t="s">
        <v>367</v>
      </c>
      <c r="D542" s="1155"/>
      <c r="E542" s="759">
        <v>-3.0698313128996908E-3</v>
      </c>
      <c r="F542" s="671"/>
      <c r="G542" s="671"/>
      <c r="H542" s="1155" t="s">
        <v>326</v>
      </c>
      <c r="I542" s="1155"/>
      <c r="J542" s="760">
        <v>-0.10902023373747352</v>
      </c>
      <c r="K542" s="671"/>
      <c r="L542" s="671"/>
      <c r="M542" s="1155" t="s">
        <v>367</v>
      </c>
      <c r="N542" s="1155"/>
      <c r="O542" s="761">
        <v>-2.4298625224868447E-3</v>
      </c>
      <c r="P542" s="671"/>
      <c r="Q542" s="671"/>
      <c r="V542" s="390"/>
      <c r="W542" s="390"/>
      <c r="X542" s="390"/>
      <c r="Y542" s="390"/>
      <c r="Z542" s="390"/>
      <c r="AA542" s="390"/>
      <c r="AB542" s="390"/>
      <c r="AC542" s="390"/>
      <c r="AD542" s="390"/>
      <c r="AE542" s="390"/>
      <c r="AF542" s="390"/>
      <c r="AG542" s="390"/>
      <c r="AH542" s="390"/>
      <c r="AI542" s="390"/>
      <c r="AJ542" s="390"/>
      <c r="AK542" s="390"/>
      <c r="AL542" s="390"/>
      <c r="AM542" s="390"/>
      <c r="AN542" s="390"/>
      <c r="AO542" s="390"/>
      <c r="AP542" s="390"/>
      <c r="AQ542" s="390"/>
      <c r="AR542" s="390"/>
      <c r="AS542" s="390"/>
      <c r="AT542" s="390"/>
      <c r="AU542" s="390"/>
      <c r="AV542" s="390"/>
      <c r="AW542" s="390"/>
      <c r="AX542" s="390"/>
      <c r="AY542" s="390"/>
      <c r="AZ542" s="390"/>
      <c r="BA542" s="392"/>
      <c r="BB542" s="469"/>
      <c r="BC542" s="392"/>
      <c r="BD542" s="392"/>
      <c r="BE542" s="392"/>
      <c r="BF542" s="392"/>
      <c r="BG542" s="392"/>
      <c r="BH542" s="392"/>
      <c r="BI542" s="392"/>
      <c r="BJ542" s="392"/>
      <c r="BK542" s="392"/>
      <c r="BL542" s="392"/>
      <c r="BM542" s="392"/>
      <c r="BN542" s="392"/>
      <c r="BO542" s="392"/>
      <c r="BP542" s="392"/>
      <c r="BQ542" s="392"/>
      <c r="BR542" s="392"/>
      <c r="BS542" s="392"/>
      <c r="BT542" s="392"/>
      <c r="BU542" s="392"/>
      <c r="BV542" s="393"/>
      <c r="BW542" s="393"/>
      <c r="BX542" s="393"/>
      <c r="BY542" s="393"/>
      <c r="BZ542" s="393"/>
      <c r="CA542" s="393"/>
      <c r="CB542" s="393"/>
      <c r="CC542" s="393"/>
      <c r="CD542" s="393"/>
      <c r="CE542" s="393"/>
      <c r="CF542" s="393"/>
      <c r="CG542" s="393"/>
      <c r="CH542" s="393"/>
      <c r="CI542" s="393"/>
      <c r="CJ542" s="393"/>
      <c r="CK542" s="393"/>
      <c r="CL542" s="393"/>
      <c r="CM542" s="393"/>
      <c r="CN542" s="393"/>
      <c r="CO542" s="393"/>
      <c r="CP542" s="393"/>
      <c r="CQ542" s="393"/>
      <c r="CR542" s="393"/>
      <c r="CS542" s="393"/>
      <c r="CT542" s="393"/>
      <c r="CU542" s="393"/>
      <c r="CV542" s="393"/>
      <c r="CW542" s="393"/>
      <c r="CX542" s="393"/>
      <c r="CY542" s="393"/>
      <c r="CZ542" s="393"/>
    </row>
    <row r="543" s="397" customFormat="true" ht="25.15" customHeight="true" x14ac:dyDescent="0.2">
      <c r="C543" s="1154" t="s">
        <v>354</v>
      </c>
      <c r="D543" s="1155"/>
      <c r="E543" s="759">
        <v>1.4161491807673451E-2</v>
      </c>
      <c r="F543" s="671"/>
      <c r="G543" s="671"/>
      <c r="H543" s="1155" t="s">
        <v>347</v>
      </c>
      <c r="I543" s="1155"/>
      <c r="J543" s="760">
        <v>-2.7867410227642546E-2</v>
      </c>
      <c r="K543" s="671"/>
      <c r="L543" s="671"/>
      <c r="M543" s="1155" t="s">
        <v>354</v>
      </c>
      <c r="N543" s="1155"/>
      <c r="O543" s="761">
        <v>1.4765320905421524E-2</v>
      </c>
      <c r="P543" s="671"/>
      <c r="Q543" s="671"/>
      <c r="V543" s="390"/>
      <c r="W543" s="390"/>
      <c r="X543" s="390"/>
      <c r="Y543" s="390"/>
      <c r="Z543" s="390"/>
      <c r="AA543" s="390"/>
      <c r="AB543" s="390"/>
      <c r="AC543" s="390"/>
      <c r="AD543" s="390"/>
      <c r="AE543" s="390"/>
      <c r="AF543" s="390"/>
      <c r="AG543" s="390"/>
      <c r="AH543" s="390"/>
      <c r="AI543" s="390"/>
      <c r="AJ543" s="390"/>
      <c r="AK543" s="390"/>
      <c r="AL543" s="390"/>
      <c r="AM543" s="390"/>
      <c r="AN543" s="390"/>
      <c r="AO543" s="390"/>
      <c r="AP543" s="390"/>
      <c r="AQ543" s="390"/>
      <c r="AR543" s="390"/>
      <c r="AS543" s="390"/>
      <c r="AT543" s="390"/>
      <c r="AU543" s="390"/>
      <c r="AV543" s="390"/>
      <c r="AW543" s="390"/>
      <c r="AX543" s="390"/>
      <c r="AY543" s="390"/>
      <c r="AZ543" s="390"/>
      <c r="BA543" s="392"/>
      <c r="BB543" s="469"/>
      <c r="BC543" s="392"/>
      <c r="BD543" s="392"/>
      <c r="BE543" s="392"/>
      <c r="BF543" s="392"/>
      <c r="BG543" s="392"/>
      <c r="BH543" s="392"/>
      <c r="BI543" s="392"/>
      <c r="BJ543" s="392"/>
      <c r="BK543" s="392"/>
      <c r="BL543" s="392"/>
      <c r="BM543" s="392"/>
      <c r="BN543" s="392"/>
      <c r="BO543" s="392"/>
      <c r="BP543" s="392"/>
      <c r="BQ543" s="392"/>
      <c r="BR543" s="392"/>
      <c r="BS543" s="392"/>
      <c r="BT543" s="392"/>
      <c r="BU543" s="392"/>
      <c r="BV543" s="393"/>
      <c r="BW543" s="393"/>
      <c r="BX543" s="393"/>
      <c r="BY543" s="393"/>
      <c r="BZ543" s="393"/>
      <c r="CA543" s="393"/>
      <c r="CB543" s="393"/>
      <c r="CC543" s="393"/>
      <c r="CD543" s="393"/>
      <c r="CE543" s="393"/>
      <c r="CF543" s="393"/>
      <c r="CG543" s="393"/>
      <c r="CH543" s="393"/>
      <c r="CI543" s="393"/>
      <c r="CJ543" s="393"/>
      <c r="CK543" s="393"/>
      <c r="CL543" s="393"/>
      <c r="CM543" s="393"/>
      <c r="CN543" s="393"/>
      <c r="CO543" s="393"/>
      <c r="CP543" s="393"/>
      <c r="CQ543" s="393"/>
      <c r="CR543" s="393"/>
      <c r="CS543" s="393"/>
      <c r="CT543" s="393"/>
      <c r="CU543" s="393"/>
      <c r="CV543" s="393"/>
      <c r="CW543" s="393"/>
      <c r="CX543" s="393"/>
      <c r="CY543" s="393"/>
      <c r="CZ543" s="393"/>
    </row>
    <row r="544" s="397" customFormat="true" ht="25.15" customHeight="true" x14ac:dyDescent="0.2">
      <c r="C544" s="1154" t="s">
        <v>324</v>
      </c>
      <c r="D544" s="1155"/>
      <c r="E544" s="759">
        <v>0.12207621389377278</v>
      </c>
      <c r="F544" s="671"/>
      <c r="G544" s="671"/>
      <c r="H544" s="1155" t="s">
        <v>353</v>
      </c>
      <c r="I544" s="1155"/>
      <c r="J544" s="760">
        <v>-9.6085710129564933E-3</v>
      </c>
      <c r="K544" s="671"/>
      <c r="L544" s="671"/>
      <c r="M544" s="1155" t="s">
        <v>324</v>
      </c>
      <c r="N544" s="1155"/>
      <c r="O544" s="761">
        <v>0.1299983100961713</v>
      </c>
      <c r="P544" s="671"/>
      <c r="Q544" s="671"/>
      <c r="V544" s="390"/>
      <c r="W544" s="390"/>
      <c r="X544" s="390"/>
      <c r="Y544" s="390"/>
      <c r="Z544" s="390"/>
      <c r="AA544" s="390"/>
      <c r="AB544" s="390"/>
      <c r="AC544" s="390"/>
      <c r="AD544" s="390"/>
      <c r="AE544" s="390"/>
      <c r="AF544" s="390"/>
      <c r="AG544" s="390"/>
      <c r="AH544" s="390"/>
      <c r="AI544" s="390"/>
      <c r="AJ544" s="390"/>
      <c r="AK544" s="390"/>
      <c r="AL544" s="390"/>
      <c r="AM544" s="390"/>
      <c r="AN544" s="390"/>
      <c r="AO544" s="390"/>
      <c r="AP544" s="390"/>
      <c r="AQ544" s="390"/>
      <c r="AR544" s="390"/>
      <c r="AS544" s="390"/>
      <c r="AT544" s="390"/>
      <c r="AU544" s="390"/>
      <c r="AV544" s="390"/>
      <c r="AW544" s="390"/>
      <c r="AX544" s="390"/>
      <c r="AY544" s="390"/>
      <c r="AZ544" s="390"/>
      <c r="BA544" s="392"/>
      <c r="BB544" s="469"/>
      <c r="BC544" s="392"/>
      <c r="BD544" s="392"/>
      <c r="BE544" s="392"/>
      <c r="BF544" s="392"/>
      <c r="BG544" s="392"/>
      <c r="BH544" s="392"/>
      <c r="BI544" s="392"/>
      <c r="BJ544" s="392"/>
      <c r="BK544" s="392"/>
      <c r="BL544" s="392"/>
      <c r="BM544" s="392"/>
      <c r="BN544" s="392"/>
      <c r="BO544" s="392"/>
      <c r="BP544" s="392"/>
      <c r="BQ544" s="392"/>
      <c r="BR544" s="392"/>
      <c r="BS544" s="392"/>
      <c r="BT544" s="392"/>
      <c r="BU544" s="392"/>
      <c r="BV544" s="393"/>
      <c r="BW544" s="393"/>
      <c r="BX544" s="393"/>
      <c r="BY544" s="393"/>
      <c r="BZ544" s="393"/>
      <c r="CA544" s="393"/>
      <c r="CB544" s="393"/>
      <c r="CC544" s="393"/>
      <c r="CD544" s="393"/>
      <c r="CE544" s="393"/>
      <c r="CF544" s="393"/>
      <c r="CG544" s="393"/>
      <c r="CH544" s="393"/>
      <c r="CI544" s="393"/>
      <c r="CJ544" s="393"/>
      <c r="CK544" s="393"/>
      <c r="CL544" s="393"/>
      <c r="CM544" s="393"/>
      <c r="CN544" s="393"/>
      <c r="CO544" s="393"/>
      <c r="CP544" s="393"/>
      <c r="CQ544" s="393"/>
      <c r="CR544" s="393"/>
      <c r="CS544" s="393"/>
      <c r="CT544" s="393"/>
      <c r="CU544" s="393"/>
      <c r="CV544" s="393"/>
      <c r="CW544" s="393"/>
      <c r="CX544" s="393"/>
      <c r="CY544" s="393"/>
      <c r="CZ544" s="393"/>
    </row>
    <row r="545" s="397" customFormat="true" ht="25.15" customHeight="true" x14ac:dyDescent="0.2">
      <c r="C545" s="1154" t="s">
        <v>366</v>
      </c>
      <c r="D545" s="1155"/>
      <c r="E545" s="759">
        <v>-2.2077757788941904E-3</v>
      </c>
      <c r="F545" s="671"/>
      <c r="G545" s="671"/>
      <c r="H545" s="1155" t="s">
        <v>350</v>
      </c>
      <c r="I545" s="1155"/>
      <c r="J545" s="760">
        <v>1.6127355739666723E-2</v>
      </c>
      <c r="K545" s="671"/>
      <c r="L545" s="671"/>
      <c r="M545" s="1155" t="s">
        <v>366</v>
      </c>
      <c r="N545" s="1155"/>
      <c r="O545" s="761">
        <v>-3.2007691698582703E-3</v>
      </c>
      <c r="P545" s="671"/>
      <c r="Q545" s="671"/>
      <c r="V545" s="390"/>
      <c r="W545" s="390"/>
      <c r="X545" s="390"/>
      <c r="Y545" s="390"/>
      <c r="Z545" s="390"/>
      <c r="AA545" s="390"/>
      <c r="AB545" s="390"/>
      <c r="AC545" s="390"/>
      <c r="AD545" s="390"/>
      <c r="AE545" s="390"/>
      <c r="AF545" s="390"/>
      <c r="AG545" s="390"/>
      <c r="AH545" s="390"/>
      <c r="AI545" s="390"/>
      <c r="AJ545" s="390"/>
      <c r="AK545" s="390"/>
      <c r="AL545" s="390"/>
      <c r="AM545" s="390"/>
      <c r="AN545" s="390"/>
      <c r="AO545" s="390"/>
      <c r="AP545" s="390"/>
      <c r="AQ545" s="390"/>
      <c r="AR545" s="390"/>
      <c r="AS545" s="390"/>
      <c r="AT545" s="390"/>
      <c r="AU545" s="390"/>
      <c r="AV545" s="390"/>
      <c r="AW545" s="390"/>
      <c r="AX545" s="390"/>
      <c r="AY545" s="390"/>
      <c r="AZ545" s="390"/>
      <c r="BA545" s="392"/>
      <c r="BB545" s="469"/>
      <c r="BC545" s="392"/>
      <c r="BD545" s="392"/>
      <c r="BE545" s="392"/>
      <c r="BF545" s="392"/>
      <c r="BG545" s="392"/>
      <c r="BH545" s="392"/>
      <c r="BI545" s="392"/>
      <c r="BJ545" s="392"/>
      <c r="BK545" s="392"/>
      <c r="BL545" s="392"/>
      <c r="BM545" s="392"/>
      <c r="BN545" s="392"/>
      <c r="BO545" s="392"/>
      <c r="BP545" s="392"/>
      <c r="BQ545" s="392"/>
      <c r="BR545" s="392"/>
      <c r="BS545" s="392"/>
      <c r="BT545" s="392"/>
      <c r="BU545" s="392"/>
      <c r="BV545" s="393"/>
      <c r="BW545" s="393"/>
      <c r="BX545" s="393"/>
      <c r="BY545" s="393"/>
      <c r="BZ545" s="393"/>
      <c r="CA545" s="393"/>
      <c r="CB545" s="393"/>
      <c r="CC545" s="393"/>
      <c r="CD545" s="393"/>
      <c r="CE545" s="393"/>
      <c r="CF545" s="393"/>
      <c r="CG545" s="393"/>
      <c r="CH545" s="393"/>
      <c r="CI545" s="393"/>
      <c r="CJ545" s="393"/>
      <c r="CK545" s="393"/>
      <c r="CL545" s="393"/>
      <c r="CM545" s="393"/>
      <c r="CN545" s="393"/>
      <c r="CO545" s="393"/>
      <c r="CP545" s="393"/>
      <c r="CQ545" s="393"/>
      <c r="CR545" s="393"/>
      <c r="CS545" s="393"/>
      <c r="CT545" s="393"/>
      <c r="CU545" s="393"/>
      <c r="CV545" s="393"/>
      <c r="CW545" s="393"/>
      <c r="CX545" s="393"/>
      <c r="CY545" s="393"/>
      <c r="CZ545" s="393"/>
    </row>
    <row r="546" s="397" customFormat="true" ht="25.15" customHeight="true" x14ac:dyDescent="0.2">
      <c r="C546" s="1154" t="s">
        <v>326</v>
      </c>
      <c r="D546" s="1155"/>
      <c r="E546" s="759">
        <v>-0.11057160124888211</v>
      </c>
      <c r="F546" s="671"/>
      <c r="G546" s="671"/>
      <c r="H546" s="1155" t="s">
        <v>362</v>
      </c>
      <c r="I546" s="1155"/>
      <c r="J546" s="760">
        <v>6.2022210995828385E-3</v>
      </c>
      <c r="K546" s="671"/>
      <c r="L546" s="671"/>
      <c r="M546" s="1155" t="s">
        <v>326</v>
      </c>
      <c r="N546" s="1155"/>
      <c r="O546" s="761">
        <v>-0.12982922562085858</v>
      </c>
      <c r="P546" s="671"/>
      <c r="Q546" s="671"/>
      <c r="V546" s="390"/>
      <c r="W546" s="390"/>
      <c r="X546" s="390"/>
      <c r="Y546" s="390"/>
      <c r="Z546" s="390"/>
      <c r="AA546" s="390"/>
      <c r="AB546" s="390"/>
      <c r="AC546" s="390"/>
      <c r="AD546" s="390"/>
      <c r="AE546" s="390"/>
      <c r="AF546" s="390"/>
      <c r="AG546" s="390"/>
      <c r="AH546" s="390"/>
      <c r="AI546" s="390"/>
      <c r="AJ546" s="390"/>
      <c r="AK546" s="390"/>
      <c r="AL546" s="390"/>
      <c r="AM546" s="390"/>
      <c r="AN546" s="390"/>
      <c r="AO546" s="390"/>
      <c r="AP546" s="390"/>
      <c r="AQ546" s="390"/>
      <c r="AR546" s="390"/>
      <c r="AS546" s="390"/>
      <c r="AT546" s="390"/>
      <c r="AU546" s="390"/>
      <c r="AV546" s="390"/>
      <c r="AW546" s="390"/>
      <c r="AX546" s="390"/>
      <c r="AY546" s="390"/>
      <c r="AZ546" s="390"/>
      <c r="BA546" s="392"/>
      <c r="BB546" s="469"/>
      <c r="BC546" s="392"/>
      <c r="BD546" s="392"/>
      <c r="BE546" s="392"/>
      <c r="BF546" s="392"/>
      <c r="BG546" s="392"/>
      <c r="BH546" s="392"/>
      <c r="BI546" s="392"/>
      <c r="BJ546" s="392"/>
      <c r="BK546" s="392"/>
      <c r="BL546" s="392"/>
      <c r="BM546" s="392"/>
      <c r="BN546" s="392"/>
      <c r="BO546" s="392"/>
      <c r="BP546" s="392"/>
      <c r="BQ546" s="392"/>
      <c r="BR546" s="392"/>
      <c r="BS546" s="392"/>
      <c r="BT546" s="392"/>
      <c r="BU546" s="392"/>
      <c r="BV546" s="393"/>
      <c r="BW546" s="393"/>
      <c r="BX546" s="393"/>
      <c r="BY546" s="393"/>
      <c r="BZ546" s="393"/>
      <c r="CA546" s="393"/>
      <c r="CB546" s="393"/>
      <c r="CC546" s="393"/>
      <c r="CD546" s="393"/>
      <c r="CE546" s="393"/>
      <c r="CF546" s="393"/>
      <c r="CG546" s="393"/>
      <c r="CH546" s="393"/>
      <c r="CI546" s="393"/>
      <c r="CJ546" s="393"/>
      <c r="CK546" s="393"/>
      <c r="CL546" s="393"/>
      <c r="CM546" s="393"/>
      <c r="CN546" s="393"/>
      <c r="CO546" s="393"/>
      <c r="CP546" s="393"/>
      <c r="CQ546" s="393"/>
      <c r="CR546" s="393"/>
      <c r="CS546" s="393"/>
      <c r="CT546" s="393"/>
      <c r="CU546" s="393"/>
      <c r="CV546" s="393"/>
      <c r="CW546" s="393"/>
      <c r="CX546" s="393"/>
      <c r="CY546" s="393"/>
      <c r="CZ546" s="393"/>
    </row>
    <row r="547" s="397" customFormat="true" ht="25.15" customHeight="true" x14ac:dyDescent="0.2">
      <c r="C547" s="1154" t="s">
        <v>347</v>
      </c>
      <c r="D547" s="1155"/>
      <c r="E547" s="759">
        <v>-2.8819927337062907E-2</v>
      </c>
      <c r="F547" s="671"/>
      <c r="G547" s="671"/>
      <c r="H547" s="1155" t="s">
        <v>352</v>
      </c>
      <c r="I547" s="1155"/>
      <c r="J547" s="760">
        <v>1.6109463751127515E-2</v>
      </c>
      <c r="K547" s="671"/>
      <c r="L547" s="671"/>
      <c r="M547" s="1155" t="s">
        <v>347</v>
      </c>
      <c r="N547" s="1155"/>
      <c r="O547" s="761">
        <v>-1.6573884683324908E-2</v>
      </c>
      <c r="P547" s="671"/>
      <c r="Q547" s="671"/>
      <c r="V547" s="390"/>
      <c r="W547" s="390"/>
      <c r="X547" s="390"/>
      <c r="Y547" s="390"/>
      <c r="Z547" s="390"/>
      <c r="AA547" s="390"/>
      <c r="AB547" s="390"/>
      <c r="AC547" s="390"/>
      <c r="AD547" s="390"/>
      <c r="AE547" s="390"/>
      <c r="AF547" s="390"/>
      <c r="AG547" s="390"/>
      <c r="AH547" s="390"/>
      <c r="AI547" s="390"/>
      <c r="AJ547" s="390"/>
      <c r="AK547" s="390"/>
      <c r="AL547" s="390"/>
      <c r="AM547" s="390"/>
      <c r="AN547" s="390"/>
      <c r="AO547" s="390"/>
      <c r="AP547" s="390"/>
      <c r="AQ547" s="390"/>
      <c r="AR547" s="390"/>
      <c r="AS547" s="390"/>
      <c r="AT547" s="390"/>
      <c r="AU547" s="390"/>
      <c r="AV547" s="390"/>
      <c r="AW547" s="390"/>
      <c r="AX547" s="390"/>
      <c r="AY547" s="390"/>
      <c r="AZ547" s="390"/>
      <c r="BA547" s="392"/>
      <c r="BB547" s="469"/>
      <c r="BC547" s="392"/>
      <c r="BD547" s="392"/>
      <c r="BE547" s="392"/>
      <c r="BF547" s="392"/>
      <c r="BG547" s="392"/>
      <c r="BH547" s="392"/>
      <c r="BI547" s="392"/>
      <c r="BJ547" s="392"/>
      <c r="BK547" s="392"/>
      <c r="BL547" s="392"/>
      <c r="BM547" s="392"/>
      <c r="BN547" s="392"/>
      <c r="BO547" s="392"/>
      <c r="BP547" s="392"/>
      <c r="BQ547" s="392"/>
      <c r="BR547" s="392"/>
      <c r="BS547" s="392"/>
      <c r="BT547" s="392"/>
      <c r="BU547" s="392"/>
      <c r="BV547" s="393"/>
      <c r="BW547" s="393"/>
      <c r="BX547" s="393"/>
      <c r="BY547" s="393"/>
      <c r="BZ547" s="393"/>
      <c r="CA547" s="393"/>
      <c r="CB547" s="393"/>
      <c r="CC547" s="393"/>
      <c r="CD547" s="393"/>
      <c r="CE547" s="393"/>
      <c r="CF547" s="393"/>
      <c r="CG547" s="393"/>
      <c r="CH547" s="393"/>
      <c r="CI547" s="393"/>
      <c r="CJ547" s="393"/>
      <c r="CK547" s="393"/>
      <c r="CL547" s="393"/>
      <c r="CM547" s="393"/>
      <c r="CN547" s="393"/>
      <c r="CO547" s="393"/>
      <c r="CP547" s="393"/>
      <c r="CQ547" s="393"/>
      <c r="CR547" s="393"/>
      <c r="CS547" s="393"/>
      <c r="CT547" s="393"/>
      <c r="CU547" s="393"/>
      <c r="CV547" s="393"/>
      <c r="CW547" s="393"/>
      <c r="CX547" s="393"/>
      <c r="CY547" s="393"/>
      <c r="CZ547" s="393"/>
    </row>
    <row r="548" s="397" customFormat="true" ht="25.15" customHeight="true" x14ac:dyDescent="0.2">
      <c r="C548" s="1154" t="s">
        <v>353</v>
      </c>
      <c r="D548" s="1155"/>
      <c r="E548" s="759">
        <v>-1.3261325109484466E-2</v>
      </c>
      <c r="F548" s="671"/>
      <c r="G548" s="671"/>
      <c r="H548" s="1155" t="s">
        <v>325</v>
      </c>
      <c r="I548" s="1155"/>
      <c r="J548" s="760">
        <v>-0.11286650806116436</v>
      </c>
      <c r="K548" s="671"/>
      <c r="L548" s="671"/>
      <c r="M548" s="1155" t="s">
        <v>353</v>
      </c>
      <c r="N548" s="1155"/>
      <c r="O548" s="761">
        <v>-1.580746322577865E-2</v>
      </c>
      <c r="P548" s="671"/>
      <c r="Q548" s="671"/>
      <c r="V548" s="390"/>
      <c r="W548" s="390"/>
      <c r="X548" s="390"/>
      <c r="Y548" s="390"/>
      <c r="Z548" s="390"/>
      <c r="AA548" s="390"/>
      <c r="AB548" s="390"/>
      <c r="AC548" s="390"/>
      <c r="AD548" s="390"/>
      <c r="AE548" s="390"/>
      <c r="AF548" s="390"/>
      <c r="AG548" s="390"/>
      <c r="AH548" s="390"/>
      <c r="AI548" s="390"/>
      <c r="AJ548" s="390"/>
      <c r="AK548" s="390"/>
      <c r="AL548" s="390"/>
      <c r="AM548" s="390"/>
      <c r="AN548" s="390"/>
      <c r="AO548" s="390"/>
      <c r="AP548" s="390"/>
      <c r="AQ548" s="390"/>
      <c r="AR548" s="390"/>
      <c r="AS548" s="390"/>
      <c r="AT548" s="390"/>
      <c r="AU548" s="390"/>
      <c r="AV548" s="390"/>
      <c r="AW548" s="390"/>
      <c r="AX548" s="390"/>
      <c r="AY548" s="390"/>
      <c r="AZ548" s="390"/>
      <c r="BA548" s="392"/>
      <c r="BB548" s="469"/>
      <c r="BC548" s="392"/>
      <c r="BD548" s="392"/>
      <c r="BE548" s="392"/>
      <c r="BF548" s="392"/>
      <c r="BG548" s="392"/>
      <c r="BH548" s="392"/>
      <c r="BI548" s="392"/>
      <c r="BJ548" s="392"/>
      <c r="BK548" s="392"/>
      <c r="BL548" s="392"/>
      <c r="BM548" s="392"/>
      <c r="BN548" s="392"/>
      <c r="BO548" s="392"/>
      <c r="BP548" s="392"/>
      <c r="BQ548" s="392"/>
      <c r="BR548" s="392"/>
      <c r="BS548" s="392"/>
      <c r="BT548" s="392"/>
      <c r="BU548" s="392"/>
      <c r="BV548" s="393"/>
      <c r="BW548" s="393"/>
      <c r="BX548" s="393"/>
      <c r="BY548" s="393"/>
      <c r="BZ548" s="393"/>
      <c r="CA548" s="393"/>
      <c r="CB548" s="393"/>
      <c r="CC548" s="393"/>
      <c r="CD548" s="393"/>
      <c r="CE548" s="393"/>
      <c r="CF548" s="393"/>
      <c r="CG548" s="393"/>
      <c r="CH548" s="393"/>
      <c r="CI548" s="393"/>
      <c r="CJ548" s="393"/>
      <c r="CK548" s="393"/>
      <c r="CL548" s="393"/>
      <c r="CM548" s="393"/>
      <c r="CN548" s="393"/>
      <c r="CO548" s="393"/>
      <c r="CP548" s="393"/>
      <c r="CQ548" s="393"/>
      <c r="CR548" s="393"/>
      <c r="CS548" s="393"/>
      <c r="CT548" s="393"/>
      <c r="CU548" s="393"/>
      <c r="CV548" s="393"/>
      <c r="CW548" s="393"/>
      <c r="CX548" s="393"/>
      <c r="CY548" s="393"/>
      <c r="CZ548" s="393"/>
    </row>
    <row r="549" s="397" customFormat="true" ht="25.15" customHeight="true" x14ac:dyDescent="0.2">
      <c r="C549" s="1154" t="s">
        <v>350</v>
      </c>
      <c r="D549" s="1155"/>
      <c r="E549" s="759">
        <v>8.4646357323964541E-3</v>
      </c>
      <c r="F549" s="671"/>
      <c r="G549" s="671"/>
      <c r="H549" s="1155" t="s">
        <v>358</v>
      </c>
      <c r="I549" s="1155"/>
      <c r="J549" s="760">
        <v>-6.9099988364917141E-3</v>
      </c>
      <c r="K549" s="671"/>
      <c r="L549" s="671"/>
      <c r="M549" s="1155" t="s">
        <v>350</v>
      </c>
      <c r="N549" s="1155"/>
      <c r="O549" s="761">
        <v>3.6865852547433237E-3</v>
      </c>
      <c r="P549" s="671"/>
      <c r="Q549" s="671"/>
      <c r="V549" s="390"/>
      <c r="W549" s="390"/>
      <c r="X549" s="390"/>
      <c r="Y549" s="390"/>
      <c r="Z549" s="390"/>
      <c r="AA549" s="390"/>
      <c r="AB549" s="390"/>
      <c r="AC549" s="390"/>
      <c r="AD549" s="390"/>
      <c r="AE549" s="390"/>
      <c r="AF549" s="390"/>
      <c r="AG549" s="390"/>
      <c r="AH549" s="390"/>
      <c r="AI549" s="390"/>
      <c r="AJ549" s="390"/>
      <c r="AK549" s="390"/>
      <c r="AL549" s="390"/>
      <c r="AM549" s="390"/>
      <c r="AN549" s="390"/>
      <c r="AO549" s="390"/>
      <c r="AP549" s="390"/>
      <c r="AQ549" s="390"/>
      <c r="AR549" s="390"/>
      <c r="AS549" s="390"/>
      <c r="AT549" s="390"/>
      <c r="AU549" s="390"/>
      <c r="AV549" s="390"/>
      <c r="AW549" s="390"/>
      <c r="AX549" s="390"/>
      <c r="AY549" s="390"/>
      <c r="AZ549" s="390"/>
      <c r="BA549" s="392"/>
      <c r="BB549" s="469"/>
      <c r="BC549" s="392"/>
      <c r="BD549" s="392"/>
      <c r="BE549" s="392"/>
      <c r="BF549" s="392"/>
      <c r="BG549" s="392"/>
      <c r="BH549" s="392"/>
      <c r="BI549" s="392"/>
      <c r="BJ549" s="392"/>
      <c r="BK549" s="392"/>
      <c r="BL549" s="392"/>
      <c r="BM549" s="392"/>
      <c r="BN549" s="392"/>
      <c r="BO549" s="392"/>
      <c r="BP549" s="392"/>
      <c r="BQ549" s="392"/>
      <c r="BR549" s="392"/>
      <c r="BS549" s="392"/>
      <c r="BT549" s="392"/>
      <c r="BU549" s="392"/>
      <c r="BV549" s="393"/>
      <c r="BW549" s="393"/>
      <c r="BX549" s="393"/>
      <c r="BY549" s="393"/>
      <c r="BZ549" s="393"/>
      <c r="CA549" s="393"/>
      <c r="CB549" s="393"/>
      <c r="CC549" s="393"/>
      <c r="CD549" s="393"/>
      <c r="CE549" s="393"/>
      <c r="CF549" s="393"/>
      <c r="CG549" s="393"/>
      <c r="CH549" s="393"/>
      <c r="CI549" s="393"/>
      <c r="CJ549" s="393"/>
      <c r="CK549" s="393"/>
      <c r="CL549" s="393"/>
      <c r="CM549" s="393"/>
      <c r="CN549" s="393"/>
      <c r="CO549" s="393"/>
      <c r="CP549" s="393"/>
      <c r="CQ549" s="393"/>
      <c r="CR549" s="393"/>
      <c r="CS549" s="393"/>
      <c r="CT549" s="393"/>
      <c r="CU549" s="393"/>
      <c r="CV549" s="393"/>
      <c r="CW549" s="393"/>
      <c r="CX549" s="393"/>
      <c r="CY549" s="393"/>
      <c r="CZ549" s="393"/>
    </row>
    <row r="550" s="397" customFormat="true" ht="25.15" customHeight="true" x14ac:dyDescent="0.2">
      <c r="C550" s="1154" t="s">
        <v>362</v>
      </c>
      <c r="D550" s="1155"/>
      <c r="E550" s="759">
        <v>4.430859016988223E-3</v>
      </c>
      <c r="F550" s="671"/>
      <c r="G550" s="671"/>
      <c r="H550" s="1155" t="s">
        <v>356</v>
      </c>
      <c r="I550" s="1155"/>
      <c r="J550" s="760">
        <v>9.6687118008494388E-3</v>
      </c>
      <c r="K550" s="671"/>
      <c r="L550" s="671"/>
      <c r="M550" s="1155" t="s">
        <v>362</v>
      </c>
      <c r="N550" s="1155"/>
      <c r="O550" s="761">
        <v>3.1570968195703719E-3</v>
      </c>
      <c r="P550" s="671"/>
      <c r="Q550" s="671"/>
      <c r="V550" s="390"/>
      <c r="W550" s="390"/>
      <c r="X550" s="390"/>
      <c r="Y550" s="390"/>
      <c r="Z550" s="390"/>
      <c r="AA550" s="390"/>
      <c r="AB550" s="390"/>
      <c r="AC550" s="390"/>
      <c r="AD550" s="390"/>
      <c r="AE550" s="390"/>
      <c r="AF550" s="390"/>
      <c r="AG550" s="390"/>
      <c r="AH550" s="390"/>
      <c r="AI550" s="390"/>
      <c r="AJ550" s="390"/>
      <c r="AK550" s="390"/>
      <c r="AL550" s="390"/>
      <c r="AM550" s="390"/>
      <c r="AN550" s="390"/>
      <c r="AO550" s="390"/>
      <c r="AP550" s="390"/>
      <c r="AQ550" s="390"/>
      <c r="AR550" s="390"/>
      <c r="AS550" s="390"/>
      <c r="AT550" s="390"/>
      <c r="AU550" s="390"/>
      <c r="AV550" s="390"/>
      <c r="AW550" s="390"/>
      <c r="AX550" s="390"/>
      <c r="AY550" s="390"/>
      <c r="AZ550" s="390"/>
      <c r="BA550" s="392"/>
      <c r="BB550" s="469"/>
      <c r="BC550" s="392"/>
      <c r="BD550" s="392"/>
      <c r="BE550" s="392"/>
      <c r="BF550" s="392"/>
      <c r="BG550" s="392"/>
      <c r="BH550" s="392"/>
      <c r="BI550" s="392"/>
      <c r="BJ550" s="392"/>
      <c r="BK550" s="392"/>
      <c r="BL550" s="392"/>
      <c r="BM550" s="392"/>
      <c r="BN550" s="392"/>
      <c r="BO550" s="392"/>
      <c r="BP550" s="392"/>
      <c r="BQ550" s="392"/>
      <c r="BR550" s="392"/>
      <c r="BS550" s="392"/>
      <c r="BT550" s="392"/>
      <c r="BU550" s="392"/>
      <c r="BV550" s="393"/>
      <c r="BW550" s="393"/>
      <c r="BX550" s="393"/>
      <c r="BY550" s="393"/>
      <c r="BZ550" s="393"/>
      <c r="CA550" s="393"/>
      <c r="CB550" s="393"/>
      <c r="CC550" s="393"/>
      <c r="CD550" s="393"/>
      <c r="CE550" s="393"/>
      <c r="CF550" s="393"/>
      <c r="CG550" s="393"/>
      <c r="CH550" s="393"/>
      <c r="CI550" s="393"/>
      <c r="CJ550" s="393"/>
      <c r="CK550" s="393"/>
      <c r="CL550" s="393"/>
      <c r="CM550" s="393"/>
      <c r="CN550" s="393"/>
      <c r="CO550" s="393"/>
      <c r="CP550" s="393"/>
      <c r="CQ550" s="393"/>
      <c r="CR550" s="393"/>
      <c r="CS550" s="393"/>
      <c r="CT550" s="393"/>
      <c r="CU550" s="393"/>
      <c r="CV550" s="393"/>
      <c r="CW550" s="393"/>
      <c r="CX550" s="393"/>
      <c r="CY550" s="393"/>
      <c r="CZ550" s="393"/>
    </row>
    <row r="551" s="397" customFormat="true" ht="25.15" customHeight="true" x14ac:dyDescent="0.2">
      <c r="C551" s="1154" t="s">
        <v>352</v>
      </c>
      <c r="D551" s="1155"/>
      <c r="E551" s="759">
        <v>1.2167035174540415E-2</v>
      </c>
      <c r="F551" s="671"/>
      <c r="G551" s="671"/>
      <c r="H551" s="1155" t="s">
        <v>328</v>
      </c>
      <c r="I551" s="1155"/>
      <c r="J551" s="760">
        <v>0.10596937764678499</v>
      </c>
      <c r="K551" s="671"/>
      <c r="L551" s="671"/>
      <c r="M551" s="1155" t="s">
        <v>352</v>
      </c>
      <c r="N551" s="1155"/>
      <c r="O551" s="761">
        <v>9.7649028832162612E-3</v>
      </c>
      <c r="P551" s="671"/>
      <c r="Q551" s="671"/>
      <c r="V551" s="390"/>
      <c r="W551" s="390"/>
      <c r="X551" s="390"/>
      <c r="Y551" s="390"/>
      <c r="Z551" s="390"/>
      <c r="AA551" s="390"/>
      <c r="AB551" s="390"/>
      <c r="AC551" s="390"/>
      <c r="AD551" s="390"/>
      <c r="AE551" s="390"/>
      <c r="AF551" s="390"/>
      <c r="AG551" s="390"/>
      <c r="AH551" s="390"/>
      <c r="AI551" s="390"/>
      <c r="AJ551" s="390"/>
      <c r="AK551" s="390"/>
      <c r="AL551" s="390"/>
      <c r="AM551" s="390"/>
      <c r="AN551" s="390"/>
      <c r="AO551" s="390"/>
      <c r="AP551" s="390"/>
      <c r="AQ551" s="390"/>
      <c r="AR551" s="390"/>
      <c r="AS551" s="390"/>
      <c r="AT551" s="390"/>
      <c r="AU551" s="390"/>
      <c r="AV551" s="390"/>
      <c r="AW551" s="390"/>
      <c r="AX551" s="390"/>
      <c r="AY551" s="390"/>
      <c r="AZ551" s="390"/>
      <c r="BA551" s="392"/>
      <c r="BB551" s="469"/>
      <c r="BC551" s="392"/>
      <c r="BD551" s="392"/>
      <c r="BE551" s="392"/>
      <c r="BF551" s="392"/>
      <c r="BG551" s="392"/>
      <c r="BH551" s="392"/>
      <c r="BI551" s="392"/>
      <c r="BJ551" s="392"/>
      <c r="BK551" s="392"/>
      <c r="BL551" s="392"/>
      <c r="BM551" s="392"/>
      <c r="BN551" s="392"/>
      <c r="BO551" s="392"/>
      <c r="BP551" s="392"/>
      <c r="BQ551" s="392"/>
      <c r="BR551" s="392"/>
      <c r="BS551" s="392"/>
      <c r="BT551" s="392"/>
      <c r="BU551" s="392"/>
      <c r="BV551" s="393"/>
      <c r="BW551" s="393"/>
      <c r="BX551" s="393"/>
      <c r="BY551" s="393"/>
      <c r="BZ551" s="393"/>
      <c r="CA551" s="393"/>
      <c r="CB551" s="393"/>
      <c r="CC551" s="393"/>
      <c r="CD551" s="393"/>
      <c r="CE551" s="393"/>
      <c r="CF551" s="393"/>
      <c r="CG551" s="393"/>
      <c r="CH551" s="393"/>
      <c r="CI551" s="393"/>
      <c r="CJ551" s="393"/>
      <c r="CK551" s="393"/>
      <c r="CL551" s="393"/>
      <c r="CM551" s="393"/>
      <c r="CN551" s="393"/>
      <c r="CO551" s="393"/>
      <c r="CP551" s="393"/>
      <c r="CQ551" s="393"/>
      <c r="CR551" s="393"/>
      <c r="CS551" s="393"/>
      <c r="CT551" s="393"/>
      <c r="CU551" s="393"/>
      <c r="CV551" s="393"/>
      <c r="CW551" s="393"/>
      <c r="CX551" s="393"/>
      <c r="CY551" s="393"/>
      <c r="CZ551" s="393"/>
    </row>
    <row r="552" s="397" customFormat="true" ht="25.15" customHeight="true" x14ac:dyDescent="0.2">
      <c r="C552" s="1154" t="s">
        <v>325</v>
      </c>
      <c r="D552" s="1155"/>
      <c r="E552" s="759">
        <v>-0.11075168553139769</v>
      </c>
      <c r="F552" s="671"/>
      <c r="G552" s="671"/>
      <c r="H552" s="1155" t="s">
        <v>357</v>
      </c>
      <c r="I552" s="1155"/>
      <c r="J552" s="760">
        <v>1.2068821440100167E-2</v>
      </c>
      <c r="K552" s="671"/>
      <c r="L552" s="671"/>
      <c r="M552" s="1155" t="s">
        <v>325</v>
      </c>
      <c r="N552" s="1155"/>
      <c r="O552" s="761">
        <v>-0.10980153574637297</v>
      </c>
      <c r="P552" s="671"/>
      <c r="Q552" s="671"/>
      <c r="V552" s="390"/>
      <c r="W552" s="390"/>
      <c r="X552" s="390"/>
      <c r="Y552" s="390"/>
      <c r="Z552" s="390"/>
      <c r="AA552" s="390"/>
      <c r="AB552" s="390"/>
      <c r="AC552" s="390"/>
      <c r="AD552" s="390"/>
      <c r="AE552" s="390"/>
      <c r="AF552" s="390"/>
      <c r="AG552" s="390"/>
      <c r="AH552" s="390"/>
      <c r="AI552" s="390"/>
      <c r="AJ552" s="390"/>
      <c r="AK552" s="390"/>
      <c r="AL552" s="390"/>
      <c r="AM552" s="390"/>
      <c r="AN552" s="390"/>
      <c r="AO552" s="390"/>
      <c r="AP552" s="390"/>
      <c r="AQ552" s="390"/>
      <c r="AR552" s="390"/>
      <c r="AS552" s="390"/>
      <c r="AT552" s="390"/>
      <c r="AU552" s="390"/>
      <c r="AV552" s="390"/>
      <c r="AW552" s="390"/>
      <c r="AX552" s="390"/>
      <c r="AY552" s="390"/>
      <c r="AZ552" s="390"/>
      <c r="BA552" s="392"/>
      <c r="BB552" s="469"/>
      <c r="BC552" s="392"/>
      <c r="BD552" s="392"/>
      <c r="BE552" s="392"/>
      <c r="BF552" s="392"/>
      <c r="BG552" s="392"/>
      <c r="BH552" s="392"/>
      <c r="BI552" s="392"/>
      <c r="BJ552" s="392"/>
      <c r="BK552" s="392"/>
      <c r="BL552" s="392"/>
      <c r="BM552" s="392"/>
      <c r="BN552" s="392"/>
      <c r="BO552" s="392"/>
      <c r="BP552" s="392"/>
      <c r="BQ552" s="392"/>
      <c r="BR552" s="392"/>
      <c r="BS552" s="392"/>
      <c r="BT552" s="392"/>
      <c r="BU552" s="392"/>
      <c r="BV552" s="393"/>
      <c r="BW552" s="393"/>
      <c r="BX552" s="393"/>
      <c r="BY552" s="393"/>
      <c r="BZ552" s="393"/>
      <c r="CA552" s="393"/>
      <c r="CB552" s="393"/>
      <c r="CC552" s="393"/>
      <c r="CD552" s="393"/>
      <c r="CE552" s="393"/>
      <c r="CF552" s="393"/>
      <c r="CG552" s="393"/>
      <c r="CH552" s="393"/>
      <c r="CI552" s="393"/>
      <c r="CJ552" s="393"/>
      <c r="CK552" s="393"/>
      <c r="CL552" s="393"/>
      <c r="CM552" s="393"/>
      <c r="CN552" s="393"/>
      <c r="CO552" s="393"/>
      <c r="CP552" s="393"/>
      <c r="CQ552" s="393"/>
      <c r="CR552" s="393"/>
      <c r="CS552" s="393"/>
      <c r="CT552" s="393"/>
      <c r="CU552" s="393"/>
      <c r="CV552" s="393"/>
      <c r="CW552" s="393"/>
      <c r="CX552" s="393"/>
      <c r="CY552" s="393"/>
      <c r="CZ552" s="393"/>
    </row>
    <row r="553" s="397" customFormat="true" ht="25.15" customHeight="true" x14ac:dyDescent="0.2">
      <c r="C553" s="1154" t="s">
        <v>358</v>
      </c>
      <c r="D553" s="1155"/>
      <c r="E553" s="759">
        <v>-9.4806982167219521E-3</v>
      </c>
      <c r="F553" s="671"/>
      <c r="G553" s="671"/>
      <c r="H553" s="1155" t="s">
        <v>322</v>
      </c>
      <c r="I553" s="1155"/>
      <c r="J553" s="760">
        <v>-0.14286520840932446</v>
      </c>
      <c r="K553" s="671"/>
      <c r="L553" s="671"/>
      <c r="M553" s="1155" t="s">
        <v>358</v>
      </c>
      <c r="N553" s="1155"/>
      <c r="O553" s="761">
        <v>-1.4050878517898763E-2</v>
      </c>
      <c r="P553" s="671"/>
      <c r="Q553" s="671"/>
      <c r="V553" s="390"/>
      <c r="W553" s="390"/>
      <c r="X553" s="390"/>
      <c r="Y553" s="390"/>
      <c r="Z553" s="390"/>
      <c r="AA553" s="390"/>
      <c r="AB553" s="390"/>
      <c r="AC553" s="390"/>
      <c r="AD553" s="390"/>
      <c r="AE553" s="390"/>
      <c r="AF553" s="390"/>
      <c r="AG553" s="390"/>
      <c r="AH553" s="390"/>
      <c r="AI553" s="390"/>
      <c r="AJ553" s="390"/>
      <c r="AK553" s="390"/>
      <c r="AL553" s="390"/>
      <c r="AM553" s="390"/>
      <c r="AN553" s="390"/>
      <c r="AO553" s="390"/>
      <c r="AP553" s="390"/>
      <c r="AQ553" s="390"/>
      <c r="AR553" s="390"/>
      <c r="AS553" s="390"/>
      <c r="AT553" s="390"/>
      <c r="AU553" s="390"/>
      <c r="AV553" s="390"/>
      <c r="AW553" s="390"/>
      <c r="AX553" s="390"/>
      <c r="AY553" s="390"/>
      <c r="AZ553" s="390"/>
      <c r="BA553" s="392"/>
      <c r="BB553" s="469"/>
      <c r="BC553" s="392"/>
      <c r="BD553" s="392"/>
      <c r="BE553" s="392"/>
      <c r="BF553" s="392"/>
      <c r="BG553" s="392"/>
      <c r="BH553" s="392"/>
      <c r="BI553" s="392"/>
      <c r="BJ553" s="392"/>
      <c r="BK553" s="392"/>
      <c r="BL553" s="392"/>
      <c r="BM553" s="392"/>
      <c r="BN553" s="392"/>
      <c r="BO553" s="392"/>
      <c r="BP553" s="392"/>
      <c r="BQ553" s="392"/>
      <c r="BR553" s="392"/>
      <c r="BS553" s="392"/>
      <c r="BT553" s="392"/>
      <c r="BU553" s="392"/>
      <c r="BV553" s="393"/>
      <c r="BW553" s="393"/>
      <c r="BX553" s="393"/>
      <c r="BY553" s="393"/>
      <c r="BZ553" s="393"/>
      <c r="CA553" s="393"/>
      <c r="CB553" s="393"/>
      <c r="CC553" s="393"/>
      <c r="CD553" s="393"/>
      <c r="CE553" s="393"/>
      <c r="CF553" s="393"/>
      <c r="CG553" s="393"/>
      <c r="CH553" s="393"/>
      <c r="CI553" s="393"/>
      <c r="CJ553" s="393"/>
      <c r="CK553" s="393"/>
      <c r="CL553" s="393"/>
      <c r="CM553" s="393"/>
      <c r="CN553" s="393"/>
      <c r="CO553" s="393"/>
      <c r="CP553" s="393"/>
      <c r="CQ553" s="393"/>
      <c r="CR553" s="393"/>
      <c r="CS553" s="393"/>
      <c r="CT553" s="393"/>
      <c r="CU553" s="393"/>
      <c r="CV553" s="393"/>
      <c r="CW553" s="393"/>
      <c r="CX553" s="393"/>
      <c r="CY553" s="393"/>
      <c r="CZ553" s="393"/>
    </row>
    <row r="554" s="397" customFormat="true" ht="25.15" customHeight="true" x14ac:dyDescent="0.2">
      <c r="C554" s="1154" t="s">
        <v>356</v>
      </c>
      <c r="D554" s="1155"/>
      <c r="E554" s="759">
        <v>1.6559797811067296E-3</v>
      </c>
      <c r="F554" s="671"/>
      <c r="G554" s="671"/>
      <c r="H554" s="1155" t="s">
        <v>370</v>
      </c>
      <c r="I554" s="1155"/>
      <c r="J554" s="760">
        <v>7.3173398789213413E-4</v>
      </c>
      <c r="K554" s="671"/>
      <c r="L554" s="671"/>
      <c r="M554" s="1155" t="s">
        <v>356</v>
      </c>
      <c r="N554" s="1155"/>
      <c r="O554" s="761">
        <v>-1.5629905900969243E-2</v>
      </c>
      <c r="P554" s="671"/>
      <c r="Q554" s="671"/>
      <c r="V554" s="390"/>
      <c r="W554" s="390"/>
      <c r="X554" s="390"/>
      <c r="Y554" s="390"/>
      <c r="Z554" s="390"/>
      <c r="AA554" s="390"/>
      <c r="AB554" s="390"/>
      <c r="AC554" s="390"/>
      <c r="AD554" s="390"/>
      <c r="AE554" s="390"/>
      <c r="AF554" s="390"/>
      <c r="AG554" s="390"/>
      <c r="AH554" s="390"/>
      <c r="AI554" s="390"/>
      <c r="AJ554" s="390"/>
      <c r="AK554" s="390"/>
      <c r="AL554" s="390"/>
      <c r="AM554" s="390"/>
      <c r="AN554" s="390"/>
      <c r="AO554" s="390"/>
      <c r="AP554" s="390"/>
      <c r="AQ554" s="390"/>
      <c r="AR554" s="390"/>
      <c r="AS554" s="390"/>
      <c r="AT554" s="390"/>
      <c r="AU554" s="390"/>
      <c r="AV554" s="390"/>
      <c r="AW554" s="390"/>
      <c r="AX554" s="390"/>
      <c r="AY554" s="390"/>
      <c r="AZ554" s="390"/>
      <c r="BA554" s="392"/>
      <c r="BB554" s="469"/>
      <c r="BC554" s="392"/>
      <c r="BD554" s="392"/>
      <c r="BE554" s="392"/>
      <c r="BF554" s="392"/>
      <c r="BG554" s="392"/>
      <c r="BH554" s="392"/>
      <c r="BI554" s="392"/>
      <c r="BJ554" s="392"/>
      <c r="BK554" s="392"/>
      <c r="BL554" s="392"/>
      <c r="BM554" s="392"/>
      <c r="BN554" s="392"/>
      <c r="BO554" s="392"/>
      <c r="BP554" s="392"/>
      <c r="BQ554" s="392"/>
      <c r="BR554" s="392"/>
      <c r="BS554" s="392"/>
      <c r="BT554" s="392"/>
      <c r="BU554" s="392"/>
      <c r="BV554" s="393"/>
      <c r="BW554" s="393"/>
      <c r="BX554" s="393"/>
      <c r="BY554" s="393"/>
      <c r="BZ554" s="393"/>
      <c r="CA554" s="393"/>
      <c r="CB554" s="393"/>
      <c r="CC554" s="393"/>
      <c r="CD554" s="393"/>
      <c r="CE554" s="393"/>
      <c r="CF554" s="393"/>
      <c r="CG554" s="393"/>
      <c r="CH554" s="393"/>
      <c r="CI554" s="393"/>
      <c r="CJ554" s="393"/>
      <c r="CK554" s="393"/>
      <c r="CL554" s="393"/>
      <c r="CM554" s="393"/>
      <c r="CN554" s="393"/>
      <c r="CO554" s="393"/>
      <c r="CP554" s="393"/>
      <c r="CQ554" s="393"/>
      <c r="CR554" s="393"/>
      <c r="CS554" s="393"/>
      <c r="CT554" s="393"/>
      <c r="CU554" s="393"/>
      <c r="CV554" s="393"/>
      <c r="CW554" s="393"/>
      <c r="CX554" s="393"/>
      <c r="CY554" s="393"/>
      <c r="CZ554" s="393"/>
    </row>
    <row r="555" s="397" customFormat="true" ht="25.15" customHeight="true" x14ac:dyDescent="0.2">
      <c r="C555" s="1154" t="s">
        <v>328</v>
      </c>
      <c r="D555" s="1155"/>
      <c r="E555" s="759">
        <v>0.10141633245092263</v>
      </c>
      <c r="F555" s="671"/>
      <c r="G555" s="671"/>
      <c r="H555" s="1155" t="s">
        <v>363</v>
      </c>
      <c r="I555" s="1155"/>
      <c r="J555" s="760">
        <v>5.158153183239346E-3</v>
      </c>
      <c r="K555" s="671"/>
      <c r="L555" s="671"/>
      <c r="M555" s="1155" t="s">
        <v>328</v>
      </c>
      <c r="N555" s="1155"/>
      <c r="O555" s="761">
        <v>0.10155093833936533</v>
      </c>
      <c r="P555" s="671"/>
      <c r="Q555" s="671"/>
      <c r="V555" s="390"/>
      <c r="W555" s="390"/>
      <c r="X555" s="390"/>
      <c r="Y555" s="390"/>
      <c r="Z555" s="390"/>
      <c r="AA555" s="390"/>
      <c r="AB555" s="390"/>
      <c r="AC555" s="390"/>
      <c r="AD555" s="390"/>
      <c r="AE555" s="390"/>
      <c r="AF555" s="390"/>
      <c r="AG555" s="390"/>
      <c r="AH555" s="390"/>
      <c r="AI555" s="390"/>
      <c r="AJ555" s="390"/>
      <c r="AK555" s="390"/>
      <c r="AL555" s="390"/>
      <c r="AM555" s="390"/>
      <c r="AN555" s="390"/>
      <c r="AO555" s="390"/>
      <c r="AP555" s="390"/>
      <c r="AQ555" s="390"/>
      <c r="AR555" s="390"/>
      <c r="AS555" s="390"/>
      <c r="AT555" s="390"/>
      <c r="AU555" s="390"/>
      <c r="AV555" s="390"/>
      <c r="AW555" s="390"/>
      <c r="AX555" s="390"/>
      <c r="AY555" s="390"/>
      <c r="AZ555" s="390"/>
      <c r="BA555" s="392"/>
      <c r="BB555" s="469"/>
      <c r="BC555" s="392"/>
      <c r="BD555" s="392"/>
      <c r="BE555" s="392"/>
      <c r="BF555" s="392"/>
      <c r="BG555" s="392"/>
      <c r="BH555" s="392"/>
      <c r="BI555" s="392"/>
      <c r="BJ555" s="392"/>
      <c r="BK555" s="392"/>
      <c r="BL555" s="392"/>
      <c r="BM555" s="392"/>
      <c r="BN555" s="392"/>
      <c r="BO555" s="392"/>
      <c r="BP555" s="392"/>
      <c r="BQ555" s="392"/>
      <c r="BR555" s="392"/>
      <c r="BS555" s="392"/>
      <c r="BT555" s="392"/>
      <c r="BU555" s="392"/>
      <c r="BV555" s="393"/>
      <c r="BW555" s="393"/>
      <c r="BX555" s="393"/>
      <c r="BY555" s="393"/>
      <c r="BZ555" s="393"/>
      <c r="CA555" s="393"/>
      <c r="CB555" s="393"/>
      <c r="CC555" s="393"/>
      <c r="CD555" s="393"/>
      <c r="CE555" s="393"/>
      <c r="CF555" s="393"/>
      <c r="CG555" s="393"/>
      <c r="CH555" s="393"/>
      <c r="CI555" s="393"/>
      <c r="CJ555" s="393"/>
      <c r="CK555" s="393"/>
      <c r="CL555" s="393"/>
      <c r="CM555" s="393"/>
      <c r="CN555" s="393"/>
      <c r="CO555" s="393"/>
      <c r="CP555" s="393"/>
      <c r="CQ555" s="393"/>
      <c r="CR555" s="393"/>
      <c r="CS555" s="393"/>
      <c r="CT555" s="393"/>
      <c r="CU555" s="393"/>
      <c r="CV555" s="393"/>
      <c r="CW555" s="393"/>
      <c r="CX555" s="393"/>
      <c r="CY555" s="393"/>
      <c r="CZ555" s="393"/>
    </row>
    <row r="556" s="397" customFormat="true" ht="25.15" customHeight="true" x14ac:dyDescent="0.2">
      <c r="C556" s="1154" t="s">
        <v>357</v>
      </c>
      <c r="D556" s="1155"/>
      <c r="E556" s="759">
        <v>-7.3147140236715753E-4</v>
      </c>
      <c r="F556" s="671"/>
      <c r="G556" s="671"/>
      <c r="H556" s="1155" t="s">
        <v>365</v>
      </c>
      <c r="I556" s="1155"/>
      <c r="J556" s="760">
        <v>2.5443815058963396E-3</v>
      </c>
      <c r="K556" s="671"/>
      <c r="L556" s="671"/>
      <c r="M556" s="1155" t="s">
        <v>357</v>
      </c>
      <c r="N556" s="1155"/>
      <c r="O556" s="761">
        <v>-5.1080899690124438E-3</v>
      </c>
      <c r="P556" s="671"/>
      <c r="Q556" s="671"/>
      <c r="V556" s="390"/>
      <c r="W556" s="390"/>
      <c r="X556" s="390"/>
      <c r="Y556" s="390"/>
      <c r="Z556" s="390"/>
      <c r="AA556" s="390"/>
      <c r="AB556" s="390"/>
      <c r="AC556" s="390"/>
      <c r="AD556" s="390"/>
      <c r="AE556" s="390"/>
      <c r="AF556" s="390"/>
      <c r="AG556" s="390"/>
      <c r="AH556" s="390"/>
      <c r="AI556" s="390"/>
      <c r="AJ556" s="390"/>
      <c r="AK556" s="390"/>
      <c r="AL556" s="390"/>
      <c r="AM556" s="390"/>
      <c r="AN556" s="390"/>
      <c r="AO556" s="390"/>
      <c r="AP556" s="390"/>
      <c r="AQ556" s="390"/>
      <c r="AR556" s="390"/>
      <c r="AS556" s="390"/>
      <c r="AT556" s="390"/>
      <c r="AU556" s="390"/>
      <c r="AV556" s="390"/>
      <c r="AW556" s="390"/>
      <c r="AX556" s="390"/>
      <c r="AY556" s="390"/>
      <c r="AZ556" s="390"/>
      <c r="BA556" s="392"/>
      <c r="BB556" s="469"/>
      <c r="BC556" s="392"/>
      <c r="BD556" s="392"/>
      <c r="BE556" s="392"/>
      <c r="BF556" s="392"/>
      <c r="BG556" s="392"/>
      <c r="BH556" s="392"/>
      <c r="BI556" s="392"/>
      <c r="BJ556" s="392"/>
      <c r="BK556" s="392"/>
      <c r="BL556" s="392"/>
      <c r="BM556" s="392"/>
      <c r="BN556" s="392"/>
      <c r="BO556" s="392"/>
      <c r="BP556" s="392"/>
      <c r="BQ556" s="392"/>
      <c r="BR556" s="392"/>
      <c r="BS556" s="392"/>
      <c r="BT556" s="392"/>
      <c r="BU556" s="392"/>
      <c r="BV556" s="393"/>
      <c r="BW556" s="393"/>
      <c r="BX556" s="393"/>
      <c r="BY556" s="393"/>
      <c r="BZ556" s="393"/>
      <c r="CA556" s="393"/>
      <c r="CB556" s="393"/>
      <c r="CC556" s="393"/>
      <c r="CD556" s="393"/>
      <c r="CE556" s="393"/>
      <c r="CF556" s="393"/>
      <c r="CG556" s="393"/>
      <c r="CH556" s="393"/>
      <c r="CI556" s="393"/>
      <c r="CJ556" s="393"/>
      <c r="CK556" s="393"/>
      <c r="CL556" s="393"/>
      <c r="CM556" s="393"/>
      <c r="CN556" s="393"/>
      <c r="CO556" s="393"/>
      <c r="CP556" s="393"/>
      <c r="CQ556" s="393"/>
      <c r="CR556" s="393"/>
      <c r="CS556" s="393"/>
      <c r="CT556" s="393"/>
      <c r="CU556" s="393"/>
      <c r="CV556" s="393"/>
      <c r="CW556" s="393"/>
      <c r="CX556" s="393"/>
      <c r="CY556" s="393"/>
      <c r="CZ556" s="393"/>
    </row>
    <row r="557" s="397" customFormat="true" ht="25.15" customHeight="true" x14ac:dyDescent="0.2">
      <c r="C557" s="1154" t="s">
        <v>322</v>
      </c>
      <c r="D557" s="1155"/>
      <c r="E557" s="759">
        <v>-0.14028429523592367</v>
      </c>
      <c r="F557" s="671"/>
      <c r="G557" s="671"/>
      <c r="H557" s="1155" t="s">
        <v>332</v>
      </c>
      <c r="I557" s="1155"/>
      <c r="J557" s="760">
        <v>0.10236182029919205</v>
      </c>
      <c r="K557" s="671"/>
      <c r="L557" s="671"/>
      <c r="M557" s="1155" t="s">
        <v>322</v>
      </c>
      <c r="N557" s="1155"/>
      <c r="O557" s="761">
        <v>-0.15203983034270505</v>
      </c>
      <c r="P557" s="671"/>
      <c r="Q557" s="671"/>
      <c r="V557" s="390"/>
      <c r="W557" s="390"/>
      <c r="X557" s="390"/>
      <c r="Y557" s="390"/>
      <c r="Z557" s="390"/>
      <c r="AA557" s="390"/>
      <c r="AB557" s="390"/>
      <c r="AC557" s="390"/>
      <c r="AD557" s="390"/>
      <c r="AE557" s="390"/>
      <c r="AF557" s="390"/>
      <c r="AG557" s="390"/>
      <c r="AH557" s="390"/>
      <c r="AI557" s="390"/>
      <c r="AJ557" s="390"/>
      <c r="AK557" s="390"/>
      <c r="AL557" s="390"/>
      <c r="AM557" s="390"/>
      <c r="AN557" s="390"/>
      <c r="AO557" s="390"/>
      <c r="AP557" s="390"/>
      <c r="AQ557" s="390"/>
      <c r="AR557" s="390"/>
      <c r="AS557" s="390"/>
      <c r="AT557" s="390"/>
      <c r="AU557" s="390"/>
      <c r="AV557" s="390"/>
      <c r="AW557" s="390"/>
      <c r="AX557" s="390"/>
      <c r="AY557" s="390"/>
      <c r="AZ557" s="390"/>
      <c r="BA557" s="392"/>
      <c r="BB557" s="469"/>
      <c r="BC557" s="392"/>
      <c r="BD557" s="392"/>
      <c r="BE557" s="392"/>
      <c r="BF557" s="392"/>
      <c r="BG557" s="392"/>
      <c r="BH557" s="392"/>
      <c r="BI557" s="392"/>
      <c r="BJ557" s="392"/>
      <c r="BK557" s="392"/>
      <c r="BL557" s="392"/>
      <c r="BM557" s="392"/>
      <c r="BN557" s="392"/>
      <c r="BO557" s="392"/>
      <c r="BP557" s="392"/>
      <c r="BQ557" s="392"/>
      <c r="BR557" s="392"/>
      <c r="BS557" s="392"/>
      <c r="BT557" s="392"/>
      <c r="BU557" s="392"/>
      <c r="BV557" s="393"/>
      <c r="BW557" s="393"/>
      <c r="BX557" s="393"/>
      <c r="BY557" s="393"/>
      <c r="BZ557" s="393"/>
      <c r="CA557" s="393"/>
      <c r="CB557" s="393"/>
      <c r="CC557" s="393"/>
      <c r="CD557" s="393"/>
      <c r="CE557" s="393"/>
      <c r="CF557" s="393"/>
      <c r="CG557" s="393"/>
      <c r="CH557" s="393"/>
      <c r="CI557" s="393"/>
      <c r="CJ557" s="393"/>
      <c r="CK557" s="393"/>
      <c r="CL557" s="393"/>
      <c r="CM557" s="393"/>
      <c r="CN557" s="393"/>
      <c r="CO557" s="393"/>
      <c r="CP557" s="393"/>
      <c r="CQ557" s="393"/>
      <c r="CR557" s="393"/>
      <c r="CS557" s="393"/>
      <c r="CT557" s="393"/>
      <c r="CU557" s="393"/>
      <c r="CV557" s="393"/>
      <c r="CW557" s="393"/>
      <c r="CX557" s="393"/>
      <c r="CY557" s="393"/>
      <c r="CZ557" s="393"/>
    </row>
    <row r="558" s="397" customFormat="true" ht="25.15" customHeight="true" x14ac:dyDescent="0.2">
      <c r="C558" s="1154" t="s">
        <v>370</v>
      </c>
      <c r="D558" s="1155"/>
      <c r="E558" s="759">
        <v>-2.7780723795929434E-4</v>
      </c>
      <c r="F558" s="671"/>
      <c r="G558" s="671"/>
      <c r="H558" s="1155" t="s">
        <v>333</v>
      </c>
      <c r="I558" s="1155"/>
      <c r="J558" s="760">
        <v>0.10012268101598243</v>
      </c>
      <c r="K558" s="671"/>
      <c r="L558" s="671"/>
      <c r="M558" s="1155" t="s">
        <v>370</v>
      </c>
      <c r="N558" s="1155"/>
      <c r="O558" s="761">
        <v>-2.7260193385195029E-3</v>
      </c>
      <c r="P558" s="671"/>
      <c r="Q558" s="671"/>
      <c r="V558" s="390"/>
      <c r="W558" s="390"/>
      <c r="X558" s="390"/>
      <c r="Y558" s="390"/>
      <c r="Z558" s="390"/>
      <c r="AA558" s="390"/>
      <c r="AB558" s="390"/>
      <c r="AC558" s="390"/>
      <c r="AD558" s="390"/>
      <c r="AE558" s="390"/>
      <c r="AF558" s="390"/>
      <c r="AG558" s="390"/>
      <c r="AH558" s="390"/>
      <c r="AI558" s="390"/>
      <c r="AJ558" s="390"/>
      <c r="AK558" s="390"/>
      <c r="AL558" s="390"/>
      <c r="AM558" s="390"/>
      <c r="AN558" s="390"/>
      <c r="AO558" s="390"/>
      <c r="AP558" s="390"/>
      <c r="AQ558" s="390"/>
      <c r="AR558" s="390"/>
      <c r="AS558" s="390"/>
      <c r="AT558" s="390"/>
      <c r="AU558" s="390"/>
      <c r="AV558" s="390"/>
      <c r="AW558" s="390"/>
      <c r="AX558" s="390"/>
      <c r="AY558" s="390"/>
      <c r="AZ558" s="390"/>
      <c r="BA558" s="392"/>
      <c r="BB558" s="469"/>
      <c r="BC558" s="392"/>
      <c r="BD558" s="392"/>
      <c r="BE558" s="392"/>
      <c r="BF558" s="392"/>
      <c r="BG558" s="392"/>
      <c r="BH558" s="392"/>
      <c r="BI558" s="392"/>
      <c r="BJ558" s="392"/>
      <c r="BK558" s="392"/>
      <c r="BL558" s="392"/>
      <c r="BM558" s="392"/>
      <c r="BN558" s="392"/>
      <c r="BO558" s="392"/>
      <c r="BP558" s="392"/>
      <c r="BQ558" s="392"/>
      <c r="BR558" s="392"/>
      <c r="BS558" s="392"/>
      <c r="BT558" s="392"/>
      <c r="BU558" s="392"/>
      <c r="BV558" s="393"/>
      <c r="BW558" s="393"/>
      <c r="BX558" s="393"/>
      <c r="BY558" s="393"/>
      <c r="BZ558" s="393"/>
      <c r="CA558" s="393"/>
      <c r="CB558" s="393"/>
      <c r="CC558" s="393"/>
      <c r="CD558" s="393"/>
      <c r="CE558" s="393"/>
      <c r="CF558" s="393"/>
      <c r="CG558" s="393"/>
      <c r="CH558" s="393"/>
      <c r="CI558" s="393"/>
      <c r="CJ558" s="393"/>
      <c r="CK558" s="393"/>
      <c r="CL558" s="393"/>
      <c r="CM558" s="393"/>
      <c r="CN558" s="393"/>
      <c r="CO558" s="393"/>
      <c r="CP558" s="393"/>
      <c r="CQ558" s="393"/>
      <c r="CR558" s="393"/>
      <c r="CS558" s="393"/>
      <c r="CT558" s="393"/>
      <c r="CU558" s="393"/>
      <c r="CV558" s="393"/>
      <c r="CW558" s="393"/>
      <c r="CX558" s="393"/>
      <c r="CY558" s="393"/>
      <c r="CZ558" s="393"/>
    </row>
    <row r="559" s="397" customFormat="true" ht="25.15" customHeight="true" x14ac:dyDescent="0.2">
      <c r="C559" s="1154" t="s">
        <v>363</v>
      </c>
      <c r="D559" s="1155"/>
      <c r="E559" s="759">
        <v>3.5001843099144135E-3</v>
      </c>
      <c r="F559" s="671"/>
      <c r="G559" s="671"/>
      <c r="H559" s="1155" t="s">
        <v>360</v>
      </c>
      <c r="I559" s="1155"/>
      <c r="J559" s="760">
        <v>6.1816035685334121E-3</v>
      </c>
      <c r="K559" s="671"/>
      <c r="L559" s="671"/>
      <c r="M559" s="1155" t="s">
        <v>363</v>
      </c>
      <c r="N559" s="1155"/>
      <c r="O559" s="761">
        <v>2.3576122866209568E-3</v>
      </c>
      <c r="P559" s="671"/>
      <c r="Q559" s="671"/>
      <c r="V559" s="390"/>
      <c r="W559" s="390"/>
      <c r="X559" s="390"/>
      <c r="Y559" s="390"/>
      <c r="Z559" s="390"/>
      <c r="AA559" s="390"/>
      <c r="AB559" s="390"/>
      <c r="AC559" s="390"/>
      <c r="AD559" s="390"/>
      <c r="AE559" s="390"/>
      <c r="AF559" s="390"/>
      <c r="AG559" s="390"/>
      <c r="AH559" s="390"/>
      <c r="AI559" s="390"/>
      <c r="AJ559" s="390"/>
      <c r="AK559" s="390"/>
      <c r="AL559" s="390"/>
      <c r="AM559" s="390"/>
      <c r="AN559" s="390"/>
      <c r="AO559" s="390"/>
      <c r="AP559" s="390"/>
      <c r="AQ559" s="390"/>
      <c r="AR559" s="390"/>
      <c r="AS559" s="390"/>
      <c r="AT559" s="390"/>
      <c r="AU559" s="390"/>
      <c r="AV559" s="390"/>
      <c r="AW559" s="390"/>
      <c r="AX559" s="390"/>
      <c r="AY559" s="390"/>
      <c r="AZ559" s="390"/>
      <c r="BA559" s="392"/>
      <c r="BB559" s="469"/>
      <c r="BC559" s="392"/>
      <c r="BD559" s="392"/>
      <c r="BE559" s="392"/>
      <c r="BF559" s="392"/>
      <c r="BG559" s="392"/>
      <c r="BH559" s="392"/>
      <c r="BI559" s="392"/>
      <c r="BJ559" s="392"/>
      <c r="BK559" s="392"/>
      <c r="BL559" s="392"/>
      <c r="BM559" s="392"/>
      <c r="BN559" s="392"/>
      <c r="BO559" s="392"/>
      <c r="BP559" s="392"/>
      <c r="BQ559" s="392"/>
      <c r="BR559" s="392"/>
      <c r="BS559" s="392"/>
      <c r="BT559" s="392"/>
      <c r="BU559" s="392"/>
      <c r="BV559" s="393"/>
      <c r="BW559" s="393"/>
      <c r="BX559" s="393"/>
      <c r="BY559" s="393"/>
      <c r="BZ559" s="393"/>
      <c r="CA559" s="393"/>
      <c r="CB559" s="393"/>
      <c r="CC559" s="393"/>
      <c r="CD559" s="393"/>
      <c r="CE559" s="393"/>
      <c r="CF559" s="393"/>
      <c r="CG559" s="393"/>
      <c r="CH559" s="393"/>
      <c r="CI559" s="393"/>
      <c r="CJ559" s="393"/>
      <c r="CK559" s="393"/>
      <c r="CL559" s="393"/>
      <c r="CM559" s="393"/>
      <c r="CN559" s="393"/>
      <c r="CO559" s="393"/>
      <c r="CP559" s="393"/>
      <c r="CQ559" s="393"/>
      <c r="CR559" s="393"/>
      <c r="CS559" s="393"/>
      <c r="CT559" s="393"/>
      <c r="CU559" s="393"/>
      <c r="CV559" s="393"/>
      <c r="CW559" s="393"/>
      <c r="CX559" s="393"/>
      <c r="CY559" s="393"/>
      <c r="CZ559" s="393"/>
    </row>
    <row r="560" s="397" customFormat="true" ht="25.15" customHeight="true" x14ac:dyDescent="0.2">
      <c r="C560" s="1154" t="s">
        <v>365</v>
      </c>
      <c r="D560" s="1155"/>
      <c r="E560" s="759">
        <v>3.1279216347276568E-3</v>
      </c>
      <c r="F560" s="671"/>
      <c r="G560" s="671"/>
      <c r="H560" s="1155" t="s">
        <v>351</v>
      </c>
      <c r="I560" s="1155"/>
      <c r="J560" s="760">
        <v>1.1633690578051442E-2</v>
      </c>
      <c r="K560" s="671"/>
      <c r="L560" s="671"/>
      <c r="M560" s="1155" t="s">
        <v>365</v>
      </c>
      <c r="N560" s="1155"/>
      <c r="O560" s="761">
        <v>2.4939991955914009E-3</v>
      </c>
      <c r="P560" s="671"/>
      <c r="Q560" s="671"/>
      <c r="V560" s="390"/>
      <c r="W560" s="390"/>
      <c r="X560" s="390"/>
      <c r="Y560" s="390"/>
      <c r="Z560" s="390"/>
      <c r="AA560" s="390"/>
      <c r="AB560" s="390"/>
      <c r="AC560" s="390"/>
      <c r="AD560" s="390"/>
      <c r="AE560" s="390"/>
      <c r="AF560" s="390"/>
      <c r="AG560" s="390"/>
      <c r="AH560" s="390"/>
      <c r="AI560" s="390"/>
      <c r="AJ560" s="390"/>
      <c r="AK560" s="390"/>
      <c r="AL560" s="390"/>
      <c r="AM560" s="390"/>
      <c r="AN560" s="390"/>
      <c r="AO560" s="390"/>
      <c r="AP560" s="390"/>
      <c r="AQ560" s="390"/>
      <c r="AR560" s="390"/>
      <c r="AS560" s="390"/>
      <c r="AT560" s="390"/>
      <c r="AU560" s="390"/>
      <c r="AV560" s="390"/>
      <c r="AW560" s="390"/>
      <c r="AX560" s="390"/>
      <c r="AY560" s="390"/>
      <c r="AZ560" s="390"/>
      <c r="BA560" s="392"/>
      <c r="BB560" s="469"/>
      <c r="BC560" s="392"/>
      <c r="BD560" s="392"/>
      <c r="BE560" s="392"/>
      <c r="BF560" s="392"/>
      <c r="BG560" s="392"/>
      <c r="BH560" s="392"/>
      <c r="BI560" s="392"/>
      <c r="BJ560" s="392"/>
      <c r="BK560" s="392"/>
      <c r="BL560" s="392"/>
      <c r="BM560" s="392"/>
      <c r="BN560" s="392"/>
      <c r="BO560" s="392"/>
      <c r="BP560" s="392"/>
      <c r="BQ560" s="392"/>
      <c r="BR560" s="392"/>
      <c r="BS560" s="392"/>
      <c r="BT560" s="392"/>
      <c r="BU560" s="392"/>
      <c r="BV560" s="393"/>
      <c r="BW560" s="393"/>
      <c r="BX560" s="393"/>
      <c r="BY560" s="393"/>
      <c r="BZ560" s="393"/>
      <c r="CA560" s="393"/>
      <c r="CB560" s="393"/>
      <c r="CC560" s="393"/>
      <c r="CD560" s="393"/>
      <c r="CE560" s="393"/>
      <c r="CF560" s="393"/>
      <c r="CG560" s="393"/>
      <c r="CH560" s="393"/>
      <c r="CI560" s="393"/>
      <c r="CJ560" s="393"/>
      <c r="CK560" s="393"/>
      <c r="CL560" s="393"/>
      <c r="CM560" s="393"/>
      <c r="CN560" s="393"/>
      <c r="CO560" s="393"/>
      <c r="CP560" s="393"/>
      <c r="CQ560" s="393"/>
      <c r="CR560" s="393"/>
      <c r="CS560" s="393"/>
      <c r="CT560" s="393"/>
      <c r="CU560" s="393"/>
      <c r="CV560" s="393"/>
      <c r="CW560" s="393"/>
      <c r="CX560" s="393"/>
      <c r="CY560" s="393"/>
      <c r="CZ560" s="393"/>
    </row>
    <row r="561" s="397" customFormat="true" ht="25.15" customHeight="true" x14ac:dyDescent="0.2">
      <c r="C561" s="1154" t="s">
        <v>332</v>
      </c>
      <c r="D561" s="1155"/>
      <c r="E561" s="759">
        <v>9.5229821374616677E-2</v>
      </c>
      <c r="F561" s="671"/>
      <c r="G561" s="671"/>
      <c r="H561" s="1155" t="s">
        <v>345</v>
      </c>
      <c r="I561" s="1155"/>
      <c r="J561" s="760">
        <v>2.9010828276206595E-2</v>
      </c>
      <c r="K561" s="671"/>
      <c r="L561" s="671"/>
      <c r="M561" s="1155" t="s">
        <v>332</v>
      </c>
      <c r="N561" s="1155"/>
      <c r="O561" s="761">
        <v>9.5326977576422264E-2</v>
      </c>
      <c r="P561" s="671"/>
      <c r="Q561" s="671"/>
      <c r="V561" s="390"/>
      <c r="W561" s="390"/>
      <c r="X561" s="390"/>
      <c r="Y561" s="390"/>
      <c r="Z561" s="390"/>
      <c r="AA561" s="390"/>
      <c r="AB561" s="390"/>
      <c r="AC561" s="390"/>
      <c r="AD561" s="390"/>
      <c r="AE561" s="390"/>
      <c r="AF561" s="390"/>
      <c r="AG561" s="390"/>
      <c r="AH561" s="390"/>
      <c r="AI561" s="390"/>
      <c r="AJ561" s="390"/>
      <c r="AK561" s="390"/>
      <c r="AL561" s="390"/>
      <c r="AM561" s="390"/>
      <c r="AN561" s="390"/>
      <c r="AO561" s="390"/>
      <c r="AP561" s="390"/>
      <c r="AQ561" s="390"/>
      <c r="AR561" s="390"/>
      <c r="AS561" s="390"/>
      <c r="AT561" s="390"/>
      <c r="AU561" s="390"/>
      <c r="AV561" s="390"/>
      <c r="AW561" s="390"/>
      <c r="AX561" s="390"/>
      <c r="AY561" s="390"/>
      <c r="AZ561" s="390"/>
      <c r="BA561" s="392"/>
      <c r="BB561" s="469"/>
      <c r="BC561" s="392"/>
      <c r="BD561" s="392"/>
      <c r="BE561" s="392"/>
      <c r="BF561" s="392"/>
      <c r="BG561" s="392"/>
      <c r="BH561" s="392"/>
      <c r="BI561" s="392"/>
      <c r="BJ561" s="392"/>
      <c r="BK561" s="392"/>
      <c r="BL561" s="392"/>
      <c r="BM561" s="392"/>
      <c r="BN561" s="392"/>
      <c r="BO561" s="392"/>
      <c r="BP561" s="392"/>
      <c r="BQ561" s="392"/>
      <c r="BR561" s="392"/>
      <c r="BS561" s="392"/>
      <c r="BT561" s="392"/>
      <c r="BU561" s="392"/>
      <c r="BV561" s="393"/>
      <c r="BW561" s="393"/>
      <c r="BX561" s="393"/>
      <c r="BY561" s="393"/>
      <c r="BZ561" s="393"/>
      <c r="CA561" s="393"/>
      <c r="CB561" s="393"/>
      <c r="CC561" s="393"/>
      <c r="CD561" s="393"/>
      <c r="CE561" s="393"/>
      <c r="CF561" s="393"/>
      <c r="CG561" s="393"/>
      <c r="CH561" s="393"/>
      <c r="CI561" s="393"/>
      <c r="CJ561" s="393"/>
      <c r="CK561" s="393"/>
      <c r="CL561" s="393"/>
      <c r="CM561" s="393"/>
      <c r="CN561" s="393"/>
      <c r="CO561" s="393"/>
      <c r="CP561" s="393"/>
      <c r="CQ561" s="393"/>
      <c r="CR561" s="393"/>
      <c r="CS561" s="393"/>
      <c r="CT561" s="393"/>
      <c r="CU561" s="393"/>
      <c r="CV561" s="393"/>
      <c r="CW561" s="393"/>
      <c r="CX561" s="393"/>
      <c r="CY561" s="393"/>
      <c r="CZ561" s="393"/>
    </row>
    <row r="562" s="397" customFormat="true" ht="25.15" customHeight="true" x14ac:dyDescent="0.2">
      <c r="C562" s="1154" t="s">
        <v>333</v>
      </c>
      <c r="D562" s="1155"/>
      <c r="E562" s="759">
        <v>9.4119918175119818E-2</v>
      </c>
      <c r="F562" s="671"/>
      <c r="G562" s="671"/>
      <c r="H562" s="1155" t="s">
        <v>323</v>
      </c>
      <c r="I562" s="1155"/>
      <c r="J562" s="760">
        <v>0.14496512715023555</v>
      </c>
      <c r="K562" s="671"/>
      <c r="L562" s="671"/>
      <c r="M562" s="1155" t="s">
        <v>333</v>
      </c>
      <c r="N562" s="1155"/>
      <c r="O562" s="761">
        <v>9.481744537192327E-2</v>
      </c>
      <c r="P562" s="671"/>
      <c r="Q562" s="671"/>
      <c r="V562" s="390"/>
      <c r="W562" s="390"/>
      <c r="X562" s="390"/>
      <c r="Y562" s="390"/>
      <c r="Z562" s="390"/>
      <c r="AA562" s="390"/>
      <c r="AB562" s="390"/>
      <c r="AC562" s="390"/>
      <c r="AD562" s="390"/>
      <c r="AE562" s="390"/>
      <c r="AF562" s="390"/>
      <c r="AG562" s="390"/>
      <c r="AH562" s="390"/>
      <c r="AI562" s="390"/>
      <c r="AJ562" s="390"/>
      <c r="AK562" s="390"/>
      <c r="AL562" s="390"/>
      <c r="AM562" s="390"/>
      <c r="AN562" s="390"/>
      <c r="AO562" s="390"/>
      <c r="AP562" s="390"/>
      <c r="AQ562" s="390"/>
      <c r="AR562" s="390"/>
      <c r="AS562" s="390"/>
      <c r="AT562" s="390"/>
      <c r="AU562" s="390"/>
      <c r="AV562" s="390"/>
      <c r="AW562" s="390"/>
      <c r="AX562" s="390"/>
      <c r="AY562" s="390"/>
      <c r="AZ562" s="390"/>
      <c r="BA562" s="392"/>
      <c r="BB562" s="469"/>
      <c r="BC562" s="392"/>
      <c r="BD562" s="392"/>
      <c r="BE562" s="392"/>
      <c r="BF562" s="392"/>
      <c r="BG562" s="392"/>
      <c r="BH562" s="392"/>
      <c r="BI562" s="392"/>
      <c r="BJ562" s="392"/>
      <c r="BK562" s="392"/>
      <c r="BL562" s="392"/>
      <c r="BM562" s="392"/>
      <c r="BN562" s="392"/>
      <c r="BO562" s="392"/>
      <c r="BP562" s="392"/>
      <c r="BQ562" s="392"/>
      <c r="BR562" s="392"/>
      <c r="BS562" s="392"/>
      <c r="BT562" s="392"/>
      <c r="BU562" s="392"/>
      <c r="BV562" s="393"/>
      <c r="BW562" s="393"/>
      <c r="BX562" s="393"/>
      <c r="BY562" s="393"/>
      <c r="BZ562" s="393"/>
      <c r="CA562" s="393"/>
      <c r="CB562" s="393"/>
      <c r="CC562" s="393"/>
      <c r="CD562" s="393"/>
      <c r="CE562" s="393"/>
      <c r="CF562" s="393"/>
      <c r="CG562" s="393"/>
      <c r="CH562" s="393"/>
      <c r="CI562" s="393"/>
      <c r="CJ562" s="393"/>
      <c r="CK562" s="393"/>
      <c r="CL562" s="393"/>
      <c r="CM562" s="393"/>
      <c r="CN562" s="393"/>
      <c r="CO562" s="393"/>
      <c r="CP562" s="393"/>
      <c r="CQ562" s="393"/>
      <c r="CR562" s="393"/>
      <c r="CS562" s="393"/>
      <c r="CT562" s="393"/>
      <c r="CU562" s="393"/>
      <c r="CV562" s="393"/>
      <c r="CW562" s="393"/>
      <c r="CX562" s="393"/>
      <c r="CY562" s="393"/>
      <c r="CZ562" s="393"/>
    </row>
    <row r="563" s="397" customFormat="true" ht="25.15" customHeight="true" x14ac:dyDescent="0.2">
      <c r="C563" s="1154" t="s">
        <v>371</v>
      </c>
      <c r="D563" s="1155"/>
      <c r="E563" s="759">
        <v>-6.9336280670425569E-4</v>
      </c>
      <c r="F563" s="671"/>
      <c r="G563" s="671"/>
      <c r="H563" s="1155" t="s">
        <v>340</v>
      </c>
      <c r="I563" s="1155"/>
      <c r="J563" s="760">
        <v>-3.5276313672974284E-2</v>
      </c>
      <c r="K563" s="671"/>
      <c r="L563" s="671"/>
      <c r="M563" s="1155" t="s">
        <v>371</v>
      </c>
      <c r="N563" s="1155"/>
      <c r="O563" s="761">
        <v>-1.7066347942088314E-3</v>
      </c>
      <c r="P563" s="671"/>
      <c r="Q563" s="671"/>
      <c r="V563" s="390"/>
      <c r="W563" s="390"/>
      <c r="X563" s="390"/>
      <c r="Y563" s="390"/>
      <c r="Z563" s="390"/>
      <c r="AA563" s="390"/>
      <c r="AB563" s="390"/>
      <c r="AC563" s="390"/>
      <c r="AD563" s="390"/>
      <c r="AE563" s="390"/>
      <c r="AF563" s="390"/>
      <c r="AG563" s="390"/>
      <c r="AH563" s="390"/>
      <c r="AI563" s="390"/>
      <c r="AJ563" s="390"/>
      <c r="AK563" s="390"/>
      <c r="AL563" s="390"/>
      <c r="AM563" s="390"/>
      <c r="AN563" s="390"/>
      <c r="AO563" s="390"/>
      <c r="AP563" s="390"/>
      <c r="AQ563" s="390"/>
      <c r="AR563" s="390"/>
      <c r="AS563" s="390"/>
      <c r="AT563" s="390"/>
      <c r="AU563" s="390"/>
      <c r="AV563" s="390"/>
      <c r="AW563" s="390"/>
      <c r="AX563" s="390"/>
      <c r="AY563" s="390"/>
      <c r="AZ563" s="390"/>
      <c r="BA563" s="392"/>
      <c r="BB563" s="469"/>
      <c r="BC563" s="392"/>
      <c r="BD563" s="392"/>
      <c r="BE563" s="392"/>
      <c r="BF563" s="392"/>
      <c r="BG563" s="392"/>
      <c r="BH563" s="392"/>
      <c r="BI563" s="392"/>
      <c r="BJ563" s="392"/>
      <c r="BK563" s="392"/>
      <c r="BL563" s="392"/>
      <c r="BM563" s="392"/>
      <c r="BN563" s="392"/>
      <c r="BO563" s="392"/>
      <c r="BP563" s="392"/>
      <c r="BQ563" s="392"/>
      <c r="BR563" s="392"/>
      <c r="BS563" s="392"/>
      <c r="BT563" s="392"/>
      <c r="BU563" s="392"/>
      <c r="BV563" s="393"/>
      <c r="BW563" s="393"/>
      <c r="BX563" s="393"/>
      <c r="BY563" s="393"/>
      <c r="BZ563" s="393"/>
      <c r="CA563" s="393"/>
      <c r="CB563" s="393"/>
      <c r="CC563" s="393"/>
      <c r="CD563" s="393"/>
      <c r="CE563" s="393"/>
      <c r="CF563" s="393"/>
      <c r="CG563" s="393"/>
      <c r="CH563" s="393"/>
      <c r="CI563" s="393"/>
      <c r="CJ563" s="393"/>
      <c r="CK563" s="393"/>
      <c r="CL563" s="393"/>
      <c r="CM563" s="393"/>
      <c r="CN563" s="393"/>
      <c r="CO563" s="393"/>
      <c r="CP563" s="393"/>
      <c r="CQ563" s="393"/>
      <c r="CR563" s="393"/>
      <c r="CS563" s="393"/>
      <c r="CT563" s="393"/>
      <c r="CU563" s="393"/>
      <c r="CV563" s="393"/>
      <c r="CW563" s="393"/>
      <c r="CX563" s="393"/>
      <c r="CY563" s="393"/>
      <c r="CZ563" s="393"/>
    </row>
    <row r="564" s="397" customFormat="true" ht="25.15" customHeight="true" x14ac:dyDescent="0.2">
      <c r="C564" s="1154" t="s">
        <v>369</v>
      </c>
      <c r="D564" s="1155"/>
      <c r="E564" s="759">
        <v>2.3254228888789502E-3</v>
      </c>
      <c r="F564" s="671"/>
      <c r="G564" s="671"/>
      <c r="H564" s="1155" t="s">
        <v>346</v>
      </c>
      <c r="I564" s="1155"/>
      <c r="J564" s="760">
        <v>1.3793126538405361E-2</v>
      </c>
      <c r="K564" s="671"/>
      <c r="L564" s="671"/>
      <c r="M564" s="1155" t="s">
        <v>369</v>
      </c>
      <c r="N564" s="1155"/>
      <c r="O564" s="761">
        <v>3.1114824135144328E-3</v>
      </c>
      <c r="P564" s="671"/>
      <c r="Q564" s="671"/>
      <c r="V564" s="390"/>
      <c r="W564" s="390"/>
      <c r="X564" s="390"/>
      <c r="Y564" s="390"/>
      <c r="Z564" s="390"/>
      <c r="AA564" s="390"/>
      <c r="AB564" s="390"/>
      <c r="AC564" s="390"/>
      <c r="AD564" s="390"/>
      <c r="AE564" s="390"/>
      <c r="AF564" s="390"/>
      <c r="AG564" s="390"/>
      <c r="AH564" s="390"/>
      <c r="AI564" s="390"/>
      <c r="AJ564" s="390"/>
      <c r="AK564" s="390"/>
      <c r="AL564" s="390"/>
      <c r="AM564" s="390"/>
      <c r="AN564" s="390"/>
      <c r="AO564" s="390"/>
      <c r="AP564" s="390"/>
      <c r="AQ564" s="390"/>
      <c r="AR564" s="390"/>
      <c r="AS564" s="390"/>
      <c r="AT564" s="390"/>
      <c r="AU564" s="390"/>
      <c r="AV564" s="390"/>
      <c r="AW564" s="390"/>
      <c r="AX564" s="390"/>
      <c r="AY564" s="390"/>
      <c r="AZ564" s="390"/>
      <c r="BA564" s="392"/>
      <c r="BB564" s="469"/>
      <c r="BC564" s="392"/>
      <c r="BD564" s="392"/>
      <c r="BE564" s="392"/>
      <c r="BF564" s="392"/>
      <c r="BG564" s="392"/>
      <c r="BH564" s="392"/>
      <c r="BI564" s="392"/>
      <c r="BJ564" s="392"/>
      <c r="BK564" s="392"/>
      <c r="BL564" s="392"/>
      <c r="BM564" s="392"/>
      <c r="BN564" s="392"/>
      <c r="BO564" s="392"/>
      <c r="BP564" s="392"/>
      <c r="BQ564" s="392"/>
      <c r="BR564" s="392"/>
      <c r="BS564" s="392"/>
      <c r="BT564" s="392"/>
      <c r="BU564" s="392"/>
      <c r="BV564" s="393"/>
      <c r="BW564" s="393"/>
      <c r="BX564" s="393"/>
      <c r="BY564" s="393"/>
      <c r="BZ564" s="393"/>
      <c r="CA564" s="393"/>
      <c r="CB564" s="393"/>
      <c r="CC564" s="393"/>
      <c r="CD564" s="393"/>
      <c r="CE564" s="393"/>
      <c r="CF564" s="393"/>
      <c r="CG564" s="393"/>
      <c r="CH564" s="393"/>
      <c r="CI564" s="393"/>
      <c r="CJ564" s="393"/>
      <c r="CK564" s="393"/>
      <c r="CL564" s="393"/>
      <c r="CM564" s="393"/>
      <c r="CN564" s="393"/>
      <c r="CO564" s="393"/>
      <c r="CP564" s="393"/>
      <c r="CQ564" s="393"/>
      <c r="CR564" s="393"/>
      <c r="CS564" s="393"/>
      <c r="CT564" s="393"/>
      <c r="CU564" s="393"/>
      <c r="CV564" s="393"/>
      <c r="CW564" s="393"/>
      <c r="CX564" s="393"/>
      <c r="CY564" s="393"/>
      <c r="CZ564" s="393"/>
    </row>
    <row r="565" s="397" customFormat="true" ht="25.15" customHeight="true" x14ac:dyDescent="0.2">
      <c r="C565" s="1154" t="s">
        <v>360</v>
      </c>
      <c r="D565" s="1155"/>
      <c r="E565" s="759">
        <v>6.7953384072911675E-3</v>
      </c>
      <c r="F565" s="671"/>
      <c r="G565" s="671"/>
      <c r="H565" s="1155" t="s">
        <v>341</v>
      </c>
      <c r="I565" s="1155"/>
      <c r="J565" s="762">
        <v>4.29935901787337E-2</v>
      </c>
      <c r="K565" s="671"/>
      <c r="L565" s="671"/>
      <c r="M565" s="1155" t="s">
        <v>360</v>
      </c>
      <c r="N565" s="1155"/>
      <c r="O565" s="761">
        <v>7.3354253539563959E-3</v>
      </c>
      <c r="P565" s="671"/>
      <c r="Q565" s="671"/>
      <c r="V565" s="390"/>
      <c r="W565" s="390"/>
      <c r="X565" s="390"/>
      <c r="Y565" s="390"/>
      <c r="Z565" s="390"/>
      <c r="AA565" s="390"/>
      <c r="AB565" s="390"/>
      <c r="AC565" s="390"/>
      <c r="AD565" s="390"/>
      <c r="AE565" s="390"/>
      <c r="AF565" s="390"/>
      <c r="AG565" s="390"/>
      <c r="AH565" s="390"/>
      <c r="AI565" s="390"/>
      <c r="AJ565" s="390"/>
      <c r="AK565" s="390"/>
      <c r="AL565" s="390"/>
      <c r="AM565" s="390"/>
      <c r="AN565" s="390"/>
      <c r="AO565" s="390"/>
      <c r="AP565" s="390"/>
      <c r="AQ565" s="390"/>
      <c r="AR565" s="390"/>
      <c r="AS565" s="390"/>
      <c r="AT565" s="390"/>
      <c r="AU565" s="390"/>
      <c r="AV565" s="390"/>
      <c r="AW565" s="390"/>
      <c r="AX565" s="390"/>
      <c r="AY565" s="390"/>
      <c r="AZ565" s="390"/>
      <c r="BA565" s="392"/>
      <c r="BB565" s="469"/>
      <c r="BC565" s="392"/>
      <c r="BD565" s="392"/>
      <c r="BE565" s="392"/>
      <c r="BF565" s="392"/>
      <c r="BG565" s="392"/>
      <c r="BH565" s="392"/>
      <c r="BI565" s="392"/>
      <c r="BJ565" s="392"/>
      <c r="BK565" s="392"/>
      <c r="BL565" s="392"/>
      <c r="BM565" s="392"/>
      <c r="BN565" s="392"/>
      <c r="BO565" s="392"/>
      <c r="BP565" s="392"/>
      <c r="BQ565" s="392"/>
      <c r="BR565" s="392"/>
      <c r="BS565" s="392"/>
      <c r="BT565" s="392"/>
      <c r="BU565" s="392"/>
      <c r="BV565" s="393"/>
      <c r="BW565" s="393"/>
      <c r="BX565" s="393"/>
      <c r="BY565" s="393"/>
      <c r="BZ565" s="393"/>
      <c r="CA565" s="393"/>
      <c r="CB565" s="393"/>
      <c r="CC565" s="393"/>
      <c r="CD565" s="393"/>
      <c r="CE565" s="393"/>
      <c r="CF565" s="393"/>
      <c r="CG565" s="393"/>
      <c r="CH565" s="393"/>
      <c r="CI565" s="393"/>
      <c r="CJ565" s="393"/>
      <c r="CK565" s="393"/>
      <c r="CL565" s="393"/>
      <c r="CM565" s="393"/>
      <c r="CN565" s="393"/>
      <c r="CO565" s="393"/>
      <c r="CP565" s="393"/>
      <c r="CQ565" s="393"/>
      <c r="CR565" s="393"/>
      <c r="CS565" s="393"/>
      <c r="CT565" s="393"/>
      <c r="CU565" s="393"/>
      <c r="CV565" s="393"/>
      <c r="CW565" s="393"/>
      <c r="CX565" s="393"/>
      <c r="CY565" s="393"/>
      <c r="CZ565" s="393"/>
    </row>
    <row r="566" s="397" customFormat="true" ht="25.15" customHeight="true" x14ac:dyDescent="0.2">
      <c r="C566" s="1154" t="s">
        <v>351</v>
      </c>
      <c r="D566" s="1155"/>
      <c r="E566" s="759">
        <v>1.530906145304863E-2</v>
      </c>
      <c r="F566" s="671"/>
      <c r="G566" s="671"/>
      <c r="H566" s="1155"/>
      <c r="I566" s="1155"/>
      <c r="J566" s="671"/>
      <c r="K566" s="671"/>
      <c r="L566" s="671"/>
      <c r="M566" s="1155" t="s">
        <v>351</v>
      </c>
      <c r="N566" s="1155"/>
      <c r="O566" s="761">
        <v>1.6830625479730389E-2</v>
      </c>
      <c r="P566" s="671"/>
      <c r="Q566" s="671"/>
      <c r="V566" s="390"/>
      <c r="W566" s="390"/>
      <c r="X566" s="390"/>
      <c r="Y566" s="390"/>
      <c r="Z566" s="390"/>
      <c r="AA566" s="390"/>
      <c r="AB566" s="390"/>
      <c r="AC566" s="390"/>
      <c r="AD566" s="390"/>
      <c r="AE566" s="390"/>
      <c r="AF566" s="390"/>
      <c r="AG566" s="390"/>
      <c r="AH566" s="390"/>
      <c r="AI566" s="390"/>
      <c r="AJ566" s="390"/>
      <c r="AK566" s="390"/>
      <c r="AL566" s="390"/>
      <c r="AM566" s="390"/>
      <c r="AN566" s="390"/>
      <c r="AO566" s="390"/>
      <c r="AP566" s="390"/>
      <c r="AQ566" s="390"/>
      <c r="AR566" s="390"/>
      <c r="AS566" s="390"/>
      <c r="AT566" s="390"/>
      <c r="AU566" s="390"/>
      <c r="AV566" s="390"/>
      <c r="AW566" s="390"/>
      <c r="AX566" s="390"/>
      <c r="AY566" s="390"/>
      <c r="AZ566" s="390"/>
      <c r="BA566" s="392"/>
      <c r="BB566" s="469"/>
      <c r="BC566" s="392"/>
      <c r="BD566" s="392"/>
      <c r="BE566" s="392"/>
      <c r="BF566" s="392"/>
      <c r="BG566" s="392"/>
      <c r="BH566" s="392"/>
      <c r="BI566" s="392"/>
      <c r="BJ566" s="392"/>
      <c r="BK566" s="392"/>
      <c r="BL566" s="392"/>
      <c r="BM566" s="392"/>
      <c r="BN566" s="392"/>
      <c r="BO566" s="392"/>
      <c r="BP566" s="392"/>
      <c r="BQ566" s="392"/>
      <c r="BR566" s="392"/>
      <c r="BS566" s="392"/>
      <c r="BT566" s="392"/>
      <c r="BU566" s="392"/>
      <c r="BV566" s="393"/>
      <c r="BW566" s="393"/>
      <c r="BX566" s="393"/>
      <c r="BY566" s="393"/>
      <c r="BZ566" s="393"/>
      <c r="CA566" s="393"/>
      <c r="CB566" s="393"/>
      <c r="CC566" s="393"/>
      <c r="CD566" s="393"/>
      <c r="CE566" s="393"/>
      <c r="CF566" s="393"/>
      <c r="CG566" s="393"/>
      <c r="CH566" s="393"/>
      <c r="CI566" s="393"/>
      <c r="CJ566" s="393"/>
      <c r="CK566" s="393"/>
      <c r="CL566" s="393"/>
      <c r="CM566" s="393"/>
      <c r="CN566" s="393"/>
      <c r="CO566" s="393"/>
      <c r="CP566" s="393"/>
      <c r="CQ566" s="393"/>
      <c r="CR566" s="393"/>
      <c r="CS566" s="393"/>
      <c r="CT566" s="393"/>
      <c r="CU566" s="393"/>
      <c r="CV566" s="393"/>
      <c r="CW566" s="393"/>
      <c r="CX566" s="393"/>
      <c r="CY566" s="393"/>
      <c r="CZ566" s="393"/>
    </row>
    <row r="567" s="397" customFormat="true" ht="25.15" customHeight="true" x14ac:dyDescent="0.2">
      <c r="C567" s="1154" t="s">
        <v>345</v>
      </c>
      <c r="D567" s="1155"/>
      <c r="E567" s="759">
        <v>2.9528546291116006E-2</v>
      </c>
      <c r="F567" s="671"/>
      <c r="G567" s="671"/>
      <c r="H567" s="1155"/>
      <c r="I567" s="1155"/>
      <c r="J567" s="671"/>
      <c r="K567" s="671"/>
      <c r="L567" s="671"/>
      <c r="M567" s="1155" t="s">
        <v>345</v>
      </c>
      <c r="N567" s="1155"/>
      <c r="O567" s="761">
        <v>3.0330715651285031E-2</v>
      </c>
      <c r="P567" s="671"/>
      <c r="Q567" s="671"/>
      <c r="V567" s="390"/>
      <c r="W567" s="390"/>
      <c r="X567" s="390"/>
      <c r="Y567" s="390"/>
      <c r="Z567" s="390"/>
      <c r="AA567" s="390"/>
      <c r="AB567" s="390"/>
      <c r="AC567" s="390"/>
      <c r="AD567" s="390"/>
      <c r="AE567" s="390"/>
      <c r="AF567" s="390"/>
      <c r="AG567" s="390"/>
      <c r="AH567" s="390"/>
      <c r="AI567" s="390"/>
      <c r="AJ567" s="390"/>
      <c r="AK567" s="390"/>
      <c r="AL567" s="390"/>
      <c r="AM567" s="390"/>
      <c r="AN567" s="390"/>
      <c r="AO567" s="390"/>
      <c r="AP567" s="390"/>
      <c r="AQ567" s="390"/>
      <c r="AR567" s="390"/>
      <c r="AS567" s="390"/>
      <c r="AT567" s="390"/>
      <c r="AU567" s="390"/>
      <c r="AV567" s="390"/>
      <c r="AW567" s="390"/>
      <c r="AX567" s="390"/>
      <c r="AY567" s="390"/>
      <c r="AZ567" s="390"/>
      <c r="BA567" s="392"/>
      <c r="BB567" s="469"/>
      <c r="BC567" s="392"/>
      <c r="BD567" s="392"/>
      <c r="BE567" s="392"/>
      <c r="BF567" s="392"/>
      <c r="BG567" s="392"/>
      <c r="BH567" s="392"/>
      <c r="BI567" s="392"/>
      <c r="BJ567" s="392"/>
      <c r="BK567" s="392"/>
      <c r="BL567" s="392"/>
      <c r="BM567" s="392"/>
      <c r="BN567" s="392"/>
      <c r="BO567" s="392"/>
      <c r="BP567" s="392"/>
      <c r="BQ567" s="392"/>
      <c r="BR567" s="392"/>
      <c r="BS567" s="392"/>
      <c r="BT567" s="392"/>
      <c r="BU567" s="392"/>
      <c r="BV567" s="393"/>
      <c r="BW567" s="393"/>
      <c r="BX567" s="393"/>
      <c r="BY567" s="393"/>
      <c r="BZ567" s="393"/>
      <c r="CA567" s="393"/>
      <c r="CB567" s="393"/>
      <c r="CC567" s="393"/>
      <c r="CD567" s="393"/>
      <c r="CE567" s="393"/>
      <c r="CF567" s="393"/>
      <c r="CG567" s="393"/>
      <c r="CH567" s="393"/>
      <c r="CI567" s="393"/>
      <c r="CJ567" s="393"/>
      <c r="CK567" s="393"/>
      <c r="CL567" s="393"/>
      <c r="CM567" s="393"/>
      <c r="CN567" s="393"/>
      <c r="CO567" s="393"/>
      <c r="CP567" s="393"/>
      <c r="CQ567" s="393"/>
      <c r="CR567" s="393"/>
      <c r="CS567" s="393"/>
      <c r="CT567" s="393"/>
      <c r="CU567" s="393"/>
      <c r="CV567" s="393"/>
      <c r="CW567" s="393"/>
      <c r="CX567" s="393"/>
      <c r="CY567" s="393"/>
      <c r="CZ567" s="393"/>
    </row>
    <row r="568" s="397" customFormat="true" ht="25.15" customHeight="true" x14ac:dyDescent="0.2">
      <c r="C568" s="1154" t="s">
        <v>323</v>
      </c>
      <c r="D568" s="1155"/>
      <c r="E568" s="759">
        <v>0.13957779927226802</v>
      </c>
      <c r="F568" s="671"/>
      <c r="G568" s="671"/>
      <c r="H568" s="1155" t="s">
        <v>264</v>
      </c>
      <c r="I568" s="1155"/>
      <c r="J568" s="1155"/>
      <c r="K568" s="671"/>
      <c r="L568" s="671"/>
      <c r="M568" s="1155" t="s">
        <v>323</v>
      </c>
      <c r="N568" s="1155"/>
      <c r="O568" s="761">
        <v>0.14553586419118628</v>
      </c>
      <c r="P568" s="671"/>
      <c r="Q568" s="671"/>
      <c r="V568" s="390"/>
      <c r="W568" s="390"/>
      <c r="X568" s="390"/>
      <c r="Y568" s="390"/>
      <c r="Z568" s="390"/>
      <c r="AA568" s="390"/>
      <c r="AB568" s="390"/>
      <c r="AC568" s="390"/>
      <c r="AD568" s="390"/>
      <c r="AE568" s="390"/>
      <c r="AF568" s="390"/>
      <c r="AG568" s="390"/>
      <c r="AH568" s="390"/>
      <c r="AI568" s="390"/>
      <c r="AJ568" s="390"/>
      <c r="AK568" s="390"/>
      <c r="AL568" s="390"/>
      <c r="AM568" s="390"/>
      <c r="AN568" s="390"/>
      <c r="AO568" s="390"/>
      <c r="AP568" s="390"/>
      <c r="AQ568" s="390"/>
      <c r="AR568" s="390"/>
      <c r="AS568" s="390"/>
      <c r="AT568" s="390"/>
      <c r="AU568" s="390"/>
      <c r="AV568" s="390"/>
      <c r="AW568" s="390"/>
      <c r="AX568" s="390"/>
      <c r="AY568" s="390"/>
      <c r="AZ568" s="390"/>
      <c r="BA568" s="392"/>
      <c r="BB568" s="469"/>
      <c r="BC568" s="392"/>
      <c r="BD568" s="392"/>
      <c r="BE568" s="392"/>
      <c r="BF568" s="392"/>
      <c r="BG568" s="392"/>
      <c r="BH568" s="392"/>
      <c r="BI568" s="392"/>
      <c r="BJ568" s="392"/>
      <c r="BK568" s="392"/>
      <c r="BL568" s="392"/>
      <c r="BM568" s="392"/>
      <c r="BN568" s="392"/>
      <c r="BO568" s="392"/>
      <c r="BP568" s="392"/>
      <c r="BQ568" s="392"/>
      <c r="BR568" s="392"/>
      <c r="BS568" s="392"/>
      <c r="BT568" s="392"/>
      <c r="BU568" s="392"/>
      <c r="BV568" s="393"/>
      <c r="BW568" s="393"/>
      <c r="BX568" s="393"/>
      <c r="BY568" s="393"/>
      <c r="BZ568" s="393"/>
      <c r="CA568" s="393"/>
      <c r="CB568" s="393"/>
      <c r="CC568" s="393"/>
      <c r="CD568" s="393"/>
      <c r="CE568" s="393"/>
      <c r="CF568" s="393"/>
      <c r="CG568" s="393"/>
      <c r="CH568" s="393"/>
      <c r="CI568" s="393"/>
      <c r="CJ568" s="393"/>
      <c r="CK568" s="393"/>
      <c r="CL568" s="393"/>
      <c r="CM568" s="393"/>
      <c r="CN568" s="393"/>
      <c r="CO568" s="393"/>
      <c r="CP568" s="393"/>
      <c r="CQ568" s="393"/>
      <c r="CR568" s="393"/>
      <c r="CS568" s="393"/>
      <c r="CT568" s="393"/>
      <c r="CU568" s="393"/>
      <c r="CV568" s="393"/>
      <c r="CW568" s="393"/>
      <c r="CX568" s="393"/>
      <c r="CY568" s="393"/>
      <c r="CZ568" s="393"/>
    </row>
    <row r="569" s="397" customFormat="true" ht="25.15" customHeight="true" x14ac:dyDescent="0.2">
      <c r="C569" s="1154" t="s">
        <v>340</v>
      </c>
      <c r="D569" s="1155"/>
      <c r="E569" s="759">
        <v>-3.948554995601268E-2</v>
      </c>
      <c r="F569" s="671"/>
      <c r="G569" s="671"/>
      <c r="H569" s="1155" t="s">
        <v>204</v>
      </c>
      <c r="I569" s="1155"/>
      <c r="J569" s="777" t="s">
        <v>205</v>
      </c>
      <c r="K569" s="671"/>
      <c r="L569" s="671"/>
      <c r="M569" s="1155" t="s">
        <v>340</v>
      </c>
      <c r="N569" s="1155"/>
      <c r="O569" s="761">
        <v>-5.7228257708714973E-2</v>
      </c>
      <c r="P569" s="671"/>
      <c r="Q569" s="671"/>
      <c r="V569" s="390"/>
      <c r="W569" s="390"/>
      <c r="X569" s="390"/>
      <c r="Y569" s="390"/>
      <c r="Z569" s="390"/>
      <c r="AA569" s="390"/>
      <c r="AB569" s="390"/>
      <c r="AC569" s="390"/>
      <c r="AD569" s="390"/>
      <c r="AE569" s="390"/>
      <c r="AF569" s="390"/>
      <c r="AG569" s="390"/>
      <c r="AH569" s="390"/>
      <c r="AI569" s="390"/>
      <c r="AJ569" s="390"/>
      <c r="AK569" s="390"/>
      <c r="AL569" s="390"/>
      <c r="AM569" s="390"/>
      <c r="AN569" s="390"/>
      <c r="AO569" s="390"/>
      <c r="AP569" s="390"/>
      <c r="AQ569" s="390"/>
      <c r="AR569" s="390"/>
      <c r="AS569" s="390"/>
      <c r="AT569" s="390"/>
      <c r="AU569" s="390"/>
      <c r="AV569" s="390"/>
      <c r="AW569" s="390"/>
      <c r="AX569" s="390"/>
      <c r="AY569" s="390"/>
      <c r="AZ569" s="390"/>
      <c r="BA569" s="392"/>
      <c r="BB569" s="469"/>
      <c r="BC569" s="392"/>
      <c r="BD569" s="392"/>
      <c r="BE569" s="392"/>
      <c r="BF569" s="392"/>
      <c r="BG569" s="392"/>
      <c r="BH569" s="392"/>
      <c r="BI569" s="392"/>
      <c r="BJ569" s="392"/>
      <c r="BK569" s="392"/>
      <c r="BL569" s="392"/>
      <c r="BM569" s="392"/>
      <c r="BN569" s="392"/>
      <c r="BO569" s="392"/>
      <c r="BP569" s="392"/>
      <c r="BQ569" s="392"/>
      <c r="BR569" s="392"/>
      <c r="BS569" s="392"/>
      <c r="BT569" s="392"/>
      <c r="BU569" s="392"/>
      <c r="BV569" s="393"/>
      <c r="BW569" s="393"/>
      <c r="BX569" s="393"/>
      <c r="BY569" s="393"/>
      <c r="BZ569" s="393"/>
      <c r="CA569" s="393"/>
      <c r="CB569" s="393"/>
      <c r="CC569" s="393"/>
      <c r="CD569" s="393"/>
      <c r="CE569" s="393"/>
      <c r="CF569" s="393"/>
      <c r="CG569" s="393"/>
      <c r="CH569" s="393"/>
      <c r="CI569" s="393"/>
      <c r="CJ569" s="393"/>
      <c r="CK569" s="393"/>
      <c r="CL569" s="393"/>
      <c r="CM569" s="393"/>
      <c r="CN569" s="393"/>
      <c r="CO569" s="393"/>
      <c r="CP569" s="393"/>
      <c r="CQ569" s="393"/>
      <c r="CR569" s="393"/>
      <c r="CS569" s="393"/>
      <c r="CT569" s="393"/>
      <c r="CU569" s="393"/>
      <c r="CV569" s="393"/>
      <c r="CW569" s="393"/>
      <c r="CX569" s="393"/>
      <c r="CY569" s="393"/>
      <c r="CZ569" s="393"/>
    </row>
    <row r="570" s="397" customFormat="true" ht="25.15" customHeight="true" x14ac:dyDescent="0.2">
      <c r="C570" s="1154" t="s">
        <v>346</v>
      </c>
      <c r="D570" s="1155"/>
      <c r="E570" s="759">
        <v>2.4539746100522321E-2</v>
      </c>
      <c r="F570" s="671"/>
      <c r="G570" s="671"/>
      <c r="H570" s="1155" t="s">
        <v>205</v>
      </c>
      <c r="I570" s="1155"/>
      <c r="J570" s="778">
        <v>1</v>
      </c>
      <c r="K570" s="671"/>
      <c r="L570" s="671"/>
      <c r="M570" s="1155" t="s">
        <v>346</v>
      </c>
      <c r="N570" s="1155"/>
      <c r="O570" s="761">
        <v>3.5834872655150819E-2</v>
      </c>
      <c r="P570" s="671"/>
      <c r="Q570" s="671"/>
      <c r="V570" s="390"/>
      <c r="W570" s="390"/>
      <c r="X570" s="390"/>
      <c r="Y570" s="390"/>
      <c r="Z570" s="390"/>
      <c r="AA570" s="390"/>
      <c r="AB570" s="390"/>
      <c r="AC570" s="390"/>
      <c r="AD570" s="390"/>
      <c r="AE570" s="390"/>
      <c r="AF570" s="390"/>
      <c r="AG570" s="390"/>
      <c r="AH570" s="390"/>
      <c r="AI570" s="390"/>
      <c r="AJ570" s="390"/>
      <c r="AK570" s="390"/>
      <c r="AL570" s="390"/>
      <c r="AM570" s="390"/>
      <c r="AN570" s="390"/>
      <c r="AO570" s="390"/>
      <c r="AP570" s="390"/>
      <c r="AQ570" s="390"/>
      <c r="AR570" s="390"/>
      <c r="AS570" s="390"/>
      <c r="AT570" s="390"/>
      <c r="AU570" s="390"/>
      <c r="AV570" s="390"/>
      <c r="AW570" s="390"/>
      <c r="AX570" s="390"/>
      <c r="AY570" s="390"/>
      <c r="AZ570" s="390"/>
      <c r="BA570" s="392"/>
      <c r="BB570" s="469"/>
      <c r="BC570" s="392"/>
      <c r="BD570" s="392"/>
      <c r="BE570" s="392"/>
      <c r="BF570" s="392"/>
      <c r="BG570" s="392"/>
      <c r="BH570" s="392"/>
      <c r="BI570" s="392"/>
      <c r="BJ570" s="392"/>
      <c r="BK570" s="392"/>
      <c r="BL570" s="392"/>
      <c r="BM570" s="392"/>
      <c r="BN570" s="392"/>
      <c r="BO570" s="392"/>
      <c r="BP570" s="392"/>
      <c r="BQ570" s="392"/>
      <c r="BR570" s="392"/>
      <c r="BS570" s="392"/>
      <c r="BT570" s="392"/>
      <c r="BU570" s="392"/>
      <c r="BV570" s="393"/>
      <c r="BW570" s="393"/>
      <c r="BX570" s="393"/>
      <c r="BY570" s="393"/>
      <c r="BZ570" s="393"/>
      <c r="CA570" s="393"/>
      <c r="CB570" s="393"/>
      <c r="CC570" s="393"/>
      <c r="CD570" s="393"/>
      <c r="CE570" s="393"/>
      <c r="CF570" s="393"/>
      <c r="CG570" s="393"/>
      <c r="CH570" s="393"/>
      <c r="CI570" s="393"/>
      <c r="CJ570" s="393"/>
      <c r="CK570" s="393"/>
      <c r="CL570" s="393"/>
      <c r="CM570" s="393"/>
      <c r="CN570" s="393"/>
      <c r="CO570" s="393"/>
      <c r="CP570" s="393"/>
      <c r="CQ570" s="393"/>
      <c r="CR570" s="393"/>
      <c r="CS570" s="393"/>
      <c r="CT570" s="393"/>
      <c r="CU570" s="393"/>
      <c r="CV570" s="393"/>
      <c r="CW570" s="393"/>
      <c r="CX570" s="393"/>
      <c r="CY570" s="393"/>
      <c r="CZ570" s="393"/>
    </row>
    <row r="571" s="397" customFormat="true" ht="25.15" customHeight="true" x14ac:dyDescent="0.2">
      <c r="C571" s="1154" t="s">
        <v>341</v>
      </c>
      <c r="D571" s="1155"/>
      <c r="E571" s="763">
        <v>3.7625650004673182E-2</v>
      </c>
      <c r="F571" s="671"/>
      <c r="G571" s="671"/>
      <c r="H571" s="1155"/>
      <c r="I571" s="1155"/>
      <c r="J571" s="671"/>
      <c r="K571" s="671"/>
      <c r="L571" s="671"/>
      <c r="M571" s="1155" t="s">
        <v>341</v>
      </c>
      <c r="N571" s="1155"/>
      <c r="O571" s="764">
        <v>3.9735354841215591E-2</v>
      </c>
      <c r="P571" s="671"/>
      <c r="Q571" s="671"/>
      <c r="V571" s="390"/>
      <c r="W571" s="390"/>
      <c r="X571" s="390"/>
      <c r="Y571" s="390"/>
      <c r="Z571" s="390"/>
      <c r="AA571" s="390"/>
      <c r="AB571" s="390"/>
      <c r="AC571" s="390"/>
      <c r="AD571" s="390"/>
      <c r="AE571" s="390"/>
      <c r="AF571" s="390"/>
      <c r="AG571" s="390"/>
      <c r="AH571" s="390"/>
      <c r="AI571" s="390"/>
      <c r="AJ571" s="390"/>
      <c r="AK571" s="390"/>
      <c r="AL571" s="390"/>
      <c r="AM571" s="390"/>
      <c r="AN571" s="390"/>
      <c r="AO571" s="390"/>
      <c r="AP571" s="390"/>
      <c r="AQ571" s="390"/>
      <c r="AR571" s="390"/>
      <c r="AS571" s="390"/>
      <c r="AT571" s="390"/>
      <c r="AU571" s="390"/>
      <c r="AV571" s="390"/>
      <c r="AW571" s="390"/>
      <c r="AX571" s="390"/>
      <c r="AY571" s="390"/>
      <c r="AZ571" s="390"/>
      <c r="BA571" s="392"/>
      <c r="BB571" s="469"/>
      <c r="BC571" s="392"/>
      <c r="BD571" s="392"/>
      <c r="BE571" s="392"/>
      <c r="BF571" s="392"/>
      <c r="BG571" s="392"/>
      <c r="BH571" s="392"/>
      <c r="BI571" s="392"/>
      <c r="BJ571" s="392"/>
      <c r="BK571" s="392"/>
      <c r="BL571" s="392"/>
      <c r="BM571" s="392"/>
      <c r="BN571" s="392"/>
      <c r="BO571" s="392"/>
      <c r="BP571" s="392"/>
      <c r="BQ571" s="392"/>
      <c r="BR571" s="392"/>
      <c r="BS571" s="392"/>
      <c r="BT571" s="392"/>
      <c r="BU571" s="392"/>
      <c r="BV571" s="393"/>
      <c r="BW571" s="393"/>
      <c r="BX571" s="393"/>
      <c r="BY571" s="393"/>
      <c r="BZ571" s="393"/>
      <c r="CA571" s="393"/>
      <c r="CB571" s="393"/>
      <c r="CC571" s="393"/>
      <c r="CD571" s="393"/>
      <c r="CE571" s="393"/>
      <c r="CF571" s="393"/>
      <c r="CG571" s="393"/>
      <c r="CH571" s="393"/>
      <c r="CI571" s="393"/>
      <c r="CJ571" s="393"/>
      <c r="CK571" s="393"/>
      <c r="CL571" s="393"/>
      <c r="CM571" s="393"/>
      <c r="CN571" s="393"/>
      <c r="CO571" s="393"/>
      <c r="CP571" s="393"/>
      <c r="CQ571" s="393"/>
      <c r="CR571" s="393"/>
      <c r="CS571" s="393"/>
      <c r="CT571" s="393"/>
      <c r="CU571" s="393"/>
      <c r="CV571" s="393"/>
      <c r="CW571" s="393"/>
      <c r="CX571" s="393"/>
      <c r="CY571" s="393"/>
      <c r="CZ571" s="393"/>
    </row>
    <row r="572" s="397" customFormat="true" ht="25.15" customHeight="true" x14ac:dyDescent="0.2">
      <c r="C572" s="1154"/>
      <c r="D572" s="1155"/>
      <c r="E572" s="671"/>
      <c r="F572" s="671"/>
      <c r="G572" s="671"/>
      <c r="H572" s="1155"/>
      <c r="I572" s="1155"/>
      <c r="J572" s="671"/>
      <c r="K572" s="671"/>
      <c r="L572" s="671"/>
      <c r="M572" s="1155"/>
      <c r="N572" s="1155"/>
      <c r="O572" s="671"/>
      <c r="P572" s="671"/>
      <c r="Q572" s="671"/>
      <c r="V572" s="390"/>
      <c r="W572" s="390"/>
      <c r="X572" s="390"/>
      <c r="Y572" s="390"/>
      <c r="Z572" s="390"/>
      <c r="AA572" s="390"/>
      <c r="AB572" s="390"/>
      <c r="AC572" s="390"/>
      <c r="AD572" s="390"/>
      <c r="AE572" s="390"/>
      <c r="AF572" s="390"/>
      <c r="AG572" s="390"/>
      <c r="AH572" s="390"/>
      <c r="AI572" s="390"/>
      <c r="AJ572" s="390"/>
      <c r="AK572" s="390"/>
      <c r="AL572" s="390"/>
      <c r="AM572" s="390"/>
      <c r="AN572" s="390"/>
      <c r="AO572" s="390"/>
      <c r="AP572" s="390"/>
      <c r="AQ572" s="390"/>
      <c r="AR572" s="390"/>
      <c r="AS572" s="390"/>
      <c r="AT572" s="390"/>
      <c r="AU572" s="390"/>
      <c r="AV572" s="390"/>
      <c r="AW572" s="390"/>
      <c r="AX572" s="390"/>
      <c r="AY572" s="390"/>
      <c r="AZ572" s="390"/>
      <c r="BA572" s="392"/>
      <c r="BB572" s="469"/>
      <c r="BC572" s="392"/>
      <c r="BD572" s="392"/>
      <c r="BE572" s="392"/>
      <c r="BF572" s="392"/>
      <c r="BG572" s="392"/>
      <c r="BH572" s="392"/>
      <c r="BI572" s="392"/>
      <c r="BJ572" s="392"/>
      <c r="BK572" s="392"/>
      <c r="BL572" s="392"/>
      <c r="BM572" s="392"/>
      <c r="BN572" s="392"/>
      <c r="BO572" s="392"/>
      <c r="BP572" s="392"/>
      <c r="BQ572" s="392"/>
      <c r="BR572" s="392"/>
      <c r="BS572" s="392"/>
      <c r="BT572" s="392"/>
      <c r="BU572" s="392"/>
      <c r="BV572" s="393"/>
      <c r="BW572" s="393"/>
      <c r="BX572" s="393"/>
      <c r="BY572" s="393"/>
      <c r="BZ572" s="393"/>
      <c r="CA572" s="393"/>
      <c r="CB572" s="393"/>
      <c r="CC572" s="393"/>
      <c r="CD572" s="393"/>
      <c r="CE572" s="393"/>
      <c r="CF572" s="393"/>
      <c r="CG572" s="393"/>
      <c r="CH572" s="393"/>
      <c r="CI572" s="393"/>
      <c r="CJ572" s="393"/>
      <c r="CK572" s="393"/>
      <c r="CL572" s="393"/>
      <c r="CM572" s="393"/>
      <c r="CN572" s="393"/>
      <c r="CO572" s="393"/>
      <c r="CP572" s="393"/>
      <c r="CQ572" s="393"/>
      <c r="CR572" s="393"/>
      <c r="CS572" s="393"/>
      <c r="CT572" s="393"/>
      <c r="CU572" s="393"/>
      <c r="CV572" s="393"/>
      <c r="CW572" s="393"/>
      <c r="CX572" s="393"/>
      <c r="CY572" s="393"/>
      <c r="CZ572" s="393"/>
    </row>
    <row r="573" s="397" customFormat="true" ht="25.15" customHeight="true" x14ac:dyDescent="0.2">
      <c r="C573" s="1154"/>
      <c r="D573" s="1155"/>
      <c r="E573" s="671"/>
      <c r="F573" s="671"/>
      <c r="G573" s="671"/>
      <c r="H573" s="1155"/>
      <c r="I573" s="1155"/>
      <c r="J573" s="671"/>
      <c r="K573" s="671"/>
      <c r="L573" s="671"/>
      <c r="M573" s="1155"/>
      <c r="N573" s="1155"/>
      <c r="O573" s="671"/>
      <c r="P573" s="671"/>
      <c r="Q573" s="671"/>
      <c r="V573" s="390"/>
      <c r="W573" s="390"/>
      <c r="X573" s="390"/>
      <c r="Y573" s="390"/>
      <c r="Z573" s="390"/>
      <c r="AA573" s="390"/>
      <c r="AB573" s="390"/>
      <c r="AC573" s="390"/>
      <c r="AD573" s="390"/>
      <c r="AE573" s="390"/>
      <c r="AF573" s="390"/>
      <c r="AG573" s="390"/>
      <c r="AH573" s="390"/>
      <c r="AI573" s="390"/>
      <c r="AJ573" s="390"/>
      <c r="AK573" s="390"/>
      <c r="AL573" s="390"/>
      <c r="AM573" s="390"/>
      <c r="AN573" s="390"/>
      <c r="AO573" s="390"/>
      <c r="AP573" s="390"/>
      <c r="AQ573" s="390"/>
      <c r="AR573" s="390"/>
      <c r="AS573" s="390"/>
      <c r="AT573" s="390"/>
      <c r="AU573" s="390"/>
      <c r="AV573" s="390"/>
      <c r="AW573" s="390"/>
      <c r="AX573" s="390"/>
      <c r="AY573" s="390"/>
      <c r="AZ573" s="390"/>
      <c r="BA573" s="392"/>
      <c r="BB573" s="469"/>
      <c r="BC573" s="392"/>
      <c r="BD573" s="392"/>
      <c r="BE573" s="392"/>
      <c r="BF573" s="392"/>
      <c r="BG573" s="392"/>
      <c r="BH573" s="392"/>
      <c r="BI573" s="392"/>
      <c r="BJ573" s="392"/>
      <c r="BK573" s="392"/>
      <c r="BL573" s="392"/>
      <c r="BM573" s="392"/>
      <c r="BN573" s="392"/>
      <c r="BO573" s="392"/>
      <c r="BP573" s="392"/>
      <c r="BQ573" s="392"/>
      <c r="BR573" s="392"/>
      <c r="BS573" s="392"/>
      <c r="BT573" s="392"/>
      <c r="BU573" s="392"/>
      <c r="BV573" s="393"/>
      <c r="BW573" s="393"/>
      <c r="BX573" s="393"/>
      <c r="BY573" s="393"/>
      <c r="BZ573" s="393"/>
      <c r="CA573" s="393"/>
      <c r="CB573" s="393"/>
      <c r="CC573" s="393"/>
      <c r="CD573" s="393"/>
      <c r="CE573" s="393"/>
      <c r="CF573" s="393"/>
      <c r="CG573" s="393"/>
      <c r="CH573" s="393"/>
      <c r="CI573" s="393"/>
      <c r="CJ573" s="393"/>
      <c r="CK573" s="393"/>
      <c r="CL573" s="393"/>
      <c r="CM573" s="393"/>
      <c r="CN573" s="393"/>
      <c r="CO573" s="393"/>
      <c r="CP573" s="393"/>
      <c r="CQ573" s="393"/>
      <c r="CR573" s="393"/>
      <c r="CS573" s="393"/>
      <c r="CT573" s="393"/>
      <c r="CU573" s="393"/>
      <c r="CV573" s="393"/>
      <c r="CW573" s="393"/>
      <c r="CX573" s="393"/>
      <c r="CY573" s="393"/>
      <c r="CZ573" s="393"/>
    </row>
    <row r="574" s="397" customFormat="true" ht="25.15" customHeight="true" x14ac:dyDescent="0.2">
      <c r="C574" s="1154" t="s">
        <v>264</v>
      </c>
      <c r="D574" s="1155"/>
      <c r="E574" s="1155"/>
      <c r="F574" s="671"/>
      <c r="G574" s="671"/>
      <c r="H574" s="1155"/>
      <c r="I574" s="1155"/>
      <c r="J574" s="671"/>
      <c r="K574" s="671"/>
      <c r="L574" s="671"/>
      <c r="M574" s="1155" t="s">
        <v>264</v>
      </c>
      <c r="N574" s="1155"/>
      <c r="O574" s="1155"/>
      <c r="P574" s="671"/>
      <c r="Q574" s="671"/>
      <c r="V574" s="390"/>
      <c r="W574" s="390"/>
      <c r="X574" s="390"/>
      <c r="Y574" s="390"/>
      <c r="Z574" s="390"/>
      <c r="AA574" s="390"/>
      <c r="AB574" s="390"/>
      <c r="AC574" s="390"/>
      <c r="AD574" s="390"/>
      <c r="AE574" s="390"/>
      <c r="AF574" s="390"/>
      <c r="AG574" s="390"/>
      <c r="AH574" s="390"/>
      <c r="AI574" s="390"/>
      <c r="AJ574" s="390"/>
      <c r="AK574" s="390"/>
      <c r="AL574" s="390"/>
      <c r="AM574" s="390"/>
      <c r="AN574" s="390"/>
      <c r="AO574" s="390"/>
      <c r="AP574" s="390"/>
      <c r="AQ574" s="390"/>
      <c r="AR574" s="390"/>
      <c r="AS574" s="390"/>
      <c r="AT574" s="390"/>
      <c r="AU574" s="390"/>
      <c r="AV574" s="390"/>
      <c r="AW574" s="390"/>
      <c r="AX574" s="390"/>
      <c r="AY574" s="390"/>
      <c r="AZ574" s="390"/>
      <c r="BA574" s="392"/>
      <c r="BB574" s="469"/>
      <c r="BC574" s="392"/>
      <c r="BD574" s="392"/>
      <c r="BE574" s="392"/>
      <c r="BF574" s="392"/>
      <c r="BG574" s="392"/>
      <c r="BH574" s="392"/>
      <c r="BI574" s="392"/>
      <c r="BJ574" s="392"/>
      <c r="BK574" s="392"/>
      <c r="BL574" s="392"/>
      <c r="BM574" s="392"/>
      <c r="BN574" s="392"/>
      <c r="BO574" s="392"/>
      <c r="BP574" s="392"/>
      <c r="BQ574" s="392"/>
      <c r="BR574" s="392"/>
      <c r="BS574" s="392"/>
      <c r="BT574" s="392"/>
      <c r="BU574" s="392"/>
      <c r="BV574" s="393"/>
      <c r="BW574" s="393"/>
      <c r="BX574" s="393"/>
      <c r="BY574" s="393"/>
      <c r="BZ574" s="393"/>
      <c r="CA574" s="393"/>
      <c r="CB574" s="393"/>
      <c r="CC574" s="393"/>
      <c r="CD574" s="393"/>
      <c r="CE574" s="393"/>
      <c r="CF574" s="393"/>
      <c r="CG574" s="393"/>
      <c r="CH574" s="393"/>
      <c r="CI574" s="393"/>
      <c r="CJ574" s="393"/>
      <c r="CK574" s="393"/>
      <c r="CL574" s="393"/>
      <c r="CM574" s="393"/>
      <c r="CN574" s="393"/>
      <c r="CO574" s="393"/>
      <c r="CP574" s="393"/>
      <c r="CQ574" s="393"/>
      <c r="CR574" s="393"/>
      <c r="CS574" s="393"/>
      <c r="CT574" s="393"/>
      <c r="CU574" s="393"/>
      <c r="CV574" s="393"/>
      <c r="CW574" s="393"/>
      <c r="CX574" s="393"/>
      <c r="CY574" s="393"/>
      <c r="CZ574" s="393"/>
    </row>
    <row r="575" s="397" customFormat="true" ht="25.15" customHeight="true" x14ac:dyDescent="0.2">
      <c r="C575" s="1154" t="s">
        <v>204</v>
      </c>
      <c r="D575" s="1155"/>
      <c r="E575" s="779" t="s">
        <v>205</v>
      </c>
      <c r="F575" s="671"/>
      <c r="G575" s="671"/>
      <c r="H575" s="1155"/>
      <c r="I575" s="1155"/>
      <c r="J575" s="671"/>
      <c r="K575" s="671"/>
      <c r="L575" s="671"/>
      <c r="M575" s="1155" t="s">
        <v>204</v>
      </c>
      <c r="N575" s="1155"/>
      <c r="O575" s="780" t="s">
        <v>205</v>
      </c>
      <c r="P575" s="671"/>
      <c r="Q575" s="671"/>
      <c r="V575" s="390"/>
      <c r="W575" s="390"/>
      <c r="X575" s="390"/>
      <c r="Y575" s="390"/>
      <c r="Z575" s="390"/>
      <c r="AA575" s="390"/>
      <c r="AB575" s="390"/>
      <c r="AC575" s="390"/>
      <c r="AD575" s="390"/>
      <c r="AE575" s="390"/>
      <c r="AF575" s="390"/>
      <c r="AG575" s="390"/>
      <c r="AH575" s="390"/>
      <c r="AI575" s="390"/>
      <c r="AJ575" s="390"/>
      <c r="AK575" s="390"/>
      <c r="AL575" s="390"/>
      <c r="AM575" s="390"/>
      <c r="AN575" s="390"/>
      <c r="AO575" s="390"/>
      <c r="AP575" s="390"/>
      <c r="AQ575" s="390"/>
      <c r="AR575" s="390"/>
      <c r="AS575" s="390"/>
      <c r="AT575" s="390"/>
      <c r="AU575" s="390"/>
      <c r="AV575" s="390"/>
      <c r="AW575" s="390"/>
      <c r="AX575" s="390"/>
      <c r="AY575" s="390"/>
      <c r="AZ575" s="390"/>
      <c r="BA575" s="392"/>
      <c r="BB575" s="469"/>
      <c r="BC575" s="392"/>
      <c r="BD575" s="392"/>
      <c r="BE575" s="392"/>
      <c r="BF575" s="392"/>
      <c r="BG575" s="392"/>
      <c r="BH575" s="392"/>
      <c r="BI575" s="392"/>
      <c r="BJ575" s="392"/>
      <c r="BK575" s="392"/>
      <c r="BL575" s="392"/>
      <c r="BM575" s="392"/>
      <c r="BN575" s="392"/>
      <c r="BO575" s="392"/>
      <c r="BP575" s="392"/>
      <c r="BQ575" s="392"/>
      <c r="BR575" s="392"/>
      <c r="BS575" s="392"/>
      <c r="BT575" s="392"/>
      <c r="BU575" s="392"/>
      <c r="BV575" s="393"/>
      <c r="BW575" s="393"/>
      <c r="BX575" s="393"/>
      <c r="BY575" s="393"/>
      <c r="BZ575" s="393"/>
      <c r="CA575" s="393"/>
      <c r="CB575" s="393"/>
      <c r="CC575" s="393"/>
      <c r="CD575" s="393"/>
      <c r="CE575" s="393"/>
      <c r="CF575" s="393"/>
      <c r="CG575" s="393"/>
      <c r="CH575" s="393"/>
      <c r="CI575" s="393"/>
      <c r="CJ575" s="393"/>
      <c r="CK575" s="393"/>
      <c r="CL575" s="393"/>
      <c r="CM575" s="393"/>
      <c r="CN575" s="393"/>
      <c r="CO575" s="393"/>
      <c r="CP575" s="393"/>
      <c r="CQ575" s="393"/>
      <c r="CR575" s="393"/>
      <c r="CS575" s="393"/>
      <c r="CT575" s="393"/>
      <c r="CU575" s="393"/>
      <c r="CV575" s="393"/>
      <c r="CW575" s="393"/>
      <c r="CX575" s="393"/>
      <c r="CY575" s="393"/>
      <c r="CZ575" s="393"/>
    </row>
    <row r="576" s="397" customFormat="true" ht="25.15" customHeight="true" x14ac:dyDescent="0.2">
      <c r="C576" s="1154" t="s">
        <v>205</v>
      </c>
      <c r="D576" s="1155"/>
      <c r="E576" s="781">
        <v>1.0000000000000002</v>
      </c>
      <c r="F576" s="671"/>
      <c r="G576" s="671"/>
      <c r="H576" s="1155"/>
      <c r="I576" s="1155"/>
      <c r="J576" s="671"/>
      <c r="K576" s="671"/>
      <c r="L576" s="671"/>
      <c r="M576" s="1155" t="s">
        <v>205</v>
      </c>
      <c r="N576" s="1155"/>
      <c r="O576" s="782">
        <v>0.99999999999999944</v>
      </c>
      <c r="P576" s="671"/>
      <c r="Q576" s="671"/>
      <c r="V576" s="390"/>
      <c r="W576" s="390"/>
      <c r="X576" s="390"/>
      <c r="Y576" s="390"/>
      <c r="Z576" s="390"/>
      <c r="AA576" s="390"/>
      <c r="AB576" s="390"/>
      <c r="AC576" s="390"/>
      <c r="AD576" s="390"/>
      <c r="AE576" s="390"/>
      <c r="AF576" s="390"/>
      <c r="AG576" s="390"/>
      <c r="AH576" s="390"/>
      <c r="AI576" s="390"/>
      <c r="AJ576" s="390"/>
      <c r="AK576" s="390"/>
      <c r="AL576" s="390"/>
      <c r="AM576" s="390"/>
      <c r="AN576" s="390"/>
      <c r="AO576" s="390"/>
      <c r="AP576" s="390"/>
      <c r="AQ576" s="390"/>
      <c r="AR576" s="390"/>
      <c r="AS576" s="390"/>
      <c r="AT576" s="390"/>
      <c r="AU576" s="390"/>
      <c r="AV576" s="390"/>
      <c r="AW576" s="390"/>
      <c r="AX576" s="390"/>
      <c r="AY576" s="390"/>
      <c r="AZ576" s="390"/>
      <c r="BA576" s="392"/>
      <c r="BB576" s="469"/>
      <c r="BC576" s="392"/>
      <c r="BD576" s="392"/>
      <c r="BE576" s="392"/>
      <c r="BF576" s="392"/>
      <c r="BG576" s="392"/>
      <c r="BH576" s="392"/>
      <c r="BI576" s="392"/>
      <c r="BJ576" s="392"/>
      <c r="BK576" s="392"/>
      <c r="BL576" s="392"/>
      <c r="BM576" s="392"/>
      <c r="BN576" s="392"/>
      <c r="BO576" s="392"/>
      <c r="BP576" s="392"/>
      <c r="BQ576" s="392"/>
      <c r="BR576" s="392"/>
      <c r="BS576" s="392"/>
      <c r="BT576" s="392"/>
      <c r="BU576" s="392"/>
      <c r="BV576" s="393"/>
      <c r="BW576" s="393"/>
      <c r="BX576" s="393"/>
      <c r="BY576" s="393"/>
      <c r="BZ576" s="393"/>
      <c r="CA576" s="393"/>
      <c r="CB576" s="393"/>
      <c r="CC576" s="393"/>
      <c r="CD576" s="393"/>
      <c r="CE576" s="393"/>
      <c r="CF576" s="393"/>
      <c r="CG576" s="393"/>
      <c r="CH576" s="393"/>
      <c r="CI576" s="393"/>
      <c r="CJ576" s="393"/>
      <c r="CK576" s="393"/>
      <c r="CL576" s="393"/>
      <c r="CM576" s="393"/>
      <c r="CN576" s="393"/>
      <c r="CO576" s="393"/>
      <c r="CP576" s="393"/>
      <c r="CQ576" s="393"/>
      <c r="CR576" s="393"/>
      <c r="CS576" s="393"/>
      <c r="CT576" s="393"/>
      <c r="CU576" s="393"/>
      <c r="CV576" s="393"/>
      <c r="CW576" s="393"/>
      <c r="CX576" s="393"/>
      <c r="CY576" s="393"/>
      <c r="CZ576" s="393"/>
    </row>
    <row r="577" s="397" customFormat="true" ht="25.15" customHeight="true" x14ac:dyDescent="0.2">
      <c r="C577" s="1154"/>
      <c r="D577" s="1155"/>
      <c r="E577" s="671"/>
      <c r="F577" s="671"/>
      <c r="G577" s="671"/>
      <c r="H577" s="1155"/>
      <c r="I577" s="1155"/>
      <c r="J577" s="671"/>
      <c r="K577" s="671"/>
      <c r="L577" s="671"/>
      <c r="M577" s="1155"/>
      <c r="N577" s="1155"/>
      <c r="O577" s="671"/>
      <c r="P577" s="671"/>
      <c r="Q577" s="671"/>
      <c r="V577" s="390"/>
      <c r="W577" s="390"/>
      <c r="X577" s="390"/>
      <c r="Y577" s="390"/>
      <c r="Z577" s="390"/>
      <c r="AA577" s="390"/>
      <c r="AB577" s="390"/>
      <c r="AC577" s="390"/>
      <c r="AD577" s="390"/>
      <c r="AE577" s="390"/>
      <c r="AF577" s="390"/>
      <c r="AG577" s="390"/>
      <c r="AH577" s="390"/>
      <c r="AI577" s="390"/>
      <c r="AJ577" s="390"/>
      <c r="AK577" s="390"/>
      <c r="AL577" s="390"/>
      <c r="AM577" s="390"/>
      <c r="AN577" s="390"/>
      <c r="AO577" s="390"/>
      <c r="AP577" s="390"/>
      <c r="AQ577" s="390"/>
      <c r="AR577" s="390"/>
      <c r="AS577" s="390"/>
      <c r="AT577" s="390"/>
      <c r="AU577" s="390"/>
      <c r="AV577" s="390"/>
      <c r="AW577" s="390"/>
      <c r="AX577" s="390"/>
      <c r="AY577" s="390"/>
      <c r="AZ577" s="390"/>
      <c r="BA577" s="392"/>
      <c r="BB577" s="469"/>
      <c r="BC577" s="392"/>
      <c r="BD577" s="392"/>
      <c r="BE577" s="392"/>
      <c r="BF577" s="392"/>
      <c r="BG577" s="392"/>
      <c r="BH577" s="392"/>
      <c r="BI577" s="392"/>
      <c r="BJ577" s="392"/>
      <c r="BK577" s="392"/>
      <c r="BL577" s="392"/>
      <c r="BM577" s="392"/>
      <c r="BN577" s="392"/>
      <c r="BO577" s="392"/>
      <c r="BP577" s="392"/>
      <c r="BQ577" s="392"/>
      <c r="BR577" s="392"/>
      <c r="BS577" s="392"/>
      <c r="BT577" s="392"/>
      <c r="BU577" s="392"/>
      <c r="BV577" s="393"/>
      <c r="BW577" s="393"/>
      <c r="BX577" s="393"/>
      <c r="BY577" s="393"/>
      <c r="BZ577" s="393"/>
      <c r="CA577" s="393"/>
      <c r="CB577" s="393"/>
      <c r="CC577" s="393"/>
      <c r="CD577" s="393"/>
      <c r="CE577" s="393"/>
      <c r="CF577" s="393"/>
      <c r="CG577" s="393"/>
      <c r="CH577" s="393"/>
      <c r="CI577" s="393"/>
      <c r="CJ577" s="393"/>
      <c r="CK577" s="393"/>
      <c r="CL577" s="393"/>
      <c r="CM577" s="393"/>
      <c r="CN577" s="393"/>
      <c r="CO577" s="393"/>
      <c r="CP577" s="393"/>
      <c r="CQ577" s="393"/>
      <c r="CR577" s="393"/>
      <c r="CS577" s="393"/>
      <c r="CT577" s="393"/>
      <c r="CU577" s="393"/>
      <c r="CV577" s="393"/>
      <c r="CW577" s="393"/>
      <c r="CX577" s="393"/>
      <c r="CY577" s="393"/>
      <c r="CZ577" s="393"/>
    </row>
    <row r="578" s="397" customFormat="true" ht="25.15" customHeight="true" x14ac:dyDescent="0.2">
      <c r="C578" s="1154"/>
      <c r="D578" s="1155"/>
      <c r="E578" s="670"/>
      <c r="F578" s="670"/>
      <c r="G578" s="670"/>
      <c r="H578" s="1154"/>
      <c r="I578" s="1155"/>
      <c r="J578" s="670"/>
      <c r="K578" s="670"/>
      <c r="L578" s="670"/>
      <c r="M578" s="1154"/>
      <c r="N578" s="1155"/>
      <c r="O578" s="670"/>
      <c r="P578" s="670"/>
      <c r="Q578" s="670"/>
      <c r="V578" s="390"/>
      <c r="W578" s="390"/>
      <c r="X578" s="390"/>
      <c r="Y578" s="390"/>
      <c r="Z578" s="390"/>
      <c r="AA578" s="390"/>
      <c r="AB578" s="390"/>
      <c r="AC578" s="390"/>
      <c r="AD578" s="390"/>
      <c r="AE578" s="390"/>
      <c r="AF578" s="390"/>
      <c r="AG578" s="390"/>
      <c r="AH578" s="390"/>
      <c r="AI578" s="390"/>
      <c r="AJ578" s="390"/>
      <c r="AK578" s="390"/>
      <c r="AL578" s="390"/>
      <c r="AM578" s="390"/>
      <c r="AN578" s="390"/>
      <c r="AO578" s="390"/>
      <c r="AP578" s="390"/>
      <c r="AQ578" s="390"/>
      <c r="AR578" s="390"/>
      <c r="AS578" s="390"/>
      <c r="AT578" s="390"/>
      <c r="AU578" s="390"/>
      <c r="AV578" s="390"/>
      <c r="AW578" s="390"/>
      <c r="AX578" s="390"/>
      <c r="AY578" s="390"/>
      <c r="AZ578" s="390"/>
      <c r="BA578" s="392"/>
      <c r="BB578" s="469"/>
      <c r="BC578" s="392"/>
      <c r="BD578" s="392"/>
      <c r="BE578" s="392"/>
      <c r="BF578" s="392"/>
      <c r="BG578" s="392"/>
      <c r="BH578" s="392"/>
      <c r="BI578" s="392"/>
      <c r="BJ578" s="392"/>
      <c r="BK578" s="392"/>
      <c r="BL578" s="392"/>
      <c r="BM578" s="392"/>
      <c r="BN578" s="392"/>
      <c r="BO578" s="392"/>
      <c r="BP578" s="392"/>
      <c r="BQ578" s="392"/>
      <c r="BR578" s="392"/>
      <c r="BS578" s="392"/>
      <c r="BT578" s="392"/>
      <c r="BU578" s="392"/>
      <c r="BV578" s="393"/>
      <c r="BW578" s="393"/>
      <c r="BX578" s="393"/>
      <c r="BY578" s="393"/>
      <c r="BZ578" s="393"/>
      <c r="CA578" s="393"/>
      <c r="CB578" s="393"/>
      <c r="CC578" s="393"/>
      <c r="CD578" s="393"/>
      <c r="CE578" s="393"/>
      <c r="CF578" s="393"/>
      <c r="CG578" s="393"/>
      <c r="CH578" s="393"/>
      <c r="CI578" s="393"/>
      <c r="CJ578" s="393"/>
      <c r="CK578" s="393"/>
      <c r="CL578" s="393"/>
      <c r="CM578" s="393"/>
      <c r="CN578" s="393"/>
      <c r="CO578" s="393"/>
      <c r="CP578" s="393"/>
      <c r="CQ578" s="393"/>
      <c r="CR578" s="393"/>
      <c r="CS578" s="393"/>
      <c r="CT578" s="393"/>
      <c r="CU578" s="393"/>
      <c r="CV578" s="393"/>
      <c r="CW578" s="393"/>
      <c r="CX578" s="393"/>
      <c r="CY578" s="393"/>
      <c r="CZ578" s="393"/>
    </row>
    <row r="579" s="397" customFormat="true" ht="25.15" customHeight="true" x14ac:dyDescent="0.2">
      <c r="C579" s="1154"/>
      <c r="D579" s="1155"/>
      <c r="E579" s="670"/>
      <c r="F579" s="670"/>
      <c r="G579" s="670"/>
      <c r="H579" s="1154"/>
      <c r="I579" s="1155"/>
      <c r="J579" s="670"/>
      <c r="K579" s="670"/>
      <c r="L579" s="670"/>
      <c r="M579" s="1154"/>
      <c r="N579" s="1155"/>
      <c r="O579" s="670"/>
      <c r="P579" s="670"/>
      <c r="Q579" s="670"/>
      <c r="V579" s="390"/>
      <c r="W579" s="390"/>
      <c r="X579" s="390"/>
      <c r="Y579" s="390"/>
      <c r="Z579" s="390"/>
      <c r="AA579" s="390"/>
      <c r="AB579" s="390"/>
      <c r="AC579" s="390"/>
      <c r="AD579" s="390"/>
      <c r="AE579" s="390"/>
      <c r="AF579" s="390"/>
      <c r="AG579" s="390"/>
      <c r="AH579" s="390"/>
      <c r="AI579" s="390"/>
      <c r="AJ579" s="390"/>
      <c r="AK579" s="390"/>
      <c r="AL579" s="390"/>
      <c r="AM579" s="390"/>
      <c r="AN579" s="390"/>
      <c r="AO579" s="390"/>
      <c r="AP579" s="390"/>
      <c r="AQ579" s="390"/>
      <c r="AR579" s="390"/>
      <c r="AS579" s="390"/>
      <c r="AT579" s="390"/>
      <c r="AU579" s="390"/>
      <c r="AV579" s="390"/>
      <c r="AW579" s="390"/>
      <c r="AX579" s="390"/>
      <c r="AY579" s="390"/>
      <c r="AZ579" s="390"/>
      <c r="BA579" s="392"/>
      <c r="BB579" s="469"/>
      <c r="BC579" s="392"/>
      <c r="BD579" s="392"/>
      <c r="BE579" s="392"/>
      <c r="BF579" s="392"/>
      <c r="BG579" s="392"/>
      <c r="BH579" s="392"/>
      <c r="BI579" s="392"/>
      <c r="BJ579" s="392"/>
      <c r="BK579" s="392"/>
      <c r="BL579" s="392"/>
      <c r="BM579" s="392"/>
      <c r="BN579" s="392"/>
      <c r="BO579" s="392"/>
      <c r="BP579" s="392"/>
      <c r="BQ579" s="392"/>
      <c r="BR579" s="392"/>
      <c r="BS579" s="392"/>
      <c r="BT579" s="392"/>
      <c r="BU579" s="392"/>
      <c r="BV579" s="393"/>
      <c r="BW579" s="393"/>
      <c r="BX579" s="393"/>
      <c r="BY579" s="393"/>
      <c r="BZ579" s="393"/>
      <c r="CA579" s="393"/>
      <c r="CB579" s="393"/>
      <c r="CC579" s="393"/>
      <c r="CD579" s="393"/>
      <c r="CE579" s="393"/>
      <c r="CF579" s="393"/>
      <c r="CG579" s="393"/>
      <c r="CH579" s="393"/>
      <c r="CI579" s="393"/>
      <c r="CJ579" s="393"/>
      <c r="CK579" s="393"/>
      <c r="CL579" s="393"/>
      <c r="CM579" s="393"/>
      <c r="CN579" s="393"/>
      <c r="CO579" s="393"/>
      <c r="CP579" s="393"/>
      <c r="CQ579" s="393"/>
      <c r="CR579" s="393"/>
      <c r="CS579" s="393"/>
      <c r="CT579" s="393"/>
      <c r="CU579" s="393"/>
      <c r="CV579" s="393"/>
      <c r="CW579" s="393"/>
      <c r="CX579" s="393"/>
      <c r="CY579" s="393"/>
      <c r="CZ579" s="393"/>
    </row>
    <row r="580" s="397" customFormat="true" ht="25.15" customHeight="true" x14ac:dyDescent="0.2">
      <c r="C580" s="1154"/>
      <c r="D580" s="1155"/>
      <c r="E580" s="670"/>
      <c r="F580" s="670"/>
      <c r="G580" s="670"/>
      <c r="H580" s="1154"/>
      <c r="I580" s="1155"/>
      <c r="J580" s="670"/>
      <c r="K580" s="670"/>
      <c r="L580" s="670"/>
      <c r="M580" s="1154"/>
      <c r="N580" s="1155"/>
      <c r="O580" s="670"/>
      <c r="P580" s="670"/>
      <c r="Q580" s="670"/>
      <c r="V580" s="390"/>
      <c r="W580" s="390"/>
      <c r="X580" s="390"/>
      <c r="Y580" s="390"/>
      <c r="Z580" s="390"/>
      <c r="AA580" s="390"/>
      <c r="AB580" s="390"/>
      <c r="AC580" s="390"/>
      <c r="AD580" s="390"/>
      <c r="AE580" s="390"/>
      <c r="AF580" s="390"/>
      <c r="AG580" s="390"/>
      <c r="AH580" s="390"/>
      <c r="AI580" s="390"/>
      <c r="AJ580" s="390"/>
      <c r="AK580" s="390"/>
      <c r="AL580" s="390"/>
      <c r="AM580" s="390"/>
      <c r="AN580" s="390"/>
      <c r="AO580" s="390"/>
      <c r="AP580" s="390"/>
      <c r="AQ580" s="390"/>
      <c r="AR580" s="390"/>
      <c r="AS580" s="390"/>
      <c r="AT580" s="390"/>
      <c r="AU580" s="390"/>
      <c r="AV580" s="390"/>
      <c r="AW580" s="390"/>
      <c r="AX580" s="390"/>
      <c r="AY580" s="390"/>
      <c r="AZ580" s="390"/>
      <c r="BA580" s="392"/>
      <c r="BB580" s="469"/>
      <c r="BC580" s="392"/>
      <c r="BD580" s="392"/>
      <c r="BE580" s="392"/>
      <c r="BF580" s="392"/>
      <c r="BG580" s="392"/>
      <c r="BH580" s="392"/>
      <c r="BI580" s="392"/>
      <c r="BJ580" s="392"/>
      <c r="BK580" s="392"/>
      <c r="BL580" s="392"/>
      <c r="BM580" s="392"/>
      <c r="BN580" s="392"/>
      <c r="BO580" s="392"/>
      <c r="BP580" s="392"/>
      <c r="BQ580" s="392"/>
      <c r="BR580" s="392"/>
      <c r="BS580" s="392"/>
      <c r="BT580" s="392"/>
      <c r="BU580" s="392"/>
      <c r="BV580" s="393"/>
      <c r="BW580" s="393"/>
      <c r="BX580" s="393"/>
      <c r="BY580" s="393"/>
      <c r="BZ580" s="393"/>
      <c r="CA580" s="393"/>
      <c r="CB580" s="393"/>
      <c r="CC580" s="393"/>
      <c r="CD580" s="393"/>
      <c r="CE580" s="393"/>
      <c r="CF580" s="393"/>
      <c r="CG580" s="393"/>
      <c r="CH580" s="393"/>
      <c r="CI580" s="393"/>
      <c r="CJ580" s="393"/>
      <c r="CK580" s="393"/>
      <c r="CL580" s="393"/>
      <c r="CM580" s="393"/>
      <c r="CN580" s="393"/>
      <c r="CO580" s="393"/>
      <c r="CP580" s="393"/>
      <c r="CQ580" s="393"/>
      <c r="CR580" s="393"/>
      <c r="CS580" s="393"/>
      <c r="CT580" s="393"/>
      <c r="CU580" s="393"/>
      <c r="CV580" s="393"/>
      <c r="CW580" s="393"/>
      <c r="CX580" s="393"/>
      <c r="CY580" s="393"/>
      <c r="CZ580" s="393"/>
    </row>
    <row r="581" s="397" customFormat="true" ht="25.15" customHeight="true" x14ac:dyDescent="0.2">
      <c r="C581" s="1154"/>
      <c r="D581" s="1155"/>
      <c r="E581" s="670"/>
      <c r="F581" s="670"/>
      <c r="G581" s="670"/>
      <c r="H581" s="1154"/>
      <c r="I581" s="1155"/>
      <c r="J581" s="670"/>
      <c r="K581" s="670"/>
      <c r="L581" s="670"/>
      <c r="M581" s="1154"/>
      <c r="N581" s="1155"/>
      <c r="O581" s="670"/>
      <c r="P581" s="670"/>
      <c r="Q581" s="670"/>
      <c r="V581" s="390"/>
      <c r="W581" s="390"/>
      <c r="X581" s="390"/>
      <c r="Y581" s="390"/>
      <c r="Z581" s="390"/>
      <c r="AA581" s="390"/>
      <c r="AB581" s="390"/>
      <c r="AC581" s="390"/>
      <c r="AD581" s="390"/>
      <c r="AE581" s="390"/>
      <c r="AF581" s="390"/>
      <c r="AG581" s="390"/>
      <c r="AH581" s="390"/>
      <c r="AI581" s="390"/>
      <c r="AJ581" s="390"/>
      <c r="AK581" s="390"/>
      <c r="AL581" s="390"/>
      <c r="AM581" s="390"/>
      <c r="AN581" s="390"/>
      <c r="AO581" s="390"/>
      <c r="AP581" s="390"/>
      <c r="AQ581" s="390"/>
      <c r="AR581" s="390"/>
      <c r="AS581" s="390"/>
      <c r="AT581" s="390"/>
      <c r="AU581" s="390"/>
      <c r="AV581" s="390"/>
      <c r="AW581" s="390"/>
      <c r="AX581" s="390"/>
      <c r="AY581" s="390"/>
      <c r="AZ581" s="390"/>
      <c r="BA581" s="392"/>
      <c r="BB581" s="469"/>
      <c r="BC581" s="392"/>
      <c r="BD581" s="392"/>
      <c r="BE581" s="392"/>
      <c r="BF581" s="392"/>
      <c r="BG581" s="392"/>
      <c r="BH581" s="392"/>
      <c r="BI581" s="392"/>
      <c r="BJ581" s="392"/>
      <c r="BK581" s="392"/>
      <c r="BL581" s="392"/>
      <c r="BM581" s="392"/>
      <c r="BN581" s="392"/>
      <c r="BO581" s="392"/>
      <c r="BP581" s="392"/>
      <c r="BQ581" s="392"/>
      <c r="BR581" s="392"/>
      <c r="BS581" s="392"/>
      <c r="BT581" s="392"/>
      <c r="BU581" s="392"/>
      <c r="BV581" s="393"/>
      <c r="BW581" s="393"/>
      <c r="BX581" s="393"/>
      <c r="BY581" s="393"/>
      <c r="BZ581" s="393"/>
      <c r="CA581" s="393"/>
      <c r="CB581" s="393"/>
      <c r="CC581" s="393"/>
      <c r="CD581" s="393"/>
      <c r="CE581" s="393"/>
      <c r="CF581" s="393"/>
      <c r="CG581" s="393"/>
      <c r="CH581" s="393"/>
      <c r="CI581" s="393"/>
      <c r="CJ581" s="393"/>
      <c r="CK581" s="393"/>
      <c r="CL581" s="393"/>
      <c r="CM581" s="393"/>
      <c r="CN581" s="393"/>
      <c r="CO581" s="393"/>
      <c r="CP581" s="393"/>
      <c r="CQ581" s="393"/>
      <c r="CR581" s="393"/>
      <c r="CS581" s="393"/>
      <c r="CT581" s="393"/>
      <c r="CU581" s="393"/>
      <c r="CV581" s="393"/>
      <c r="CW581" s="393"/>
      <c r="CX581" s="393"/>
      <c r="CY581" s="393"/>
      <c r="CZ581" s="393"/>
    </row>
    <row r="582" s="397" customFormat="true" ht="25.15" customHeight="true" x14ac:dyDescent="0.2">
      <c r="C582" s="1154"/>
      <c r="D582" s="1155"/>
      <c r="E582" s="670"/>
      <c r="F582" s="670"/>
      <c r="G582" s="670"/>
      <c r="H582" s="1154"/>
      <c r="I582" s="1155"/>
      <c r="J582" s="670"/>
      <c r="K582" s="670"/>
      <c r="L582" s="670"/>
      <c r="M582" s="1154"/>
      <c r="N582" s="1155"/>
      <c r="O582" s="670"/>
      <c r="P582" s="670"/>
      <c r="Q582" s="670"/>
      <c r="V582" s="390"/>
      <c r="W582" s="390"/>
      <c r="X582" s="390"/>
      <c r="Y582" s="390"/>
      <c r="Z582" s="390"/>
      <c r="AA582" s="390"/>
      <c r="AB582" s="390"/>
      <c r="AC582" s="390"/>
      <c r="AD582" s="390"/>
      <c r="AE582" s="390"/>
      <c r="AF582" s="390"/>
      <c r="AG582" s="390"/>
      <c r="AH582" s="390"/>
      <c r="AI582" s="390"/>
      <c r="AJ582" s="390"/>
      <c r="AK582" s="390"/>
      <c r="AL582" s="390"/>
      <c r="AM582" s="390"/>
      <c r="AN582" s="390"/>
      <c r="AO582" s="390"/>
      <c r="AP582" s="390"/>
      <c r="AQ582" s="390"/>
      <c r="AR582" s="390"/>
      <c r="AS582" s="390"/>
      <c r="AT582" s="390"/>
      <c r="AU582" s="390"/>
      <c r="AV582" s="390"/>
      <c r="AW582" s="390"/>
      <c r="AX582" s="390"/>
      <c r="AY582" s="390"/>
      <c r="AZ582" s="390"/>
      <c r="BA582" s="392"/>
      <c r="BB582" s="469"/>
      <c r="BC582" s="392"/>
      <c r="BD582" s="392"/>
      <c r="BE582" s="392"/>
      <c r="BF582" s="392"/>
      <c r="BG582" s="392"/>
      <c r="BH582" s="392"/>
      <c r="BI582" s="392"/>
      <c r="BJ582" s="392"/>
      <c r="BK582" s="392"/>
      <c r="BL582" s="392"/>
      <c r="BM582" s="392"/>
      <c r="BN582" s="392"/>
      <c r="BO582" s="392"/>
      <c r="BP582" s="392"/>
      <c r="BQ582" s="392"/>
      <c r="BR582" s="392"/>
      <c r="BS582" s="392"/>
      <c r="BT582" s="392"/>
      <c r="BU582" s="392"/>
      <c r="BV582" s="393"/>
      <c r="BW582" s="393"/>
      <c r="BX582" s="393"/>
      <c r="BY582" s="393"/>
      <c r="BZ582" s="393"/>
      <c r="CA582" s="393"/>
      <c r="CB582" s="393"/>
      <c r="CC582" s="393"/>
      <c r="CD582" s="393"/>
      <c r="CE582" s="393"/>
      <c r="CF582" s="393"/>
      <c r="CG582" s="393"/>
      <c r="CH582" s="393"/>
      <c r="CI582" s="393"/>
      <c r="CJ582" s="393"/>
      <c r="CK582" s="393"/>
      <c r="CL582" s="393"/>
      <c r="CM582" s="393"/>
      <c r="CN582" s="393"/>
      <c r="CO582" s="393"/>
      <c r="CP582" s="393"/>
      <c r="CQ582" s="393"/>
      <c r="CR582" s="393"/>
      <c r="CS582" s="393"/>
      <c r="CT582" s="393"/>
      <c r="CU582" s="393"/>
      <c r="CV582" s="393"/>
      <c r="CW582" s="393"/>
      <c r="CX582" s="393"/>
      <c r="CY582" s="393"/>
      <c r="CZ582" s="393"/>
    </row>
    <row r="583" s="397" customFormat="true" ht="25.15" customHeight="true" x14ac:dyDescent="0.2">
      <c r="C583" s="1154"/>
      <c r="D583" s="1155"/>
      <c r="E583" s="670"/>
      <c r="F583" s="670"/>
      <c r="G583" s="670"/>
      <c r="H583" s="1154"/>
      <c r="I583" s="1155"/>
      <c r="J583" s="670"/>
      <c r="K583" s="670"/>
      <c r="L583" s="670"/>
      <c r="M583" s="1154"/>
      <c r="N583" s="1155"/>
      <c r="O583" s="670"/>
      <c r="P583" s="670"/>
      <c r="Q583" s="670"/>
      <c r="V583" s="390"/>
      <c r="W583" s="390"/>
      <c r="X583" s="390"/>
      <c r="Y583" s="390"/>
      <c r="Z583" s="390"/>
      <c r="AA583" s="390"/>
      <c r="AB583" s="390"/>
      <c r="AC583" s="390"/>
      <c r="AD583" s="390"/>
      <c r="AE583" s="390"/>
      <c r="AF583" s="390"/>
      <c r="AG583" s="390"/>
      <c r="AH583" s="390"/>
      <c r="AI583" s="390"/>
      <c r="AJ583" s="390"/>
      <c r="AK583" s="390"/>
      <c r="AL583" s="390"/>
      <c r="AM583" s="390"/>
      <c r="AN583" s="390"/>
      <c r="AO583" s="390"/>
      <c r="AP583" s="390"/>
      <c r="AQ583" s="390"/>
      <c r="AR583" s="390"/>
      <c r="AS583" s="390"/>
      <c r="AT583" s="390"/>
      <c r="AU583" s="390"/>
      <c r="AV583" s="390"/>
      <c r="AW583" s="390"/>
      <c r="AX583" s="390"/>
      <c r="AY583" s="390"/>
      <c r="AZ583" s="390"/>
      <c r="BA583" s="392"/>
      <c r="BB583" s="469"/>
      <c r="BC583" s="392"/>
      <c r="BD583" s="392"/>
      <c r="BE583" s="392"/>
      <c r="BF583" s="392"/>
      <c r="BG583" s="392"/>
      <c r="BH583" s="392"/>
      <c r="BI583" s="392"/>
      <c r="BJ583" s="392"/>
      <c r="BK583" s="392"/>
      <c r="BL583" s="392"/>
      <c r="BM583" s="392"/>
      <c r="BN583" s="392"/>
      <c r="BO583" s="392"/>
      <c r="BP583" s="392"/>
      <c r="BQ583" s="392"/>
      <c r="BR583" s="392"/>
      <c r="BS583" s="392"/>
      <c r="BT583" s="392"/>
      <c r="BU583" s="392"/>
      <c r="BV583" s="393"/>
      <c r="BW583" s="393"/>
      <c r="BX583" s="393"/>
      <c r="BY583" s="393"/>
      <c r="BZ583" s="393"/>
      <c r="CA583" s="393"/>
      <c r="CB583" s="393"/>
      <c r="CC583" s="393"/>
      <c r="CD583" s="393"/>
      <c r="CE583" s="393"/>
      <c r="CF583" s="393"/>
      <c r="CG583" s="393"/>
      <c r="CH583" s="393"/>
      <c r="CI583" s="393"/>
      <c r="CJ583" s="393"/>
      <c r="CK583" s="393"/>
      <c r="CL583" s="393"/>
      <c r="CM583" s="393"/>
      <c r="CN583" s="393"/>
      <c r="CO583" s="393"/>
      <c r="CP583" s="393"/>
      <c r="CQ583" s="393"/>
      <c r="CR583" s="393"/>
      <c r="CS583" s="393"/>
      <c r="CT583" s="393"/>
      <c r="CU583" s="393"/>
      <c r="CV583" s="393"/>
      <c r="CW583" s="393"/>
      <c r="CX583" s="393"/>
      <c r="CY583" s="393"/>
      <c r="CZ583" s="393"/>
    </row>
    <row r="584" s="397" customFormat="true" ht="25.15" customHeight="true" x14ac:dyDescent="0.2">
      <c r="C584" s="1154"/>
      <c r="D584" s="1155"/>
      <c r="E584" s="670"/>
      <c r="F584" s="670"/>
      <c r="G584" s="670"/>
      <c r="H584" s="1154"/>
      <c r="I584" s="1155"/>
      <c r="J584" s="670"/>
      <c r="K584" s="670"/>
      <c r="L584" s="670"/>
      <c r="M584" s="1154"/>
      <c r="N584" s="1155"/>
      <c r="O584" s="670"/>
      <c r="P584" s="670"/>
      <c r="Q584" s="670"/>
      <c r="V584" s="390"/>
      <c r="W584" s="390"/>
      <c r="X584" s="390"/>
      <c r="Y584" s="390"/>
      <c r="Z584" s="390"/>
      <c r="AA584" s="390"/>
      <c r="AB584" s="390"/>
      <c r="AC584" s="390"/>
      <c r="AD584" s="390"/>
      <c r="AE584" s="390"/>
      <c r="AF584" s="390"/>
      <c r="AG584" s="390"/>
      <c r="AH584" s="390"/>
      <c r="AI584" s="390"/>
      <c r="AJ584" s="390"/>
      <c r="AK584" s="390"/>
      <c r="AL584" s="390"/>
      <c r="AM584" s="390"/>
      <c r="AN584" s="390"/>
      <c r="AO584" s="390"/>
      <c r="AP584" s="390"/>
      <c r="AQ584" s="390"/>
      <c r="AR584" s="390"/>
      <c r="AS584" s="390"/>
      <c r="AT584" s="390"/>
      <c r="AU584" s="390"/>
      <c r="AV584" s="390"/>
      <c r="AW584" s="390"/>
      <c r="AX584" s="390"/>
      <c r="AY584" s="390"/>
      <c r="AZ584" s="390"/>
      <c r="BA584" s="392"/>
      <c r="BB584" s="469"/>
      <c r="BC584" s="392"/>
      <c r="BD584" s="392"/>
      <c r="BE584" s="392"/>
      <c r="BF584" s="392"/>
      <c r="BG584" s="392"/>
      <c r="BH584" s="392"/>
      <c r="BI584" s="392"/>
      <c r="BJ584" s="392"/>
      <c r="BK584" s="392"/>
      <c r="BL584" s="392"/>
      <c r="BM584" s="392"/>
      <c r="BN584" s="392"/>
      <c r="BO584" s="392"/>
      <c r="BP584" s="392"/>
      <c r="BQ584" s="392"/>
      <c r="BR584" s="392"/>
      <c r="BS584" s="392"/>
      <c r="BT584" s="392"/>
      <c r="BU584" s="392"/>
      <c r="BV584" s="393"/>
      <c r="BW584" s="393"/>
      <c r="BX584" s="393"/>
      <c r="BY584" s="393"/>
      <c r="BZ584" s="393"/>
      <c r="CA584" s="393"/>
      <c r="CB584" s="393"/>
      <c r="CC584" s="393"/>
      <c r="CD584" s="393"/>
      <c r="CE584" s="393"/>
      <c r="CF584" s="393"/>
      <c r="CG584" s="393"/>
      <c r="CH584" s="393"/>
      <c r="CI584" s="393"/>
      <c r="CJ584" s="393"/>
      <c r="CK584" s="393"/>
      <c r="CL584" s="393"/>
      <c r="CM584" s="393"/>
      <c r="CN584" s="393"/>
      <c r="CO584" s="393"/>
      <c r="CP584" s="393"/>
      <c r="CQ584" s="393"/>
      <c r="CR584" s="393"/>
      <c r="CS584" s="393"/>
      <c r="CT584" s="393"/>
      <c r="CU584" s="393"/>
      <c r="CV584" s="393"/>
      <c r="CW584" s="393"/>
      <c r="CX584" s="393"/>
      <c r="CY584" s="393"/>
      <c r="CZ584" s="393"/>
    </row>
    <row r="585" s="397" customFormat="true" ht="25.15" customHeight="true" x14ac:dyDescent="0.2">
      <c r="C585" s="1154"/>
      <c r="D585" s="1155"/>
      <c r="E585" s="670"/>
      <c r="F585" s="670"/>
      <c r="G585" s="670"/>
      <c r="H585" s="1154"/>
      <c r="I585" s="1155"/>
      <c r="J585" s="670"/>
      <c r="K585" s="670"/>
      <c r="L585" s="670"/>
      <c r="M585" s="1154"/>
      <c r="N585" s="1155"/>
      <c r="O585" s="670"/>
      <c r="P585" s="670"/>
      <c r="Q585" s="670"/>
      <c r="V585" s="390"/>
      <c r="W585" s="390"/>
      <c r="X585" s="390"/>
      <c r="Y585" s="390"/>
      <c r="Z585" s="390"/>
      <c r="AA585" s="390"/>
      <c r="AB585" s="390"/>
      <c r="AC585" s="390"/>
      <c r="AD585" s="390"/>
      <c r="AE585" s="390"/>
      <c r="AF585" s="390"/>
      <c r="AG585" s="390"/>
      <c r="AH585" s="390"/>
      <c r="AI585" s="390"/>
      <c r="AJ585" s="390"/>
      <c r="AK585" s="390"/>
      <c r="AL585" s="390"/>
      <c r="AM585" s="390"/>
      <c r="AN585" s="390"/>
      <c r="AO585" s="390"/>
      <c r="AP585" s="390"/>
      <c r="AQ585" s="390"/>
      <c r="AR585" s="390"/>
      <c r="AS585" s="390"/>
      <c r="AT585" s="390"/>
      <c r="AU585" s="390"/>
      <c r="AV585" s="390"/>
      <c r="AW585" s="390"/>
      <c r="AX585" s="390"/>
      <c r="AY585" s="390"/>
      <c r="AZ585" s="390"/>
      <c r="BA585" s="392"/>
      <c r="BB585" s="469"/>
      <c r="BC585" s="392"/>
      <c r="BD585" s="392"/>
      <c r="BE585" s="392"/>
      <c r="BF585" s="392"/>
      <c r="BG585" s="392"/>
      <c r="BH585" s="392"/>
      <c r="BI585" s="392"/>
      <c r="BJ585" s="392"/>
      <c r="BK585" s="392"/>
      <c r="BL585" s="392"/>
      <c r="BM585" s="392"/>
      <c r="BN585" s="392"/>
      <c r="BO585" s="392"/>
      <c r="BP585" s="392"/>
      <c r="BQ585" s="392"/>
      <c r="BR585" s="392"/>
      <c r="BS585" s="392"/>
      <c r="BT585" s="392"/>
      <c r="BU585" s="392"/>
      <c r="BV585" s="393"/>
      <c r="BW585" s="393"/>
      <c r="BX585" s="393"/>
      <c r="BY585" s="393"/>
      <c r="BZ585" s="393"/>
      <c r="CA585" s="393"/>
      <c r="CB585" s="393"/>
      <c r="CC585" s="393"/>
      <c r="CD585" s="393"/>
      <c r="CE585" s="393"/>
      <c r="CF585" s="393"/>
      <c r="CG585" s="393"/>
      <c r="CH585" s="393"/>
      <c r="CI585" s="393"/>
      <c r="CJ585" s="393"/>
      <c r="CK585" s="393"/>
      <c r="CL585" s="393"/>
      <c r="CM585" s="393"/>
      <c r="CN585" s="393"/>
      <c r="CO585" s="393"/>
      <c r="CP585" s="393"/>
      <c r="CQ585" s="393"/>
      <c r="CR585" s="393"/>
      <c r="CS585" s="393"/>
      <c r="CT585" s="393"/>
      <c r="CU585" s="393"/>
      <c r="CV585" s="393"/>
      <c r="CW585" s="393"/>
      <c r="CX585" s="393"/>
      <c r="CY585" s="393"/>
      <c r="CZ585" s="393"/>
    </row>
    <row r="586" s="397" customFormat="true" ht="25.15" customHeight="true" x14ac:dyDescent="0.2">
      <c r="C586" s="1154"/>
      <c r="D586" s="1155"/>
      <c r="E586" s="670"/>
      <c r="F586" s="670"/>
      <c r="G586" s="670"/>
      <c r="H586" s="1154"/>
      <c r="I586" s="1155"/>
      <c r="J586" s="670"/>
      <c r="K586" s="670"/>
      <c r="L586" s="670"/>
      <c r="M586" s="1154"/>
      <c r="N586" s="1155"/>
      <c r="O586" s="670"/>
      <c r="P586" s="670"/>
      <c r="Q586" s="670"/>
      <c r="V586" s="390"/>
      <c r="W586" s="390"/>
      <c r="X586" s="390"/>
      <c r="Y586" s="390"/>
      <c r="Z586" s="390"/>
      <c r="AA586" s="390"/>
      <c r="AB586" s="390"/>
      <c r="AC586" s="390"/>
      <c r="AD586" s="390"/>
      <c r="AE586" s="390"/>
      <c r="AF586" s="390"/>
      <c r="AG586" s="390"/>
      <c r="AH586" s="390"/>
      <c r="AI586" s="390"/>
      <c r="AJ586" s="390"/>
      <c r="AK586" s="390"/>
      <c r="AL586" s="390"/>
      <c r="AM586" s="390"/>
      <c r="AN586" s="390"/>
      <c r="AO586" s="390"/>
      <c r="AP586" s="390"/>
      <c r="AQ586" s="390"/>
      <c r="AR586" s="390"/>
      <c r="AS586" s="390"/>
      <c r="AT586" s="390"/>
      <c r="AU586" s="390"/>
      <c r="AV586" s="390"/>
      <c r="AW586" s="390"/>
      <c r="AX586" s="390"/>
      <c r="AY586" s="390"/>
      <c r="AZ586" s="390"/>
      <c r="BA586" s="392"/>
      <c r="BB586" s="469"/>
      <c r="BC586" s="392"/>
      <c r="BD586" s="392"/>
      <c r="BE586" s="392"/>
      <c r="BF586" s="392"/>
      <c r="BG586" s="392"/>
      <c r="BH586" s="392"/>
      <c r="BI586" s="392"/>
      <c r="BJ586" s="392"/>
      <c r="BK586" s="392"/>
      <c r="BL586" s="392"/>
      <c r="BM586" s="392"/>
      <c r="BN586" s="392"/>
      <c r="BO586" s="392"/>
      <c r="BP586" s="392"/>
      <c r="BQ586" s="392"/>
      <c r="BR586" s="392"/>
      <c r="BS586" s="392"/>
      <c r="BT586" s="392"/>
      <c r="BU586" s="392"/>
      <c r="BV586" s="393"/>
      <c r="BW586" s="393"/>
      <c r="BX586" s="393"/>
      <c r="BY586" s="393"/>
      <c r="BZ586" s="393"/>
      <c r="CA586" s="393"/>
      <c r="CB586" s="393"/>
      <c r="CC586" s="393"/>
      <c r="CD586" s="393"/>
      <c r="CE586" s="393"/>
      <c r="CF586" s="393"/>
      <c r="CG586" s="393"/>
      <c r="CH586" s="393"/>
      <c r="CI586" s="393"/>
      <c r="CJ586" s="393"/>
      <c r="CK586" s="393"/>
      <c r="CL586" s="393"/>
      <c r="CM586" s="393"/>
      <c r="CN586" s="393"/>
      <c r="CO586" s="393"/>
      <c r="CP586" s="393"/>
      <c r="CQ586" s="393"/>
      <c r="CR586" s="393"/>
      <c r="CS586" s="393"/>
      <c r="CT586" s="393"/>
      <c r="CU586" s="393"/>
      <c r="CV586" s="393"/>
      <c r="CW586" s="393"/>
      <c r="CX586" s="393"/>
      <c r="CY586" s="393"/>
      <c r="CZ586" s="393"/>
    </row>
    <row r="587" s="397" customFormat="true" ht="25.15" customHeight="true" x14ac:dyDescent="0.2">
      <c r="C587" s="1154"/>
      <c r="D587" s="1155"/>
      <c r="E587" s="670"/>
      <c r="F587" s="670"/>
      <c r="G587" s="670"/>
      <c r="H587" s="1154"/>
      <c r="I587" s="1155"/>
      <c r="J587" s="670"/>
      <c r="K587" s="670"/>
      <c r="L587" s="670"/>
      <c r="M587" s="1154"/>
      <c r="N587" s="1155"/>
      <c r="O587" s="670"/>
      <c r="P587" s="670"/>
      <c r="Q587" s="670"/>
      <c r="V587" s="390"/>
      <c r="W587" s="390"/>
      <c r="X587" s="390"/>
      <c r="Y587" s="390"/>
      <c r="Z587" s="390"/>
      <c r="AA587" s="390"/>
      <c r="AB587" s="390"/>
      <c r="AC587" s="390"/>
      <c r="AD587" s="390"/>
      <c r="AE587" s="390"/>
      <c r="AF587" s="390"/>
      <c r="AG587" s="390"/>
      <c r="AH587" s="390"/>
      <c r="AI587" s="390"/>
      <c r="AJ587" s="390"/>
      <c r="AK587" s="390"/>
      <c r="AL587" s="390"/>
      <c r="AM587" s="390"/>
      <c r="AN587" s="390"/>
      <c r="AO587" s="390"/>
      <c r="AP587" s="390"/>
      <c r="AQ587" s="390"/>
      <c r="AR587" s="390"/>
      <c r="AS587" s="390"/>
      <c r="AT587" s="390"/>
      <c r="AU587" s="390"/>
      <c r="AV587" s="390"/>
      <c r="AW587" s="390"/>
      <c r="AX587" s="390"/>
      <c r="AY587" s="390"/>
      <c r="AZ587" s="390"/>
      <c r="BA587" s="392"/>
      <c r="BB587" s="469"/>
      <c r="BC587" s="392"/>
      <c r="BD587" s="392"/>
      <c r="BE587" s="392"/>
      <c r="BF587" s="392"/>
      <c r="BG587" s="392"/>
      <c r="BH587" s="392"/>
      <c r="BI587" s="392"/>
      <c r="BJ587" s="392"/>
      <c r="BK587" s="392"/>
      <c r="BL587" s="392"/>
      <c r="BM587" s="392"/>
      <c r="BN587" s="392"/>
      <c r="BO587" s="392"/>
      <c r="BP587" s="392"/>
      <c r="BQ587" s="392"/>
      <c r="BR587" s="392"/>
      <c r="BS587" s="392"/>
      <c r="BT587" s="392"/>
      <c r="BU587" s="392"/>
      <c r="BV587" s="393"/>
      <c r="BW587" s="393"/>
      <c r="BX587" s="393"/>
      <c r="BY587" s="393"/>
      <c r="BZ587" s="393"/>
      <c r="CA587" s="393"/>
      <c r="CB587" s="393"/>
      <c r="CC587" s="393"/>
      <c r="CD587" s="393"/>
      <c r="CE587" s="393"/>
      <c r="CF587" s="393"/>
      <c r="CG587" s="393"/>
      <c r="CH587" s="393"/>
      <c r="CI587" s="393"/>
      <c r="CJ587" s="393"/>
      <c r="CK587" s="393"/>
      <c r="CL587" s="393"/>
      <c r="CM587" s="393"/>
      <c r="CN587" s="393"/>
      <c r="CO587" s="393"/>
      <c r="CP587" s="393"/>
      <c r="CQ587" s="393"/>
      <c r="CR587" s="393"/>
      <c r="CS587" s="393"/>
      <c r="CT587" s="393"/>
      <c r="CU587" s="393"/>
      <c r="CV587" s="393"/>
      <c r="CW587" s="393"/>
      <c r="CX587" s="393"/>
      <c r="CY587" s="393"/>
      <c r="CZ587" s="393"/>
    </row>
    <row r="588" s="397" customFormat="true" ht="25.15" customHeight="true" x14ac:dyDescent="0.2">
      <c r="C588" s="1154"/>
      <c r="D588" s="1155"/>
      <c r="E588" s="670"/>
      <c r="F588" s="670"/>
      <c r="G588" s="670"/>
      <c r="H588" s="1154"/>
      <c r="I588" s="1155"/>
      <c r="J588" s="670"/>
      <c r="K588" s="670"/>
      <c r="L588" s="670"/>
      <c r="M588" s="1154"/>
      <c r="N588" s="1155"/>
      <c r="O588" s="670"/>
      <c r="P588" s="670"/>
      <c r="Q588" s="670"/>
      <c r="V588" s="390"/>
      <c r="W588" s="390"/>
      <c r="X588" s="390"/>
      <c r="Y588" s="390"/>
      <c r="Z588" s="390"/>
      <c r="AA588" s="390"/>
      <c r="AB588" s="390"/>
      <c r="AC588" s="390"/>
      <c r="AD588" s="390"/>
      <c r="AE588" s="390"/>
      <c r="AF588" s="390"/>
      <c r="AG588" s="390"/>
      <c r="AH588" s="390"/>
      <c r="AI588" s="390"/>
      <c r="AJ588" s="390"/>
      <c r="AK588" s="390"/>
      <c r="AL588" s="390"/>
      <c r="AM588" s="390"/>
      <c r="AN588" s="390"/>
      <c r="AO588" s="390"/>
      <c r="AP588" s="390"/>
      <c r="AQ588" s="390"/>
      <c r="AR588" s="390"/>
      <c r="AS588" s="390"/>
      <c r="AT588" s="390"/>
      <c r="AU588" s="390"/>
      <c r="AV588" s="390"/>
      <c r="AW588" s="390"/>
      <c r="AX588" s="390"/>
      <c r="AY588" s="390"/>
      <c r="AZ588" s="390"/>
      <c r="BA588" s="392"/>
      <c r="BB588" s="469"/>
      <c r="BC588" s="392"/>
      <c r="BD588" s="392"/>
      <c r="BE588" s="392"/>
      <c r="BF588" s="392"/>
      <c r="BG588" s="392"/>
      <c r="BH588" s="392"/>
      <c r="BI588" s="392"/>
      <c r="BJ588" s="392"/>
      <c r="BK588" s="392"/>
      <c r="BL588" s="392"/>
      <c r="BM588" s="392"/>
      <c r="BN588" s="392"/>
      <c r="BO588" s="392"/>
      <c r="BP588" s="392"/>
      <c r="BQ588" s="392"/>
      <c r="BR588" s="392"/>
      <c r="BS588" s="392"/>
      <c r="BT588" s="392"/>
      <c r="BU588" s="392"/>
      <c r="BV588" s="393"/>
      <c r="BW588" s="393"/>
      <c r="BX588" s="393"/>
      <c r="BY588" s="393"/>
      <c r="BZ588" s="393"/>
      <c r="CA588" s="393"/>
      <c r="CB588" s="393"/>
      <c r="CC588" s="393"/>
      <c r="CD588" s="393"/>
      <c r="CE588" s="393"/>
      <c r="CF588" s="393"/>
      <c r="CG588" s="393"/>
      <c r="CH588" s="393"/>
      <c r="CI588" s="393"/>
      <c r="CJ588" s="393"/>
      <c r="CK588" s="393"/>
      <c r="CL588" s="393"/>
      <c r="CM588" s="393"/>
      <c r="CN588" s="393"/>
      <c r="CO588" s="393"/>
      <c r="CP588" s="393"/>
      <c r="CQ588" s="393"/>
      <c r="CR588" s="393"/>
      <c r="CS588" s="393"/>
      <c r="CT588" s="393"/>
      <c r="CU588" s="393"/>
      <c r="CV588" s="393"/>
      <c r="CW588" s="393"/>
      <c r="CX588" s="393"/>
      <c r="CY588" s="393"/>
      <c r="CZ588" s="393"/>
    </row>
    <row r="589" s="397" customFormat="true" ht="25.15" customHeight="true" x14ac:dyDescent="0.2">
      <c r="C589" s="1154"/>
      <c r="D589" s="1155"/>
      <c r="E589" s="670"/>
      <c r="F589" s="670"/>
      <c r="G589" s="670"/>
      <c r="H589" s="1154"/>
      <c r="I589" s="1155"/>
      <c r="J589" s="670"/>
      <c r="K589" s="670"/>
      <c r="L589" s="670"/>
      <c r="M589" s="1154"/>
      <c r="N589" s="1155"/>
      <c r="O589" s="670"/>
      <c r="P589" s="670"/>
      <c r="Q589" s="670"/>
      <c r="V589" s="390"/>
      <c r="W589" s="390"/>
      <c r="X589" s="390"/>
      <c r="Y589" s="390"/>
      <c r="Z589" s="390"/>
      <c r="AA589" s="390"/>
      <c r="AB589" s="390"/>
      <c r="AC589" s="390"/>
      <c r="AD589" s="390"/>
      <c r="AE589" s="390"/>
      <c r="AF589" s="390"/>
      <c r="AG589" s="390"/>
      <c r="AH589" s="390"/>
      <c r="AI589" s="390"/>
      <c r="AJ589" s="390"/>
      <c r="AK589" s="390"/>
      <c r="AL589" s="390"/>
      <c r="AM589" s="390"/>
      <c r="AN589" s="390"/>
      <c r="AO589" s="390"/>
      <c r="AP589" s="390"/>
      <c r="AQ589" s="390"/>
      <c r="AR589" s="390"/>
      <c r="AS589" s="390"/>
      <c r="AT589" s="390"/>
      <c r="AU589" s="390"/>
      <c r="AV589" s="390"/>
      <c r="AW589" s="390"/>
      <c r="AX589" s="390"/>
      <c r="AY589" s="390"/>
      <c r="AZ589" s="390"/>
      <c r="BA589" s="392"/>
      <c r="BB589" s="469"/>
      <c r="BC589" s="392"/>
      <c r="BD589" s="392"/>
      <c r="BE589" s="392"/>
      <c r="BF589" s="392"/>
      <c r="BG589" s="392"/>
      <c r="BH589" s="392"/>
      <c r="BI589" s="392"/>
      <c r="BJ589" s="392"/>
      <c r="BK589" s="392"/>
      <c r="BL589" s="392"/>
      <c r="BM589" s="392"/>
      <c r="BN589" s="392"/>
      <c r="BO589" s="392"/>
      <c r="BP589" s="392"/>
      <c r="BQ589" s="392"/>
      <c r="BR589" s="392"/>
      <c r="BS589" s="392"/>
      <c r="BT589" s="392"/>
      <c r="BU589" s="392"/>
      <c r="BV589" s="393"/>
      <c r="BW589" s="393"/>
      <c r="BX589" s="393"/>
      <c r="BY589" s="393"/>
      <c r="BZ589" s="393"/>
      <c r="CA589" s="393"/>
      <c r="CB589" s="393"/>
      <c r="CC589" s="393"/>
      <c r="CD589" s="393"/>
      <c r="CE589" s="393"/>
      <c r="CF589" s="393"/>
      <c r="CG589" s="393"/>
      <c r="CH589" s="393"/>
      <c r="CI589" s="393"/>
      <c r="CJ589" s="393"/>
      <c r="CK589" s="393"/>
      <c r="CL589" s="393"/>
      <c r="CM589" s="393"/>
      <c r="CN589" s="393"/>
      <c r="CO589" s="393"/>
      <c r="CP589" s="393"/>
      <c r="CQ589" s="393"/>
      <c r="CR589" s="393"/>
      <c r="CS589" s="393"/>
      <c r="CT589" s="393"/>
      <c r="CU589" s="393"/>
      <c r="CV589" s="393"/>
      <c r="CW589" s="393"/>
      <c r="CX589" s="393"/>
      <c r="CY589" s="393"/>
      <c r="CZ589" s="393"/>
    </row>
    <row r="590" s="397" customFormat="true" ht="25.15" customHeight="true" x14ac:dyDescent="0.2">
      <c r="C590" s="1154"/>
      <c r="D590" s="1155"/>
      <c r="E590" s="670"/>
      <c r="F590" s="670"/>
      <c r="G590" s="670"/>
      <c r="H590" s="1154"/>
      <c r="I590" s="1155"/>
      <c r="J590" s="670"/>
      <c r="K590" s="670"/>
      <c r="L590" s="670"/>
      <c r="M590" s="1154"/>
      <c r="N590" s="1155"/>
      <c r="O590" s="670"/>
      <c r="P590" s="670"/>
      <c r="Q590" s="670"/>
      <c r="V590" s="390"/>
      <c r="W590" s="390"/>
      <c r="X590" s="390"/>
      <c r="Y590" s="390"/>
      <c r="Z590" s="390"/>
      <c r="AA590" s="390"/>
      <c r="AB590" s="390"/>
      <c r="AC590" s="390"/>
      <c r="AD590" s="390"/>
      <c r="AE590" s="390"/>
      <c r="AF590" s="390"/>
      <c r="AG590" s="390"/>
      <c r="AH590" s="390"/>
      <c r="AI590" s="390"/>
      <c r="AJ590" s="390"/>
      <c r="AK590" s="390"/>
      <c r="AL590" s="390"/>
      <c r="AM590" s="390"/>
      <c r="AN590" s="390"/>
      <c r="AO590" s="390"/>
      <c r="AP590" s="390"/>
      <c r="AQ590" s="390"/>
      <c r="AR590" s="390"/>
      <c r="AS590" s="390"/>
      <c r="AT590" s="390"/>
      <c r="AU590" s="390"/>
      <c r="AV590" s="390"/>
      <c r="AW590" s="390"/>
      <c r="AX590" s="390"/>
      <c r="AY590" s="390"/>
      <c r="AZ590" s="390"/>
      <c r="BA590" s="392"/>
      <c r="BB590" s="469"/>
      <c r="BC590" s="392"/>
      <c r="BD590" s="392"/>
      <c r="BE590" s="392"/>
      <c r="BF590" s="392"/>
      <c r="BG590" s="392"/>
      <c r="BH590" s="392"/>
      <c r="BI590" s="392"/>
      <c r="BJ590" s="392"/>
      <c r="BK590" s="392"/>
      <c r="BL590" s="392"/>
      <c r="BM590" s="392"/>
      <c r="BN590" s="392"/>
      <c r="BO590" s="392"/>
      <c r="BP590" s="392"/>
      <c r="BQ590" s="392"/>
      <c r="BR590" s="392"/>
      <c r="BS590" s="392"/>
      <c r="BT590" s="392"/>
      <c r="BU590" s="392"/>
      <c r="BV590" s="393"/>
      <c r="BW590" s="393"/>
      <c r="BX590" s="393"/>
      <c r="BY590" s="393"/>
      <c r="BZ590" s="393"/>
      <c r="CA590" s="393"/>
      <c r="CB590" s="393"/>
      <c r="CC590" s="393"/>
      <c r="CD590" s="393"/>
      <c r="CE590" s="393"/>
      <c r="CF590" s="393"/>
      <c r="CG590" s="393"/>
      <c r="CH590" s="393"/>
      <c r="CI590" s="393"/>
      <c r="CJ590" s="393"/>
      <c r="CK590" s="393"/>
      <c r="CL590" s="393"/>
      <c r="CM590" s="393"/>
      <c r="CN590" s="393"/>
      <c r="CO590" s="393"/>
      <c r="CP590" s="393"/>
      <c r="CQ590" s="393"/>
      <c r="CR590" s="393"/>
      <c r="CS590" s="393"/>
      <c r="CT590" s="393"/>
      <c r="CU590" s="393"/>
      <c r="CV590" s="393"/>
      <c r="CW590" s="393"/>
      <c r="CX590" s="393"/>
      <c r="CY590" s="393"/>
      <c r="CZ590" s="393"/>
    </row>
    <row r="591" s="397" customFormat="true" ht="25.15" customHeight="true" x14ac:dyDescent="0.2">
      <c r="C591" s="1154"/>
      <c r="D591" s="1155"/>
      <c r="E591" s="670"/>
      <c r="F591" s="670"/>
      <c r="G591" s="670"/>
      <c r="H591" s="1154"/>
      <c r="I591" s="1155"/>
      <c r="J591" s="670"/>
      <c r="K591" s="670"/>
      <c r="L591" s="670"/>
      <c r="M591" s="1154"/>
      <c r="N591" s="1155"/>
      <c r="O591" s="670"/>
      <c r="P591" s="670"/>
      <c r="Q591" s="670"/>
      <c r="V591" s="390"/>
      <c r="W591" s="390"/>
      <c r="X591" s="390"/>
      <c r="Y591" s="390"/>
      <c r="Z591" s="390"/>
      <c r="AA591" s="390"/>
      <c r="AB591" s="390"/>
      <c r="AC591" s="390"/>
      <c r="AD591" s="390"/>
      <c r="AE591" s="390"/>
      <c r="AF591" s="390"/>
      <c r="AG591" s="390"/>
      <c r="AH591" s="390"/>
      <c r="AI591" s="390"/>
      <c r="AJ591" s="390"/>
      <c r="AK591" s="390"/>
      <c r="AL591" s="390"/>
      <c r="AM591" s="390"/>
      <c r="AN591" s="390"/>
      <c r="AO591" s="390"/>
      <c r="AP591" s="390"/>
      <c r="AQ591" s="390"/>
      <c r="AR591" s="390"/>
      <c r="AS591" s="390"/>
      <c r="AT591" s="390"/>
      <c r="AU591" s="390"/>
      <c r="AV591" s="390"/>
      <c r="AW591" s="390"/>
      <c r="AX591" s="390"/>
      <c r="AY591" s="390"/>
      <c r="AZ591" s="390"/>
      <c r="BA591" s="392"/>
      <c r="BB591" s="469"/>
      <c r="BC591" s="392"/>
      <c r="BD591" s="392"/>
      <c r="BE591" s="392"/>
      <c r="BF591" s="392"/>
      <c r="BG591" s="392"/>
      <c r="BH591" s="392"/>
      <c r="BI591" s="392"/>
      <c r="BJ591" s="392"/>
      <c r="BK591" s="392"/>
      <c r="BL591" s="392"/>
      <c r="BM591" s="392"/>
      <c r="BN591" s="392"/>
      <c r="BO591" s="392"/>
      <c r="BP591" s="392"/>
      <c r="BQ591" s="392"/>
      <c r="BR591" s="392"/>
      <c r="BS591" s="392"/>
      <c r="BT591" s="392"/>
      <c r="BU591" s="392"/>
      <c r="BV591" s="393"/>
      <c r="BW591" s="393"/>
      <c r="BX591" s="393"/>
      <c r="BY591" s="393"/>
      <c r="BZ591" s="393"/>
      <c r="CA591" s="393"/>
      <c r="CB591" s="393"/>
      <c r="CC591" s="393"/>
      <c r="CD591" s="393"/>
      <c r="CE591" s="393"/>
      <c r="CF591" s="393"/>
      <c r="CG591" s="393"/>
      <c r="CH591" s="393"/>
      <c r="CI591" s="393"/>
      <c r="CJ591" s="393"/>
      <c r="CK591" s="393"/>
      <c r="CL591" s="393"/>
      <c r="CM591" s="393"/>
      <c r="CN591" s="393"/>
      <c r="CO591" s="393"/>
      <c r="CP591" s="393"/>
      <c r="CQ591" s="393"/>
      <c r="CR591" s="393"/>
      <c r="CS591" s="393"/>
      <c r="CT591" s="393"/>
      <c r="CU591" s="393"/>
      <c r="CV591" s="393"/>
      <c r="CW591" s="393"/>
      <c r="CX591" s="393"/>
      <c r="CY591" s="393"/>
      <c r="CZ591" s="393"/>
    </row>
    <row r="592" s="397" customFormat="true" ht="25.15" customHeight="true" x14ac:dyDescent="0.2">
      <c r="C592" s="1154"/>
      <c r="D592" s="1155"/>
      <c r="E592" s="670"/>
      <c r="F592" s="670"/>
      <c r="G592" s="670"/>
      <c r="H592" s="1154"/>
      <c r="I592" s="1155"/>
      <c r="J592" s="670"/>
      <c r="K592" s="670"/>
      <c r="L592" s="670"/>
      <c r="M592" s="1154"/>
      <c r="N592" s="1155"/>
      <c r="O592" s="670"/>
      <c r="P592" s="670"/>
      <c r="Q592" s="670"/>
      <c r="V592" s="390"/>
      <c r="W592" s="390"/>
      <c r="X592" s="390"/>
      <c r="Y592" s="390"/>
      <c r="Z592" s="390"/>
      <c r="AA592" s="390"/>
      <c r="AB592" s="390"/>
      <c r="AC592" s="390"/>
      <c r="AD592" s="390"/>
      <c r="AE592" s="390"/>
      <c r="AF592" s="390"/>
      <c r="AG592" s="390"/>
      <c r="AH592" s="390"/>
      <c r="AI592" s="390"/>
      <c r="AJ592" s="390"/>
      <c r="AK592" s="390"/>
      <c r="AL592" s="390"/>
      <c r="AM592" s="390"/>
      <c r="AN592" s="390"/>
      <c r="AO592" s="390"/>
      <c r="AP592" s="390"/>
      <c r="AQ592" s="390"/>
      <c r="AR592" s="390"/>
      <c r="AS592" s="390"/>
      <c r="AT592" s="390"/>
      <c r="AU592" s="390"/>
      <c r="AV592" s="390"/>
      <c r="AW592" s="390"/>
      <c r="AX592" s="390"/>
      <c r="AY592" s="390"/>
      <c r="AZ592" s="390"/>
      <c r="BA592" s="392"/>
      <c r="BB592" s="469"/>
      <c r="BC592" s="392"/>
      <c r="BD592" s="392"/>
      <c r="BE592" s="392"/>
      <c r="BF592" s="392"/>
      <c r="BG592" s="392"/>
      <c r="BH592" s="392"/>
      <c r="BI592" s="392"/>
      <c r="BJ592" s="392"/>
      <c r="BK592" s="392"/>
      <c r="BL592" s="392"/>
      <c r="BM592" s="392"/>
      <c r="BN592" s="392"/>
      <c r="BO592" s="392"/>
      <c r="BP592" s="392"/>
      <c r="BQ592" s="392"/>
      <c r="BR592" s="392"/>
      <c r="BS592" s="392"/>
      <c r="BT592" s="392"/>
      <c r="BU592" s="392"/>
      <c r="BV592" s="393"/>
      <c r="BW592" s="393"/>
      <c r="BX592" s="393"/>
      <c r="BY592" s="393"/>
      <c r="BZ592" s="393"/>
      <c r="CA592" s="393"/>
      <c r="CB592" s="393"/>
      <c r="CC592" s="393"/>
      <c r="CD592" s="393"/>
      <c r="CE592" s="393"/>
      <c r="CF592" s="393"/>
      <c r="CG592" s="393"/>
      <c r="CH592" s="393"/>
      <c r="CI592" s="393"/>
      <c r="CJ592" s="393"/>
      <c r="CK592" s="393"/>
      <c r="CL592" s="393"/>
      <c r="CM592" s="393"/>
      <c r="CN592" s="393"/>
      <c r="CO592" s="393"/>
      <c r="CP592" s="393"/>
      <c r="CQ592" s="393"/>
      <c r="CR592" s="393"/>
      <c r="CS592" s="393"/>
      <c r="CT592" s="393"/>
      <c r="CU592" s="393"/>
      <c r="CV592" s="393"/>
      <c r="CW592" s="393"/>
      <c r="CX592" s="393"/>
      <c r="CY592" s="393"/>
      <c r="CZ592" s="393"/>
    </row>
    <row r="593" s="397" customFormat="true" ht="25.15" customHeight="true" x14ac:dyDescent="0.2">
      <c r="C593" s="1154"/>
      <c r="D593" s="1155"/>
      <c r="E593" s="670"/>
      <c r="F593" s="670"/>
      <c r="G593" s="670"/>
      <c r="H593" s="1154"/>
      <c r="I593" s="1155"/>
      <c r="J593" s="670"/>
      <c r="K593" s="670"/>
      <c r="L593" s="670"/>
      <c r="M593" s="1154"/>
      <c r="N593" s="1155"/>
      <c r="O593" s="670"/>
      <c r="P593" s="670"/>
      <c r="Q593" s="670"/>
      <c r="V593" s="390"/>
      <c r="W593" s="390"/>
      <c r="X593" s="390"/>
      <c r="Y593" s="390"/>
      <c r="Z593" s="390"/>
      <c r="AA593" s="390"/>
      <c r="AB593" s="390"/>
      <c r="AC593" s="390"/>
      <c r="AD593" s="390"/>
      <c r="AE593" s="390"/>
      <c r="AF593" s="390"/>
      <c r="AG593" s="390"/>
      <c r="AH593" s="390"/>
      <c r="AI593" s="390"/>
      <c r="AJ593" s="390"/>
      <c r="AK593" s="390"/>
      <c r="AL593" s="390"/>
      <c r="AM593" s="390"/>
      <c r="AN593" s="390"/>
      <c r="AO593" s="390"/>
      <c r="AP593" s="390"/>
      <c r="AQ593" s="390"/>
      <c r="AR593" s="390"/>
      <c r="AS593" s="390"/>
      <c r="AT593" s="390"/>
      <c r="AU593" s="390"/>
      <c r="AV593" s="390"/>
      <c r="AW593" s="390"/>
      <c r="AX593" s="390"/>
      <c r="AY593" s="390"/>
      <c r="AZ593" s="390"/>
      <c r="BA593" s="392"/>
      <c r="BB593" s="469"/>
      <c r="BC593" s="392"/>
      <c r="BD593" s="392"/>
      <c r="BE593" s="392"/>
      <c r="BF593" s="392"/>
      <c r="BG593" s="392"/>
      <c r="BH593" s="392"/>
      <c r="BI593" s="392"/>
      <c r="BJ593" s="392"/>
      <c r="BK593" s="392"/>
      <c r="BL593" s="392"/>
      <c r="BM593" s="392"/>
      <c r="BN593" s="392"/>
      <c r="BO593" s="392"/>
      <c r="BP593" s="392"/>
      <c r="BQ593" s="392"/>
      <c r="BR593" s="392"/>
      <c r="BS593" s="392"/>
      <c r="BT593" s="392"/>
      <c r="BU593" s="392"/>
      <c r="BV593" s="393"/>
      <c r="BW593" s="393"/>
      <c r="BX593" s="393"/>
      <c r="BY593" s="393"/>
      <c r="BZ593" s="393"/>
      <c r="CA593" s="393"/>
      <c r="CB593" s="393"/>
      <c r="CC593" s="393"/>
      <c r="CD593" s="393"/>
      <c r="CE593" s="393"/>
      <c r="CF593" s="393"/>
      <c r="CG593" s="393"/>
      <c r="CH593" s="393"/>
      <c r="CI593" s="393"/>
      <c r="CJ593" s="393"/>
      <c r="CK593" s="393"/>
      <c r="CL593" s="393"/>
      <c r="CM593" s="393"/>
      <c r="CN593" s="393"/>
      <c r="CO593" s="393"/>
      <c r="CP593" s="393"/>
      <c r="CQ593" s="393"/>
      <c r="CR593" s="393"/>
      <c r="CS593" s="393"/>
      <c r="CT593" s="393"/>
      <c r="CU593" s="393"/>
      <c r="CV593" s="393"/>
      <c r="CW593" s="393"/>
      <c r="CX593" s="393"/>
      <c r="CY593" s="393"/>
      <c r="CZ593" s="393"/>
    </row>
    <row r="594" s="397" customFormat="true" ht="25.15" customHeight="true" x14ac:dyDescent="0.2">
      <c r="C594" s="1154"/>
      <c r="D594" s="1155"/>
      <c r="E594" s="670"/>
      <c r="F594" s="670"/>
      <c r="G594" s="670"/>
      <c r="H594" s="1154"/>
      <c r="I594" s="1155"/>
      <c r="J594" s="670"/>
      <c r="K594" s="670"/>
      <c r="L594" s="670"/>
      <c r="M594" s="1154"/>
      <c r="N594" s="1155"/>
      <c r="O594" s="670"/>
      <c r="P594" s="670"/>
      <c r="Q594" s="670"/>
      <c r="V594" s="390"/>
      <c r="W594" s="390"/>
      <c r="X594" s="390"/>
      <c r="Y594" s="390"/>
      <c r="Z594" s="390"/>
      <c r="AA594" s="390"/>
      <c r="AB594" s="390"/>
      <c r="AC594" s="390"/>
      <c r="AD594" s="390"/>
      <c r="AE594" s="390"/>
      <c r="AF594" s="390"/>
      <c r="AG594" s="390"/>
      <c r="AH594" s="390"/>
      <c r="AI594" s="390"/>
      <c r="AJ594" s="390"/>
      <c r="AK594" s="390"/>
      <c r="AL594" s="390"/>
      <c r="AM594" s="390"/>
      <c r="AN594" s="390"/>
      <c r="AO594" s="390"/>
      <c r="AP594" s="390"/>
      <c r="AQ594" s="390"/>
      <c r="AR594" s="390"/>
      <c r="AS594" s="390"/>
      <c r="AT594" s="390"/>
      <c r="AU594" s="390"/>
      <c r="AV594" s="390"/>
      <c r="AW594" s="390"/>
      <c r="AX594" s="390"/>
      <c r="AY594" s="390"/>
      <c r="AZ594" s="390"/>
      <c r="BA594" s="392"/>
      <c r="BB594" s="469"/>
      <c r="BC594" s="392"/>
      <c r="BD594" s="392"/>
      <c r="BE594" s="392"/>
      <c r="BF594" s="392"/>
      <c r="BG594" s="392"/>
      <c r="BH594" s="392"/>
      <c r="BI594" s="392"/>
      <c r="BJ594" s="392"/>
      <c r="BK594" s="392"/>
      <c r="BL594" s="392"/>
      <c r="BM594" s="392"/>
      <c r="BN594" s="392"/>
      <c r="BO594" s="392"/>
      <c r="BP594" s="392"/>
      <c r="BQ594" s="392"/>
      <c r="BR594" s="392"/>
      <c r="BS594" s="392"/>
      <c r="BT594" s="392"/>
      <c r="BU594" s="392"/>
      <c r="BV594" s="393"/>
      <c r="BW594" s="393"/>
      <c r="BX594" s="393"/>
      <c r="BY594" s="393"/>
      <c r="BZ594" s="393"/>
      <c r="CA594" s="393"/>
      <c r="CB594" s="393"/>
      <c r="CC594" s="393"/>
      <c r="CD594" s="393"/>
      <c r="CE594" s="393"/>
      <c r="CF594" s="393"/>
      <c r="CG594" s="393"/>
      <c r="CH594" s="393"/>
      <c r="CI594" s="393"/>
      <c r="CJ594" s="393"/>
      <c r="CK594" s="393"/>
      <c r="CL594" s="393"/>
      <c r="CM594" s="393"/>
      <c r="CN594" s="393"/>
      <c r="CO594" s="393"/>
      <c r="CP594" s="393"/>
      <c r="CQ594" s="393"/>
      <c r="CR594" s="393"/>
      <c r="CS594" s="393"/>
      <c r="CT594" s="393"/>
      <c r="CU594" s="393"/>
      <c r="CV594" s="393"/>
      <c r="CW594" s="393"/>
      <c r="CX594" s="393"/>
      <c r="CY594" s="393"/>
      <c r="CZ594" s="393"/>
    </row>
    <row r="595" s="397" customFormat="true" ht="25.15" customHeight="true" x14ac:dyDescent="0.2">
      <c r="C595" s="1154"/>
      <c r="D595" s="1155"/>
      <c r="E595" s="670"/>
      <c r="F595" s="670"/>
      <c r="G595" s="670"/>
      <c r="H595" s="1154"/>
      <c r="I595" s="1155"/>
      <c r="J595" s="670"/>
      <c r="K595" s="670"/>
      <c r="L595" s="670"/>
      <c r="M595" s="1154"/>
      <c r="N595" s="1155"/>
      <c r="O595" s="670"/>
      <c r="P595" s="670"/>
      <c r="Q595" s="670"/>
      <c r="V595" s="390"/>
      <c r="W595" s="390"/>
      <c r="X595" s="390"/>
      <c r="Y595" s="390"/>
      <c r="Z595" s="390"/>
      <c r="AA595" s="390"/>
      <c r="AB595" s="390"/>
      <c r="AC595" s="390"/>
      <c r="AD595" s="390"/>
      <c r="AE595" s="390"/>
      <c r="AF595" s="390"/>
      <c r="AG595" s="390"/>
      <c r="AH595" s="390"/>
      <c r="AI595" s="390"/>
      <c r="AJ595" s="390"/>
      <c r="AK595" s="390"/>
      <c r="AL595" s="390"/>
      <c r="AM595" s="390"/>
      <c r="AN595" s="390"/>
      <c r="AO595" s="390"/>
      <c r="AP595" s="390"/>
      <c r="AQ595" s="390"/>
      <c r="AR595" s="390"/>
      <c r="AS595" s="390"/>
      <c r="AT595" s="390"/>
      <c r="AU595" s="390"/>
      <c r="AV595" s="390"/>
      <c r="AW595" s="390"/>
      <c r="AX595" s="390"/>
      <c r="AY595" s="390"/>
      <c r="AZ595" s="390"/>
      <c r="BA595" s="392"/>
      <c r="BB595" s="469"/>
      <c r="BC595" s="392"/>
      <c r="BD595" s="392"/>
      <c r="BE595" s="392"/>
      <c r="BF595" s="392"/>
      <c r="BG595" s="392"/>
      <c r="BH595" s="392"/>
      <c r="BI595" s="392"/>
      <c r="BJ595" s="392"/>
      <c r="BK595" s="392"/>
      <c r="BL595" s="392"/>
      <c r="BM595" s="392"/>
      <c r="BN595" s="392"/>
      <c r="BO595" s="392"/>
      <c r="BP595" s="392"/>
      <c r="BQ595" s="392"/>
      <c r="BR595" s="392"/>
      <c r="BS595" s="392"/>
      <c r="BT595" s="392"/>
      <c r="BU595" s="392"/>
      <c r="BV595" s="393"/>
      <c r="BW595" s="393"/>
      <c r="BX595" s="393"/>
      <c r="BY595" s="393"/>
      <c r="BZ595" s="393"/>
      <c r="CA595" s="393"/>
      <c r="CB595" s="393"/>
      <c r="CC595" s="393"/>
      <c r="CD595" s="393"/>
      <c r="CE595" s="393"/>
      <c r="CF595" s="393"/>
      <c r="CG595" s="393"/>
      <c r="CH595" s="393"/>
      <c r="CI595" s="393"/>
      <c r="CJ595" s="393"/>
      <c r="CK595" s="393"/>
      <c r="CL595" s="393"/>
      <c r="CM595" s="393"/>
      <c r="CN595" s="393"/>
      <c r="CO595" s="393"/>
      <c r="CP595" s="393"/>
      <c r="CQ595" s="393"/>
      <c r="CR595" s="393"/>
      <c r="CS595" s="393"/>
      <c r="CT595" s="393"/>
      <c r="CU595" s="393"/>
      <c r="CV595" s="393"/>
      <c r="CW595" s="393"/>
      <c r="CX595" s="393"/>
      <c r="CY595" s="393"/>
      <c r="CZ595" s="393"/>
    </row>
    <row r="596" s="397" customFormat="true" ht="25.15" customHeight="true" x14ac:dyDescent="0.2">
      <c r="C596" s="1154"/>
      <c r="D596" s="1155"/>
      <c r="E596" s="670"/>
      <c r="F596" s="670"/>
      <c r="G596" s="670"/>
      <c r="H596" s="1154"/>
      <c r="I596" s="1155"/>
      <c r="J596" s="670"/>
      <c r="K596" s="670"/>
      <c r="L596" s="670"/>
      <c r="M596" s="1154"/>
      <c r="N596" s="1155"/>
      <c r="O596" s="670"/>
      <c r="P596" s="670"/>
      <c r="Q596" s="670"/>
      <c r="V596" s="390"/>
      <c r="W596" s="390"/>
      <c r="X596" s="390"/>
      <c r="Y596" s="390"/>
      <c r="Z596" s="390"/>
      <c r="AA596" s="390"/>
      <c r="AB596" s="390"/>
      <c r="AC596" s="390"/>
      <c r="AD596" s="390"/>
      <c r="AE596" s="390"/>
      <c r="AF596" s="390"/>
      <c r="AG596" s="390"/>
      <c r="AH596" s="390"/>
      <c r="AI596" s="390"/>
      <c r="AJ596" s="390"/>
      <c r="AK596" s="390"/>
      <c r="AL596" s="390"/>
      <c r="AM596" s="390"/>
      <c r="AN596" s="390"/>
      <c r="AO596" s="390"/>
      <c r="AP596" s="390"/>
      <c r="AQ596" s="390"/>
      <c r="AR596" s="390"/>
      <c r="AS596" s="390"/>
      <c r="AT596" s="390"/>
      <c r="AU596" s="390"/>
      <c r="AV596" s="390"/>
      <c r="AW596" s="390"/>
      <c r="AX596" s="390"/>
      <c r="AY596" s="390"/>
      <c r="AZ596" s="390"/>
      <c r="BA596" s="392"/>
      <c r="BB596" s="469"/>
      <c r="BC596" s="392"/>
      <c r="BD596" s="392"/>
      <c r="BE596" s="392"/>
      <c r="BF596" s="392"/>
      <c r="BG596" s="392"/>
      <c r="BH596" s="392"/>
      <c r="BI596" s="392"/>
      <c r="BJ596" s="392"/>
      <c r="BK596" s="392"/>
      <c r="BL596" s="392"/>
      <c r="BM596" s="392"/>
      <c r="BN596" s="392"/>
      <c r="BO596" s="392"/>
      <c r="BP596" s="392"/>
      <c r="BQ596" s="392"/>
      <c r="BR596" s="392"/>
      <c r="BS596" s="392"/>
      <c r="BT596" s="392"/>
      <c r="BU596" s="392"/>
      <c r="BV596" s="393"/>
      <c r="BW596" s="393"/>
      <c r="BX596" s="393"/>
      <c r="BY596" s="393"/>
      <c r="BZ596" s="393"/>
      <c r="CA596" s="393"/>
      <c r="CB596" s="393"/>
      <c r="CC596" s="393"/>
      <c r="CD596" s="393"/>
      <c r="CE596" s="393"/>
      <c r="CF596" s="393"/>
      <c r="CG596" s="393"/>
      <c r="CH596" s="393"/>
      <c r="CI596" s="393"/>
      <c r="CJ596" s="393"/>
      <c r="CK596" s="393"/>
      <c r="CL596" s="393"/>
      <c r="CM596" s="393"/>
      <c r="CN596" s="393"/>
      <c r="CO596" s="393"/>
      <c r="CP596" s="393"/>
      <c r="CQ596" s="393"/>
      <c r="CR596" s="393"/>
      <c r="CS596" s="393"/>
      <c r="CT596" s="393"/>
      <c r="CU596" s="393"/>
      <c r="CV596" s="393"/>
      <c r="CW596" s="393"/>
      <c r="CX596" s="393"/>
      <c r="CY596" s="393"/>
      <c r="CZ596" s="393"/>
    </row>
    <row r="597" s="397" customFormat="true" ht="25.15" customHeight="true" x14ac:dyDescent="0.2">
      <c r="C597" s="1154"/>
      <c r="D597" s="1155"/>
      <c r="E597" s="670"/>
      <c r="F597" s="670"/>
      <c r="G597" s="670"/>
      <c r="H597" s="1154"/>
      <c r="I597" s="1155"/>
      <c r="J597" s="670"/>
      <c r="K597" s="670"/>
      <c r="L597" s="670"/>
      <c r="M597" s="1154"/>
      <c r="N597" s="1155"/>
      <c r="O597" s="670"/>
      <c r="P597" s="670"/>
      <c r="Q597" s="670"/>
      <c r="V597" s="390"/>
      <c r="W597" s="390"/>
      <c r="X597" s="390"/>
      <c r="Y597" s="390"/>
      <c r="Z597" s="390"/>
      <c r="AA597" s="390"/>
      <c r="AB597" s="390"/>
      <c r="AC597" s="390"/>
      <c r="AD597" s="390"/>
      <c r="AE597" s="390"/>
      <c r="AF597" s="390"/>
      <c r="AG597" s="390"/>
      <c r="AH597" s="390"/>
      <c r="AI597" s="390"/>
      <c r="AJ597" s="390"/>
      <c r="AK597" s="390"/>
      <c r="AL597" s="390"/>
      <c r="AM597" s="390"/>
      <c r="AN597" s="390"/>
      <c r="AO597" s="390"/>
      <c r="AP597" s="390"/>
      <c r="AQ597" s="390"/>
      <c r="AR597" s="390"/>
      <c r="AS597" s="390"/>
      <c r="AT597" s="390"/>
      <c r="AU597" s="390"/>
      <c r="AV597" s="390"/>
      <c r="AW597" s="390"/>
      <c r="AX597" s="390"/>
      <c r="AY597" s="390"/>
      <c r="AZ597" s="390"/>
      <c r="BA597" s="392"/>
      <c r="BB597" s="469"/>
      <c r="BC597" s="392"/>
      <c r="BD597" s="392"/>
      <c r="BE597" s="392"/>
      <c r="BF597" s="392"/>
      <c r="BG597" s="392"/>
      <c r="BH597" s="392"/>
      <c r="BI597" s="392"/>
      <c r="BJ597" s="392"/>
      <c r="BK597" s="392"/>
      <c r="BL597" s="392"/>
      <c r="BM597" s="392"/>
      <c r="BN597" s="392"/>
      <c r="BO597" s="392"/>
      <c r="BP597" s="392"/>
      <c r="BQ597" s="392"/>
      <c r="BR597" s="392"/>
      <c r="BS597" s="392"/>
      <c r="BT597" s="392"/>
      <c r="BU597" s="392"/>
      <c r="BV597" s="393"/>
      <c r="BW597" s="393"/>
      <c r="BX597" s="393"/>
      <c r="BY597" s="393"/>
      <c r="BZ597" s="393"/>
      <c r="CA597" s="393"/>
      <c r="CB597" s="393"/>
      <c r="CC597" s="393"/>
      <c r="CD597" s="393"/>
      <c r="CE597" s="393"/>
      <c r="CF597" s="393"/>
      <c r="CG597" s="393"/>
      <c r="CH597" s="393"/>
      <c r="CI597" s="393"/>
      <c r="CJ597" s="393"/>
      <c r="CK597" s="393"/>
      <c r="CL597" s="393"/>
      <c r="CM597" s="393"/>
      <c r="CN597" s="393"/>
      <c r="CO597" s="393"/>
      <c r="CP597" s="393"/>
      <c r="CQ597" s="393"/>
      <c r="CR597" s="393"/>
      <c r="CS597" s="393"/>
      <c r="CT597" s="393"/>
      <c r="CU597" s="393"/>
      <c r="CV597" s="393"/>
      <c r="CW597" s="393"/>
      <c r="CX597" s="393"/>
      <c r="CY597" s="393"/>
      <c r="CZ597" s="393"/>
    </row>
    <row r="598" s="397" customFormat="true" ht="25.15" customHeight="true" x14ac:dyDescent="0.2">
      <c r="C598" s="1154"/>
      <c r="D598" s="1155"/>
      <c r="E598" s="670"/>
      <c r="F598" s="670"/>
      <c r="G598" s="670"/>
      <c r="H598" s="1154"/>
      <c r="I598" s="1155"/>
      <c r="J598" s="670"/>
      <c r="K598" s="670"/>
      <c r="L598" s="670"/>
      <c r="M598" s="1154"/>
      <c r="N598" s="1155"/>
      <c r="O598" s="670"/>
      <c r="P598" s="670"/>
      <c r="Q598" s="670"/>
      <c r="V598" s="390"/>
      <c r="W598" s="390"/>
      <c r="X598" s="390"/>
      <c r="Y598" s="390"/>
      <c r="Z598" s="390"/>
      <c r="AA598" s="390"/>
      <c r="AB598" s="390"/>
      <c r="AC598" s="390"/>
      <c r="AD598" s="390"/>
      <c r="AE598" s="390"/>
      <c r="AF598" s="390"/>
      <c r="AG598" s="390"/>
      <c r="AH598" s="390"/>
      <c r="AI598" s="390"/>
      <c r="AJ598" s="390"/>
      <c r="AK598" s="390"/>
      <c r="AL598" s="390"/>
      <c r="AM598" s="390"/>
      <c r="AN598" s="390"/>
      <c r="AO598" s="390"/>
      <c r="AP598" s="390"/>
      <c r="AQ598" s="390"/>
      <c r="AR598" s="390"/>
      <c r="AS598" s="390"/>
      <c r="AT598" s="390"/>
      <c r="AU598" s="390"/>
      <c r="AV598" s="390"/>
      <c r="AW598" s="390"/>
      <c r="AX598" s="390"/>
      <c r="AY598" s="390"/>
      <c r="AZ598" s="390"/>
      <c r="BA598" s="392"/>
      <c r="BB598" s="469"/>
      <c r="BC598" s="392"/>
      <c r="BD598" s="392"/>
      <c r="BE598" s="392"/>
      <c r="BF598" s="392"/>
      <c r="BG598" s="392"/>
      <c r="BH598" s="392"/>
      <c r="BI598" s="392"/>
      <c r="BJ598" s="392"/>
      <c r="BK598" s="392"/>
      <c r="BL598" s="392"/>
      <c r="BM598" s="392"/>
      <c r="BN598" s="392"/>
      <c r="BO598" s="392"/>
      <c r="BP598" s="392"/>
      <c r="BQ598" s="392"/>
      <c r="BR598" s="392"/>
      <c r="BS598" s="392"/>
      <c r="BT598" s="392"/>
      <c r="BU598" s="392"/>
      <c r="BV598" s="393"/>
      <c r="BW598" s="393"/>
      <c r="BX598" s="393"/>
      <c r="BY598" s="393"/>
      <c r="BZ598" s="393"/>
      <c r="CA598" s="393"/>
      <c r="CB598" s="393"/>
      <c r="CC598" s="393"/>
      <c r="CD598" s="393"/>
      <c r="CE598" s="393"/>
      <c r="CF598" s="393"/>
      <c r="CG598" s="393"/>
      <c r="CH598" s="393"/>
      <c r="CI598" s="393"/>
      <c r="CJ598" s="393"/>
      <c r="CK598" s="393"/>
      <c r="CL598" s="393"/>
      <c r="CM598" s="393"/>
      <c r="CN598" s="393"/>
      <c r="CO598" s="393"/>
      <c r="CP598" s="393"/>
      <c r="CQ598" s="393"/>
      <c r="CR598" s="393"/>
      <c r="CS598" s="393"/>
      <c r="CT598" s="393"/>
      <c r="CU598" s="393"/>
      <c r="CV598" s="393"/>
      <c r="CW598" s="393"/>
      <c r="CX598" s="393"/>
      <c r="CY598" s="393"/>
      <c r="CZ598" s="393"/>
    </row>
    <row r="599" s="397" customFormat="true" ht="25.15" customHeight="true" x14ac:dyDescent="0.2">
      <c r="C599" s="1154"/>
      <c r="D599" s="1155"/>
      <c r="E599" s="670"/>
      <c r="F599" s="670"/>
      <c r="G599" s="670"/>
      <c r="H599" s="1154"/>
      <c r="I599" s="1155"/>
      <c r="J599" s="670"/>
      <c r="K599" s="670"/>
      <c r="L599" s="670"/>
      <c r="M599" s="1154"/>
      <c r="N599" s="1155"/>
      <c r="O599" s="670"/>
      <c r="P599" s="670"/>
      <c r="Q599" s="670"/>
      <c r="V599" s="390"/>
      <c r="W599" s="390"/>
      <c r="X599" s="390"/>
      <c r="Y599" s="390"/>
      <c r="Z599" s="390"/>
      <c r="AA599" s="390"/>
      <c r="AB599" s="390"/>
      <c r="AC599" s="390"/>
      <c r="AD599" s="390"/>
      <c r="AE599" s="390"/>
      <c r="AF599" s="390"/>
      <c r="AG599" s="390"/>
      <c r="AH599" s="390"/>
      <c r="AI599" s="390"/>
      <c r="AJ599" s="390"/>
      <c r="AK599" s="390"/>
      <c r="AL599" s="390"/>
      <c r="AM599" s="390"/>
      <c r="AN599" s="390"/>
      <c r="AO599" s="390"/>
      <c r="AP599" s="390"/>
      <c r="AQ599" s="390"/>
      <c r="AR599" s="390"/>
      <c r="AS599" s="390"/>
      <c r="AT599" s="390"/>
      <c r="AU599" s="390"/>
      <c r="AV599" s="390"/>
      <c r="AW599" s="390"/>
      <c r="AX599" s="390"/>
      <c r="AY599" s="390"/>
      <c r="AZ599" s="390"/>
      <c r="BA599" s="392"/>
      <c r="BB599" s="469"/>
      <c r="BC599" s="392"/>
      <c r="BD599" s="392"/>
      <c r="BE599" s="392"/>
      <c r="BF599" s="392"/>
      <c r="BG599" s="392"/>
      <c r="BH599" s="392"/>
      <c r="BI599" s="392"/>
      <c r="BJ599" s="392"/>
      <c r="BK599" s="392"/>
      <c r="BL599" s="392"/>
      <c r="BM599" s="392"/>
      <c r="BN599" s="392"/>
      <c r="BO599" s="392"/>
      <c r="BP599" s="392"/>
      <c r="BQ599" s="392"/>
      <c r="BR599" s="392"/>
      <c r="BS599" s="392"/>
      <c r="BT599" s="392"/>
      <c r="BU599" s="392"/>
      <c r="BV599" s="393"/>
      <c r="BW599" s="393"/>
      <c r="BX599" s="393"/>
      <c r="BY599" s="393"/>
      <c r="BZ599" s="393"/>
      <c r="CA599" s="393"/>
      <c r="CB599" s="393"/>
      <c r="CC599" s="393"/>
      <c r="CD599" s="393"/>
      <c r="CE599" s="393"/>
      <c r="CF599" s="393"/>
      <c r="CG599" s="393"/>
      <c r="CH599" s="393"/>
      <c r="CI599" s="393"/>
      <c r="CJ599" s="393"/>
      <c r="CK599" s="393"/>
      <c r="CL599" s="393"/>
      <c r="CM599" s="393"/>
      <c r="CN599" s="393"/>
      <c r="CO599" s="393"/>
      <c r="CP599" s="393"/>
      <c r="CQ599" s="393"/>
      <c r="CR599" s="393"/>
      <c r="CS599" s="393"/>
      <c r="CT599" s="393"/>
      <c r="CU599" s="393"/>
      <c r="CV599" s="393"/>
      <c r="CW599" s="393"/>
      <c r="CX599" s="393"/>
      <c r="CY599" s="393"/>
      <c r="CZ599" s="393"/>
    </row>
    <row r="600" s="397" customFormat="true" ht="25.15" customHeight="true" x14ac:dyDescent="0.2">
      <c r="C600" s="1154"/>
      <c r="D600" s="1155"/>
      <c r="E600" s="670"/>
      <c r="F600" s="670"/>
      <c r="G600" s="670"/>
      <c r="H600" s="1154"/>
      <c r="I600" s="1155"/>
      <c r="J600" s="670"/>
      <c r="K600" s="670"/>
      <c r="L600" s="670"/>
      <c r="M600" s="1154"/>
      <c r="N600" s="1155"/>
      <c r="O600" s="670"/>
      <c r="P600" s="670"/>
      <c r="Q600" s="670"/>
      <c r="V600" s="390"/>
      <c r="W600" s="390"/>
      <c r="X600" s="390"/>
      <c r="Y600" s="390"/>
      <c r="Z600" s="390"/>
      <c r="AA600" s="390"/>
      <c r="AB600" s="390"/>
      <c r="AC600" s="390"/>
      <c r="AD600" s="390"/>
      <c r="AE600" s="390"/>
      <c r="AF600" s="390"/>
      <c r="AG600" s="390"/>
      <c r="AH600" s="390"/>
      <c r="AI600" s="390"/>
      <c r="AJ600" s="390"/>
      <c r="AK600" s="390"/>
      <c r="AL600" s="390"/>
      <c r="AM600" s="390"/>
      <c r="AN600" s="390"/>
      <c r="AO600" s="390"/>
      <c r="AP600" s="390"/>
      <c r="AQ600" s="390"/>
      <c r="AR600" s="390"/>
      <c r="AS600" s="390"/>
      <c r="AT600" s="390"/>
      <c r="AU600" s="390"/>
      <c r="AV600" s="390"/>
      <c r="AW600" s="390"/>
      <c r="AX600" s="390"/>
      <c r="AY600" s="390"/>
      <c r="AZ600" s="390"/>
      <c r="BA600" s="392"/>
      <c r="BB600" s="469"/>
      <c r="BC600" s="392"/>
      <c r="BD600" s="392"/>
      <c r="BE600" s="392"/>
      <c r="BF600" s="392"/>
      <c r="BG600" s="392"/>
      <c r="BH600" s="392"/>
      <c r="BI600" s="392"/>
      <c r="BJ600" s="392"/>
      <c r="BK600" s="392"/>
      <c r="BL600" s="392"/>
      <c r="BM600" s="392"/>
      <c r="BN600" s="392"/>
      <c r="BO600" s="392"/>
      <c r="BP600" s="392"/>
      <c r="BQ600" s="392"/>
      <c r="BR600" s="392"/>
      <c r="BS600" s="392"/>
      <c r="BT600" s="392"/>
      <c r="BU600" s="392"/>
      <c r="BV600" s="393"/>
      <c r="BW600" s="393"/>
      <c r="BX600" s="393"/>
      <c r="BY600" s="393"/>
      <c r="BZ600" s="393"/>
      <c r="CA600" s="393"/>
      <c r="CB600" s="393"/>
      <c r="CC600" s="393"/>
      <c r="CD600" s="393"/>
      <c r="CE600" s="393"/>
      <c r="CF600" s="393"/>
      <c r="CG600" s="393"/>
      <c r="CH600" s="393"/>
      <c r="CI600" s="393"/>
      <c r="CJ600" s="393"/>
      <c r="CK600" s="393"/>
      <c r="CL600" s="393"/>
      <c r="CM600" s="393"/>
      <c r="CN600" s="393"/>
      <c r="CO600" s="393"/>
      <c r="CP600" s="393"/>
      <c r="CQ600" s="393"/>
      <c r="CR600" s="393"/>
      <c r="CS600" s="393"/>
      <c r="CT600" s="393"/>
      <c r="CU600" s="393"/>
      <c r="CV600" s="393"/>
      <c r="CW600" s="393"/>
      <c r="CX600" s="393"/>
      <c r="CY600" s="393"/>
      <c r="CZ600" s="393"/>
    </row>
    <row r="601" s="397" customFormat="true" ht="25.15" customHeight="true" x14ac:dyDescent="0.2">
      <c r="C601" s="1154"/>
      <c r="D601" s="1155"/>
      <c r="E601" s="670"/>
      <c r="F601" s="670"/>
      <c r="G601" s="670"/>
      <c r="H601" s="1154"/>
      <c r="I601" s="1155"/>
      <c r="J601" s="670"/>
      <c r="K601" s="670"/>
      <c r="L601" s="670"/>
      <c r="M601" s="1154"/>
      <c r="N601" s="1155"/>
      <c r="O601" s="670"/>
      <c r="P601" s="670"/>
      <c r="Q601" s="670"/>
      <c r="V601" s="390"/>
      <c r="W601" s="390"/>
      <c r="X601" s="390"/>
      <c r="Y601" s="390"/>
      <c r="Z601" s="390"/>
      <c r="AA601" s="390"/>
      <c r="AB601" s="390"/>
      <c r="AC601" s="390"/>
      <c r="AD601" s="390"/>
      <c r="AE601" s="390"/>
      <c r="AF601" s="390"/>
      <c r="AG601" s="390"/>
      <c r="AH601" s="390"/>
      <c r="AI601" s="390"/>
      <c r="AJ601" s="390"/>
      <c r="AK601" s="390"/>
      <c r="AL601" s="390"/>
      <c r="AM601" s="390"/>
      <c r="AN601" s="390"/>
      <c r="AO601" s="390"/>
      <c r="AP601" s="390"/>
      <c r="AQ601" s="390"/>
      <c r="AR601" s="390"/>
      <c r="AS601" s="390"/>
      <c r="AT601" s="390"/>
      <c r="AU601" s="390"/>
      <c r="AV601" s="390"/>
      <c r="AW601" s="390"/>
      <c r="AX601" s="390"/>
      <c r="AY601" s="390"/>
      <c r="AZ601" s="390"/>
      <c r="BA601" s="392"/>
      <c r="BB601" s="469"/>
      <c r="BC601" s="392"/>
      <c r="BD601" s="392"/>
      <c r="BE601" s="392"/>
      <c r="BF601" s="392"/>
      <c r="BG601" s="392"/>
      <c r="BH601" s="392"/>
      <c r="BI601" s="392"/>
      <c r="BJ601" s="392"/>
      <c r="BK601" s="392"/>
      <c r="BL601" s="392"/>
      <c r="BM601" s="392"/>
      <c r="BN601" s="392"/>
      <c r="BO601" s="392"/>
      <c r="BP601" s="392"/>
      <c r="BQ601" s="392"/>
      <c r="BR601" s="392"/>
      <c r="BS601" s="392"/>
      <c r="BT601" s="392"/>
      <c r="BU601" s="392"/>
      <c r="BV601" s="393"/>
      <c r="BW601" s="393"/>
      <c r="BX601" s="393"/>
      <c r="BY601" s="393"/>
      <c r="BZ601" s="393"/>
      <c r="CA601" s="393"/>
      <c r="CB601" s="393"/>
      <c r="CC601" s="393"/>
      <c r="CD601" s="393"/>
      <c r="CE601" s="393"/>
      <c r="CF601" s="393"/>
      <c r="CG601" s="393"/>
      <c r="CH601" s="393"/>
      <c r="CI601" s="393"/>
      <c r="CJ601" s="393"/>
      <c r="CK601" s="393"/>
      <c r="CL601" s="393"/>
      <c r="CM601" s="393"/>
      <c r="CN601" s="393"/>
      <c r="CO601" s="393"/>
      <c r="CP601" s="393"/>
      <c r="CQ601" s="393"/>
      <c r="CR601" s="393"/>
      <c r="CS601" s="393"/>
      <c r="CT601" s="393"/>
      <c r="CU601" s="393"/>
      <c r="CV601" s="393"/>
      <c r="CW601" s="393"/>
      <c r="CX601" s="393"/>
      <c r="CY601" s="393"/>
      <c r="CZ601" s="393"/>
    </row>
    <row r="602" s="397" customFormat="true" ht="25.15" customHeight="true" x14ac:dyDescent="0.2">
      <c r="C602" s="1154"/>
      <c r="D602" s="1155"/>
      <c r="E602" s="670"/>
      <c r="F602" s="670"/>
      <c r="G602" s="670"/>
      <c r="H602" s="1154"/>
      <c r="I602" s="1155"/>
      <c r="J602" s="670"/>
      <c r="K602" s="670"/>
      <c r="L602" s="670"/>
      <c r="M602" s="1154"/>
      <c r="N602" s="1155"/>
      <c r="O602" s="670"/>
      <c r="P602" s="670"/>
      <c r="Q602" s="670"/>
      <c r="V602" s="390"/>
      <c r="W602" s="390"/>
      <c r="X602" s="390"/>
      <c r="Y602" s="390"/>
      <c r="Z602" s="390"/>
      <c r="AA602" s="390"/>
      <c r="AB602" s="390"/>
      <c r="AC602" s="390"/>
      <c r="AD602" s="390"/>
      <c r="AE602" s="390"/>
      <c r="AF602" s="390"/>
      <c r="AG602" s="390"/>
      <c r="AH602" s="390"/>
      <c r="AI602" s="390"/>
      <c r="AJ602" s="390"/>
      <c r="AK602" s="390"/>
      <c r="AL602" s="390"/>
      <c r="AM602" s="390"/>
      <c r="AN602" s="390"/>
      <c r="AO602" s="390"/>
      <c r="AP602" s="390"/>
      <c r="AQ602" s="390"/>
      <c r="AR602" s="390"/>
      <c r="AS602" s="390"/>
      <c r="AT602" s="390"/>
      <c r="AU602" s="390"/>
      <c r="AV602" s="390"/>
      <c r="AW602" s="390"/>
      <c r="AX602" s="390"/>
      <c r="AY602" s="390"/>
      <c r="AZ602" s="390"/>
      <c r="BA602" s="392"/>
      <c r="BB602" s="469"/>
      <c r="BC602" s="392"/>
      <c r="BD602" s="392"/>
      <c r="BE602" s="392"/>
      <c r="BF602" s="392"/>
      <c r="BG602" s="392"/>
      <c r="BH602" s="392"/>
      <c r="BI602" s="392"/>
      <c r="BJ602" s="392"/>
      <c r="BK602" s="392"/>
      <c r="BL602" s="392"/>
      <c r="BM602" s="392"/>
      <c r="BN602" s="392"/>
      <c r="BO602" s="392"/>
      <c r="BP602" s="392"/>
      <c r="BQ602" s="392"/>
      <c r="BR602" s="392"/>
      <c r="BS602" s="392"/>
      <c r="BT602" s="392"/>
      <c r="BU602" s="392"/>
      <c r="BV602" s="393"/>
      <c r="BW602" s="393"/>
      <c r="BX602" s="393"/>
      <c r="BY602" s="393"/>
      <c r="BZ602" s="393"/>
      <c r="CA602" s="393"/>
      <c r="CB602" s="393"/>
      <c r="CC602" s="393"/>
      <c r="CD602" s="393"/>
      <c r="CE602" s="393"/>
      <c r="CF602" s="393"/>
      <c r="CG602" s="393"/>
      <c r="CH602" s="393"/>
      <c r="CI602" s="393"/>
      <c r="CJ602" s="393"/>
      <c r="CK602" s="393"/>
      <c r="CL602" s="393"/>
      <c r="CM602" s="393"/>
      <c r="CN602" s="393"/>
      <c r="CO602" s="393"/>
      <c r="CP602" s="393"/>
      <c r="CQ602" s="393"/>
      <c r="CR602" s="393"/>
      <c r="CS602" s="393"/>
      <c r="CT602" s="393"/>
      <c r="CU602" s="393"/>
      <c r="CV602" s="393"/>
      <c r="CW602" s="393"/>
      <c r="CX602" s="393"/>
      <c r="CY602" s="393"/>
      <c r="CZ602" s="393"/>
    </row>
    <row r="603" s="397" customFormat="true" ht="25.15" customHeight="true" x14ac:dyDescent="0.2">
      <c r="C603" s="1154"/>
      <c r="D603" s="1155"/>
      <c r="E603" s="670"/>
      <c r="F603" s="670"/>
      <c r="G603" s="670"/>
      <c r="H603" s="1154"/>
      <c r="I603" s="1155"/>
      <c r="J603" s="670"/>
      <c r="K603" s="670"/>
      <c r="L603" s="670"/>
      <c r="M603" s="1154"/>
      <c r="N603" s="1155"/>
      <c r="O603" s="670"/>
      <c r="P603" s="670"/>
      <c r="Q603" s="670"/>
      <c r="V603" s="390"/>
      <c r="W603" s="390"/>
      <c r="X603" s="390"/>
      <c r="Y603" s="390"/>
      <c r="Z603" s="390"/>
      <c r="AA603" s="390"/>
      <c r="AB603" s="390"/>
      <c r="AC603" s="390"/>
      <c r="AD603" s="390"/>
      <c r="AE603" s="390"/>
      <c r="AF603" s="390"/>
      <c r="AG603" s="390"/>
      <c r="AH603" s="390"/>
      <c r="AI603" s="390"/>
      <c r="AJ603" s="390"/>
      <c r="AK603" s="390"/>
      <c r="AL603" s="390"/>
      <c r="AM603" s="390"/>
      <c r="AN603" s="390"/>
      <c r="AO603" s="390"/>
      <c r="AP603" s="390"/>
      <c r="AQ603" s="390"/>
      <c r="AR603" s="390"/>
      <c r="AS603" s="390"/>
      <c r="AT603" s="390"/>
      <c r="AU603" s="390"/>
      <c r="AV603" s="390"/>
      <c r="AW603" s="390"/>
      <c r="AX603" s="390"/>
      <c r="AY603" s="390"/>
      <c r="AZ603" s="390"/>
      <c r="BA603" s="392"/>
      <c r="BB603" s="469"/>
      <c r="BC603" s="392"/>
      <c r="BD603" s="392"/>
      <c r="BE603" s="392"/>
      <c r="BF603" s="392"/>
      <c r="BG603" s="392"/>
      <c r="BH603" s="392"/>
      <c r="BI603" s="392"/>
      <c r="BJ603" s="392"/>
      <c r="BK603" s="392"/>
      <c r="BL603" s="392"/>
      <c r="BM603" s="392"/>
      <c r="BN603" s="392"/>
      <c r="BO603" s="392"/>
      <c r="BP603" s="392"/>
      <c r="BQ603" s="392"/>
      <c r="BR603" s="392"/>
      <c r="BS603" s="392"/>
      <c r="BT603" s="392"/>
      <c r="BU603" s="392"/>
      <c r="BV603" s="393"/>
      <c r="BW603" s="393"/>
      <c r="BX603" s="393"/>
      <c r="BY603" s="393"/>
      <c r="BZ603" s="393"/>
      <c r="CA603" s="393"/>
      <c r="CB603" s="393"/>
      <c r="CC603" s="393"/>
      <c r="CD603" s="393"/>
      <c r="CE603" s="393"/>
      <c r="CF603" s="393"/>
      <c r="CG603" s="393"/>
      <c r="CH603" s="393"/>
      <c r="CI603" s="393"/>
      <c r="CJ603" s="393"/>
      <c r="CK603" s="393"/>
      <c r="CL603" s="393"/>
      <c r="CM603" s="393"/>
      <c r="CN603" s="393"/>
      <c r="CO603" s="393"/>
      <c r="CP603" s="393"/>
      <c r="CQ603" s="393"/>
      <c r="CR603" s="393"/>
      <c r="CS603" s="393"/>
      <c r="CT603" s="393"/>
      <c r="CU603" s="393"/>
      <c r="CV603" s="393"/>
      <c r="CW603" s="393"/>
      <c r="CX603" s="393"/>
      <c r="CY603" s="393"/>
      <c r="CZ603" s="393"/>
    </row>
    <row r="604" s="397" customFormat="true" ht="25.15" customHeight="true" x14ac:dyDescent="0.2">
      <c r="C604" s="1154"/>
      <c r="D604" s="1155"/>
      <c r="E604" s="670"/>
      <c r="F604" s="670"/>
      <c r="G604" s="670"/>
      <c r="H604" s="1154"/>
      <c r="I604" s="1155"/>
      <c r="J604" s="670"/>
      <c r="K604" s="670"/>
      <c r="L604" s="670"/>
      <c r="M604" s="1154"/>
      <c r="N604" s="1155"/>
      <c r="O604" s="670"/>
      <c r="P604" s="670"/>
      <c r="Q604" s="670"/>
      <c r="V604" s="390"/>
      <c r="W604" s="390"/>
      <c r="X604" s="390"/>
      <c r="Y604" s="390"/>
      <c r="Z604" s="390"/>
      <c r="AA604" s="390"/>
      <c r="AB604" s="390"/>
      <c r="AC604" s="390"/>
      <c r="AD604" s="390"/>
      <c r="AE604" s="390"/>
      <c r="AF604" s="390"/>
      <c r="AG604" s="390"/>
      <c r="AH604" s="390"/>
      <c r="AI604" s="390"/>
      <c r="AJ604" s="390"/>
      <c r="AK604" s="390"/>
      <c r="AL604" s="390"/>
      <c r="AM604" s="390"/>
      <c r="AN604" s="390"/>
      <c r="AO604" s="390"/>
      <c r="AP604" s="390"/>
      <c r="AQ604" s="390"/>
      <c r="AR604" s="390"/>
      <c r="AS604" s="390"/>
      <c r="AT604" s="390"/>
      <c r="AU604" s="390"/>
      <c r="AV604" s="390"/>
      <c r="AW604" s="390"/>
      <c r="AX604" s="390"/>
      <c r="AY604" s="390"/>
      <c r="AZ604" s="390"/>
      <c r="BA604" s="393"/>
      <c r="BB604" s="470"/>
      <c r="BC604" s="393"/>
      <c r="BD604" s="393"/>
      <c r="BE604" s="393"/>
      <c r="BF604" s="393"/>
      <c r="BG604" s="393"/>
      <c r="BH604" s="393"/>
      <c r="BI604" s="393"/>
      <c r="BJ604" s="393"/>
      <c r="BK604" s="393"/>
      <c r="BL604" s="393"/>
      <c r="BM604" s="393"/>
      <c r="BN604" s="393"/>
      <c r="BO604" s="393"/>
      <c r="BP604" s="393"/>
      <c r="BQ604" s="393"/>
      <c r="BR604" s="393"/>
      <c r="BS604" s="393"/>
      <c r="BT604" s="393"/>
      <c r="BU604" s="393"/>
      <c r="BV604" s="393"/>
      <c r="BW604" s="393"/>
      <c r="BX604" s="393"/>
      <c r="BY604" s="393"/>
      <c r="BZ604" s="393"/>
      <c r="CA604" s="393"/>
      <c r="CB604" s="393"/>
      <c r="CC604" s="393"/>
      <c r="CD604" s="393"/>
      <c r="CE604" s="393"/>
      <c r="CF604" s="393"/>
      <c r="CG604" s="393"/>
      <c r="CH604" s="393"/>
      <c r="CI604" s="393"/>
      <c r="CJ604" s="393"/>
      <c r="CK604" s="393"/>
      <c r="CL604" s="393"/>
      <c r="CM604" s="393"/>
      <c r="CN604" s="393"/>
      <c r="CO604" s="393"/>
      <c r="CP604" s="393"/>
      <c r="CQ604" s="393"/>
      <c r="CR604" s="393"/>
      <c r="CS604" s="393"/>
      <c r="CT604" s="393"/>
      <c r="CU604" s="393"/>
      <c r="CV604" s="393"/>
      <c r="CW604" s="393"/>
      <c r="CX604" s="393"/>
      <c r="CY604" s="393"/>
      <c r="CZ604" s="393"/>
    </row>
    <row r="605" s="397" customFormat="true" ht="25.15" customHeight="true" x14ac:dyDescent="0.2">
      <c r="C605" s="1154"/>
      <c r="D605" s="1155"/>
      <c r="E605" s="670"/>
      <c r="F605" s="670"/>
      <c r="G605" s="670"/>
      <c r="H605" s="1154"/>
      <c r="I605" s="1155"/>
      <c r="J605" s="670"/>
      <c r="K605" s="670"/>
      <c r="L605" s="670"/>
      <c r="M605" s="1154"/>
      <c r="N605" s="1155"/>
      <c r="O605" s="670"/>
      <c r="P605" s="670"/>
      <c r="Q605" s="670"/>
      <c r="V605" s="390"/>
      <c r="W605" s="390"/>
      <c r="X605" s="390"/>
      <c r="Y605" s="390"/>
      <c r="Z605" s="390"/>
      <c r="AA605" s="390"/>
      <c r="AB605" s="390"/>
      <c r="AC605" s="390"/>
      <c r="AD605" s="390"/>
      <c r="AE605" s="390"/>
      <c r="AF605" s="390"/>
      <c r="AG605" s="390"/>
      <c r="AH605" s="390"/>
      <c r="AI605" s="390"/>
      <c r="AJ605" s="390"/>
      <c r="AK605" s="390"/>
      <c r="AL605" s="390"/>
      <c r="AM605" s="390"/>
      <c r="AN605" s="390"/>
      <c r="AO605" s="390"/>
      <c r="AP605" s="390"/>
      <c r="AQ605" s="390"/>
      <c r="AR605" s="390"/>
      <c r="AS605" s="390"/>
      <c r="AT605" s="390"/>
      <c r="AU605" s="390"/>
      <c r="AV605" s="390"/>
      <c r="AW605" s="390"/>
      <c r="AX605" s="390"/>
      <c r="AY605" s="390"/>
      <c r="AZ605" s="390"/>
      <c r="BA605" s="393"/>
      <c r="BB605" s="470"/>
      <c r="BC605" s="393"/>
      <c r="BD605" s="393"/>
      <c r="BE605" s="393"/>
      <c r="BF605" s="393"/>
      <c r="BG605" s="393"/>
      <c r="BH605" s="393"/>
      <c r="BI605" s="393"/>
      <c r="BJ605" s="393"/>
      <c r="BK605" s="393"/>
      <c r="BL605" s="393"/>
      <c r="BM605" s="393"/>
      <c r="BN605" s="393"/>
      <c r="BO605" s="393"/>
      <c r="BP605" s="393"/>
      <c r="BQ605" s="393"/>
      <c r="BR605" s="393"/>
      <c r="BS605" s="393"/>
      <c r="BT605" s="393"/>
      <c r="BU605" s="393"/>
      <c r="BV605" s="393"/>
      <c r="BW605" s="393"/>
      <c r="BX605" s="393"/>
      <c r="BY605" s="393"/>
      <c r="BZ605" s="393"/>
      <c r="CA605" s="393"/>
      <c r="CB605" s="393"/>
      <c r="CC605" s="393"/>
      <c r="CD605" s="393"/>
      <c r="CE605" s="393"/>
      <c r="CF605" s="393"/>
      <c r="CG605" s="393"/>
      <c r="CH605" s="393"/>
      <c r="CI605" s="393"/>
      <c r="CJ605" s="393"/>
      <c r="CK605" s="393"/>
      <c r="CL605" s="393"/>
      <c r="CM605" s="393"/>
      <c r="CN605" s="393"/>
      <c r="CO605" s="393"/>
      <c r="CP605" s="393"/>
      <c r="CQ605" s="393"/>
      <c r="CR605" s="393"/>
      <c r="CS605" s="393"/>
      <c r="CT605" s="393"/>
      <c r="CU605" s="393"/>
      <c r="CV605" s="393"/>
      <c r="CW605" s="393"/>
      <c r="CX605" s="393"/>
      <c r="CY605" s="393"/>
      <c r="CZ605" s="393"/>
    </row>
    <row r="606" s="397" customFormat="true" ht="25.15" customHeight="true" x14ac:dyDescent="0.2">
      <c r="C606" s="1154"/>
      <c r="D606" s="1155"/>
      <c r="E606" s="670"/>
      <c r="F606" s="670"/>
      <c r="G606" s="670"/>
      <c r="H606" s="1154"/>
      <c r="I606" s="1155"/>
      <c r="J606" s="670"/>
      <c r="K606" s="670"/>
      <c r="L606" s="670"/>
      <c r="M606" s="1154"/>
      <c r="N606" s="1155"/>
      <c r="O606" s="670"/>
      <c r="P606" s="670"/>
      <c r="Q606" s="670"/>
      <c r="V606" s="390"/>
      <c r="W606" s="390"/>
      <c r="X606" s="390"/>
      <c r="Y606" s="390"/>
      <c r="Z606" s="390"/>
      <c r="AA606" s="390"/>
      <c r="AB606" s="390"/>
      <c r="AC606" s="390"/>
      <c r="AD606" s="390"/>
      <c r="AE606" s="390"/>
      <c r="AF606" s="390"/>
      <c r="AG606" s="390"/>
      <c r="AH606" s="390"/>
      <c r="AI606" s="390"/>
      <c r="AJ606" s="390"/>
      <c r="AK606" s="390"/>
      <c r="AL606" s="390"/>
      <c r="AM606" s="390"/>
      <c r="AN606" s="390"/>
      <c r="AO606" s="390"/>
      <c r="AP606" s="390"/>
      <c r="AQ606" s="390"/>
      <c r="AR606" s="390"/>
      <c r="AS606" s="390"/>
      <c r="AT606" s="390"/>
      <c r="AU606" s="390"/>
      <c r="AV606" s="390"/>
      <c r="AW606" s="390"/>
      <c r="AX606" s="390"/>
      <c r="AY606" s="390"/>
      <c r="AZ606" s="390"/>
      <c r="BA606" s="393"/>
      <c r="BB606" s="470"/>
      <c r="BC606" s="393"/>
      <c r="BD606" s="393"/>
      <c r="BE606" s="393"/>
      <c r="BF606" s="393"/>
      <c r="BG606" s="393"/>
      <c r="BH606" s="393"/>
      <c r="BI606" s="393"/>
      <c r="BJ606" s="393"/>
      <c r="BK606" s="393"/>
      <c r="BL606" s="393"/>
      <c r="BM606" s="393"/>
      <c r="BN606" s="393"/>
      <c r="BO606" s="393"/>
      <c r="BP606" s="393"/>
      <c r="BQ606" s="393"/>
      <c r="BR606" s="393"/>
      <c r="BS606" s="393"/>
      <c r="BT606" s="393"/>
      <c r="BU606" s="393"/>
      <c r="BV606" s="393"/>
      <c r="BW606" s="393"/>
      <c r="BX606" s="393"/>
      <c r="BY606" s="393"/>
      <c r="BZ606" s="393"/>
      <c r="CA606" s="393"/>
      <c r="CB606" s="393"/>
      <c r="CC606" s="393"/>
      <c r="CD606" s="393"/>
      <c r="CE606" s="393"/>
      <c r="CF606" s="393"/>
      <c r="CG606" s="393"/>
      <c r="CH606" s="393"/>
      <c r="CI606" s="393"/>
      <c r="CJ606" s="393"/>
      <c r="CK606" s="393"/>
      <c r="CL606" s="393"/>
      <c r="CM606" s="393"/>
      <c r="CN606" s="393"/>
      <c r="CO606" s="393"/>
      <c r="CP606" s="393"/>
      <c r="CQ606" s="393"/>
      <c r="CR606" s="393"/>
      <c r="CS606" s="393"/>
      <c r="CT606" s="393"/>
      <c r="CU606" s="393"/>
      <c r="CV606" s="393"/>
      <c r="CW606" s="393"/>
      <c r="CX606" s="393"/>
      <c r="CY606" s="393"/>
      <c r="CZ606" s="393"/>
    </row>
    <row r="607" s="397" customFormat="true" ht="25.15" customHeight="true" x14ac:dyDescent="0.2">
      <c r="C607" s="1154"/>
      <c r="D607" s="1155"/>
      <c r="E607" s="670"/>
      <c r="F607" s="670"/>
      <c r="G607" s="670"/>
      <c r="H607" s="1154"/>
      <c r="I607" s="1155"/>
      <c r="J607" s="670"/>
      <c r="K607" s="670"/>
      <c r="L607" s="670"/>
      <c r="M607" s="1154"/>
      <c r="N607" s="1155"/>
      <c r="O607" s="670"/>
      <c r="P607" s="670"/>
      <c r="Q607" s="670"/>
      <c r="V607" s="390"/>
      <c r="W607" s="390"/>
      <c r="X607" s="390"/>
      <c r="Y607" s="390"/>
      <c r="Z607" s="390"/>
      <c r="AA607" s="390"/>
      <c r="AB607" s="390"/>
      <c r="AC607" s="390"/>
      <c r="AD607" s="390"/>
      <c r="AE607" s="390"/>
      <c r="AF607" s="390"/>
      <c r="AG607" s="390"/>
      <c r="AH607" s="390"/>
      <c r="AI607" s="390"/>
      <c r="AJ607" s="390"/>
      <c r="AK607" s="390"/>
      <c r="AL607" s="390"/>
      <c r="AM607" s="390"/>
      <c r="AN607" s="390"/>
      <c r="AO607" s="390"/>
      <c r="AP607" s="390"/>
      <c r="AQ607" s="390"/>
      <c r="AR607" s="390"/>
      <c r="AS607" s="390"/>
      <c r="AT607" s="390"/>
      <c r="AU607" s="390"/>
      <c r="AV607" s="390"/>
      <c r="AW607" s="390"/>
      <c r="AX607" s="390"/>
      <c r="AY607" s="390"/>
      <c r="AZ607" s="390"/>
      <c r="BA607" s="393"/>
      <c r="BB607" s="470"/>
      <c r="BC607" s="393"/>
      <c r="BD607" s="393"/>
      <c r="BE607" s="393"/>
      <c r="BF607" s="393"/>
      <c r="BG607" s="393"/>
      <c r="BH607" s="393"/>
      <c r="BI607" s="393"/>
      <c r="BJ607" s="393"/>
      <c r="BK607" s="393"/>
      <c r="BL607" s="393"/>
      <c r="BM607" s="393"/>
      <c r="BN607" s="393"/>
      <c r="BO607" s="393"/>
      <c r="BP607" s="393"/>
      <c r="BQ607" s="393"/>
      <c r="BR607" s="393"/>
      <c r="BS607" s="393"/>
      <c r="BT607" s="393"/>
      <c r="BU607" s="393"/>
      <c r="BV607" s="393"/>
      <c r="BW607" s="393"/>
      <c r="BX607" s="393"/>
      <c r="BY607" s="393"/>
      <c r="BZ607" s="393"/>
      <c r="CA607" s="393"/>
      <c r="CB607" s="393"/>
      <c r="CC607" s="393"/>
      <c r="CD607" s="393"/>
      <c r="CE607" s="393"/>
      <c r="CF607" s="393"/>
      <c r="CG607" s="393"/>
      <c r="CH607" s="393"/>
      <c r="CI607" s="393"/>
      <c r="CJ607" s="393"/>
      <c r="CK607" s="393"/>
      <c r="CL607" s="393"/>
      <c r="CM607" s="393"/>
      <c r="CN607" s="393"/>
      <c r="CO607" s="393"/>
      <c r="CP607" s="393"/>
      <c r="CQ607" s="393"/>
      <c r="CR607" s="393"/>
      <c r="CS607" s="393"/>
      <c r="CT607" s="393"/>
      <c r="CU607" s="393"/>
      <c r="CV607" s="393"/>
      <c r="CW607" s="393"/>
      <c r="CX607" s="393"/>
      <c r="CY607" s="393"/>
      <c r="CZ607" s="393"/>
    </row>
    <row r="608" s="397" customFormat="true" ht="25.15" customHeight="true" x14ac:dyDescent="0.2">
      <c r="C608" s="1154"/>
      <c r="D608" s="1155"/>
      <c r="E608" s="670"/>
      <c r="F608" s="670"/>
      <c r="G608" s="670"/>
      <c r="H608" s="1154"/>
      <c r="I608" s="1155"/>
      <c r="J608" s="670"/>
      <c r="K608" s="670"/>
      <c r="L608" s="670"/>
      <c r="M608" s="1154"/>
      <c r="N608" s="1155"/>
      <c r="O608" s="670"/>
      <c r="P608" s="670"/>
      <c r="Q608" s="670"/>
      <c r="V608" s="390"/>
      <c r="W608" s="390"/>
      <c r="X608" s="390"/>
      <c r="Y608" s="390"/>
      <c r="Z608" s="390"/>
      <c r="AA608" s="390"/>
      <c r="AB608" s="390"/>
      <c r="AC608" s="390"/>
      <c r="AD608" s="390"/>
      <c r="AE608" s="390"/>
      <c r="AF608" s="390"/>
      <c r="AG608" s="390"/>
      <c r="AH608" s="390"/>
      <c r="AI608" s="390"/>
      <c r="AJ608" s="390"/>
      <c r="AK608" s="390"/>
      <c r="AL608" s="390"/>
      <c r="AM608" s="390"/>
      <c r="AN608" s="390"/>
      <c r="AO608" s="390"/>
      <c r="AP608" s="390"/>
      <c r="AQ608" s="390"/>
      <c r="AR608" s="390"/>
      <c r="AS608" s="390"/>
      <c r="AT608" s="390"/>
      <c r="AU608" s="390"/>
      <c r="AV608" s="390"/>
      <c r="AW608" s="390"/>
      <c r="AX608" s="390"/>
      <c r="AY608" s="390"/>
      <c r="AZ608" s="390"/>
      <c r="BA608" s="393"/>
      <c r="BB608" s="470"/>
      <c r="BC608" s="393"/>
      <c r="BD608" s="393"/>
      <c r="BE608" s="393"/>
      <c r="BF608" s="393"/>
      <c r="BG608" s="393"/>
      <c r="BH608" s="393"/>
      <c r="BI608" s="393"/>
      <c r="BJ608" s="393"/>
      <c r="BK608" s="393"/>
      <c r="BL608" s="393"/>
      <c r="BM608" s="393"/>
      <c r="BN608" s="393"/>
      <c r="BO608" s="393"/>
      <c r="BP608" s="393"/>
      <c r="BQ608" s="393"/>
      <c r="BR608" s="393"/>
      <c r="BS608" s="393"/>
      <c r="BT608" s="393"/>
      <c r="BU608" s="393"/>
      <c r="BV608" s="393"/>
      <c r="BW608" s="393"/>
      <c r="BX608" s="393"/>
      <c r="BY608" s="393"/>
      <c r="BZ608" s="393"/>
      <c r="CA608" s="393"/>
      <c r="CB608" s="393"/>
      <c r="CC608" s="393"/>
      <c r="CD608" s="393"/>
      <c r="CE608" s="393"/>
      <c r="CF608" s="393"/>
      <c r="CG608" s="393"/>
      <c r="CH608" s="393"/>
      <c r="CI608" s="393"/>
      <c r="CJ608" s="393"/>
      <c r="CK608" s="393"/>
      <c r="CL608" s="393"/>
      <c r="CM608" s="393"/>
      <c r="CN608" s="393"/>
      <c r="CO608" s="393"/>
      <c r="CP608" s="393"/>
      <c r="CQ608" s="393"/>
      <c r="CR608" s="393"/>
      <c r="CS608" s="393"/>
      <c r="CT608" s="393"/>
      <c r="CU608" s="393"/>
      <c r="CV608" s="393"/>
      <c r="CW608" s="393"/>
      <c r="CX608" s="393"/>
      <c r="CY608" s="393"/>
      <c r="CZ608" s="393"/>
    </row>
    <row r="609" s="397" customFormat="true" ht="25.15" customHeight="true" x14ac:dyDescent="0.2">
      <c r="C609" s="1154"/>
      <c r="D609" s="1155"/>
      <c r="E609" s="670"/>
      <c r="F609" s="670"/>
      <c r="G609" s="670"/>
      <c r="H609" s="1154"/>
      <c r="I609" s="1155"/>
      <c r="J609" s="670"/>
      <c r="K609" s="670"/>
      <c r="L609" s="670"/>
      <c r="M609" s="1154"/>
      <c r="N609" s="1155"/>
      <c r="O609" s="670"/>
      <c r="P609" s="670"/>
      <c r="Q609" s="670"/>
      <c r="V609" s="390"/>
      <c r="W609" s="390"/>
      <c r="X609" s="390"/>
      <c r="Y609" s="390"/>
      <c r="Z609" s="390"/>
      <c r="AA609" s="390"/>
      <c r="AB609" s="390"/>
      <c r="AC609" s="390"/>
      <c r="AD609" s="390"/>
      <c r="AE609" s="390"/>
      <c r="AF609" s="390"/>
      <c r="AG609" s="390"/>
      <c r="AH609" s="390"/>
      <c r="AI609" s="390"/>
      <c r="AJ609" s="390"/>
      <c r="AK609" s="390"/>
      <c r="AL609" s="390"/>
      <c r="AM609" s="390"/>
      <c r="AN609" s="390"/>
      <c r="AO609" s="390"/>
      <c r="AP609" s="390"/>
      <c r="AQ609" s="390"/>
      <c r="AR609" s="390"/>
      <c r="AS609" s="390"/>
      <c r="AT609" s="390"/>
      <c r="AU609" s="390"/>
      <c r="AV609" s="390"/>
      <c r="AW609" s="390"/>
      <c r="AX609" s="390"/>
      <c r="AY609" s="390"/>
      <c r="AZ609" s="390"/>
      <c r="BA609" s="393"/>
      <c r="BB609" s="470"/>
      <c r="BC609" s="393"/>
      <c r="BD609" s="393"/>
      <c r="BE609" s="393"/>
      <c r="BF609" s="393"/>
      <c r="BG609" s="393"/>
      <c r="BH609" s="393"/>
      <c r="BI609" s="393"/>
      <c r="BJ609" s="393"/>
      <c r="BK609" s="393"/>
      <c r="BL609" s="393"/>
      <c r="BM609" s="393"/>
      <c r="BN609" s="393"/>
      <c r="BO609" s="393"/>
      <c r="BP609" s="393"/>
      <c r="BQ609" s="393"/>
      <c r="BR609" s="393"/>
      <c r="BS609" s="393"/>
      <c r="BT609" s="393"/>
      <c r="BU609" s="393"/>
      <c r="BV609" s="393"/>
      <c r="BW609" s="393"/>
      <c r="BX609" s="393"/>
      <c r="BY609" s="393"/>
      <c r="BZ609" s="393"/>
      <c r="CA609" s="393"/>
      <c r="CB609" s="393"/>
      <c r="CC609" s="393"/>
      <c r="CD609" s="393"/>
      <c r="CE609" s="393"/>
      <c r="CF609" s="393"/>
      <c r="CG609" s="393"/>
      <c r="CH609" s="393"/>
      <c r="CI609" s="393"/>
      <c r="CJ609" s="393"/>
      <c r="CK609" s="393"/>
      <c r="CL609" s="393"/>
      <c r="CM609" s="393"/>
      <c r="CN609" s="393"/>
      <c r="CO609" s="393"/>
      <c r="CP609" s="393"/>
      <c r="CQ609" s="393"/>
      <c r="CR609" s="393"/>
      <c r="CS609" s="393"/>
      <c r="CT609" s="393"/>
      <c r="CU609" s="393"/>
      <c r="CV609" s="393"/>
      <c r="CW609" s="393"/>
      <c r="CX609" s="393"/>
      <c r="CY609" s="393"/>
      <c r="CZ609" s="393"/>
    </row>
    <row r="610" s="397" customFormat="true" ht="25.15" customHeight="true" x14ac:dyDescent="0.2">
      <c r="C610" s="1154"/>
      <c r="D610" s="1155"/>
      <c r="E610" s="670"/>
      <c r="F610" s="670"/>
      <c r="G610" s="670"/>
      <c r="H610" s="1154"/>
      <c r="I610" s="1155"/>
      <c r="J610" s="670"/>
      <c r="K610" s="670"/>
      <c r="L610" s="670"/>
      <c r="M610" s="1154"/>
      <c r="N610" s="1155"/>
      <c r="O610" s="670"/>
      <c r="P610" s="670"/>
      <c r="Q610" s="670"/>
      <c r="V610" s="390"/>
      <c r="W610" s="390"/>
      <c r="X610" s="390"/>
      <c r="Y610" s="390"/>
      <c r="Z610" s="390"/>
      <c r="AA610" s="390"/>
      <c r="AB610" s="390"/>
      <c r="AC610" s="390"/>
      <c r="AD610" s="390"/>
      <c r="AE610" s="390"/>
      <c r="AF610" s="390"/>
      <c r="AG610" s="390"/>
      <c r="AH610" s="390"/>
      <c r="AI610" s="390"/>
      <c r="AJ610" s="390"/>
      <c r="AK610" s="390"/>
      <c r="AL610" s="390"/>
      <c r="AM610" s="390"/>
      <c r="AN610" s="390"/>
      <c r="AO610" s="390"/>
      <c r="AP610" s="390"/>
      <c r="AQ610" s="390"/>
      <c r="AR610" s="390"/>
      <c r="AS610" s="390"/>
      <c r="AT610" s="390"/>
      <c r="AU610" s="390"/>
      <c r="AV610" s="390"/>
      <c r="AW610" s="390"/>
      <c r="AX610" s="390"/>
      <c r="AY610" s="390"/>
      <c r="AZ610" s="390"/>
      <c r="BA610" s="393"/>
      <c r="BB610" s="470"/>
      <c r="BC610" s="393"/>
      <c r="BD610" s="393"/>
      <c r="BE610" s="393"/>
      <c r="BF610" s="393"/>
      <c r="BG610" s="393"/>
      <c r="BH610" s="393"/>
      <c r="BI610" s="393"/>
      <c r="BJ610" s="393"/>
      <c r="BK610" s="393"/>
      <c r="BL610" s="393"/>
      <c r="BM610" s="393"/>
      <c r="BN610" s="393"/>
      <c r="BO610" s="393"/>
      <c r="BP610" s="393"/>
      <c r="BQ610" s="393"/>
      <c r="BR610" s="393"/>
      <c r="BS610" s="393"/>
      <c r="BT610" s="393"/>
      <c r="BU610" s="393"/>
      <c r="BV610" s="393"/>
      <c r="BW610" s="393"/>
      <c r="BX610" s="393"/>
      <c r="BY610" s="393"/>
      <c r="BZ610" s="393"/>
      <c r="CA610" s="393"/>
      <c r="CB610" s="393"/>
      <c r="CC610" s="393"/>
      <c r="CD610" s="393"/>
      <c r="CE610" s="393"/>
      <c r="CF610" s="393"/>
      <c r="CG610" s="393"/>
      <c r="CH610" s="393"/>
      <c r="CI610" s="393"/>
      <c r="CJ610" s="393"/>
      <c r="CK610" s="393"/>
      <c r="CL610" s="393"/>
      <c r="CM610" s="393"/>
      <c r="CN610" s="393"/>
      <c r="CO610" s="393"/>
      <c r="CP610" s="393"/>
      <c r="CQ610" s="393"/>
      <c r="CR610" s="393"/>
      <c r="CS610" s="393"/>
      <c r="CT610" s="393"/>
      <c r="CU610" s="393"/>
      <c r="CV610" s="393"/>
      <c r="CW610" s="393"/>
      <c r="CX610" s="393"/>
      <c r="CY610" s="393"/>
      <c r="CZ610" s="393"/>
    </row>
    <row r="611" s="397" customFormat="true" ht="25.15" customHeight="true" x14ac:dyDescent="0.2">
      <c r="C611" s="1154"/>
      <c r="D611" s="1155"/>
      <c r="E611" s="670"/>
      <c r="F611" s="670"/>
      <c r="G611" s="670"/>
      <c r="H611" s="1154"/>
      <c r="I611" s="1155"/>
      <c r="J611" s="670"/>
      <c r="K611" s="670"/>
      <c r="L611" s="670"/>
      <c r="M611" s="1154"/>
      <c r="N611" s="1155"/>
      <c r="O611" s="670"/>
      <c r="P611" s="670"/>
      <c r="Q611" s="670"/>
      <c r="V611" s="390"/>
      <c r="W611" s="390"/>
      <c r="X611" s="390"/>
      <c r="Y611" s="390"/>
      <c r="Z611" s="390"/>
      <c r="AA611" s="390"/>
      <c r="AB611" s="390"/>
      <c r="AC611" s="390"/>
      <c r="AD611" s="390"/>
      <c r="AE611" s="390"/>
      <c r="AF611" s="390"/>
      <c r="AG611" s="390"/>
      <c r="AH611" s="390"/>
      <c r="AI611" s="390"/>
      <c r="AJ611" s="390"/>
      <c r="AK611" s="390"/>
      <c r="AL611" s="390"/>
      <c r="AM611" s="390"/>
      <c r="AN611" s="390"/>
      <c r="AO611" s="390"/>
      <c r="AP611" s="390"/>
      <c r="AQ611" s="390"/>
      <c r="AR611" s="390"/>
      <c r="AS611" s="390"/>
      <c r="AT611" s="390"/>
      <c r="AU611" s="390"/>
      <c r="AV611" s="390"/>
      <c r="AW611" s="390"/>
      <c r="AX611" s="390"/>
      <c r="AY611" s="390"/>
      <c r="AZ611" s="390"/>
      <c r="BA611" s="393"/>
      <c r="BB611" s="470"/>
      <c r="BC611" s="393"/>
      <c r="BD611" s="393"/>
      <c r="BE611" s="393"/>
      <c r="BF611" s="393"/>
      <c r="BG611" s="393"/>
      <c r="BH611" s="393"/>
      <c r="BI611" s="393"/>
      <c r="BJ611" s="393"/>
      <c r="BK611" s="393"/>
      <c r="BL611" s="393"/>
      <c r="BM611" s="393"/>
      <c r="BN611" s="393"/>
      <c r="BO611" s="393"/>
      <c r="BP611" s="393"/>
      <c r="BQ611" s="393"/>
      <c r="BR611" s="393"/>
      <c r="BS611" s="393"/>
      <c r="BT611" s="393"/>
      <c r="BU611" s="393"/>
      <c r="BV611" s="393"/>
      <c r="BW611" s="393"/>
      <c r="BX611" s="393"/>
      <c r="BY611" s="393"/>
      <c r="BZ611" s="393"/>
      <c r="CA611" s="393"/>
      <c r="CB611" s="393"/>
      <c r="CC611" s="393"/>
      <c r="CD611" s="393"/>
      <c r="CE611" s="393"/>
      <c r="CF611" s="393"/>
      <c r="CG611" s="393"/>
      <c r="CH611" s="393"/>
      <c r="CI611" s="393"/>
      <c r="CJ611" s="393"/>
      <c r="CK611" s="393"/>
      <c r="CL611" s="393"/>
      <c r="CM611" s="393"/>
      <c r="CN611" s="393"/>
      <c r="CO611" s="393"/>
      <c r="CP611" s="393"/>
      <c r="CQ611" s="393"/>
      <c r="CR611" s="393"/>
      <c r="CS611" s="393"/>
      <c r="CT611" s="393"/>
      <c r="CU611" s="393"/>
      <c r="CV611" s="393"/>
      <c r="CW611" s="393"/>
      <c r="CX611" s="393"/>
      <c r="CY611" s="393"/>
      <c r="CZ611" s="393"/>
    </row>
    <row r="612" s="397" customFormat="true" ht="25.15" customHeight="true" x14ac:dyDescent="0.2">
      <c r="C612" s="1154"/>
      <c r="D612" s="1155"/>
      <c r="E612" s="670"/>
      <c r="F612" s="670"/>
      <c r="G612" s="670"/>
      <c r="H612" s="1154"/>
      <c r="I612" s="1155"/>
      <c r="J612" s="670"/>
      <c r="K612" s="670"/>
      <c r="L612" s="670"/>
      <c r="M612" s="1154"/>
      <c r="N612" s="1155"/>
      <c r="O612" s="670"/>
      <c r="P612" s="670"/>
      <c r="Q612" s="670"/>
      <c r="V612" s="390"/>
      <c r="W612" s="390"/>
      <c r="X612" s="390"/>
      <c r="Y612" s="390"/>
      <c r="Z612" s="390"/>
      <c r="AA612" s="390"/>
      <c r="AB612" s="390"/>
      <c r="AC612" s="390"/>
      <c r="AD612" s="390"/>
      <c r="AE612" s="390"/>
      <c r="AF612" s="390"/>
      <c r="AG612" s="390"/>
      <c r="AH612" s="390"/>
      <c r="AI612" s="390"/>
      <c r="AJ612" s="390"/>
      <c r="AK612" s="390"/>
      <c r="AL612" s="390"/>
      <c r="AM612" s="390"/>
      <c r="AN612" s="390"/>
      <c r="AO612" s="390"/>
      <c r="AP612" s="390"/>
      <c r="AQ612" s="390"/>
      <c r="AR612" s="390"/>
      <c r="AS612" s="390"/>
      <c r="AT612" s="390"/>
      <c r="AU612" s="390"/>
      <c r="AV612" s="390"/>
      <c r="AW612" s="390"/>
      <c r="AX612" s="390"/>
      <c r="AY612" s="390"/>
      <c r="AZ612" s="390"/>
      <c r="BA612" s="393"/>
      <c r="BB612" s="470"/>
      <c r="BC612" s="393"/>
      <c r="BD612" s="393"/>
      <c r="BE612" s="393"/>
      <c r="BF612" s="393"/>
      <c r="BG612" s="393"/>
      <c r="BH612" s="393"/>
      <c r="BI612" s="393"/>
      <c r="BJ612" s="393"/>
      <c r="BK612" s="393"/>
      <c r="BL612" s="393"/>
      <c r="BM612" s="393"/>
      <c r="BN612" s="393"/>
      <c r="BO612" s="393"/>
      <c r="BP612" s="393"/>
      <c r="BQ612" s="393"/>
      <c r="BR612" s="393"/>
      <c r="BS612" s="393"/>
      <c r="BT612" s="393"/>
      <c r="BU612" s="393"/>
      <c r="BV612" s="393"/>
      <c r="BW612" s="393"/>
      <c r="BX612" s="393"/>
      <c r="BY612" s="393"/>
      <c r="BZ612" s="393"/>
      <c r="CA612" s="393"/>
      <c r="CB612" s="393"/>
      <c r="CC612" s="393"/>
      <c r="CD612" s="393"/>
      <c r="CE612" s="393"/>
      <c r="CF612" s="393"/>
      <c r="CG612" s="393"/>
      <c r="CH612" s="393"/>
      <c r="CI612" s="393"/>
      <c r="CJ612" s="393"/>
      <c r="CK612" s="393"/>
      <c r="CL612" s="393"/>
      <c r="CM612" s="393"/>
      <c r="CN612" s="393"/>
      <c r="CO612" s="393"/>
      <c r="CP612" s="393"/>
      <c r="CQ612" s="393"/>
      <c r="CR612" s="393"/>
      <c r="CS612" s="393"/>
      <c r="CT612" s="393"/>
      <c r="CU612" s="393"/>
      <c r="CV612" s="393"/>
      <c r="CW612" s="393"/>
      <c r="CX612" s="393"/>
      <c r="CY612" s="393"/>
      <c r="CZ612" s="393"/>
    </row>
    <row r="613" s="397" customFormat="true" ht="25.15" customHeight="true" x14ac:dyDescent="0.2">
      <c r="C613" s="1154"/>
      <c r="D613" s="1155"/>
      <c r="E613" s="670"/>
      <c r="F613" s="670"/>
      <c r="G613" s="670"/>
      <c r="H613" s="1154"/>
      <c r="I613" s="1155"/>
      <c r="J613" s="670"/>
      <c r="K613" s="670"/>
      <c r="L613" s="670"/>
      <c r="M613" s="1154"/>
      <c r="N613" s="1155"/>
      <c r="O613" s="670"/>
      <c r="P613" s="670"/>
      <c r="Q613" s="670"/>
      <c r="V613" s="390"/>
      <c r="W613" s="390"/>
      <c r="X613" s="390"/>
      <c r="Y613" s="390"/>
      <c r="Z613" s="390"/>
      <c r="AA613" s="390"/>
      <c r="AB613" s="390"/>
      <c r="AC613" s="390"/>
      <c r="AD613" s="390"/>
      <c r="AE613" s="390"/>
      <c r="AF613" s="390"/>
      <c r="AG613" s="390"/>
      <c r="AH613" s="390"/>
      <c r="AI613" s="390"/>
      <c r="AJ613" s="390"/>
      <c r="AK613" s="390"/>
      <c r="AL613" s="390"/>
      <c r="AM613" s="390"/>
      <c r="AN613" s="390"/>
      <c r="AO613" s="390"/>
      <c r="AP613" s="390"/>
      <c r="AQ613" s="390"/>
      <c r="AR613" s="390"/>
      <c r="AS613" s="390"/>
      <c r="AT613" s="390"/>
      <c r="AU613" s="390"/>
      <c r="AV613" s="390"/>
      <c r="AW613" s="390"/>
      <c r="AX613" s="390"/>
      <c r="AY613" s="390"/>
      <c r="AZ613" s="390"/>
      <c r="BA613" s="393"/>
      <c r="BB613" s="470"/>
      <c r="BC613" s="393"/>
      <c r="BD613" s="393"/>
      <c r="BE613" s="393"/>
      <c r="BF613" s="393"/>
      <c r="BG613" s="393"/>
      <c r="BH613" s="393"/>
      <c r="BI613" s="393"/>
      <c r="BJ613" s="393"/>
      <c r="BK613" s="393"/>
      <c r="BL613" s="393"/>
      <c r="BM613" s="393"/>
      <c r="BN613" s="393"/>
      <c r="BO613" s="393"/>
      <c r="BP613" s="393"/>
      <c r="BQ613" s="393"/>
      <c r="BR613" s="393"/>
      <c r="BS613" s="393"/>
      <c r="BT613" s="393"/>
      <c r="BU613" s="393"/>
      <c r="BV613" s="393"/>
      <c r="BW613" s="393"/>
      <c r="BX613" s="393"/>
      <c r="BY613" s="393"/>
      <c r="BZ613" s="393"/>
      <c r="CA613" s="393"/>
      <c r="CB613" s="393"/>
      <c r="CC613" s="393"/>
      <c r="CD613" s="393"/>
      <c r="CE613" s="393"/>
      <c r="CF613" s="393"/>
      <c r="CG613" s="393"/>
      <c r="CH613" s="393"/>
      <c r="CI613" s="393"/>
      <c r="CJ613" s="393"/>
      <c r="CK613" s="393"/>
      <c r="CL613" s="393"/>
      <c r="CM613" s="393"/>
      <c r="CN613" s="393"/>
      <c r="CO613" s="393"/>
      <c r="CP613" s="393"/>
      <c r="CQ613" s="393"/>
      <c r="CR613" s="393"/>
      <c r="CS613" s="393"/>
      <c r="CT613" s="393"/>
      <c r="CU613" s="393"/>
      <c r="CV613" s="393"/>
      <c r="CW613" s="393"/>
      <c r="CX613" s="393"/>
      <c r="CY613" s="393"/>
      <c r="CZ613" s="393"/>
    </row>
    <row r="614" s="397" customFormat="true" ht="25.15" customHeight="true" x14ac:dyDescent="0.2">
      <c r="C614" s="1154"/>
      <c r="D614" s="1155"/>
      <c r="E614" s="670"/>
      <c r="F614" s="670"/>
      <c r="G614" s="670"/>
      <c r="H614" s="1154"/>
      <c r="I614" s="1155"/>
      <c r="J614" s="670"/>
      <c r="K614" s="670"/>
      <c r="L614" s="670"/>
      <c r="M614" s="1154"/>
      <c r="N614" s="1155"/>
      <c r="O614" s="670"/>
      <c r="P614" s="670"/>
      <c r="Q614" s="670"/>
      <c r="V614" s="390"/>
      <c r="W614" s="390"/>
      <c r="X614" s="390"/>
      <c r="Y614" s="390"/>
      <c r="Z614" s="390"/>
      <c r="AA614" s="390"/>
      <c r="AB614" s="390"/>
      <c r="AC614" s="390"/>
      <c r="AD614" s="390"/>
      <c r="AE614" s="390"/>
      <c r="AF614" s="390"/>
      <c r="AG614" s="390"/>
      <c r="AH614" s="390"/>
      <c r="AI614" s="390"/>
      <c r="AJ614" s="390"/>
      <c r="AK614" s="390"/>
      <c r="AL614" s="390"/>
      <c r="AM614" s="390"/>
      <c r="AN614" s="390"/>
      <c r="AO614" s="390"/>
      <c r="AP614" s="390"/>
      <c r="AQ614" s="390"/>
      <c r="AR614" s="390"/>
      <c r="AS614" s="390"/>
      <c r="AT614" s="390"/>
      <c r="AU614" s="390"/>
      <c r="AV614" s="390"/>
      <c r="AW614" s="390"/>
      <c r="AX614" s="390"/>
      <c r="AY614" s="390"/>
      <c r="AZ614" s="390"/>
      <c r="BA614" s="393"/>
      <c r="BB614" s="470"/>
      <c r="BC614" s="393"/>
      <c r="BD614" s="393"/>
      <c r="BE614" s="393"/>
      <c r="BF614" s="393"/>
      <c r="BG614" s="393"/>
      <c r="BH614" s="393"/>
      <c r="BI614" s="393"/>
      <c r="BJ614" s="393"/>
      <c r="BK614" s="393"/>
      <c r="BL614" s="393"/>
      <c r="BM614" s="393"/>
      <c r="BN614" s="393"/>
      <c r="BO614" s="393"/>
      <c r="BP614" s="393"/>
      <c r="BQ614" s="393"/>
      <c r="BR614" s="393"/>
      <c r="BS614" s="393"/>
      <c r="BT614" s="393"/>
      <c r="BU614" s="393"/>
      <c r="BV614" s="393"/>
      <c r="BW614" s="393"/>
      <c r="BX614" s="393"/>
      <c r="BY614" s="393"/>
      <c r="BZ614" s="393"/>
      <c r="CA614" s="393"/>
      <c r="CB614" s="393"/>
      <c r="CC614" s="393"/>
      <c r="CD614" s="393"/>
      <c r="CE614" s="393"/>
      <c r="CF614" s="393"/>
      <c r="CG614" s="393"/>
      <c r="CH614" s="393"/>
      <c r="CI614" s="393"/>
      <c r="CJ614" s="393"/>
      <c r="CK614" s="393"/>
      <c r="CL614" s="393"/>
      <c r="CM614" s="393"/>
      <c r="CN614" s="393"/>
      <c r="CO614" s="393"/>
      <c r="CP614" s="393"/>
      <c r="CQ614" s="393"/>
      <c r="CR614" s="393"/>
      <c r="CS614" s="393"/>
      <c r="CT614" s="393"/>
      <c r="CU614" s="393"/>
      <c r="CV614" s="393"/>
      <c r="CW614" s="393"/>
      <c r="CX614" s="393"/>
      <c r="CY614" s="393"/>
      <c r="CZ614" s="393"/>
    </row>
    <row r="615" s="397" customFormat="true" ht="25.15" customHeight="true" x14ac:dyDescent="0.2">
      <c r="C615" s="1154"/>
      <c r="D615" s="1155"/>
      <c r="E615" s="670"/>
      <c r="F615" s="670"/>
      <c r="G615" s="670"/>
      <c r="H615" s="1154"/>
      <c r="I615" s="1155"/>
      <c r="J615" s="670"/>
      <c r="K615" s="670"/>
      <c r="L615" s="670"/>
      <c r="M615" s="1154"/>
      <c r="N615" s="1155"/>
      <c r="O615" s="670"/>
      <c r="P615" s="670"/>
      <c r="Q615" s="670"/>
      <c r="V615" s="390"/>
      <c r="W615" s="390"/>
      <c r="X615" s="390"/>
      <c r="Y615" s="390"/>
      <c r="Z615" s="390"/>
      <c r="AA615" s="390"/>
      <c r="AB615" s="390"/>
      <c r="AC615" s="390"/>
      <c r="AD615" s="390"/>
      <c r="AE615" s="390"/>
      <c r="AF615" s="390"/>
      <c r="AG615" s="390"/>
      <c r="AH615" s="390"/>
      <c r="AI615" s="390"/>
      <c r="AJ615" s="390"/>
      <c r="AK615" s="390"/>
      <c r="AL615" s="390"/>
      <c r="AM615" s="390"/>
      <c r="AN615" s="390"/>
      <c r="AO615" s="390"/>
      <c r="AP615" s="390"/>
      <c r="AQ615" s="390"/>
      <c r="AR615" s="390"/>
      <c r="AS615" s="390"/>
      <c r="AT615" s="390"/>
      <c r="AU615" s="390"/>
      <c r="AV615" s="390"/>
      <c r="AW615" s="390"/>
      <c r="AX615" s="390"/>
      <c r="AY615" s="390"/>
      <c r="AZ615" s="390"/>
      <c r="BA615" s="393"/>
      <c r="BB615" s="470"/>
      <c r="BC615" s="393"/>
      <c r="BD615" s="393"/>
      <c r="BE615" s="393"/>
      <c r="BF615" s="393"/>
      <c r="BG615" s="393"/>
      <c r="BH615" s="393"/>
      <c r="BI615" s="393"/>
      <c r="BJ615" s="393"/>
      <c r="BK615" s="393"/>
      <c r="BL615" s="393"/>
      <c r="BM615" s="393"/>
      <c r="BN615" s="393"/>
      <c r="BO615" s="393"/>
      <c r="BP615" s="393"/>
      <c r="BQ615" s="393"/>
      <c r="BR615" s="393"/>
      <c r="BS615" s="393"/>
      <c r="BT615" s="393"/>
      <c r="BU615" s="393"/>
      <c r="BV615" s="393"/>
      <c r="BW615" s="393"/>
      <c r="BX615" s="393"/>
      <c r="BY615" s="393"/>
      <c r="BZ615" s="393"/>
      <c r="CA615" s="393"/>
      <c r="CB615" s="393"/>
      <c r="CC615" s="393"/>
      <c r="CD615" s="393"/>
      <c r="CE615" s="393"/>
      <c r="CF615" s="393"/>
      <c r="CG615" s="393"/>
      <c r="CH615" s="393"/>
      <c r="CI615" s="393"/>
      <c r="CJ615" s="393"/>
      <c r="CK615" s="393"/>
      <c r="CL615" s="393"/>
      <c r="CM615" s="393"/>
      <c r="CN615" s="393"/>
      <c r="CO615" s="393"/>
      <c r="CP615" s="393"/>
      <c r="CQ615" s="393"/>
      <c r="CR615" s="393"/>
      <c r="CS615" s="393"/>
      <c r="CT615" s="393"/>
      <c r="CU615" s="393"/>
      <c r="CV615" s="393"/>
      <c r="CW615" s="393"/>
      <c r="CX615" s="393"/>
      <c r="CY615" s="393"/>
      <c r="CZ615" s="393"/>
    </row>
    <row r="616" s="397" customFormat="true" ht="25.15" customHeight="true" x14ac:dyDescent="0.2">
      <c r="C616" s="1154"/>
      <c r="D616" s="1155"/>
      <c r="E616" s="670"/>
      <c r="F616" s="670"/>
      <c r="G616" s="670"/>
      <c r="H616" s="1154"/>
      <c r="I616" s="1155"/>
      <c r="J616" s="670"/>
      <c r="K616" s="670"/>
      <c r="L616" s="670"/>
      <c r="M616" s="1154"/>
      <c r="N616" s="1155"/>
      <c r="O616" s="670"/>
      <c r="P616" s="670"/>
      <c r="Q616" s="670"/>
      <c r="V616" s="390"/>
      <c r="W616" s="390"/>
      <c r="X616" s="390"/>
      <c r="Y616" s="390"/>
      <c r="Z616" s="390"/>
      <c r="AA616" s="390"/>
      <c r="AB616" s="390"/>
      <c r="AC616" s="390"/>
      <c r="AD616" s="390"/>
      <c r="AE616" s="390"/>
      <c r="AF616" s="390"/>
      <c r="AG616" s="390"/>
      <c r="AH616" s="390"/>
      <c r="AI616" s="390"/>
      <c r="AJ616" s="390"/>
      <c r="AK616" s="390"/>
      <c r="AL616" s="390"/>
      <c r="AM616" s="390"/>
      <c r="AN616" s="390"/>
      <c r="AO616" s="390"/>
      <c r="AP616" s="390"/>
      <c r="AQ616" s="390"/>
      <c r="AR616" s="390"/>
      <c r="AS616" s="390"/>
      <c r="AT616" s="390"/>
      <c r="AU616" s="390"/>
      <c r="AV616" s="390"/>
      <c r="AW616" s="390"/>
      <c r="AX616" s="390"/>
      <c r="AY616" s="390"/>
      <c r="AZ616" s="390"/>
      <c r="BA616" s="393"/>
      <c r="BB616" s="470"/>
      <c r="BC616" s="393"/>
      <c r="BD616" s="393"/>
      <c r="BE616" s="393"/>
      <c r="BF616" s="393"/>
      <c r="BG616" s="393"/>
      <c r="BH616" s="393"/>
      <c r="BI616" s="393"/>
      <c r="BJ616" s="393"/>
      <c r="BK616" s="393"/>
      <c r="BL616" s="393"/>
      <c r="BM616" s="393"/>
      <c r="BN616" s="393"/>
      <c r="BO616" s="393"/>
      <c r="BP616" s="393"/>
      <c r="BQ616" s="393"/>
      <c r="BR616" s="393"/>
      <c r="BS616" s="393"/>
      <c r="BT616" s="393"/>
      <c r="BU616" s="393"/>
      <c r="BV616" s="393"/>
      <c r="BW616" s="393"/>
      <c r="BX616" s="393"/>
      <c r="BY616" s="393"/>
      <c r="BZ616" s="393"/>
      <c r="CA616" s="393"/>
      <c r="CB616" s="393"/>
      <c r="CC616" s="393"/>
      <c r="CD616" s="393"/>
      <c r="CE616" s="393"/>
      <c r="CF616" s="393"/>
      <c r="CG616" s="393"/>
      <c r="CH616" s="393"/>
      <c r="CI616" s="393"/>
      <c r="CJ616" s="393"/>
      <c r="CK616" s="393"/>
      <c r="CL616" s="393"/>
      <c r="CM616" s="393"/>
      <c r="CN616" s="393"/>
      <c r="CO616" s="393"/>
      <c r="CP616" s="393"/>
      <c r="CQ616" s="393"/>
      <c r="CR616" s="393"/>
      <c r="CS616" s="393"/>
      <c r="CT616" s="393"/>
      <c r="CU616" s="393"/>
      <c r="CV616" s="393"/>
      <c r="CW616" s="393"/>
      <c r="CX616" s="393"/>
      <c r="CY616" s="393"/>
      <c r="CZ616" s="393"/>
    </row>
    <row r="617" s="397" customFormat="true" ht="25.15" customHeight="true" x14ac:dyDescent="0.2">
      <c r="C617" s="1154"/>
      <c r="D617" s="1155"/>
      <c r="E617" s="670"/>
      <c r="F617" s="670"/>
      <c r="G617" s="670"/>
      <c r="H617" s="1154"/>
      <c r="I617" s="1155"/>
      <c r="J617" s="670"/>
      <c r="K617" s="670"/>
      <c r="L617" s="670"/>
      <c r="M617" s="1154"/>
      <c r="N617" s="1155"/>
      <c r="O617" s="670"/>
      <c r="P617" s="670"/>
      <c r="Q617" s="670"/>
      <c r="V617" s="390"/>
      <c r="W617" s="390"/>
      <c r="X617" s="390"/>
      <c r="Y617" s="390"/>
      <c r="Z617" s="390"/>
      <c r="AA617" s="390"/>
      <c r="AB617" s="390"/>
      <c r="AC617" s="390"/>
      <c r="AD617" s="390"/>
      <c r="AE617" s="390"/>
      <c r="AF617" s="390"/>
      <c r="AG617" s="390"/>
      <c r="AH617" s="390"/>
      <c r="AI617" s="390"/>
      <c r="AJ617" s="390"/>
      <c r="AK617" s="390"/>
      <c r="AL617" s="390"/>
      <c r="AM617" s="390"/>
      <c r="AN617" s="390"/>
      <c r="AO617" s="390"/>
      <c r="AP617" s="390"/>
      <c r="AQ617" s="390"/>
      <c r="AR617" s="390"/>
      <c r="AS617" s="390"/>
      <c r="AT617" s="390"/>
      <c r="AU617" s="390"/>
      <c r="AV617" s="390"/>
      <c r="AW617" s="390"/>
      <c r="AX617" s="390"/>
      <c r="AY617" s="390"/>
      <c r="AZ617" s="390"/>
      <c r="BA617" s="393"/>
      <c r="BB617" s="470"/>
      <c r="BC617" s="393"/>
      <c r="BD617" s="393"/>
      <c r="BE617" s="393"/>
      <c r="BF617" s="393"/>
      <c r="BG617" s="393"/>
      <c r="BH617" s="393"/>
      <c r="BI617" s="393"/>
      <c r="BJ617" s="393"/>
      <c r="BK617" s="393"/>
      <c r="BL617" s="393"/>
      <c r="BM617" s="393"/>
      <c r="BN617" s="393"/>
      <c r="BO617" s="393"/>
      <c r="BP617" s="393"/>
      <c r="BQ617" s="393"/>
      <c r="BR617" s="393"/>
      <c r="BS617" s="393"/>
      <c r="BT617" s="393"/>
      <c r="BU617" s="393"/>
      <c r="BV617" s="393"/>
      <c r="BW617" s="393"/>
      <c r="BX617" s="393"/>
      <c r="BY617" s="393"/>
      <c r="BZ617" s="393"/>
      <c r="CA617" s="393"/>
      <c r="CB617" s="393"/>
      <c r="CC617" s="393"/>
      <c r="CD617" s="393"/>
      <c r="CE617" s="393"/>
      <c r="CF617" s="393"/>
      <c r="CG617" s="393"/>
      <c r="CH617" s="393"/>
      <c r="CI617" s="393"/>
      <c r="CJ617" s="393"/>
      <c r="CK617" s="393"/>
      <c r="CL617" s="393"/>
      <c r="CM617" s="393"/>
      <c r="CN617" s="393"/>
      <c r="CO617" s="393"/>
      <c r="CP617" s="393"/>
      <c r="CQ617" s="393"/>
      <c r="CR617" s="393"/>
      <c r="CS617" s="393"/>
      <c r="CT617" s="393"/>
      <c r="CU617" s="393"/>
      <c r="CV617" s="393"/>
      <c r="CW617" s="393"/>
      <c r="CX617" s="393"/>
      <c r="CY617" s="393"/>
      <c r="CZ617" s="393"/>
    </row>
    <row r="618" s="397" customFormat="true" ht="25.15" customHeight="true" x14ac:dyDescent="0.2">
      <c r="C618" s="1154"/>
      <c r="D618" s="1155"/>
      <c r="E618" s="670"/>
      <c r="F618" s="670"/>
      <c r="G618" s="670"/>
      <c r="H618" s="1154"/>
      <c r="I618" s="1155"/>
      <c r="J618" s="670"/>
      <c r="K618" s="670"/>
      <c r="L618" s="670"/>
      <c r="M618" s="1154"/>
      <c r="N618" s="1155"/>
      <c r="O618" s="670"/>
      <c r="P618" s="670"/>
      <c r="Q618" s="670"/>
      <c r="V618" s="390"/>
      <c r="W618" s="390"/>
      <c r="X618" s="390"/>
      <c r="Y618" s="390"/>
      <c r="Z618" s="390"/>
      <c r="AA618" s="390"/>
      <c r="AB618" s="390"/>
      <c r="AC618" s="390"/>
      <c r="AD618" s="390"/>
      <c r="AE618" s="390"/>
      <c r="AF618" s="390"/>
      <c r="AG618" s="390"/>
      <c r="AH618" s="390"/>
      <c r="AI618" s="390"/>
      <c r="AJ618" s="390"/>
      <c r="AK618" s="390"/>
      <c r="AL618" s="390"/>
      <c r="AM618" s="390"/>
      <c r="AN618" s="390"/>
      <c r="AO618" s="390"/>
      <c r="AP618" s="390"/>
      <c r="AQ618" s="390"/>
      <c r="AR618" s="390"/>
      <c r="AS618" s="390"/>
      <c r="AT618" s="390"/>
      <c r="AU618" s="390"/>
      <c r="AV618" s="390"/>
      <c r="AW618" s="390"/>
      <c r="AX618" s="390"/>
      <c r="AY618" s="390"/>
      <c r="AZ618" s="390"/>
      <c r="BA618" s="393"/>
      <c r="BB618" s="470"/>
      <c r="BC618" s="393"/>
      <c r="BD618" s="393"/>
      <c r="BE618" s="393"/>
      <c r="BF618" s="393"/>
      <c r="BG618" s="393"/>
      <c r="BH618" s="393"/>
      <c r="BI618" s="393"/>
      <c r="BJ618" s="393"/>
      <c r="BK618" s="393"/>
      <c r="BL618" s="393"/>
      <c r="BM618" s="393"/>
      <c r="BN618" s="393"/>
      <c r="BO618" s="393"/>
      <c r="BP618" s="393"/>
      <c r="BQ618" s="393"/>
      <c r="BR618" s="393"/>
      <c r="BS618" s="393"/>
      <c r="BT618" s="393"/>
      <c r="BU618" s="393"/>
      <c r="BV618" s="393"/>
      <c r="BW618" s="393"/>
      <c r="BX618" s="393"/>
      <c r="BY618" s="393"/>
      <c r="BZ618" s="393"/>
      <c r="CA618" s="393"/>
      <c r="CB618" s="393"/>
      <c r="CC618" s="393"/>
      <c r="CD618" s="393"/>
      <c r="CE618" s="393"/>
      <c r="CF618" s="393"/>
      <c r="CG618" s="393"/>
      <c r="CH618" s="393"/>
      <c r="CI618" s="393"/>
      <c r="CJ618" s="393"/>
      <c r="CK618" s="393"/>
      <c r="CL618" s="393"/>
      <c r="CM618" s="393"/>
      <c r="CN618" s="393"/>
      <c r="CO618" s="393"/>
      <c r="CP618" s="393"/>
      <c r="CQ618" s="393"/>
      <c r="CR618" s="393"/>
      <c r="CS618" s="393"/>
      <c r="CT618" s="393"/>
      <c r="CU618" s="393"/>
      <c r="CV618" s="393"/>
      <c r="CW618" s="393"/>
      <c r="CX618" s="393"/>
      <c r="CY618" s="393"/>
      <c r="CZ618" s="393"/>
    </row>
    <row r="619" s="397" customFormat="true" ht="25.15" customHeight="true" x14ac:dyDescent="0.2">
      <c r="C619" s="1154"/>
      <c r="D619" s="1155"/>
      <c r="E619" s="670"/>
      <c r="F619" s="670"/>
      <c r="G619" s="670"/>
      <c r="H619" s="1154"/>
      <c r="I619" s="1155"/>
      <c r="J619" s="670"/>
      <c r="K619" s="670"/>
      <c r="L619" s="670"/>
      <c r="M619" s="1154"/>
      <c r="N619" s="1155"/>
      <c r="O619" s="670"/>
      <c r="P619" s="670"/>
      <c r="Q619" s="670"/>
      <c r="V619" s="390"/>
      <c r="W619" s="390"/>
      <c r="X619" s="390"/>
      <c r="Y619" s="390"/>
      <c r="Z619" s="390"/>
      <c r="AA619" s="390"/>
      <c r="AB619" s="390"/>
      <c r="AC619" s="390"/>
      <c r="AD619" s="390"/>
      <c r="AE619" s="390"/>
      <c r="AF619" s="390"/>
      <c r="AG619" s="390"/>
      <c r="AH619" s="390"/>
      <c r="AI619" s="390"/>
      <c r="AJ619" s="390"/>
      <c r="AK619" s="390"/>
      <c r="AL619" s="390"/>
      <c r="AM619" s="390"/>
      <c r="AN619" s="390"/>
      <c r="AO619" s="390"/>
      <c r="AP619" s="390"/>
      <c r="AQ619" s="390"/>
      <c r="AR619" s="390"/>
      <c r="AS619" s="390"/>
      <c r="AT619" s="390"/>
      <c r="AU619" s="390"/>
      <c r="AV619" s="390"/>
      <c r="AW619" s="390"/>
      <c r="AX619" s="390"/>
      <c r="AY619" s="390"/>
      <c r="AZ619" s="390"/>
      <c r="BA619" s="393"/>
      <c r="BB619" s="470"/>
      <c r="BC619" s="393"/>
      <c r="BD619" s="393"/>
      <c r="BE619" s="393"/>
      <c r="BF619" s="393"/>
      <c r="BG619" s="393"/>
      <c r="BH619" s="393"/>
      <c r="BI619" s="393"/>
      <c r="BJ619" s="393"/>
      <c r="BK619" s="393"/>
      <c r="BL619" s="393"/>
      <c r="BM619" s="393"/>
      <c r="BN619" s="393"/>
      <c r="BO619" s="393"/>
      <c r="BP619" s="393"/>
      <c r="BQ619" s="393"/>
      <c r="BR619" s="393"/>
      <c r="BS619" s="393"/>
      <c r="BT619" s="393"/>
      <c r="BU619" s="393"/>
      <c r="BV619" s="393"/>
      <c r="BW619" s="393"/>
      <c r="BX619" s="393"/>
      <c r="BY619" s="393"/>
      <c r="BZ619" s="393"/>
      <c r="CA619" s="393"/>
      <c r="CB619" s="393"/>
      <c r="CC619" s="393"/>
      <c r="CD619" s="393"/>
      <c r="CE619" s="393"/>
      <c r="CF619" s="393"/>
      <c r="CG619" s="393"/>
      <c r="CH619" s="393"/>
      <c r="CI619" s="393"/>
      <c r="CJ619" s="393"/>
      <c r="CK619" s="393"/>
      <c r="CL619" s="393"/>
      <c r="CM619" s="393"/>
      <c r="CN619" s="393"/>
      <c r="CO619" s="393"/>
      <c r="CP619" s="393"/>
      <c r="CQ619" s="393"/>
      <c r="CR619" s="393"/>
      <c r="CS619" s="393"/>
      <c r="CT619" s="393"/>
      <c r="CU619" s="393"/>
      <c r="CV619" s="393"/>
      <c r="CW619" s="393"/>
      <c r="CX619" s="393"/>
      <c r="CY619" s="393"/>
      <c r="CZ619" s="393"/>
    </row>
    <row r="620" s="397" customFormat="true" ht="25.15" customHeight="true" x14ac:dyDescent="0.2">
      <c r="C620" s="1154"/>
      <c r="D620" s="1155"/>
      <c r="E620" s="670"/>
      <c r="F620" s="670"/>
      <c r="G620" s="670"/>
      <c r="H620" s="1154"/>
      <c r="I620" s="1155"/>
      <c r="J620" s="670"/>
      <c r="K620" s="670"/>
      <c r="L620" s="670"/>
      <c r="M620" s="1154"/>
      <c r="N620" s="1155"/>
      <c r="O620" s="670"/>
      <c r="P620" s="670"/>
      <c r="Q620" s="670"/>
      <c r="V620" s="390"/>
      <c r="W620" s="390"/>
      <c r="X620" s="390"/>
      <c r="Y620" s="390"/>
      <c r="Z620" s="390"/>
      <c r="AA620" s="390"/>
      <c r="AB620" s="390"/>
      <c r="AC620" s="390"/>
      <c r="AD620" s="390"/>
      <c r="AE620" s="390"/>
      <c r="AF620" s="390"/>
      <c r="AG620" s="390"/>
      <c r="AH620" s="390"/>
      <c r="AI620" s="390"/>
      <c r="AJ620" s="390"/>
      <c r="AK620" s="390"/>
      <c r="AL620" s="390"/>
      <c r="AM620" s="390"/>
      <c r="AN620" s="390"/>
      <c r="AO620" s="390"/>
      <c r="AP620" s="390"/>
      <c r="AQ620" s="390"/>
      <c r="AR620" s="390"/>
      <c r="AS620" s="390"/>
      <c r="AT620" s="390"/>
      <c r="AU620" s="390"/>
      <c r="AV620" s="390"/>
      <c r="AW620" s="390"/>
      <c r="AX620" s="390"/>
      <c r="AY620" s="390"/>
      <c r="AZ620" s="390"/>
      <c r="BA620" s="393"/>
      <c r="BB620" s="470"/>
      <c r="BC620" s="393"/>
      <c r="BD620" s="393"/>
      <c r="BE620" s="393"/>
      <c r="BF620" s="393"/>
      <c r="BG620" s="393"/>
      <c r="BH620" s="393"/>
      <c r="BI620" s="393"/>
      <c r="BJ620" s="393"/>
      <c r="BK620" s="393"/>
      <c r="BL620" s="393"/>
      <c r="BM620" s="393"/>
      <c r="BN620" s="393"/>
      <c r="BO620" s="393"/>
      <c r="BP620" s="393"/>
      <c r="BQ620" s="393"/>
      <c r="BR620" s="393"/>
      <c r="BS620" s="393"/>
      <c r="BT620" s="393"/>
      <c r="BU620" s="393"/>
      <c r="BV620" s="393"/>
      <c r="BW620" s="393"/>
      <c r="BX620" s="393"/>
      <c r="BY620" s="393"/>
      <c r="BZ620" s="393"/>
      <c r="CA620" s="393"/>
      <c r="CB620" s="393"/>
      <c r="CC620" s="393"/>
      <c r="CD620" s="393"/>
      <c r="CE620" s="393"/>
      <c r="CF620" s="393"/>
      <c r="CG620" s="393"/>
      <c r="CH620" s="393"/>
      <c r="CI620" s="393"/>
      <c r="CJ620" s="393"/>
      <c r="CK620" s="393"/>
      <c r="CL620" s="393"/>
      <c r="CM620" s="393"/>
      <c r="CN620" s="393"/>
      <c r="CO620" s="393"/>
      <c r="CP620" s="393"/>
      <c r="CQ620" s="393"/>
      <c r="CR620" s="393"/>
      <c r="CS620" s="393"/>
      <c r="CT620" s="393"/>
      <c r="CU620" s="393"/>
      <c r="CV620" s="393"/>
      <c r="CW620" s="393"/>
      <c r="CX620" s="393"/>
      <c r="CY620" s="393"/>
      <c r="CZ620" s="393"/>
    </row>
    <row r="621" s="397" customFormat="true" ht="25.15" customHeight="true" x14ac:dyDescent="0.2">
      <c r="C621" s="1154"/>
      <c r="D621" s="1155"/>
      <c r="E621" s="670"/>
      <c r="F621" s="670"/>
      <c r="G621" s="670"/>
      <c r="H621" s="1154"/>
      <c r="I621" s="1155"/>
      <c r="J621" s="670"/>
      <c r="K621" s="670"/>
      <c r="L621" s="670"/>
      <c r="M621" s="1154"/>
      <c r="N621" s="1155"/>
      <c r="O621" s="670"/>
      <c r="P621" s="670"/>
      <c r="Q621" s="670"/>
      <c r="V621" s="390"/>
      <c r="W621" s="390"/>
      <c r="X621" s="390"/>
      <c r="Y621" s="390"/>
      <c r="Z621" s="390"/>
      <c r="AA621" s="390"/>
      <c r="AB621" s="390"/>
      <c r="AC621" s="390"/>
      <c r="AD621" s="390"/>
      <c r="AE621" s="390"/>
      <c r="AF621" s="390"/>
      <c r="AG621" s="390"/>
      <c r="AH621" s="390"/>
      <c r="AI621" s="390"/>
      <c r="AJ621" s="390"/>
      <c r="AK621" s="390"/>
      <c r="AL621" s="390"/>
      <c r="AM621" s="390"/>
      <c r="AN621" s="390"/>
      <c r="AO621" s="390"/>
      <c r="AP621" s="390"/>
      <c r="AQ621" s="390"/>
      <c r="AR621" s="390"/>
      <c r="AS621" s="390"/>
      <c r="AT621" s="390"/>
      <c r="AU621" s="390"/>
      <c r="AV621" s="390"/>
      <c r="AW621" s="390"/>
      <c r="AX621" s="390"/>
      <c r="AY621" s="390"/>
      <c r="AZ621" s="390"/>
      <c r="BA621" s="393"/>
      <c r="BB621" s="470"/>
      <c r="BC621" s="393"/>
      <c r="BD621" s="393"/>
      <c r="BE621" s="393"/>
      <c r="BF621" s="393"/>
      <c r="BG621" s="393"/>
      <c r="BH621" s="393"/>
      <c r="BI621" s="393"/>
      <c r="BJ621" s="393"/>
      <c r="BK621" s="393"/>
      <c r="BL621" s="393"/>
      <c r="BM621" s="393"/>
      <c r="BN621" s="393"/>
      <c r="BO621" s="393"/>
      <c r="BP621" s="393"/>
      <c r="BQ621" s="393"/>
      <c r="BR621" s="393"/>
      <c r="BS621" s="393"/>
      <c r="BT621" s="393"/>
      <c r="BU621" s="393"/>
      <c r="BV621" s="393"/>
      <c r="BW621" s="393"/>
      <c r="BX621" s="393"/>
      <c r="BY621" s="393"/>
      <c r="BZ621" s="393"/>
      <c r="CA621" s="393"/>
      <c r="CB621" s="393"/>
      <c r="CC621" s="393"/>
      <c r="CD621" s="393"/>
      <c r="CE621" s="393"/>
      <c r="CF621" s="393"/>
      <c r="CG621" s="393"/>
      <c r="CH621" s="393"/>
      <c r="CI621" s="393"/>
      <c r="CJ621" s="393"/>
      <c r="CK621" s="393"/>
      <c r="CL621" s="393"/>
      <c r="CM621" s="393"/>
      <c r="CN621" s="393"/>
      <c r="CO621" s="393"/>
      <c r="CP621" s="393"/>
      <c r="CQ621" s="393"/>
      <c r="CR621" s="393"/>
      <c r="CS621" s="393"/>
      <c r="CT621" s="393"/>
      <c r="CU621" s="393"/>
      <c r="CV621" s="393"/>
      <c r="CW621" s="393"/>
      <c r="CX621" s="393"/>
      <c r="CY621" s="393"/>
      <c r="CZ621" s="393"/>
    </row>
    <row r="622" s="397" customFormat="true" ht="25.15" customHeight="true" x14ac:dyDescent="0.2">
      <c r="C622" s="1154"/>
      <c r="D622" s="1155"/>
      <c r="E622" s="670"/>
      <c r="F622" s="670"/>
      <c r="G622" s="670"/>
      <c r="H622" s="1154"/>
      <c r="I622" s="1155"/>
      <c r="J622" s="670"/>
      <c r="K622" s="670"/>
      <c r="L622" s="670"/>
      <c r="M622" s="1154"/>
      <c r="N622" s="1155"/>
      <c r="O622" s="670"/>
      <c r="P622" s="670"/>
      <c r="Q622" s="670"/>
      <c r="V622" s="390"/>
      <c r="W622" s="390"/>
      <c r="X622" s="390"/>
      <c r="Y622" s="390"/>
      <c r="Z622" s="390"/>
      <c r="AA622" s="390"/>
      <c r="AB622" s="390"/>
      <c r="AC622" s="390"/>
      <c r="AD622" s="390"/>
      <c r="AE622" s="390"/>
      <c r="AF622" s="390"/>
      <c r="AG622" s="390"/>
      <c r="AH622" s="390"/>
      <c r="AI622" s="390"/>
      <c r="AJ622" s="390"/>
      <c r="AK622" s="390"/>
      <c r="AL622" s="390"/>
      <c r="AM622" s="390"/>
      <c r="AN622" s="390"/>
      <c r="AO622" s="390"/>
      <c r="AP622" s="390"/>
      <c r="AQ622" s="390"/>
      <c r="AR622" s="390"/>
      <c r="AS622" s="390"/>
      <c r="AT622" s="390"/>
      <c r="AU622" s="390"/>
      <c r="AV622" s="390"/>
      <c r="AW622" s="390"/>
      <c r="AX622" s="390"/>
      <c r="AY622" s="390"/>
      <c r="AZ622" s="390"/>
      <c r="BA622" s="393"/>
      <c r="BB622" s="470"/>
      <c r="BC622" s="393"/>
      <c r="BD622" s="393"/>
      <c r="BE622" s="393"/>
      <c r="BF622" s="393"/>
      <c r="BG622" s="393"/>
      <c r="BH622" s="393"/>
      <c r="BI622" s="393"/>
      <c r="BJ622" s="393"/>
      <c r="BK622" s="393"/>
      <c r="BL622" s="393"/>
      <c r="BM622" s="393"/>
      <c r="BN622" s="393"/>
      <c r="BO622" s="393"/>
      <c r="BP622" s="393"/>
      <c r="BQ622" s="393"/>
      <c r="BR622" s="393"/>
      <c r="BS622" s="393"/>
      <c r="BT622" s="393"/>
      <c r="BU622" s="393"/>
      <c r="BV622" s="393"/>
      <c r="BW622" s="393"/>
      <c r="BX622" s="393"/>
      <c r="BY622" s="393"/>
      <c r="BZ622" s="393"/>
      <c r="CA622" s="393"/>
      <c r="CB622" s="393"/>
      <c r="CC622" s="393"/>
      <c r="CD622" s="393"/>
      <c r="CE622" s="393"/>
      <c r="CF622" s="393"/>
      <c r="CG622" s="393"/>
      <c r="CH622" s="393"/>
      <c r="CI622" s="393"/>
      <c r="CJ622" s="393"/>
      <c r="CK622" s="393"/>
      <c r="CL622" s="393"/>
      <c r="CM622" s="393"/>
      <c r="CN622" s="393"/>
      <c r="CO622" s="393"/>
      <c r="CP622" s="393"/>
      <c r="CQ622" s="393"/>
      <c r="CR622" s="393"/>
      <c r="CS622" s="393"/>
      <c r="CT622" s="393"/>
      <c r="CU622" s="393"/>
      <c r="CV622" s="393"/>
      <c r="CW622" s="393"/>
      <c r="CX622" s="393"/>
      <c r="CY622" s="393"/>
      <c r="CZ622" s="393"/>
    </row>
    <row r="623" s="397" customFormat="true" ht="25.15" customHeight="true" x14ac:dyDescent="0.2">
      <c r="C623" s="1154"/>
      <c r="D623" s="1155"/>
      <c r="E623" s="670"/>
      <c r="F623" s="670"/>
      <c r="G623" s="670"/>
      <c r="H623" s="1154"/>
      <c r="I623" s="1155"/>
      <c r="J623" s="670"/>
      <c r="K623" s="670"/>
      <c r="L623" s="670"/>
      <c r="M623" s="1154"/>
      <c r="N623" s="1155"/>
      <c r="O623" s="670"/>
      <c r="P623" s="670"/>
      <c r="Q623" s="670"/>
      <c r="V623" s="390"/>
      <c r="W623" s="390"/>
      <c r="X623" s="390"/>
      <c r="Y623" s="390"/>
      <c r="Z623" s="390"/>
      <c r="AA623" s="390"/>
      <c r="AB623" s="390"/>
      <c r="AC623" s="390"/>
      <c r="AD623" s="390"/>
      <c r="AE623" s="390"/>
      <c r="AF623" s="390"/>
      <c r="AG623" s="390"/>
      <c r="AH623" s="390"/>
      <c r="AI623" s="390"/>
      <c r="AJ623" s="390"/>
      <c r="AK623" s="390"/>
      <c r="AL623" s="390"/>
      <c r="AM623" s="390"/>
      <c r="AN623" s="390"/>
      <c r="AO623" s="390"/>
      <c r="AP623" s="390"/>
      <c r="AQ623" s="390"/>
      <c r="AR623" s="390"/>
      <c r="AS623" s="390"/>
      <c r="AT623" s="390"/>
      <c r="AU623" s="390"/>
      <c r="AV623" s="390"/>
      <c r="AW623" s="390"/>
      <c r="AX623" s="390"/>
      <c r="AY623" s="390"/>
      <c r="AZ623" s="390"/>
      <c r="BA623" s="393"/>
      <c r="BB623" s="470"/>
      <c r="BC623" s="393"/>
      <c r="BD623" s="393"/>
      <c r="BE623" s="393"/>
      <c r="BF623" s="393"/>
      <c r="BG623" s="393"/>
      <c r="BH623" s="393"/>
      <c r="BI623" s="393"/>
      <c r="BJ623" s="393"/>
      <c r="BK623" s="393"/>
      <c r="BL623" s="393"/>
      <c r="BM623" s="393"/>
      <c r="BN623" s="393"/>
      <c r="BO623" s="393"/>
      <c r="BP623" s="393"/>
      <c r="BQ623" s="393"/>
      <c r="BR623" s="393"/>
      <c r="BS623" s="393"/>
      <c r="BT623" s="393"/>
      <c r="BU623" s="393"/>
      <c r="BV623" s="393"/>
      <c r="BW623" s="393"/>
      <c r="BX623" s="393"/>
      <c r="BY623" s="393"/>
      <c r="BZ623" s="393"/>
      <c r="CA623" s="393"/>
      <c r="CB623" s="393"/>
      <c r="CC623" s="393"/>
      <c r="CD623" s="393"/>
      <c r="CE623" s="393"/>
      <c r="CF623" s="393"/>
      <c r="CG623" s="393"/>
      <c r="CH623" s="393"/>
      <c r="CI623" s="393"/>
      <c r="CJ623" s="393"/>
      <c r="CK623" s="393"/>
      <c r="CL623" s="393"/>
      <c r="CM623" s="393"/>
      <c r="CN623" s="393"/>
      <c r="CO623" s="393"/>
      <c r="CP623" s="393"/>
      <c r="CQ623" s="393"/>
      <c r="CR623" s="393"/>
      <c r="CS623" s="393"/>
      <c r="CT623" s="393"/>
      <c r="CU623" s="393"/>
      <c r="CV623" s="393"/>
      <c r="CW623" s="393"/>
      <c r="CX623" s="393"/>
      <c r="CY623" s="393"/>
      <c r="CZ623" s="393"/>
    </row>
    <row r="624" s="397" customFormat="true" ht="25.15" customHeight="true" x14ac:dyDescent="0.2">
      <c r="C624" s="1154"/>
      <c r="D624" s="1155"/>
      <c r="E624" s="670"/>
      <c r="F624" s="670"/>
      <c r="G624" s="670"/>
      <c r="H624" s="1154"/>
      <c r="I624" s="1155"/>
      <c r="J624" s="670"/>
      <c r="K624" s="670"/>
      <c r="L624" s="670"/>
      <c r="M624" s="1154"/>
      <c r="N624" s="1155"/>
      <c r="O624" s="670"/>
      <c r="P624" s="670"/>
      <c r="Q624" s="670"/>
      <c r="V624" s="390"/>
      <c r="W624" s="390"/>
      <c r="X624" s="390"/>
      <c r="Y624" s="390"/>
      <c r="Z624" s="390"/>
      <c r="AA624" s="390"/>
      <c r="AB624" s="390"/>
      <c r="AC624" s="390"/>
      <c r="AD624" s="390"/>
      <c r="AE624" s="390"/>
      <c r="AF624" s="390"/>
      <c r="AG624" s="390"/>
      <c r="AH624" s="390"/>
      <c r="AI624" s="390"/>
      <c r="AJ624" s="390"/>
      <c r="AK624" s="390"/>
      <c r="AL624" s="390"/>
      <c r="AM624" s="390"/>
      <c r="AN624" s="390"/>
      <c r="AO624" s="390"/>
      <c r="AP624" s="390"/>
      <c r="AQ624" s="390"/>
      <c r="AR624" s="390"/>
      <c r="AS624" s="390"/>
      <c r="AT624" s="390"/>
      <c r="AU624" s="390"/>
      <c r="AV624" s="390"/>
      <c r="AW624" s="390"/>
      <c r="AX624" s="390"/>
      <c r="AY624" s="390"/>
      <c r="AZ624" s="390"/>
      <c r="BA624" s="393"/>
      <c r="BB624" s="470"/>
      <c r="BC624" s="393"/>
      <c r="BD624" s="393"/>
      <c r="BE624" s="393"/>
      <c r="BF624" s="393"/>
      <c r="BG624" s="393"/>
      <c r="BH624" s="393"/>
      <c r="BI624" s="393"/>
      <c r="BJ624" s="393"/>
      <c r="BK624" s="393"/>
      <c r="BL624" s="393"/>
      <c r="BM624" s="393"/>
      <c r="BN624" s="393"/>
      <c r="BO624" s="393"/>
      <c r="BP624" s="393"/>
      <c r="BQ624" s="393"/>
      <c r="BR624" s="393"/>
      <c r="BS624" s="393"/>
      <c r="BT624" s="393"/>
      <c r="BU624" s="393"/>
      <c r="BV624" s="393"/>
      <c r="BW624" s="393"/>
      <c r="BX624" s="393"/>
      <c r="BY624" s="393"/>
      <c r="BZ624" s="393"/>
      <c r="CA624" s="393"/>
      <c r="CB624" s="393"/>
      <c r="CC624" s="393"/>
      <c r="CD624" s="393"/>
      <c r="CE624" s="393"/>
      <c r="CF624" s="393"/>
      <c r="CG624" s="393"/>
      <c r="CH624" s="393"/>
      <c r="CI624" s="393"/>
      <c r="CJ624" s="393"/>
      <c r="CK624" s="393"/>
      <c r="CL624" s="393"/>
      <c r="CM624" s="393"/>
      <c r="CN624" s="393"/>
      <c r="CO624" s="393"/>
      <c r="CP624" s="393"/>
      <c r="CQ624" s="393"/>
      <c r="CR624" s="393"/>
      <c r="CS624" s="393"/>
      <c r="CT624" s="393"/>
      <c r="CU624" s="393"/>
      <c r="CV624" s="393"/>
      <c r="CW624" s="393"/>
      <c r="CX624" s="393"/>
      <c r="CY624" s="393"/>
      <c r="CZ624" s="393"/>
    </row>
    <row r="625" s="397" customFormat="true" ht="25.15" customHeight="true" x14ac:dyDescent="0.2">
      <c r="C625" s="1154"/>
      <c r="D625" s="1155"/>
      <c r="E625" s="670"/>
      <c r="F625" s="670"/>
      <c r="G625" s="670"/>
      <c r="H625" s="1154"/>
      <c r="I625" s="1155"/>
      <c r="J625" s="670"/>
      <c r="K625" s="670"/>
      <c r="L625" s="670"/>
      <c r="M625" s="1154"/>
      <c r="N625" s="1155"/>
      <c r="O625" s="670"/>
      <c r="P625" s="670"/>
      <c r="Q625" s="670"/>
      <c r="V625" s="390"/>
      <c r="W625" s="390"/>
      <c r="X625" s="390"/>
      <c r="Y625" s="390"/>
      <c r="Z625" s="390"/>
      <c r="AA625" s="390"/>
      <c r="AB625" s="390"/>
      <c r="AC625" s="390"/>
      <c r="AD625" s="390"/>
      <c r="AE625" s="390"/>
      <c r="AF625" s="390"/>
      <c r="AG625" s="390"/>
      <c r="AH625" s="390"/>
      <c r="AI625" s="390"/>
      <c r="AJ625" s="390"/>
      <c r="AK625" s="390"/>
      <c r="AL625" s="390"/>
      <c r="AM625" s="390"/>
      <c r="AN625" s="390"/>
      <c r="AO625" s="390"/>
      <c r="AP625" s="390"/>
      <c r="AQ625" s="390"/>
      <c r="AR625" s="390"/>
      <c r="AS625" s="390"/>
      <c r="AT625" s="390"/>
      <c r="AU625" s="390"/>
      <c r="AV625" s="390"/>
      <c r="AW625" s="390"/>
      <c r="AX625" s="390"/>
      <c r="AY625" s="390"/>
      <c r="AZ625" s="390"/>
      <c r="BA625" s="393"/>
      <c r="BB625" s="470"/>
      <c r="BC625" s="393"/>
      <c r="BD625" s="393"/>
      <c r="BE625" s="393"/>
      <c r="BF625" s="393"/>
      <c r="BG625" s="393"/>
      <c r="BH625" s="393"/>
      <c r="BI625" s="393"/>
      <c r="BJ625" s="393"/>
      <c r="BK625" s="393"/>
      <c r="BL625" s="393"/>
      <c r="BM625" s="393"/>
      <c r="BN625" s="393"/>
      <c r="BO625" s="393"/>
      <c r="BP625" s="393"/>
      <c r="BQ625" s="393"/>
      <c r="BR625" s="393"/>
      <c r="BS625" s="393"/>
      <c r="BT625" s="393"/>
      <c r="BU625" s="393"/>
      <c r="BV625" s="393"/>
      <c r="BW625" s="393"/>
      <c r="BX625" s="393"/>
      <c r="BY625" s="393"/>
      <c r="BZ625" s="393"/>
      <c r="CA625" s="393"/>
      <c r="CB625" s="393"/>
      <c r="CC625" s="393"/>
      <c r="CD625" s="393"/>
      <c r="CE625" s="393"/>
      <c r="CF625" s="393"/>
      <c r="CG625" s="393"/>
      <c r="CH625" s="393"/>
      <c r="CI625" s="393"/>
      <c r="CJ625" s="393"/>
      <c r="CK625" s="393"/>
      <c r="CL625" s="393"/>
      <c r="CM625" s="393"/>
      <c r="CN625" s="393"/>
      <c r="CO625" s="393"/>
      <c r="CP625" s="393"/>
      <c r="CQ625" s="393"/>
      <c r="CR625" s="393"/>
      <c r="CS625" s="393"/>
      <c r="CT625" s="393"/>
      <c r="CU625" s="393"/>
      <c r="CV625" s="393"/>
      <c r="CW625" s="393"/>
      <c r="CX625" s="393"/>
      <c r="CY625" s="393"/>
      <c r="CZ625" s="393"/>
    </row>
    <row r="626" s="397" customFormat="true" ht="25.15" customHeight="true" x14ac:dyDescent="0.2">
      <c r="C626" s="1154"/>
      <c r="D626" s="1155"/>
      <c r="E626" s="670"/>
      <c r="F626" s="670"/>
      <c r="G626" s="670"/>
      <c r="H626" s="1154"/>
      <c r="I626" s="1155"/>
      <c r="J626" s="670"/>
      <c r="K626" s="670"/>
      <c r="L626" s="670"/>
      <c r="M626" s="1154"/>
      <c r="N626" s="1155"/>
      <c r="O626" s="670"/>
      <c r="P626" s="670"/>
      <c r="Q626" s="670"/>
      <c r="V626" s="390"/>
      <c r="W626" s="390"/>
      <c r="X626" s="390"/>
      <c r="Y626" s="390"/>
      <c r="Z626" s="390"/>
      <c r="AA626" s="390"/>
      <c r="AB626" s="390"/>
      <c r="AC626" s="390"/>
      <c r="AD626" s="390"/>
      <c r="AE626" s="390"/>
      <c r="AF626" s="390"/>
      <c r="AG626" s="390"/>
      <c r="AH626" s="390"/>
      <c r="AI626" s="390"/>
      <c r="AJ626" s="390"/>
      <c r="AK626" s="390"/>
      <c r="AL626" s="390"/>
      <c r="AM626" s="390"/>
      <c r="AN626" s="390"/>
      <c r="AO626" s="390"/>
      <c r="AP626" s="390"/>
      <c r="AQ626" s="390"/>
      <c r="AR626" s="390"/>
      <c r="AS626" s="390"/>
      <c r="AT626" s="390"/>
      <c r="AU626" s="390"/>
      <c r="AV626" s="390"/>
      <c r="AW626" s="390"/>
      <c r="AX626" s="390"/>
      <c r="AY626" s="390"/>
      <c r="AZ626" s="390"/>
      <c r="BA626" s="393"/>
      <c r="BB626" s="470"/>
      <c r="BC626" s="393"/>
      <c r="BD626" s="393"/>
      <c r="BE626" s="393"/>
      <c r="BF626" s="393"/>
      <c r="BG626" s="393"/>
      <c r="BH626" s="393"/>
      <c r="BI626" s="393"/>
      <c r="BJ626" s="393"/>
      <c r="BK626" s="393"/>
      <c r="BL626" s="393"/>
      <c r="BM626" s="393"/>
      <c r="BN626" s="393"/>
      <c r="BO626" s="393"/>
      <c r="BP626" s="393"/>
      <c r="BQ626" s="393"/>
      <c r="BR626" s="393"/>
      <c r="BS626" s="393"/>
      <c r="BT626" s="393"/>
      <c r="BU626" s="393"/>
      <c r="BV626" s="393"/>
      <c r="BW626" s="393"/>
      <c r="BX626" s="393"/>
      <c r="BY626" s="393"/>
      <c r="BZ626" s="393"/>
      <c r="CA626" s="393"/>
      <c r="CB626" s="393"/>
      <c r="CC626" s="393"/>
      <c r="CD626" s="393"/>
      <c r="CE626" s="393"/>
      <c r="CF626" s="393"/>
      <c r="CG626" s="393"/>
      <c r="CH626" s="393"/>
      <c r="CI626" s="393"/>
      <c r="CJ626" s="393"/>
      <c r="CK626" s="393"/>
      <c r="CL626" s="393"/>
      <c r="CM626" s="393"/>
      <c r="CN626" s="393"/>
      <c r="CO626" s="393"/>
      <c r="CP626" s="393"/>
      <c r="CQ626" s="393"/>
      <c r="CR626" s="393"/>
      <c r="CS626" s="393"/>
      <c r="CT626" s="393"/>
      <c r="CU626" s="393"/>
      <c r="CV626" s="393"/>
      <c r="CW626" s="393"/>
      <c r="CX626" s="393"/>
      <c r="CY626" s="393"/>
      <c r="CZ626" s="393"/>
    </row>
    <row r="627" s="397" customFormat="true" ht="25.15" customHeight="true" x14ac:dyDescent="0.2">
      <c r="C627" s="1154"/>
      <c r="D627" s="1155"/>
      <c r="E627" s="670"/>
      <c r="F627" s="670"/>
      <c r="G627" s="670"/>
      <c r="H627" s="1154"/>
      <c r="I627" s="1155"/>
      <c r="J627" s="670"/>
      <c r="K627" s="670"/>
      <c r="L627" s="670"/>
      <c r="M627" s="1154"/>
      <c r="N627" s="1155"/>
      <c r="O627" s="670"/>
      <c r="P627" s="670"/>
      <c r="Q627" s="670"/>
      <c r="V627" s="390"/>
      <c r="W627" s="390"/>
      <c r="X627" s="390"/>
      <c r="Y627" s="390"/>
      <c r="Z627" s="390"/>
      <c r="AA627" s="390"/>
      <c r="AB627" s="390"/>
      <c r="AC627" s="390"/>
      <c r="AD627" s="390"/>
      <c r="AE627" s="390"/>
      <c r="AF627" s="390"/>
      <c r="AG627" s="390"/>
      <c r="AH627" s="390"/>
      <c r="AI627" s="390"/>
      <c r="AJ627" s="390"/>
      <c r="AK627" s="390"/>
      <c r="AL627" s="390"/>
      <c r="AM627" s="390"/>
      <c r="AN627" s="390"/>
      <c r="AO627" s="390"/>
      <c r="AP627" s="390"/>
      <c r="AQ627" s="390"/>
      <c r="AR627" s="390"/>
      <c r="AS627" s="390"/>
      <c r="AT627" s="390"/>
      <c r="AU627" s="390"/>
      <c r="AV627" s="390"/>
      <c r="AW627" s="390"/>
      <c r="AX627" s="390"/>
      <c r="AY627" s="390"/>
      <c r="AZ627" s="390"/>
      <c r="BA627" s="393"/>
      <c r="BB627" s="470"/>
      <c r="BC627" s="393"/>
      <c r="BD627" s="393"/>
      <c r="BE627" s="393"/>
      <c r="BF627" s="393"/>
      <c r="BG627" s="393"/>
      <c r="BH627" s="393"/>
      <c r="BI627" s="393"/>
      <c r="BJ627" s="393"/>
      <c r="BK627" s="393"/>
      <c r="BL627" s="393"/>
      <c r="BM627" s="393"/>
      <c r="BN627" s="393"/>
      <c r="BO627" s="393"/>
      <c r="BP627" s="393"/>
      <c r="BQ627" s="393"/>
      <c r="BR627" s="393"/>
      <c r="BS627" s="393"/>
      <c r="BT627" s="393"/>
      <c r="BU627" s="393"/>
      <c r="BV627" s="393"/>
      <c r="BW627" s="393"/>
      <c r="BX627" s="393"/>
      <c r="BY627" s="393"/>
      <c r="BZ627" s="393"/>
      <c r="CA627" s="393"/>
      <c r="CB627" s="393"/>
      <c r="CC627" s="393"/>
      <c r="CD627" s="393"/>
      <c r="CE627" s="393"/>
      <c r="CF627" s="393"/>
      <c r="CG627" s="393"/>
      <c r="CH627" s="393"/>
      <c r="CI627" s="393"/>
      <c r="CJ627" s="393"/>
      <c r="CK627" s="393"/>
      <c r="CL627" s="393"/>
      <c r="CM627" s="393"/>
      <c r="CN627" s="393"/>
      <c r="CO627" s="393"/>
      <c r="CP627" s="393"/>
      <c r="CQ627" s="393"/>
      <c r="CR627" s="393"/>
      <c r="CS627" s="393"/>
      <c r="CT627" s="393"/>
      <c r="CU627" s="393"/>
      <c r="CV627" s="393"/>
      <c r="CW627" s="393"/>
      <c r="CX627" s="393"/>
      <c r="CY627" s="393"/>
      <c r="CZ627" s="393"/>
    </row>
    <row r="628" s="397" customFormat="true" ht="25.15" customHeight="true" x14ac:dyDescent="0.2">
      <c r="C628" s="1154"/>
      <c r="D628" s="1155"/>
      <c r="E628" s="670"/>
      <c r="F628" s="670"/>
      <c r="G628" s="670"/>
      <c r="H628" s="1154"/>
      <c r="I628" s="1155"/>
      <c r="J628" s="670"/>
      <c r="K628" s="670"/>
      <c r="L628" s="670"/>
      <c r="M628" s="1154"/>
      <c r="N628" s="1155"/>
      <c r="O628" s="670"/>
      <c r="P628" s="670"/>
      <c r="Q628" s="670"/>
      <c r="V628" s="390"/>
      <c r="W628" s="390"/>
      <c r="X628" s="390"/>
      <c r="Y628" s="390"/>
      <c r="Z628" s="390"/>
      <c r="AA628" s="390"/>
      <c r="AB628" s="390"/>
      <c r="AC628" s="390"/>
      <c r="AD628" s="390"/>
      <c r="AE628" s="390"/>
      <c r="AF628" s="390"/>
      <c r="AG628" s="390"/>
      <c r="AH628" s="390"/>
      <c r="AI628" s="390"/>
      <c r="AJ628" s="390"/>
      <c r="AK628" s="390"/>
      <c r="AL628" s="390"/>
      <c r="AM628" s="390"/>
      <c r="AN628" s="390"/>
      <c r="AO628" s="390"/>
      <c r="AP628" s="390"/>
      <c r="AQ628" s="390"/>
      <c r="AR628" s="390"/>
      <c r="AS628" s="390"/>
      <c r="AT628" s="390"/>
      <c r="AU628" s="390"/>
      <c r="AV628" s="390"/>
      <c r="AW628" s="390"/>
      <c r="AX628" s="390"/>
      <c r="AY628" s="390"/>
      <c r="AZ628" s="390"/>
      <c r="BA628" s="393"/>
      <c r="BB628" s="470"/>
      <c r="BC628" s="393"/>
      <c r="BD628" s="393"/>
      <c r="BE628" s="393"/>
      <c r="BF628" s="393"/>
      <c r="BG628" s="393"/>
      <c r="BH628" s="393"/>
      <c r="BI628" s="393"/>
      <c r="BJ628" s="393"/>
      <c r="BK628" s="393"/>
      <c r="BL628" s="393"/>
      <c r="BM628" s="393"/>
      <c r="BN628" s="393"/>
      <c r="BO628" s="393"/>
      <c r="BP628" s="393"/>
      <c r="BQ628" s="393"/>
      <c r="BR628" s="393"/>
      <c r="BS628" s="393"/>
      <c r="BT628" s="393"/>
      <c r="BU628" s="393"/>
      <c r="BV628" s="393"/>
      <c r="BW628" s="393"/>
      <c r="BX628" s="393"/>
      <c r="BY628" s="393"/>
      <c r="BZ628" s="393"/>
      <c r="CA628" s="393"/>
      <c r="CB628" s="393"/>
      <c r="CC628" s="393"/>
      <c r="CD628" s="393"/>
      <c r="CE628" s="393"/>
      <c r="CF628" s="393"/>
      <c r="CG628" s="393"/>
      <c r="CH628" s="393"/>
      <c r="CI628" s="393"/>
      <c r="CJ628" s="393"/>
      <c r="CK628" s="393"/>
      <c r="CL628" s="393"/>
      <c r="CM628" s="393"/>
      <c r="CN628" s="393"/>
      <c r="CO628" s="393"/>
      <c r="CP628" s="393"/>
      <c r="CQ628" s="393"/>
      <c r="CR628" s="393"/>
      <c r="CS628" s="393"/>
      <c r="CT628" s="393"/>
      <c r="CU628" s="393"/>
      <c r="CV628" s="393"/>
      <c r="CW628" s="393"/>
      <c r="CX628" s="393"/>
      <c r="CY628" s="393"/>
      <c r="CZ628" s="393"/>
    </row>
    <row r="629" s="397" customFormat="true" ht="25.15" customHeight="true" x14ac:dyDescent="0.2">
      <c r="C629" s="1154"/>
      <c r="D629" s="1155"/>
      <c r="E629" s="670"/>
      <c r="F629" s="670"/>
      <c r="G629" s="670"/>
      <c r="H629" s="1154"/>
      <c r="I629" s="1155"/>
      <c r="J629" s="670"/>
      <c r="K629" s="670"/>
      <c r="L629" s="670"/>
      <c r="M629" s="1154"/>
      <c r="N629" s="1155"/>
      <c r="O629" s="670"/>
      <c r="P629" s="670"/>
      <c r="Q629" s="670"/>
      <c r="V629" s="390"/>
      <c r="W629" s="390"/>
      <c r="X629" s="390"/>
      <c r="Y629" s="390"/>
      <c r="Z629" s="390"/>
      <c r="AA629" s="390"/>
      <c r="AB629" s="390"/>
      <c r="AC629" s="390"/>
      <c r="AD629" s="390"/>
      <c r="AE629" s="390"/>
      <c r="AF629" s="390"/>
      <c r="AG629" s="390"/>
      <c r="AH629" s="390"/>
      <c r="AI629" s="390"/>
      <c r="AJ629" s="390"/>
      <c r="AK629" s="390"/>
      <c r="AL629" s="390"/>
      <c r="AM629" s="390"/>
      <c r="AN629" s="390"/>
      <c r="AO629" s="390"/>
      <c r="AP629" s="390"/>
      <c r="AQ629" s="390"/>
      <c r="AR629" s="390"/>
      <c r="AS629" s="390"/>
      <c r="AT629" s="390"/>
      <c r="AU629" s="390"/>
      <c r="AV629" s="390"/>
      <c r="AW629" s="390"/>
      <c r="AX629" s="390"/>
      <c r="AY629" s="390"/>
      <c r="AZ629" s="390"/>
      <c r="BA629" s="393"/>
      <c r="BB629" s="470"/>
      <c r="BC629" s="393"/>
      <c r="BD629" s="393"/>
      <c r="BE629" s="393"/>
      <c r="BF629" s="393"/>
      <c r="BG629" s="393"/>
      <c r="BH629" s="393"/>
      <c r="BI629" s="393"/>
      <c r="BJ629" s="393"/>
      <c r="BK629" s="393"/>
      <c r="BL629" s="393"/>
      <c r="BM629" s="393"/>
      <c r="BN629" s="393"/>
      <c r="BO629" s="393"/>
      <c r="BP629" s="393"/>
      <c r="BQ629" s="393"/>
      <c r="BR629" s="393"/>
      <c r="BS629" s="393"/>
      <c r="BT629" s="393"/>
      <c r="BU629" s="393"/>
      <c r="BV629" s="393"/>
      <c r="BW629" s="393"/>
      <c r="BX629" s="393"/>
      <c r="BY629" s="393"/>
      <c r="BZ629" s="393"/>
      <c r="CA629" s="393"/>
      <c r="CB629" s="393"/>
      <c r="CC629" s="393"/>
      <c r="CD629" s="393"/>
      <c r="CE629" s="393"/>
      <c r="CF629" s="393"/>
      <c r="CG629" s="393"/>
      <c r="CH629" s="393"/>
      <c r="CI629" s="393"/>
      <c r="CJ629" s="393"/>
      <c r="CK629" s="393"/>
      <c r="CL629" s="393"/>
      <c r="CM629" s="393"/>
      <c r="CN629" s="393"/>
      <c r="CO629" s="393"/>
      <c r="CP629" s="393"/>
      <c r="CQ629" s="393"/>
      <c r="CR629" s="393"/>
      <c r="CS629" s="393"/>
      <c r="CT629" s="393"/>
      <c r="CU629" s="393"/>
      <c r="CV629" s="393"/>
      <c r="CW629" s="393"/>
      <c r="CX629" s="393"/>
      <c r="CY629" s="393"/>
      <c r="CZ629" s="393"/>
    </row>
    <row r="630" s="397" customFormat="true" ht="25.15" customHeight="true" x14ac:dyDescent="0.2">
      <c r="C630" s="1154"/>
      <c r="D630" s="1155"/>
      <c r="E630" s="670"/>
      <c r="F630" s="670"/>
      <c r="G630" s="670"/>
      <c r="H630" s="1154"/>
      <c r="I630" s="1155"/>
      <c r="J630" s="670"/>
      <c r="K630" s="670"/>
      <c r="L630" s="670"/>
      <c r="M630" s="1154"/>
      <c r="N630" s="1155"/>
      <c r="O630" s="670"/>
      <c r="P630" s="670"/>
      <c r="Q630" s="670"/>
      <c r="V630" s="390"/>
      <c r="W630" s="390"/>
      <c r="X630" s="390"/>
      <c r="Y630" s="390"/>
      <c r="Z630" s="390"/>
      <c r="AA630" s="390"/>
      <c r="AB630" s="390"/>
      <c r="AC630" s="390"/>
      <c r="AD630" s="390"/>
      <c r="AE630" s="390"/>
      <c r="AF630" s="390"/>
      <c r="AG630" s="390"/>
      <c r="AH630" s="390"/>
      <c r="AI630" s="390"/>
      <c r="AJ630" s="390"/>
      <c r="AK630" s="390"/>
      <c r="AL630" s="390"/>
      <c r="AM630" s="390"/>
      <c r="AN630" s="390"/>
      <c r="AO630" s="390"/>
      <c r="AP630" s="390"/>
      <c r="AQ630" s="390"/>
      <c r="AR630" s="390"/>
      <c r="AS630" s="390"/>
      <c r="AT630" s="390"/>
      <c r="AU630" s="390"/>
      <c r="AV630" s="390"/>
      <c r="AW630" s="390"/>
      <c r="AX630" s="390"/>
      <c r="AY630" s="390"/>
      <c r="AZ630" s="390"/>
      <c r="BA630" s="393"/>
      <c r="BB630" s="470"/>
      <c r="BC630" s="393"/>
      <c r="BD630" s="393"/>
      <c r="BE630" s="393"/>
      <c r="BF630" s="393"/>
      <c r="BG630" s="393"/>
      <c r="BH630" s="393"/>
      <c r="BI630" s="393"/>
      <c r="BJ630" s="393"/>
      <c r="BK630" s="393"/>
      <c r="BL630" s="393"/>
      <c r="BM630" s="393"/>
      <c r="BN630" s="393"/>
      <c r="BO630" s="393"/>
      <c r="BP630" s="393"/>
      <c r="BQ630" s="393"/>
      <c r="BR630" s="393"/>
      <c r="BS630" s="393"/>
      <c r="BT630" s="393"/>
      <c r="BU630" s="393"/>
      <c r="BV630" s="393"/>
      <c r="BW630" s="393"/>
      <c r="BX630" s="393"/>
      <c r="BY630" s="393"/>
      <c r="BZ630" s="393"/>
      <c r="CA630" s="393"/>
      <c r="CB630" s="393"/>
      <c r="CC630" s="393"/>
      <c r="CD630" s="393"/>
      <c r="CE630" s="393"/>
      <c r="CF630" s="393"/>
      <c r="CG630" s="393"/>
      <c r="CH630" s="393"/>
      <c r="CI630" s="393"/>
      <c r="CJ630" s="393"/>
      <c r="CK630" s="393"/>
      <c r="CL630" s="393"/>
      <c r="CM630" s="393"/>
      <c r="CN630" s="393"/>
      <c r="CO630" s="393"/>
      <c r="CP630" s="393"/>
      <c r="CQ630" s="393"/>
      <c r="CR630" s="393"/>
      <c r="CS630" s="393"/>
      <c r="CT630" s="393"/>
      <c r="CU630" s="393"/>
      <c r="CV630" s="393"/>
      <c r="CW630" s="393"/>
      <c r="CX630" s="393"/>
      <c r="CY630" s="393"/>
      <c r="CZ630" s="393"/>
    </row>
    <row r="631" s="397" customFormat="true" ht="25.15" customHeight="true" x14ac:dyDescent="0.2">
      <c r="C631" s="1154"/>
      <c r="D631" s="1155"/>
      <c r="E631" s="670"/>
      <c r="F631" s="670"/>
      <c r="G631" s="670"/>
      <c r="H631" s="1154"/>
      <c r="I631" s="1155"/>
      <c r="J631" s="670"/>
      <c r="K631" s="670"/>
      <c r="L631" s="670"/>
      <c r="M631" s="1154"/>
      <c r="N631" s="1155"/>
      <c r="O631" s="670"/>
      <c r="P631" s="670"/>
      <c r="Q631" s="670"/>
      <c r="V631" s="390"/>
      <c r="W631" s="390"/>
      <c r="X631" s="390"/>
      <c r="Y631" s="390"/>
      <c r="Z631" s="390"/>
      <c r="AA631" s="390"/>
      <c r="AB631" s="390"/>
      <c r="AC631" s="390"/>
      <c r="AD631" s="390"/>
      <c r="AE631" s="390"/>
      <c r="AF631" s="390"/>
      <c r="AG631" s="390"/>
      <c r="AH631" s="390"/>
      <c r="AI631" s="390"/>
      <c r="AJ631" s="390"/>
      <c r="AK631" s="390"/>
      <c r="AL631" s="390"/>
      <c r="AM631" s="390"/>
      <c r="AN631" s="390"/>
      <c r="AO631" s="390"/>
      <c r="AP631" s="390"/>
      <c r="AQ631" s="390"/>
      <c r="AR631" s="390"/>
      <c r="AS631" s="390"/>
      <c r="AT631" s="390"/>
      <c r="AU631" s="390"/>
      <c r="AV631" s="390"/>
      <c r="AW631" s="390"/>
      <c r="AX631" s="390"/>
      <c r="AY631" s="390"/>
      <c r="AZ631" s="390"/>
      <c r="BA631" s="393"/>
      <c r="BB631" s="470"/>
      <c r="BC631" s="393"/>
      <c r="BD631" s="393"/>
      <c r="BE631" s="393"/>
      <c r="BF631" s="393"/>
      <c r="BG631" s="393"/>
      <c r="BH631" s="393"/>
      <c r="BI631" s="393"/>
      <c r="BJ631" s="393"/>
      <c r="BK631" s="393"/>
      <c r="BL631" s="393"/>
      <c r="BM631" s="393"/>
      <c r="BN631" s="393"/>
      <c r="BO631" s="393"/>
      <c r="BP631" s="393"/>
      <c r="BQ631" s="393"/>
      <c r="BR631" s="393"/>
      <c r="BS631" s="393"/>
      <c r="BT631" s="393"/>
      <c r="BU631" s="393"/>
      <c r="BV631" s="393"/>
      <c r="BW631" s="393"/>
      <c r="BX631" s="393"/>
      <c r="BY631" s="393"/>
      <c r="BZ631" s="393"/>
      <c r="CA631" s="393"/>
      <c r="CB631" s="393"/>
      <c r="CC631" s="393"/>
      <c r="CD631" s="393"/>
      <c r="CE631" s="393"/>
      <c r="CF631" s="393"/>
      <c r="CG631" s="393"/>
      <c r="CH631" s="393"/>
      <c r="CI631" s="393"/>
      <c r="CJ631" s="393"/>
      <c r="CK631" s="393"/>
      <c r="CL631" s="393"/>
      <c r="CM631" s="393"/>
      <c r="CN631" s="393"/>
      <c r="CO631" s="393"/>
      <c r="CP631" s="393"/>
      <c r="CQ631" s="393"/>
      <c r="CR631" s="393"/>
      <c r="CS631" s="393"/>
      <c r="CT631" s="393"/>
      <c r="CU631" s="393"/>
      <c r="CV631" s="393"/>
      <c r="CW631" s="393"/>
      <c r="CX631" s="393"/>
      <c r="CY631" s="393"/>
      <c r="CZ631" s="393"/>
    </row>
    <row r="632" s="397" customFormat="true" ht="25.15" customHeight="true" x14ac:dyDescent="0.2">
      <c r="C632" s="1154"/>
      <c r="D632" s="1155"/>
      <c r="E632" s="670"/>
      <c r="F632" s="670"/>
      <c r="G632" s="670"/>
      <c r="H632" s="1154"/>
      <c r="I632" s="1155"/>
      <c r="J632" s="670"/>
      <c r="K632" s="670"/>
      <c r="L632" s="670"/>
      <c r="M632" s="1154"/>
      <c r="N632" s="1155"/>
      <c r="O632" s="670"/>
      <c r="P632" s="670"/>
      <c r="Q632" s="670"/>
      <c r="V632" s="390"/>
      <c r="W632" s="390"/>
      <c r="X632" s="390"/>
      <c r="Y632" s="390"/>
      <c r="Z632" s="390"/>
      <c r="AA632" s="390"/>
      <c r="AB632" s="390"/>
      <c r="AC632" s="390"/>
      <c r="AD632" s="390"/>
      <c r="AE632" s="390"/>
      <c r="AF632" s="390"/>
      <c r="AG632" s="390"/>
      <c r="AH632" s="390"/>
      <c r="AI632" s="390"/>
      <c r="AJ632" s="390"/>
      <c r="AK632" s="390"/>
      <c r="AL632" s="390"/>
      <c r="AM632" s="390"/>
      <c r="AN632" s="390"/>
      <c r="AO632" s="390"/>
      <c r="AP632" s="390"/>
      <c r="AQ632" s="390"/>
      <c r="AR632" s="390"/>
      <c r="AS632" s="390"/>
      <c r="AT632" s="390"/>
      <c r="AU632" s="390"/>
      <c r="AV632" s="390"/>
      <c r="AW632" s="390"/>
      <c r="AX632" s="390"/>
      <c r="AY632" s="390"/>
      <c r="AZ632" s="390"/>
      <c r="BA632" s="393"/>
      <c r="BB632" s="470"/>
      <c r="BC632" s="393"/>
      <c r="BD632" s="393"/>
      <c r="BE632" s="393"/>
      <c r="BF632" s="393"/>
      <c r="BG632" s="393"/>
      <c r="BH632" s="393"/>
      <c r="BI632" s="393"/>
      <c r="BJ632" s="393"/>
      <c r="BK632" s="393"/>
      <c r="BL632" s="393"/>
      <c r="BM632" s="393"/>
      <c r="BN632" s="393"/>
      <c r="BO632" s="393"/>
      <c r="BP632" s="393"/>
      <c r="BQ632" s="393"/>
      <c r="BR632" s="393"/>
      <c r="BS632" s="393"/>
      <c r="BT632" s="393"/>
      <c r="BU632" s="393"/>
      <c r="BV632" s="393"/>
      <c r="BW632" s="393"/>
      <c r="BX632" s="393"/>
      <c r="BY632" s="393"/>
      <c r="BZ632" s="393"/>
      <c r="CA632" s="393"/>
      <c r="CB632" s="393"/>
      <c r="CC632" s="393"/>
      <c r="CD632" s="393"/>
      <c r="CE632" s="393"/>
      <c r="CF632" s="393"/>
      <c r="CG632" s="393"/>
      <c r="CH632" s="393"/>
      <c r="CI632" s="393"/>
      <c r="CJ632" s="393"/>
      <c r="CK632" s="393"/>
      <c r="CL632" s="393"/>
      <c r="CM632" s="393"/>
      <c r="CN632" s="393"/>
      <c r="CO632" s="393"/>
      <c r="CP632" s="393"/>
      <c r="CQ632" s="393"/>
      <c r="CR632" s="393"/>
      <c r="CS632" s="393"/>
      <c r="CT632" s="393"/>
      <c r="CU632" s="393"/>
      <c r="CV632" s="393"/>
      <c r="CW632" s="393"/>
      <c r="CX632" s="393"/>
      <c r="CY632" s="393"/>
      <c r="CZ632" s="393"/>
    </row>
    <row r="633" s="397" customFormat="true" ht="25.15" customHeight="true" x14ac:dyDescent="0.2">
      <c r="C633" s="1154"/>
      <c r="D633" s="1155"/>
      <c r="E633" s="670"/>
      <c r="F633" s="670"/>
      <c r="G633" s="670"/>
      <c r="H633" s="1154"/>
      <c r="I633" s="1155"/>
      <c r="J633" s="670"/>
      <c r="K633" s="670"/>
      <c r="L633" s="670"/>
      <c r="M633" s="1154"/>
      <c r="N633" s="1155"/>
      <c r="O633" s="670"/>
      <c r="P633" s="670"/>
      <c r="Q633" s="670"/>
      <c r="V633" s="390"/>
      <c r="W633" s="390"/>
      <c r="X633" s="390"/>
      <c r="Y633" s="390"/>
      <c r="Z633" s="390"/>
      <c r="AA633" s="390"/>
      <c r="AB633" s="390"/>
      <c r="AC633" s="390"/>
      <c r="AD633" s="390"/>
      <c r="AE633" s="390"/>
      <c r="AF633" s="390"/>
      <c r="AG633" s="390"/>
      <c r="AH633" s="390"/>
      <c r="AI633" s="390"/>
      <c r="AJ633" s="390"/>
      <c r="AK633" s="390"/>
      <c r="AL633" s="390"/>
      <c r="AM633" s="390"/>
      <c r="AN633" s="390"/>
      <c r="AO633" s="390"/>
      <c r="AP633" s="390"/>
      <c r="AQ633" s="390"/>
      <c r="AR633" s="390"/>
      <c r="AS633" s="390"/>
      <c r="AT633" s="390"/>
      <c r="AU633" s="390"/>
      <c r="AV633" s="390"/>
      <c r="AW633" s="390"/>
      <c r="AX633" s="390"/>
      <c r="AY633" s="390"/>
      <c r="AZ633" s="390"/>
      <c r="BA633" s="393"/>
      <c r="BB633" s="470"/>
      <c r="BC633" s="393"/>
      <c r="BD633" s="393"/>
      <c r="BE633" s="393"/>
      <c r="BF633" s="393"/>
      <c r="BG633" s="393"/>
      <c r="BH633" s="393"/>
      <c r="BI633" s="393"/>
      <c r="BJ633" s="393"/>
      <c r="BK633" s="393"/>
      <c r="BL633" s="393"/>
      <c r="BM633" s="393"/>
      <c r="BN633" s="393"/>
      <c r="BO633" s="393"/>
      <c r="BP633" s="393"/>
      <c r="BQ633" s="393"/>
      <c r="BR633" s="393"/>
      <c r="BS633" s="393"/>
      <c r="BT633" s="393"/>
      <c r="BU633" s="393"/>
      <c r="BV633" s="393"/>
      <c r="BW633" s="393"/>
      <c r="BX633" s="393"/>
      <c r="BY633" s="393"/>
      <c r="BZ633" s="393"/>
      <c r="CA633" s="393"/>
      <c r="CB633" s="393"/>
      <c r="CC633" s="393"/>
      <c r="CD633" s="393"/>
      <c r="CE633" s="393"/>
      <c r="CF633" s="393"/>
      <c r="CG633" s="393"/>
      <c r="CH633" s="393"/>
      <c r="CI633" s="393"/>
      <c r="CJ633" s="393"/>
      <c r="CK633" s="393"/>
      <c r="CL633" s="393"/>
      <c r="CM633" s="393"/>
      <c r="CN633" s="393"/>
      <c r="CO633" s="393"/>
      <c r="CP633" s="393"/>
      <c r="CQ633" s="393"/>
      <c r="CR633" s="393"/>
      <c r="CS633" s="393"/>
      <c r="CT633" s="393"/>
      <c r="CU633" s="393"/>
      <c r="CV633" s="393"/>
      <c r="CW633" s="393"/>
      <c r="CX633" s="393"/>
      <c r="CY633" s="393"/>
      <c r="CZ633" s="393"/>
    </row>
    <row r="634" s="397" customFormat="true" ht="25.15" customHeight="true" x14ac:dyDescent="0.2">
      <c r="C634" s="1154"/>
      <c r="D634" s="1155"/>
      <c r="E634" s="670"/>
      <c r="F634" s="670"/>
      <c r="G634" s="670"/>
      <c r="H634" s="1154"/>
      <c r="I634" s="1155"/>
      <c r="J634" s="670"/>
      <c r="K634" s="670"/>
      <c r="L634" s="670"/>
      <c r="M634" s="1154"/>
      <c r="N634" s="1155"/>
      <c r="O634" s="670"/>
      <c r="P634" s="670"/>
      <c r="Q634" s="670"/>
      <c r="V634" s="390"/>
      <c r="W634" s="390"/>
      <c r="X634" s="390"/>
      <c r="Y634" s="390"/>
      <c r="Z634" s="390"/>
      <c r="AA634" s="390"/>
      <c r="AB634" s="390"/>
      <c r="AC634" s="390"/>
      <c r="AD634" s="390"/>
      <c r="AE634" s="390"/>
      <c r="AF634" s="390"/>
      <c r="AG634" s="390"/>
      <c r="AH634" s="390"/>
      <c r="AI634" s="390"/>
      <c r="AJ634" s="390"/>
      <c r="AK634" s="390"/>
      <c r="AL634" s="390"/>
      <c r="AM634" s="390"/>
      <c r="AN634" s="390"/>
      <c r="AO634" s="390"/>
      <c r="AP634" s="390"/>
      <c r="AQ634" s="390"/>
      <c r="AR634" s="390"/>
      <c r="AS634" s="390"/>
      <c r="AT634" s="390"/>
      <c r="AU634" s="390"/>
      <c r="AV634" s="390"/>
      <c r="AW634" s="390"/>
      <c r="AX634" s="390"/>
      <c r="AY634" s="390"/>
      <c r="AZ634" s="390"/>
      <c r="BA634" s="393"/>
      <c r="BB634" s="470"/>
      <c r="BC634" s="393"/>
      <c r="BD634" s="393"/>
      <c r="BE634" s="393"/>
      <c r="BF634" s="393"/>
      <c r="BG634" s="393"/>
      <c r="BH634" s="393"/>
      <c r="BI634" s="393"/>
      <c r="BJ634" s="393"/>
      <c r="BK634" s="393"/>
      <c r="BL634" s="393"/>
      <c r="BM634" s="393"/>
      <c r="BN634" s="393"/>
      <c r="BO634" s="393"/>
      <c r="BP634" s="393"/>
      <c r="BQ634" s="393"/>
      <c r="BR634" s="393"/>
      <c r="BS634" s="393"/>
      <c r="BT634" s="393"/>
      <c r="BU634" s="393"/>
      <c r="BV634" s="393"/>
      <c r="BW634" s="393"/>
      <c r="BX634" s="393"/>
      <c r="BY634" s="393"/>
      <c r="BZ634" s="393"/>
      <c r="CA634" s="393"/>
      <c r="CB634" s="393"/>
      <c r="CC634" s="393"/>
      <c r="CD634" s="393"/>
      <c r="CE634" s="393"/>
      <c r="CF634" s="393"/>
      <c r="CG634" s="393"/>
      <c r="CH634" s="393"/>
      <c r="CI634" s="393"/>
      <c r="CJ634" s="393"/>
      <c r="CK634" s="393"/>
      <c r="CL634" s="393"/>
      <c r="CM634" s="393"/>
      <c r="CN634" s="393"/>
      <c r="CO634" s="393"/>
      <c r="CP634" s="393"/>
      <c r="CQ634" s="393"/>
      <c r="CR634" s="393"/>
      <c r="CS634" s="393"/>
      <c r="CT634" s="393"/>
      <c r="CU634" s="393"/>
      <c r="CV634" s="393"/>
      <c r="CW634" s="393"/>
      <c r="CX634" s="393"/>
      <c r="CY634" s="393"/>
      <c r="CZ634" s="393"/>
    </row>
    <row r="635" s="397" customFormat="true" ht="25.15" customHeight="true" x14ac:dyDescent="0.2">
      <c r="C635" s="1154"/>
      <c r="D635" s="1155"/>
      <c r="E635" s="670"/>
      <c r="F635" s="670"/>
      <c r="G635" s="670"/>
      <c r="H635" s="1154"/>
      <c r="I635" s="1155"/>
      <c r="J635" s="670"/>
      <c r="K635" s="670"/>
      <c r="L635" s="670"/>
      <c r="M635" s="1154"/>
      <c r="N635" s="1155"/>
      <c r="O635" s="670"/>
      <c r="P635" s="670"/>
      <c r="Q635" s="670"/>
      <c r="V635" s="390"/>
      <c r="W635" s="390"/>
      <c r="X635" s="390"/>
      <c r="Y635" s="390"/>
      <c r="Z635" s="390"/>
      <c r="AA635" s="390"/>
      <c r="AB635" s="390"/>
      <c r="AC635" s="390"/>
      <c r="AD635" s="390"/>
      <c r="AE635" s="390"/>
      <c r="AF635" s="390"/>
      <c r="AG635" s="390"/>
      <c r="AH635" s="390"/>
      <c r="AI635" s="390"/>
      <c r="AJ635" s="390"/>
      <c r="AK635" s="390"/>
      <c r="AL635" s="390"/>
      <c r="AM635" s="390"/>
      <c r="AN635" s="390"/>
      <c r="AO635" s="390"/>
      <c r="AP635" s="390"/>
      <c r="AQ635" s="390"/>
      <c r="AR635" s="390"/>
      <c r="AS635" s="390"/>
      <c r="AT635" s="390"/>
      <c r="AU635" s="390"/>
      <c r="AV635" s="390"/>
      <c r="AW635" s="390"/>
      <c r="AX635" s="390"/>
      <c r="AY635" s="390"/>
      <c r="AZ635" s="390"/>
      <c r="BA635" s="393"/>
      <c r="BB635" s="470"/>
      <c r="BC635" s="393"/>
      <c r="BD635" s="393"/>
      <c r="BE635" s="393"/>
      <c r="BF635" s="393"/>
      <c r="BG635" s="393"/>
      <c r="BH635" s="393"/>
      <c r="BI635" s="393"/>
      <c r="BJ635" s="393"/>
      <c r="BK635" s="393"/>
      <c r="BL635" s="393"/>
      <c r="BM635" s="393"/>
      <c r="BN635" s="393"/>
      <c r="BO635" s="393"/>
      <c r="BP635" s="393"/>
      <c r="BQ635" s="393"/>
      <c r="BR635" s="393"/>
      <c r="BS635" s="393"/>
      <c r="BT635" s="393"/>
      <c r="BU635" s="393"/>
      <c r="BV635" s="393"/>
      <c r="BW635" s="393"/>
      <c r="BX635" s="393"/>
      <c r="BY635" s="393"/>
      <c r="BZ635" s="393"/>
      <c r="CA635" s="393"/>
      <c r="CB635" s="393"/>
      <c r="CC635" s="393"/>
      <c r="CD635" s="393"/>
      <c r="CE635" s="393"/>
      <c r="CF635" s="393"/>
      <c r="CG635" s="393"/>
      <c r="CH635" s="393"/>
      <c r="CI635" s="393"/>
      <c r="CJ635" s="393"/>
      <c r="CK635" s="393"/>
      <c r="CL635" s="393"/>
      <c r="CM635" s="393"/>
      <c r="CN635" s="393"/>
      <c r="CO635" s="393"/>
      <c r="CP635" s="393"/>
      <c r="CQ635" s="393"/>
      <c r="CR635" s="393"/>
      <c r="CS635" s="393"/>
      <c r="CT635" s="393"/>
      <c r="CU635" s="393"/>
      <c r="CV635" s="393"/>
      <c r="CW635" s="393"/>
      <c r="CX635" s="393"/>
      <c r="CY635" s="393"/>
      <c r="CZ635" s="393"/>
    </row>
    <row r="636" s="397" customFormat="true" ht="25.15" customHeight="true" x14ac:dyDescent="0.2">
      <c r="C636" s="1154"/>
      <c r="D636" s="1155"/>
      <c r="E636" s="670"/>
      <c r="F636" s="670"/>
      <c r="G636" s="670"/>
      <c r="H636" s="1154"/>
      <c r="I636" s="1155"/>
      <c r="J636" s="670"/>
      <c r="K636" s="670"/>
      <c r="L636" s="670"/>
      <c r="M636" s="1154"/>
      <c r="N636" s="1155"/>
      <c r="O636" s="670"/>
      <c r="P636" s="670"/>
      <c r="Q636" s="670"/>
      <c r="V636" s="390"/>
      <c r="W636" s="390"/>
      <c r="X636" s="390"/>
      <c r="Y636" s="390"/>
      <c r="Z636" s="390"/>
      <c r="AA636" s="390"/>
      <c r="AB636" s="390"/>
      <c r="AC636" s="390"/>
      <c r="AD636" s="390"/>
      <c r="AE636" s="390"/>
      <c r="AF636" s="390"/>
      <c r="AG636" s="390"/>
      <c r="AH636" s="390"/>
      <c r="AI636" s="390"/>
      <c r="AJ636" s="390"/>
      <c r="AK636" s="390"/>
      <c r="AL636" s="390"/>
      <c r="AM636" s="390"/>
      <c r="AN636" s="390"/>
      <c r="AO636" s="390"/>
      <c r="AP636" s="390"/>
      <c r="AQ636" s="390"/>
      <c r="AR636" s="390"/>
      <c r="AS636" s="390"/>
      <c r="AT636" s="390"/>
      <c r="AU636" s="390"/>
      <c r="AV636" s="390"/>
      <c r="AW636" s="390"/>
      <c r="AX636" s="390"/>
      <c r="AY636" s="390"/>
      <c r="AZ636" s="390"/>
      <c r="BA636" s="393"/>
      <c r="BB636" s="470"/>
      <c r="BC636" s="393"/>
      <c r="BD636" s="393"/>
      <c r="BE636" s="393"/>
      <c r="BF636" s="393"/>
      <c r="BG636" s="393"/>
      <c r="BH636" s="393"/>
      <c r="BI636" s="393"/>
      <c r="BJ636" s="393"/>
      <c r="BK636" s="393"/>
      <c r="BL636" s="393"/>
      <c r="BM636" s="393"/>
      <c r="BN636" s="393"/>
      <c r="BO636" s="393"/>
      <c r="BP636" s="393"/>
      <c r="BQ636" s="393"/>
      <c r="BR636" s="393"/>
      <c r="BS636" s="393"/>
      <c r="BT636" s="393"/>
      <c r="BU636" s="393"/>
      <c r="BV636" s="393"/>
      <c r="BW636" s="393"/>
      <c r="BX636" s="393"/>
      <c r="BY636" s="393"/>
      <c r="BZ636" s="393"/>
      <c r="CA636" s="393"/>
      <c r="CB636" s="393"/>
      <c r="CC636" s="393"/>
      <c r="CD636" s="393"/>
      <c r="CE636" s="393"/>
      <c r="CF636" s="393"/>
      <c r="CG636" s="393"/>
      <c r="CH636" s="393"/>
      <c r="CI636" s="393"/>
      <c r="CJ636" s="393"/>
      <c r="CK636" s="393"/>
      <c r="CL636" s="393"/>
      <c r="CM636" s="393"/>
      <c r="CN636" s="393"/>
      <c r="CO636" s="393"/>
      <c r="CP636" s="393"/>
      <c r="CQ636" s="393"/>
      <c r="CR636" s="393"/>
      <c r="CS636" s="393"/>
      <c r="CT636" s="393"/>
      <c r="CU636" s="393"/>
      <c r="CV636" s="393"/>
      <c r="CW636" s="393"/>
      <c r="CX636" s="393"/>
      <c r="CY636" s="393"/>
      <c r="CZ636" s="393"/>
    </row>
    <row r="637" s="397" customFormat="true" ht="25.15" customHeight="true" x14ac:dyDescent="0.2">
      <c r="C637" s="1154"/>
      <c r="D637" s="1155"/>
      <c r="E637" s="670"/>
      <c r="F637" s="670"/>
      <c r="G637" s="670"/>
      <c r="H637" s="1154"/>
      <c r="I637" s="1155"/>
      <c r="J637" s="670"/>
      <c r="K637" s="670"/>
      <c r="L637" s="670"/>
      <c r="M637" s="1154"/>
      <c r="N637" s="1155"/>
      <c r="O637" s="670"/>
      <c r="P637" s="670"/>
      <c r="Q637" s="670"/>
      <c r="V637" s="390"/>
      <c r="W637" s="390"/>
      <c r="X637" s="390"/>
      <c r="Y637" s="390"/>
      <c r="Z637" s="390"/>
      <c r="AA637" s="390"/>
      <c r="AB637" s="390"/>
      <c r="AC637" s="390"/>
      <c r="AD637" s="390"/>
      <c r="AE637" s="390"/>
      <c r="AF637" s="390"/>
      <c r="AG637" s="390"/>
      <c r="AH637" s="390"/>
      <c r="AI637" s="390"/>
      <c r="AJ637" s="390"/>
      <c r="AK637" s="390"/>
      <c r="AL637" s="390"/>
      <c r="AM637" s="390"/>
      <c r="AN637" s="390"/>
      <c r="AO637" s="390"/>
      <c r="AP637" s="390"/>
      <c r="AQ637" s="390"/>
      <c r="AR637" s="390"/>
      <c r="AS637" s="390"/>
      <c r="AT637" s="390"/>
      <c r="AU637" s="390"/>
      <c r="AV637" s="390"/>
      <c r="AW637" s="390"/>
      <c r="AX637" s="390"/>
      <c r="AY637" s="390"/>
      <c r="AZ637" s="390"/>
      <c r="BA637" s="393"/>
      <c r="BB637" s="470"/>
      <c r="BC637" s="393"/>
      <c r="BD637" s="393"/>
      <c r="BE637" s="393"/>
      <c r="BF637" s="393"/>
      <c r="BG637" s="393"/>
      <c r="BH637" s="393"/>
      <c r="BI637" s="393"/>
      <c r="BJ637" s="393"/>
      <c r="BK637" s="393"/>
      <c r="BL637" s="393"/>
      <c r="BM637" s="393"/>
      <c r="BN637" s="393"/>
      <c r="BO637" s="393"/>
      <c r="BP637" s="393"/>
      <c r="BQ637" s="393"/>
      <c r="BR637" s="393"/>
      <c r="BS637" s="393"/>
      <c r="BT637" s="393"/>
      <c r="BU637" s="393"/>
      <c r="BV637" s="393"/>
      <c r="BW637" s="393"/>
      <c r="BX637" s="393"/>
      <c r="BY637" s="393"/>
      <c r="BZ637" s="393"/>
      <c r="CA637" s="393"/>
      <c r="CB637" s="393"/>
      <c r="CC637" s="393"/>
      <c r="CD637" s="393"/>
      <c r="CE637" s="393"/>
      <c r="CF637" s="393"/>
      <c r="CG637" s="393"/>
      <c r="CH637" s="393"/>
      <c r="CI637" s="393"/>
      <c r="CJ637" s="393"/>
      <c r="CK637" s="393"/>
      <c r="CL637" s="393"/>
      <c r="CM637" s="393"/>
      <c r="CN637" s="393"/>
      <c r="CO637" s="393"/>
      <c r="CP637" s="393"/>
      <c r="CQ637" s="393"/>
      <c r="CR637" s="393"/>
      <c r="CS637" s="393"/>
      <c r="CT637" s="393"/>
      <c r="CU637" s="393"/>
      <c r="CV637" s="393"/>
      <c r="CW637" s="393"/>
      <c r="CX637" s="393"/>
      <c r="CY637" s="393"/>
      <c r="CZ637" s="393"/>
    </row>
    <row r="638" s="397" customFormat="true" ht="25.15" customHeight="true" x14ac:dyDescent="0.2">
      <c r="C638" s="1154"/>
      <c r="D638" s="1155"/>
      <c r="E638" s="670"/>
      <c r="F638" s="670"/>
      <c r="G638" s="670"/>
      <c r="H638" s="1154"/>
      <c r="I638" s="1155"/>
      <c r="J638" s="670"/>
      <c r="K638" s="670"/>
      <c r="L638" s="670"/>
      <c r="M638" s="1154"/>
      <c r="N638" s="1155"/>
      <c r="O638" s="670"/>
      <c r="P638" s="670"/>
      <c r="Q638" s="670"/>
      <c r="V638" s="390"/>
      <c r="W638" s="390"/>
      <c r="X638" s="390"/>
      <c r="Y638" s="390"/>
      <c r="Z638" s="390"/>
      <c r="AA638" s="390"/>
      <c r="AB638" s="390"/>
      <c r="AC638" s="390"/>
      <c r="AD638" s="390"/>
      <c r="AE638" s="390"/>
      <c r="AF638" s="390"/>
      <c r="AG638" s="390"/>
      <c r="AH638" s="390"/>
      <c r="AI638" s="390"/>
      <c r="AJ638" s="390"/>
      <c r="AK638" s="390"/>
      <c r="AL638" s="390"/>
      <c r="AM638" s="390"/>
      <c r="AN638" s="390"/>
      <c r="AO638" s="390"/>
      <c r="AP638" s="390"/>
      <c r="AQ638" s="390"/>
      <c r="AR638" s="390"/>
      <c r="AS638" s="390"/>
      <c r="AT638" s="390"/>
      <c r="AU638" s="390"/>
      <c r="AV638" s="390"/>
      <c r="AW638" s="390"/>
      <c r="AX638" s="390"/>
      <c r="AY638" s="390"/>
      <c r="AZ638" s="390"/>
      <c r="BA638" s="393"/>
      <c r="BB638" s="470"/>
      <c r="BC638" s="393"/>
      <c r="BD638" s="393"/>
      <c r="BE638" s="393"/>
      <c r="BF638" s="393"/>
      <c r="BG638" s="393"/>
      <c r="BH638" s="393"/>
      <c r="BI638" s="393"/>
      <c r="BJ638" s="393"/>
      <c r="BK638" s="393"/>
      <c r="BL638" s="393"/>
      <c r="BM638" s="393"/>
      <c r="BN638" s="393"/>
      <c r="BO638" s="393"/>
      <c r="BP638" s="393"/>
      <c r="BQ638" s="393"/>
      <c r="BR638" s="393"/>
      <c r="BS638" s="393"/>
      <c r="BT638" s="393"/>
      <c r="BU638" s="393"/>
      <c r="BV638" s="393"/>
      <c r="BW638" s="393"/>
      <c r="BX638" s="393"/>
      <c r="BY638" s="393"/>
      <c r="BZ638" s="393"/>
      <c r="CA638" s="393"/>
      <c r="CB638" s="393"/>
      <c r="CC638" s="393"/>
      <c r="CD638" s="393"/>
      <c r="CE638" s="393"/>
      <c r="CF638" s="393"/>
      <c r="CG638" s="393"/>
      <c r="CH638" s="393"/>
      <c r="CI638" s="393"/>
      <c r="CJ638" s="393"/>
      <c r="CK638" s="393"/>
      <c r="CL638" s="393"/>
      <c r="CM638" s="393"/>
      <c r="CN638" s="393"/>
      <c r="CO638" s="393"/>
      <c r="CP638" s="393"/>
      <c r="CQ638" s="393"/>
      <c r="CR638" s="393"/>
      <c r="CS638" s="393"/>
      <c r="CT638" s="393"/>
      <c r="CU638" s="393"/>
      <c r="CV638" s="393"/>
      <c r="CW638" s="393"/>
      <c r="CX638" s="393"/>
      <c r="CY638" s="393"/>
      <c r="CZ638" s="393"/>
    </row>
    <row r="639" s="397" customFormat="true" ht="25.15" customHeight="true" x14ac:dyDescent="0.2">
      <c r="C639" s="1154"/>
      <c r="D639" s="1155"/>
      <c r="E639" s="670"/>
      <c r="F639" s="670"/>
      <c r="G639" s="670"/>
      <c r="H639" s="1154"/>
      <c r="I639" s="1155"/>
      <c r="J639" s="670"/>
      <c r="K639" s="670"/>
      <c r="L639" s="670"/>
      <c r="M639" s="1154"/>
      <c r="N639" s="1155"/>
      <c r="O639" s="670"/>
      <c r="P639" s="670"/>
      <c r="Q639" s="670"/>
      <c r="V639" s="390"/>
      <c r="W639" s="390"/>
      <c r="X639" s="390"/>
      <c r="Y639" s="390"/>
      <c r="Z639" s="390"/>
      <c r="AA639" s="390"/>
      <c r="AB639" s="390"/>
      <c r="AC639" s="390"/>
      <c r="AD639" s="390"/>
      <c r="AE639" s="390"/>
      <c r="AF639" s="390"/>
      <c r="AG639" s="390"/>
      <c r="AH639" s="390"/>
      <c r="AI639" s="390"/>
      <c r="AJ639" s="390"/>
      <c r="AK639" s="390"/>
      <c r="AL639" s="390"/>
      <c r="AM639" s="390"/>
      <c r="AN639" s="390"/>
      <c r="AO639" s="390"/>
      <c r="AP639" s="390"/>
      <c r="AQ639" s="390"/>
      <c r="AR639" s="390"/>
      <c r="AS639" s="390"/>
      <c r="AT639" s="390"/>
      <c r="AU639" s="390"/>
      <c r="AV639" s="390"/>
      <c r="AW639" s="390"/>
      <c r="AX639" s="390"/>
      <c r="AY639" s="390"/>
      <c r="AZ639" s="390"/>
      <c r="BA639" s="393"/>
      <c r="BB639" s="470"/>
      <c r="BC639" s="393"/>
      <c r="BD639" s="393"/>
      <c r="BE639" s="393"/>
      <c r="BF639" s="393"/>
      <c r="BG639" s="393"/>
      <c r="BH639" s="393"/>
      <c r="BI639" s="393"/>
      <c r="BJ639" s="393"/>
      <c r="BK639" s="393"/>
      <c r="BL639" s="393"/>
      <c r="BM639" s="393"/>
      <c r="BN639" s="393"/>
      <c r="BO639" s="393"/>
      <c r="BP639" s="393"/>
      <c r="BQ639" s="393"/>
      <c r="BR639" s="393"/>
      <c r="BS639" s="393"/>
      <c r="BT639" s="393"/>
      <c r="BU639" s="393"/>
      <c r="BV639" s="393"/>
      <c r="BW639" s="393"/>
      <c r="BX639" s="393"/>
      <c r="BY639" s="393"/>
      <c r="BZ639" s="393"/>
      <c r="CA639" s="393"/>
      <c r="CB639" s="393"/>
      <c r="CC639" s="393"/>
      <c r="CD639" s="393"/>
      <c r="CE639" s="393"/>
      <c r="CF639" s="393"/>
      <c r="CG639" s="393"/>
      <c r="CH639" s="393"/>
      <c r="CI639" s="393"/>
      <c r="CJ639" s="393"/>
      <c r="CK639" s="393"/>
      <c r="CL639" s="393"/>
      <c r="CM639" s="393"/>
      <c r="CN639" s="393"/>
      <c r="CO639" s="393"/>
      <c r="CP639" s="393"/>
      <c r="CQ639" s="393"/>
      <c r="CR639" s="393"/>
      <c r="CS639" s="393"/>
      <c r="CT639" s="393"/>
      <c r="CU639" s="393"/>
      <c r="CV639" s="393"/>
      <c r="CW639" s="393"/>
      <c r="CX639" s="393"/>
      <c r="CY639" s="393"/>
      <c r="CZ639" s="393"/>
    </row>
    <row r="640" s="397" customFormat="true" ht="25.15" customHeight="true" x14ac:dyDescent="0.2">
      <c r="C640" s="1154"/>
      <c r="D640" s="1155"/>
      <c r="E640" s="670"/>
      <c r="F640" s="670"/>
      <c r="G640" s="670"/>
      <c r="H640" s="1154"/>
      <c r="I640" s="1155"/>
      <c r="J640" s="670"/>
      <c r="K640" s="670"/>
      <c r="L640" s="670"/>
      <c r="M640" s="1154"/>
      <c r="N640" s="1155"/>
      <c r="O640" s="670"/>
      <c r="P640" s="670"/>
      <c r="Q640" s="670"/>
      <c r="V640" s="390"/>
      <c r="W640" s="390"/>
      <c r="X640" s="390"/>
      <c r="Y640" s="390"/>
      <c r="Z640" s="390"/>
      <c r="AA640" s="390"/>
      <c r="AB640" s="390"/>
      <c r="AC640" s="390"/>
      <c r="AD640" s="390"/>
      <c r="AE640" s="390"/>
      <c r="AF640" s="390"/>
      <c r="AG640" s="390"/>
      <c r="AH640" s="390"/>
      <c r="AI640" s="390"/>
      <c r="AJ640" s="390"/>
      <c r="AK640" s="390"/>
      <c r="AL640" s="390"/>
      <c r="AM640" s="390"/>
      <c r="AN640" s="390"/>
      <c r="AO640" s="390"/>
      <c r="AP640" s="390"/>
      <c r="AQ640" s="390"/>
      <c r="AR640" s="390"/>
      <c r="AS640" s="390"/>
      <c r="AT640" s="390"/>
      <c r="AU640" s="390"/>
      <c r="AV640" s="390"/>
      <c r="AW640" s="390"/>
      <c r="AX640" s="390"/>
      <c r="AY640" s="390"/>
      <c r="AZ640" s="390"/>
      <c r="BA640" s="393"/>
      <c r="BB640" s="470"/>
      <c r="BC640" s="393"/>
      <c r="BD640" s="393"/>
      <c r="BE640" s="393"/>
      <c r="BF640" s="393"/>
      <c r="BG640" s="393"/>
      <c r="BH640" s="393"/>
      <c r="BI640" s="393"/>
      <c r="BJ640" s="393"/>
      <c r="BK640" s="393"/>
      <c r="BL640" s="393"/>
      <c r="BM640" s="393"/>
      <c r="BN640" s="393"/>
      <c r="BO640" s="393"/>
      <c r="BP640" s="393"/>
      <c r="BQ640" s="393"/>
      <c r="BR640" s="393"/>
      <c r="BS640" s="393"/>
      <c r="BT640" s="393"/>
      <c r="BU640" s="393"/>
      <c r="BV640" s="393"/>
      <c r="BW640" s="393"/>
      <c r="BX640" s="393"/>
      <c r="BY640" s="393"/>
      <c r="BZ640" s="393"/>
      <c r="CA640" s="393"/>
      <c r="CB640" s="393"/>
      <c r="CC640" s="393"/>
      <c r="CD640" s="393"/>
      <c r="CE640" s="393"/>
      <c r="CF640" s="393"/>
      <c r="CG640" s="393"/>
      <c r="CH640" s="393"/>
      <c r="CI640" s="393"/>
      <c r="CJ640" s="393"/>
      <c r="CK640" s="393"/>
      <c r="CL640" s="393"/>
      <c r="CM640" s="393"/>
      <c r="CN640" s="393"/>
      <c r="CO640" s="393"/>
      <c r="CP640" s="393"/>
      <c r="CQ640" s="393"/>
      <c r="CR640" s="393"/>
      <c r="CS640" s="393"/>
      <c r="CT640" s="393"/>
      <c r="CU640" s="393"/>
      <c r="CV640" s="393"/>
      <c r="CW640" s="393"/>
      <c r="CX640" s="393"/>
      <c r="CY640" s="393"/>
      <c r="CZ640" s="393"/>
    </row>
    <row r="641" s="397" customFormat="true" ht="25.15" customHeight="true" x14ac:dyDescent="0.2">
      <c r="C641" s="1154"/>
      <c r="D641" s="1155"/>
      <c r="E641" s="670"/>
      <c r="F641" s="670"/>
      <c r="G641" s="670"/>
      <c r="H641" s="1154"/>
      <c r="I641" s="1155"/>
      <c r="J641" s="670"/>
      <c r="K641" s="670"/>
      <c r="L641" s="670"/>
      <c r="M641" s="1154"/>
      <c r="N641" s="1155"/>
      <c r="O641" s="670"/>
      <c r="P641" s="670"/>
      <c r="Q641" s="670"/>
      <c r="V641" s="390"/>
      <c r="W641" s="390"/>
      <c r="X641" s="390"/>
      <c r="Y641" s="390"/>
      <c r="Z641" s="390"/>
      <c r="AA641" s="390"/>
      <c r="AB641" s="390"/>
      <c r="AC641" s="390"/>
      <c r="AD641" s="390"/>
      <c r="AE641" s="390"/>
      <c r="AF641" s="390"/>
      <c r="AG641" s="390"/>
      <c r="AH641" s="390"/>
      <c r="AI641" s="390"/>
      <c r="AJ641" s="390"/>
      <c r="AK641" s="390"/>
      <c r="AL641" s="390"/>
      <c r="AM641" s="390"/>
      <c r="AN641" s="390"/>
      <c r="AO641" s="390"/>
      <c r="AP641" s="390"/>
      <c r="AQ641" s="390"/>
      <c r="AR641" s="390"/>
      <c r="AS641" s="390"/>
      <c r="AT641" s="390"/>
      <c r="AU641" s="390"/>
      <c r="AV641" s="390"/>
      <c r="AW641" s="390"/>
      <c r="AX641" s="390"/>
      <c r="AY641" s="390"/>
      <c r="AZ641" s="390"/>
      <c r="BA641" s="393"/>
      <c r="BB641" s="470"/>
      <c r="BC641" s="393"/>
      <c r="BD641" s="393"/>
      <c r="BE641" s="393"/>
      <c r="BF641" s="393"/>
      <c r="BG641" s="393"/>
      <c r="BH641" s="393"/>
      <c r="BI641" s="393"/>
      <c r="BJ641" s="393"/>
      <c r="BK641" s="393"/>
      <c r="BL641" s="393"/>
      <c r="BM641" s="393"/>
      <c r="BN641" s="393"/>
      <c r="BO641" s="393"/>
      <c r="BP641" s="393"/>
      <c r="BQ641" s="393"/>
      <c r="BR641" s="393"/>
      <c r="BS641" s="393"/>
      <c r="BT641" s="393"/>
      <c r="BU641" s="393"/>
      <c r="BV641" s="393"/>
      <c r="BW641" s="393"/>
      <c r="BX641" s="393"/>
      <c r="BY641" s="393"/>
      <c r="BZ641" s="393"/>
      <c r="CA641" s="393"/>
      <c r="CB641" s="393"/>
      <c r="CC641" s="393"/>
      <c r="CD641" s="393"/>
      <c r="CE641" s="393"/>
      <c r="CF641" s="393"/>
      <c r="CG641" s="393"/>
      <c r="CH641" s="393"/>
      <c r="CI641" s="393"/>
      <c r="CJ641" s="393"/>
      <c r="CK641" s="393"/>
      <c r="CL641" s="393"/>
      <c r="CM641" s="393"/>
      <c r="CN641" s="393"/>
      <c r="CO641" s="393"/>
      <c r="CP641" s="393"/>
      <c r="CQ641" s="393"/>
      <c r="CR641" s="393"/>
      <c r="CS641" s="393"/>
      <c r="CT641" s="393"/>
      <c r="CU641" s="393"/>
      <c r="CV641" s="393"/>
      <c r="CW641" s="393"/>
      <c r="CX641" s="393"/>
      <c r="CY641" s="393"/>
      <c r="CZ641" s="393"/>
    </row>
    <row r="642" s="397" customFormat="true" ht="25.15" customHeight="true" x14ac:dyDescent="0.2">
      <c r="C642" s="1154"/>
      <c r="D642" s="1155"/>
      <c r="E642" s="670"/>
      <c r="F642" s="670"/>
      <c r="G642" s="670"/>
      <c r="H642" s="1154"/>
      <c r="I642" s="1155"/>
      <c r="J642" s="670"/>
      <c r="K642" s="670"/>
      <c r="L642" s="670"/>
      <c r="M642" s="1154"/>
      <c r="N642" s="1155"/>
      <c r="O642" s="670"/>
      <c r="P642" s="670"/>
      <c r="Q642" s="670"/>
      <c r="V642" s="390"/>
      <c r="W642" s="390"/>
      <c r="X642" s="390"/>
      <c r="Y642" s="390"/>
      <c r="Z642" s="390"/>
      <c r="AA642" s="390"/>
      <c r="AB642" s="390"/>
      <c r="AC642" s="390"/>
      <c r="AD642" s="390"/>
      <c r="AE642" s="390"/>
      <c r="AF642" s="390"/>
      <c r="AG642" s="390"/>
      <c r="AH642" s="390"/>
      <c r="AI642" s="390"/>
      <c r="AJ642" s="390"/>
      <c r="AK642" s="390"/>
      <c r="AL642" s="390"/>
      <c r="AM642" s="390"/>
      <c r="AN642" s="390"/>
      <c r="AO642" s="390"/>
      <c r="AP642" s="390"/>
      <c r="AQ642" s="390"/>
      <c r="AR642" s="390"/>
      <c r="AS642" s="390"/>
      <c r="AT642" s="390"/>
      <c r="AU642" s="390"/>
      <c r="AV642" s="390"/>
      <c r="AW642" s="390"/>
      <c r="AX642" s="390"/>
      <c r="AY642" s="390"/>
      <c r="AZ642" s="390"/>
      <c r="BA642" s="393"/>
      <c r="BB642" s="470"/>
      <c r="BC642" s="393"/>
      <c r="BD642" s="393"/>
      <c r="BE642" s="393"/>
      <c r="BF642" s="393"/>
      <c r="BG642" s="393"/>
      <c r="BH642" s="393"/>
      <c r="BI642" s="393"/>
      <c r="BJ642" s="393"/>
      <c r="BK642" s="393"/>
      <c r="BL642" s="393"/>
      <c r="BM642" s="393"/>
      <c r="BN642" s="393"/>
      <c r="BO642" s="393"/>
      <c r="BP642" s="393"/>
      <c r="BQ642" s="393"/>
      <c r="BR642" s="393"/>
      <c r="BS642" s="393"/>
      <c r="BT642" s="393"/>
      <c r="BU642" s="393"/>
      <c r="BV642" s="393"/>
      <c r="BW642" s="393"/>
      <c r="BX642" s="393"/>
      <c r="BY642" s="393"/>
      <c r="BZ642" s="393"/>
      <c r="CA642" s="393"/>
      <c r="CB642" s="393"/>
      <c r="CC642" s="393"/>
      <c r="CD642" s="393"/>
      <c r="CE642" s="393"/>
      <c r="CF642" s="393"/>
      <c r="CG642" s="393"/>
      <c r="CH642" s="393"/>
      <c r="CI642" s="393"/>
      <c r="CJ642" s="393"/>
      <c r="CK642" s="393"/>
      <c r="CL642" s="393"/>
      <c r="CM642" s="393"/>
      <c r="CN642" s="393"/>
      <c r="CO642" s="393"/>
      <c r="CP642" s="393"/>
      <c r="CQ642" s="393"/>
      <c r="CR642" s="393"/>
      <c r="CS642" s="393"/>
      <c r="CT642" s="393"/>
      <c r="CU642" s="393"/>
      <c r="CV642" s="393"/>
      <c r="CW642" s="393"/>
      <c r="CX642" s="393"/>
      <c r="CY642" s="393"/>
      <c r="CZ642" s="393"/>
    </row>
    <row r="643" s="397" customFormat="true" ht="25.15" customHeight="true" x14ac:dyDescent="0.2">
      <c r="C643" s="1154"/>
      <c r="D643" s="1155"/>
      <c r="E643" s="670"/>
      <c r="F643" s="670"/>
      <c r="G643" s="670"/>
      <c r="H643" s="1154"/>
      <c r="I643" s="1155"/>
      <c r="J643" s="670"/>
      <c r="K643" s="670"/>
      <c r="L643" s="670"/>
      <c r="M643" s="1154"/>
      <c r="N643" s="1155"/>
      <c r="O643" s="670"/>
      <c r="P643" s="670"/>
      <c r="Q643" s="670"/>
      <c r="V643" s="390"/>
      <c r="W643" s="390"/>
      <c r="X643" s="390"/>
      <c r="Y643" s="390"/>
      <c r="Z643" s="390"/>
      <c r="AA643" s="390"/>
      <c r="AB643" s="390"/>
      <c r="AC643" s="390"/>
      <c r="AD643" s="390"/>
      <c r="AE643" s="390"/>
      <c r="AF643" s="390"/>
      <c r="AG643" s="390"/>
      <c r="AH643" s="390"/>
      <c r="AI643" s="390"/>
      <c r="AJ643" s="390"/>
      <c r="AK643" s="390"/>
      <c r="AL643" s="390"/>
      <c r="AM643" s="390"/>
      <c r="AN643" s="390"/>
      <c r="AO643" s="390"/>
      <c r="AP643" s="390"/>
      <c r="AQ643" s="390"/>
      <c r="AR643" s="390"/>
      <c r="AS643" s="390"/>
      <c r="AT643" s="390"/>
      <c r="AU643" s="390"/>
      <c r="AV643" s="390"/>
      <c r="AW643" s="390"/>
      <c r="AX643" s="390"/>
      <c r="AY643" s="390"/>
      <c r="AZ643" s="390"/>
      <c r="BA643" s="393"/>
      <c r="BB643" s="470"/>
      <c r="BC643" s="393"/>
      <c r="BD643" s="393"/>
      <c r="BE643" s="393"/>
      <c r="BF643" s="393"/>
      <c r="BG643" s="393"/>
      <c r="BH643" s="393"/>
      <c r="BI643" s="393"/>
      <c r="BJ643" s="393"/>
      <c r="BK643" s="393"/>
      <c r="BL643" s="393"/>
      <c r="BM643" s="393"/>
      <c r="BN643" s="393"/>
      <c r="BO643" s="393"/>
      <c r="BP643" s="393"/>
      <c r="BQ643" s="393"/>
      <c r="BR643" s="393"/>
      <c r="BS643" s="393"/>
      <c r="BT643" s="393"/>
      <c r="BU643" s="393"/>
      <c r="BV643" s="393"/>
      <c r="BW643" s="393"/>
      <c r="BX643" s="393"/>
      <c r="BY643" s="393"/>
      <c r="BZ643" s="393"/>
      <c r="CA643" s="393"/>
      <c r="CB643" s="393"/>
      <c r="CC643" s="393"/>
      <c r="CD643" s="393"/>
      <c r="CE643" s="393"/>
      <c r="CF643" s="393"/>
      <c r="CG643" s="393"/>
      <c r="CH643" s="393"/>
      <c r="CI643" s="393"/>
      <c r="CJ643" s="393"/>
      <c r="CK643" s="393"/>
      <c r="CL643" s="393"/>
      <c r="CM643" s="393"/>
      <c r="CN643" s="393"/>
      <c r="CO643" s="393"/>
      <c r="CP643" s="393"/>
      <c r="CQ643" s="393"/>
      <c r="CR643" s="393"/>
      <c r="CS643" s="393"/>
      <c r="CT643" s="393"/>
      <c r="CU643" s="393"/>
      <c r="CV643" s="393"/>
      <c r="CW643" s="393"/>
      <c r="CX643" s="393"/>
      <c r="CY643" s="393"/>
      <c r="CZ643" s="393"/>
    </row>
    <row r="644" s="397" customFormat="true" ht="25.15" customHeight="true" x14ac:dyDescent="0.2">
      <c r="C644" s="1154"/>
      <c r="D644" s="1155"/>
      <c r="E644" s="670"/>
      <c r="F644" s="670"/>
      <c r="G644" s="670"/>
      <c r="H644" s="1154"/>
      <c r="I644" s="1155"/>
      <c r="J644" s="670"/>
      <c r="K644" s="670"/>
      <c r="L644" s="670"/>
      <c r="M644" s="1154"/>
      <c r="N644" s="1155"/>
      <c r="O644" s="670"/>
      <c r="P644" s="670"/>
      <c r="Q644" s="670"/>
      <c r="V644" s="390"/>
      <c r="W644" s="390"/>
      <c r="X644" s="390"/>
      <c r="Y644" s="390"/>
      <c r="Z644" s="390"/>
      <c r="AA644" s="390"/>
      <c r="AB644" s="390"/>
      <c r="AC644" s="390"/>
      <c r="AD644" s="390"/>
      <c r="AE644" s="390"/>
      <c r="AF644" s="390"/>
      <c r="AG644" s="390"/>
      <c r="AH644" s="390"/>
      <c r="AI644" s="390"/>
      <c r="AJ644" s="390"/>
      <c r="AK644" s="390"/>
      <c r="AL644" s="390"/>
      <c r="AM644" s="390"/>
      <c r="AN644" s="390"/>
      <c r="AO644" s="390"/>
      <c r="AP644" s="390"/>
      <c r="AQ644" s="390"/>
      <c r="AR644" s="390"/>
      <c r="AS644" s="390"/>
      <c r="AT644" s="390"/>
      <c r="AU644" s="390"/>
      <c r="AV644" s="390"/>
      <c r="AW644" s="390"/>
      <c r="AX644" s="390"/>
      <c r="AY644" s="390"/>
      <c r="AZ644" s="390"/>
      <c r="BA644" s="393"/>
      <c r="BB644" s="470"/>
      <c r="BC644" s="393"/>
      <c r="BD644" s="393"/>
      <c r="BE644" s="393"/>
      <c r="BF644" s="393"/>
      <c r="BG644" s="393"/>
      <c r="BH644" s="393"/>
      <c r="BI644" s="393"/>
      <c r="BJ644" s="393"/>
      <c r="BK644" s="393"/>
      <c r="BL644" s="393"/>
      <c r="BM644" s="393"/>
      <c r="BN644" s="393"/>
      <c r="BO644" s="393"/>
      <c r="BP644" s="393"/>
      <c r="BQ644" s="393"/>
      <c r="BR644" s="393"/>
      <c r="BS644" s="393"/>
      <c r="BT644" s="393"/>
      <c r="BU644" s="393"/>
      <c r="BV644" s="393"/>
      <c r="BW644" s="393"/>
      <c r="BX644" s="393"/>
      <c r="BY644" s="393"/>
      <c r="BZ644" s="393"/>
      <c r="CA644" s="393"/>
      <c r="CB644" s="393"/>
      <c r="CC644" s="393"/>
      <c r="CD644" s="393"/>
      <c r="CE644" s="393"/>
      <c r="CF644" s="393"/>
      <c r="CG644" s="393"/>
      <c r="CH644" s="393"/>
      <c r="CI644" s="393"/>
      <c r="CJ644" s="393"/>
      <c r="CK644" s="393"/>
      <c r="CL644" s="393"/>
      <c r="CM644" s="393"/>
      <c r="CN644" s="393"/>
      <c r="CO644" s="393"/>
      <c r="CP644" s="393"/>
      <c r="CQ644" s="393"/>
      <c r="CR644" s="393"/>
      <c r="CS644" s="393"/>
      <c r="CT644" s="393"/>
      <c r="CU644" s="393"/>
      <c r="CV644" s="393"/>
      <c r="CW644" s="393"/>
      <c r="CX644" s="393"/>
      <c r="CY644" s="393"/>
      <c r="CZ644" s="393"/>
    </row>
    <row r="645" s="397" customFormat="true" ht="25.15" customHeight="true" x14ac:dyDescent="0.2">
      <c r="C645" s="1154"/>
      <c r="D645" s="1155"/>
      <c r="E645" s="670"/>
      <c r="F645" s="670"/>
      <c r="G645" s="670"/>
      <c r="H645" s="1154"/>
      <c r="I645" s="1155"/>
      <c r="J645" s="670"/>
      <c r="K645" s="670"/>
      <c r="L645" s="670"/>
      <c r="M645" s="1154"/>
      <c r="N645" s="1155"/>
      <c r="O645" s="670"/>
      <c r="P645" s="670"/>
      <c r="Q645" s="670"/>
      <c r="V645" s="390"/>
      <c r="W645" s="390"/>
      <c r="X645" s="390"/>
      <c r="Y645" s="390"/>
      <c r="Z645" s="390"/>
      <c r="AA645" s="390"/>
      <c r="AB645" s="390"/>
      <c r="AC645" s="390"/>
      <c r="AD645" s="390"/>
      <c r="AE645" s="390"/>
      <c r="AF645" s="390"/>
      <c r="AG645" s="390"/>
      <c r="AH645" s="390"/>
      <c r="AI645" s="390"/>
      <c r="AJ645" s="390"/>
      <c r="AK645" s="390"/>
      <c r="AL645" s="390"/>
      <c r="AM645" s="390"/>
      <c r="AN645" s="390"/>
      <c r="AO645" s="390"/>
      <c r="AP645" s="390"/>
      <c r="AQ645" s="390"/>
      <c r="AR645" s="390"/>
      <c r="AS645" s="390"/>
      <c r="AT645" s="390"/>
      <c r="AU645" s="390"/>
      <c r="AV645" s="390"/>
      <c r="AW645" s="390"/>
      <c r="AX645" s="390"/>
      <c r="AY645" s="390"/>
      <c r="AZ645" s="390"/>
      <c r="BA645" s="393"/>
      <c r="BB645" s="470"/>
      <c r="BC645" s="393"/>
      <c r="BD645" s="393"/>
      <c r="BE645" s="393"/>
      <c r="BF645" s="393"/>
      <c r="BG645" s="393"/>
      <c r="BH645" s="393"/>
      <c r="BI645" s="393"/>
      <c r="BJ645" s="393"/>
      <c r="BK645" s="393"/>
      <c r="BL645" s="393"/>
      <c r="BM645" s="393"/>
      <c r="BN645" s="393"/>
      <c r="BO645" s="393"/>
      <c r="BP645" s="393"/>
      <c r="BQ645" s="393"/>
      <c r="BR645" s="393"/>
      <c r="BS645" s="393"/>
      <c r="BT645" s="393"/>
      <c r="BU645" s="393"/>
      <c r="BV645" s="393"/>
      <c r="BW645" s="393"/>
      <c r="BX645" s="393"/>
      <c r="BY645" s="393"/>
      <c r="BZ645" s="393"/>
      <c r="CA645" s="393"/>
      <c r="CB645" s="393"/>
      <c r="CC645" s="393"/>
      <c r="CD645" s="393"/>
      <c r="CE645" s="393"/>
      <c r="CF645" s="393"/>
      <c r="CG645" s="393"/>
      <c r="CH645" s="393"/>
      <c r="CI645" s="393"/>
      <c r="CJ645" s="393"/>
      <c r="CK645" s="393"/>
      <c r="CL645" s="393"/>
      <c r="CM645" s="393"/>
      <c r="CN645" s="393"/>
      <c r="CO645" s="393"/>
      <c r="CP645" s="393"/>
      <c r="CQ645" s="393"/>
      <c r="CR645" s="393"/>
      <c r="CS645" s="393"/>
      <c r="CT645" s="393"/>
      <c r="CU645" s="393"/>
      <c r="CV645" s="393"/>
      <c r="CW645" s="393"/>
      <c r="CX645" s="393"/>
      <c r="CY645" s="393"/>
      <c r="CZ645" s="393"/>
    </row>
    <row r="646" s="397" customFormat="true" ht="25.15" customHeight="true" x14ac:dyDescent="0.2">
      <c r="C646" s="1154"/>
      <c r="D646" s="1155"/>
      <c r="E646" s="670"/>
      <c r="F646" s="670"/>
      <c r="G646" s="670"/>
      <c r="H646" s="1154"/>
      <c r="I646" s="1155"/>
      <c r="J646" s="670"/>
      <c r="K646" s="670"/>
      <c r="L646" s="670"/>
      <c r="M646" s="1154"/>
      <c r="N646" s="1155"/>
      <c r="O646" s="670"/>
      <c r="P646" s="670"/>
      <c r="Q646" s="670"/>
      <c r="V646" s="390"/>
      <c r="W646" s="390"/>
      <c r="X646" s="390"/>
      <c r="Y646" s="390"/>
      <c r="Z646" s="390"/>
      <c r="AA646" s="390"/>
      <c r="AB646" s="390"/>
      <c r="AC646" s="390"/>
      <c r="AD646" s="390"/>
      <c r="AE646" s="390"/>
      <c r="AF646" s="390"/>
      <c r="AG646" s="390"/>
      <c r="AH646" s="390"/>
      <c r="AI646" s="390"/>
      <c r="AJ646" s="390"/>
      <c r="AK646" s="390"/>
      <c r="AL646" s="390"/>
      <c r="AM646" s="390"/>
      <c r="AN646" s="390"/>
      <c r="AO646" s="390"/>
      <c r="AP646" s="390"/>
      <c r="AQ646" s="390"/>
      <c r="AR646" s="390"/>
      <c r="AS646" s="390"/>
      <c r="AT646" s="390"/>
      <c r="AU646" s="390"/>
      <c r="AV646" s="390"/>
      <c r="AW646" s="390"/>
      <c r="AX646" s="390"/>
      <c r="AY646" s="390"/>
      <c r="AZ646" s="390"/>
      <c r="BA646" s="393"/>
      <c r="BB646" s="470"/>
      <c r="BC646" s="393"/>
      <c r="BD646" s="393"/>
      <c r="BE646" s="393"/>
      <c r="BF646" s="393"/>
      <c r="BG646" s="393"/>
      <c r="BH646" s="393"/>
      <c r="BI646" s="393"/>
      <c r="BJ646" s="393"/>
      <c r="BK646" s="393"/>
      <c r="BL646" s="393"/>
      <c r="BM646" s="393"/>
      <c r="BN646" s="393"/>
      <c r="BO646" s="393"/>
      <c r="BP646" s="393"/>
      <c r="BQ646" s="393"/>
      <c r="BR646" s="393"/>
      <c r="BS646" s="393"/>
      <c r="BT646" s="393"/>
      <c r="BU646" s="393"/>
      <c r="BV646" s="393"/>
      <c r="BW646" s="393"/>
      <c r="BX646" s="393"/>
      <c r="BY646" s="393"/>
      <c r="BZ646" s="393"/>
      <c r="CA646" s="393"/>
      <c r="CB646" s="393"/>
      <c r="CC646" s="393"/>
      <c r="CD646" s="393"/>
      <c r="CE646" s="393"/>
      <c r="CF646" s="393"/>
      <c r="CG646" s="393"/>
      <c r="CH646" s="393"/>
      <c r="CI646" s="393"/>
      <c r="CJ646" s="393"/>
      <c r="CK646" s="393"/>
      <c r="CL646" s="393"/>
      <c r="CM646" s="393"/>
      <c r="CN646" s="393"/>
      <c r="CO646" s="393"/>
      <c r="CP646" s="393"/>
      <c r="CQ646" s="393"/>
      <c r="CR646" s="393"/>
      <c r="CS646" s="393"/>
      <c r="CT646" s="393"/>
      <c r="CU646" s="393"/>
      <c r="CV646" s="393"/>
      <c r="CW646" s="393"/>
      <c r="CX646" s="393"/>
      <c r="CY646" s="393"/>
      <c r="CZ646" s="393"/>
    </row>
    <row r="647" s="397" customFormat="true" ht="25.15" customHeight="true" x14ac:dyDescent="0.2">
      <c r="C647" s="1154"/>
      <c r="D647" s="1155"/>
      <c r="E647" s="670"/>
      <c r="F647" s="670"/>
      <c r="G647" s="670"/>
      <c r="H647" s="1154"/>
      <c r="I647" s="1155"/>
      <c r="J647" s="670"/>
      <c r="K647" s="670"/>
      <c r="L647" s="670"/>
      <c r="M647" s="1154"/>
      <c r="N647" s="1155"/>
      <c r="O647" s="670"/>
      <c r="P647" s="670"/>
      <c r="Q647" s="670"/>
      <c r="V647" s="390"/>
      <c r="W647" s="390"/>
      <c r="X647" s="390"/>
      <c r="Y647" s="390"/>
      <c r="Z647" s="390"/>
      <c r="AA647" s="390"/>
      <c r="AB647" s="390"/>
      <c r="AC647" s="390"/>
      <c r="AD647" s="390"/>
      <c r="AE647" s="390"/>
      <c r="AF647" s="390"/>
      <c r="AG647" s="390"/>
      <c r="AH647" s="390"/>
      <c r="AI647" s="390"/>
      <c r="AJ647" s="390"/>
      <c r="AK647" s="390"/>
      <c r="AL647" s="390"/>
      <c r="AM647" s="390"/>
      <c r="AN647" s="390"/>
      <c r="AO647" s="390"/>
      <c r="AP647" s="390"/>
      <c r="AQ647" s="390"/>
      <c r="AR647" s="390"/>
      <c r="AS647" s="390"/>
      <c r="AT647" s="390"/>
      <c r="AU647" s="390"/>
      <c r="AV647" s="390"/>
      <c r="AW647" s="390"/>
      <c r="AX647" s="390"/>
      <c r="AY647" s="390"/>
      <c r="AZ647" s="390"/>
      <c r="BA647" s="393"/>
      <c r="BB647" s="470"/>
      <c r="BC647" s="393"/>
      <c r="BD647" s="393"/>
      <c r="BE647" s="393"/>
      <c r="BF647" s="393"/>
      <c r="BG647" s="393"/>
      <c r="BH647" s="393"/>
      <c r="BI647" s="393"/>
      <c r="BJ647" s="393"/>
      <c r="BK647" s="393"/>
      <c r="BL647" s="393"/>
      <c r="BM647" s="393"/>
      <c r="BN647" s="393"/>
      <c r="BO647" s="393"/>
      <c r="BP647" s="393"/>
      <c r="BQ647" s="393"/>
      <c r="BR647" s="393"/>
      <c r="BS647" s="393"/>
      <c r="BT647" s="393"/>
      <c r="BU647" s="393"/>
      <c r="BV647" s="393"/>
      <c r="BW647" s="393"/>
      <c r="BX647" s="393"/>
      <c r="BY647" s="393"/>
      <c r="BZ647" s="393"/>
      <c r="CA647" s="393"/>
      <c r="CB647" s="393"/>
      <c r="CC647" s="393"/>
      <c r="CD647" s="393"/>
      <c r="CE647" s="393"/>
      <c r="CF647" s="393"/>
      <c r="CG647" s="393"/>
      <c r="CH647" s="393"/>
      <c r="CI647" s="393"/>
      <c r="CJ647" s="393"/>
      <c r="CK647" s="393"/>
      <c r="CL647" s="393"/>
      <c r="CM647" s="393"/>
      <c r="CN647" s="393"/>
      <c r="CO647" s="393"/>
      <c r="CP647" s="393"/>
      <c r="CQ647" s="393"/>
      <c r="CR647" s="393"/>
      <c r="CS647" s="393"/>
      <c r="CT647" s="393"/>
      <c r="CU647" s="393"/>
      <c r="CV647" s="393"/>
      <c r="CW647" s="393"/>
      <c r="CX647" s="393"/>
      <c r="CY647" s="393"/>
      <c r="CZ647" s="393"/>
    </row>
    <row r="648" s="397" customFormat="true" ht="25.15" customHeight="true" x14ac:dyDescent="0.2">
      <c r="C648" s="1154"/>
      <c r="D648" s="1155"/>
      <c r="E648" s="670"/>
      <c r="F648" s="670"/>
      <c r="G648" s="670"/>
      <c r="H648" s="1154"/>
      <c r="I648" s="1155"/>
      <c r="J648" s="670"/>
      <c r="K648" s="670"/>
      <c r="L648" s="670"/>
      <c r="M648" s="1154"/>
      <c r="N648" s="1155"/>
      <c r="O648" s="670"/>
      <c r="P648" s="670"/>
      <c r="Q648" s="670"/>
      <c r="V648" s="390"/>
      <c r="W648" s="390"/>
      <c r="X648" s="390"/>
      <c r="Y648" s="390"/>
      <c r="Z648" s="390"/>
      <c r="AA648" s="390"/>
      <c r="AB648" s="390"/>
      <c r="AC648" s="390"/>
      <c r="AD648" s="390"/>
      <c r="AE648" s="390"/>
      <c r="AF648" s="390"/>
      <c r="AG648" s="390"/>
      <c r="AH648" s="390"/>
      <c r="AI648" s="390"/>
      <c r="AJ648" s="390"/>
      <c r="AK648" s="390"/>
      <c r="AL648" s="390"/>
      <c r="AM648" s="390"/>
      <c r="AN648" s="390"/>
      <c r="AO648" s="390"/>
      <c r="AP648" s="390"/>
      <c r="AQ648" s="390"/>
      <c r="AR648" s="390"/>
      <c r="AS648" s="390"/>
      <c r="AT648" s="390"/>
      <c r="AU648" s="390"/>
      <c r="AV648" s="390"/>
      <c r="AW648" s="390"/>
      <c r="AX648" s="390"/>
      <c r="AY648" s="390"/>
      <c r="AZ648" s="390"/>
      <c r="BA648" s="393"/>
      <c r="BB648" s="470"/>
      <c r="BC648" s="393"/>
      <c r="BD648" s="393"/>
      <c r="BE648" s="393"/>
      <c r="BF648" s="393"/>
      <c r="BG648" s="393"/>
      <c r="BH648" s="393"/>
      <c r="BI648" s="393"/>
      <c r="BJ648" s="393"/>
      <c r="BK648" s="393"/>
      <c r="BL648" s="393"/>
      <c r="BM648" s="393"/>
      <c r="BN648" s="393"/>
      <c r="BO648" s="393"/>
      <c r="BP648" s="393"/>
      <c r="BQ648" s="393"/>
      <c r="BR648" s="393"/>
      <c r="BS648" s="393"/>
      <c r="BT648" s="393"/>
      <c r="BU648" s="393"/>
      <c r="BV648" s="393"/>
      <c r="BW648" s="393"/>
      <c r="BX648" s="393"/>
      <c r="BY648" s="393"/>
      <c r="BZ648" s="393"/>
      <c r="CA648" s="393"/>
      <c r="CB648" s="393"/>
      <c r="CC648" s="393"/>
      <c r="CD648" s="393"/>
      <c r="CE648" s="393"/>
      <c r="CF648" s="393"/>
      <c r="CG648" s="393"/>
      <c r="CH648" s="393"/>
      <c r="CI648" s="393"/>
      <c r="CJ648" s="393"/>
      <c r="CK648" s="393"/>
      <c r="CL648" s="393"/>
      <c r="CM648" s="393"/>
      <c r="CN648" s="393"/>
      <c r="CO648" s="393"/>
      <c r="CP648" s="393"/>
      <c r="CQ648" s="393"/>
      <c r="CR648" s="393"/>
      <c r="CS648" s="393"/>
      <c r="CT648" s="393"/>
      <c r="CU648" s="393"/>
      <c r="CV648" s="393"/>
      <c r="CW648" s="393"/>
      <c r="CX648" s="393"/>
      <c r="CY648" s="393"/>
      <c r="CZ648" s="393"/>
    </row>
    <row r="649" s="397" customFormat="true" ht="25.15" customHeight="true" x14ac:dyDescent="0.2">
      <c r="C649" s="1154"/>
      <c r="D649" s="1155"/>
      <c r="E649" s="670"/>
      <c r="F649" s="670"/>
      <c r="G649" s="670"/>
      <c r="H649" s="1154"/>
      <c r="I649" s="1155"/>
      <c r="J649" s="670"/>
      <c r="K649" s="670"/>
      <c r="L649" s="670"/>
      <c r="M649" s="1154"/>
      <c r="N649" s="1155"/>
      <c r="O649" s="670"/>
      <c r="P649" s="670"/>
      <c r="Q649" s="670"/>
      <c r="V649" s="390"/>
      <c r="W649" s="390"/>
      <c r="X649" s="390"/>
      <c r="Y649" s="390"/>
      <c r="Z649" s="390"/>
      <c r="AA649" s="390"/>
      <c r="AB649" s="390"/>
      <c r="AC649" s="390"/>
      <c r="AD649" s="390"/>
      <c r="AE649" s="390"/>
      <c r="AF649" s="390"/>
      <c r="AG649" s="390"/>
      <c r="AH649" s="390"/>
      <c r="AI649" s="390"/>
      <c r="AJ649" s="390"/>
      <c r="AK649" s="390"/>
      <c r="AL649" s="390"/>
      <c r="AM649" s="390"/>
      <c r="AN649" s="390"/>
      <c r="AO649" s="390"/>
      <c r="AP649" s="390"/>
      <c r="AQ649" s="390"/>
      <c r="AR649" s="390"/>
      <c r="AS649" s="390"/>
      <c r="AT649" s="390"/>
      <c r="AU649" s="390"/>
      <c r="AV649" s="390"/>
      <c r="AW649" s="390"/>
      <c r="AX649" s="390"/>
      <c r="AY649" s="390"/>
      <c r="AZ649" s="390"/>
      <c r="BA649" s="393"/>
      <c r="BB649" s="470"/>
      <c r="BC649" s="393"/>
      <c r="BD649" s="393"/>
      <c r="BE649" s="393"/>
      <c r="BF649" s="393"/>
      <c r="BG649" s="393"/>
      <c r="BH649" s="393"/>
      <c r="BI649" s="393"/>
      <c r="BJ649" s="393"/>
      <c r="BK649" s="393"/>
      <c r="BL649" s="393"/>
      <c r="BM649" s="393"/>
      <c r="BN649" s="393"/>
      <c r="BO649" s="393"/>
      <c r="BP649" s="393"/>
      <c r="BQ649" s="393"/>
      <c r="BR649" s="393"/>
      <c r="BS649" s="393"/>
      <c r="BT649" s="393"/>
      <c r="BU649" s="393"/>
      <c r="BV649" s="393"/>
      <c r="BW649" s="393"/>
      <c r="BX649" s="393"/>
      <c r="BY649" s="393"/>
      <c r="BZ649" s="393"/>
      <c r="CA649" s="393"/>
      <c r="CB649" s="393"/>
      <c r="CC649" s="393"/>
      <c r="CD649" s="393"/>
      <c r="CE649" s="393"/>
      <c r="CF649" s="393"/>
      <c r="CG649" s="393"/>
      <c r="CH649" s="393"/>
      <c r="CI649" s="393"/>
      <c r="CJ649" s="393"/>
      <c r="CK649" s="393"/>
      <c r="CL649" s="393"/>
      <c r="CM649" s="393"/>
      <c r="CN649" s="393"/>
      <c r="CO649" s="393"/>
      <c r="CP649" s="393"/>
      <c r="CQ649" s="393"/>
      <c r="CR649" s="393"/>
      <c r="CS649" s="393"/>
      <c r="CT649" s="393"/>
      <c r="CU649" s="393"/>
      <c r="CV649" s="393"/>
      <c r="CW649" s="393"/>
      <c r="CX649" s="393"/>
      <c r="CY649" s="393"/>
      <c r="CZ649" s="393"/>
    </row>
    <row r="650" s="397" customFormat="true" ht="25.15" customHeight="true" x14ac:dyDescent="0.2">
      <c r="C650" s="1154"/>
      <c r="D650" s="1155"/>
      <c r="E650" s="670"/>
      <c r="F650" s="670"/>
      <c r="G650" s="670"/>
      <c r="H650" s="1154"/>
      <c r="I650" s="1155"/>
      <c r="J650" s="670"/>
      <c r="K650" s="670"/>
      <c r="L650" s="670"/>
      <c r="M650" s="1154"/>
      <c r="N650" s="1155"/>
      <c r="O650" s="670"/>
      <c r="P650" s="670"/>
      <c r="Q650" s="670"/>
      <c r="V650" s="390"/>
      <c r="W650" s="390"/>
      <c r="X650" s="390"/>
      <c r="Y650" s="390"/>
      <c r="Z650" s="390"/>
      <c r="AA650" s="390"/>
      <c r="AB650" s="390"/>
      <c r="AC650" s="390"/>
      <c r="AD650" s="390"/>
      <c r="AE650" s="390"/>
      <c r="AF650" s="390"/>
      <c r="AG650" s="390"/>
      <c r="AH650" s="390"/>
      <c r="AI650" s="390"/>
      <c r="AJ650" s="390"/>
      <c r="AK650" s="390"/>
      <c r="AL650" s="390"/>
      <c r="AM650" s="390"/>
      <c r="AN650" s="390"/>
      <c r="AO650" s="390"/>
      <c r="AP650" s="390"/>
      <c r="AQ650" s="390"/>
      <c r="AR650" s="390"/>
      <c r="AS650" s="390"/>
      <c r="AT650" s="390"/>
      <c r="AU650" s="390"/>
      <c r="AV650" s="390"/>
      <c r="AW650" s="390"/>
      <c r="AX650" s="390"/>
      <c r="AY650" s="390"/>
      <c r="AZ650" s="390"/>
      <c r="BA650" s="393"/>
      <c r="BB650" s="470"/>
      <c r="BC650" s="393"/>
      <c r="BD650" s="393"/>
      <c r="BE650" s="393"/>
      <c r="BF650" s="393"/>
      <c r="BG650" s="393"/>
      <c r="BH650" s="393"/>
      <c r="BI650" s="393"/>
      <c r="BJ650" s="393"/>
      <c r="BK650" s="393"/>
      <c r="BL650" s="393"/>
      <c r="BM650" s="393"/>
      <c r="BN650" s="393"/>
      <c r="BO650" s="393"/>
      <c r="BP650" s="393"/>
      <c r="BQ650" s="393"/>
      <c r="BR650" s="393"/>
      <c r="BS650" s="393"/>
      <c r="BT650" s="393"/>
      <c r="BU650" s="393"/>
      <c r="BV650" s="393"/>
      <c r="BW650" s="393"/>
      <c r="BX650" s="393"/>
      <c r="BY650" s="393"/>
      <c r="BZ650" s="393"/>
      <c r="CA650" s="393"/>
      <c r="CB650" s="393"/>
      <c r="CC650" s="393"/>
      <c r="CD650" s="393"/>
      <c r="CE650" s="393"/>
      <c r="CF650" s="393"/>
      <c r="CG650" s="393"/>
      <c r="CH650" s="393"/>
      <c r="CI650" s="393"/>
      <c r="CJ650" s="393"/>
      <c r="CK650" s="393"/>
      <c r="CL650" s="393"/>
      <c r="CM650" s="393"/>
      <c r="CN650" s="393"/>
      <c r="CO650" s="393"/>
      <c r="CP650" s="393"/>
      <c r="CQ650" s="393"/>
      <c r="CR650" s="393"/>
      <c r="CS650" s="393"/>
      <c r="CT650" s="393"/>
      <c r="CU650" s="393"/>
      <c r="CV650" s="393"/>
      <c r="CW650" s="393"/>
      <c r="CX650" s="393"/>
      <c r="CY650" s="393"/>
      <c r="CZ650" s="393"/>
    </row>
    <row r="651" s="397" customFormat="true" ht="25.15" customHeight="true" x14ac:dyDescent="0.2">
      <c r="C651" s="1154"/>
      <c r="D651" s="1155"/>
      <c r="E651" s="670"/>
      <c r="F651" s="670"/>
      <c r="G651" s="670"/>
      <c r="H651" s="1154"/>
      <c r="I651" s="1155"/>
      <c r="J651" s="670"/>
      <c r="K651" s="670"/>
      <c r="L651" s="670"/>
      <c r="M651" s="1154"/>
      <c r="N651" s="1155"/>
      <c r="O651" s="670"/>
      <c r="P651" s="670"/>
      <c r="Q651" s="670"/>
      <c r="V651" s="390"/>
      <c r="W651" s="390"/>
      <c r="X651" s="390"/>
      <c r="Y651" s="390"/>
      <c r="Z651" s="390"/>
      <c r="AA651" s="390"/>
      <c r="AB651" s="390"/>
      <c r="AC651" s="390"/>
      <c r="AD651" s="390"/>
      <c r="AE651" s="390"/>
      <c r="AF651" s="390"/>
      <c r="AG651" s="390"/>
      <c r="AH651" s="390"/>
      <c r="AI651" s="390"/>
      <c r="AJ651" s="390"/>
      <c r="AK651" s="390"/>
      <c r="AL651" s="390"/>
      <c r="AM651" s="390"/>
      <c r="AN651" s="390"/>
      <c r="AO651" s="390"/>
      <c r="AP651" s="390"/>
      <c r="AQ651" s="390"/>
      <c r="AR651" s="390"/>
      <c r="AS651" s="390"/>
      <c r="AT651" s="390"/>
      <c r="AU651" s="390"/>
      <c r="AV651" s="390"/>
      <c r="AW651" s="390"/>
      <c r="AX651" s="390"/>
      <c r="AY651" s="390"/>
      <c r="AZ651" s="390"/>
      <c r="BA651" s="393"/>
      <c r="BB651" s="470"/>
      <c r="BC651" s="393"/>
      <c r="BD651" s="393"/>
      <c r="BE651" s="393"/>
      <c r="BF651" s="393"/>
      <c r="BG651" s="393"/>
      <c r="BH651" s="393"/>
      <c r="BI651" s="393"/>
      <c r="BJ651" s="393"/>
      <c r="BK651" s="393"/>
      <c r="BL651" s="393"/>
      <c r="BM651" s="393"/>
      <c r="BN651" s="393"/>
      <c r="BO651" s="393"/>
      <c r="BP651" s="393"/>
      <c r="BQ651" s="393"/>
      <c r="BR651" s="393"/>
      <c r="BS651" s="393"/>
      <c r="BT651" s="393"/>
      <c r="BU651" s="393"/>
      <c r="BV651" s="393"/>
      <c r="BW651" s="393"/>
      <c r="BX651" s="393"/>
      <c r="BY651" s="393"/>
      <c r="BZ651" s="393"/>
      <c r="CA651" s="393"/>
      <c r="CB651" s="393"/>
      <c r="CC651" s="393"/>
      <c r="CD651" s="393"/>
      <c r="CE651" s="393"/>
      <c r="CF651" s="393"/>
      <c r="CG651" s="393"/>
      <c r="CH651" s="393"/>
      <c r="CI651" s="393"/>
      <c r="CJ651" s="393"/>
      <c r="CK651" s="393"/>
      <c r="CL651" s="393"/>
      <c r="CM651" s="393"/>
      <c r="CN651" s="393"/>
      <c r="CO651" s="393"/>
      <c r="CP651" s="393"/>
      <c r="CQ651" s="393"/>
      <c r="CR651" s="393"/>
      <c r="CS651" s="393"/>
      <c r="CT651" s="393"/>
      <c r="CU651" s="393"/>
      <c r="CV651" s="393"/>
      <c r="CW651" s="393"/>
      <c r="CX651" s="393"/>
      <c r="CY651" s="393"/>
      <c r="CZ651" s="393"/>
    </row>
    <row r="652" s="397" customFormat="true" ht="25.15" customHeight="true" x14ac:dyDescent="0.2">
      <c r="C652" s="1154"/>
      <c r="D652" s="1155"/>
      <c r="E652" s="670"/>
      <c r="F652" s="670"/>
      <c r="G652" s="670"/>
      <c r="H652" s="1154"/>
      <c r="I652" s="1155"/>
      <c r="J652" s="670"/>
      <c r="K652" s="670"/>
      <c r="L652" s="670"/>
      <c r="M652" s="1154"/>
      <c r="N652" s="1155"/>
      <c r="O652" s="670"/>
      <c r="P652" s="670"/>
      <c r="Q652" s="670"/>
      <c r="V652" s="390"/>
      <c r="W652" s="390"/>
      <c r="X652" s="390"/>
      <c r="Y652" s="390"/>
      <c r="Z652" s="390"/>
      <c r="AA652" s="390"/>
      <c r="AB652" s="390"/>
      <c r="AC652" s="390"/>
      <c r="AD652" s="390"/>
      <c r="AE652" s="390"/>
      <c r="AF652" s="390"/>
      <c r="AG652" s="390"/>
      <c r="AH652" s="390"/>
      <c r="AI652" s="390"/>
      <c r="AJ652" s="390"/>
      <c r="AK652" s="390"/>
      <c r="AL652" s="390"/>
      <c r="AM652" s="390"/>
      <c r="AN652" s="390"/>
      <c r="AO652" s="390"/>
      <c r="AP652" s="390"/>
      <c r="AQ652" s="390"/>
      <c r="AR652" s="390"/>
      <c r="AS652" s="390"/>
      <c r="AT652" s="390"/>
      <c r="AU652" s="390"/>
      <c r="AV652" s="390"/>
      <c r="AW652" s="390"/>
      <c r="AX652" s="390"/>
      <c r="AY652" s="390"/>
      <c r="AZ652" s="390"/>
      <c r="BA652" s="393"/>
      <c r="BB652" s="470"/>
      <c r="BC652" s="393"/>
      <c r="BD652" s="393"/>
      <c r="BE652" s="393"/>
      <c r="BF652" s="393"/>
      <c r="BG652" s="393"/>
      <c r="BH652" s="393"/>
      <c r="BI652" s="393"/>
      <c r="BJ652" s="393"/>
      <c r="BK652" s="393"/>
      <c r="BL652" s="393"/>
      <c r="BM652" s="393"/>
      <c r="BN652" s="393"/>
      <c r="BO652" s="393"/>
      <c r="BP652" s="393"/>
      <c r="BQ652" s="393"/>
      <c r="BR652" s="393"/>
      <c r="BS652" s="393"/>
      <c r="BT652" s="393"/>
      <c r="BU652" s="393"/>
      <c r="BV652" s="393"/>
      <c r="BW652" s="393"/>
      <c r="BX652" s="393"/>
      <c r="BY652" s="393"/>
      <c r="BZ652" s="393"/>
      <c r="CA652" s="393"/>
      <c r="CB652" s="393"/>
      <c r="CC652" s="393"/>
      <c r="CD652" s="393"/>
      <c r="CE652" s="393"/>
      <c r="CF652" s="393"/>
      <c r="CG652" s="393"/>
      <c r="CH652" s="393"/>
      <c r="CI652" s="393"/>
      <c r="CJ652" s="393"/>
      <c r="CK652" s="393"/>
      <c r="CL652" s="393"/>
      <c r="CM652" s="393"/>
      <c r="CN652" s="393"/>
      <c r="CO652" s="393"/>
      <c r="CP652" s="393"/>
      <c r="CQ652" s="393"/>
      <c r="CR652" s="393"/>
      <c r="CS652" s="393"/>
      <c r="CT652" s="393"/>
      <c r="CU652" s="393"/>
      <c r="CV652" s="393"/>
      <c r="CW652" s="393"/>
      <c r="CX652" s="393"/>
      <c r="CY652" s="393"/>
      <c r="CZ652" s="393"/>
    </row>
    <row r="653" s="397" customFormat="true" ht="25.15" customHeight="true" x14ac:dyDescent="0.2">
      <c r="C653" s="1154"/>
      <c r="D653" s="1155"/>
      <c r="E653" s="670"/>
      <c r="F653" s="670"/>
      <c r="G653" s="670"/>
      <c r="H653" s="1154"/>
      <c r="I653" s="1155"/>
      <c r="J653" s="670"/>
      <c r="K653" s="670"/>
      <c r="L653" s="670"/>
      <c r="M653" s="1154"/>
      <c r="N653" s="1155"/>
      <c r="O653" s="670"/>
      <c r="P653" s="670"/>
      <c r="Q653" s="670"/>
      <c r="V653" s="390"/>
      <c r="W653" s="390"/>
      <c r="X653" s="390"/>
      <c r="Y653" s="390"/>
      <c r="Z653" s="390"/>
      <c r="AA653" s="390"/>
      <c r="AB653" s="390"/>
      <c r="AC653" s="390"/>
      <c r="AD653" s="390"/>
      <c r="AE653" s="390"/>
      <c r="AF653" s="390"/>
      <c r="AG653" s="390"/>
      <c r="AH653" s="390"/>
      <c r="AI653" s="390"/>
      <c r="AJ653" s="390"/>
      <c r="AK653" s="390"/>
      <c r="AL653" s="390"/>
      <c r="AM653" s="390"/>
      <c r="AN653" s="390"/>
      <c r="AO653" s="390"/>
      <c r="AP653" s="390"/>
      <c r="AQ653" s="390"/>
      <c r="AR653" s="390"/>
      <c r="AS653" s="390"/>
      <c r="AT653" s="390"/>
      <c r="AU653" s="390"/>
      <c r="AV653" s="390"/>
      <c r="AW653" s="390"/>
      <c r="AX653" s="390"/>
      <c r="AY653" s="390"/>
      <c r="AZ653" s="390"/>
      <c r="BA653" s="393"/>
      <c r="BB653" s="470"/>
      <c r="BC653" s="393"/>
      <c r="BD653" s="393"/>
      <c r="BE653" s="393"/>
      <c r="BF653" s="393"/>
      <c r="BG653" s="393"/>
      <c r="BH653" s="393"/>
      <c r="BI653" s="393"/>
      <c r="BJ653" s="393"/>
      <c r="BK653" s="393"/>
      <c r="BL653" s="393"/>
      <c r="BM653" s="393"/>
      <c r="BN653" s="393"/>
      <c r="BO653" s="393"/>
      <c r="BP653" s="393"/>
      <c r="BQ653" s="393"/>
      <c r="BR653" s="393"/>
      <c r="BS653" s="393"/>
      <c r="BT653" s="393"/>
      <c r="BU653" s="393"/>
      <c r="BV653" s="393"/>
      <c r="BW653" s="393"/>
      <c r="BX653" s="393"/>
      <c r="BY653" s="393"/>
      <c r="BZ653" s="393"/>
      <c r="CA653" s="393"/>
      <c r="CB653" s="393"/>
      <c r="CC653" s="393"/>
      <c r="CD653" s="393"/>
      <c r="CE653" s="393"/>
      <c r="CF653" s="393"/>
      <c r="CG653" s="393"/>
      <c r="CH653" s="393"/>
      <c r="CI653" s="393"/>
      <c r="CJ653" s="393"/>
      <c r="CK653" s="393"/>
      <c r="CL653" s="393"/>
      <c r="CM653" s="393"/>
      <c r="CN653" s="393"/>
      <c r="CO653" s="393"/>
      <c r="CP653" s="393"/>
      <c r="CQ653" s="393"/>
      <c r="CR653" s="393"/>
      <c r="CS653" s="393"/>
      <c r="CT653" s="393"/>
      <c r="CU653" s="393"/>
      <c r="CV653" s="393"/>
      <c r="CW653" s="393"/>
      <c r="CX653" s="393"/>
      <c r="CY653" s="393"/>
      <c r="CZ653" s="393"/>
    </row>
    <row r="654" s="397" customFormat="true" ht="25.15" customHeight="true" x14ac:dyDescent="0.2">
      <c r="C654" s="1154"/>
      <c r="D654" s="1155"/>
      <c r="E654" s="670"/>
      <c r="F654" s="670"/>
      <c r="G654" s="670"/>
      <c r="H654" s="1154"/>
      <c r="I654" s="1155"/>
      <c r="J654" s="670"/>
      <c r="K654" s="670"/>
      <c r="L654" s="670"/>
      <c r="M654" s="1154"/>
      <c r="N654" s="1155"/>
      <c r="O654" s="670"/>
      <c r="P654" s="670"/>
      <c r="Q654" s="670"/>
      <c r="V654" s="390"/>
      <c r="W654" s="390"/>
      <c r="X654" s="390"/>
      <c r="Y654" s="390"/>
      <c r="Z654" s="390"/>
      <c r="AA654" s="390"/>
      <c r="AB654" s="390"/>
      <c r="AC654" s="390"/>
      <c r="AD654" s="390"/>
      <c r="AE654" s="390"/>
      <c r="AF654" s="390"/>
      <c r="AG654" s="390"/>
      <c r="AH654" s="390"/>
      <c r="AI654" s="390"/>
      <c r="AJ654" s="390"/>
      <c r="AK654" s="390"/>
      <c r="AL654" s="390"/>
      <c r="AM654" s="390"/>
      <c r="AN654" s="390"/>
      <c r="AO654" s="390"/>
      <c r="AP654" s="390"/>
      <c r="AQ654" s="390"/>
      <c r="AR654" s="390"/>
      <c r="AS654" s="390"/>
      <c r="AT654" s="390"/>
      <c r="AU654" s="390"/>
      <c r="AV654" s="390"/>
      <c r="AW654" s="390"/>
      <c r="AX654" s="390"/>
      <c r="AY654" s="390"/>
      <c r="AZ654" s="390"/>
      <c r="BA654" s="393"/>
      <c r="BB654" s="470"/>
      <c r="BC654" s="393"/>
      <c r="BD654" s="393"/>
      <c r="BE654" s="393"/>
      <c r="BF654" s="393"/>
      <c r="BG654" s="393"/>
      <c r="BH654" s="393"/>
      <c r="BI654" s="393"/>
      <c r="BJ654" s="393"/>
      <c r="BK654" s="393"/>
      <c r="BL654" s="393"/>
      <c r="BM654" s="393"/>
      <c r="BN654" s="393"/>
      <c r="BO654" s="393"/>
      <c r="BP654" s="393"/>
      <c r="BQ654" s="393"/>
      <c r="BR654" s="393"/>
      <c r="BS654" s="393"/>
      <c r="BT654" s="393"/>
      <c r="BU654" s="393"/>
      <c r="BV654" s="393"/>
      <c r="BW654" s="393"/>
      <c r="BX654" s="393"/>
      <c r="BY654" s="393"/>
      <c r="BZ654" s="393"/>
      <c r="CA654" s="393"/>
      <c r="CB654" s="393"/>
      <c r="CC654" s="393"/>
      <c r="CD654" s="393"/>
      <c r="CE654" s="393"/>
      <c r="CF654" s="393"/>
      <c r="CG654" s="393"/>
      <c r="CH654" s="393"/>
      <c r="CI654" s="393"/>
      <c r="CJ654" s="393"/>
      <c r="CK654" s="393"/>
      <c r="CL654" s="393"/>
      <c r="CM654" s="393"/>
      <c r="CN654" s="393"/>
      <c r="CO654" s="393"/>
      <c r="CP654" s="393"/>
      <c r="CQ654" s="393"/>
      <c r="CR654" s="393"/>
      <c r="CS654" s="393"/>
      <c r="CT654" s="393"/>
      <c r="CU654" s="393"/>
      <c r="CV654" s="393"/>
      <c r="CW654" s="393"/>
      <c r="CX654" s="393"/>
      <c r="CY654" s="393"/>
      <c r="CZ654" s="393"/>
    </row>
    <row r="655" s="397" customFormat="true" ht="25.15" customHeight="true" x14ac:dyDescent="0.2">
      <c r="C655" s="1154"/>
      <c r="D655" s="1155"/>
      <c r="E655" s="670"/>
      <c r="F655" s="670"/>
      <c r="G655" s="670"/>
      <c r="H655" s="1154"/>
      <c r="I655" s="1155"/>
      <c r="J655" s="670"/>
      <c r="K655" s="670"/>
      <c r="L655" s="670"/>
      <c r="M655" s="1154"/>
      <c r="N655" s="1155"/>
      <c r="O655" s="670"/>
      <c r="P655" s="670"/>
      <c r="Q655" s="670"/>
      <c r="V655" s="390"/>
      <c r="W655" s="390"/>
      <c r="X655" s="390"/>
      <c r="Y655" s="390"/>
      <c r="Z655" s="390"/>
      <c r="AA655" s="390"/>
      <c r="AB655" s="390"/>
      <c r="AC655" s="390"/>
      <c r="AD655" s="390"/>
      <c r="AE655" s="390"/>
      <c r="AF655" s="390"/>
      <c r="AG655" s="390"/>
      <c r="AH655" s="390"/>
      <c r="AI655" s="390"/>
      <c r="AJ655" s="390"/>
      <c r="AK655" s="390"/>
      <c r="AL655" s="390"/>
      <c r="AM655" s="390"/>
      <c r="AN655" s="390"/>
      <c r="AO655" s="390"/>
      <c r="AP655" s="390"/>
      <c r="AQ655" s="390"/>
      <c r="AR655" s="390"/>
      <c r="AS655" s="390"/>
      <c r="AT655" s="390"/>
      <c r="AU655" s="390"/>
      <c r="AV655" s="390"/>
      <c r="AW655" s="390"/>
      <c r="AX655" s="390"/>
      <c r="AY655" s="390"/>
      <c r="AZ655" s="390"/>
      <c r="BA655" s="393"/>
      <c r="BB655" s="470"/>
      <c r="BC655" s="393"/>
      <c r="BD655" s="393"/>
      <c r="BE655" s="393"/>
      <c r="BF655" s="393"/>
      <c r="BG655" s="393"/>
      <c r="BH655" s="393"/>
      <c r="BI655" s="393"/>
      <c r="BJ655" s="393"/>
      <c r="BK655" s="393"/>
      <c r="BL655" s="393"/>
      <c r="BM655" s="393"/>
      <c r="BN655" s="393"/>
      <c r="BO655" s="393"/>
      <c r="BP655" s="393"/>
      <c r="BQ655" s="393"/>
      <c r="BR655" s="393"/>
      <c r="BS655" s="393"/>
      <c r="BT655" s="393"/>
      <c r="BU655" s="393"/>
      <c r="BV655" s="393"/>
      <c r="BW655" s="393"/>
      <c r="BX655" s="393"/>
      <c r="BY655" s="393"/>
      <c r="BZ655" s="393"/>
      <c r="CA655" s="393"/>
      <c r="CB655" s="393"/>
      <c r="CC655" s="393"/>
      <c r="CD655" s="393"/>
      <c r="CE655" s="393"/>
      <c r="CF655" s="393"/>
      <c r="CG655" s="393"/>
      <c r="CH655" s="393"/>
      <c r="CI655" s="393"/>
      <c r="CJ655" s="393"/>
      <c r="CK655" s="393"/>
      <c r="CL655" s="393"/>
      <c r="CM655" s="393"/>
      <c r="CN655" s="393"/>
      <c r="CO655" s="393"/>
      <c r="CP655" s="393"/>
      <c r="CQ655" s="393"/>
      <c r="CR655" s="393"/>
      <c r="CS655" s="393"/>
      <c r="CT655" s="393"/>
      <c r="CU655" s="393"/>
      <c r="CV655" s="393"/>
      <c r="CW655" s="393"/>
      <c r="CX655" s="393"/>
      <c r="CY655" s="393"/>
      <c r="CZ655" s="393"/>
    </row>
    <row r="656" s="397" customFormat="true" ht="25.15" customHeight="true" x14ac:dyDescent="0.2">
      <c r="C656" s="1154"/>
      <c r="D656" s="1155"/>
      <c r="E656" s="670"/>
      <c r="F656" s="670"/>
      <c r="G656" s="670"/>
      <c r="H656" s="1154"/>
      <c r="I656" s="1155"/>
      <c r="J656" s="670"/>
      <c r="K656" s="670"/>
      <c r="L656" s="670"/>
      <c r="M656" s="1154"/>
      <c r="N656" s="1155"/>
      <c r="O656" s="670"/>
      <c r="P656" s="670"/>
      <c r="Q656" s="670"/>
      <c r="V656" s="390"/>
      <c r="W656" s="390"/>
      <c r="X656" s="390"/>
      <c r="Y656" s="390"/>
      <c r="Z656" s="390"/>
      <c r="AA656" s="390"/>
      <c r="AB656" s="390"/>
      <c r="AC656" s="390"/>
      <c r="AD656" s="390"/>
      <c r="AE656" s="390"/>
      <c r="AF656" s="390"/>
      <c r="AG656" s="390"/>
      <c r="AH656" s="390"/>
      <c r="AI656" s="390"/>
      <c r="AJ656" s="390"/>
      <c r="AK656" s="390"/>
      <c r="AL656" s="390"/>
      <c r="AM656" s="390"/>
      <c r="AN656" s="390"/>
      <c r="AO656" s="390"/>
      <c r="AP656" s="390"/>
      <c r="AQ656" s="390"/>
      <c r="AR656" s="390"/>
      <c r="AS656" s="390"/>
      <c r="AT656" s="390"/>
      <c r="AU656" s="390"/>
      <c r="AV656" s="390"/>
      <c r="AW656" s="390"/>
      <c r="AX656" s="390"/>
      <c r="AY656" s="390"/>
      <c r="AZ656" s="390"/>
      <c r="BA656" s="393"/>
      <c r="BB656" s="470"/>
      <c r="BC656" s="393"/>
      <c r="BD656" s="393"/>
      <c r="BE656" s="393"/>
      <c r="BF656" s="393"/>
      <c r="BG656" s="393"/>
      <c r="BH656" s="393"/>
      <c r="BI656" s="393"/>
      <c r="BJ656" s="393"/>
      <c r="BK656" s="393"/>
      <c r="BL656" s="393"/>
      <c r="BM656" s="393"/>
      <c r="BN656" s="393"/>
      <c r="BO656" s="393"/>
      <c r="BP656" s="393"/>
      <c r="BQ656" s="393"/>
      <c r="BR656" s="393"/>
      <c r="BS656" s="393"/>
      <c r="BT656" s="393"/>
      <c r="BU656" s="393"/>
      <c r="BV656" s="393"/>
      <c r="BW656" s="393"/>
      <c r="BX656" s="393"/>
      <c r="BY656" s="393"/>
      <c r="BZ656" s="393"/>
      <c r="CA656" s="393"/>
      <c r="CB656" s="393"/>
      <c r="CC656" s="393"/>
      <c r="CD656" s="393"/>
      <c r="CE656" s="393"/>
      <c r="CF656" s="393"/>
      <c r="CG656" s="393"/>
      <c r="CH656" s="393"/>
      <c r="CI656" s="393"/>
      <c r="CJ656" s="393"/>
      <c r="CK656" s="393"/>
      <c r="CL656" s="393"/>
      <c r="CM656" s="393"/>
      <c r="CN656" s="393"/>
      <c r="CO656" s="393"/>
      <c r="CP656" s="393"/>
      <c r="CQ656" s="393"/>
      <c r="CR656" s="393"/>
      <c r="CS656" s="393"/>
      <c r="CT656" s="393"/>
      <c r="CU656" s="393"/>
      <c r="CV656" s="393"/>
      <c r="CW656" s="393"/>
      <c r="CX656" s="393"/>
      <c r="CY656" s="393"/>
      <c r="CZ656" s="393"/>
    </row>
    <row r="657" s="397" customFormat="true" ht="25.15" customHeight="true" x14ac:dyDescent="0.2">
      <c r="C657" s="1154"/>
      <c r="D657" s="1155"/>
      <c r="E657" s="670"/>
      <c r="F657" s="670"/>
      <c r="G657" s="670"/>
      <c r="H657" s="1154"/>
      <c r="I657" s="1155"/>
      <c r="J657" s="670"/>
      <c r="K657" s="670"/>
      <c r="L657" s="670"/>
      <c r="M657" s="1154"/>
      <c r="N657" s="1155"/>
      <c r="O657" s="670"/>
      <c r="P657" s="670"/>
      <c r="Q657" s="670"/>
      <c r="V657" s="390"/>
      <c r="W657" s="390"/>
      <c r="X657" s="390"/>
      <c r="Y657" s="390"/>
      <c r="Z657" s="390"/>
      <c r="AA657" s="390"/>
      <c r="AB657" s="390"/>
      <c r="AC657" s="390"/>
      <c r="AD657" s="390"/>
      <c r="AE657" s="390"/>
      <c r="AF657" s="390"/>
      <c r="AG657" s="390"/>
      <c r="AH657" s="390"/>
      <c r="AI657" s="390"/>
      <c r="AJ657" s="390"/>
      <c r="AK657" s="390"/>
      <c r="AL657" s="390"/>
      <c r="AM657" s="390"/>
      <c r="AN657" s="390"/>
      <c r="AO657" s="390"/>
      <c r="AP657" s="390"/>
      <c r="AQ657" s="390"/>
      <c r="AR657" s="390"/>
      <c r="AS657" s="390"/>
      <c r="AT657" s="390"/>
      <c r="AU657" s="390"/>
      <c r="AV657" s="390"/>
      <c r="AW657" s="390"/>
      <c r="AX657" s="390"/>
      <c r="AY657" s="390"/>
      <c r="AZ657" s="390"/>
      <c r="BA657" s="393"/>
      <c r="BB657" s="470"/>
      <c r="BC657" s="393"/>
      <c r="BD657" s="393"/>
      <c r="BE657" s="393"/>
      <c r="BF657" s="393"/>
      <c r="BG657" s="393"/>
      <c r="BH657" s="393"/>
      <c r="BI657" s="393"/>
      <c r="BJ657" s="393"/>
      <c r="BK657" s="393"/>
      <c r="BL657" s="393"/>
      <c r="BM657" s="393"/>
      <c r="BN657" s="393"/>
      <c r="BO657" s="393"/>
      <c r="BP657" s="393"/>
      <c r="BQ657" s="393"/>
      <c r="BR657" s="393"/>
      <c r="BS657" s="393"/>
      <c r="BT657" s="393"/>
      <c r="BU657" s="393"/>
      <c r="BV657" s="393"/>
      <c r="BW657" s="393"/>
      <c r="BX657" s="393"/>
      <c r="BY657" s="393"/>
      <c r="BZ657" s="393"/>
      <c r="CA657" s="393"/>
      <c r="CB657" s="393"/>
      <c r="CC657" s="393"/>
      <c r="CD657" s="393"/>
      <c r="CE657" s="393"/>
      <c r="CF657" s="393"/>
      <c r="CG657" s="393"/>
      <c r="CH657" s="393"/>
      <c r="CI657" s="393"/>
      <c r="CJ657" s="393"/>
      <c r="CK657" s="393"/>
      <c r="CL657" s="393"/>
      <c r="CM657" s="393"/>
      <c r="CN657" s="393"/>
      <c r="CO657" s="393"/>
      <c r="CP657" s="393"/>
      <c r="CQ657" s="393"/>
      <c r="CR657" s="393"/>
      <c r="CS657" s="393"/>
      <c r="CT657" s="393"/>
      <c r="CU657" s="393"/>
      <c r="CV657" s="393"/>
      <c r="CW657" s="393"/>
      <c r="CX657" s="393"/>
      <c r="CY657" s="393"/>
      <c r="CZ657" s="393"/>
    </row>
    <row r="658" s="397" customFormat="true" ht="25.15" customHeight="true" x14ac:dyDescent="0.2">
      <c r="C658" s="1154"/>
      <c r="D658" s="1155"/>
      <c r="E658" s="670"/>
      <c r="F658" s="670"/>
      <c r="G658" s="670"/>
      <c r="H658" s="1154"/>
      <c r="I658" s="1155"/>
      <c r="J658" s="670"/>
      <c r="K658" s="670"/>
      <c r="L658" s="670"/>
      <c r="M658" s="1154"/>
      <c r="N658" s="1155"/>
      <c r="O658" s="670"/>
      <c r="P658" s="670"/>
      <c r="Q658" s="670"/>
      <c r="V658" s="390"/>
      <c r="W658" s="390"/>
      <c r="X658" s="390"/>
      <c r="Y658" s="390"/>
      <c r="Z658" s="390"/>
      <c r="AA658" s="390"/>
      <c r="AB658" s="390"/>
      <c r="AC658" s="390"/>
      <c r="AD658" s="390"/>
      <c r="AE658" s="390"/>
      <c r="AF658" s="390"/>
      <c r="AG658" s="390"/>
      <c r="AH658" s="390"/>
      <c r="AI658" s="390"/>
      <c r="AJ658" s="390"/>
      <c r="AK658" s="390"/>
      <c r="AL658" s="390"/>
      <c r="AM658" s="390"/>
      <c r="AN658" s="390"/>
      <c r="AO658" s="390"/>
      <c r="AP658" s="390"/>
      <c r="AQ658" s="390"/>
      <c r="AR658" s="390"/>
      <c r="AS658" s="390"/>
      <c r="AT658" s="390"/>
      <c r="AU658" s="390"/>
      <c r="AV658" s="390"/>
      <c r="AW658" s="390"/>
      <c r="AX658" s="390"/>
      <c r="AY658" s="390"/>
      <c r="AZ658" s="390"/>
      <c r="BA658" s="393"/>
      <c r="BB658" s="470"/>
      <c r="BC658" s="393"/>
      <c r="BD658" s="393"/>
      <c r="BE658" s="393"/>
      <c r="BF658" s="393"/>
      <c r="BG658" s="393"/>
      <c r="BH658" s="393"/>
      <c r="BI658" s="393"/>
      <c r="BJ658" s="393"/>
      <c r="BK658" s="393"/>
      <c r="BL658" s="393"/>
      <c r="BM658" s="393"/>
      <c r="BN658" s="393"/>
      <c r="BO658" s="393"/>
      <c r="BP658" s="393"/>
      <c r="BQ658" s="393"/>
      <c r="BR658" s="393"/>
      <c r="BS658" s="393"/>
      <c r="BT658" s="393"/>
      <c r="BU658" s="393"/>
      <c r="BV658" s="393"/>
      <c r="BW658" s="393"/>
      <c r="BX658" s="393"/>
      <c r="BY658" s="393"/>
      <c r="BZ658" s="393"/>
      <c r="CA658" s="393"/>
      <c r="CB658" s="393"/>
      <c r="CC658" s="393"/>
      <c r="CD658" s="393"/>
      <c r="CE658" s="393"/>
      <c r="CF658" s="393"/>
      <c r="CG658" s="393"/>
      <c r="CH658" s="393"/>
      <c r="CI658" s="393"/>
      <c r="CJ658" s="393"/>
      <c r="CK658" s="393"/>
      <c r="CL658" s="393"/>
      <c r="CM658" s="393"/>
      <c r="CN658" s="393"/>
      <c r="CO658" s="393"/>
      <c r="CP658" s="393"/>
      <c r="CQ658" s="393"/>
      <c r="CR658" s="393"/>
      <c r="CS658" s="393"/>
      <c r="CT658" s="393"/>
      <c r="CU658" s="393"/>
      <c r="CV658" s="393"/>
      <c r="CW658" s="393"/>
      <c r="CX658" s="393"/>
      <c r="CY658" s="393"/>
      <c r="CZ658" s="393"/>
    </row>
    <row r="659" s="397" customFormat="true" ht="25.15" customHeight="true" x14ac:dyDescent="0.2">
      <c r="C659" s="1154"/>
      <c r="D659" s="1155"/>
      <c r="E659" s="670"/>
      <c r="F659" s="670"/>
      <c r="G659" s="670"/>
      <c r="H659" s="1154"/>
      <c r="I659" s="1155"/>
      <c r="J659" s="670"/>
      <c r="K659" s="670"/>
      <c r="L659" s="670"/>
      <c r="M659" s="1154"/>
      <c r="N659" s="1155"/>
      <c r="O659" s="670"/>
      <c r="P659" s="670"/>
      <c r="Q659" s="670"/>
      <c r="V659" s="390"/>
      <c r="W659" s="390"/>
      <c r="X659" s="390"/>
      <c r="Y659" s="390"/>
      <c r="Z659" s="390"/>
      <c r="AA659" s="390"/>
      <c r="AB659" s="390"/>
      <c r="AC659" s="390"/>
      <c r="AD659" s="390"/>
      <c r="AE659" s="390"/>
      <c r="AF659" s="390"/>
      <c r="AG659" s="390"/>
      <c r="AH659" s="390"/>
      <c r="AI659" s="390"/>
      <c r="AJ659" s="390"/>
      <c r="AK659" s="390"/>
      <c r="AL659" s="390"/>
      <c r="AM659" s="390"/>
      <c r="AN659" s="390"/>
      <c r="AO659" s="390"/>
      <c r="AP659" s="390"/>
      <c r="AQ659" s="390"/>
      <c r="AR659" s="390"/>
      <c r="AS659" s="390"/>
      <c r="AT659" s="390"/>
      <c r="AU659" s="390"/>
      <c r="AV659" s="390"/>
      <c r="AW659" s="390"/>
      <c r="AX659" s="390"/>
      <c r="AY659" s="390"/>
      <c r="AZ659" s="390"/>
      <c r="BA659" s="393"/>
      <c r="BB659" s="470"/>
      <c r="BC659" s="393"/>
      <c r="BD659" s="393"/>
      <c r="BE659" s="393"/>
      <c r="BF659" s="393"/>
      <c r="BG659" s="393"/>
      <c r="BH659" s="393"/>
      <c r="BI659" s="393"/>
      <c r="BJ659" s="393"/>
      <c r="BK659" s="393"/>
      <c r="BL659" s="393"/>
      <c r="BM659" s="393"/>
      <c r="BN659" s="393"/>
      <c r="BO659" s="393"/>
      <c r="BP659" s="393"/>
      <c r="BQ659" s="393"/>
      <c r="BR659" s="393"/>
      <c r="BS659" s="393"/>
      <c r="BT659" s="393"/>
      <c r="BU659" s="393"/>
      <c r="BV659" s="393"/>
      <c r="BW659" s="393"/>
      <c r="BX659" s="393"/>
      <c r="BY659" s="393"/>
      <c r="BZ659" s="393"/>
      <c r="CA659" s="393"/>
      <c r="CB659" s="393"/>
      <c r="CC659" s="393"/>
      <c r="CD659" s="393"/>
      <c r="CE659" s="393"/>
      <c r="CF659" s="393"/>
      <c r="CG659" s="393"/>
      <c r="CH659" s="393"/>
      <c r="CI659" s="393"/>
      <c r="CJ659" s="393"/>
      <c r="CK659" s="393"/>
      <c r="CL659" s="393"/>
      <c r="CM659" s="393"/>
      <c r="CN659" s="393"/>
      <c r="CO659" s="393"/>
      <c r="CP659" s="393"/>
      <c r="CQ659" s="393"/>
      <c r="CR659" s="393"/>
      <c r="CS659" s="393"/>
      <c r="CT659" s="393"/>
      <c r="CU659" s="393"/>
      <c r="CV659" s="393"/>
      <c r="CW659" s="393"/>
      <c r="CX659" s="393"/>
      <c r="CY659" s="393"/>
      <c r="CZ659" s="393"/>
    </row>
    <row r="660" s="397" customFormat="true" ht="25.15" customHeight="true" x14ac:dyDescent="0.2">
      <c r="C660" s="1154"/>
      <c r="D660" s="1155"/>
      <c r="E660" s="670"/>
      <c r="F660" s="670"/>
      <c r="G660" s="670"/>
      <c r="H660" s="1154"/>
      <c r="I660" s="1155"/>
      <c r="J660" s="670"/>
      <c r="K660" s="670"/>
      <c r="L660" s="670"/>
      <c r="M660" s="1154"/>
      <c r="N660" s="1155"/>
      <c r="O660" s="670"/>
      <c r="P660" s="670"/>
      <c r="Q660" s="670"/>
      <c r="V660" s="390"/>
      <c r="W660" s="390"/>
      <c r="X660" s="390"/>
      <c r="Y660" s="390"/>
      <c r="Z660" s="390"/>
      <c r="AA660" s="390"/>
      <c r="AB660" s="390"/>
      <c r="AC660" s="390"/>
      <c r="AD660" s="390"/>
      <c r="AE660" s="390"/>
      <c r="AF660" s="390"/>
      <c r="AG660" s="390"/>
      <c r="AH660" s="390"/>
      <c r="AI660" s="390"/>
      <c r="AJ660" s="390"/>
      <c r="AK660" s="390"/>
      <c r="AL660" s="390"/>
      <c r="AM660" s="390"/>
      <c r="AN660" s="390"/>
      <c r="AO660" s="390"/>
      <c r="AP660" s="390"/>
      <c r="AQ660" s="390"/>
      <c r="AR660" s="390"/>
      <c r="AS660" s="390"/>
      <c r="AT660" s="390"/>
      <c r="AU660" s="390"/>
      <c r="AV660" s="390"/>
      <c r="AW660" s="390"/>
      <c r="AX660" s="390"/>
      <c r="AY660" s="390"/>
      <c r="AZ660" s="390"/>
      <c r="BA660" s="393"/>
      <c r="BB660" s="470"/>
      <c r="BC660" s="393"/>
      <c r="BD660" s="393"/>
      <c r="BE660" s="393"/>
      <c r="BF660" s="393"/>
      <c r="BG660" s="393"/>
      <c r="BH660" s="393"/>
      <c r="BI660" s="393"/>
      <c r="BJ660" s="393"/>
      <c r="BK660" s="393"/>
      <c r="BL660" s="393"/>
      <c r="BM660" s="393"/>
      <c r="BN660" s="393"/>
      <c r="BO660" s="393"/>
      <c r="BP660" s="393"/>
      <c r="BQ660" s="393"/>
      <c r="BR660" s="393"/>
      <c r="BS660" s="393"/>
      <c r="BT660" s="393"/>
      <c r="BU660" s="393"/>
      <c r="BV660" s="393"/>
      <c r="BW660" s="393"/>
      <c r="BX660" s="393"/>
      <c r="BY660" s="393"/>
      <c r="BZ660" s="393"/>
      <c r="CA660" s="393"/>
      <c r="CB660" s="393"/>
      <c r="CC660" s="393"/>
      <c r="CD660" s="393"/>
      <c r="CE660" s="393"/>
      <c r="CF660" s="393"/>
      <c r="CG660" s="393"/>
      <c r="CH660" s="393"/>
      <c r="CI660" s="393"/>
      <c r="CJ660" s="393"/>
      <c r="CK660" s="393"/>
      <c r="CL660" s="393"/>
      <c r="CM660" s="393"/>
      <c r="CN660" s="393"/>
      <c r="CO660" s="393"/>
      <c r="CP660" s="393"/>
      <c r="CQ660" s="393"/>
      <c r="CR660" s="393"/>
      <c r="CS660" s="393"/>
      <c r="CT660" s="393"/>
      <c r="CU660" s="393"/>
      <c r="CV660" s="393"/>
      <c r="CW660" s="393"/>
      <c r="CX660" s="393"/>
      <c r="CY660" s="393"/>
      <c r="CZ660" s="393"/>
    </row>
    <row r="661" s="397" customFormat="true" ht="25.15" customHeight="true" x14ac:dyDescent="0.2">
      <c r="C661" s="1154"/>
      <c r="D661" s="1155"/>
      <c r="E661" s="670"/>
      <c r="F661" s="670"/>
      <c r="G661" s="670"/>
      <c r="H661" s="1154"/>
      <c r="I661" s="1155"/>
      <c r="J661" s="670"/>
      <c r="K661" s="670"/>
      <c r="L661" s="670"/>
      <c r="M661" s="1154"/>
      <c r="N661" s="1155"/>
      <c r="O661" s="670"/>
      <c r="P661" s="670"/>
      <c r="Q661" s="670"/>
      <c r="V661" s="390"/>
      <c r="W661" s="390"/>
      <c r="X661" s="390"/>
      <c r="Y661" s="390"/>
      <c r="Z661" s="390"/>
      <c r="AA661" s="390"/>
      <c r="AB661" s="390"/>
      <c r="AC661" s="390"/>
      <c r="AD661" s="390"/>
      <c r="AE661" s="390"/>
      <c r="AF661" s="390"/>
      <c r="AG661" s="390"/>
      <c r="AH661" s="390"/>
      <c r="AI661" s="390"/>
      <c r="AJ661" s="390"/>
      <c r="AK661" s="390"/>
      <c r="AL661" s="390"/>
      <c r="AM661" s="390"/>
      <c r="AN661" s="390"/>
      <c r="AO661" s="390"/>
      <c r="AP661" s="390"/>
      <c r="AQ661" s="390"/>
      <c r="AR661" s="390"/>
      <c r="AS661" s="390"/>
      <c r="AT661" s="390"/>
      <c r="AU661" s="390"/>
      <c r="AV661" s="390"/>
      <c r="AW661" s="390"/>
      <c r="AX661" s="390"/>
      <c r="AY661" s="390"/>
      <c r="AZ661" s="390"/>
      <c r="BA661" s="393"/>
      <c r="BB661" s="470"/>
      <c r="BC661" s="393"/>
      <c r="BD661" s="393"/>
      <c r="BE661" s="393"/>
      <c r="BF661" s="393"/>
      <c r="BG661" s="393"/>
      <c r="BH661" s="393"/>
      <c r="BI661" s="393"/>
      <c r="BJ661" s="393"/>
      <c r="BK661" s="393"/>
      <c r="BL661" s="393"/>
      <c r="BM661" s="393"/>
      <c r="BN661" s="393"/>
      <c r="BO661" s="393"/>
      <c r="BP661" s="393"/>
      <c r="BQ661" s="393"/>
      <c r="BR661" s="393"/>
      <c r="BS661" s="393"/>
      <c r="BT661" s="393"/>
      <c r="BU661" s="393"/>
      <c r="BV661" s="393"/>
      <c r="BW661" s="393"/>
      <c r="BX661" s="393"/>
      <c r="BY661" s="393"/>
      <c r="BZ661" s="393"/>
      <c r="CA661" s="393"/>
      <c r="CB661" s="393"/>
      <c r="CC661" s="393"/>
      <c r="CD661" s="393"/>
      <c r="CE661" s="393"/>
      <c r="CF661" s="393"/>
      <c r="CG661" s="393"/>
      <c r="CH661" s="393"/>
      <c r="CI661" s="393"/>
      <c r="CJ661" s="393"/>
      <c r="CK661" s="393"/>
      <c r="CL661" s="393"/>
      <c r="CM661" s="393"/>
      <c r="CN661" s="393"/>
      <c r="CO661" s="393"/>
      <c r="CP661" s="393"/>
      <c r="CQ661" s="393"/>
      <c r="CR661" s="393"/>
      <c r="CS661" s="393"/>
      <c r="CT661" s="393"/>
      <c r="CU661" s="393"/>
      <c r="CV661" s="393"/>
      <c r="CW661" s="393"/>
      <c r="CX661" s="393"/>
      <c r="CY661" s="393"/>
      <c r="CZ661" s="393"/>
    </row>
    <row r="662" s="397" customFormat="true" ht="25.15" customHeight="true" x14ac:dyDescent="0.2">
      <c r="C662" s="1154"/>
      <c r="D662" s="1155"/>
      <c r="E662" s="670"/>
      <c r="F662" s="670"/>
      <c r="G662" s="670"/>
      <c r="H662" s="1154"/>
      <c r="I662" s="1155"/>
      <c r="J662" s="670"/>
      <c r="K662" s="670"/>
      <c r="L662" s="670"/>
      <c r="M662" s="1154"/>
      <c r="N662" s="1155"/>
      <c r="O662" s="670"/>
      <c r="P662" s="670"/>
      <c r="Q662" s="670"/>
      <c r="V662" s="390"/>
      <c r="W662" s="390"/>
      <c r="X662" s="390"/>
      <c r="Y662" s="390"/>
      <c r="Z662" s="390"/>
      <c r="AA662" s="390"/>
      <c r="AB662" s="390"/>
      <c r="AC662" s="390"/>
      <c r="AD662" s="390"/>
      <c r="AE662" s="390"/>
      <c r="AF662" s="390"/>
      <c r="AG662" s="390"/>
      <c r="AH662" s="390"/>
      <c r="AI662" s="390"/>
      <c r="AJ662" s="390"/>
      <c r="AK662" s="390"/>
      <c r="AL662" s="390"/>
      <c r="AM662" s="390"/>
      <c r="AN662" s="390"/>
      <c r="AO662" s="390"/>
      <c r="AP662" s="390"/>
      <c r="AQ662" s="390"/>
      <c r="AR662" s="390"/>
      <c r="AS662" s="390"/>
      <c r="AT662" s="390"/>
      <c r="AU662" s="390"/>
      <c r="AV662" s="390"/>
      <c r="AW662" s="390"/>
      <c r="AX662" s="390"/>
      <c r="AY662" s="390"/>
      <c r="AZ662" s="390"/>
      <c r="BA662" s="393"/>
      <c r="BB662" s="470"/>
      <c r="BC662" s="393"/>
      <c r="BD662" s="393"/>
      <c r="BE662" s="393"/>
      <c r="BF662" s="393"/>
      <c r="BG662" s="393"/>
      <c r="BH662" s="393"/>
      <c r="BI662" s="393"/>
      <c r="BJ662" s="393"/>
      <c r="BK662" s="393"/>
      <c r="BL662" s="393"/>
      <c r="BM662" s="393"/>
      <c r="BN662" s="393"/>
      <c r="BO662" s="393"/>
      <c r="BP662" s="393"/>
      <c r="BQ662" s="393"/>
      <c r="BR662" s="393"/>
      <c r="BS662" s="393"/>
      <c r="BT662" s="393"/>
      <c r="BU662" s="393"/>
      <c r="BV662" s="393"/>
      <c r="BW662" s="393"/>
      <c r="BX662" s="393"/>
      <c r="BY662" s="393"/>
      <c r="BZ662" s="393"/>
      <c r="CA662" s="393"/>
      <c r="CB662" s="393"/>
      <c r="CC662" s="393"/>
      <c r="CD662" s="393"/>
      <c r="CE662" s="393"/>
      <c r="CF662" s="393"/>
      <c r="CG662" s="393"/>
      <c r="CH662" s="393"/>
      <c r="CI662" s="393"/>
      <c r="CJ662" s="393"/>
      <c r="CK662" s="393"/>
      <c r="CL662" s="393"/>
      <c r="CM662" s="393"/>
      <c r="CN662" s="393"/>
      <c r="CO662" s="393"/>
      <c r="CP662" s="393"/>
      <c r="CQ662" s="393"/>
      <c r="CR662" s="393"/>
      <c r="CS662" s="393"/>
      <c r="CT662" s="393"/>
      <c r="CU662" s="393"/>
      <c r="CV662" s="393"/>
      <c r="CW662" s="393"/>
      <c r="CX662" s="393"/>
      <c r="CY662" s="393"/>
      <c r="CZ662" s="393"/>
    </row>
    <row r="663" s="397" customFormat="true" ht="25.15" customHeight="true" x14ac:dyDescent="0.2">
      <c r="C663" s="1154"/>
      <c r="D663" s="1155"/>
      <c r="E663" s="670"/>
      <c r="F663" s="670"/>
      <c r="G663" s="670"/>
      <c r="H663" s="1154"/>
      <c r="I663" s="1155"/>
      <c r="J663" s="670"/>
      <c r="K663" s="670"/>
      <c r="L663" s="670"/>
      <c r="M663" s="1154"/>
      <c r="N663" s="1155"/>
      <c r="O663" s="670"/>
      <c r="P663" s="670"/>
      <c r="Q663" s="670"/>
      <c r="V663" s="390"/>
      <c r="W663" s="390"/>
      <c r="X663" s="390"/>
      <c r="Y663" s="390"/>
      <c r="Z663" s="390"/>
      <c r="AA663" s="390"/>
      <c r="AB663" s="390"/>
      <c r="AC663" s="390"/>
      <c r="AD663" s="390"/>
      <c r="AE663" s="390"/>
      <c r="AF663" s="390"/>
      <c r="AG663" s="390"/>
      <c r="AH663" s="390"/>
      <c r="AI663" s="390"/>
      <c r="AJ663" s="390"/>
      <c r="AK663" s="390"/>
      <c r="AL663" s="390"/>
      <c r="AM663" s="390"/>
      <c r="AN663" s="390"/>
      <c r="AO663" s="390"/>
      <c r="AP663" s="390"/>
      <c r="AQ663" s="390"/>
      <c r="AR663" s="390"/>
      <c r="AS663" s="390"/>
      <c r="AT663" s="390"/>
      <c r="AU663" s="390"/>
      <c r="AV663" s="390"/>
      <c r="AW663" s="390"/>
      <c r="AX663" s="390"/>
      <c r="AY663" s="390"/>
      <c r="AZ663" s="390"/>
      <c r="BA663" s="393"/>
      <c r="BB663" s="470"/>
      <c r="BC663" s="393"/>
      <c r="BD663" s="393"/>
      <c r="BE663" s="393"/>
      <c r="BF663" s="393"/>
      <c r="BG663" s="393"/>
      <c r="BH663" s="393"/>
      <c r="BI663" s="393"/>
      <c r="BJ663" s="393"/>
      <c r="BK663" s="393"/>
      <c r="BL663" s="393"/>
      <c r="BM663" s="393"/>
      <c r="BN663" s="393"/>
      <c r="BO663" s="393"/>
      <c r="BP663" s="393"/>
      <c r="BQ663" s="393"/>
      <c r="BR663" s="393"/>
      <c r="BS663" s="393"/>
      <c r="BT663" s="393"/>
      <c r="BU663" s="393"/>
      <c r="BV663" s="393"/>
      <c r="BW663" s="393"/>
      <c r="BX663" s="393"/>
      <c r="BY663" s="393"/>
      <c r="BZ663" s="393"/>
      <c r="CA663" s="393"/>
      <c r="CB663" s="393"/>
      <c r="CC663" s="393"/>
      <c r="CD663" s="393"/>
      <c r="CE663" s="393"/>
      <c r="CF663" s="393"/>
      <c r="CG663" s="393"/>
      <c r="CH663" s="393"/>
      <c r="CI663" s="393"/>
      <c r="CJ663" s="393"/>
      <c r="CK663" s="393"/>
      <c r="CL663" s="393"/>
      <c r="CM663" s="393"/>
      <c r="CN663" s="393"/>
      <c r="CO663" s="393"/>
      <c r="CP663" s="393"/>
      <c r="CQ663" s="393"/>
      <c r="CR663" s="393"/>
      <c r="CS663" s="393"/>
      <c r="CT663" s="393"/>
      <c r="CU663" s="393"/>
      <c r="CV663" s="393"/>
      <c r="CW663" s="393"/>
      <c r="CX663" s="393"/>
      <c r="CY663" s="393"/>
      <c r="CZ663" s="393"/>
    </row>
    <row r="664" s="397" customFormat="true" ht="25.15" customHeight="true" x14ac:dyDescent="0.2">
      <c r="C664" s="1154"/>
      <c r="D664" s="1155"/>
      <c r="E664" s="670"/>
      <c r="F664" s="670"/>
      <c r="G664" s="670"/>
      <c r="H664" s="1154"/>
      <c r="I664" s="1155"/>
      <c r="J664" s="670"/>
      <c r="K664" s="670"/>
      <c r="L664" s="670"/>
      <c r="M664" s="1154"/>
      <c r="N664" s="1155"/>
      <c r="O664" s="670"/>
      <c r="P664" s="670"/>
      <c r="Q664" s="670"/>
      <c r="V664" s="390"/>
      <c r="W664" s="390"/>
      <c r="X664" s="390"/>
      <c r="Y664" s="390"/>
      <c r="Z664" s="390"/>
      <c r="AA664" s="390"/>
      <c r="AB664" s="390"/>
      <c r="AC664" s="390"/>
      <c r="AD664" s="390"/>
      <c r="AE664" s="390"/>
      <c r="AF664" s="390"/>
      <c r="AG664" s="390"/>
      <c r="AH664" s="390"/>
      <c r="AI664" s="390"/>
      <c r="AJ664" s="390"/>
      <c r="AK664" s="390"/>
      <c r="AL664" s="390"/>
      <c r="AM664" s="390"/>
      <c r="AN664" s="390"/>
      <c r="AO664" s="390"/>
      <c r="AP664" s="390"/>
      <c r="AQ664" s="390"/>
      <c r="AR664" s="390"/>
      <c r="AS664" s="390"/>
      <c r="AT664" s="390"/>
      <c r="AU664" s="390"/>
      <c r="AV664" s="390"/>
      <c r="AW664" s="390"/>
      <c r="AX664" s="390"/>
      <c r="AY664" s="390"/>
      <c r="AZ664" s="390"/>
      <c r="BA664" s="393"/>
      <c r="BB664" s="470"/>
      <c r="BC664" s="393"/>
      <c r="BD664" s="393"/>
      <c r="BE664" s="393"/>
      <c r="BF664" s="393"/>
      <c r="BG664" s="393"/>
      <c r="BH664" s="393"/>
      <c r="BI664" s="393"/>
      <c r="BJ664" s="393"/>
      <c r="BK664" s="393"/>
      <c r="BL664" s="393"/>
      <c r="BM664" s="393"/>
      <c r="BN664" s="393"/>
      <c r="BO664" s="393"/>
      <c r="BP664" s="393"/>
      <c r="BQ664" s="393"/>
      <c r="BR664" s="393"/>
      <c r="BS664" s="393"/>
      <c r="BT664" s="393"/>
      <c r="BU664" s="393"/>
      <c r="BV664" s="393"/>
      <c r="BW664" s="393"/>
      <c r="BX664" s="393"/>
      <c r="BY664" s="393"/>
      <c r="BZ664" s="393"/>
      <c r="CA664" s="393"/>
      <c r="CB664" s="393"/>
      <c r="CC664" s="393"/>
      <c r="CD664" s="393"/>
      <c r="CE664" s="393"/>
      <c r="CF664" s="393"/>
      <c r="CG664" s="393"/>
      <c r="CH664" s="393"/>
      <c r="CI664" s="393"/>
      <c r="CJ664" s="393"/>
      <c r="CK664" s="393"/>
      <c r="CL664" s="393"/>
      <c r="CM664" s="393"/>
      <c r="CN664" s="393"/>
      <c r="CO664" s="393"/>
      <c r="CP664" s="393"/>
      <c r="CQ664" s="393"/>
      <c r="CR664" s="393"/>
      <c r="CS664" s="393"/>
      <c r="CT664" s="393"/>
      <c r="CU664" s="393"/>
      <c r="CV664" s="393"/>
      <c r="CW664" s="393"/>
      <c r="CX664" s="393"/>
      <c r="CY664" s="393"/>
      <c r="CZ664" s="393"/>
    </row>
    <row r="665" s="397" customFormat="true" ht="25.15" customHeight="true" x14ac:dyDescent="0.2">
      <c r="C665" s="1154"/>
      <c r="D665" s="1155"/>
      <c r="E665" s="670"/>
      <c r="F665" s="670"/>
      <c r="G665" s="670"/>
      <c r="H665" s="1154"/>
      <c r="I665" s="1155"/>
      <c r="J665" s="670"/>
      <c r="K665" s="670"/>
      <c r="L665" s="670"/>
      <c r="M665" s="1154"/>
      <c r="N665" s="1155"/>
      <c r="O665" s="670"/>
      <c r="P665" s="670"/>
      <c r="Q665" s="670"/>
      <c r="V665" s="390"/>
      <c r="W665" s="390"/>
      <c r="X665" s="390"/>
      <c r="Y665" s="390"/>
      <c r="Z665" s="390"/>
      <c r="AA665" s="390"/>
      <c r="AB665" s="390"/>
      <c r="AC665" s="390"/>
      <c r="AD665" s="390"/>
      <c r="AE665" s="390"/>
      <c r="AF665" s="390"/>
      <c r="AG665" s="390"/>
      <c r="AH665" s="390"/>
      <c r="AI665" s="390"/>
      <c r="AJ665" s="390"/>
      <c r="AK665" s="390"/>
      <c r="AL665" s="390"/>
      <c r="AM665" s="390"/>
      <c r="AN665" s="390"/>
      <c r="AO665" s="390"/>
      <c r="AP665" s="390"/>
      <c r="AQ665" s="390"/>
      <c r="AR665" s="390"/>
      <c r="AS665" s="390"/>
      <c r="AT665" s="390"/>
      <c r="AU665" s="390"/>
      <c r="AV665" s="390"/>
      <c r="AW665" s="390"/>
      <c r="AX665" s="390"/>
      <c r="AY665" s="390"/>
      <c r="AZ665" s="390"/>
      <c r="BA665" s="393"/>
      <c r="BB665" s="470"/>
      <c r="BC665" s="393"/>
      <c r="BD665" s="393"/>
      <c r="BE665" s="393"/>
      <c r="BF665" s="393"/>
      <c r="BG665" s="393"/>
      <c r="BH665" s="393"/>
      <c r="BI665" s="393"/>
      <c r="BJ665" s="393"/>
      <c r="BK665" s="393"/>
      <c r="BL665" s="393"/>
      <c r="BM665" s="393"/>
      <c r="BN665" s="393"/>
      <c r="BO665" s="393"/>
      <c r="BP665" s="393"/>
      <c r="BQ665" s="393"/>
      <c r="BR665" s="393"/>
      <c r="BS665" s="393"/>
      <c r="BT665" s="393"/>
      <c r="BU665" s="393"/>
      <c r="BV665" s="393"/>
      <c r="BW665" s="393"/>
      <c r="BX665" s="393"/>
      <c r="BY665" s="393"/>
      <c r="BZ665" s="393"/>
      <c r="CA665" s="393"/>
      <c r="CB665" s="393"/>
      <c r="CC665" s="393"/>
      <c r="CD665" s="393"/>
      <c r="CE665" s="393"/>
      <c r="CF665" s="393"/>
      <c r="CG665" s="393"/>
      <c r="CH665" s="393"/>
      <c r="CI665" s="393"/>
      <c r="CJ665" s="393"/>
      <c r="CK665" s="393"/>
      <c r="CL665" s="393"/>
      <c r="CM665" s="393"/>
      <c r="CN665" s="393"/>
      <c r="CO665" s="393"/>
      <c r="CP665" s="393"/>
      <c r="CQ665" s="393"/>
      <c r="CR665" s="393"/>
      <c r="CS665" s="393"/>
      <c r="CT665" s="393"/>
      <c r="CU665" s="393"/>
      <c r="CV665" s="393"/>
      <c r="CW665" s="393"/>
      <c r="CX665" s="393"/>
      <c r="CY665" s="393"/>
      <c r="CZ665" s="393"/>
    </row>
    <row r="666" s="397" customFormat="true" ht="25.15" customHeight="true" x14ac:dyDescent="0.2">
      <c r="C666" s="1154"/>
      <c r="D666" s="1155"/>
      <c r="E666" s="670"/>
      <c r="F666" s="670"/>
      <c r="G666" s="670"/>
      <c r="H666" s="1154"/>
      <c r="I666" s="1155"/>
      <c r="J666" s="670"/>
      <c r="K666" s="670"/>
      <c r="L666" s="670"/>
      <c r="M666" s="1154"/>
      <c r="N666" s="1155"/>
      <c r="O666" s="670"/>
      <c r="P666" s="670"/>
      <c r="Q666" s="670"/>
      <c r="V666" s="390"/>
      <c r="W666" s="390"/>
      <c r="X666" s="390"/>
      <c r="Y666" s="390"/>
      <c r="Z666" s="390"/>
      <c r="AA666" s="390"/>
      <c r="AB666" s="390"/>
      <c r="AC666" s="390"/>
      <c r="AD666" s="390"/>
      <c r="AE666" s="390"/>
      <c r="AF666" s="390"/>
      <c r="AG666" s="390"/>
      <c r="AH666" s="390"/>
      <c r="AI666" s="390"/>
      <c r="AJ666" s="390"/>
      <c r="AK666" s="390"/>
      <c r="AL666" s="390"/>
      <c r="AM666" s="390"/>
      <c r="AN666" s="390"/>
      <c r="AO666" s="390"/>
      <c r="AP666" s="390"/>
      <c r="AQ666" s="390"/>
      <c r="AR666" s="390"/>
      <c r="AS666" s="390"/>
      <c r="AT666" s="390"/>
      <c r="AU666" s="390"/>
      <c r="AV666" s="390"/>
      <c r="AW666" s="390"/>
      <c r="AX666" s="390"/>
      <c r="AY666" s="390"/>
      <c r="AZ666" s="390"/>
      <c r="BA666" s="393"/>
      <c r="BB666" s="470"/>
      <c r="BC666" s="393"/>
      <c r="BD666" s="393"/>
      <c r="BE666" s="393"/>
      <c r="BF666" s="393"/>
      <c r="BG666" s="393"/>
      <c r="BH666" s="393"/>
      <c r="BI666" s="393"/>
      <c r="BJ666" s="393"/>
      <c r="BK666" s="393"/>
      <c r="BL666" s="393"/>
      <c r="BM666" s="393"/>
      <c r="BN666" s="393"/>
      <c r="BO666" s="393"/>
      <c r="BP666" s="393"/>
      <c r="BQ666" s="393"/>
      <c r="BR666" s="393"/>
      <c r="BS666" s="393"/>
      <c r="BT666" s="393"/>
      <c r="BU666" s="393"/>
      <c r="BV666" s="393"/>
      <c r="BW666" s="393"/>
      <c r="BX666" s="393"/>
      <c r="BY666" s="393"/>
      <c r="BZ666" s="393"/>
      <c r="CA666" s="393"/>
      <c r="CB666" s="393"/>
      <c r="CC666" s="393"/>
      <c r="CD666" s="393"/>
      <c r="CE666" s="393"/>
      <c r="CF666" s="393"/>
      <c r="CG666" s="393"/>
      <c r="CH666" s="393"/>
      <c r="CI666" s="393"/>
      <c r="CJ666" s="393"/>
      <c r="CK666" s="393"/>
      <c r="CL666" s="393"/>
      <c r="CM666" s="393"/>
      <c r="CN666" s="393"/>
      <c r="CO666" s="393"/>
      <c r="CP666" s="393"/>
      <c r="CQ666" s="393"/>
      <c r="CR666" s="393"/>
      <c r="CS666" s="393"/>
      <c r="CT666" s="393"/>
      <c r="CU666" s="393"/>
      <c r="CV666" s="393"/>
      <c r="CW666" s="393"/>
      <c r="CX666" s="393"/>
      <c r="CY666" s="393"/>
      <c r="CZ666" s="393"/>
    </row>
    <row r="667" s="397" customFormat="true" ht="25.15" customHeight="true" x14ac:dyDescent="0.2">
      <c r="C667" s="1154"/>
      <c r="D667" s="1155"/>
      <c r="E667" s="670"/>
      <c r="F667" s="670"/>
      <c r="G667" s="670"/>
      <c r="H667" s="1154"/>
      <c r="I667" s="1155"/>
      <c r="J667" s="670"/>
      <c r="K667" s="670"/>
      <c r="L667" s="670"/>
      <c r="M667" s="1154"/>
      <c r="N667" s="1155"/>
      <c r="O667" s="670"/>
      <c r="P667" s="670"/>
      <c r="Q667" s="670"/>
      <c r="V667" s="390"/>
      <c r="W667" s="390"/>
      <c r="X667" s="390"/>
      <c r="Y667" s="390"/>
      <c r="Z667" s="390"/>
      <c r="AA667" s="390"/>
      <c r="AB667" s="390"/>
      <c r="AC667" s="390"/>
      <c r="AD667" s="390"/>
      <c r="AE667" s="390"/>
      <c r="AF667" s="390"/>
      <c r="AG667" s="390"/>
      <c r="AH667" s="390"/>
      <c r="AI667" s="390"/>
      <c r="AJ667" s="390"/>
      <c r="AK667" s="390"/>
      <c r="AL667" s="390"/>
      <c r="AM667" s="390"/>
      <c r="AN667" s="390"/>
      <c r="AO667" s="390"/>
      <c r="AP667" s="390"/>
      <c r="AQ667" s="390"/>
      <c r="AR667" s="390"/>
      <c r="AS667" s="390"/>
      <c r="AT667" s="390"/>
      <c r="AU667" s="390"/>
      <c r="AV667" s="390"/>
      <c r="AW667" s="390"/>
      <c r="AX667" s="390"/>
      <c r="AY667" s="390"/>
      <c r="AZ667" s="390"/>
      <c r="BA667" s="393"/>
      <c r="BB667" s="470"/>
      <c r="BC667" s="393"/>
      <c r="BD667" s="393"/>
      <c r="BE667" s="393"/>
      <c r="BF667" s="393"/>
      <c r="BG667" s="393"/>
      <c r="BH667" s="393"/>
      <c r="BI667" s="393"/>
      <c r="BJ667" s="393"/>
      <c r="BK667" s="393"/>
      <c r="BL667" s="393"/>
      <c r="BM667" s="393"/>
      <c r="BN667" s="393"/>
      <c r="BO667" s="393"/>
      <c r="BP667" s="393"/>
      <c r="BQ667" s="393"/>
      <c r="BR667" s="393"/>
      <c r="BS667" s="393"/>
      <c r="BT667" s="393"/>
      <c r="BU667" s="393"/>
      <c r="BV667" s="393"/>
      <c r="BW667" s="393"/>
      <c r="BX667" s="393"/>
      <c r="BY667" s="393"/>
      <c r="BZ667" s="393"/>
      <c r="CA667" s="393"/>
      <c r="CB667" s="393"/>
      <c r="CC667" s="393"/>
      <c r="CD667" s="393"/>
      <c r="CE667" s="393"/>
      <c r="CF667" s="393"/>
      <c r="CG667" s="393"/>
      <c r="CH667" s="393"/>
      <c r="CI667" s="393"/>
      <c r="CJ667" s="393"/>
      <c r="CK667" s="393"/>
      <c r="CL667" s="393"/>
      <c r="CM667" s="393"/>
      <c r="CN667" s="393"/>
      <c r="CO667" s="393"/>
      <c r="CP667" s="393"/>
      <c r="CQ667" s="393"/>
      <c r="CR667" s="393"/>
      <c r="CS667" s="393"/>
      <c r="CT667" s="393"/>
      <c r="CU667" s="393"/>
      <c r="CV667" s="393"/>
      <c r="CW667" s="393"/>
      <c r="CX667" s="393"/>
      <c r="CY667" s="393"/>
      <c r="CZ667" s="393"/>
    </row>
    <row r="668" s="397" customFormat="true" ht="25.15" customHeight="true" x14ac:dyDescent="0.2">
      <c r="C668" s="1154"/>
      <c r="D668" s="1155"/>
      <c r="E668" s="670"/>
      <c r="F668" s="670"/>
      <c r="G668" s="670"/>
      <c r="H668" s="1154"/>
      <c r="I668" s="1155"/>
      <c r="J668" s="670"/>
      <c r="K668" s="670"/>
      <c r="L668" s="670"/>
      <c r="M668" s="1154"/>
      <c r="N668" s="1155"/>
      <c r="O668" s="670"/>
      <c r="P668" s="670"/>
      <c r="Q668" s="670"/>
      <c r="V668" s="390"/>
      <c r="W668" s="390"/>
      <c r="X668" s="390"/>
      <c r="Y668" s="390"/>
      <c r="Z668" s="390"/>
      <c r="AA668" s="390"/>
      <c r="AB668" s="390"/>
      <c r="AC668" s="390"/>
      <c r="AD668" s="390"/>
      <c r="AE668" s="390"/>
      <c r="AF668" s="390"/>
      <c r="AG668" s="390"/>
      <c r="AH668" s="390"/>
      <c r="AI668" s="390"/>
      <c r="AJ668" s="390"/>
      <c r="AK668" s="390"/>
      <c r="AL668" s="390"/>
      <c r="AM668" s="390"/>
      <c r="AN668" s="390"/>
      <c r="AO668" s="390"/>
      <c r="AP668" s="390"/>
      <c r="AQ668" s="390"/>
      <c r="AR668" s="390"/>
      <c r="AS668" s="390"/>
      <c r="AT668" s="390"/>
      <c r="AU668" s="390"/>
      <c r="AV668" s="390"/>
      <c r="AW668" s="390"/>
      <c r="AX668" s="390"/>
      <c r="AY668" s="390"/>
      <c r="AZ668" s="390"/>
      <c r="BA668" s="393"/>
      <c r="BB668" s="470"/>
      <c r="BC668" s="393"/>
      <c r="BD668" s="393"/>
      <c r="BE668" s="393"/>
      <c r="BF668" s="393"/>
      <c r="BG668" s="393"/>
      <c r="BH668" s="393"/>
      <c r="BI668" s="393"/>
      <c r="BJ668" s="393"/>
      <c r="BK668" s="393"/>
      <c r="BL668" s="393"/>
      <c r="BM668" s="393"/>
      <c r="BN668" s="393"/>
      <c r="BO668" s="393"/>
      <c r="BP668" s="393"/>
      <c r="BQ668" s="393"/>
      <c r="BR668" s="393"/>
      <c r="BS668" s="393"/>
      <c r="BT668" s="393"/>
      <c r="BU668" s="393"/>
      <c r="BV668" s="393"/>
      <c r="BW668" s="393"/>
      <c r="BX668" s="393"/>
      <c r="BY668" s="393"/>
      <c r="BZ668" s="393"/>
      <c r="CA668" s="393"/>
      <c r="CB668" s="393"/>
      <c r="CC668" s="393"/>
      <c r="CD668" s="393"/>
      <c r="CE668" s="393"/>
      <c r="CF668" s="393"/>
      <c r="CG668" s="393"/>
      <c r="CH668" s="393"/>
      <c r="CI668" s="393"/>
      <c r="CJ668" s="393"/>
      <c r="CK668" s="393"/>
      <c r="CL668" s="393"/>
      <c r="CM668" s="393"/>
      <c r="CN668" s="393"/>
      <c r="CO668" s="393"/>
      <c r="CP668" s="393"/>
      <c r="CQ668" s="393"/>
      <c r="CR668" s="393"/>
      <c r="CS668" s="393"/>
      <c r="CT668" s="393"/>
      <c r="CU668" s="393"/>
      <c r="CV668" s="393"/>
      <c r="CW668" s="393"/>
      <c r="CX668" s="393"/>
      <c r="CY668" s="393"/>
      <c r="CZ668" s="393"/>
    </row>
    <row r="669" s="397" customFormat="true" ht="25.15" customHeight="true" x14ac:dyDescent="0.2">
      <c r="C669" s="1154"/>
      <c r="D669" s="1155"/>
      <c r="E669" s="670"/>
      <c r="F669" s="670"/>
      <c r="G669" s="670"/>
      <c r="H669" s="1154"/>
      <c r="I669" s="1155"/>
      <c r="J669" s="670"/>
      <c r="K669" s="670"/>
      <c r="L669" s="670"/>
      <c r="M669" s="1154"/>
      <c r="N669" s="1155"/>
      <c r="O669" s="670"/>
      <c r="P669" s="670"/>
      <c r="Q669" s="670"/>
      <c r="V669" s="390"/>
      <c r="W669" s="390"/>
      <c r="X669" s="390"/>
      <c r="Y669" s="390"/>
      <c r="Z669" s="390"/>
      <c r="AA669" s="390"/>
      <c r="AB669" s="390"/>
      <c r="AC669" s="390"/>
      <c r="AD669" s="390"/>
      <c r="AE669" s="390"/>
      <c r="AF669" s="390"/>
      <c r="AG669" s="390"/>
      <c r="AH669" s="390"/>
      <c r="AI669" s="390"/>
      <c r="AJ669" s="390"/>
      <c r="AK669" s="390"/>
      <c r="AL669" s="390"/>
      <c r="AM669" s="390"/>
      <c r="AN669" s="390"/>
      <c r="AO669" s="390"/>
      <c r="AP669" s="390"/>
      <c r="AQ669" s="390"/>
      <c r="AR669" s="390"/>
      <c r="AS669" s="390"/>
      <c r="AT669" s="390"/>
      <c r="AU669" s="390"/>
      <c r="AV669" s="390"/>
      <c r="AW669" s="390"/>
      <c r="AX669" s="390"/>
      <c r="AY669" s="390"/>
      <c r="AZ669" s="390"/>
      <c r="BA669" s="393"/>
      <c r="BB669" s="470"/>
      <c r="BC669" s="393"/>
      <c r="BD669" s="393"/>
      <c r="BE669" s="393"/>
      <c r="BF669" s="393"/>
      <c r="BG669" s="393"/>
      <c r="BH669" s="393"/>
      <c r="BI669" s="393"/>
      <c r="BJ669" s="393"/>
      <c r="BK669" s="393"/>
      <c r="BL669" s="393"/>
      <c r="BM669" s="393"/>
      <c r="BN669" s="393"/>
      <c r="BO669" s="393"/>
      <c r="BP669" s="393"/>
      <c r="BQ669" s="393"/>
      <c r="BR669" s="393"/>
      <c r="BS669" s="393"/>
      <c r="BT669" s="393"/>
      <c r="BU669" s="393"/>
      <c r="BV669" s="393"/>
      <c r="BW669" s="393"/>
      <c r="BX669" s="393"/>
      <c r="BY669" s="393"/>
      <c r="BZ669" s="393"/>
      <c r="CA669" s="393"/>
      <c r="CB669" s="393"/>
      <c r="CC669" s="393"/>
      <c r="CD669" s="393"/>
      <c r="CE669" s="393"/>
      <c r="CF669" s="393"/>
      <c r="CG669" s="393"/>
      <c r="CH669" s="393"/>
      <c r="CI669" s="393"/>
      <c r="CJ669" s="393"/>
      <c r="CK669" s="393"/>
      <c r="CL669" s="393"/>
      <c r="CM669" s="393"/>
      <c r="CN669" s="393"/>
      <c r="CO669" s="393"/>
      <c r="CP669" s="393"/>
      <c r="CQ669" s="393"/>
      <c r="CR669" s="393"/>
      <c r="CS669" s="393"/>
      <c r="CT669" s="393"/>
      <c r="CU669" s="393"/>
      <c r="CV669" s="393"/>
      <c r="CW669" s="393"/>
      <c r="CX669" s="393"/>
      <c r="CY669" s="393"/>
      <c r="CZ669" s="393"/>
    </row>
    <row r="670" s="397" customFormat="true" ht="25.15" customHeight="true" x14ac:dyDescent="0.2">
      <c r="C670" s="1154"/>
      <c r="D670" s="1155"/>
      <c r="E670" s="670"/>
      <c r="F670" s="670"/>
      <c r="G670" s="670"/>
      <c r="H670" s="1154"/>
      <c r="I670" s="1155"/>
      <c r="J670" s="670"/>
      <c r="K670" s="670"/>
      <c r="L670" s="670"/>
      <c r="M670" s="1154"/>
      <c r="N670" s="1155"/>
      <c r="O670" s="670"/>
      <c r="P670" s="670"/>
      <c r="Q670" s="670"/>
      <c r="V670" s="390"/>
      <c r="W670" s="390"/>
      <c r="X670" s="390"/>
      <c r="Y670" s="390"/>
      <c r="Z670" s="390"/>
      <c r="AA670" s="390"/>
      <c r="AB670" s="390"/>
      <c r="AC670" s="390"/>
      <c r="AD670" s="390"/>
      <c r="AE670" s="390"/>
      <c r="AF670" s="390"/>
      <c r="AG670" s="390"/>
      <c r="AH670" s="390"/>
      <c r="AI670" s="390"/>
      <c r="AJ670" s="390"/>
      <c r="AK670" s="390"/>
      <c r="AL670" s="390"/>
      <c r="AM670" s="390"/>
      <c r="AN670" s="390"/>
      <c r="AO670" s="390"/>
      <c r="AP670" s="390"/>
      <c r="AQ670" s="390"/>
      <c r="AR670" s="390"/>
      <c r="AS670" s="390"/>
      <c r="AT670" s="390"/>
      <c r="AU670" s="390"/>
      <c r="AV670" s="390"/>
      <c r="AW670" s="390"/>
      <c r="AX670" s="390"/>
      <c r="AY670" s="390"/>
      <c r="AZ670" s="390"/>
      <c r="BA670" s="393"/>
      <c r="BB670" s="470"/>
      <c r="BC670" s="393"/>
      <c r="BD670" s="393"/>
      <c r="BE670" s="393"/>
      <c r="BF670" s="393"/>
      <c r="BG670" s="393"/>
      <c r="BH670" s="393"/>
      <c r="BI670" s="393"/>
      <c r="BJ670" s="393"/>
      <c r="BK670" s="393"/>
      <c r="BL670" s="393"/>
      <c r="BM670" s="393"/>
      <c r="BN670" s="393"/>
      <c r="BO670" s="393"/>
      <c r="BP670" s="393"/>
      <c r="BQ670" s="393"/>
      <c r="BR670" s="393"/>
      <c r="BS670" s="393"/>
      <c r="BT670" s="393"/>
      <c r="BU670" s="393"/>
      <c r="BV670" s="393"/>
      <c r="BW670" s="393"/>
      <c r="BX670" s="393"/>
      <c r="BY670" s="393"/>
      <c r="BZ670" s="393"/>
      <c r="CA670" s="393"/>
      <c r="CB670" s="393"/>
      <c r="CC670" s="393"/>
      <c r="CD670" s="393"/>
      <c r="CE670" s="393"/>
      <c r="CF670" s="393"/>
      <c r="CG670" s="393"/>
      <c r="CH670" s="393"/>
      <c r="CI670" s="393"/>
      <c r="CJ670" s="393"/>
      <c r="CK670" s="393"/>
      <c r="CL670" s="393"/>
      <c r="CM670" s="393"/>
      <c r="CN670" s="393"/>
      <c r="CO670" s="393"/>
      <c r="CP670" s="393"/>
      <c r="CQ670" s="393"/>
      <c r="CR670" s="393"/>
      <c r="CS670" s="393"/>
      <c r="CT670" s="393"/>
      <c r="CU670" s="393"/>
      <c r="CV670" s="393"/>
      <c r="CW670" s="393"/>
      <c r="CX670" s="393"/>
      <c r="CY670" s="393"/>
      <c r="CZ670" s="393"/>
    </row>
    <row r="671" s="397" customFormat="true" ht="25.15" customHeight="true" x14ac:dyDescent="0.2">
      <c r="C671" s="1154"/>
      <c r="D671" s="1155"/>
      <c r="E671" s="670"/>
      <c r="F671" s="670"/>
      <c r="G671" s="670"/>
      <c r="H671" s="1154"/>
      <c r="I671" s="1155"/>
      <c r="J671" s="670"/>
      <c r="K671" s="670"/>
      <c r="L671" s="670"/>
      <c r="M671" s="1154"/>
      <c r="N671" s="1155"/>
      <c r="O671" s="670"/>
      <c r="P671" s="670"/>
      <c r="Q671" s="670"/>
      <c r="V671" s="390"/>
      <c r="W671" s="390"/>
      <c r="X671" s="390"/>
      <c r="Y671" s="390"/>
      <c r="Z671" s="390"/>
      <c r="AA671" s="390"/>
      <c r="AB671" s="390"/>
      <c r="AC671" s="390"/>
      <c r="AD671" s="390"/>
      <c r="AE671" s="390"/>
      <c r="AF671" s="390"/>
      <c r="AG671" s="390"/>
      <c r="AH671" s="390"/>
      <c r="AI671" s="390"/>
      <c r="AJ671" s="390"/>
      <c r="AK671" s="390"/>
      <c r="AL671" s="390"/>
      <c r="AM671" s="390"/>
      <c r="AN671" s="390"/>
      <c r="AO671" s="390"/>
      <c r="AP671" s="390"/>
      <c r="AQ671" s="390"/>
      <c r="AR671" s="390"/>
      <c r="AS671" s="390"/>
      <c r="AT671" s="390"/>
      <c r="AU671" s="390"/>
      <c r="AV671" s="390"/>
      <c r="AW671" s="390"/>
      <c r="AX671" s="390"/>
      <c r="AY671" s="390"/>
      <c r="AZ671" s="390"/>
      <c r="BA671" s="393"/>
      <c r="BB671" s="470"/>
      <c r="BC671" s="393"/>
      <c r="BD671" s="393"/>
      <c r="BE671" s="393"/>
      <c r="BF671" s="393"/>
      <c r="BG671" s="393"/>
      <c r="BH671" s="393"/>
      <c r="BI671" s="393"/>
      <c r="BJ671" s="393"/>
      <c r="BK671" s="393"/>
      <c r="BL671" s="393"/>
      <c r="BM671" s="393"/>
      <c r="BN671" s="393"/>
      <c r="BO671" s="393"/>
      <c r="BP671" s="393"/>
      <c r="BQ671" s="393"/>
      <c r="BR671" s="393"/>
      <c r="BS671" s="393"/>
      <c r="BT671" s="393"/>
      <c r="BU671" s="393"/>
      <c r="BV671" s="393"/>
      <c r="BW671" s="393"/>
      <c r="BX671" s="393"/>
      <c r="BY671" s="393"/>
      <c r="BZ671" s="393"/>
      <c r="CA671" s="393"/>
      <c r="CB671" s="393"/>
      <c r="CC671" s="393"/>
      <c r="CD671" s="393"/>
      <c r="CE671" s="393"/>
      <c r="CF671" s="393"/>
      <c r="CG671" s="393"/>
      <c r="CH671" s="393"/>
      <c r="CI671" s="393"/>
      <c r="CJ671" s="393"/>
      <c r="CK671" s="393"/>
      <c r="CL671" s="393"/>
      <c r="CM671" s="393"/>
      <c r="CN671" s="393"/>
      <c r="CO671" s="393"/>
      <c r="CP671" s="393"/>
      <c r="CQ671" s="393"/>
      <c r="CR671" s="393"/>
      <c r="CS671" s="393"/>
      <c r="CT671" s="393"/>
      <c r="CU671" s="393"/>
      <c r="CV671" s="393"/>
      <c r="CW671" s="393"/>
      <c r="CX671" s="393"/>
      <c r="CY671" s="393"/>
      <c r="CZ671" s="393"/>
    </row>
    <row r="672" s="397" customFormat="true" ht="25.15" customHeight="true" x14ac:dyDescent="0.2">
      <c r="C672" s="1154"/>
      <c r="D672" s="1155"/>
      <c r="E672" s="670"/>
      <c r="F672" s="670"/>
      <c r="G672" s="670"/>
      <c r="H672" s="1154"/>
      <c r="I672" s="1155"/>
      <c r="J672" s="670"/>
      <c r="K672" s="670"/>
      <c r="L672" s="670"/>
      <c r="M672" s="1154"/>
      <c r="N672" s="1155"/>
      <c r="O672" s="670"/>
      <c r="P672" s="670"/>
      <c r="Q672" s="670"/>
      <c r="V672" s="390"/>
      <c r="W672" s="390"/>
      <c r="X672" s="390"/>
      <c r="Y672" s="390"/>
      <c r="Z672" s="390"/>
      <c r="AA672" s="390"/>
      <c r="AB672" s="390"/>
      <c r="AC672" s="390"/>
      <c r="AD672" s="390"/>
      <c r="AE672" s="390"/>
      <c r="AF672" s="390"/>
      <c r="AG672" s="390"/>
      <c r="AH672" s="390"/>
      <c r="AI672" s="390"/>
      <c r="AJ672" s="390"/>
      <c r="AK672" s="390"/>
      <c r="AL672" s="390"/>
      <c r="AM672" s="390"/>
      <c r="AN672" s="390"/>
      <c r="AO672" s="390"/>
      <c r="AP672" s="390"/>
      <c r="AQ672" s="390"/>
      <c r="AR672" s="390"/>
      <c r="AS672" s="390"/>
      <c r="AT672" s="390"/>
      <c r="AU672" s="390"/>
      <c r="AV672" s="390"/>
      <c r="AW672" s="390"/>
      <c r="AX672" s="390"/>
      <c r="AY672" s="390"/>
      <c r="AZ672" s="390"/>
      <c r="BA672" s="393"/>
      <c r="BB672" s="470"/>
      <c r="BC672" s="393"/>
      <c r="BD672" s="393"/>
      <c r="BE672" s="393"/>
      <c r="BF672" s="393"/>
      <c r="BG672" s="393"/>
      <c r="BH672" s="393"/>
      <c r="BI672" s="393"/>
      <c r="BJ672" s="393"/>
      <c r="BK672" s="393"/>
      <c r="BL672" s="393"/>
      <c r="BM672" s="393"/>
      <c r="BN672" s="393"/>
      <c r="BO672" s="393"/>
      <c r="BP672" s="393"/>
      <c r="BQ672" s="393"/>
      <c r="BR672" s="393"/>
      <c r="BS672" s="393"/>
      <c r="BT672" s="393"/>
      <c r="BU672" s="393"/>
      <c r="BV672" s="393"/>
      <c r="BW672" s="393"/>
      <c r="BX672" s="393"/>
      <c r="BY672" s="393"/>
      <c r="BZ672" s="393"/>
      <c r="CA672" s="393"/>
      <c r="CB672" s="393"/>
      <c r="CC672" s="393"/>
      <c r="CD672" s="393"/>
      <c r="CE672" s="393"/>
      <c r="CF672" s="393"/>
      <c r="CG672" s="393"/>
      <c r="CH672" s="393"/>
      <c r="CI672" s="393"/>
      <c r="CJ672" s="393"/>
      <c r="CK672" s="393"/>
      <c r="CL672" s="393"/>
      <c r="CM672" s="393"/>
      <c r="CN672" s="393"/>
      <c r="CO672" s="393"/>
      <c r="CP672" s="393"/>
      <c r="CQ672" s="393"/>
      <c r="CR672" s="393"/>
      <c r="CS672" s="393"/>
      <c r="CT672" s="393"/>
      <c r="CU672" s="393"/>
      <c r="CV672" s="393"/>
      <c r="CW672" s="393"/>
      <c r="CX672" s="393"/>
      <c r="CY672" s="393"/>
      <c r="CZ672" s="393"/>
    </row>
    <row r="673" s="397" customFormat="true" ht="25.15" customHeight="true" x14ac:dyDescent="0.2">
      <c r="C673" s="1154"/>
      <c r="D673" s="1155"/>
      <c r="E673" s="670"/>
      <c r="F673" s="670"/>
      <c r="G673" s="670"/>
      <c r="H673" s="1154"/>
      <c r="I673" s="1155"/>
      <c r="J673" s="670"/>
      <c r="K673" s="670"/>
      <c r="L673" s="670"/>
      <c r="M673" s="1154"/>
      <c r="N673" s="1155"/>
      <c r="O673" s="670"/>
      <c r="P673" s="670"/>
      <c r="Q673" s="670"/>
      <c r="V673" s="390"/>
      <c r="W673" s="390"/>
      <c r="X673" s="390"/>
      <c r="Y673" s="390"/>
      <c r="Z673" s="390"/>
      <c r="AA673" s="390"/>
      <c r="AB673" s="390"/>
      <c r="AC673" s="390"/>
      <c r="AD673" s="390"/>
      <c r="AE673" s="390"/>
      <c r="AF673" s="390"/>
      <c r="AG673" s="390"/>
      <c r="AH673" s="390"/>
      <c r="AI673" s="390"/>
      <c r="AJ673" s="390"/>
      <c r="AK673" s="390"/>
      <c r="AL673" s="390"/>
      <c r="AM673" s="390"/>
      <c r="AN673" s="390"/>
      <c r="AO673" s="390"/>
      <c r="AP673" s="390"/>
      <c r="AQ673" s="390"/>
      <c r="AR673" s="390"/>
      <c r="AS673" s="390"/>
      <c r="AT673" s="390"/>
      <c r="AU673" s="390"/>
      <c r="AV673" s="390"/>
      <c r="AW673" s="390"/>
      <c r="AX673" s="390"/>
      <c r="AY673" s="390"/>
      <c r="AZ673" s="390"/>
      <c r="BA673" s="393"/>
      <c r="BB673" s="470"/>
      <c r="BC673" s="393"/>
      <c r="BD673" s="393"/>
      <c r="BE673" s="393"/>
      <c r="BF673" s="393"/>
      <c r="BG673" s="393"/>
      <c r="BH673" s="393"/>
      <c r="BI673" s="393"/>
      <c r="BJ673" s="393"/>
      <c r="BK673" s="393"/>
      <c r="BL673" s="393"/>
      <c r="BM673" s="393"/>
      <c r="BN673" s="393"/>
      <c r="BO673" s="393"/>
      <c r="BP673" s="393"/>
      <c r="BQ673" s="393"/>
      <c r="BR673" s="393"/>
      <c r="BS673" s="393"/>
      <c r="BT673" s="393"/>
      <c r="BU673" s="393"/>
      <c r="BV673" s="393"/>
      <c r="BW673" s="393"/>
      <c r="BX673" s="393"/>
      <c r="BY673" s="393"/>
      <c r="BZ673" s="393"/>
      <c r="CA673" s="393"/>
      <c r="CB673" s="393"/>
      <c r="CC673" s="393"/>
      <c r="CD673" s="393"/>
      <c r="CE673" s="393"/>
      <c r="CF673" s="393"/>
      <c r="CG673" s="393"/>
      <c r="CH673" s="393"/>
      <c r="CI673" s="393"/>
      <c r="CJ673" s="393"/>
      <c r="CK673" s="393"/>
      <c r="CL673" s="393"/>
      <c r="CM673" s="393"/>
      <c r="CN673" s="393"/>
      <c r="CO673" s="393"/>
      <c r="CP673" s="393"/>
      <c r="CQ673" s="393"/>
      <c r="CR673" s="393"/>
      <c r="CS673" s="393"/>
      <c r="CT673" s="393"/>
      <c r="CU673" s="393"/>
      <c r="CV673" s="393"/>
      <c r="CW673" s="393"/>
      <c r="CX673" s="393"/>
      <c r="CY673" s="393"/>
      <c r="CZ673" s="393"/>
    </row>
    <row r="674" s="397" customFormat="true" ht="25.15" customHeight="true" x14ac:dyDescent="0.2">
      <c r="C674" s="1154"/>
      <c r="D674" s="1155"/>
      <c r="E674" s="670"/>
      <c r="F674" s="670"/>
      <c r="G674" s="670"/>
      <c r="H674" s="1154"/>
      <c r="I674" s="1155"/>
      <c r="J674" s="670"/>
      <c r="K674" s="670"/>
      <c r="L674" s="670"/>
      <c r="M674" s="1154"/>
      <c r="N674" s="1155"/>
      <c r="O674" s="670"/>
      <c r="P674" s="670"/>
      <c r="Q674" s="670"/>
      <c r="V674" s="390"/>
      <c r="W674" s="390"/>
      <c r="X674" s="390"/>
      <c r="Y674" s="390"/>
      <c r="Z674" s="390"/>
      <c r="AA674" s="390"/>
      <c r="AB674" s="390"/>
      <c r="AC674" s="390"/>
      <c r="AD674" s="390"/>
      <c r="AE674" s="390"/>
      <c r="AF674" s="390"/>
      <c r="AG674" s="390"/>
      <c r="AH674" s="390"/>
      <c r="AI674" s="390"/>
      <c r="AJ674" s="390"/>
      <c r="AK674" s="390"/>
      <c r="AL674" s="390"/>
      <c r="AM674" s="390"/>
      <c r="AN674" s="390"/>
      <c r="AO674" s="390"/>
      <c r="AP674" s="390"/>
      <c r="AQ674" s="390"/>
      <c r="AR674" s="390"/>
      <c r="AS674" s="390"/>
      <c r="AT674" s="390"/>
      <c r="AU674" s="390"/>
      <c r="AV674" s="390"/>
      <c r="AW674" s="390"/>
      <c r="AX674" s="390"/>
      <c r="AY674" s="390"/>
      <c r="AZ674" s="390"/>
      <c r="BA674" s="393"/>
      <c r="BB674" s="470"/>
      <c r="BC674" s="393"/>
      <c r="BD674" s="393"/>
      <c r="BE674" s="393"/>
      <c r="BF674" s="393"/>
      <c r="BG674" s="393"/>
      <c r="BH674" s="393"/>
      <c r="BI674" s="393"/>
      <c r="BJ674" s="393"/>
      <c r="BK674" s="393"/>
      <c r="BL674" s="393"/>
      <c r="BM674" s="393"/>
      <c r="BN674" s="393"/>
      <c r="BO674" s="393"/>
      <c r="BP674" s="393"/>
      <c r="BQ674" s="393"/>
      <c r="BR674" s="393"/>
      <c r="BS674" s="393"/>
      <c r="BT674" s="393"/>
      <c r="BU674" s="393"/>
      <c r="BV674" s="393"/>
      <c r="BW674" s="393"/>
      <c r="BX674" s="393"/>
      <c r="BY674" s="393"/>
      <c r="BZ674" s="393"/>
      <c r="CA674" s="393"/>
      <c r="CB674" s="393"/>
      <c r="CC674" s="393"/>
      <c r="CD674" s="393"/>
      <c r="CE674" s="393"/>
      <c r="CF674" s="393"/>
      <c r="CG674" s="393"/>
      <c r="CH674" s="393"/>
      <c r="CI674" s="393"/>
      <c r="CJ674" s="393"/>
      <c r="CK674" s="393"/>
      <c r="CL674" s="393"/>
      <c r="CM674" s="393"/>
      <c r="CN674" s="393"/>
      <c r="CO674" s="393"/>
      <c r="CP674" s="393"/>
      <c r="CQ674" s="393"/>
      <c r="CR674" s="393"/>
      <c r="CS674" s="393"/>
      <c r="CT674" s="393"/>
      <c r="CU674" s="393"/>
      <c r="CV674" s="393"/>
      <c r="CW674" s="393"/>
      <c r="CX674" s="393"/>
      <c r="CY674" s="393"/>
      <c r="CZ674" s="393"/>
    </row>
    <row r="675" s="397" customFormat="true" ht="25.15" customHeight="true" x14ac:dyDescent="0.2">
      <c r="C675" s="1154"/>
      <c r="D675" s="1155"/>
      <c r="E675" s="670"/>
      <c r="F675" s="670"/>
      <c r="G675" s="670"/>
      <c r="H675" s="1154"/>
      <c r="I675" s="1155"/>
      <c r="J675" s="670"/>
      <c r="K675" s="670"/>
      <c r="L675" s="670"/>
      <c r="M675" s="1154"/>
      <c r="N675" s="1155"/>
      <c r="O675" s="670"/>
      <c r="P675" s="670"/>
      <c r="Q675" s="670"/>
      <c r="V675" s="390"/>
      <c r="W675" s="390"/>
      <c r="X675" s="390"/>
      <c r="Y675" s="390"/>
      <c r="Z675" s="390"/>
      <c r="AA675" s="390"/>
      <c r="AB675" s="390"/>
      <c r="AC675" s="390"/>
      <c r="AD675" s="390"/>
      <c r="AE675" s="390"/>
      <c r="AF675" s="390"/>
      <c r="AG675" s="390"/>
      <c r="AH675" s="390"/>
      <c r="AI675" s="390"/>
      <c r="AJ675" s="390"/>
      <c r="AK675" s="390"/>
      <c r="AL675" s="390"/>
      <c r="AM675" s="390"/>
      <c r="AN675" s="390"/>
      <c r="AO675" s="390"/>
      <c r="AP675" s="390"/>
      <c r="AQ675" s="390"/>
      <c r="AR675" s="390"/>
      <c r="AS675" s="390"/>
      <c r="AT675" s="390"/>
      <c r="AU675" s="390"/>
      <c r="AV675" s="390"/>
      <c r="AW675" s="390"/>
      <c r="AX675" s="390"/>
      <c r="AY675" s="390"/>
      <c r="AZ675" s="390"/>
      <c r="BA675" s="393"/>
      <c r="BB675" s="470"/>
      <c r="BC675" s="393"/>
      <c r="BD675" s="393"/>
      <c r="BE675" s="393"/>
      <c r="BF675" s="393"/>
      <c r="BG675" s="393"/>
      <c r="BH675" s="393"/>
      <c r="BI675" s="393"/>
      <c r="BJ675" s="393"/>
      <c r="BK675" s="393"/>
      <c r="BL675" s="393"/>
      <c r="BM675" s="393"/>
      <c r="BN675" s="393"/>
      <c r="BO675" s="393"/>
      <c r="BP675" s="393"/>
      <c r="BQ675" s="393"/>
      <c r="BR675" s="393"/>
      <c r="BS675" s="393"/>
      <c r="BT675" s="393"/>
      <c r="BU675" s="393"/>
      <c r="BV675" s="393"/>
      <c r="BW675" s="393"/>
      <c r="BX675" s="393"/>
      <c r="BY675" s="393"/>
      <c r="BZ675" s="393"/>
      <c r="CA675" s="393"/>
      <c r="CB675" s="393"/>
      <c r="CC675" s="393"/>
      <c r="CD675" s="393"/>
      <c r="CE675" s="393"/>
      <c r="CF675" s="393"/>
      <c r="CG675" s="393"/>
      <c r="CH675" s="393"/>
      <c r="CI675" s="393"/>
      <c r="CJ675" s="393"/>
      <c r="CK675" s="393"/>
      <c r="CL675" s="393"/>
      <c r="CM675" s="393"/>
      <c r="CN675" s="393"/>
      <c r="CO675" s="393"/>
      <c r="CP675" s="393"/>
      <c r="CQ675" s="393"/>
      <c r="CR675" s="393"/>
      <c r="CS675" s="393"/>
      <c r="CT675" s="393"/>
      <c r="CU675" s="393"/>
      <c r="CV675" s="393"/>
      <c r="CW675" s="393"/>
      <c r="CX675" s="393"/>
      <c r="CY675" s="393"/>
      <c r="CZ675" s="393"/>
    </row>
    <row r="676" s="397" customFormat="true" ht="25.15" customHeight="true" x14ac:dyDescent="0.2">
      <c r="C676" s="1154"/>
      <c r="D676" s="1155"/>
      <c r="E676" s="670"/>
      <c r="F676" s="670"/>
      <c r="G676" s="670"/>
      <c r="H676" s="1154"/>
      <c r="I676" s="1155"/>
      <c r="J676" s="670"/>
      <c r="K676" s="670"/>
      <c r="L676" s="670"/>
      <c r="M676" s="1154"/>
      <c r="N676" s="1155"/>
      <c r="O676" s="670"/>
      <c r="P676" s="670"/>
      <c r="Q676" s="670"/>
      <c r="V676" s="390"/>
      <c r="W676" s="390"/>
      <c r="X676" s="390"/>
      <c r="Y676" s="390"/>
      <c r="Z676" s="390"/>
      <c r="AA676" s="390"/>
      <c r="AB676" s="390"/>
      <c r="AC676" s="390"/>
      <c r="AD676" s="390"/>
      <c r="AE676" s="390"/>
      <c r="AF676" s="390"/>
      <c r="AG676" s="390"/>
      <c r="AH676" s="390"/>
      <c r="AI676" s="390"/>
      <c r="AJ676" s="390"/>
      <c r="AK676" s="390"/>
      <c r="AL676" s="390"/>
      <c r="AM676" s="390"/>
      <c r="AN676" s="390"/>
      <c r="AO676" s="390"/>
      <c r="AP676" s="390"/>
      <c r="AQ676" s="390"/>
      <c r="AR676" s="390"/>
      <c r="AS676" s="390"/>
      <c r="AT676" s="390"/>
      <c r="AU676" s="390"/>
      <c r="AV676" s="390"/>
      <c r="AW676" s="390"/>
      <c r="AX676" s="390"/>
      <c r="AY676" s="390"/>
      <c r="AZ676" s="390"/>
      <c r="BA676" s="393"/>
      <c r="BB676" s="470"/>
      <c r="BC676" s="393"/>
      <c r="BD676" s="393"/>
      <c r="BE676" s="393"/>
      <c r="BF676" s="393"/>
      <c r="BG676" s="393"/>
      <c r="BH676" s="393"/>
      <c r="BI676" s="393"/>
      <c r="BJ676" s="393"/>
      <c r="BK676" s="393"/>
      <c r="BL676" s="393"/>
      <c r="BM676" s="393"/>
      <c r="BN676" s="393"/>
      <c r="BO676" s="393"/>
      <c r="BP676" s="393"/>
      <c r="BQ676" s="393"/>
      <c r="BR676" s="393"/>
      <c r="BS676" s="393"/>
      <c r="BT676" s="393"/>
      <c r="BU676" s="393"/>
      <c r="BV676" s="393"/>
      <c r="BW676" s="393"/>
      <c r="BX676" s="393"/>
      <c r="BY676" s="393"/>
      <c r="BZ676" s="393"/>
      <c r="CA676" s="393"/>
      <c r="CB676" s="393"/>
      <c r="CC676" s="393"/>
      <c r="CD676" s="393"/>
      <c r="CE676" s="393"/>
      <c r="CF676" s="393"/>
      <c r="CG676" s="393"/>
      <c r="CH676" s="393"/>
      <c r="CI676" s="393"/>
      <c r="CJ676" s="393"/>
      <c r="CK676" s="393"/>
      <c r="CL676" s="393"/>
      <c r="CM676" s="393"/>
      <c r="CN676" s="393"/>
      <c r="CO676" s="393"/>
      <c r="CP676" s="393"/>
      <c r="CQ676" s="393"/>
      <c r="CR676" s="393"/>
      <c r="CS676" s="393"/>
      <c r="CT676" s="393"/>
      <c r="CU676" s="393"/>
      <c r="CV676" s="393"/>
      <c r="CW676" s="393"/>
      <c r="CX676" s="393"/>
      <c r="CY676" s="393"/>
      <c r="CZ676" s="393"/>
    </row>
    <row r="677" s="397" customFormat="true" ht="25.15" customHeight="true" x14ac:dyDescent="0.2">
      <c r="C677" s="1154"/>
      <c r="D677" s="1155"/>
      <c r="E677" s="670"/>
      <c r="F677" s="670"/>
      <c r="G677" s="670"/>
      <c r="H677" s="1154"/>
      <c r="I677" s="1155"/>
      <c r="J677" s="670"/>
      <c r="K677" s="670"/>
      <c r="L677" s="670"/>
      <c r="M677" s="1154"/>
      <c r="N677" s="1155"/>
      <c r="O677" s="670"/>
      <c r="P677" s="670"/>
      <c r="Q677" s="670"/>
      <c r="V677" s="390"/>
      <c r="W677" s="390"/>
      <c r="X677" s="390"/>
      <c r="Y677" s="390"/>
      <c r="Z677" s="390"/>
      <c r="AA677" s="390"/>
      <c r="AB677" s="390"/>
      <c r="AC677" s="390"/>
      <c r="AD677" s="390"/>
      <c r="AE677" s="390"/>
      <c r="AF677" s="390"/>
      <c r="AG677" s="390"/>
      <c r="AH677" s="390"/>
      <c r="AI677" s="390"/>
      <c r="AJ677" s="390"/>
      <c r="AK677" s="390"/>
      <c r="AL677" s="390"/>
      <c r="AM677" s="390"/>
      <c r="AN677" s="390"/>
      <c r="AO677" s="390"/>
      <c r="AP677" s="390"/>
      <c r="AQ677" s="390"/>
      <c r="AR677" s="390"/>
      <c r="AS677" s="390"/>
      <c r="AT677" s="390"/>
      <c r="AU677" s="390"/>
      <c r="AV677" s="390"/>
      <c r="AW677" s="390"/>
      <c r="AX677" s="390"/>
      <c r="AY677" s="390"/>
      <c r="AZ677" s="390"/>
      <c r="BA677" s="393"/>
      <c r="BB677" s="470"/>
      <c r="BC677" s="393"/>
      <c r="BD677" s="393"/>
      <c r="BE677" s="393"/>
      <c r="BF677" s="393"/>
      <c r="BG677" s="393"/>
      <c r="BH677" s="393"/>
      <c r="BI677" s="393"/>
      <c r="BJ677" s="393"/>
      <c r="BK677" s="393"/>
      <c r="BL677" s="393"/>
      <c r="BM677" s="393"/>
      <c r="BN677" s="393"/>
      <c r="BO677" s="393"/>
      <c r="BP677" s="393"/>
      <c r="BQ677" s="393"/>
      <c r="BR677" s="393"/>
      <c r="BS677" s="393"/>
      <c r="BT677" s="393"/>
      <c r="BU677" s="393"/>
      <c r="BV677" s="393"/>
      <c r="BW677" s="393"/>
      <c r="BX677" s="393"/>
      <c r="BY677" s="393"/>
      <c r="BZ677" s="393"/>
      <c r="CA677" s="393"/>
      <c r="CB677" s="393"/>
      <c r="CC677" s="393"/>
      <c r="CD677" s="393"/>
      <c r="CE677" s="393"/>
      <c r="CF677" s="393"/>
      <c r="CG677" s="393"/>
      <c r="CH677" s="393"/>
      <c r="CI677" s="393"/>
      <c r="CJ677" s="393"/>
      <c r="CK677" s="393"/>
      <c r="CL677" s="393"/>
      <c r="CM677" s="393"/>
      <c r="CN677" s="393"/>
      <c r="CO677" s="393"/>
      <c r="CP677" s="393"/>
      <c r="CQ677" s="393"/>
      <c r="CR677" s="393"/>
      <c r="CS677" s="393"/>
      <c r="CT677" s="393"/>
      <c r="CU677" s="393"/>
      <c r="CV677" s="393"/>
      <c r="CW677" s="393"/>
      <c r="CX677" s="393"/>
      <c r="CY677" s="393"/>
      <c r="CZ677" s="393"/>
    </row>
    <row r="678" s="397" customFormat="true" ht="25.15" customHeight="true" x14ac:dyDescent="0.2">
      <c r="C678" s="1154"/>
      <c r="D678" s="1155"/>
      <c r="E678" s="670"/>
      <c r="F678" s="670"/>
      <c r="G678" s="670"/>
      <c r="H678" s="1154"/>
      <c r="I678" s="1155"/>
      <c r="J678" s="670"/>
      <c r="K678" s="670"/>
      <c r="L678" s="670"/>
      <c r="M678" s="1154"/>
      <c r="N678" s="1155"/>
      <c r="O678" s="670"/>
      <c r="P678" s="670"/>
      <c r="Q678" s="670"/>
      <c r="V678" s="390"/>
      <c r="W678" s="390"/>
      <c r="X678" s="390"/>
      <c r="Y678" s="390"/>
      <c r="Z678" s="390"/>
      <c r="AA678" s="390"/>
      <c r="AB678" s="390"/>
      <c r="AC678" s="390"/>
      <c r="AD678" s="390"/>
      <c r="AE678" s="390"/>
      <c r="AF678" s="390"/>
      <c r="AG678" s="390"/>
      <c r="AH678" s="390"/>
      <c r="AI678" s="390"/>
      <c r="AJ678" s="390"/>
      <c r="AK678" s="390"/>
      <c r="AL678" s="390"/>
      <c r="AM678" s="390"/>
      <c r="AN678" s="390"/>
      <c r="AO678" s="390"/>
      <c r="AP678" s="390"/>
      <c r="AQ678" s="390"/>
      <c r="AR678" s="390"/>
      <c r="AS678" s="390"/>
      <c r="AT678" s="390"/>
      <c r="AU678" s="390"/>
      <c r="AV678" s="390"/>
      <c r="AW678" s="390"/>
      <c r="AX678" s="390"/>
      <c r="AY678" s="390"/>
      <c r="AZ678" s="390"/>
      <c r="BA678" s="393"/>
      <c r="BB678" s="470"/>
      <c r="BC678" s="393"/>
      <c r="BD678" s="393"/>
      <c r="BE678" s="393"/>
      <c r="BF678" s="393"/>
      <c r="BG678" s="393"/>
      <c r="BH678" s="393"/>
      <c r="BI678" s="393"/>
      <c r="BJ678" s="393"/>
      <c r="BK678" s="393"/>
      <c r="BL678" s="393"/>
      <c r="BM678" s="393"/>
      <c r="BN678" s="393"/>
      <c r="BO678" s="393"/>
      <c r="BP678" s="393"/>
      <c r="BQ678" s="393"/>
      <c r="BR678" s="393"/>
      <c r="BS678" s="393"/>
      <c r="BT678" s="393"/>
      <c r="BU678" s="393"/>
      <c r="BV678" s="393"/>
      <c r="BW678" s="393"/>
      <c r="BX678" s="393"/>
      <c r="BY678" s="393"/>
      <c r="BZ678" s="393"/>
      <c r="CA678" s="393"/>
      <c r="CB678" s="393"/>
      <c r="CC678" s="393"/>
      <c r="CD678" s="393"/>
      <c r="CE678" s="393"/>
      <c r="CF678" s="393"/>
      <c r="CG678" s="393"/>
      <c r="CH678" s="393"/>
      <c r="CI678" s="393"/>
      <c r="CJ678" s="393"/>
      <c r="CK678" s="393"/>
      <c r="CL678" s="393"/>
      <c r="CM678" s="393"/>
      <c r="CN678" s="393"/>
      <c r="CO678" s="393"/>
      <c r="CP678" s="393"/>
      <c r="CQ678" s="393"/>
      <c r="CR678" s="393"/>
      <c r="CS678" s="393"/>
      <c r="CT678" s="393"/>
      <c r="CU678" s="393"/>
      <c r="CV678" s="393"/>
      <c r="CW678" s="393"/>
      <c r="CX678" s="393"/>
      <c r="CY678" s="393"/>
      <c r="CZ678" s="393"/>
    </row>
    <row r="679" s="397" customFormat="true" ht="25.15" customHeight="true" x14ac:dyDescent="0.2">
      <c r="C679" s="1154"/>
      <c r="D679" s="1155"/>
      <c r="E679" s="670"/>
      <c r="F679" s="670"/>
      <c r="G679" s="670"/>
      <c r="H679" s="1154"/>
      <c r="I679" s="1155"/>
      <c r="J679" s="670"/>
      <c r="K679" s="670"/>
      <c r="L679" s="670"/>
      <c r="M679" s="1154"/>
      <c r="N679" s="1155"/>
      <c r="O679" s="670"/>
      <c r="P679" s="670"/>
      <c r="Q679" s="670"/>
      <c r="V679" s="390"/>
      <c r="W679" s="390"/>
      <c r="X679" s="390"/>
      <c r="Y679" s="390"/>
      <c r="Z679" s="390"/>
      <c r="AA679" s="390"/>
      <c r="AB679" s="390"/>
      <c r="AC679" s="390"/>
      <c r="AD679" s="390"/>
      <c r="AE679" s="390"/>
      <c r="AF679" s="390"/>
      <c r="AG679" s="390"/>
      <c r="AH679" s="390"/>
      <c r="AI679" s="390"/>
      <c r="AJ679" s="390"/>
      <c r="AK679" s="390"/>
      <c r="AL679" s="390"/>
      <c r="AM679" s="390"/>
      <c r="AN679" s="390"/>
      <c r="AO679" s="390"/>
      <c r="AP679" s="390"/>
      <c r="AQ679" s="390"/>
      <c r="AR679" s="390"/>
      <c r="AS679" s="390"/>
      <c r="AT679" s="390"/>
      <c r="AU679" s="390"/>
      <c r="AV679" s="390"/>
      <c r="AW679" s="390"/>
      <c r="AX679" s="390"/>
      <c r="AY679" s="390"/>
      <c r="AZ679" s="390"/>
      <c r="BA679" s="393"/>
      <c r="BB679" s="470"/>
      <c r="BC679" s="393"/>
      <c r="BD679" s="393"/>
      <c r="BE679" s="393"/>
      <c r="BF679" s="393"/>
      <c r="BG679" s="393"/>
      <c r="BH679" s="393"/>
      <c r="BI679" s="393"/>
      <c r="BJ679" s="393"/>
      <c r="BK679" s="393"/>
      <c r="BL679" s="393"/>
      <c r="BM679" s="393"/>
      <c r="BN679" s="393"/>
      <c r="BO679" s="393"/>
      <c r="BP679" s="393"/>
      <c r="BQ679" s="393"/>
      <c r="BR679" s="393"/>
      <c r="BS679" s="393"/>
      <c r="BT679" s="393"/>
      <c r="BU679" s="393"/>
      <c r="BV679" s="393"/>
      <c r="BW679" s="393"/>
      <c r="BX679" s="393"/>
      <c r="BY679" s="393"/>
      <c r="BZ679" s="393"/>
      <c r="CA679" s="393"/>
      <c r="CB679" s="393"/>
      <c r="CC679" s="393"/>
      <c r="CD679" s="393"/>
      <c r="CE679" s="393"/>
      <c r="CF679" s="393"/>
      <c r="CG679" s="393"/>
      <c r="CH679" s="393"/>
      <c r="CI679" s="393"/>
      <c r="CJ679" s="393"/>
      <c r="CK679" s="393"/>
      <c r="CL679" s="393"/>
      <c r="CM679" s="393"/>
      <c r="CN679" s="393"/>
      <c r="CO679" s="393"/>
      <c r="CP679" s="393"/>
      <c r="CQ679" s="393"/>
      <c r="CR679" s="393"/>
      <c r="CS679" s="393"/>
      <c r="CT679" s="393"/>
      <c r="CU679" s="393"/>
      <c r="CV679" s="393"/>
      <c r="CW679" s="393"/>
      <c r="CX679" s="393"/>
      <c r="CY679" s="393"/>
      <c r="CZ679" s="393"/>
    </row>
    <row r="680" s="397" customFormat="true" ht="25.15" customHeight="true" x14ac:dyDescent="0.2">
      <c r="C680" s="1154"/>
      <c r="D680" s="1155"/>
      <c r="E680" s="670"/>
      <c r="F680" s="670"/>
      <c r="G680" s="670"/>
      <c r="H680" s="1154"/>
      <c r="I680" s="1155"/>
      <c r="J680" s="670"/>
      <c r="K680" s="670"/>
      <c r="L680" s="670"/>
      <c r="M680" s="1154"/>
      <c r="N680" s="1155"/>
      <c r="O680" s="670"/>
      <c r="P680" s="670"/>
      <c r="Q680" s="670"/>
      <c r="V680" s="390"/>
      <c r="W680" s="390"/>
      <c r="X680" s="390"/>
      <c r="Y680" s="390"/>
      <c r="Z680" s="390"/>
      <c r="AA680" s="390"/>
      <c r="AB680" s="390"/>
      <c r="AC680" s="390"/>
      <c r="AD680" s="390"/>
      <c r="AE680" s="390"/>
      <c r="AF680" s="390"/>
      <c r="AG680" s="390"/>
      <c r="AH680" s="390"/>
      <c r="AI680" s="390"/>
      <c r="AJ680" s="390"/>
      <c r="AK680" s="390"/>
      <c r="AL680" s="390"/>
      <c r="AM680" s="390"/>
      <c r="AN680" s="390"/>
      <c r="AO680" s="390"/>
      <c r="AP680" s="390"/>
      <c r="AQ680" s="390"/>
      <c r="AR680" s="390"/>
      <c r="AS680" s="390"/>
      <c r="AT680" s="390"/>
      <c r="AU680" s="390"/>
      <c r="AV680" s="390"/>
      <c r="AW680" s="390"/>
      <c r="AX680" s="390"/>
      <c r="AY680" s="390"/>
      <c r="AZ680" s="390"/>
      <c r="BA680" s="393"/>
      <c r="BB680" s="470"/>
      <c r="BC680" s="393"/>
      <c r="BD680" s="393"/>
      <c r="BE680" s="393"/>
      <c r="BF680" s="393"/>
      <c r="BG680" s="393"/>
      <c r="BH680" s="393"/>
      <c r="BI680" s="393"/>
      <c r="BJ680" s="393"/>
      <c r="BK680" s="393"/>
      <c r="BL680" s="393"/>
      <c r="BM680" s="393"/>
      <c r="BN680" s="393"/>
      <c r="BO680" s="393"/>
      <c r="BP680" s="393"/>
      <c r="BQ680" s="393"/>
      <c r="BR680" s="393"/>
      <c r="BS680" s="393"/>
      <c r="BT680" s="393"/>
      <c r="BU680" s="393"/>
      <c r="BV680" s="393"/>
      <c r="BW680" s="393"/>
      <c r="BX680" s="393"/>
      <c r="BY680" s="393"/>
      <c r="BZ680" s="393"/>
      <c r="CA680" s="393"/>
      <c r="CB680" s="393"/>
      <c r="CC680" s="393"/>
      <c r="CD680" s="393"/>
      <c r="CE680" s="393"/>
      <c r="CF680" s="393"/>
      <c r="CG680" s="393"/>
      <c r="CH680" s="393"/>
      <c r="CI680" s="393"/>
      <c r="CJ680" s="393"/>
      <c r="CK680" s="393"/>
      <c r="CL680" s="393"/>
      <c r="CM680" s="393"/>
      <c r="CN680" s="393"/>
      <c r="CO680" s="393"/>
      <c r="CP680" s="393"/>
      <c r="CQ680" s="393"/>
      <c r="CR680" s="393"/>
      <c r="CS680" s="393"/>
      <c r="CT680" s="393"/>
      <c r="CU680" s="393"/>
      <c r="CV680" s="393"/>
      <c r="CW680" s="393"/>
      <c r="CX680" s="393"/>
      <c r="CY680" s="393"/>
      <c r="CZ680" s="393"/>
    </row>
    <row r="681" s="397" customFormat="true" ht="25.15" customHeight="true" x14ac:dyDescent="0.2">
      <c r="C681" s="1154"/>
      <c r="D681" s="1155"/>
      <c r="E681" s="670"/>
      <c r="F681" s="670"/>
      <c r="G681" s="670"/>
      <c r="H681" s="1154"/>
      <c r="I681" s="1155"/>
      <c r="J681" s="670"/>
      <c r="K681" s="670"/>
      <c r="L681" s="670"/>
      <c r="M681" s="1154"/>
      <c r="N681" s="1155"/>
      <c r="O681" s="670"/>
      <c r="P681" s="670"/>
      <c r="Q681" s="670"/>
      <c r="V681" s="390"/>
      <c r="W681" s="390"/>
      <c r="X681" s="390"/>
      <c r="Y681" s="390"/>
      <c r="Z681" s="390"/>
      <c r="AA681" s="390"/>
      <c r="AB681" s="390"/>
      <c r="AC681" s="390"/>
      <c r="AD681" s="390"/>
      <c r="AE681" s="390"/>
      <c r="AF681" s="390"/>
      <c r="AG681" s="390"/>
      <c r="AH681" s="390"/>
      <c r="AI681" s="390"/>
      <c r="AJ681" s="390"/>
      <c r="AK681" s="390"/>
      <c r="AL681" s="390"/>
      <c r="AM681" s="390"/>
      <c r="AN681" s="390"/>
      <c r="AO681" s="390"/>
      <c r="AP681" s="390"/>
      <c r="AQ681" s="390"/>
      <c r="AR681" s="390"/>
      <c r="AS681" s="390"/>
      <c r="AT681" s="390"/>
      <c r="AU681" s="390"/>
      <c r="AV681" s="390"/>
      <c r="AW681" s="390"/>
      <c r="AX681" s="390"/>
      <c r="AY681" s="390"/>
      <c r="AZ681" s="390"/>
      <c r="BA681" s="393"/>
      <c r="BB681" s="470"/>
      <c r="BC681" s="393"/>
      <c r="BD681" s="393"/>
      <c r="BE681" s="393"/>
      <c r="BF681" s="393"/>
      <c r="BG681" s="393"/>
      <c r="BH681" s="393"/>
      <c r="BI681" s="393"/>
      <c r="BJ681" s="393"/>
      <c r="BK681" s="393"/>
      <c r="BL681" s="393"/>
      <c r="BM681" s="393"/>
      <c r="BN681" s="393"/>
      <c r="BO681" s="393"/>
      <c r="BP681" s="393"/>
      <c r="BQ681" s="393"/>
      <c r="BR681" s="393"/>
      <c r="BS681" s="393"/>
      <c r="BT681" s="393"/>
      <c r="BU681" s="393"/>
      <c r="BV681" s="393"/>
      <c r="BW681" s="393"/>
      <c r="BX681" s="393"/>
      <c r="BY681" s="393"/>
      <c r="BZ681" s="393"/>
      <c r="CA681" s="393"/>
      <c r="CB681" s="393"/>
      <c r="CC681" s="393"/>
      <c r="CD681" s="393"/>
      <c r="CE681" s="393"/>
      <c r="CF681" s="393"/>
      <c r="CG681" s="393"/>
      <c r="CH681" s="393"/>
      <c r="CI681" s="393"/>
      <c r="CJ681" s="393"/>
      <c r="CK681" s="393"/>
      <c r="CL681" s="393"/>
      <c r="CM681" s="393"/>
      <c r="CN681" s="393"/>
      <c r="CO681" s="393"/>
      <c r="CP681" s="393"/>
      <c r="CQ681" s="393"/>
      <c r="CR681" s="393"/>
      <c r="CS681" s="393"/>
      <c r="CT681" s="393"/>
      <c r="CU681" s="393"/>
      <c r="CV681" s="393"/>
      <c r="CW681" s="393"/>
      <c r="CX681" s="393"/>
      <c r="CY681" s="393"/>
      <c r="CZ681" s="393"/>
    </row>
    <row r="682" s="397" customFormat="true" ht="25.15" customHeight="true" x14ac:dyDescent="0.2">
      <c r="C682" s="1154"/>
      <c r="D682" s="1155"/>
      <c r="E682" s="670"/>
      <c r="F682" s="670"/>
      <c r="G682" s="670"/>
      <c r="H682" s="1154"/>
      <c r="I682" s="1155"/>
      <c r="J682" s="670"/>
      <c r="K682" s="670"/>
      <c r="L682" s="670"/>
      <c r="M682" s="1154"/>
      <c r="N682" s="1155"/>
      <c r="O682" s="670"/>
      <c r="P682" s="670"/>
      <c r="Q682" s="670"/>
      <c r="V682" s="390"/>
      <c r="W682" s="390"/>
      <c r="X682" s="390"/>
      <c r="Y682" s="390"/>
      <c r="Z682" s="390"/>
      <c r="AA682" s="390"/>
      <c r="AB682" s="390"/>
      <c r="AC682" s="390"/>
      <c r="AD682" s="390"/>
      <c r="AE682" s="390"/>
      <c r="AF682" s="390"/>
      <c r="AG682" s="390"/>
      <c r="AH682" s="390"/>
      <c r="AI682" s="390"/>
      <c r="AJ682" s="390"/>
      <c r="AK682" s="390"/>
      <c r="AL682" s="390"/>
      <c r="AM682" s="390"/>
      <c r="AN682" s="390"/>
      <c r="AO682" s="390"/>
      <c r="AP682" s="390"/>
      <c r="AQ682" s="390"/>
      <c r="AR682" s="390"/>
      <c r="AS682" s="390"/>
      <c r="AT682" s="390"/>
      <c r="AU682" s="390"/>
      <c r="AV682" s="390"/>
      <c r="AW682" s="390"/>
      <c r="AX682" s="390"/>
      <c r="AY682" s="390"/>
      <c r="AZ682" s="390"/>
      <c r="BA682" s="393"/>
      <c r="BB682" s="470"/>
      <c r="BC682" s="393"/>
      <c r="BD682" s="393"/>
      <c r="BE682" s="393"/>
      <c r="BF682" s="393"/>
      <c r="BG682" s="393"/>
      <c r="BH682" s="393"/>
      <c r="BI682" s="393"/>
      <c r="BJ682" s="393"/>
      <c r="BK682" s="393"/>
      <c r="BL682" s="393"/>
      <c r="BM682" s="393"/>
      <c r="BN682" s="393"/>
      <c r="BO682" s="393"/>
      <c r="BP682" s="393"/>
      <c r="BQ682" s="393"/>
      <c r="BR682" s="393"/>
      <c r="BS682" s="393"/>
      <c r="BT682" s="393"/>
      <c r="BU682" s="393"/>
      <c r="BV682" s="393"/>
      <c r="BW682" s="393"/>
      <c r="BX682" s="393"/>
      <c r="BY682" s="393"/>
      <c r="BZ682" s="393"/>
      <c r="CA682" s="393"/>
      <c r="CB682" s="393"/>
      <c r="CC682" s="393"/>
      <c r="CD682" s="393"/>
      <c r="CE682" s="393"/>
      <c r="CF682" s="393"/>
      <c r="CG682" s="393"/>
      <c r="CH682" s="393"/>
      <c r="CI682" s="393"/>
      <c r="CJ682" s="393"/>
      <c r="CK682" s="393"/>
      <c r="CL682" s="393"/>
      <c r="CM682" s="393"/>
      <c r="CN682" s="393"/>
      <c r="CO682" s="393"/>
      <c r="CP682" s="393"/>
      <c r="CQ682" s="393"/>
      <c r="CR682" s="393"/>
      <c r="CS682" s="393"/>
      <c r="CT682" s="393"/>
      <c r="CU682" s="393"/>
      <c r="CV682" s="393"/>
      <c r="CW682" s="393"/>
      <c r="CX682" s="393"/>
      <c r="CY682" s="393"/>
      <c r="CZ682" s="393"/>
    </row>
    <row r="683" s="397" customFormat="true" ht="25.15" customHeight="true" x14ac:dyDescent="0.2">
      <c r="C683" s="1154"/>
      <c r="D683" s="1155"/>
      <c r="E683" s="670"/>
      <c r="F683" s="670"/>
      <c r="G683" s="670"/>
      <c r="H683" s="1154"/>
      <c r="I683" s="1155"/>
      <c r="J683" s="670"/>
      <c r="K683" s="670"/>
      <c r="L683" s="670"/>
      <c r="M683" s="1154"/>
      <c r="N683" s="1155"/>
      <c r="O683" s="670"/>
      <c r="P683" s="670"/>
      <c r="Q683" s="670"/>
      <c r="V683" s="390"/>
      <c r="W683" s="390"/>
      <c r="X683" s="390"/>
      <c r="Y683" s="390"/>
      <c r="Z683" s="390"/>
      <c r="AA683" s="390"/>
      <c r="AB683" s="390"/>
      <c r="AC683" s="390"/>
      <c r="AD683" s="390"/>
      <c r="AE683" s="390"/>
      <c r="AF683" s="390"/>
      <c r="AG683" s="390"/>
      <c r="AH683" s="390"/>
      <c r="AI683" s="390"/>
      <c r="AJ683" s="390"/>
      <c r="AK683" s="390"/>
      <c r="AL683" s="390"/>
      <c r="AM683" s="390"/>
      <c r="AN683" s="390"/>
      <c r="AO683" s="390"/>
      <c r="AP683" s="390"/>
      <c r="AQ683" s="390"/>
      <c r="AR683" s="390"/>
      <c r="AS683" s="390"/>
      <c r="AT683" s="390"/>
      <c r="AU683" s="390"/>
      <c r="AV683" s="390"/>
      <c r="AW683" s="390"/>
      <c r="AX683" s="390"/>
      <c r="AY683" s="390"/>
      <c r="AZ683" s="390"/>
      <c r="BA683" s="393"/>
      <c r="BB683" s="470"/>
      <c r="BC683" s="393"/>
      <c r="BD683" s="393"/>
      <c r="BE683" s="393"/>
      <c r="BF683" s="393"/>
      <c r="BG683" s="393"/>
      <c r="BH683" s="393"/>
      <c r="BI683" s="393"/>
      <c r="BJ683" s="393"/>
      <c r="BK683" s="393"/>
      <c r="BL683" s="393"/>
      <c r="BM683" s="393"/>
      <c r="BN683" s="393"/>
      <c r="BO683" s="393"/>
      <c r="BP683" s="393"/>
      <c r="BQ683" s="393"/>
      <c r="BR683" s="393"/>
      <c r="BS683" s="393"/>
      <c r="BT683" s="393"/>
      <c r="BU683" s="393"/>
      <c r="BV683" s="393"/>
      <c r="BW683" s="393"/>
      <c r="BX683" s="393"/>
      <c r="BY683" s="393"/>
      <c r="BZ683" s="393"/>
      <c r="CA683" s="393"/>
      <c r="CB683" s="393"/>
      <c r="CC683" s="393"/>
      <c r="CD683" s="393"/>
      <c r="CE683" s="393"/>
      <c r="CF683" s="393"/>
      <c r="CG683" s="393"/>
      <c r="CH683" s="393"/>
      <c r="CI683" s="393"/>
      <c r="CJ683" s="393"/>
      <c r="CK683" s="393"/>
      <c r="CL683" s="393"/>
      <c r="CM683" s="393"/>
      <c r="CN683" s="393"/>
      <c r="CO683" s="393"/>
      <c r="CP683" s="393"/>
      <c r="CQ683" s="393"/>
      <c r="CR683" s="393"/>
      <c r="CS683" s="393"/>
      <c r="CT683" s="393"/>
      <c r="CU683" s="393"/>
      <c r="CV683" s="393"/>
      <c r="CW683" s="393"/>
      <c r="CX683" s="393"/>
      <c r="CY683" s="393"/>
      <c r="CZ683" s="393"/>
    </row>
    <row r="684" s="397" customFormat="true" ht="25.15" customHeight="true" x14ac:dyDescent="0.2">
      <c r="C684" s="1154"/>
      <c r="D684" s="1155"/>
      <c r="E684" s="670"/>
      <c r="F684" s="670"/>
      <c r="G684" s="670"/>
      <c r="H684" s="1154"/>
      <c r="I684" s="1155"/>
      <c r="J684" s="670"/>
      <c r="K684" s="670"/>
      <c r="L684" s="670"/>
      <c r="M684" s="1154"/>
      <c r="N684" s="1155"/>
      <c r="O684" s="670"/>
      <c r="P684" s="670"/>
      <c r="Q684" s="670"/>
      <c r="V684" s="390"/>
      <c r="W684" s="390"/>
      <c r="X684" s="390"/>
      <c r="Y684" s="390"/>
      <c r="Z684" s="390"/>
      <c r="AA684" s="390"/>
      <c r="AB684" s="390"/>
      <c r="AC684" s="390"/>
      <c r="AD684" s="390"/>
      <c r="AE684" s="390"/>
      <c r="AF684" s="390"/>
      <c r="AG684" s="390"/>
      <c r="AH684" s="390"/>
      <c r="AI684" s="390"/>
      <c r="AJ684" s="390"/>
      <c r="AK684" s="390"/>
      <c r="AL684" s="390"/>
      <c r="AM684" s="390"/>
      <c r="AN684" s="390"/>
      <c r="AO684" s="390"/>
      <c r="AP684" s="390"/>
      <c r="AQ684" s="390"/>
      <c r="AR684" s="390"/>
      <c r="AS684" s="390"/>
      <c r="AT684" s="390"/>
      <c r="AU684" s="390"/>
      <c r="AV684" s="390"/>
      <c r="AW684" s="390"/>
      <c r="AX684" s="390"/>
      <c r="AY684" s="390"/>
      <c r="AZ684" s="390"/>
      <c r="BA684" s="393"/>
      <c r="BB684" s="470"/>
      <c r="BC684" s="393"/>
      <c r="BD684" s="393"/>
      <c r="BE684" s="393"/>
      <c r="BF684" s="393"/>
      <c r="BG684" s="393"/>
      <c r="BH684" s="393"/>
      <c r="BI684" s="393"/>
      <c r="BJ684" s="393"/>
      <c r="BK684" s="393"/>
      <c r="BL684" s="393"/>
      <c r="BM684" s="393"/>
      <c r="BN684" s="393"/>
      <c r="BO684" s="393"/>
      <c r="BP684" s="393"/>
      <c r="BQ684" s="393"/>
      <c r="BR684" s="393"/>
      <c r="BS684" s="393"/>
      <c r="BT684" s="393"/>
      <c r="BU684" s="393"/>
      <c r="BV684" s="393"/>
      <c r="BW684" s="393"/>
      <c r="BX684" s="393"/>
      <c r="BY684" s="393"/>
      <c r="BZ684" s="393"/>
      <c r="CA684" s="393"/>
      <c r="CB684" s="393"/>
      <c r="CC684" s="393"/>
      <c r="CD684" s="393"/>
      <c r="CE684" s="393"/>
      <c r="CF684" s="393"/>
      <c r="CG684" s="393"/>
      <c r="CH684" s="393"/>
      <c r="CI684" s="393"/>
      <c r="CJ684" s="393"/>
      <c r="CK684" s="393"/>
      <c r="CL684" s="393"/>
      <c r="CM684" s="393"/>
      <c r="CN684" s="393"/>
      <c r="CO684" s="393"/>
      <c r="CP684" s="393"/>
      <c r="CQ684" s="393"/>
      <c r="CR684" s="393"/>
      <c r="CS684" s="393"/>
      <c r="CT684" s="393"/>
      <c r="CU684" s="393"/>
      <c r="CV684" s="393"/>
      <c r="CW684" s="393"/>
      <c r="CX684" s="393"/>
      <c r="CY684" s="393"/>
      <c r="CZ684" s="393"/>
    </row>
    <row r="685" s="397" customFormat="true" ht="25.15" customHeight="true" x14ac:dyDescent="0.2">
      <c r="C685" s="1154"/>
      <c r="D685" s="1155"/>
      <c r="E685" s="670"/>
      <c r="F685" s="670"/>
      <c r="G685" s="670"/>
      <c r="H685" s="1154"/>
      <c r="I685" s="1155"/>
      <c r="J685" s="670"/>
      <c r="K685" s="670"/>
      <c r="L685" s="670"/>
      <c r="M685" s="1154"/>
      <c r="N685" s="1155"/>
      <c r="O685" s="670"/>
      <c r="P685" s="670"/>
      <c r="Q685" s="670"/>
      <c r="V685" s="390"/>
      <c r="W685" s="390"/>
      <c r="X685" s="390"/>
      <c r="Y685" s="390"/>
      <c r="Z685" s="390"/>
      <c r="AA685" s="390"/>
      <c r="AB685" s="390"/>
      <c r="AC685" s="390"/>
      <c r="AD685" s="390"/>
      <c r="AE685" s="390"/>
      <c r="AF685" s="390"/>
      <c r="AG685" s="390"/>
      <c r="AH685" s="390"/>
      <c r="AI685" s="390"/>
      <c r="AJ685" s="390"/>
      <c r="AK685" s="390"/>
      <c r="AL685" s="390"/>
      <c r="AM685" s="390"/>
      <c r="AN685" s="390"/>
      <c r="AO685" s="390"/>
      <c r="AP685" s="390"/>
      <c r="AQ685" s="390"/>
      <c r="AR685" s="390"/>
      <c r="AS685" s="390"/>
      <c r="AT685" s="390"/>
      <c r="AU685" s="390"/>
      <c r="AV685" s="390"/>
      <c r="AW685" s="390"/>
      <c r="AX685" s="390"/>
      <c r="AY685" s="390"/>
      <c r="AZ685" s="390"/>
      <c r="BA685" s="393"/>
      <c r="BB685" s="470"/>
      <c r="BC685" s="393"/>
      <c r="BD685" s="393"/>
      <c r="BE685" s="393"/>
      <c r="BF685" s="393"/>
      <c r="BG685" s="393"/>
      <c r="BH685" s="393"/>
      <c r="BI685" s="393"/>
      <c r="BJ685" s="393"/>
      <c r="BK685" s="393"/>
      <c r="BL685" s="393"/>
      <c r="BM685" s="393"/>
      <c r="BN685" s="393"/>
      <c r="BO685" s="393"/>
      <c r="BP685" s="393"/>
      <c r="BQ685" s="393"/>
      <c r="BR685" s="393"/>
      <c r="BS685" s="393"/>
      <c r="BT685" s="393"/>
      <c r="BU685" s="393"/>
      <c r="BV685" s="393"/>
      <c r="BW685" s="393"/>
      <c r="BX685" s="393"/>
      <c r="BY685" s="393"/>
      <c r="BZ685" s="393"/>
      <c r="CA685" s="393"/>
      <c r="CB685" s="393"/>
      <c r="CC685" s="393"/>
      <c r="CD685" s="393"/>
      <c r="CE685" s="393"/>
      <c r="CF685" s="393"/>
      <c r="CG685" s="393"/>
      <c r="CH685" s="393"/>
      <c r="CI685" s="393"/>
      <c r="CJ685" s="393"/>
      <c r="CK685" s="393"/>
      <c r="CL685" s="393"/>
      <c r="CM685" s="393"/>
      <c r="CN685" s="393"/>
      <c r="CO685" s="393"/>
      <c r="CP685" s="393"/>
      <c r="CQ685" s="393"/>
      <c r="CR685" s="393"/>
      <c r="CS685" s="393"/>
      <c r="CT685" s="393"/>
      <c r="CU685" s="393"/>
      <c r="CV685" s="393"/>
      <c r="CW685" s="393"/>
      <c r="CX685" s="393"/>
      <c r="CY685" s="393"/>
      <c r="CZ685" s="393"/>
    </row>
    <row r="686" s="397" customFormat="true" ht="25.15" customHeight="true" x14ac:dyDescent="0.2">
      <c r="C686" s="1154"/>
      <c r="D686" s="1155"/>
      <c r="E686" s="670"/>
      <c r="F686" s="670"/>
      <c r="G686" s="670"/>
      <c r="H686" s="1154"/>
      <c r="I686" s="1155"/>
      <c r="J686" s="670"/>
      <c r="K686" s="670"/>
      <c r="L686" s="670"/>
      <c r="M686" s="1154"/>
      <c r="N686" s="1155"/>
      <c r="O686" s="670"/>
      <c r="P686" s="670"/>
      <c r="Q686" s="670"/>
      <c r="V686" s="390"/>
      <c r="W686" s="390"/>
      <c r="X686" s="390"/>
      <c r="Y686" s="390"/>
      <c r="Z686" s="390"/>
      <c r="AA686" s="390"/>
      <c r="AB686" s="390"/>
      <c r="AC686" s="390"/>
      <c r="AD686" s="390"/>
      <c r="AE686" s="390"/>
      <c r="AF686" s="390"/>
      <c r="AG686" s="390"/>
      <c r="AH686" s="390"/>
      <c r="AI686" s="390"/>
      <c r="AJ686" s="390"/>
      <c r="AK686" s="390"/>
      <c r="AL686" s="390"/>
      <c r="AM686" s="390"/>
      <c r="AN686" s="390"/>
      <c r="AO686" s="390"/>
      <c r="AP686" s="390"/>
      <c r="AQ686" s="390"/>
      <c r="AR686" s="390"/>
      <c r="AS686" s="390"/>
      <c r="AT686" s="390"/>
      <c r="AU686" s="390"/>
      <c r="AV686" s="390"/>
      <c r="AW686" s="390"/>
      <c r="AX686" s="390"/>
      <c r="AY686" s="390"/>
      <c r="AZ686" s="390"/>
      <c r="BA686" s="393"/>
      <c r="BB686" s="470"/>
      <c r="BC686" s="393"/>
      <c r="BD686" s="393"/>
      <c r="BE686" s="393"/>
      <c r="BF686" s="393"/>
      <c r="BG686" s="393"/>
      <c r="BH686" s="393"/>
      <c r="BI686" s="393"/>
      <c r="BJ686" s="393"/>
      <c r="BK686" s="393"/>
      <c r="BL686" s="393"/>
      <c r="BM686" s="393"/>
      <c r="BN686" s="393"/>
      <c r="BO686" s="393"/>
      <c r="BP686" s="393"/>
      <c r="BQ686" s="393"/>
      <c r="BR686" s="393"/>
      <c r="BS686" s="393"/>
      <c r="BT686" s="393"/>
      <c r="BU686" s="393"/>
      <c r="BV686" s="393"/>
      <c r="BW686" s="393"/>
      <c r="BX686" s="393"/>
      <c r="BY686" s="393"/>
      <c r="BZ686" s="393"/>
      <c r="CA686" s="393"/>
      <c r="CB686" s="393"/>
      <c r="CC686" s="393"/>
      <c r="CD686" s="393"/>
      <c r="CE686" s="393"/>
      <c r="CF686" s="393"/>
      <c r="CG686" s="393"/>
      <c r="CH686" s="393"/>
      <c r="CI686" s="393"/>
      <c r="CJ686" s="393"/>
      <c r="CK686" s="393"/>
      <c r="CL686" s="393"/>
      <c r="CM686" s="393"/>
      <c r="CN686" s="393"/>
      <c r="CO686" s="393"/>
      <c r="CP686" s="393"/>
      <c r="CQ686" s="393"/>
      <c r="CR686" s="393"/>
      <c r="CS686" s="393"/>
      <c r="CT686" s="393"/>
      <c r="CU686" s="393"/>
      <c r="CV686" s="393"/>
      <c r="CW686" s="393"/>
      <c r="CX686" s="393"/>
      <c r="CY686" s="393"/>
      <c r="CZ686" s="393"/>
    </row>
    <row r="687" s="397" customFormat="true" ht="25.15" customHeight="true" x14ac:dyDescent="0.2">
      <c r="C687" s="1154"/>
      <c r="D687" s="1155"/>
      <c r="E687" s="670"/>
      <c r="F687" s="670"/>
      <c r="G687" s="670"/>
      <c r="H687" s="1154"/>
      <c r="I687" s="1155"/>
      <c r="J687" s="670"/>
      <c r="K687" s="670"/>
      <c r="L687" s="670"/>
      <c r="M687" s="1154"/>
      <c r="N687" s="1155"/>
      <c r="O687" s="670"/>
      <c r="P687" s="670"/>
      <c r="Q687" s="670"/>
      <c r="V687" s="390"/>
      <c r="W687" s="390"/>
      <c r="X687" s="390"/>
      <c r="Y687" s="390"/>
      <c r="Z687" s="390"/>
      <c r="AA687" s="390"/>
      <c r="AB687" s="390"/>
      <c r="AC687" s="390"/>
      <c r="AD687" s="390"/>
      <c r="AE687" s="390"/>
      <c r="AF687" s="390"/>
      <c r="AG687" s="390"/>
      <c r="AH687" s="390"/>
      <c r="AI687" s="390"/>
      <c r="AJ687" s="390"/>
      <c r="AK687" s="390"/>
      <c r="AL687" s="390"/>
      <c r="AM687" s="390"/>
      <c r="AN687" s="390"/>
      <c r="AO687" s="390"/>
      <c r="AP687" s="390"/>
      <c r="AQ687" s="390"/>
      <c r="AR687" s="390"/>
      <c r="AS687" s="390"/>
      <c r="AT687" s="390"/>
      <c r="AU687" s="390"/>
      <c r="AV687" s="390"/>
      <c r="AW687" s="390"/>
      <c r="AX687" s="390"/>
      <c r="AY687" s="390"/>
      <c r="AZ687" s="390"/>
      <c r="BA687" s="393"/>
      <c r="BB687" s="470"/>
      <c r="BC687" s="393"/>
      <c r="BD687" s="393"/>
      <c r="BE687" s="393"/>
      <c r="BF687" s="393"/>
      <c r="BG687" s="393"/>
      <c r="BH687" s="393"/>
      <c r="BI687" s="393"/>
      <c r="BJ687" s="393"/>
      <c r="BK687" s="393"/>
      <c r="BL687" s="393"/>
      <c r="BM687" s="393"/>
      <c r="BN687" s="393"/>
      <c r="BO687" s="393"/>
      <c r="BP687" s="393"/>
      <c r="BQ687" s="393"/>
      <c r="BR687" s="393"/>
      <c r="BS687" s="393"/>
      <c r="BT687" s="393"/>
      <c r="BU687" s="393"/>
      <c r="BV687" s="393"/>
      <c r="BW687" s="393"/>
      <c r="BX687" s="393"/>
      <c r="BY687" s="393"/>
      <c r="BZ687" s="393"/>
      <c r="CA687" s="393"/>
      <c r="CB687" s="393"/>
      <c r="CC687" s="393"/>
      <c r="CD687" s="393"/>
      <c r="CE687" s="393"/>
      <c r="CF687" s="393"/>
      <c r="CG687" s="393"/>
      <c r="CH687" s="393"/>
      <c r="CI687" s="393"/>
      <c r="CJ687" s="393"/>
      <c r="CK687" s="393"/>
      <c r="CL687" s="393"/>
      <c r="CM687" s="393"/>
      <c r="CN687" s="393"/>
      <c r="CO687" s="393"/>
      <c r="CP687" s="393"/>
      <c r="CQ687" s="393"/>
      <c r="CR687" s="393"/>
      <c r="CS687" s="393"/>
      <c r="CT687" s="393"/>
      <c r="CU687" s="393"/>
      <c r="CV687" s="393"/>
      <c r="CW687" s="393"/>
      <c r="CX687" s="393"/>
      <c r="CY687" s="393"/>
      <c r="CZ687" s="393"/>
    </row>
    <row r="688" s="397" customFormat="true" ht="25.15" customHeight="true" x14ac:dyDescent="0.2">
      <c r="C688" s="1154"/>
      <c r="D688" s="1155"/>
      <c r="E688" s="670"/>
      <c r="F688" s="670"/>
      <c r="G688" s="670"/>
      <c r="H688" s="1154"/>
      <c r="I688" s="1155"/>
      <c r="J688" s="670"/>
      <c r="K688" s="670"/>
      <c r="L688" s="670"/>
      <c r="M688" s="1154"/>
      <c r="N688" s="1155"/>
      <c r="O688" s="670"/>
      <c r="P688" s="670"/>
      <c r="Q688" s="670"/>
      <c r="V688" s="390"/>
      <c r="W688" s="390"/>
      <c r="X688" s="390"/>
      <c r="Y688" s="390"/>
      <c r="Z688" s="390"/>
      <c r="AA688" s="390"/>
      <c r="AB688" s="390"/>
      <c r="AC688" s="390"/>
      <c r="AD688" s="390"/>
      <c r="AE688" s="390"/>
      <c r="AF688" s="390"/>
      <c r="AG688" s="390"/>
      <c r="AH688" s="390"/>
      <c r="AI688" s="390"/>
      <c r="AJ688" s="390"/>
      <c r="AK688" s="390"/>
      <c r="AL688" s="390"/>
      <c r="AM688" s="390"/>
      <c r="AN688" s="390"/>
      <c r="AO688" s="390"/>
      <c r="AP688" s="390"/>
      <c r="AQ688" s="390"/>
      <c r="AR688" s="390"/>
      <c r="AS688" s="390"/>
      <c r="AT688" s="390"/>
      <c r="AU688" s="390"/>
      <c r="AV688" s="390"/>
      <c r="AW688" s="390"/>
      <c r="AX688" s="390"/>
      <c r="AY688" s="390"/>
      <c r="AZ688" s="390"/>
      <c r="BA688" s="393"/>
      <c r="BB688" s="470"/>
      <c r="BC688" s="393"/>
      <c r="BD688" s="393"/>
      <c r="BE688" s="393"/>
      <c r="BF688" s="393"/>
      <c r="BG688" s="393"/>
      <c r="BH688" s="393"/>
      <c r="BI688" s="393"/>
      <c r="BJ688" s="393"/>
      <c r="BK688" s="393"/>
      <c r="BL688" s="393"/>
      <c r="BM688" s="393"/>
      <c r="BN688" s="393"/>
      <c r="BO688" s="393"/>
      <c r="BP688" s="393"/>
      <c r="BQ688" s="393"/>
      <c r="BR688" s="393"/>
      <c r="BS688" s="393"/>
      <c r="BT688" s="393"/>
      <c r="BU688" s="393"/>
      <c r="BV688" s="393"/>
      <c r="BW688" s="393"/>
      <c r="BX688" s="393"/>
      <c r="BY688" s="393"/>
      <c r="BZ688" s="393"/>
      <c r="CA688" s="393"/>
      <c r="CB688" s="393"/>
      <c r="CC688" s="393"/>
      <c r="CD688" s="393"/>
      <c r="CE688" s="393"/>
      <c r="CF688" s="393"/>
      <c r="CG688" s="393"/>
      <c r="CH688" s="393"/>
      <c r="CI688" s="393"/>
      <c r="CJ688" s="393"/>
      <c r="CK688" s="393"/>
      <c r="CL688" s="393"/>
      <c r="CM688" s="393"/>
      <c r="CN688" s="393"/>
      <c r="CO688" s="393"/>
      <c r="CP688" s="393"/>
      <c r="CQ688" s="393"/>
      <c r="CR688" s="393"/>
      <c r="CS688" s="393"/>
      <c r="CT688" s="393"/>
      <c r="CU688" s="393"/>
      <c r="CV688" s="393"/>
      <c r="CW688" s="393"/>
      <c r="CX688" s="393"/>
      <c r="CY688" s="393"/>
      <c r="CZ688" s="393"/>
    </row>
    <row r="689" s="397" customFormat="true" ht="25.15" customHeight="true" x14ac:dyDescent="0.2">
      <c r="C689" s="1154"/>
      <c r="D689" s="1155"/>
      <c r="E689" s="670"/>
      <c r="F689" s="670"/>
      <c r="G689" s="670"/>
      <c r="H689" s="1154"/>
      <c r="I689" s="1155"/>
      <c r="J689" s="670"/>
      <c r="K689" s="670"/>
      <c r="L689" s="670"/>
      <c r="M689" s="1154"/>
      <c r="N689" s="1155"/>
      <c r="O689" s="670"/>
      <c r="P689" s="670"/>
      <c r="Q689" s="670"/>
      <c r="V689" s="390"/>
      <c r="W689" s="390"/>
      <c r="X689" s="390"/>
      <c r="Y689" s="390"/>
      <c r="Z689" s="390"/>
      <c r="AA689" s="390"/>
      <c r="AB689" s="390"/>
      <c r="AC689" s="390"/>
      <c r="AD689" s="390"/>
      <c r="AE689" s="390"/>
      <c r="AF689" s="390"/>
      <c r="AG689" s="390"/>
      <c r="AH689" s="390"/>
      <c r="AI689" s="390"/>
      <c r="AJ689" s="390"/>
      <c r="AK689" s="390"/>
      <c r="AL689" s="390"/>
      <c r="AM689" s="390"/>
      <c r="AN689" s="390"/>
      <c r="AO689" s="390"/>
      <c r="AP689" s="390"/>
      <c r="AQ689" s="390"/>
      <c r="AR689" s="390"/>
      <c r="AS689" s="390"/>
      <c r="AT689" s="390"/>
      <c r="AU689" s="390"/>
      <c r="AV689" s="390"/>
      <c r="AW689" s="390"/>
      <c r="AX689" s="390"/>
      <c r="AY689" s="390"/>
      <c r="AZ689" s="390"/>
      <c r="BA689" s="393"/>
      <c r="BB689" s="470"/>
      <c r="BC689" s="393"/>
      <c r="BD689" s="393"/>
      <c r="BE689" s="393"/>
      <c r="BF689" s="393"/>
      <c r="BG689" s="393"/>
      <c r="BH689" s="393"/>
      <c r="BI689" s="393"/>
      <c r="BJ689" s="393"/>
      <c r="BK689" s="393"/>
      <c r="BL689" s="393"/>
      <c r="BM689" s="393"/>
      <c r="BN689" s="393"/>
      <c r="BO689" s="393"/>
      <c r="BP689" s="393"/>
      <c r="BQ689" s="393"/>
      <c r="BR689" s="393"/>
      <c r="BS689" s="393"/>
      <c r="BT689" s="393"/>
      <c r="BU689" s="393"/>
      <c r="BV689" s="393"/>
      <c r="BW689" s="393"/>
      <c r="BX689" s="393"/>
      <c r="BY689" s="393"/>
      <c r="BZ689" s="393"/>
      <c r="CA689" s="393"/>
      <c r="CB689" s="393"/>
      <c r="CC689" s="393"/>
      <c r="CD689" s="393"/>
      <c r="CE689" s="393"/>
      <c r="CF689" s="393"/>
      <c r="CG689" s="393"/>
      <c r="CH689" s="393"/>
      <c r="CI689" s="393"/>
      <c r="CJ689" s="393"/>
      <c r="CK689" s="393"/>
      <c r="CL689" s="393"/>
      <c r="CM689" s="393"/>
      <c r="CN689" s="393"/>
      <c r="CO689" s="393"/>
      <c r="CP689" s="393"/>
      <c r="CQ689" s="393"/>
      <c r="CR689" s="393"/>
      <c r="CS689" s="393"/>
      <c r="CT689" s="393"/>
      <c r="CU689" s="393"/>
      <c r="CV689" s="393"/>
      <c r="CW689" s="393"/>
      <c r="CX689" s="393"/>
      <c r="CY689" s="393"/>
      <c r="CZ689" s="393"/>
    </row>
    <row r="690" s="397" customFormat="true" ht="25.15" customHeight="true" x14ac:dyDescent="0.2">
      <c r="C690" s="1154"/>
      <c r="D690" s="1155"/>
      <c r="E690" s="670"/>
      <c r="F690" s="670"/>
      <c r="G690" s="670"/>
      <c r="H690" s="1154"/>
      <c r="I690" s="1155"/>
      <c r="J690" s="670"/>
      <c r="K690" s="670"/>
      <c r="L690" s="670"/>
      <c r="M690" s="1154"/>
      <c r="N690" s="1155"/>
      <c r="O690" s="670"/>
      <c r="P690" s="670"/>
      <c r="Q690" s="670"/>
      <c r="V690" s="390"/>
      <c r="W690" s="390"/>
      <c r="X690" s="390"/>
      <c r="Y690" s="390"/>
      <c r="Z690" s="390"/>
      <c r="AA690" s="390"/>
      <c r="AB690" s="390"/>
      <c r="AC690" s="390"/>
      <c r="AD690" s="390"/>
      <c r="AE690" s="390"/>
      <c r="AF690" s="390"/>
      <c r="AG690" s="390"/>
      <c r="AH690" s="390"/>
      <c r="AI690" s="390"/>
      <c r="AJ690" s="390"/>
      <c r="AK690" s="390"/>
      <c r="AL690" s="390"/>
      <c r="AM690" s="390"/>
      <c r="AN690" s="390"/>
      <c r="AO690" s="390"/>
      <c r="AP690" s="390"/>
      <c r="AQ690" s="390"/>
      <c r="AR690" s="390"/>
      <c r="AS690" s="390"/>
      <c r="AT690" s="390"/>
      <c r="AU690" s="390"/>
      <c r="AV690" s="390"/>
      <c r="AW690" s="390"/>
      <c r="AX690" s="390"/>
      <c r="AY690" s="390"/>
      <c r="AZ690" s="390"/>
      <c r="BA690" s="393"/>
      <c r="BB690" s="470"/>
      <c r="BC690" s="393"/>
      <c r="BD690" s="393"/>
      <c r="BE690" s="393"/>
      <c r="BF690" s="393"/>
      <c r="BG690" s="393"/>
      <c r="BH690" s="393"/>
      <c r="BI690" s="393"/>
      <c r="BJ690" s="393"/>
      <c r="BK690" s="393"/>
      <c r="BL690" s="393"/>
      <c r="BM690" s="393"/>
      <c r="BN690" s="393"/>
      <c r="BO690" s="393"/>
      <c r="BP690" s="393"/>
      <c r="BQ690" s="393"/>
      <c r="BR690" s="393"/>
      <c r="BS690" s="393"/>
      <c r="BT690" s="393"/>
      <c r="BU690" s="393"/>
      <c r="BV690" s="393"/>
      <c r="BW690" s="393"/>
      <c r="BX690" s="393"/>
      <c r="BY690" s="393"/>
      <c r="BZ690" s="393"/>
      <c r="CA690" s="393"/>
      <c r="CB690" s="393"/>
      <c r="CC690" s="393"/>
      <c r="CD690" s="393"/>
      <c r="CE690" s="393"/>
      <c r="CF690" s="393"/>
      <c r="CG690" s="393"/>
      <c r="CH690" s="393"/>
      <c r="CI690" s="393"/>
      <c r="CJ690" s="393"/>
      <c r="CK690" s="393"/>
      <c r="CL690" s="393"/>
      <c r="CM690" s="393"/>
      <c r="CN690" s="393"/>
      <c r="CO690" s="393"/>
      <c r="CP690" s="393"/>
      <c r="CQ690" s="393"/>
      <c r="CR690" s="393"/>
      <c r="CS690" s="393"/>
      <c r="CT690" s="393"/>
      <c r="CU690" s="393"/>
      <c r="CV690" s="393"/>
      <c r="CW690" s="393"/>
      <c r="CX690" s="393"/>
      <c r="CY690" s="393"/>
      <c r="CZ690" s="393"/>
    </row>
    <row r="691" s="397" customFormat="true" ht="25.15" customHeight="true" x14ac:dyDescent="0.2">
      <c r="C691" s="1154"/>
      <c r="D691" s="1155"/>
      <c r="E691" s="670"/>
      <c r="F691" s="670"/>
      <c r="G691" s="670"/>
      <c r="H691" s="1154"/>
      <c r="I691" s="1155"/>
      <c r="J691" s="670"/>
      <c r="K691" s="670"/>
      <c r="L691" s="670"/>
      <c r="M691" s="1154"/>
      <c r="N691" s="1155"/>
      <c r="O691" s="670"/>
      <c r="P691" s="670"/>
      <c r="Q691" s="670"/>
      <c r="V691" s="390"/>
      <c r="W691" s="390"/>
      <c r="X691" s="390"/>
      <c r="Y691" s="390"/>
      <c r="Z691" s="390"/>
      <c r="AA691" s="390"/>
      <c r="AB691" s="390"/>
      <c r="AC691" s="390"/>
      <c r="AD691" s="390"/>
      <c r="AE691" s="390"/>
      <c r="AF691" s="390"/>
      <c r="AG691" s="390"/>
      <c r="AH691" s="390"/>
      <c r="AI691" s="390"/>
      <c r="AJ691" s="390"/>
      <c r="AK691" s="390"/>
      <c r="AL691" s="390"/>
      <c r="AM691" s="390"/>
      <c r="AN691" s="390"/>
      <c r="AO691" s="390"/>
      <c r="AP691" s="390"/>
      <c r="AQ691" s="390"/>
      <c r="AR691" s="390"/>
      <c r="AS691" s="390"/>
      <c r="AT691" s="390"/>
      <c r="AU691" s="390"/>
      <c r="AV691" s="390"/>
      <c r="AW691" s="390"/>
      <c r="AX691" s="390"/>
      <c r="AY691" s="390"/>
      <c r="AZ691" s="390"/>
      <c r="BA691" s="393"/>
      <c r="BB691" s="470"/>
      <c r="BC691" s="393"/>
      <c r="BD691" s="393"/>
      <c r="BE691" s="393"/>
      <c r="BF691" s="393"/>
      <c r="BG691" s="393"/>
      <c r="BH691" s="393"/>
      <c r="BI691" s="393"/>
      <c r="BJ691" s="393"/>
      <c r="BK691" s="393"/>
      <c r="BL691" s="393"/>
      <c r="BM691" s="393"/>
      <c r="BN691" s="393"/>
      <c r="BO691" s="393"/>
      <c r="BP691" s="393"/>
      <c r="BQ691" s="393"/>
      <c r="BR691" s="393"/>
      <c r="BS691" s="393"/>
      <c r="BT691" s="393"/>
      <c r="BU691" s="393"/>
      <c r="BV691" s="393"/>
      <c r="BW691" s="393"/>
      <c r="BX691" s="393"/>
      <c r="BY691" s="393"/>
      <c r="BZ691" s="393"/>
      <c r="CA691" s="393"/>
      <c r="CB691" s="393"/>
      <c r="CC691" s="393"/>
      <c r="CD691" s="393"/>
      <c r="CE691" s="393"/>
      <c r="CF691" s="393"/>
      <c r="CG691" s="393"/>
      <c r="CH691" s="393"/>
      <c r="CI691" s="393"/>
      <c r="CJ691" s="393"/>
      <c r="CK691" s="393"/>
      <c r="CL691" s="393"/>
      <c r="CM691" s="393"/>
      <c r="CN691" s="393"/>
      <c r="CO691" s="393"/>
      <c r="CP691" s="393"/>
      <c r="CQ691" s="393"/>
      <c r="CR691" s="393"/>
      <c r="CS691" s="393"/>
      <c r="CT691" s="393"/>
      <c r="CU691" s="393"/>
      <c r="CV691" s="393"/>
      <c r="CW691" s="393"/>
      <c r="CX691" s="393"/>
      <c r="CY691" s="393"/>
      <c r="CZ691" s="393"/>
    </row>
    <row r="692" s="397" customFormat="true" ht="25.15" customHeight="true" x14ac:dyDescent="0.2">
      <c r="C692" s="1154"/>
      <c r="D692" s="1155"/>
      <c r="E692" s="670"/>
      <c r="F692" s="670"/>
      <c r="G692" s="670"/>
      <c r="H692" s="1154"/>
      <c r="I692" s="1155"/>
      <c r="J692" s="670"/>
      <c r="K692" s="670"/>
      <c r="L692" s="670"/>
      <c r="M692" s="1154"/>
      <c r="N692" s="1155"/>
      <c r="O692" s="670"/>
      <c r="P692" s="670"/>
      <c r="Q692" s="670"/>
      <c r="V692" s="390"/>
      <c r="W692" s="390"/>
      <c r="X692" s="390"/>
      <c r="Y692" s="390"/>
      <c r="Z692" s="390"/>
      <c r="AA692" s="390"/>
      <c r="AB692" s="390"/>
      <c r="AC692" s="390"/>
      <c r="AD692" s="390"/>
      <c r="AE692" s="390"/>
      <c r="AF692" s="390"/>
      <c r="AG692" s="390"/>
      <c r="AH692" s="390"/>
      <c r="AI692" s="390"/>
      <c r="AJ692" s="390"/>
      <c r="AK692" s="390"/>
      <c r="AL692" s="390"/>
      <c r="AM692" s="390"/>
      <c r="AN692" s="390"/>
      <c r="AO692" s="390"/>
      <c r="AP692" s="390"/>
      <c r="AQ692" s="390"/>
      <c r="AR692" s="390"/>
      <c r="AS692" s="390"/>
      <c r="AT692" s="390"/>
      <c r="AU692" s="390"/>
      <c r="AV692" s="390"/>
      <c r="AW692" s="390"/>
      <c r="AX692" s="390"/>
      <c r="AY692" s="390"/>
      <c r="AZ692" s="390"/>
      <c r="BA692" s="393"/>
      <c r="BB692" s="470"/>
      <c r="BC692" s="393"/>
      <c r="BD692" s="393"/>
      <c r="BE692" s="393"/>
      <c r="BF692" s="393"/>
      <c r="BG692" s="393"/>
      <c r="BH692" s="393"/>
      <c r="BI692" s="393"/>
      <c r="BJ692" s="393"/>
      <c r="BK692" s="393"/>
      <c r="BL692" s="393"/>
      <c r="BM692" s="393"/>
      <c r="BN692" s="393"/>
      <c r="BO692" s="393"/>
      <c r="BP692" s="393"/>
      <c r="BQ692" s="393"/>
      <c r="BR692" s="393"/>
      <c r="BS692" s="393"/>
      <c r="BT692" s="393"/>
      <c r="BU692" s="393"/>
      <c r="BV692" s="393"/>
      <c r="BW692" s="393"/>
      <c r="BX692" s="393"/>
      <c r="BY692" s="393"/>
      <c r="BZ692" s="393"/>
      <c r="CA692" s="393"/>
      <c r="CB692" s="393"/>
      <c r="CC692" s="393"/>
      <c r="CD692" s="393"/>
      <c r="CE692" s="393"/>
      <c r="CF692" s="393"/>
      <c r="CG692" s="393"/>
      <c r="CH692" s="393"/>
      <c r="CI692" s="393"/>
      <c r="CJ692" s="393"/>
      <c r="CK692" s="393"/>
      <c r="CL692" s="393"/>
      <c r="CM692" s="393"/>
      <c r="CN692" s="393"/>
      <c r="CO692" s="393"/>
      <c r="CP692" s="393"/>
      <c r="CQ692" s="393"/>
      <c r="CR692" s="393"/>
      <c r="CS692" s="393"/>
      <c r="CT692" s="393"/>
      <c r="CU692" s="393"/>
      <c r="CV692" s="393"/>
      <c r="CW692" s="393"/>
      <c r="CX692" s="393"/>
      <c r="CY692" s="393"/>
      <c r="CZ692" s="393"/>
    </row>
    <row r="693" s="397" customFormat="true" ht="25.15" customHeight="true" x14ac:dyDescent="0.2">
      <c r="C693" s="1154"/>
      <c r="D693" s="1155"/>
      <c r="E693" s="670"/>
      <c r="F693" s="670"/>
      <c r="G693" s="670"/>
      <c r="H693" s="1154"/>
      <c r="I693" s="1155"/>
      <c r="J693" s="670"/>
      <c r="K693" s="670"/>
      <c r="L693" s="670"/>
      <c r="M693" s="1154"/>
      <c r="N693" s="1155"/>
      <c r="O693" s="670"/>
      <c r="P693" s="670"/>
      <c r="Q693" s="670"/>
      <c r="V693" s="390"/>
      <c r="W693" s="390"/>
      <c r="X693" s="390"/>
      <c r="Y693" s="390"/>
      <c r="Z693" s="390"/>
      <c r="AA693" s="390"/>
      <c r="AB693" s="390"/>
      <c r="AC693" s="390"/>
      <c r="AD693" s="390"/>
      <c r="AE693" s="390"/>
      <c r="AF693" s="390"/>
      <c r="AG693" s="390"/>
      <c r="AH693" s="390"/>
      <c r="AI693" s="390"/>
      <c r="AJ693" s="390"/>
      <c r="AK693" s="390"/>
      <c r="AL693" s="390"/>
      <c r="AM693" s="390"/>
      <c r="AN693" s="390"/>
      <c r="AO693" s="390"/>
      <c r="AP693" s="390"/>
      <c r="AQ693" s="390"/>
      <c r="AR693" s="390"/>
      <c r="AS693" s="390"/>
      <c r="AT693" s="390"/>
      <c r="AU693" s="390"/>
      <c r="AV693" s="390"/>
      <c r="AW693" s="390"/>
      <c r="AX693" s="390"/>
      <c r="AY693" s="390"/>
      <c r="AZ693" s="390"/>
      <c r="BA693" s="393"/>
      <c r="BB693" s="470"/>
      <c r="BC693" s="393"/>
      <c r="BD693" s="393"/>
      <c r="BE693" s="393"/>
      <c r="BF693" s="393"/>
      <c r="BG693" s="393"/>
      <c r="BH693" s="393"/>
      <c r="BI693" s="393"/>
      <c r="BJ693" s="393"/>
      <c r="BK693" s="393"/>
      <c r="BL693" s="393"/>
      <c r="BM693" s="393"/>
      <c r="BN693" s="393"/>
      <c r="BO693" s="393"/>
      <c r="BP693" s="393"/>
      <c r="BQ693" s="393"/>
      <c r="BR693" s="393"/>
      <c r="BS693" s="393"/>
      <c r="BT693" s="393"/>
      <c r="BU693" s="393"/>
      <c r="BV693" s="393"/>
      <c r="BW693" s="393"/>
      <c r="BX693" s="393"/>
      <c r="BY693" s="393"/>
      <c r="BZ693" s="393"/>
      <c r="CA693" s="393"/>
      <c r="CB693" s="393"/>
      <c r="CC693" s="393"/>
      <c r="CD693" s="393"/>
      <c r="CE693" s="393"/>
      <c r="CF693" s="393"/>
      <c r="CG693" s="393"/>
      <c r="CH693" s="393"/>
      <c r="CI693" s="393"/>
      <c r="CJ693" s="393"/>
      <c r="CK693" s="393"/>
      <c r="CL693" s="393"/>
      <c r="CM693" s="393"/>
      <c r="CN693" s="393"/>
      <c r="CO693" s="393"/>
      <c r="CP693" s="393"/>
      <c r="CQ693" s="393"/>
      <c r="CR693" s="393"/>
      <c r="CS693" s="393"/>
      <c r="CT693" s="393"/>
      <c r="CU693" s="393"/>
      <c r="CV693" s="393"/>
      <c r="CW693" s="393"/>
      <c r="CX693" s="393"/>
      <c r="CY693" s="393"/>
      <c r="CZ693" s="393"/>
    </row>
    <row r="694" s="397" customFormat="true" ht="25.15" customHeight="true" x14ac:dyDescent="0.2">
      <c r="C694" s="1154"/>
      <c r="D694" s="1155"/>
      <c r="E694" s="670"/>
      <c r="F694" s="670"/>
      <c r="G694" s="670"/>
      <c r="H694" s="1154"/>
      <c r="I694" s="1155"/>
      <c r="J694" s="670"/>
      <c r="K694" s="670"/>
      <c r="L694" s="670"/>
      <c r="M694" s="1154"/>
      <c r="N694" s="1155"/>
      <c r="O694" s="670"/>
      <c r="P694" s="670"/>
      <c r="Q694" s="670"/>
      <c r="V694" s="390"/>
      <c r="W694" s="390"/>
      <c r="X694" s="390"/>
      <c r="Y694" s="390"/>
      <c r="Z694" s="390"/>
      <c r="AA694" s="390"/>
      <c r="AB694" s="390"/>
      <c r="AC694" s="390"/>
      <c r="AD694" s="390"/>
      <c r="AE694" s="390"/>
      <c r="AF694" s="390"/>
      <c r="AG694" s="390"/>
      <c r="AH694" s="390"/>
      <c r="AI694" s="390"/>
      <c r="AJ694" s="390"/>
      <c r="AK694" s="390"/>
      <c r="AL694" s="390"/>
      <c r="AM694" s="390"/>
      <c r="AN694" s="390"/>
      <c r="AO694" s="390"/>
      <c r="AP694" s="390"/>
      <c r="AQ694" s="390"/>
      <c r="AR694" s="390"/>
      <c r="AS694" s="390"/>
      <c r="AT694" s="390"/>
      <c r="AU694" s="390"/>
      <c r="AV694" s="390"/>
      <c r="AW694" s="390"/>
      <c r="AX694" s="390"/>
      <c r="AY694" s="390"/>
      <c r="AZ694" s="390"/>
      <c r="BA694" s="393"/>
      <c r="BB694" s="470"/>
      <c r="BC694" s="393"/>
      <c r="BD694" s="393"/>
      <c r="BE694" s="393"/>
      <c r="BF694" s="393"/>
      <c r="BG694" s="393"/>
      <c r="BH694" s="393"/>
      <c r="BI694" s="393"/>
      <c r="BJ694" s="393"/>
      <c r="BK694" s="393"/>
      <c r="BL694" s="393"/>
      <c r="BM694" s="393"/>
      <c r="BN694" s="393"/>
      <c r="BO694" s="393"/>
      <c r="BP694" s="393"/>
      <c r="BQ694" s="393"/>
      <c r="BR694" s="393"/>
      <c r="BS694" s="393"/>
      <c r="BT694" s="393"/>
      <c r="BU694" s="393"/>
      <c r="BV694" s="393"/>
      <c r="BW694" s="393"/>
      <c r="BX694" s="393"/>
      <c r="BY694" s="393"/>
      <c r="BZ694" s="393"/>
      <c r="CA694" s="393"/>
      <c r="CB694" s="393"/>
      <c r="CC694" s="393"/>
      <c r="CD694" s="393"/>
      <c r="CE694" s="393"/>
      <c r="CF694" s="393"/>
      <c r="CG694" s="393"/>
      <c r="CH694" s="393"/>
      <c r="CI694" s="393"/>
      <c r="CJ694" s="393"/>
      <c r="CK694" s="393"/>
      <c r="CL694" s="393"/>
      <c r="CM694" s="393"/>
      <c r="CN694" s="393"/>
      <c r="CO694" s="393"/>
      <c r="CP694" s="393"/>
      <c r="CQ694" s="393"/>
      <c r="CR694" s="393"/>
      <c r="CS694" s="393"/>
      <c r="CT694" s="393"/>
      <c r="CU694" s="393"/>
      <c r="CV694" s="393"/>
      <c r="CW694" s="393"/>
      <c r="CX694" s="393"/>
      <c r="CY694" s="393"/>
      <c r="CZ694" s="393"/>
    </row>
    <row r="695" s="397" customFormat="true" ht="25.15" customHeight="true" x14ac:dyDescent="0.2">
      <c r="C695" s="1154"/>
      <c r="D695" s="1155"/>
      <c r="E695" s="670"/>
      <c r="F695" s="670"/>
      <c r="G695" s="670"/>
      <c r="H695" s="1154"/>
      <c r="I695" s="1155"/>
      <c r="J695" s="670"/>
      <c r="K695" s="670"/>
      <c r="L695" s="670"/>
      <c r="M695" s="1154"/>
      <c r="N695" s="1155"/>
      <c r="O695" s="670"/>
      <c r="P695" s="670"/>
      <c r="Q695" s="670"/>
      <c r="V695" s="390"/>
      <c r="W695" s="390"/>
      <c r="X695" s="390"/>
      <c r="Y695" s="390"/>
      <c r="Z695" s="390"/>
      <c r="AA695" s="390"/>
      <c r="AB695" s="390"/>
      <c r="AC695" s="390"/>
      <c r="AD695" s="390"/>
      <c r="AE695" s="390"/>
      <c r="AF695" s="390"/>
      <c r="AG695" s="390"/>
      <c r="AH695" s="390"/>
      <c r="AI695" s="390"/>
      <c r="AJ695" s="390"/>
      <c r="AK695" s="390"/>
      <c r="AL695" s="390"/>
      <c r="AM695" s="390"/>
      <c r="AN695" s="390"/>
      <c r="AO695" s="390"/>
      <c r="AP695" s="390"/>
      <c r="AQ695" s="390"/>
      <c r="AR695" s="390"/>
      <c r="AS695" s="390"/>
      <c r="AT695" s="390"/>
      <c r="AU695" s="390"/>
      <c r="AV695" s="390"/>
      <c r="AW695" s="390"/>
      <c r="AX695" s="390"/>
      <c r="AY695" s="390"/>
      <c r="AZ695" s="390"/>
      <c r="BA695" s="393"/>
      <c r="BB695" s="470"/>
      <c r="BC695" s="393"/>
      <c r="BD695" s="393"/>
      <c r="BE695" s="393"/>
      <c r="BF695" s="393"/>
      <c r="BG695" s="393"/>
      <c r="BH695" s="393"/>
      <c r="BI695" s="393"/>
      <c r="BJ695" s="393"/>
      <c r="BK695" s="393"/>
      <c r="BL695" s="393"/>
      <c r="BM695" s="393"/>
      <c r="BN695" s="393"/>
      <c r="BO695" s="393"/>
      <c r="BP695" s="393"/>
      <c r="BQ695" s="393"/>
      <c r="BR695" s="393"/>
      <c r="BS695" s="393"/>
      <c r="BT695" s="393"/>
      <c r="BU695" s="393"/>
      <c r="BV695" s="393"/>
      <c r="BW695" s="393"/>
      <c r="BX695" s="393"/>
      <c r="BY695" s="393"/>
      <c r="BZ695" s="393"/>
      <c r="CA695" s="393"/>
      <c r="CB695" s="393"/>
      <c r="CC695" s="393"/>
      <c r="CD695" s="393"/>
      <c r="CE695" s="393"/>
      <c r="CF695" s="393"/>
      <c r="CG695" s="393"/>
      <c r="CH695" s="393"/>
      <c r="CI695" s="393"/>
      <c r="CJ695" s="393"/>
      <c r="CK695" s="393"/>
      <c r="CL695" s="393"/>
      <c r="CM695" s="393"/>
      <c r="CN695" s="393"/>
      <c r="CO695" s="393"/>
      <c r="CP695" s="393"/>
      <c r="CQ695" s="393"/>
      <c r="CR695" s="393"/>
      <c r="CS695" s="393"/>
      <c r="CT695" s="393"/>
      <c r="CU695" s="393"/>
      <c r="CV695" s="393"/>
      <c r="CW695" s="393"/>
      <c r="CX695" s="393"/>
      <c r="CY695" s="393"/>
      <c r="CZ695" s="393"/>
    </row>
    <row r="696" s="397" customFormat="true" ht="25.15" customHeight="true" x14ac:dyDescent="0.2">
      <c r="C696" s="1154"/>
      <c r="D696" s="1155"/>
      <c r="E696" s="670"/>
      <c r="F696" s="670"/>
      <c r="G696" s="670"/>
      <c r="H696" s="1154"/>
      <c r="I696" s="1155"/>
      <c r="J696" s="670"/>
      <c r="K696" s="670"/>
      <c r="L696" s="670"/>
      <c r="M696" s="1154"/>
      <c r="N696" s="1155"/>
      <c r="O696" s="670"/>
      <c r="P696" s="670"/>
      <c r="Q696" s="670"/>
      <c r="V696" s="390"/>
      <c r="W696" s="390"/>
      <c r="X696" s="390"/>
      <c r="Y696" s="390"/>
      <c r="Z696" s="390"/>
      <c r="AA696" s="390"/>
      <c r="AB696" s="390"/>
      <c r="AC696" s="390"/>
      <c r="AD696" s="390"/>
      <c r="AE696" s="390"/>
      <c r="AF696" s="390"/>
      <c r="AG696" s="390"/>
      <c r="AH696" s="390"/>
      <c r="AI696" s="390"/>
      <c r="AJ696" s="390"/>
      <c r="AK696" s="390"/>
      <c r="AL696" s="390"/>
      <c r="AM696" s="390"/>
      <c r="AN696" s="390"/>
      <c r="AO696" s="390"/>
      <c r="AP696" s="390"/>
      <c r="AQ696" s="390"/>
      <c r="AR696" s="390"/>
      <c r="AS696" s="390"/>
      <c r="AT696" s="390"/>
      <c r="AU696" s="390"/>
      <c r="AV696" s="390"/>
      <c r="AW696" s="390"/>
      <c r="AX696" s="390"/>
      <c r="AY696" s="390"/>
      <c r="AZ696" s="390"/>
      <c r="BA696" s="393"/>
      <c r="BB696" s="470"/>
      <c r="BC696" s="393"/>
      <c r="BD696" s="393"/>
      <c r="BE696" s="393"/>
      <c r="BF696" s="393"/>
      <c r="BG696" s="393"/>
      <c r="BH696" s="393"/>
      <c r="BI696" s="393"/>
      <c r="BJ696" s="393"/>
      <c r="BK696" s="393"/>
      <c r="BL696" s="393"/>
      <c r="BM696" s="393"/>
      <c r="BN696" s="393"/>
      <c r="BO696" s="393"/>
      <c r="BP696" s="393"/>
      <c r="BQ696" s="393"/>
      <c r="BR696" s="393"/>
      <c r="BS696" s="393"/>
      <c r="BT696" s="393"/>
      <c r="BU696" s="393"/>
      <c r="BV696" s="393"/>
      <c r="BW696" s="393"/>
      <c r="BX696" s="393"/>
      <c r="BY696" s="393"/>
      <c r="BZ696" s="393"/>
      <c r="CA696" s="393"/>
      <c r="CB696" s="393"/>
      <c r="CC696" s="393"/>
      <c r="CD696" s="393"/>
      <c r="CE696" s="393"/>
      <c r="CF696" s="393"/>
      <c r="CG696" s="393"/>
      <c r="CH696" s="393"/>
      <c r="CI696" s="393"/>
      <c r="CJ696" s="393"/>
      <c r="CK696" s="393"/>
      <c r="CL696" s="393"/>
      <c r="CM696" s="393"/>
      <c r="CN696" s="393"/>
      <c r="CO696" s="393"/>
      <c r="CP696" s="393"/>
      <c r="CQ696" s="393"/>
      <c r="CR696" s="393"/>
      <c r="CS696" s="393"/>
      <c r="CT696" s="393"/>
      <c r="CU696" s="393"/>
      <c r="CV696" s="393"/>
      <c r="CW696" s="393"/>
      <c r="CX696" s="393"/>
      <c r="CY696" s="393"/>
      <c r="CZ696" s="393"/>
    </row>
    <row r="697" s="397" customFormat="true" ht="25.15" customHeight="true" x14ac:dyDescent="0.2">
      <c r="C697" s="1154"/>
      <c r="D697" s="1155"/>
      <c r="E697" s="670"/>
      <c r="F697" s="670"/>
      <c r="G697" s="670"/>
      <c r="H697" s="1154"/>
      <c r="I697" s="1155"/>
      <c r="J697" s="670"/>
      <c r="K697" s="670"/>
      <c r="L697" s="670"/>
      <c r="M697" s="1154"/>
      <c r="N697" s="1155"/>
      <c r="O697" s="670"/>
      <c r="P697" s="670"/>
      <c r="Q697" s="670"/>
      <c r="V697" s="390"/>
      <c r="W697" s="390"/>
      <c r="X697" s="390"/>
      <c r="Y697" s="390"/>
      <c r="Z697" s="390"/>
      <c r="AA697" s="390"/>
      <c r="AB697" s="390"/>
      <c r="AC697" s="390"/>
      <c r="AD697" s="390"/>
      <c r="AE697" s="390"/>
      <c r="AF697" s="390"/>
      <c r="AG697" s="390"/>
      <c r="AH697" s="390"/>
      <c r="AI697" s="390"/>
      <c r="AJ697" s="390"/>
      <c r="AK697" s="390"/>
      <c r="AL697" s="390"/>
      <c r="AM697" s="390"/>
      <c r="AN697" s="390"/>
      <c r="AO697" s="390"/>
      <c r="AP697" s="390"/>
      <c r="AQ697" s="390"/>
      <c r="AR697" s="390"/>
      <c r="AS697" s="390"/>
      <c r="AT697" s="390"/>
      <c r="AU697" s="390"/>
      <c r="AV697" s="390"/>
      <c r="AW697" s="390"/>
      <c r="AX697" s="390"/>
      <c r="AY697" s="390"/>
      <c r="AZ697" s="390"/>
      <c r="BA697" s="393"/>
      <c r="BB697" s="470"/>
      <c r="BC697" s="393"/>
      <c r="BD697" s="393"/>
      <c r="BE697" s="393"/>
      <c r="BF697" s="393"/>
      <c r="BG697" s="393"/>
      <c r="BH697" s="393"/>
      <c r="BI697" s="393"/>
      <c r="BJ697" s="393"/>
      <c r="BK697" s="393"/>
      <c r="BL697" s="393"/>
      <c r="BM697" s="393"/>
      <c r="BN697" s="393"/>
      <c r="BO697" s="393"/>
      <c r="BP697" s="393"/>
      <c r="BQ697" s="393"/>
      <c r="BR697" s="393"/>
      <c r="BS697" s="393"/>
      <c r="BT697" s="393"/>
      <c r="BU697" s="393"/>
      <c r="BV697" s="393"/>
      <c r="BW697" s="393"/>
      <c r="BX697" s="393"/>
      <c r="BY697" s="393"/>
      <c r="BZ697" s="393"/>
      <c r="CA697" s="393"/>
      <c r="CB697" s="393"/>
      <c r="CC697" s="393"/>
      <c r="CD697" s="393"/>
      <c r="CE697" s="393"/>
      <c r="CF697" s="393"/>
      <c r="CG697" s="393"/>
      <c r="CH697" s="393"/>
      <c r="CI697" s="393"/>
      <c r="CJ697" s="393"/>
      <c r="CK697" s="393"/>
      <c r="CL697" s="393"/>
      <c r="CM697" s="393"/>
      <c r="CN697" s="393"/>
      <c r="CO697" s="393"/>
      <c r="CP697" s="393"/>
      <c r="CQ697" s="393"/>
      <c r="CR697" s="393"/>
      <c r="CS697" s="393"/>
      <c r="CT697" s="393"/>
      <c r="CU697" s="393"/>
      <c r="CV697" s="393"/>
      <c r="CW697" s="393"/>
      <c r="CX697" s="393"/>
      <c r="CY697" s="393"/>
      <c r="CZ697" s="393"/>
    </row>
    <row r="698" s="397" customFormat="true" ht="25.15" customHeight="true" x14ac:dyDescent="0.2">
      <c r="C698" s="1154"/>
      <c r="D698" s="1155"/>
      <c r="E698" s="670"/>
      <c r="F698" s="670"/>
      <c r="G698" s="670"/>
      <c r="H698" s="1154"/>
      <c r="I698" s="1155"/>
      <c r="J698" s="670"/>
      <c r="K698" s="670"/>
      <c r="L698" s="670"/>
      <c r="M698" s="1154"/>
      <c r="N698" s="1155"/>
      <c r="O698" s="670"/>
      <c r="P698" s="670"/>
      <c r="Q698" s="670"/>
      <c r="V698" s="390"/>
      <c r="W698" s="390"/>
      <c r="X698" s="390"/>
      <c r="Y698" s="390"/>
      <c r="Z698" s="390"/>
      <c r="AA698" s="390"/>
      <c r="AB698" s="390"/>
      <c r="AC698" s="390"/>
      <c r="AD698" s="390"/>
      <c r="AE698" s="390"/>
      <c r="AF698" s="390"/>
      <c r="AG698" s="390"/>
      <c r="AH698" s="390"/>
      <c r="AI698" s="390"/>
      <c r="AJ698" s="390"/>
      <c r="AK698" s="390"/>
      <c r="AL698" s="390"/>
      <c r="AM698" s="390"/>
      <c r="AN698" s="390"/>
      <c r="AO698" s="390"/>
      <c r="AP698" s="390"/>
      <c r="AQ698" s="390"/>
      <c r="AR698" s="390"/>
      <c r="AS698" s="390"/>
      <c r="AT698" s="390"/>
      <c r="AU698" s="390"/>
      <c r="AV698" s="390"/>
      <c r="AW698" s="390"/>
      <c r="AX698" s="390"/>
      <c r="AY698" s="390"/>
      <c r="AZ698" s="390"/>
      <c r="BA698" s="393"/>
      <c r="BB698" s="470"/>
      <c r="BC698" s="393"/>
      <c r="BD698" s="393"/>
      <c r="BE698" s="393"/>
      <c r="BF698" s="393"/>
      <c r="BG698" s="393"/>
      <c r="BH698" s="393"/>
      <c r="BI698" s="393"/>
      <c r="BJ698" s="393"/>
      <c r="BK698" s="393"/>
      <c r="BL698" s="393"/>
      <c r="BM698" s="393"/>
      <c r="BN698" s="393"/>
      <c r="BO698" s="393"/>
      <c r="BP698" s="393"/>
      <c r="BQ698" s="393"/>
      <c r="BR698" s="393"/>
      <c r="BS698" s="393"/>
      <c r="BT698" s="393"/>
      <c r="BU698" s="393"/>
      <c r="BV698" s="393"/>
      <c r="BW698" s="393"/>
      <c r="BX698" s="393"/>
      <c r="BY698" s="393"/>
      <c r="BZ698" s="393"/>
      <c r="CA698" s="393"/>
      <c r="CB698" s="393"/>
      <c r="CC698" s="393"/>
      <c r="CD698" s="393"/>
      <c r="CE698" s="393"/>
      <c r="CF698" s="393"/>
      <c r="CG698" s="393"/>
      <c r="CH698" s="393"/>
      <c r="CI698" s="393"/>
      <c r="CJ698" s="393"/>
      <c r="CK698" s="393"/>
      <c r="CL698" s="393"/>
      <c r="CM698" s="393"/>
      <c r="CN698" s="393"/>
      <c r="CO698" s="393"/>
      <c r="CP698" s="393"/>
      <c r="CQ698" s="393"/>
      <c r="CR698" s="393"/>
      <c r="CS698" s="393"/>
      <c r="CT698" s="393"/>
      <c r="CU698" s="393"/>
      <c r="CV698" s="393"/>
      <c r="CW698" s="393"/>
      <c r="CX698" s="393"/>
      <c r="CY698" s="393"/>
      <c r="CZ698" s="393"/>
    </row>
    <row r="699" s="397" customFormat="true" ht="25.15" customHeight="true" x14ac:dyDescent="0.2">
      <c r="C699" s="1154"/>
      <c r="D699" s="1155"/>
      <c r="E699" s="670"/>
      <c r="F699" s="670"/>
      <c r="G699" s="670"/>
      <c r="H699" s="1154"/>
      <c r="I699" s="1155"/>
      <c r="J699" s="670"/>
      <c r="K699" s="670"/>
      <c r="L699" s="670"/>
      <c r="M699" s="1154"/>
      <c r="N699" s="1155"/>
      <c r="O699" s="670"/>
      <c r="P699" s="670"/>
      <c r="Q699" s="670"/>
      <c r="V699" s="390"/>
      <c r="W699" s="390"/>
      <c r="X699" s="390"/>
      <c r="Y699" s="390"/>
      <c r="Z699" s="390"/>
      <c r="AA699" s="390"/>
      <c r="AB699" s="390"/>
      <c r="AC699" s="390"/>
      <c r="AD699" s="390"/>
      <c r="AE699" s="390"/>
      <c r="AF699" s="390"/>
      <c r="AG699" s="390"/>
      <c r="AH699" s="390"/>
      <c r="AI699" s="390"/>
      <c r="AJ699" s="390"/>
      <c r="AK699" s="390"/>
      <c r="AL699" s="390"/>
      <c r="AM699" s="390"/>
      <c r="AN699" s="390"/>
      <c r="AO699" s="390"/>
      <c r="AP699" s="390"/>
      <c r="AQ699" s="390"/>
      <c r="AR699" s="390"/>
      <c r="AS699" s="390"/>
      <c r="AT699" s="390"/>
      <c r="AU699" s="390"/>
      <c r="AV699" s="390"/>
      <c r="AW699" s="390"/>
      <c r="AX699" s="390"/>
      <c r="AY699" s="390"/>
      <c r="AZ699" s="390"/>
      <c r="BA699" s="393"/>
      <c r="BB699" s="470"/>
      <c r="BC699" s="393"/>
      <c r="BD699" s="393"/>
      <c r="BE699" s="393"/>
      <c r="BF699" s="393"/>
      <c r="BG699" s="393"/>
      <c r="BH699" s="393"/>
      <c r="BI699" s="393"/>
      <c r="BJ699" s="393"/>
      <c r="BK699" s="393"/>
      <c r="BL699" s="393"/>
      <c r="BM699" s="393"/>
      <c r="BN699" s="393"/>
      <c r="BO699" s="393"/>
      <c r="BP699" s="393"/>
      <c r="BQ699" s="393"/>
      <c r="BR699" s="393"/>
      <c r="BS699" s="393"/>
      <c r="BT699" s="393"/>
      <c r="BU699" s="393"/>
      <c r="BV699" s="393"/>
      <c r="BW699" s="393"/>
      <c r="BX699" s="393"/>
      <c r="BY699" s="393"/>
      <c r="BZ699" s="393"/>
      <c r="CA699" s="393"/>
      <c r="CB699" s="393"/>
      <c r="CC699" s="393"/>
      <c r="CD699" s="393"/>
      <c r="CE699" s="393"/>
      <c r="CF699" s="393"/>
      <c r="CG699" s="393"/>
      <c r="CH699" s="393"/>
      <c r="CI699" s="393"/>
      <c r="CJ699" s="393"/>
      <c r="CK699" s="393"/>
      <c r="CL699" s="393"/>
      <c r="CM699" s="393"/>
      <c r="CN699" s="393"/>
      <c r="CO699" s="393"/>
      <c r="CP699" s="393"/>
      <c r="CQ699" s="393"/>
      <c r="CR699" s="393"/>
      <c r="CS699" s="393"/>
      <c r="CT699" s="393"/>
      <c r="CU699" s="393"/>
      <c r="CV699" s="393"/>
      <c r="CW699" s="393"/>
      <c r="CX699" s="393"/>
      <c r="CY699" s="393"/>
      <c r="CZ699" s="393"/>
    </row>
    <row r="700" s="397" customFormat="true" ht="25.15" customHeight="true" x14ac:dyDescent="0.2">
      <c r="C700" s="1154"/>
      <c r="D700" s="1155"/>
      <c r="E700" s="670"/>
      <c r="F700" s="670"/>
      <c r="G700" s="670"/>
      <c r="H700" s="1154"/>
      <c r="I700" s="1155"/>
      <c r="J700" s="670"/>
      <c r="K700" s="670"/>
      <c r="L700" s="670"/>
      <c r="M700" s="1154"/>
      <c r="N700" s="1155"/>
      <c r="O700" s="670"/>
      <c r="P700" s="670"/>
      <c r="Q700" s="670"/>
      <c r="V700" s="390"/>
      <c r="W700" s="390"/>
      <c r="X700" s="390"/>
      <c r="Y700" s="390"/>
      <c r="Z700" s="390"/>
      <c r="AA700" s="390"/>
      <c r="AB700" s="390"/>
      <c r="AC700" s="390"/>
      <c r="AD700" s="390"/>
      <c r="AE700" s="390"/>
      <c r="AF700" s="390"/>
      <c r="AG700" s="390"/>
      <c r="AH700" s="390"/>
      <c r="AI700" s="390"/>
      <c r="AJ700" s="390"/>
      <c r="AK700" s="390"/>
      <c r="AL700" s="390"/>
      <c r="AM700" s="390"/>
      <c r="AN700" s="390"/>
      <c r="AO700" s="390"/>
      <c r="AP700" s="390"/>
      <c r="AQ700" s="390"/>
      <c r="AR700" s="390"/>
      <c r="AS700" s="390"/>
      <c r="AT700" s="390"/>
      <c r="AU700" s="390"/>
      <c r="AV700" s="390"/>
      <c r="AW700" s="390"/>
      <c r="AX700" s="390"/>
      <c r="AY700" s="390"/>
      <c r="AZ700" s="390"/>
      <c r="BA700" s="393"/>
      <c r="BB700" s="470"/>
      <c r="BC700" s="393"/>
      <c r="BD700" s="393"/>
      <c r="BE700" s="393"/>
      <c r="BF700" s="393"/>
      <c r="BG700" s="393"/>
      <c r="BH700" s="393"/>
      <c r="BI700" s="393"/>
      <c r="BJ700" s="393"/>
      <c r="BK700" s="393"/>
      <c r="BL700" s="393"/>
      <c r="BM700" s="393"/>
      <c r="BN700" s="393"/>
      <c r="BO700" s="393"/>
      <c r="BP700" s="393"/>
      <c r="BQ700" s="393"/>
      <c r="BR700" s="393"/>
      <c r="BS700" s="393"/>
      <c r="BT700" s="393"/>
      <c r="BU700" s="393"/>
      <c r="BV700" s="393"/>
      <c r="BW700" s="393"/>
      <c r="BX700" s="393"/>
      <c r="BY700" s="393"/>
      <c r="BZ700" s="393"/>
      <c r="CA700" s="393"/>
      <c r="CB700" s="393"/>
      <c r="CC700" s="393"/>
      <c r="CD700" s="393"/>
      <c r="CE700" s="393"/>
      <c r="CF700" s="393"/>
      <c r="CG700" s="393"/>
      <c r="CH700" s="393"/>
      <c r="CI700" s="393"/>
      <c r="CJ700" s="393"/>
      <c r="CK700" s="393"/>
      <c r="CL700" s="393"/>
      <c r="CM700" s="393"/>
      <c r="CN700" s="393"/>
      <c r="CO700" s="393"/>
      <c r="CP700" s="393"/>
      <c r="CQ700" s="393"/>
      <c r="CR700" s="393"/>
      <c r="CS700" s="393"/>
      <c r="CT700" s="393"/>
      <c r="CU700" s="393"/>
      <c r="CV700" s="393"/>
      <c r="CW700" s="393"/>
      <c r="CX700" s="393"/>
      <c r="CY700" s="393"/>
      <c r="CZ700" s="393"/>
    </row>
    <row r="701" ht="25.15" customHeight="true" x14ac:dyDescent="0.2">
      <c r="C701" s="1155"/>
      <c r="D701" s="1155"/>
      <c r="E701" s="671"/>
      <c r="F701" s="671"/>
      <c r="G701" s="671"/>
      <c r="H701" s="1155"/>
      <c r="I701" s="1155"/>
      <c r="J701" s="671"/>
      <c r="K701" s="671"/>
      <c r="L701" s="671"/>
      <c r="M701" s="1155"/>
      <c r="N701" s="1155"/>
      <c r="O701" s="671"/>
      <c r="P701" s="671"/>
      <c r="Q701" s="671"/>
      <c r="BA701" s="393"/>
      <c r="BB701" s="470"/>
      <c r="BC701" s="393"/>
      <c r="BD701" s="393"/>
      <c r="BE701" s="393"/>
      <c r="BF701" s="393"/>
      <c r="BG701" s="393"/>
      <c r="BH701" s="393"/>
      <c r="BI701" s="393"/>
      <c r="BJ701" s="393"/>
      <c r="BK701" s="393"/>
      <c r="BL701" s="393"/>
      <c r="BM701" s="393"/>
      <c r="BN701" s="393"/>
      <c r="BO701" s="393"/>
      <c r="BP701" s="393"/>
      <c r="BQ701" s="393"/>
      <c r="BR701" s="393"/>
      <c r="BS701" s="393"/>
      <c r="BT701" s="393"/>
      <c r="BU701" s="393"/>
      <c r="BV701" s="393"/>
      <c r="BW701" s="393"/>
      <c r="BX701" s="393"/>
      <c r="BY701" s="393"/>
      <c r="BZ701" s="393"/>
      <c r="CA701" s="393"/>
      <c r="CB701" s="393"/>
      <c r="CC701" s="393"/>
      <c r="CD701" s="393"/>
      <c r="CE701" s="393"/>
      <c r="CF701" s="393"/>
      <c r="CG701" s="393"/>
      <c r="CH701" s="393"/>
      <c r="CI701" s="393"/>
      <c r="CJ701" s="393"/>
      <c r="CK701" s="393"/>
      <c r="CL701" s="393"/>
      <c r="CM701" s="393"/>
      <c r="CN701" s="393"/>
      <c r="CO701" s="393"/>
      <c r="CP701" s="393"/>
      <c r="CQ701" s="393"/>
      <c r="CR701" s="393"/>
      <c r="CS701" s="393"/>
      <c r="CT701" s="393"/>
      <c r="CU701" s="393"/>
      <c r="CV701" s="393"/>
      <c r="CW701" s="393"/>
      <c r="CX701" s="393"/>
      <c r="CY701" s="393"/>
      <c r="CZ701" s="393"/>
    </row>
    <row r="702" ht="25.15" customHeight="true" x14ac:dyDescent="0.2">
      <c r="C702" s="1155"/>
      <c r="D702" s="1155"/>
      <c r="E702" s="671"/>
      <c r="F702" s="671"/>
      <c r="G702" s="671"/>
      <c r="H702" s="1155"/>
      <c r="I702" s="1155"/>
      <c r="J702" s="671"/>
      <c r="K702" s="671"/>
      <c r="L702" s="671"/>
      <c r="M702" s="1155"/>
      <c r="N702" s="1155"/>
      <c r="O702" s="671"/>
      <c r="P702" s="671"/>
      <c r="Q702" s="671"/>
      <c r="BA702" s="393"/>
      <c r="BB702" s="470"/>
      <c r="BC702" s="393"/>
      <c r="BD702" s="393"/>
      <c r="BE702" s="393"/>
      <c r="BF702" s="393"/>
      <c r="BG702" s="393"/>
      <c r="BH702" s="393"/>
      <c r="BI702" s="393"/>
      <c r="BJ702" s="393"/>
      <c r="BK702" s="393"/>
      <c r="BL702" s="393"/>
      <c r="BM702" s="393"/>
      <c r="BN702" s="393"/>
      <c r="BO702" s="393"/>
      <c r="BP702" s="393"/>
      <c r="BQ702" s="393"/>
      <c r="BR702" s="393"/>
      <c r="BS702" s="393"/>
      <c r="BT702" s="393"/>
      <c r="BU702" s="393"/>
      <c r="BV702" s="393"/>
      <c r="BW702" s="393"/>
      <c r="BX702" s="393"/>
      <c r="BY702" s="393"/>
      <c r="BZ702" s="393"/>
      <c r="CA702" s="393"/>
      <c r="CB702" s="393"/>
      <c r="CC702" s="393"/>
      <c r="CD702" s="393"/>
      <c r="CE702" s="393"/>
      <c r="CF702" s="393"/>
      <c r="CG702" s="393"/>
      <c r="CH702" s="393"/>
      <c r="CI702" s="393"/>
      <c r="CJ702" s="393"/>
      <c r="CK702" s="393"/>
      <c r="CL702" s="393"/>
      <c r="CM702" s="393"/>
      <c r="CN702" s="393"/>
      <c r="CO702" s="393"/>
      <c r="CP702" s="393"/>
      <c r="CQ702" s="393"/>
      <c r="CR702" s="393"/>
      <c r="CS702" s="393"/>
      <c r="CT702" s="393"/>
      <c r="CU702" s="393"/>
      <c r="CV702" s="393"/>
      <c r="CW702" s="393"/>
      <c r="CX702" s="393"/>
      <c r="CY702" s="393"/>
      <c r="CZ702" s="393"/>
    </row>
    <row r="703" ht="25.15" customHeight="true" x14ac:dyDescent="0.2">
      <c r="C703" s="1155"/>
      <c r="D703" s="1155"/>
      <c r="E703" s="671"/>
      <c r="F703" s="671"/>
      <c r="G703" s="671"/>
      <c r="H703" s="1155"/>
      <c r="I703" s="1155"/>
      <c r="J703" s="671"/>
      <c r="K703" s="671"/>
      <c r="L703" s="671"/>
      <c r="M703" s="1155"/>
      <c r="N703" s="1155"/>
      <c r="O703" s="671"/>
      <c r="P703" s="671"/>
      <c r="Q703" s="671"/>
      <c r="BA703" s="393"/>
      <c r="BB703" s="470"/>
      <c r="BC703" s="393"/>
      <c r="BD703" s="393"/>
      <c r="BE703" s="393"/>
      <c r="BF703" s="393"/>
      <c r="BG703" s="393"/>
      <c r="BH703" s="393"/>
      <c r="BI703" s="393"/>
      <c r="BJ703" s="393"/>
      <c r="BK703" s="393"/>
      <c r="BL703" s="393"/>
      <c r="BM703" s="393"/>
      <c r="BN703" s="393"/>
      <c r="BO703" s="393"/>
      <c r="BP703" s="393"/>
      <c r="BQ703" s="393"/>
      <c r="BR703" s="393"/>
      <c r="BS703" s="393"/>
      <c r="BT703" s="393"/>
      <c r="BU703" s="393"/>
      <c r="BV703" s="393"/>
      <c r="BW703" s="393"/>
      <c r="BX703" s="393"/>
      <c r="BY703" s="393"/>
      <c r="BZ703" s="393"/>
      <c r="CA703" s="393"/>
      <c r="CB703" s="393"/>
      <c r="CC703" s="393"/>
      <c r="CD703" s="393"/>
      <c r="CE703" s="393"/>
      <c r="CF703" s="393"/>
      <c r="CG703" s="393"/>
      <c r="CH703" s="393"/>
      <c r="CI703" s="393"/>
      <c r="CJ703" s="393"/>
      <c r="CK703" s="393"/>
      <c r="CL703" s="393"/>
      <c r="CM703" s="393"/>
      <c r="CN703" s="393"/>
      <c r="CO703" s="393"/>
      <c r="CP703" s="393"/>
      <c r="CQ703" s="393"/>
      <c r="CR703" s="393"/>
      <c r="CS703" s="393"/>
      <c r="CT703" s="393"/>
      <c r="CU703" s="393"/>
      <c r="CV703" s="393"/>
      <c r="CW703" s="393"/>
      <c r="CX703" s="393"/>
      <c r="CY703" s="393"/>
      <c r="CZ703" s="393"/>
    </row>
    <row r="704" ht="25.15" customHeight="true" x14ac:dyDescent="0.2">
      <c r="C704" s="1155"/>
      <c r="D704" s="1155"/>
      <c r="E704" s="671"/>
      <c r="F704" s="671"/>
      <c r="G704" s="671"/>
      <c r="H704" s="1155"/>
      <c r="I704" s="1155"/>
      <c r="J704" s="671"/>
      <c r="K704" s="671"/>
      <c r="L704" s="671"/>
      <c r="M704" s="1155"/>
      <c r="N704" s="1155"/>
      <c r="O704" s="671"/>
      <c r="P704" s="671"/>
      <c r="Q704" s="671"/>
      <c r="BA704" s="393"/>
      <c r="BB704" s="470"/>
      <c r="BC704" s="393"/>
      <c r="BD704" s="393"/>
      <c r="BE704" s="393"/>
      <c r="BF704" s="393"/>
      <c r="BG704" s="393"/>
      <c r="BH704" s="393"/>
      <c r="BI704" s="393"/>
      <c r="BJ704" s="393"/>
      <c r="BK704" s="393"/>
      <c r="BL704" s="393"/>
      <c r="BM704" s="393"/>
      <c r="BN704" s="393"/>
      <c r="BO704" s="393"/>
      <c r="BP704" s="393"/>
      <c r="BQ704" s="393"/>
      <c r="BR704" s="393"/>
      <c r="BS704" s="393"/>
      <c r="BT704" s="393"/>
      <c r="BU704" s="393"/>
      <c r="BV704" s="393"/>
      <c r="BW704" s="393"/>
      <c r="BX704" s="393"/>
      <c r="BY704" s="393"/>
      <c r="BZ704" s="393"/>
      <c r="CA704" s="393"/>
      <c r="CB704" s="393"/>
      <c r="CC704" s="393"/>
      <c r="CD704" s="393"/>
      <c r="CE704" s="393"/>
      <c r="CF704" s="393"/>
      <c r="CG704" s="393"/>
      <c r="CH704" s="393"/>
      <c r="CI704" s="393"/>
      <c r="CJ704" s="393"/>
      <c r="CK704" s="393"/>
      <c r="CL704" s="393"/>
      <c r="CM704" s="393"/>
      <c r="CN704" s="393"/>
      <c r="CO704" s="393"/>
      <c r="CP704" s="393"/>
      <c r="CQ704" s="393"/>
      <c r="CR704" s="393"/>
      <c r="CS704" s="393"/>
      <c r="CT704" s="393"/>
      <c r="CU704" s="393"/>
      <c r="CV704" s="393"/>
      <c r="CW704" s="393"/>
      <c r="CX704" s="393"/>
      <c r="CY704" s="393"/>
      <c r="CZ704" s="393"/>
    </row>
    <row r="705" ht="25.15" customHeight="true" x14ac:dyDescent="0.2">
      <c r="C705" s="1155"/>
      <c r="D705" s="1155"/>
      <c r="E705" s="671"/>
      <c r="F705" s="671"/>
      <c r="G705" s="671"/>
      <c r="H705" s="1155"/>
      <c r="I705" s="1155"/>
      <c r="J705" s="671"/>
      <c r="K705" s="671"/>
      <c r="L705" s="671"/>
      <c r="M705" s="1155"/>
      <c r="N705" s="1155"/>
      <c r="O705" s="671"/>
      <c r="P705" s="671"/>
      <c r="Q705" s="671"/>
      <c r="BA705" s="393"/>
      <c r="BB705" s="470"/>
      <c r="BC705" s="393"/>
      <c r="BD705" s="393"/>
      <c r="BE705" s="393"/>
      <c r="BF705" s="393"/>
      <c r="BG705" s="393"/>
      <c r="BH705" s="393"/>
      <c r="BI705" s="393"/>
      <c r="BJ705" s="393"/>
      <c r="BK705" s="393"/>
      <c r="BL705" s="393"/>
      <c r="BM705" s="393"/>
      <c r="BN705" s="393"/>
      <c r="BO705" s="393"/>
      <c r="BP705" s="393"/>
      <c r="BQ705" s="393"/>
      <c r="BR705" s="393"/>
      <c r="BS705" s="393"/>
      <c r="BT705" s="393"/>
      <c r="BU705" s="393"/>
      <c r="BV705" s="393"/>
      <c r="BW705" s="393"/>
      <c r="BX705" s="393"/>
      <c r="BY705" s="393"/>
      <c r="BZ705" s="393"/>
      <c r="CA705" s="393"/>
      <c r="CB705" s="393"/>
      <c r="CC705" s="393"/>
      <c r="CD705" s="393"/>
      <c r="CE705" s="393"/>
      <c r="CF705" s="393"/>
      <c r="CG705" s="393"/>
      <c r="CH705" s="393"/>
      <c r="CI705" s="393"/>
      <c r="CJ705" s="393"/>
      <c r="CK705" s="393"/>
      <c r="CL705" s="393"/>
      <c r="CM705" s="393"/>
      <c r="CN705" s="393"/>
      <c r="CO705" s="393"/>
      <c r="CP705" s="393"/>
      <c r="CQ705" s="393"/>
      <c r="CR705" s="393"/>
      <c r="CS705" s="393"/>
      <c r="CT705" s="393"/>
      <c r="CU705" s="393"/>
      <c r="CV705" s="393"/>
      <c r="CW705" s="393"/>
      <c r="CX705" s="393"/>
      <c r="CY705" s="393"/>
      <c r="CZ705" s="393"/>
    </row>
    <row r="706" ht="25.15" customHeight="true" x14ac:dyDescent="0.2">
      <c r="C706" s="1155"/>
      <c r="D706" s="1155"/>
      <c r="E706" s="671"/>
      <c r="F706" s="671"/>
      <c r="G706" s="671"/>
      <c r="H706" s="1155"/>
      <c r="I706" s="1155"/>
      <c r="J706" s="671"/>
      <c r="K706" s="671"/>
      <c r="L706" s="671"/>
      <c r="M706" s="1155"/>
      <c r="N706" s="1155"/>
      <c r="O706" s="671"/>
      <c r="P706" s="671"/>
      <c r="Q706" s="671"/>
      <c r="BA706" s="393"/>
      <c r="BB706" s="470"/>
      <c r="BC706" s="393"/>
      <c r="BD706" s="393"/>
      <c r="BE706" s="393"/>
      <c r="BF706" s="393"/>
      <c r="BG706" s="393"/>
      <c r="BH706" s="393"/>
      <c r="BI706" s="393"/>
      <c r="BJ706" s="393"/>
      <c r="BK706" s="393"/>
      <c r="BL706" s="393"/>
      <c r="BM706" s="393"/>
      <c r="BN706" s="393"/>
      <c r="BO706" s="393"/>
      <c r="BP706" s="393"/>
      <c r="BQ706" s="393"/>
      <c r="BR706" s="393"/>
      <c r="BS706" s="393"/>
      <c r="BT706" s="393"/>
      <c r="BU706" s="393"/>
      <c r="BV706" s="393"/>
      <c r="BW706" s="393"/>
      <c r="BX706" s="393"/>
      <c r="BY706" s="393"/>
      <c r="BZ706" s="393"/>
      <c r="CA706" s="393"/>
      <c r="CB706" s="393"/>
      <c r="CC706" s="393"/>
      <c r="CD706" s="393"/>
      <c r="CE706" s="393"/>
      <c r="CF706" s="393"/>
      <c r="CG706" s="393"/>
      <c r="CH706" s="393"/>
      <c r="CI706" s="393"/>
      <c r="CJ706" s="393"/>
      <c r="CK706" s="393"/>
      <c r="CL706" s="393"/>
      <c r="CM706" s="393"/>
      <c r="CN706" s="393"/>
      <c r="CO706" s="393"/>
      <c r="CP706" s="393"/>
      <c r="CQ706" s="393"/>
      <c r="CR706" s="393"/>
      <c r="CS706" s="393"/>
      <c r="CT706" s="393"/>
      <c r="CU706" s="393"/>
      <c r="CV706" s="393"/>
      <c r="CW706" s="393"/>
      <c r="CX706" s="393"/>
      <c r="CY706" s="393"/>
      <c r="CZ706" s="393"/>
    </row>
    <row r="707" ht="25.15" customHeight="true" x14ac:dyDescent="0.2">
      <c r="C707" s="1155"/>
      <c r="D707" s="1155"/>
      <c r="E707" s="671"/>
      <c r="F707" s="671"/>
      <c r="G707" s="671"/>
      <c r="H707" s="1155"/>
      <c r="I707" s="1155"/>
      <c r="J707" s="671"/>
      <c r="K707" s="671"/>
      <c r="L707" s="671"/>
      <c r="M707" s="1155"/>
      <c r="N707" s="1155"/>
      <c r="O707" s="671"/>
      <c r="P707" s="671"/>
      <c r="Q707" s="671"/>
      <c r="BA707" s="393"/>
      <c r="BB707" s="470"/>
      <c r="BC707" s="393"/>
      <c r="BD707" s="393"/>
      <c r="BE707" s="393"/>
      <c r="BF707" s="393"/>
      <c r="BG707" s="393"/>
      <c r="BH707" s="393"/>
      <c r="BI707" s="393"/>
      <c r="BJ707" s="393"/>
      <c r="BK707" s="393"/>
      <c r="BL707" s="393"/>
      <c r="BM707" s="393"/>
      <c r="BN707" s="393"/>
      <c r="BO707" s="393"/>
      <c r="BP707" s="393"/>
      <c r="BQ707" s="393"/>
      <c r="BR707" s="393"/>
      <c r="BS707" s="393"/>
      <c r="BT707" s="393"/>
      <c r="BU707" s="393"/>
      <c r="BV707" s="393"/>
      <c r="BW707" s="393"/>
      <c r="BX707" s="393"/>
      <c r="BY707" s="393"/>
      <c r="BZ707" s="393"/>
      <c r="CA707" s="393"/>
      <c r="CB707" s="393"/>
      <c r="CC707" s="393"/>
      <c r="CD707" s="393"/>
      <c r="CE707" s="393"/>
      <c r="CF707" s="393"/>
      <c r="CG707" s="393"/>
      <c r="CH707" s="393"/>
      <c r="CI707" s="393"/>
      <c r="CJ707" s="393"/>
      <c r="CK707" s="393"/>
      <c r="CL707" s="393"/>
      <c r="CM707" s="393"/>
      <c r="CN707" s="393"/>
      <c r="CO707" s="393"/>
      <c r="CP707" s="393"/>
      <c r="CQ707" s="393"/>
      <c r="CR707" s="393"/>
      <c r="CS707" s="393"/>
      <c r="CT707" s="393"/>
      <c r="CU707" s="393"/>
      <c r="CV707" s="393"/>
      <c r="CW707" s="393"/>
      <c r="CX707" s="393"/>
      <c r="CY707" s="393"/>
      <c r="CZ707" s="393"/>
    </row>
    <row r="708" ht="25.15" customHeight="true" x14ac:dyDescent="0.2">
      <c r="C708" s="1155"/>
      <c r="D708" s="1155"/>
      <c r="E708" s="671"/>
      <c r="F708" s="671"/>
      <c r="G708" s="671"/>
      <c r="H708" s="1155"/>
      <c r="I708" s="1155"/>
      <c r="J708" s="671"/>
      <c r="K708" s="671"/>
      <c r="L708" s="671"/>
      <c r="M708" s="1155"/>
      <c r="N708" s="1155"/>
      <c r="O708" s="671"/>
      <c r="P708" s="671"/>
      <c r="Q708" s="671"/>
      <c r="BA708" s="393"/>
      <c r="BB708" s="470"/>
      <c r="BC708" s="393"/>
      <c r="BD708" s="393"/>
      <c r="BE708" s="393"/>
      <c r="BF708" s="393"/>
      <c r="BG708" s="393"/>
      <c r="BH708" s="393"/>
      <c r="BI708" s="393"/>
      <c r="BJ708" s="393"/>
      <c r="BK708" s="393"/>
      <c r="BL708" s="393"/>
      <c r="BM708" s="393"/>
      <c r="BN708" s="393"/>
      <c r="BO708" s="393"/>
      <c r="BP708" s="393"/>
      <c r="BQ708" s="393"/>
      <c r="BR708" s="393"/>
      <c r="BS708" s="393"/>
      <c r="BT708" s="393"/>
      <c r="BU708" s="393"/>
      <c r="BV708" s="393"/>
      <c r="BW708" s="393"/>
      <c r="BX708" s="393"/>
      <c r="BY708" s="393"/>
      <c r="BZ708" s="393"/>
      <c r="CA708" s="393"/>
      <c r="CB708" s="393"/>
      <c r="CC708" s="393"/>
      <c r="CD708" s="393"/>
      <c r="CE708" s="393"/>
      <c r="CF708" s="393"/>
      <c r="CG708" s="393"/>
      <c r="CH708" s="393"/>
      <c r="CI708" s="393"/>
      <c r="CJ708" s="393"/>
      <c r="CK708" s="393"/>
      <c r="CL708" s="393"/>
      <c r="CM708" s="393"/>
      <c r="CN708" s="393"/>
      <c r="CO708" s="393"/>
      <c r="CP708" s="393"/>
      <c r="CQ708" s="393"/>
      <c r="CR708" s="393"/>
      <c r="CS708" s="393"/>
      <c r="CT708" s="393"/>
      <c r="CU708" s="393"/>
      <c r="CV708" s="393"/>
      <c r="CW708" s="393"/>
      <c r="CX708" s="393"/>
      <c r="CY708" s="393"/>
      <c r="CZ708" s="393"/>
    </row>
    <row r="709" ht="25.15" customHeight="true" x14ac:dyDescent="0.2">
      <c r="C709" s="1155"/>
      <c r="D709" s="1155"/>
      <c r="E709" s="671"/>
      <c r="F709" s="671"/>
      <c r="G709" s="671"/>
      <c r="H709" s="1155"/>
      <c r="I709" s="1155"/>
      <c r="J709" s="671"/>
      <c r="K709" s="671"/>
      <c r="L709" s="671"/>
      <c r="M709" s="1155"/>
      <c r="N709" s="1155"/>
      <c r="O709" s="671"/>
      <c r="P709" s="671"/>
      <c r="Q709" s="671"/>
      <c r="BA709" s="393"/>
      <c r="BB709" s="470"/>
      <c r="BC709" s="393"/>
      <c r="BD709" s="393"/>
      <c r="BE709" s="393"/>
      <c r="BF709" s="393"/>
      <c r="BG709" s="393"/>
      <c r="BH709" s="393"/>
      <c r="BI709" s="393"/>
      <c r="BJ709" s="393"/>
      <c r="BK709" s="393"/>
      <c r="BL709" s="393"/>
      <c r="BM709" s="393"/>
      <c r="BN709" s="393"/>
      <c r="BO709" s="393"/>
      <c r="BP709" s="393"/>
      <c r="BQ709" s="393"/>
      <c r="BR709" s="393"/>
      <c r="BS709" s="393"/>
      <c r="BT709" s="393"/>
      <c r="BU709" s="393"/>
      <c r="BV709" s="393"/>
      <c r="BW709" s="393"/>
      <c r="BX709" s="393"/>
      <c r="BY709" s="393"/>
      <c r="BZ709" s="393"/>
      <c r="CA709" s="393"/>
      <c r="CB709" s="393"/>
      <c r="CC709" s="393"/>
      <c r="CD709" s="393"/>
      <c r="CE709" s="393"/>
      <c r="CF709" s="393"/>
      <c r="CG709" s="393"/>
      <c r="CH709" s="393"/>
      <c r="CI709" s="393"/>
      <c r="CJ709" s="393"/>
      <c r="CK709" s="393"/>
      <c r="CL709" s="393"/>
      <c r="CM709" s="393"/>
      <c r="CN709" s="393"/>
      <c r="CO709" s="393"/>
      <c r="CP709" s="393"/>
      <c r="CQ709" s="393"/>
      <c r="CR709" s="393"/>
      <c r="CS709" s="393"/>
      <c r="CT709" s="393"/>
      <c r="CU709" s="393"/>
      <c r="CV709" s="393"/>
      <c r="CW709" s="393"/>
      <c r="CX709" s="393"/>
      <c r="CY709" s="393"/>
      <c r="CZ709" s="393"/>
    </row>
    <row r="710" ht="25.15" customHeight="true" x14ac:dyDescent="0.2">
      <c r="C710" s="1155"/>
      <c r="D710" s="1155"/>
      <c r="E710" s="671"/>
      <c r="F710" s="671"/>
      <c r="G710" s="671"/>
      <c r="H710" s="1155"/>
      <c r="I710" s="1155"/>
      <c r="J710" s="671"/>
      <c r="K710" s="671"/>
      <c r="L710" s="671"/>
      <c r="M710" s="1155"/>
      <c r="N710" s="1155"/>
      <c r="O710" s="671"/>
      <c r="P710" s="671"/>
      <c r="Q710" s="671"/>
      <c r="BA710" s="393"/>
      <c r="BB710" s="470"/>
      <c r="BC710" s="393"/>
      <c r="BD710" s="393"/>
      <c r="BE710" s="393"/>
      <c r="BF710" s="393"/>
      <c r="BG710" s="393"/>
      <c r="BH710" s="393"/>
      <c r="BI710" s="393"/>
      <c r="BJ710" s="393"/>
      <c r="BK710" s="393"/>
      <c r="BL710" s="393"/>
      <c r="BM710" s="393"/>
      <c r="BN710" s="393"/>
      <c r="BO710" s="393"/>
      <c r="BP710" s="393"/>
      <c r="BQ710" s="393"/>
      <c r="BR710" s="393"/>
      <c r="BS710" s="393"/>
      <c r="BT710" s="393"/>
      <c r="BU710" s="393"/>
      <c r="BV710" s="393"/>
      <c r="BW710" s="393"/>
      <c r="BX710" s="393"/>
      <c r="BY710" s="393"/>
      <c r="BZ710" s="393"/>
      <c r="CA710" s="393"/>
      <c r="CB710" s="393"/>
      <c r="CC710" s="393"/>
      <c r="CD710" s="393"/>
      <c r="CE710" s="393"/>
      <c r="CF710" s="393"/>
      <c r="CG710" s="393"/>
      <c r="CH710" s="393"/>
      <c r="CI710" s="393"/>
      <c r="CJ710" s="393"/>
      <c r="CK710" s="393"/>
      <c r="CL710" s="393"/>
      <c r="CM710" s="393"/>
      <c r="CN710" s="393"/>
      <c r="CO710" s="393"/>
      <c r="CP710" s="393"/>
      <c r="CQ710" s="393"/>
      <c r="CR710" s="393"/>
      <c r="CS710" s="393"/>
      <c r="CT710" s="393"/>
      <c r="CU710" s="393"/>
      <c r="CV710" s="393"/>
      <c r="CW710" s="393"/>
      <c r="CX710" s="393"/>
      <c r="CY710" s="393"/>
      <c r="CZ710" s="393"/>
    </row>
    <row r="711" ht="25.15" customHeight="true" x14ac:dyDescent="0.2">
      <c r="C711" s="1155"/>
      <c r="D711" s="1155"/>
      <c r="E711" s="671"/>
      <c r="F711" s="671"/>
      <c r="G711" s="671"/>
      <c r="H711" s="1155"/>
      <c r="I711" s="1155"/>
      <c r="J711" s="671"/>
      <c r="K711" s="671"/>
      <c r="L711" s="671"/>
      <c r="M711" s="1155"/>
      <c r="N711" s="1155"/>
      <c r="O711" s="671"/>
      <c r="P711" s="671"/>
      <c r="Q711" s="671"/>
      <c r="BA711" s="393"/>
      <c r="BB711" s="470"/>
      <c r="BC711" s="393"/>
      <c r="BD711" s="393"/>
      <c r="BE711" s="393"/>
      <c r="BF711" s="393"/>
      <c r="BG711" s="393"/>
      <c r="BH711" s="393"/>
      <c r="BI711" s="393"/>
      <c r="BJ711" s="393"/>
      <c r="BK711" s="393"/>
      <c r="BL711" s="393"/>
      <c r="BM711" s="393"/>
      <c r="BN711" s="393"/>
      <c r="BO711" s="393"/>
      <c r="BP711" s="393"/>
      <c r="BQ711" s="393"/>
      <c r="BR711" s="393"/>
      <c r="BS711" s="393"/>
      <c r="BT711" s="393"/>
      <c r="BU711" s="393"/>
      <c r="BV711" s="393"/>
      <c r="BW711" s="393"/>
      <c r="BX711" s="393"/>
      <c r="BY711" s="393"/>
      <c r="BZ711" s="393"/>
      <c r="CA711" s="393"/>
      <c r="CB711" s="393"/>
      <c r="CC711" s="393"/>
      <c r="CD711" s="393"/>
      <c r="CE711" s="393"/>
      <c r="CF711" s="393"/>
      <c r="CG711" s="393"/>
      <c r="CH711" s="393"/>
      <c r="CI711" s="393"/>
      <c r="CJ711" s="393"/>
      <c r="CK711" s="393"/>
      <c r="CL711" s="393"/>
      <c r="CM711" s="393"/>
      <c r="CN711" s="393"/>
      <c r="CO711" s="393"/>
      <c r="CP711" s="393"/>
      <c r="CQ711" s="393"/>
      <c r="CR711" s="393"/>
      <c r="CS711" s="393"/>
      <c r="CT711" s="393"/>
      <c r="CU711" s="393"/>
      <c r="CV711" s="393"/>
      <c r="CW711" s="393"/>
      <c r="CX711" s="393"/>
      <c r="CY711" s="393"/>
      <c r="CZ711" s="393"/>
    </row>
    <row r="712" ht="25.15" customHeight="true" x14ac:dyDescent="0.2">
      <c r="C712" s="1155"/>
      <c r="D712" s="1155"/>
      <c r="E712" s="671"/>
      <c r="F712" s="671"/>
      <c r="G712" s="671"/>
      <c r="H712" s="1155"/>
      <c r="I712" s="1155"/>
      <c r="J712" s="671"/>
      <c r="K712" s="671"/>
      <c r="L712" s="671"/>
      <c r="M712" s="1155"/>
      <c r="N712" s="1155"/>
      <c r="O712" s="671"/>
      <c r="P712" s="671"/>
      <c r="Q712" s="671"/>
      <c r="BA712" s="393"/>
      <c r="BB712" s="470"/>
      <c r="BC712" s="393"/>
      <c r="BD712" s="393"/>
      <c r="BE712" s="393"/>
      <c r="BF712" s="393"/>
      <c r="BG712" s="393"/>
      <c r="BH712" s="393"/>
      <c r="BI712" s="393"/>
      <c r="BJ712" s="393"/>
      <c r="BK712" s="393"/>
      <c r="BL712" s="393"/>
      <c r="BM712" s="393"/>
      <c r="BN712" s="393"/>
      <c r="BO712" s="393"/>
      <c r="BP712" s="393"/>
      <c r="BQ712" s="393"/>
      <c r="BR712" s="393"/>
      <c r="BS712" s="393"/>
      <c r="BT712" s="393"/>
      <c r="BU712" s="393"/>
      <c r="BV712" s="393"/>
      <c r="BW712" s="393"/>
      <c r="BX712" s="393"/>
      <c r="BY712" s="393"/>
      <c r="BZ712" s="393"/>
      <c r="CA712" s="393"/>
      <c r="CB712" s="393"/>
      <c r="CC712" s="393"/>
      <c r="CD712" s="393"/>
      <c r="CE712" s="393"/>
      <c r="CF712" s="393"/>
      <c r="CG712" s="393"/>
      <c r="CH712" s="393"/>
      <c r="CI712" s="393"/>
      <c r="CJ712" s="393"/>
      <c r="CK712" s="393"/>
      <c r="CL712" s="393"/>
      <c r="CM712" s="393"/>
      <c r="CN712" s="393"/>
      <c r="CO712" s="393"/>
      <c r="CP712" s="393"/>
      <c r="CQ712" s="393"/>
      <c r="CR712" s="393"/>
      <c r="CS712" s="393"/>
      <c r="CT712" s="393"/>
      <c r="CU712" s="393"/>
      <c r="CV712" s="393"/>
      <c r="CW712" s="393"/>
      <c r="CX712" s="393"/>
      <c r="CY712" s="393"/>
      <c r="CZ712" s="393"/>
    </row>
    <row r="713" ht="25.15" customHeight="true" x14ac:dyDescent="0.2">
      <c r="C713" s="1155"/>
      <c r="D713" s="1155"/>
      <c r="E713" s="671"/>
      <c r="F713" s="671"/>
      <c r="G713" s="671"/>
      <c r="H713" s="1155"/>
      <c r="I713" s="1155"/>
      <c r="J713" s="671"/>
      <c r="K713" s="671"/>
      <c r="L713" s="671"/>
      <c r="M713" s="1155"/>
      <c r="N713" s="1155"/>
      <c r="O713" s="671"/>
      <c r="P713" s="671"/>
      <c r="Q713" s="671"/>
      <c r="BA713" s="393"/>
      <c r="BB713" s="470"/>
      <c r="BC713" s="393"/>
      <c r="BD713" s="393"/>
      <c r="BE713" s="393"/>
      <c r="BF713" s="393"/>
      <c r="BG713" s="393"/>
      <c r="BH713" s="393"/>
      <c r="BI713" s="393"/>
      <c r="BJ713" s="393"/>
      <c r="BK713" s="393"/>
      <c r="BL713" s="393"/>
      <c r="BM713" s="393"/>
      <c r="BN713" s="393"/>
      <c r="BO713" s="393"/>
      <c r="BP713" s="393"/>
      <c r="BQ713" s="393"/>
      <c r="BR713" s="393"/>
      <c r="BS713" s="393"/>
      <c r="BT713" s="393"/>
      <c r="BU713" s="393"/>
      <c r="BV713" s="393"/>
      <c r="BW713" s="393"/>
      <c r="BX713" s="393"/>
      <c r="BY713" s="393"/>
      <c r="BZ713" s="393"/>
      <c r="CA713" s="393"/>
      <c r="CB713" s="393"/>
      <c r="CC713" s="393"/>
      <c r="CD713" s="393"/>
      <c r="CE713" s="393"/>
      <c r="CF713" s="393"/>
      <c r="CG713" s="393"/>
      <c r="CH713" s="393"/>
      <c r="CI713" s="393"/>
      <c r="CJ713" s="393"/>
      <c r="CK713" s="393"/>
      <c r="CL713" s="393"/>
      <c r="CM713" s="393"/>
      <c r="CN713" s="393"/>
      <c r="CO713" s="393"/>
      <c r="CP713" s="393"/>
      <c r="CQ713" s="393"/>
      <c r="CR713" s="393"/>
      <c r="CS713" s="393"/>
      <c r="CT713" s="393"/>
      <c r="CU713" s="393"/>
      <c r="CV713" s="393"/>
      <c r="CW713" s="393"/>
      <c r="CX713" s="393"/>
      <c r="CY713" s="393"/>
      <c r="CZ713" s="393"/>
    </row>
    <row r="714" ht="25.15" customHeight="true" x14ac:dyDescent="0.2">
      <c r="C714" s="1155"/>
      <c r="D714" s="1155"/>
      <c r="E714" s="671"/>
      <c r="F714" s="671"/>
      <c r="G714" s="671"/>
      <c r="H714" s="1155"/>
      <c r="I714" s="1155"/>
      <c r="J714" s="671"/>
      <c r="K714" s="671"/>
      <c r="L714" s="671"/>
      <c r="M714" s="1155"/>
      <c r="N714" s="1155"/>
      <c r="O714" s="671"/>
      <c r="P714" s="671"/>
      <c r="Q714" s="671"/>
      <c r="BA714" s="393"/>
      <c r="BB714" s="470"/>
      <c r="BC714" s="393"/>
      <c r="BD714" s="393"/>
      <c r="BE714" s="393"/>
      <c r="BF714" s="393"/>
      <c r="BG714" s="393"/>
      <c r="BH714" s="393"/>
      <c r="BI714" s="393"/>
      <c r="BJ714" s="393"/>
      <c r="BK714" s="393"/>
      <c r="BL714" s="393"/>
      <c r="BM714" s="393"/>
      <c r="BN714" s="393"/>
      <c r="BO714" s="393"/>
      <c r="BP714" s="393"/>
      <c r="BQ714" s="393"/>
      <c r="BR714" s="393"/>
      <c r="BS714" s="393"/>
      <c r="BT714" s="393"/>
      <c r="BU714" s="393"/>
      <c r="BV714" s="393"/>
      <c r="BW714" s="393"/>
      <c r="BX714" s="393"/>
      <c r="BY714" s="393"/>
      <c r="BZ714" s="393"/>
      <c r="CA714" s="393"/>
      <c r="CB714" s="393"/>
      <c r="CC714" s="393"/>
      <c r="CD714" s="393"/>
      <c r="CE714" s="393"/>
      <c r="CF714" s="393"/>
      <c r="CG714" s="393"/>
      <c r="CH714" s="393"/>
      <c r="CI714" s="393"/>
      <c r="CJ714" s="393"/>
      <c r="CK714" s="393"/>
      <c r="CL714" s="393"/>
      <c r="CM714" s="393"/>
      <c r="CN714" s="393"/>
      <c r="CO714" s="393"/>
      <c r="CP714" s="393"/>
      <c r="CQ714" s="393"/>
      <c r="CR714" s="393"/>
      <c r="CS714" s="393"/>
      <c r="CT714" s="393"/>
      <c r="CU714" s="393"/>
      <c r="CV714" s="393"/>
      <c r="CW714" s="393"/>
      <c r="CX714" s="393"/>
      <c r="CY714" s="393"/>
      <c r="CZ714" s="393"/>
    </row>
    <row r="715" ht="25.15" customHeight="true" x14ac:dyDescent="0.2">
      <c r="C715" s="1155"/>
      <c r="D715" s="1155"/>
      <c r="E715" s="671"/>
      <c r="F715" s="671"/>
      <c r="G715" s="671"/>
      <c r="H715" s="1155"/>
      <c r="I715" s="1155"/>
      <c r="J715" s="671"/>
      <c r="K715" s="671"/>
      <c r="L715" s="671"/>
      <c r="M715" s="1155"/>
      <c r="N715" s="1155"/>
      <c r="O715" s="671"/>
      <c r="P715" s="671"/>
      <c r="Q715" s="671"/>
      <c r="BA715" s="393"/>
      <c r="BB715" s="470"/>
      <c r="BC715" s="393"/>
      <c r="BD715" s="393"/>
      <c r="BE715" s="393"/>
      <c r="BF715" s="393"/>
      <c r="BG715" s="393"/>
      <c r="BH715" s="393"/>
      <c r="BI715" s="393"/>
      <c r="BJ715" s="393"/>
      <c r="BK715" s="393"/>
      <c r="BL715" s="393"/>
      <c r="BM715" s="393"/>
      <c r="BN715" s="393"/>
      <c r="BO715" s="393"/>
      <c r="BP715" s="393"/>
      <c r="BQ715" s="393"/>
      <c r="BR715" s="393"/>
      <c r="BS715" s="393"/>
      <c r="BT715" s="393"/>
      <c r="BU715" s="393"/>
      <c r="BV715" s="393"/>
      <c r="BW715" s="393"/>
      <c r="BX715" s="393"/>
      <c r="BY715" s="393"/>
      <c r="BZ715" s="393"/>
      <c r="CA715" s="393"/>
      <c r="CB715" s="393"/>
      <c r="CC715" s="393"/>
      <c r="CD715" s="393"/>
      <c r="CE715" s="393"/>
      <c r="CF715" s="393"/>
      <c r="CG715" s="393"/>
      <c r="CH715" s="393"/>
      <c r="CI715" s="393"/>
      <c r="CJ715" s="393"/>
      <c r="CK715" s="393"/>
      <c r="CL715" s="393"/>
      <c r="CM715" s="393"/>
      <c r="CN715" s="393"/>
      <c r="CO715" s="393"/>
      <c r="CP715" s="393"/>
      <c r="CQ715" s="393"/>
      <c r="CR715" s="393"/>
      <c r="CS715" s="393"/>
      <c r="CT715" s="393"/>
      <c r="CU715" s="393"/>
      <c r="CV715" s="393"/>
      <c r="CW715" s="393"/>
      <c r="CX715" s="393"/>
      <c r="CY715" s="393"/>
      <c r="CZ715" s="393"/>
    </row>
    <row r="716" ht="25.15" customHeight="true" x14ac:dyDescent="0.2">
      <c r="C716" s="1155"/>
      <c r="D716" s="1155"/>
      <c r="E716" s="671"/>
      <c r="F716" s="671"/>
      <c r="G716" s="671"/>
      <c r="H716" s="1155"/>
      <c r="I716" s="1155"/>
      <c r="J716" s="671"/>
      <c r="K716" s="671"/>
      <c r="L716" s="671"/>
      <c r="M716" s="1155"/>
      <c r="N716" s="1155"/>
      <c r="O716" s="671"/>
      <c r="P716" s="671"/>
      <c r="Q716" s="671"/>
      <c r="BA716" s="393"/>
      <c r="BB716" s="470"/>
      <c r="BC716" s="393"/>
      <c r="BD716" s="393"/>
      <c r="BE716" s="393"/>
      <c r="BF716" s="393"/>
      <c r="BG716" s="393"/>
      <c r="BH716" s="393"/>
      <c r="BI716" s="393"/>
      <c r="BJ716" s="393"/>
      <c r="BK716" s="393"/>
      <c r="BL716" s="393"/>
      <c r="BM716" s="393"/>
      <c r="BN716" s="393"/>
      <c r="BO716" s="393"/>
      <c r="BP716" s="393"/>
      <c r="BQ716" s="393"/>
      <c r="BR716" s="393"/>
      <c r="BS716" s="393"/>
      <c r="BT716" s="393"/>
      <c r="BU716" s="393"/>
      <c r="BV716" s="393"/>
      <c r="BW716" s="393"/>
      <c r="BX716" s="393"/>
      <c r="BY716" s="393"/>
      <c r="BZ716" s="393"/>
      <c r="CA716" s="393"/>
      <c r="CB716" s="393"/>
      <c r="CC716" s="393"/>
      <c r="CD716" s="393"/>
      <c r="CE716" s="393"/>
      <c r="CF716" s="393"/>
      <c r="CG716" s="393"/>
      <c r="CH716" s="393"/>
      <c r="CI716" s="393"/>
      <c r="CJ716" s="393"/>
      <c r="CK716" s="393"/>
      <c r="CL716" s="393"/>
      <c r="CM716" s="393"/>
      <c r="CN716" s="393"/>
      <c r="CO716" s="393"/>
      <c r="CP716" s="393"/>
      <c r="CQ716" s="393"/>
      <c r="CR716" s="393"/>
      <c r="CS716" s="393"/>
      <c r="CT716" s="393"/>
      <c r="CU716" s="393"/>
      <c r="CV716" s="393"/>
      <c r="CW716" s="393"/>
      <c r="CX716" s="393"/>
      <c r="CY716" s="393"/>
      <c r="CZ716" s="393"/>
    </row>
    <row r="717" ht="25.15" customHeight="true" x14ac:dyDescent="0.2">
      <c r="C717" s="1155"/>
      <c r="D717" s="1155"/>
      <c r="E717" s="671"/>
      <c r="F717" s="671"/>
      <c r="G717" s="671"/>
      <c r="H717" s="1155"/>
      <c r="I717" s="1155"/>
      <c r="J717" s="671"/>
      <c r="K717" s="671"/>
      <c r="L717" s="671"/>
      <c r="M717" s="1155"/>
      <c r="N717" s="1155"/>
      <c r="O717" s="671"/>
      <c r="P717" s="671"/>
      <c r="Q717" s="671"/>
      <c r="BA717" s="393"/>
      <c r="BB717" s="470"/>
      <c r="BC717" s="393"/>
      <c r="BD717" s="393"/>
      <c r="BE717" s="393"/>
      <c r="BF717" s="393"/>
      <c r="BG717" s="393"/>
      <c r="BH717" s="393"/>
      <c r="BI717" s="393"/>
      <c r="BJ717" s="393"/>
      <c r="BK717" s="393"/>
      <c r="BL717" s="393"/>
      <c r="BM717" s="393"/>
      <c r="BN717" s="393"/>
      <c r="BO717" s="393"/>
      <c r="BP717" s="393"/>
      <c r="BQ717" s="393"/>
      <c r="BR717" s="393"/>
      <c r="BS717" s="393"/>
      <c r="BT717" s="393"/>
      <c r="BU717" s="393"/>
      <c r="BV717" s="393"/>
      <c r="BW717" s="393"/>
      <c r="BX717" s="393"/>
      <c r="BY717" s="393"/>
      <c r="BZ717" s="393"/>
      <c r="CA717" s="393"/>
      <c r="CB717" s="393"/>
      <c r="CC717" s="393"/>
      <c r="CD717" s="393"/>
      <c r="CE717" s="393"/>
      <c r="CF717" s="393"/>
      <c r="CG717" s="393"/>
      <c r="CH717" s="393"/>
      <c r="CI717" s="393"/>
      <c r="CJ717" s="393"/>
      <c r="CK717" s="393"/>
      <c r="CL717" s="393"/>
      <c r="CM717" s="393"/>
      <c r="CN717" s="393"/>
      <c r="CO717" s="393"/>
      <c r="CP717" s="393"/>
      <c r="CQ717" s="393"/>
      <c r="CR717" s="393"/>
      <c r="CS717" s="393"/>
      <c r="CT717" s="393"/>
      <c r="CU717" s="393"/>
      <c r="CV717" s="393"/>
      <c r="CW717" s="393"/>
      <c r="CX717" s="393"/>
      <c r="CY717" s="393"/>
      <c r="CZ717" s="393"/>
    </row>
    <row r="718" ht="25.15" customHeight="true" x14ac:dyDescent="0.2">
      <c r="C718" s="1155"/>
      <c r="D718" s="1155"/>
      <c r="E718" s="671"/>
      <c r="F718" s="671"/>
      <c r="G718" s="671"/>
      <c r="H718" s="1155"/>
      <c r="I718" s="1155"/>
      <c r="J718" s="671"/>
      <c r="K718" s="671"/>
      <c r="L718" s="671"/>
      <c r="M718" s="1155"/>
      <c r="N718" s="1155"/>
      <c r="O718" s="671"/>
      <c r="P718" s="671"/>
      <c r="Q718" s="671"/>
      <c r="BA718" s="393"/>
      <c r="BB718" s="470"/>
      <c r="BC718" s="393"/>
      <c r="BD718" s="393"/>
      <c r="BE718" s="393"/>
      <c r="BF718" s="393"/>
      <c r="BG718" s="393"/>
      <c r="BH718" s="393"/>
      <c r="BI718" s="393"/>
      <c r="BJ718" s="393"/>
      <c r="BK718" s="393"/>
      <c r="BL718" s="393"/>
      <c r="BM718" s="393"/>
      <c r="BN718" s="393"/>
      <c r="BO718" s="393"/>
      <c r="BP718" s="393"/>
      <c r="BQ718" s="393"/>
      <c r="BR718" s="393"/>
      <c r="BS718" s="393"/>
      <c r="BT718" s="393"/>
      <c r="BU718" s="393"/>
      <c r="BV718" s="393"/>
      <c r="BW718" s="393"/>
      <c r="BX718" s="393"/>
      <c r="BY718" s="393"/>
      <c r="BZ718" s="393"/>
      <c r="CA718" s="393"/>
      <c r="CB718" s="393"/>
      <c r="CC718" s="393"/>
      <c r="CD718" s="393"/>
      <c r="CE718" s="393"/>
      <c r="CF718" s="393"/>
      <c r="CG718" s="393"/>
      <c r="CH718" s="393"/>
      <c r="CI718" s="393"/>
      <c r="CJ718" s="393"/>
      <c r="CK718" s="393"/>
      <c r="CL718" s="393"/>
      <c r="CM718" s="393"/>
      <c r="CN718" s="393"/>
      <c r="CO718" s="393"/>
      <c r="CP718" s="393"/>
      <c r="CQ718" s="393"/>
      <c r="CR718" s="393"/>
      <c r="CS718" s="393"/>
      <c r="CT718" s="393"/>
      <c r="CU718" s="393"/>
      <c r="CV718" s="393"/>
      <c r="CW718" s="393"/>
      <c r="CX718" s="393"/>
      <c r="CY718" s="393"/>
      <c r="CZ718" s="393"/>
    </row>
    <row r="719" ht="25.15" customHeight="true" x14ac:dyDescent="0.2">
      <c r="C719" s="1155"/>
      <c r="D719" s="1155"/>
      <c r="E719" s="671"/>
      <c r="F719" s="671"/>
      <c r="G719" s="671"/>
      <c r="H719" s="1155"/>
      <c r="I719" s="1155"/>
      <c r="J719" s="671"/>
      <c r="K719" s="671"/>
      <c r="L719" s="671"/>
      <c r="M719" s="1155"/>
      <c r="N719" s="1155"/>
      <c r="O719" s="671"/>
      <c r="P719" s="671"/>
      <c r="Q719" s="671"/>
      <c r="BA719" s="393"/>
      <c r="BB719" s="470"/>
      <c r="BC719" s="393"/>
      <c r="BD719" s="393"/>
      <c r="BE719" s="393"/>
      <c r="BF719" s="393"/>
      <c r="BG719" s="393"/>
      <c r="BH719" s="393"/>
      <c r="BI719" s="393"/>
      <c r="BJ719" s="393"/>
      <c r="BK719" s="393"/>
      <c r="BL719" s="393"/>
      <c r="BM719" s="393"/>
      <c r="BN719" s="393"/>
      <c r="BO719" s="393"/>
      <c r="BP719" s="393"/>
      <c r="BQ719" s="393"/>
      <c r="BR719" s="393"/>
      <c r="BS719" s="393"/>
      <c r="BT719" s="393"/>
      <c r="BU719" s="393"/>
      <c r="BV719" s="393"/>
      <c r="BW719" s="393"/>
      <c r="BX719" s="393"/>
      <c r="BY719" s="393"/>
      <c r="BZ719" s="393"/>
      <c r="CA719" s="393"/>
      <c r="CB719" s="393"/>
      <c r="CC719" s="393"/>
      <c r="CD719" s="393"/>
      <c r="CE719" s="393"/>
      <c r="CF719" s="393"/>
      <c r="CG719" s="393"/>
      <c r="CH719" s="393"/>
      <c r="CI719" s="393"/>
      <c r="CJ719" s="393"/>
      <c r="CK719" s="393"/>
      <c r="CL719" s="393"/>
      <c r="CM719" s="393"/>
      <c r="CN719" s="393"/>
      <c r="CO719" s="393"/>
      <c r="CP719" s="393"/>
      <c r="CQ719" s="393"/>
      <c r="CR719" s="393"/>
      <c r="CS719" s="393"/>
      <c r="CT719" s="393"/>
      <c r="CU719" s="393"/>
      <c r="CV719" s="393"/>
      <c r="CW719" s="393"/>
      <c r="CX719" s="393"/>
      <c r="CY719" s="393"/>
      <c r="CZ719" s="393"/>
    </row>
    <row r="720" ht="25.15" customHeight="true" x14ac:dyDescent="0.2">
      <c r="C720" s="1155"/>
      <c r="D720" s="1155"/>
      <c r="E720" s="671"/>
      <c r="F720" s="671"/>
      <c r="G720" s="671"/>
      <c r="H720" s="1155"/>
      <c r="I720" s="1155"/>
      <c r="J720" s="671"/>
      <c r="K720" s="671"/>
      <c r="L720" s="671"/>
      <c r="M720" s="1155"/>
      <c r="N720" s="1155"/>
      <c r="O720" s="671"/>
      <c r="P720" s="671"/>
      <c r="Q720" s="671"/>
      <c r="BA720" s="393"/>
      <c r="BB720" s="470"/>
      <c r="BC720" s="393"/>
      <c r="BD720" s="393"/>
      <c r="BE720" s="393"/>
      <c r="BF720" s="393"/>
      <c r="BG720" s="393"/>
      <c r="BH720" s="393"/>
      <c r="BI720" s="393"/>
      <c r="BJ720" s="393"/>
      <c r="BK720" s="393"/>
      <c r="BL720" s="393"/>
      <c r="BM720" s="393"/>
      <c r="BN720" s="393"/>
      <c r="BO720" s="393"/>
      <c r="BP720" s="393"/>
      <c r="BQ720" s="393"/>
      <c r="BR720" s="393"/>
      <c r="BS720" s="393"/>
      <c r="BT720" s="393"/>
      <c r="BU720" s="393"/>
      <c r="BV720" s="393"/>
      <c r="BW720" s="393"/>
      <c r="BX720" s="393"/>
      <c r="BY720" s="393"/>
      <c r="BZ720" s="393"/>
      <c r="CA720" s="393"/>
      <c r="CB720" s="393"/>
      <c r="CC720" s="393"/>
      <c r="CD720" s="393"/>
      <c r="CE720" s="393"/>
      <c r="CF720" s="393"/>
      <c r="CG720" s="393"/>
      <c r="CH720" s="393"/>
      <c r="CI720" s="393"/>
      <c r="CJ720" s="393"/>
      <c r="CK720" s="393"/>
      <c r="CL720" s="393"/>
      <c r="CM720" s="393"/>
      <c r="CN720" s="393"/>
      <c r="CO720" s="393"/>
      <c r="CP720" s="393"/>
      <c r="CQ720" s="393"/>
      <c r="CR720" s="393"/>
      <c r="CS720" s="393"/>
      <c r="CT720" s="393"/>
      <c r="CU720" s="393"/>
      <c r="CV720" s="393"/>
      <c r="CW720" s="393"/>
      <c r="CX720" s="393"/>
      <c r="CY720" s="393"/>
      <c r="CZ720" s="393"/>
    </row>
    <row r="721" ht="25.15" customHeight="true" x14ac:dyDescent="0.2">
      <c r="C721" s="1155"/>
      <c r="D721" s="1155"/>
      <c r="E721" s="671"/>
      <c r="F721" s="671"/>
      <c r="G721" s="671"/>
      <c r="H721" s="1155"/>
      <c r="I721" s="1155"/>
      <c r="J721" s="671"/>
      <c r="K721" s="671"/>
      <c r="L721" s="671"/>
      <c r="M721" s="1155"/>
      <c r="N721" s="1155"/>
      <c r="O721" s="671"/>
      <c r="P721" s="671"/>
      <c r="Q721" s="671"/>
      <c r="BA721" s="393"/>
      <c r="BB721" s="470"/>
      <c r="BC721" s="393"/>
      <c r="BD721" s="393"/>
      <c r="BE721" s="393"/>
      <c r="BF721" s="393"/>
      <c r="BG721" s="393"/>
      <c r="BH721" s="393"/>
      <c r="BI721" s="393"/>
      <c r="BJ721" s="393"/>
      <c r="BK721" s="393"/>
      <c r="BL721" s="393"/>
      <c r="BM721" s="393"/>
      <c r="BN721" s="393"/>
      <c r="BO721" s="393"/>
      <c r="BP721" s="393"/>
      <c r="BQ721" s="393"/>
      <c r="BR721" s="393"/>
      <c r="BS721" s="393"/>
      <c r="BT721" s="393"/>
      <c r="BU721" s="393"/>
      <c r="BV721" s="393"/>
      <c r="BW721" s="393"/>
      <c r="BX721" s="393"/>
      <c r="BY721" s="393"/>
      <c r="BZ721" s="393"/>
      <c r="CA721" s="393"/>
      <c r="CB721" s="393"/>
      <c r="CC721" s="393"/>
      <c r="CD721" s="393"/>
      <c r="CE721" s="393"/>
      <c r="CF721" s="393"/>
      <c r="CG721" s="393"/>
      <c r="CH721" s="393"/>
      <c r="CI721" s="393"/>
      <c r="CJ721" s="393"/>
      <c r="CK721" s="393"/>
      <c r="CL721" s="393"/>
      <c r="CM721" s="393"/>
      <c r="CN721" s="393"/>
      <c r="CO721" s="393"/>
      <c r="CP721" s="393"/>
      <c r="CQ721" s="393"/>
      <c r="CR721" s="393"/>
      <c r="CS721" s="393"/>
      <c r="CT721" s="393"/>
      <c r="CU721" s="393"/>
      <c r="CV721" s="393"/>
      <c r="CW721" s="393"/>
      <c r="CX721" s="393"/>
      <c r="CY721" s="393"/>
      <c r="CZ721" s="393"/>
    </row>
    <row r="722" ht="25.15" customHeight="true" x14ac:dyDescent="0.2">
      <c r="C722" s="1155"/>
      <c r="D722" s="1155"/>
      <c r="E722" s="671"/>
      <c r="F722" s="671"/>
      <c r="G722" s="671"/>
      <c r="H722" s="1155"/>
      <c r="I722" s="1155"/>
      <c r="J722" s="671"/>
      <c r="K722" s="671"/>
      <c r="L722" s="671"/>
      <c r="M722" s="1155"/>
      <c r="N722" s="1155"/>
      <c r="O722" s="671"/>
      <c r="P722" s="671"/>
      <c r="Q722" s="671"/>
      <c r="BA722" s="393"/>
      <c r="BB722" s="470"/>
      <c r="BC722" s="393"/>
      <c r="BD722" s="393"/>
      <c r="BE722" s="393"/>
      <c r="BF722" s="393"/>
      <c r="BG722" s="393"/>
      <c r="BH722" s="393"/>
      <c r="BI722" s="393"/>
      <c r="BJ722" s="393"/>
      <c r="BK722" s="393"/>
      <c r="BL722" s="393"/>
      <c r="BM722" s="393"/>
      <c r="BN722" s="393"/>
      <c r="BO722" s="393"/>
      <c r="BP722" s="393"/>
      <c r="BQ722" s="393"/>
      <c r="BR722" s="393"/>
      <c r="BS722" s="393"/>
      <c r="BT722" s="393"/>
      <c r="BU722" s="393"/>
      <c r="BV722" s="393"/>
      <c r="BW722" s="393"/>
      <c r="BX722" s="393"/>
      <c r="BY722" s="393"/>
      <c r="BZ722" s="393"/>
      <c r="CA722" s="393"/>
      <c r="CB722" s="393"/>
      <c r="CC722" s="393"/>
      <c r="CD722" s="393"/>
      <c r="CE722" s="393"/>
      <c r="CF722" s="393"/>
      <c r="CG722" s="393"/>
      <c r="CH722" s="393"/>
      <c r="CI722" s="393"/>
      <c r="CJ722" s="393"/>
      <c r="CK722" s="393"/>
      <c r="CL722" s="393"/>
      <c r="CM722" s="393"/>
      <c r="CN722" s="393"/>
      <c r="CO722" s="393"/>
      <c r="CP722" s="393"/>
      <c r="CQ722" s="393"/>
      <c r="CR722" s="393"/>
      <c r="CS722" s="393"/>
      <c r="CT722" s="393"/>
      <c r="CU722" s="393"/>
      <c r="CV722" s="393"/>
      <c r="CW722" s="393"/>
      <c r="CX722" s="393"/>
      <c r="CY722" s="393"/>
      <c r="CZ722" s="393"/>
    </row>
    <row r="723" ht="25.15" customHeight="true" x14ac:dyDescent="0.2">
      <c r="C723" s="1155"/>
      <c r="D723" s="1155"/>
      <c r="E723" s="671"/>
      <c r="F723" s="671"/>
      <c r="G723" s="671"/>
      <c r="H723" s="1155"/>
      <c r="I723" s="1155"/>
      <c r="J723" s="671"/>
      <c r="K723" s="671"/>
      <c r="L723" s="671"/>
      <c r="M723" s="1155"/>
      <c r="N723" s="1155"/>
      <c r="O723" s="671"/>
      <c r="P723" s="671"/>
      <c r="Q723" s="671"/>
      <c r="BA723" s="393"/>
      <c r="BB723" s="470"/>
      <c r="BC723" s="393"/>
      <c r="BD723" s="393"/>
      <c r="BE723" s="393"/>
      <c r="BF723" s="393"/>
      <c r="BG723" s="393"/>
      <c r="BH723" s="393"/>
      <c r="BI723" s="393"/>
      <c r="BJ723" s="393"/>
      <c r="BK723" s="393"/>
      <c r="BL723" s="393"/>
      <c r="BM723" s="393"/>
      <c r="BN723" s="393"/>
      <c r="BO723" s="393"/>
      <c r="BP723" s="393"/>
      <c r="BQ723" s="393"/>
      <c r="BR723" s="393"/>
      <c r="BS723" s="393"/>
      <c r="BT723" s="393"/>
      <c r="BU723" s="393"/>
      <c r="BV723" s="393"/>
      <c r="BW723" s="393"/>
      <c r="BX723" s="393"/>
      <c r="BY723" s="393"/>
      <c r="BZ723" s="393"/>
      <c r="CA723" s="393"/>
      <c r="CB723" s="393"/>
      <c r="CC723" s="393"/>
      <c r="CD723" s="393"/>
      <c r="CE723" s="393"/>
      <c r="CF723" s="393"/>
      <c r="CG723" s="393"/>
      <c r="CH723" s="393"/>
      <c r="CI723" s="393"/>
      <c r="CJ723" s="393"/>
      <c r="CK723" s="393"/>
      <c r="CL723" s="393"/>
      <c r="CM723" s="393"/>
      <c r="CN723" s="393"/>
      <c r="CO723" s="393"/>
      <c r="CP723" s="393"/>
      <c r="CQ723" s="393"/>
      <c r="CR723" s="393"/>
      <c r="CS723" s="393"/>
      <c r="CT723" s="393"/>
      <c r="CU723" s="393"/>
      <c r="CV723" s="393"/>
      <c r="CW723" s="393"/>
      <c r="CX723" s="393"/>
      <c r="CY723" s="393"/>
      <c r="CZ723" s="393"/>
    </row>
    <row r="724" ht="25.15" customHeight="true" x14ac:dyDescent="0.2">
      <c r="C724" s="1155"/>
      <c r="D724" s="1155"/>
      <c r="E724" s="671"/>
      <c r="F724" s="671"/>
      <c r="G724" s="671"/>
      <c r="H724" s="1155"/>
      <c r="I724" s="1155"/>
      <c r="J724" s="671"/>
      <c r="K724" s="671"/>
      <c r="L724" s="671"/>
      <c r="M724" s="1155"/>
      <c r="N724" s="1155"/>
      <c r="O724" s="671"/>
      <c r="P724" s="671"/>
      <c r="Q724" s="671"/>
      <c r="BA724" s="393"/>
      <c r="BB724" s="470"/>
      <c r="BC724" s="393"/>
      <c r="BD724" s="393"/>
      <c r="BE724" s="393"/>
      <c r="BF724" s="393"/>
      <c r="BG724" s="393"/>
      <c r="BH724" s="393"/>
      <c r="BI724" s="393"/>
      <c r="BJ724" s="393"/>
      <c r="BK724" s="393"/>
      <c r="BL724" s="393"/>
      <c r="BM724" s="393"/>
      <c r="BN724" s="393"/>
      <c r="BO724" s="393"/>
      <c r="BP724" s="393"/>
      <c r="BQ724" s="393"/>
      <c r="BR724" s="393"/>
      <c r="BS724" s="393"/>
      <c r="BT724" s="393"/>
      <c r="BU724" s="393"/>
      <c r="BV724" s="393"/>
      <c r="BW724" s="393"/>
      <c r="BX724" s="393"/>
      <c r="BY724" s="393"/>
      <c r="BZ724" s="393"/>
      <c r="CA724" s="393"/>
      <c r="CB724" s="393"/>
      <c r="CC724" s="393"/>
      <c r="CD724" s="393"/>
      <c r="CE724" s="393"/>
      <c r="CF724" s="393"/>
      <c r="CG724" s="393"/>
      <c r="CH724" s="393"/>
      <c r="CI724" s="393"/>
      <c r="CJ724" s="393"/>
      <c r="CK724" s="393"/>
      <c r="CL724" s="393"/>
      <c r="CM724" s="393"/>
      <c r="CN724" s="393"/>
      <c r="CO724" s="393"/>
      <c r="CP724" s="393"/>
      <c r="CQ724" s="393"/>
      <c r="CR724" s="393"/>
      <c r="CS724" s="393"/>
      <c r="CT724" s="393"/>
      <c r="CU724" s="393"/>
      <c r="CV724" s="393"/>
      <c r="CW724" s="393"/>
      <c r="CX724" s="393"/>
      <c r="CY724" s="393"/>
      <c r="CZ724" s="393"/>
    </row>
    <row r="725" ht="25.15" customHeight="true" x14ac:dyDescent="0.2">
      <c r="C725" s="1155"/>
      <c r="D725" s="1155"/>
      <c r="E725" s="671"/>
      <c r="F725" s="671"/>
      <c r="G725" s="671"/>
      <c r="H725" s="1155"/>
      <c r="I725" s="1155"/>
      <c r="J725" s="671"/>
      <c r="K725" s="671"/>
      <c r="L725" s="671"/>
      <c r="M725" s="1155"/>
      <c r="N725" s="1155"/>
      <c r="O725" s="671"/>
      <c r="P725" s="671"/>
      <c r="Q725" s="671"/>
      <c r="BA725" s="393"/>
      <c r="BB725" s="470"/>
      <c r="BC725" s="393"/>
      <c r="BD725" s="393"/>
      <c r="BE725" s="393"/>
      <c r="BF725" s="393"/>
      <c r="BG725" s="393"/>
      <c r="BH725" s="393"/>
      <c r="BI725" s="393"/>
      <c r="BJ725" s="393"/>
      <c r="BK725" s="393"/>
      <c r="BL725" s="393"/>
      <c r="BM725" s="393"/>
      <c r="BN725" s="393"/>
      <c r="BO725" s="393"/>
      <c r="BP725" s="393"/>
      <c r="BQ725" s="393"/>
      <c r="BR725" s="393"/>
      <c r="BS725" s="393"/>
      <c r="BT725" s="393"/>
      <c r="BU725" s="393"/>
      <c r="BV725" s="393"/>
      <c r="BW725" s="393"/>
      <c r="BX725" s="393"/>
      <c r="BY725" s="393"/>
      <c r="BZ725" s="393"/>
      <c r="CA725" s="393"/>
      <c r="CB725" s="393"/>
      <c r="CC725" s="393"/>
      <c r="CD725" s="393"/>
      <c r="CE725" s="393"/>
      <c r="CF725" s="393"/>
      <c r="CG725" s="393"/>
      <c r="CH725" s="393"/>
      <c r="CI725" s="393"/>
      <c r="CJ725" s="393"/>
      <c r="CK725" s="393"/>
      <c r="CL725" s="393"/>
      <c r="CM725" s="393"/>
      <c r="CN725" s="393"/>
      <c r="CO725" s="393"/>
      <c r="CP725" s="393"/>
      <c r="CQ725" s="393"/>
      <c r="CR725" s="393"/>
      <c r="CS725" s="393"/>
      <c r="CT725" s="393"/>
      <c r="CU725" s="393"/>
      <c r="CV725" s="393"/>
      <c r="CW725" s="393"/>
      <c r="CX725" s="393"/>
      <c r="CY725" s="393"/>
      <c r="CZ725" s="393"/>
    </row>
    <row r="726" ht="25.15" customHeight="true" x14ac:dyDescent="0.2">
      <c r="C726" s="1155"/>
      <c r="D726" s="1155"/>
      <c r="E726" s="671"/>
      <c r="F726" s="671"/>
      <c r="G726" s="671"/>
      <c r="H726" s="1155"/>
      <c r="I726" s="1155"/>
      <c r="J726" s="671"/>
      <c r="K726" s="671"/>
      <c r="L726" s="671"/>
      <c r="M726" s="1155"/>
      <c r="N726" s="1155"/>
      <c r="O726" s="671"/>
      <c r="P726" s="671"/>
      <c r="Q726" s="671"/>
      <c r="BA726" s="393"/>
      <c r="BB726" s="470"/>
      <c r="BC726" s="393"/>
      <c r="BD726" s="393"/>
      <c r="BE726" s="393"/>
      <c r="BF726" s="393"/>
      <c r="BG726" s="393"/>
      <c r="BH726" s="393"/>
      <c r="BI726" s="393"/>
      <c r="BJ726" s="393"/>
      <c r="BK726" s="393"/>
      <c r="BL726" s="393"/>
      <c r="BM726" s="393"/>
      <c r="BN726" s="393"/>
      <c r="BO726" s="393"/>
      <c r="BP726" s="393"/>
      <c r="BQ726" s="393"/>
      <c r="BR726" s="393"/>
      <c r="BS726" s="393"/>
      <c r="BT726" s="393"/>
      <c r="BU726" s="393"/>
      <c r="BV726" s="393"/>
      <c r="BW726" s="393"/>
      <c r="BX726" s="393"/>
      <c r="BY726" s="393"/>
      <c r="BZ726" s="393"/>
      <c r="CA726" s="393"/>
      <c r="CB726" s="393"/>
      <c r="CC726" s="393"/>
      <c r="CD726" s="393"/>
      <c r="CE726" s="393"/>
      <c r="CF726" s="393"/>
      <c r="CG726" s="393"/>
      <c r="CH726" s="393"/>
      <c r="CI726" s="393"/>
      <c r="CJ726" s="393"/>
      <c r="CK726" s="393"/>
      <c r="CL726" s="393"/>
      <c r="CM726" s="393"/>
      <c r="CN726" s="393"/>
      <c r="CO726" s="393"/>
      <c r="CP726" s="393"/>
      <c r="CQ726" s="393"/>
      <c r="CR726" s="393"/>
      <c r="CS726" s="393"/>
      <c r="CT726" s="393"/>
      <c r="CU726" s="393"/>
      <c r="CV726" s="393"/>
      <c r="CW726" s="393"/>
      <c r="CX726" s="393"/>
      <c r="CY726" s="393"/>
      <c r="CZ726" s="393"/>
    </row>
    <row r="727" ht="25.15" customHeight="true" x14ac:dyDescent="0.2">
      <c r="C727" s="1155"/>
      <c r="D727" s="1155"/>
      <c r="E727" s="671"/>
      <c r="F727" s="671"/>
      <c r="G727" s="671"/>
      <c r="H727" s="1155"/>
      <c r="I727" s="1155"/>
      <c r="J727" s="671"/>
      <c r="K727" s="671"/>
      <c r="L727" s="671"/>
      <c r="M727" s="1155"/>
      <c r="N727" s="1155"/>
      <c r="O727" s="671"/>
      <c r="P727" s="671"/>
      <c r="Q727" s="671"/>
      <c r="BA727" s="393"/>
      <c r="BB727" s="470"/>
      <c r="BC727" s="393"/>
      <c r="BD727" s="393"/>
      <c r="BE727" s="393"/>
      <c r="BF727" s="393"/>
      <c r="BG727" s="393"/>
      <c r="BH727" s="393"/>
      <c r="BI727" s="393"/>
      <c r="BJ727" s="393"/>
      <c r="BK727" s="393"/>
      <c r="BL727" s="393"/>
      <c r="BM727" s="393"/>
      <c r="BN727" s="393"/>
      <c r="BO727" s="393"/>
      <c r="BP727" s="393"/>
      <c r="BQ727" s="393"/>
      <c r="BR727" s="393"/>
      <c r="BS727" s="393"/>
      <c r="BT727" s="393"/>
      <c r="BU727" s="393"/>
      <c r="BV727" s="393"/>
      <c r="BW727" s="393"/>
      <c r="BX727" s="393"/>
      <c r="BY727" s="393"/>
      <c r="BZ727" s="393"/>
      <c r="CA727" s="393"/>
      <c r="CB727" s="393"/>
      <c r="CC727" s="393"/>
      <c r="CD727" s="393"/>
      <c r="CE727" s="393"/>
      <c r="CF727" s="393"/>
      <c r="CG727" s="393"/>
      <c r="CH727" s="393"/>
      <c r="CI727" s="393"/>
      <c r="CJ727" s="393"/>
      <c r="CK727" s="393"/>
      <c r="CL727" s="393"/>
      <c r="CM727" s="393"/>
      <c r="CN727" s="393"/>
      <c r="CO727" s="393"/>
      <c r="CP727" s="393"/>
      <c r="CQ727" s="393"/>
      <c r="CR727" s="393"/>
      <c r="CS727" s="393"/>
      <c r="CT727" s="393"/>
      <c r="CU727" s="393"/>
      <c r="CV727" s="393"/>
      <c r="CW727" s="393"/>
      <c r="CX727" s="393"/>
      <c r="CY727" s="393"/>
      <c r="CZ727" s="393"/>
    </row>
    <row r="728" ht="25.15" customHeight="true" x14ac:dyDescent="0.2">
      <c r="C728" s="1155"/>
      <c r="D728" s="1155"/>
      <c r="E728" s="671"/>
      <c r="F728" s="671"/>
      <c r="G728" s="671"/>
      <c r="H728" s="1155"/>
      <c r="I728" s="1155"/>
      <c r="J728" s="671"/>
      <c r="K728" s="671"/>
      <c r="L728" s="671"/>
      <c r="M728" s="1155"/>
      <c r="N728" s="1155"/>
      <c r="O728" s="671"/>
      <c r="P728" s="671"/>
      <c r="Q728" s="671"/>
      <c r="BA728" s="393"/>
      <c r="BB728" s="470"/>
      <c r="BC728" s="393"/>
      <c r="BD728" s="393"/>
      <c r="BE728" s="393"/>
      <c r="BF728" s="393"/>
      <c r="BG728" s="393"/>
      <c r="BH728" s="393"/>
      <c r="BI728" s="393"/>
      <c r="BJ728" s="393"/>
      <c r="BK728" s="393"/>
      <c r="BL728" s="393"/>
      <c r="BM728" s="393"/>
      <c r="BN728" s="393"/>
      <c r="BO728" s="393"/>
      <c r="BP728" s="393"/>
      <c r="BQ728" s="393"/>
      <c r="BR728" s="393"/>
      <c r="BS728" s="393"/>
      <c r="BT728" s="393"/>
      <c r="BU728" s="393"/>
      <c r="BV728" s="393"/>
      <c r="BW728" s="393"/>
      <c r="BX728" s="393"/>
      <c r="BY728" s="393"/>
      <c r="BZ728" s="393"/>
      <c r="CA728" s="393"/>
      <c r="CB728" s="393"/>
      <c r="CC728" s="393"/>
      <c r="CD728" s="393"/>
      <c r="CE728" s="393"/>
      <c r="CF728" s="393"/>
      <c r="CG728" s="393"/>
      <c r="CH728" s="393"/>
      <c r="CI728" s="393"/>
      <c r="CJ728" s="393"/>
      <c r="CK728" s="393"/>
      <c r="CL728" s="393"/>
      <c r="CM728" s="393"/>
      <c r="CN728" s="393"/>
      <c r="CO728" s="393"/>
      <c r="CP728" s="393"/>
      <c r="CQ728" s="393"/>
      <c r="CR728" s="393"/>
      <c r="CS728" s="393"/>
      <c r="CT728" s="393"/>
      <c r="CU728" s="393"/>
      <c r="CV728" s="393"/>
      <c r="CW728" s="393"/>
      <c r="CX728" s="393"/>
      <c r="CY728" s="393"/>
      <c r="CZ728" s="393"/>
    </row>
    <row r="729" ht="25.15" customHeight="true" x14ac:dyDescent="0.2">
      <c r="C729" s="1155"/>
      <c r="D729" s="1155"/>
      <c r="E729" s="671"/>
      <c r="F729" s="671"/>
      <c r="G729" s="671"/>
      <c r="H729" s="1155"/>
      <c r="I729" s="1155"/>
      <c r="J729" s="671"/>
      <c r="K729" s="671"/>
      <c r="L729" s="671"/>
      <c r="M729" s="1155"/>
      <c r="N729" s="1155"/>
      <c r="O729" s="671"/>
      <c r="P729" s="671"/>
      <c r="Q729" s="671"/>
      <c r="BA729" s="393"/>
      <c r="BB729" s="470"/>
      <c r="BC729" s="393"/>
      <c r="BD729" s="393"/>
      <c r="BE729" s="393"/>
      <c r="BF729" s="393"/>
      <c r="BG729" s="393"/>
      <c r="BH729" s="393"/>
      <c r="BI729" s="393"/>
      <c r="BJ729" s="393"/>
      <c r="BK729" s="393"/>
      <c r="BL729" s="393"/>
      <c r="BM729" s="393"/>
      <c r="BN729" s="393"/>
      <c r="BO729" s="393"/>
      <c r="BP729" s="393"/>
      <c r="BQ729" s="393"/>
      <c r="BR729" s="393"/>
      <c r="BS729" s="393"/>
      <c r="BT729" s="393"/>
      <c r="BU729" s="393"/>
      <c r="BV729" s="393"/>
      <c r="BW729" s="393"/>
      <c r="BX729" s="393"/>
      <c r="BY729" s="393"/>
      <c r="BZ729" s="393"/>
      <c r="CA729" s="393"/>
      <c r="CB729" s="393"/>
      <c r="CC729" s="393"/>
      <c r="CD729" s="393"/>
      <c r="CE729" s="393"/>
      <c r="CF729" s="393"/>
      <c r="CG729" s="393"/>
      <c r="CH729" s="393"/>
      <c r="CI729" s="393"/>
      <c r="CJ729" s="393"/>
      <c r="CK729" s="393"/>
      <c r="CL729" s="393"/>
      <c r="CM729" s="393"/>
      <c r="CN729" s="393"/>
      <c r="CO729" s="393"/>
      <c r="CP729" s="393"/>
      <c r="CQ729" s="393"/>
      <c r="CR729" s="393"/>
      <c r="CS729" s="393"/>
      <c r="CT729" s="393"/>
      <c r="CU729" s="393"/>
      <c r="CV729" s="393"/>
      <c r="CW729" s="393"/>
      <c r="CX729" s="393"/>
      <c r="CY729" s="393"/>
      <c r="CZ729" s="393"/>
    </row>
    <row r="730" ht="25.15" customHeight="true" x14ac:dyDescent="0.2">
      <c r="C730" s="1155"/>
      <c r="D730" s="1155"/>
      <c r="E730" s="671"/>
      <c r="F730" s="671"/>
      <c r="G730" s="671"/>
      <c r="H730" s="1155"/>
      <c r="I730" s="1155"/>
      <c r="J730" s="671"/>
      <c r="K730" s="671"/>
      <c r="L730" s="671"/>
      <c r="M730" s="1155"/>
      <c r="N730" s="1155"/>
      <c r="O730" s="671"/>
      <c r="P730" s="671"/>
      <c r="Q730" s="671"/>
      <c r="BA730" s="393"/>
      <c r="BB730" s="470"/>
      <c r="BC730" s="393"/>
      <c r="BD730" s="393"/>
      <c r="BE730" s="393"/>
      <c r="BF730" s="393"/>
      <c r="BG730" s="393"/>
      <c r="BH730" s="393"/>
      <c r="BI730" s="393"/>
      <c r="BJ730" s="393"/>
      <c r="BK730" s="393"/>
      <c r="BL730" s="393"/>
      <c r="BM730" s="393"/>
      <c r="BN730" s="393"/>
      <c r="BO730" s="393"/>
      <c r="BP730" s="393"/>
      <c r="BQ730" s="393"/>
      <c r="BR730" s="393"/>
      <c r="BS730" s="393"/>
      <c r="BT730" s="393"/>
      <c r="BU730" s="393"/>
      <c r="BV730" s="393"/>
      <c r="BW730" s="393"/>
      <c r="BX730" s="393"/>
      <c r="BY730" s="393"/>
      <c r="BZ730" s="393"/>
      <c r="CA730" s="393"/>
      <c r="CB730" s="393"/>
      <c r="CC730" s="393"/>
      <c r="CD730" s="393"/>
      <c r="CE730" s="393"/>
      <c r="CF730" s="393"/>
      <c r="CG730" s="393"/>
      <c r="CH730" s="393"/>
      <c r="CI730" s="393"/>
      <c r="CJ730" s="393"/>
      <c r="CK730" s="393"/>
      <c r="CL730" s="393"/>
      <c r="CM730" s="393"/>
      <c r="CN730" s="393"/>
      <c r="CO730" s="393"/>
      <c r="CP730" s="393"/>
      <c r="CQ730" s="393"/>
      <c r="CR730" s="393"/>
      <c r="CS730" s="393"/>
      <c r="CT730" s="393"/>
      <c r="CU730" s="393"/>
      <c r="CV730" s="393"/>
      <c r="CW730" s="393"/>
      <c r="CX730" s="393"/>
      <c r="CY730" s="393"/>
      <c r="CZ730" s="393"/>
    </row>
    <row r="731" ht="25.15" customHeight="true" x14ac:dyDescent="0.2">
      <c r="C731" s="1155"/>
      <c r="D731" s="1155"/>
      <c r="E731" s="671"/>
      <c r="F731" s="671"/>
      <c r="G731" s="671"/>
      <c r="H731" s="1155"/>
      <c r="I731" s="1155"/>
      <c r="J731" s="671"/>
      <c r="K731" s="671"/>
      <c r="L731" s="671"/>
      <c r="M731" s="1155"/>
      <c r="N731" s="1155"/>
      <c r="O731" s="671"/>
      <c r="P731" s="671"/>
      <c r="Q731" s="671"/>
      <c r="BA731" s="393"/>
      <c r="BB731" s="470"/>
      <c r="BC731" s="393"/>
      <c r="BD731" s="393"/>
      <c r="BE731" s="393"/>
      <c r="BF731" s="393"/>
      <c r="BG731" s="393"/>
      <c r="BH731" s="393"/>
      <c r="BI731" s="393"/>
      <c r="BJ731" s="393"/>
      <c r="BK731" s="393"/>
      <c r="BL731" s="393"/>
      <c r="BM731" s="393"/>
      <c r="BN731" s="393"/>
      <c r="BO731" s="393"/>
      <c r="BP731" s="393"/>
      <c r="BQ731" s="393"/>
      <c r="BR731" s="393"/>
      <c r="BS731" s="393"/>
      <c r="BT731" s="393"/>
      <c r="BU731" s="393"/>
      <c r="BV731" s="393"/>
      <c r="BW731" s="393"/>
      <c r="BX731" s="393"/>
      <c r="BY731" s="393"/>
      <c r="BZ731" s="393"/>
      <c r="CA731" s="393"/>
      <c r="CB731" s="393"/>
      <c r="CC731" s="393"/>
      <c r="CD731" s="393"/>
      <c r="CE731" s="393"/>
      <c r="CF731" s="393"/>
      <c r="CG731" s="393"/>
      <c r="CH731" s="393"/>
      <c r="CI731" s="393"/>
      <c r="CJ731" s="393"/>
      <c r="CK731" s="393"/>
      <c r="CL731" s="393"/>
      <c r="CM731" s="393"/>
      <c r="CN731" s="393"/>
      <c r="CO731" s="393"/>
      <c r="CP731" s="393"/>
      <c r="CQ731" s="393"/>
      <c r="CR731" s="393"/>
      <c r="CS731" s="393"/>
      <c r="CT731" s="393"/>
      <c r="CU731" s="393"/>
      <c r="CV731" s="393"/>
      <c r="CW731" s="393"/>
      <c r="CX731" s="393"/>
      <c r="CY731" s="393"/>
      <c r="CZ731" s="393"/>
    </row>
    <row r="732" ht="25.15" customHeight="true" x14ac:dyDescent="0.2">
      <c r="C732" s="1155"/>
      <c r="D732" s="1155"/>
      <c r="E732" s="671"/>
      <c r="F732" s="671"/>
      <c r="G732" s="671"/>
      <c r="H732" s="1155"/>
      <c r="I732" s="1155"/>
      <c r="J732" s="671"/>
      <c r="K732" s="671"/>
      <c r="L732" s="671"/>
      <c r="M732" s="1155"/>
      <c r="N732" s="1155"/>
      <c r="O732" s="671"/>
      <c r="P732" s="671"/>
      <c r="Q732" s="671"/>
      <c r="BA732" s="393"/>
      <c r="BB732" s="470"/>
      <c r="BC732" s="393"/>
      <c r="BD732" s="393"/>
      <c r="BE732" s="393"/>
      <c r="BF732" s="393"/>
      <c r="BG732" s="393"/>
      <c r="BH732" s="393"/>
      <c r="BI732" s="393"/>
      <c r="BJ732" s="393"/>
      <c r="BK732" s="393"/>
      <c r="BL732" s="393"/>
      <c r="BM732" s="393"/>
      <c r="BN732" s="393"/>
      <c r="BO732" s="393"/>
      <c r="BP732" s="393"/>
      <c r="BQ732" s="393"/>
      <c r="BR732" s="393"/>
      <c r="BS732" s="393"/>
      <c r="BT732" s="393"/>
      <c r="BU732" s="393"/>
      <c r="BV732" s="393"/>
      <c r="BW732" s="393"/>
      <c r="BX732" s="393"/>
      <c r="BY732" s="393"/>
      <c r="BZ732" s="393"/>
      <c r="CA732" s="393"/>
      <c r="CB732" s="393"/>
      <c r="CC732" s="393"/>
      <c r="CD732" s="393"/>
      <c r="CE732" s="393"/>
      <c r="CF732" s="393"/>
      <c r="CG732" s="393"/>
      <c r="CH732" s="393"/>
      <c r="CI732" s="393"/>
      <c r="CJ732" s="393"/>
      <c r="CK732" s="393"/>
      <c r="CL732" s="393"/>
      <c r="CM732" s="393"/>
      <c r="CN732" s="393"/>
      <c r="CO732" s="393"/>
      <c r="CP732" s="393"/>
      <c r="CQ732" s="393"/>
      <c r="CR732" s="393"/>
      <c r="CS732" s="393"/>
      <c r="CT732" s="393"/>
      <c r="CU732" s="393"/>
      <c r="CV732" s="393"/>
      <c r="CW732" s="393"/>
      <c r="CX732" s="393"/>
      <c r="CY732" s="393"/>
      <c r="CZ732" s="393"/>
    </row>
    <row r="733" ht="25.15" customHeight="true" x14ac:dyDescent="0.2">
      <c r="C733" s="1155"/>
      <c r="D733" s="1155"/>
      <c r="E733" s="671"/>
      <c r="F733" s="671"/>
      <c r="G733" s="671"/>
      <c r="H733" s="1155"/>
      <c r="I733" s="1155"/>
      <c r="J733" s="671"/>
      <c r="K733" s="671"/>
      <c r="L733" s="671"/>
      <c r="M733" s="1155"/>
      <c r="N733" s="1155"/>
      <c r="O733" s="671"/>
      <c r="P733" s="671"/>
      <c r="Q733" s="671"/>
      <c r="BA733" s="393"/>
      <c r="BB733" s="470"/>
      <c r="BC733" s="393"/>
      <c r="BD733" s="393"/>
      <c r="BE733" s="393"/>
      <c r="BF733" s="393"/>
      <c r="BG733" s="393"/>
      <c r="BH733" s="393"/>
      <c r="BI733" s="393"/>
      <c r="BJ733" s="393"/>
      <c r="BK733" s="393"/>
      <c r="BL733" s="393"/>
      <c r="BM733" s="393"/>
      <c r="BN733" s="393"/>
      <c r="BO733" s="393"/>
      <c r="BP733" s="393"/>
      <c r="BQ733" s="393"/>
      <c r="BR733" s="393"/>
      <c r="BS733" s="393"/>
      <c r="BT733" s="393"/>
      <c r="BU733" s="393"/>
      <c r="BV733" s="393"/>
      <c r="BW733" s="393"/>
      <c r="BX733" s="393"/>
      <c r="BY733" s="393"/>
      <c r="BZ733" s="393"/>
      <c r="CA733" s="393"/>
      <c r="CB733" s="393"/>
      <c r="CC733" s="393"/>
      <c r="CD733" s="393"/>
      <c r="CE733" s="393"/>
      <c r="CF733" s="393"/>
      <c r="CG733" s="393"/>
      <c r="CH733" s="393"/>
      <c r="CI733" s="393"/>
      <c r="CJ733" s="393"/>
      <c r="CK733" s="393"/>
      <c r="CL733" s="393"/>
      <c r="CM733" s="393"/>
      <c r="CN733" s="393"/>
      <c r="CO733" s="393"/>
      <c r="CP733" s="393"/>
      <c r="CQ733" s="393"/>
      <c r="CR733" s="393"/>
      <c r="CS733" s="393"/>
      <c r="CT733" s="393"/>
      <c r="CU733" s="393"/>
      <c r="CV733" s="393"/>
      <c r="CW733" s="393"/>
      <c r="CX733" s="393"/>
      <c r="CY733" s="393"/>
      <c r="CZ733" s="393"/>
    </row>
    <row r="734" ht="25.15" customHeight="true" x14ac:dyDescent="0.2">
      <c r="C734" s="1155"/>
      <c r="D734" s="1155"/>
      <c r="E734" s="671"/>
      <c r="F734" s="671"/>
      <c r="G734" s="671"/>
      <c r="H734" s="1155"/>
      <c r="I734" s="1155"/>
      <c r="J734" s="671"/>
      <c r="K734" s="671"/>
      <c r="L734" s="671"/>
      <c r="M734" s="1155"/>
      <c r="N734" s="1155"/>
      <c r="O734" s="671"/>
      <c r="P734" s="671"/>
      <c r="Q734" s="671"/>
      <c r="BA734" s="393"/>
      <c r="BB734" s="470"/>
      <c r="BC734" s="393"/>
      <c r="BD734" s="393"/>
      <c r="BE734" s="393"/>
      <c r="BF734" s="393"/>
      <c r="BG734" s="393"/>
      <c r="BH734" s="393"/>
      <c r="BI734" s="393"/>
      <c r="BJ734" s="393"/>
      <c r="BK734" s="393"/>
      <c r="BL734" s="393"/>
      <c r="BM734" s="393"/>
      <c r="BN734" s="393"/>
      <c r="BO734" s="393"/>
      <c r="BP734" s="393"/>
      <c r="BQ734" s="393"/>
      <c r="BR734" s="393"/>
      <c r="BS734" s="393"/>
      <c r="BT734" s="393"/>
      <c r="BU734" s="393"/>
      <c r="BV734" s="393"/>
      <c r="BW734" s="393"/>
      <c r="BX734" s="393"/>
      <c r="BY734" s="393"/>
      <c r="BZ734" s="393"/>
      <c r="CA734" s="393"/>
      <c r="CB734" s="393"/>
      <c r="CC734" s="393"/>
      <c r="CD734" s="393"/>
      <c r="CE734" s="393"/>
      <c r="CF734" s="393"/>
      <c r="CG734" s="393"/>
      <c r="CH734" s="393"/>
      <c r="CI734" s="393"/>
      <c r="CJ734" s="393"/>
      <c r="CK734" s="393"/>
      <c r="CL734" s="393"/>
      <c r="CM734" s="393"/>
      <c r="CN734" s="393"/>
      <c r="CO734" s="393"/>
      <c r="CP734" s="393"/>
      <c r="CQ734" s="393"/>
      <c r="CR734" s="393"/>
      <c r="CS734" s="393"/>
      <c r="CT734" s="393"/>
      <c r="CU734" s="393"/>
      <c r="CV734" s="393"/>
      <c r="CW734" s="393"/>
      <c r="CX734" s="393"/>
      <c r="CY734" s="393"/>
      <c r="CZ734" s="393"/>
    </row>
    <row r="735" ht="25.15" customHeight="true" x14ac:dyDescent="0.2">
      <c r="C735" s="1155"/>
      <c r="D735" s="1155"/>
      <c r="E735" s="671"/>
      <c r="F735" s="671"/>
      <c r="G735" s="671"/>
      <c r="H735" s="1155"/>
      <c r="I735" s="1155"/>
      <c r="J735" s="671"/>
      <c r="K735" s="671"/>
      <c r="L735" s="671"/>
      <c r="M735" s="1155"/>
      <c r="N735" s="1155"/>
      <c r="O735" s="671"/>
      <c r="P735" s="671"/>
      <c r="Q735" s="671"/>
      <c r="BA735" s="393"/>
      <c r="BB735" s="470"/>
      <c r="BC735" s="393"/>
      <c r="BD735" s="393"/>
      <c r="BE735" s="393"/>
      <c r="BF735" s="393"/>
      <c r="BG735" s="393"/>
      <c r="BH735" s="393"/>
      <c r="BI735" s="393"/>
      <c r="BJ735" s="393"/>
      <c r="BK735" s="393"/>
      <c r="BL735" s="393"/>
      <c r="BM735" s="393"/>
      <c r="BN735" s="393"/>
      <c r="BO735" s="393"/>
      <c r="BP735" s="393"/>
      <c r="BQ735" s="393"/>
      <c r="BR735" s="393"/>
      <c r="BS735" s="393"/>
      <c r="BT735" s="393"/>
      <c r="BU735" s="393"/>
      <c r="BV735" s="393"/>
      <c r="BW735" s="393"/>
      <c r="BX735" s="393"/>
      <c r="BY735" s="393"/>
      <c r="BZ735" s="393"/>
      <c r="CA735" s="393"/>
      <c r="CB735" s="393"/>
      <c r="CC735" s="393"/>
      <c r="CD735" s="393"/>
      <c r="CE735" s="393"/>
      <c r="CF735" s="393"/>
      <c r="CG735" s="393"/>
      <c r="CH735" s="393"/>
      <c r="CI735" s="393"/>
      <c r="CJ735" s="393"/>
      <c r="CK735" s="393"/>
      <c r="CL735" s="393"/>
      <c r="CM735" s="393"/>
      <c r="CN735" s="393"/>
      <c r="CO735" s="393"/>
      <c r="CP735" s="393"/>
      <c r="CQ735" s="393"/>
      <c r="CR735" s="393"/>
      <c r="CS735" s="393"/>
      <c r="CT735" s="393"/>
      <c r="CU735" s="393"/>
      <c r="CV735" s="393"/>
      <c r="CW735" s="393"/>
      <c r="CX735" s="393"/>
      <c r="CY735" s="393"/>
      <c r="CZ735" s="393"/>
    </row>
    <row r="736" ht="25.15" customHeight="true" x14ac:dyDescent="0.2">
      <c r="C736" s="1155"/>
      <c r="D736" s="1155"/>
      <c r="E736" s="671"/>
      <c r="F736" s="671"/>
      <c r="G736" s="671"/>
      <c r="H736" s="1155"/>
      <c r="I736" s="1155"/>
      <c r="J736" s="671"/>
      <c r="K736" s="671"/>
      <c r="L736" s="671"/>
      <c r="M736" s="1155"/>
      <c r="N736" s="1155"/>
      <c r="O736" s="671"/>
      <c r="P736" s="671"/>
      <c r="Q736" s="671"/>
      <c r="BA736" s="393"/>
      <c r="BB736" s="470"/>
      <c r="BC736" s="393"/>
      <c r="BD736" s="393"/>
      <c r="BE736" s="393"/>
      <c r="BF736" s="393"/>
      <c r="BG736" s="393"/>
      <c r="BH736" s="393"/>
      <c r="BI736" s="393"/>
      <c r="BJ736" s="393"/>
      <c r="BK736" s="393"/>
      <c r="BL736" s="393"/>
      <c r="BM736" s="393"/>
      <c r="BN736" s="393"/>
      <c r="BO736" s="393"/>
      <c r="BP736" s="393"/>
      <c r="BQ736" s="393"/>
      <c r="BR736" s="393"/>
      <c r="BS736" s="393"/>
      <c r="BT736" s="393"/>
      <c r="BU736" s="393"/>
      <c r="BV736" s="393"/>
      <c r="BW736" s="393"/>
      <c r="BX736" s="393"/>
      <c r="BY736" s="393"/>
      <c r="BZ736" s="393"/>
      <c r="CA736" s="393"/>
      <c r="CB736" s="393"/>
      <c r="CC736" s="393"/>
      <c r="CD736" s="393"/>
      <c r="CE736" s="393"/>
      <c r="CF736" s="393"/>
      <c r="CG736" s="393"/>
      <c r="CH736" s="393"/>
      <c r="CI736" s="393"/>
      <c r="CJ736" s="393"/>
      <c r="CK736" s="393"/>
      <c r="CL736" s="393"/>
      <c r="CM736" s="393"/>
      <c r="CN736" s="393"/>
      <c r="CO736" s="393"/>
      <c r="CP736" s="393"/>
      <c r="CQ736" s="393"/>
      <c r="CR736" s="393"/>
      <c r="CS736" s="393"/>
      <c r="CT736" s="393"/>
      <c r="CU736" s="393"/>
      <c r="CV736" s="393"/>
      <c r="CW736" s="393"/>
      <c r="CX736" s="393"/>
      <c r="CY736" s="393"/>
      <c r="CZ736" s="393"/>
    </row>
    <row r="737" ht="25.15" customHeight="true" x14ac:dyDescent="0.2">
      <c r="C737" s="1155"/>
      <c r="D737" s="1155"/>
      <c r="E737" s="671"/>
      <c r="F737" s="671"/>
      <c r="G737" s="671"/>
      <c r="H737" s="1155"/>
      <c r="I737" s="1155"/>
      <c r="J737" s="671"/>
      <c r="K737" s="671"/>
      <c r="L737" s="671"/>
      <c r="M737" s="1155"/>
      <c r="N737" s="1155"/>
      <c r="O737" s="671"/>
      <c r="P737" s="671"/>
      <c r="Q737" s="671"/>
      <c r="BA737" s="393"/>
      <c r="BB737" s="470"/>
      <c r="BC737" s="393"/>
      <c r="BD737" s="393"/>
      <c r="BE737" s="393"/>
      <c r="BF737" s="393"/>
      <c r="BG737" s="393"/>
      <c r="BH737" s="393"/>
      <c r="BI737" s="393"/>
      <c r="BJ737" s="393"/>
      <c r="BK737" s="393"/>
      <c r="BL737" s="393"/>
      <c r="BM737" s="393"/>
      <c r="BN737" s="393"/>
      <c r="BO737" s="393"/>
      <c r="BP737" s="393"/>
      <c r="BQ737" s="393"/>
      <c r="BR737" s="393"/>
      <c r="BS737" s="393"/>
      <c r="BT737" s="393"/>
      <c r="BU737" s="393"/>
      <c r="BV737" s="393"/>
      <c r="BW737" s="393"/>
      <c r="BX737" s="393"/>
      <c r="BY737" s="393"/>
      <c r="BZ737" s="393"/>
      <c r="CA737" s="393"/>
      <c r="CB737" s="393"/>
      <c r="CC737" s="393"/>
      <c r="CD737" s="393"/>
      <c r="CE737" s="393"/>
      <c r="CF737" s="393"/>
      <c r="CG737" s="393"/>
      <c r="CH737" s="393"/>
      <c r="CI737" s="393"/>
      <c r="CJ737" s="393"/>
      <c r="CK737" s="393"/>
      <c r="CL737" s="393"/>
      <c r="CM737" s="393"/>
      <c r="CN737" s="393"/>
      <c r="CO737" s="393"/>
      <c r="CP737" s="393"/>
      <c r="CQ737" s="393"/>
      <c r="CR737" s="393"/>
      <c r="CS737" s="393"/>
      <c r="CT737" s="393"/>
      <c r="CU737" s="393"/>
      <c r="CV737" s="393"/>
      <c r="CW737" s="393"/>
      <c r="CX737" s="393"/>
      <c r="CY737" s="393"/>
      <c r="CZ737" s="393"/>
    </row>
    <row r="738" ht="25.15" customHeight="true" x14ac:dyDescent="0.2">
      <c r="C738" s="1155"/>
      <c r="D738" s="1155"/>
      <c r="E738" s="671"/>
      <c r="F738" s="671"/>
      <c r="G738" s="671"/>
      <c r="H738" s="1155"/>
      <c r="I738" s="1155"/>
      <c r="J738" s="671"/>
      <c r="K738" s="671"/>
      <c r="L738" s="671"/>
      <c r="M738" s="1155"/>
      <c r="N738" s="1155"/>
      <c r="O738" s="671"/>
      <c r="P738" s="671"/>
      <c r="Q738" s="671"/>
      <c r="BA738" s="393"/>
      <c r="BB738" s="470"/>
      <c r="BC738" s="393"/>
      <c r="BD738" s="393"/>
      <c r="BE738" s="393"/>
      <c r="BF738" s="393"/>
      <c r="BG738" s="393"/>
      <c r="BH738" s="393"/>
      <c r="BI738" s="393"/>
      <c r="BJ738" s="393"/>
      <c r="BK738" s="393"/>
      <c r="BL738" s="393"/>
      <c r="BM738" s="393"/>
      <c r="BN738" s="393"/>
      <c r="BO738" s="393"/>
      <c r="BP738" s="393"/>
      <c r="BQ738" s="393"/>
      <c r="BR738" s="393"/>
      <c r="BS738" s="393"/>
      <c r="BT738" s="393"/>
      <c r="BU738" s="393"/>
      <c r="BV738" s="393"/>
      <c r="BW738" s="393"/>
      <c r="BX738" s="393"/>
      <c r="BY738" s="393"/>
      <c r="BZ738" s="393"/>
      <c r="CA738" s="393"/>
      <c r="CB738" s="393"/>
      <c r="CC738" s="393"/>
      <c r="CD738" s="393"/>
      <c r="CE738" s="393"/>
      <c r="CF738" s="393"/>
      <c r="CG738" s="393"/>
      <c r="CH738" s="393"/>
      <c r="CI738" s="393"/>
      <c r="CJ738" s="393"/>
      <c r="CK738" s="393"/>
      <c r="CL738" s="393"/>
      <c r="CM738" s="393"/>
      <c r="CN738" s="393"/>
      <c r="CO738" s="393"/>
      <c r="CP738" s="393"/>
      <c r="CQ738" s="393"/>
      <c r="CR738" s="393"/>
      <c r="CS738" s="393"/>
      <c r="CT738" s="393"/>
      <c r="CU738" s="393"/>
      <c r="CV738" s="393"/>
      <c r="CW738" s="393"/>
      <c r="CX738" s="393"/>
      <c r="CY738" s="393"/>
      <c r="CZ738" s="393"/>
    </row>
    <row r="739" ht="25.15" customHeight="true" x14ac:dyDescent="0.2">
      <c r="C739" s="1155"/>
      <c r="D739" s="1155"/>
      <c r="E739" s="671"/>
      <c r="F739" s="671"/>
      <c r="G739" s="671"/>
      <c r="H739" s="1155"/>
      <c r="I739" s="1155"/>
      <c r="J739" s="671"/>
      <c r="K739" s="671"/>
      <c r="L739" s="671"/>
      <c r="M739" s="1155"/>
      <c r="N739" s="1155"/>
      <c r="O739" s="671"/>
      <c r="P739" s="671"/>
      <c r="Q739" s="671"/>
      <c r="BA739" s="393"/>
      <c r="BB739" s="470"/>
      <c r="BC739" s="393"/>
      <c r="BD739" s="393"/>
      <c r="BE739" s="393"/>
      <c r="BF739" s="393"/>
      <c r="BG739" s="393"/>
      <c r="BH739" s="393"/>
      <c r="BI739" s="393"/>
      <c r="BJ739" s="393"/>
      <c r="BK739" s="393"/>
      <c r="BL739" s="393"/>
      <c r="BM739" s="393"/>
      <c r="BN739" s="393"/>
      <c r="BO739" s="393"/>
      <c r="BP739" s="393"/>
      <c r="BQ739" s="393"/>
      <c r="BR739" s="393"/>
      <c r="BS739" s="393"/>
      <c r="BT739" s="393"/>
      <c r="BU739" s="393"/>
      <c r="BV739" s="393"/>
      <c r="BW739" s="393"/>
      <c r="BX739" s="393"/>
      <c r="BY739" s="393"/>
      <c r="BZ739" s="393"/>
      <c r="CA739" s="393"/>
      <c r="CB739" s="393"/>
      <c r="CC739" s="393"/>
      <c r="CD739" s="393"/>
      <c r="CE739" s="393"/>
      <c r="CF739" s="393"/>
      <c r="CG739" s="393"/>
      <c r="CH739" s="393"/>
      <c r="CI739" s="393"/>
      <c r="CJ739" s="393"/>
      <c r="CK739" s="393"/>
      <c r="CL739" s="393"/>
      <c r="CM739" s="393"/>
      <c r="CN739" s="393"/>
      <c r="CO739" s="393"/>
      <c r="CP739" s="393"/>
      <c r="CQ739" s="393"/>
      <c r="CR739" s="393"/>
      <c r="CS739" s="393"/>
      <c r="CT739" s="393"/>
      <c r="CU739" s="393"/>
      <c r="CV739" s="393"/>
      <c r="CW739" s="393"/>
      <c r="CX739" s="393"/>
      <c r="CY739" s="393"/>
      <c r="CZ739" s="393"/>
    </row>
    <row r="740" ht="25.15" customHeight="true" x14ac:dyDescent="0.2">
      <c r="C740" s="1155"/>
      <c r="D740" s="1155"/>
      <c r="E740" s="671"/>
      <c r="F740" s="671"/>
      <c r="G740" s="671"/>
      <c r="H740" s="1155"/>
      <c r="I740" s="1155"/>
      <c r="J740" s="671"/>
      <c r="K740" s="671"/>
      <c r="L740" s="671"/>
      <c r="M740" s="1155"/>
      <c r="N740" s="1155"/>
      <c r="O740" s="671"/>
      <c r="P740" s="671"/>
      <c r="Q740" s="671"/>
      <c r="BA740" s="393"/>
      <c r="BB740" s="470"/>
      <c r="BC740" s="393"/>
      <c r="BD740" s="393"/>
      <c r="BE740" s="393"/>
      <c r="BF740" s="393"/>
      <c r="BG740" s="393"/>
      <c r="BH740" s="393"/>
      <c r="BI740" s="393"/>
      <c r="BJ740" s="393"/>
      <c r="BK740" s="393"/>
      <c r="BL740" s="393"/>
      <c r="BM740" s="393"/>
      <c r="BN740" s="393"/>
      <c r="BO740" s="393"/>
      <c r="BP740" s="393"/>
      <c r="BQ740" s="393"/>
      <c r="BR740" s="393"/>
      <c r="BS740" s="393"/>
      <c r="BT740" s="393"/>
      <c r="BU740" s="393"/>
      <c r="BV740" s="393"/>
      <c r="BW740" s="393"/>
      <c r="BX740" s="393"/>
      <c r="BY740" s="393"/>
      <c r="BZ740" s="393"/>
      <c r="CA740" s="393"/>
      <c r="CB740" s="393"/>
      <c r="CC740" s="393"/>
      <c r="CD740" s="393"/>
      <c r="CE740" s="393"/>
      <c r="CF740" s="393"/>
      <c r="CG740" s="393"/>
      <c r="CH740" s="393"/>
      <c r="CI740" s="393"/>
      <c r="CJ740" s="393"/>
      <c r="CK740" s="393"/>
      <c r="CL740" s="393"/>
      <c r="CM740" s="393"/>
      <c r="CN740" s="393"/>
      <c r="CO740" s="393"/>
      <c r="CP740" s="393"/>
      <c r="CQ740" s="393"/>
      <c r="CR740" s="393"/>
      <c r="CS740" s="393"/>
      <c r="CT740" s="393"/>
      <c r="CU740" s="393"/>
      <c r="CV740" s="393"/>
      <c r="CW740" s="393"/>
      <c r="CX740" s="393"/>
      <c r="CY740" s="393"/>
      <c r="CZ740" s="393"/>
    </row>
    <row r="741" ht="25.15" customHeight="true" x14ac:dyDescent="0.2">
      <c r="C741" s="1155"/>
      <c r="D741" s="1155"/>
      <c r="E741" s="671"/>
      <c r="F741" s="671"/>
      <c r="G741" s="671"/>
      <c r="H741" s="1155"/>
      <c r="I741" s="1155"/>
      <c r="J741" s="671"/>
      <c r="K741" s="671"/>
      <c r="L741" s="671"/>
      <c r="M741" s="1155"/>
      <c r="N741" s="1155"/>
      <c r="O741" s="671"/>
      <c r="P741" s="671"/>
      <c r="Q741" s="671"/>
      <c r="BA741" s="393"/>
      <c r="BB741" s="470"/>
      <c r="BC741" s="393"/>
      <c r="BD741" s="393"/>
      <c r="BE741" s="393"/>
      <c r="BF741" s="393"/>
      <c r="BG741" s="393"/>
      <c r="BH741" s="393"/>
      <c r="BI741" s="393"/>
      <c r="BJ741" s="393"/>
      <c r="BK741" s="393"/>
      <c r="BL741" s="393"/>
      <c r="BM741" s="393"/>
      <c r="BN741" s="393"/>
      <c r="BO741" s="393"/>
      <c r="BP741" s="393"/>
      <c r="BQ741" s="393"/>
      <c r="BR741" s="393"/>
      <c r="BS741" s="393"/>
      <c r="BT741" s="393"/>
      <c r="BU741" s="393"/>
      <c r="BV741" s="393"/>
      <c r="BW741" s="393"/>
      <c r="BX741" s="393"/>
      <c r="BY741" s="393"/>
      <c r="BZ741" s="393"/>
      <c r="CA741" s="393"/>
      <c r="CB741" s="393"/>
      <c r="CC741" s="393"/>
      <c r="CD741" s="393"/>
      <c r="CE741" s="393"/>
      <c r="CF741" s="393"/>
      <c r="CG741" s="393"/>
      <c r="CH741" s="393"/>
      <c r="CI741" s="393"/>
      <c r="CJ741" s="393"/>
      <c r="CK741" s="393"/>
      <c r="CL741" s="393"/>
      <c r="CM741" s="393"/>
      <c r="CN741" s="393"/>
      <c r="CO741" s="393"/>
      <c r="CP741" s="393"/>
      <c r="CQ741" s="393"/>
      <c r="CR741" s="393"/>
      <c r="CS741" s="393"/>
      <c r="CT741" s="393"/>
      <c r="CU741" s="393"/>
      <c r="CV741" s="393"/>
      <c r="CW741" s="393"/>
      <c r="CX741" s="393"/>
      <c r="CY741" s="393"/>
      <c r="CZ741" s="393"/>
    </row>
    <row r="742" ht="25.15" customHeight="true" x14ac:dyDescent="0.2">
      <c r="C742" s="1155"/>
      <c r="D742" s="1155"/>
      <c r="E742" s="671"/>
      <c r="F742" s="671"/>
      <c r="G742" s="671"/>
      <c r="H742" s="1155"/>
      <c r="I742" s="1155"/>
      <c r="J742" s="671"/>
      <c r="K742" s="671"/>
      <c r="L742" s="671"/>
      <c r="M742" s="1155"/>
      <c r="N742" s="1155"/>
      <c r="O742" s="671"/>
      <c r="P742" s="671"/>
      <c r="Q742" s="671"/>
      <c r="BA742" s="393"/>
      <c r="BB742" s="470"/>
      <c r="BC742" s="393"/>
      <c r="BD742" s="393"/>
      <c r="BE742" s="393"/>
      <c r="BF742" s="393"/>
      <c r="BG742" s="393"/>
      <c r="BH742" s="393"/>
      <c r="BI742" s="393"/>
      <c r="BJ742" s="393"/>
      <c r="BK742" s="393"/>
      <c r="BL742" s="393"/>
      <c r="BM742" s="393"/>
      <c r="BN742" s="393"/>
      <c r="BO742" s="393"/>
      <c r="BP742" s="393"/>
      <c r="BQ742" s="393"/>
      <c r="BR742" s="393"/>
      <c r="BS742" s="393"/>
      <c r="BT742" s="393"/>
      <c r="BU742" s="393"/>
      <c r="BV742" s="393"/>
      <c r="BW742" s="393"/>
      <c r="BX742" s="393"/>
      <c r="BY742" s="393"/>
      <c r="BZ742" s="393"/>
      <c r="CA742" s="393"/>
      <c r="CB742" s="393"/>
      <c r="CC742" s="393"/>
      <c r="CD742" s="393"/>
      <c r="CE742" s="393"/>
      <c r="CF742" s="393"/>
      <c r="CG742" s="393"/>
      <c r="CH742" s="393"/>
      <c r="CI742" s="393"/>
      <c r="CJ742" s="393"/>
      <c r="CK742" s="393"/>
      <c r="CL742" s="393"/>
      <c r="CM742" s="393"/>
      <c r="CN742" s="393"/>
      <c r="CO742" s="393"/>
      <c r="CP742" s="393"/>
      <c r="CQ742" s="393"/>
      <c r="CR742" s="393"/>
      <c r="CS742" s="393"/>
      <c r="CT742" s="393"/>
      <c r="CU742" s="393"/>
      <c r="CV742" s="393"/>
      <c r="CW742" s="393"/>
      <c r="CX742" s="393"/>
      <c r="CY742" s="393"/>
      <c r="CZ742" s="393"/>
    </row>
    <row r="743" ht="25.15" customHeight="true" x14ac:dyDescent="0.2">
      <c r="C743" s="1155"/>
      <c r="D743" s="1155"/>
      <c r="E743" s="671"/>
      <c r="F743" s="671"/>
      <c r="G743" s="671"/>
      <c r="H743" s="1155"/>
      <c r="I743" s="1155"/>
      <c r="J743" s="671"/>
      <c r="K743" s="671"/>
      <c r="L743" s="671"/>
      <c r="M743" s="1155"/>
      <c r="N743" s="1155"/>
      <c r="O743" s="671"/>
      <c r="P743" s="671"/>
      <c r="Q743" s="671"/>
      <c r="BA743" s="393"/>
      <c r="BB743" s="470"/>
      <c r="BC743" s="393"/>
      <c r="BD743" s="393"/>
      <c r="BE743" s="393"/>
      <c r="BF743" s="393"/>
      <c r="BG743" s="393"/>
      <c r="BH743" s="393"/>
      <c r="BI743" s="393"/>
      <c r="BJ743" s="393"/>
      <c r="BK743" s="393"/>
      <c r="BL743" s="393"/>
      <c r="BM743" s="393"/>
      <c r="BN743" s="393"/>
      <c r="BO743" s="393"/>
      <c r="BP743" s="393"/>
      <c r="BQ743" s="393"/>
      <c r="BR743" s="393"/>
      <c r="BS743" s="393"/>
      <c r="BT743" s="393"/>
      <c r="BU743" s="393"/>
      <c r="BV743" s="393"/>
      <c r="BW743" s="393"/>
      <c r="BX743" s="393"/>
      <c r="BY743" s="393"/>
      <c r="BZ743" s="393"/>
      <c r="CA743" s="393"/>
      <c r="CB743" s="393"/>
      <c r="CC743" s="393"/>
      <c r="CD743" s="393"/>
      <c r="CE743" s="393"/>
      <c r="CF743" s="393"/>
      <c r="CG743" s="393"/>
      <c r="CH743" s="393"/>
      <c r="CI743" s="393"/>
      <c r="CJ743" s="393"/>
      <c r="CK743" s="393"/>
      <c r="CL743" s="393"/>
      <c r="CM743" s="393"/>
      <c r="CN743" s="393"/>
      <c r="CO743" s="393"/>
      <c r="CP743" s="393"/>
      <c r="CQ743" s="393"/>
      <c r="CR743" s="393"/>
      <c r="CS743" s="393"/>
      <c r="CT743" s="393"/>
      <c r="CU743" s="393"/>
      <c r="CV743" s="393"/>
      <c r="CW743" s="393"/>
      <c r="CX743" s="393"/>
      <c r="CY743" s="393"/>
      <c r="CZ743" s="393"/>
    </row>
    <row r="744" ht="25.15" customHeight="true" x14ac:dyDescent="0.2">
      <c r="C744" s="1155"/>
      <c r="D744" s="1155"/>
      <c r="E744" s="671"/>
      <c r="F744" s="671"/>
      <c r="G744" s="671"/>
      <c r="H744" s="1155"/>
      <c r="I744" s="1155"/>
      <c r="J744" s="671"/>
      <c r="K744" s="671"/>
      <c r="L744" s="671"/>
      <c r="M744" s="1155"/>
      <c r="N744" s="1155"/>
      <c r="O744" s="671"/>
      <c r="P744" s="671"/>
      <c r="Q744" s="671"/>
      <c r="BA744" s="393"/>
      <c r="BB744" s="470"/>
      <c r="BC744" s="393"/>
      <c r="BD744" s="393"/>
      <c r="BE744" s="393"/>
      <c r="BF744" s="393"/>
      <c r="BG744" s="393"/>
      <c r="BH744" s="393"/>
      <c r="BI744" s="393"/>
      <c r="BJ744" s="393"/>
      <c r="BK744" s="393"/>
      <c r="BL744" s="393"/>
      <c r="BM744" s="393"/>
      <c r="BN744" s="393"/>
      <c r="BO744" s="393"/>
      <c r="BP744" s="393"/>
      <c r="BQ744" s="393"/>
      <c r="BR744" s="393"/>
      <c r="BS744" s="393"/>
      <c r="BT744" s="393"/>
      <c r="BU744" s="393"/>
      <c r="BV744" s="393"/>
      <c r="BW744" s="393"/>
      <c r="BX744" s="393"/>
      <c r="BY744" s="393"/>
      <c r="BZ744" s="393"/>
      <c r="CA744" s="393"/>
      <c r="CB744" s="393"/>
      <c r="CC744" s="393"/>
      <c r="CD744" s="393"/>
      <c r="CE744" s="393"/>
      <c r="CF744" s="393"/>
      <c r="CG744" s="393"/>
      <c r="CH744" s="393"/>
      <c r="CI744" s="393"/>
      <c r="CJ744" s="393"/>
      <c r="CK744" s="393"/>
      <c r="CL744" s="393"/>
      <c r="CM744" s="393"/>
      <c r="CN744" s="393"/>
      <c r="CO744" s="393"/>
      <c r="CP744" s="393"/>
      <c r="CQ744" s="393"/>
      <c r="CR744" s="393"/>
      <c r="CS744" s="393"/>
      <c r="CT744" s="393"/>
      <c r="CU744" s="393"/>
      <c r="CV744" s="393"/>
      <c r="CW744" s="393"/>
      <c r="CX744" s="393"/>
      <c r="CY744" s="393"/>
      <c r="CZ744" s="393"/>
    </row>
    <row r="745" ht="25.15" customHeight="true" x14ac:dyDescent="0.2">
      <c r="C745" s="1155"/>
      <c r="D745" s="1155"/>
      <c r="E745" s="671"/>
      <c r="F745" s="671"/>
      <c r="G745" s="671"/>
      <c r="H745" s="1155"/>
      <c r="I745" s="1155"/>
      <c r="J745" s="671"/>
      <c r="K745" s="671"/>
      <c r="L745" s="671"/>
      <c r="M745" s="1155"/>
      <c r="N745" s="1155"/>
      <c r="O745" s="671"/>
      <c r="P745" s="671"/>
      <c r="Q745" s="671"/>
      <c r="BA745" s="393"/>
      <c r="BB745" s="470"/>
      <c r="BC745" s="393"/>
      <c r="BD745" s="393"/>
      <c r="BE745" s="393"/>
      <c r="BF745" s="393"/>
      <c r="BG745" s="393"/>
      <c r="BH745" s="393"/>
      <c r="BI745" s="393"/>
      <c r="BJ745" s="393"/>
      <c r="BK745" s="393"/>
      <c r="BL745" s="393"/>
      <c r="BM745" s="393"/>
      <c r="BN745" s="393"/>
      <c r="BO745" s="393"/>
      <c r="BP745" s="393"/>
      <c r="BQ745" s="393"/>
      <c r="BR745" s="393"/>
      <c r="BS745" s="393"/>
      <c r="BT745" s="393"/>
      <c r="BU745" s="393"/>
      <c r="BV745" s="393"/>
      <c r="BW745" s="393"/>
      <c r="BX745" s="393"/>
      <c r="BY745" s="393"/>
      <c r="BZ745" s="393"/>
      <c r="CA745" s="393"/>
      <c r="CB745" s="393"/>
      <c r="CC745" s="393"/>
      <c r="CD745" s="393"/>
      <c r="CE745" s="393"/>
      <c r="CF745" s="393"/>
      <c r="CG745" s="393"/>
      <c r="CH745" s="393"/>
      <c r="CI745" s="393"/>
      <c r="CJ745" s="393"/>
      <c r="CK745" s="393"/>
      <c r="CL745" s="393"/>
      <c r="CM745" s="393"/>
      <c r="CN745" s="393"/>
      <c r="CO745" s="393"/>
      <c r="CP745" s="393"/>
      <c r="CQ745" s="393"/>
      <c r="CR745" s="393"/>
      <c r="CS745" s="393"/>
      <c r="CT745" s="393"/>
      <c r="CU745" s="393"/>
      <c r="CV745" s="393"/>
      <c r="CW745" s="393"/>
      <c r="CX745" s="393"/>
      <c r="CY745" s="393"/>
      <c r="CZ745" s="393"/>
    </row>
    <row r="746" ht="25.15" customHeight="true" x14ac:dyDescent="0.2">
      <c r="C746" s="1155"/>
      <c r="D746" s="1155"/>
      <c r="E746" s="671"/>
      <c r="F746" s="671"/>
      <c r="G746" s="671"/>
      <c r="H746" s="1155"/>
      <c r="I746" s="1155"/>
      <c r="J746" s="671"/>
      <c r="K746" s="671"/>
      <c r="L746" s="671"/>
      <c r="M746" s="1155"/>
      <c r="N746" s="1155"/>
      <c r="O746" s="671"/>
      <c r="P746" s="671"/>
      <c r="Q746" s="671"/>
      <c r="BA746" s="393"/>
      <c r="BB746" s="470"/>
      <c r="BC746" s="393"/>
      <c r="BD746" s="393"/>
      <c r="BE746" s="393"/>
      <c r="BF746" s="393"/>
      <c r="BG746" s="393"/>
      <c r="BH746" s="393"/>
      <c r="BI746" s="393"/>
      <c r="BJ746" s="393"/>
      <c r="BK746" s="393"/>
      <c r="BL746" s="393"/>
      <c r="BM746" s="393"/>
      <c r="BN746" s="393"/>
      <c r="BO746" s="393"/>
      <c r="BP746" s="393"/>
      <c r="BQ746" s="393"/>
      <c r="BR746" s="393"/>
      <c r="BS746" s="393"/>
      <c r="BT746" s="393"/>
      <c r="BU746" s="393"/>
      <c r="BV746" s="393"/>
      <c r="BW746" s="393"/>
      <c r="BX746" s="393"/>
      <c r="BY746" s="393"/>
      <c r="BZ746" s="393"/>
      <c r="CA746" s="393"/>
      <c r="CB746" s="393"/>
      <c r="CC746" s="393"/>
      <c r="CD746" s="393"/>
      <c r="CE746" s="393"/>
      <c r="CF746" s="393"/>
      <c r="CG746" s="393"/>
      <c r="CH746" s="393"/>
      <c r="CI746" s="393"/>
      <c r="CJ746" s="393"/>
      <c r="CK746" s="393"/>
      <c r="CL746" s="393"/>
      <c r="CM746" s="393"/>
      <c r="CN746" s="393"/>
      <c r="CO746" s="393"/>
      <c r="CP746" s="393"/>
      <c r="CQ746" s="393"/>
      <c r="CR746" s="393"/>
      <c r="CS746" s="393"/>
      <c r="CT746" s="393"/>
      <c r="CU746" s="393"/>
      <c r="CV746" s="393"/>
      <c r="CW746" s="393"/>
      <c r="CX746" s="393"/>
      <c r="CY746" s="393"/>
      <c r="CZ746" s="393"/>
    </row>
    <row r="747" ht="25.15" customHeight="true" x14ac:dyDescent="0.2">
      <c r="C747" s="1155"/>
      <c r="D747" s="1155"/>
      <c r="E747" s="671"/>
      <c r="F747" s="671"/>
      <c r="G747" s="671"/>
      <c r="H747" s="1155"/>
      <c r="I747" s="1155"/>
      <c r="J747" s="671"/>
      <c r="K747" s="671"/>
      <c r="L747" s="671"/>
      <c r="M747" s="1155"/>
      <c r="N747" s="1155"/>
      <c r="O747" s="671"/>
      <c r="P747" s="671"/>
      <c r="Q747" s="671"/>
      <c r="BA747" s="393"/>
      <c r="BB747" s="470"/>
      <c r="BC747" s="393"/>
      <c r="BD747" s="393"/>
      <c r="BE747" s="393"/>
      <c r="BF747" s="393"/>
      <c r="BG747" s="393"/>
      <c r="BH747" s="393"/>
      <c r="BI747" s="393"/>
      <c r="BJ747" s="393"/>
      <c r="BK747" s="393"/>
      <c r="BL747" s="393"/>
      <c r="BM747" s="393"/>
      <c r="BN747" s="393"/>
      <c r="BO747" s="393"/>
      <c r="BP747" s="393"/>
      <c r="BQ747" s="393"/>
      <c r="BR747" s="393"/>
      <c r="BS747" s="393"/>
      <c r="BT747" s="393"/>
      <c r="BU747" s="393"/>
      <c r="BV747" s="393"/>
      <c r="BW747" s="393"/>
      <c r="BX747" s="393"/>
      <c r="BY747" s="393"/>
      <c r="BZ747" s="393"/>
      <c r="CA747" s="393"/>
      <c r="CB747" s="393"/>
      <c r="CC747" s="393"/>
      <c r="CD747" s="393"/>
      <c r="CE747" s="393"/>
      <c r="CF747" s="393"/>
      <c r="CG747" s="393"/>
      <c r="CH747" s="393"/>
      <c r="CI747" s="393"/>
      <c r="CJ747" s="393"/>
      <c r="CK747" s="393"/>
      <c r="CL747" s="393"/>
      <c r="CM747" s="393"/>
      <c r="CN747" s="393"/>
      <c r="CO747" s="393"/>
      <c r="CP747" s="393"/>
      <c r="CQ747" s="393"/>
      <c r="CR747" s="393"/>
      <c r="CS747" s="393"/>
      <c r="CT747" s="393"/>
      <c r="CU747" s="393"/>
      <c r="CV747" s="393"/>
      <c r="CW747" s="393"/>
      <c r="CX747" s="393"/>
      <c r="CY747" s="393"/>
      <c r="CZ747" s="393"/>
    </row>
    <row r="748" ht="25.15" customHeight="true" x14ac:dyDescent="0.2">
      <c r="C748" s="1155"/>
      <c r="D748" s="1155"/>
      <c r="E748" s="671"/>
      <c r="F748" s="671"/>
      <c r="G748" s="671"/>
      <c r="H748" s="1155"/>
      <c r="I748" s="1155"/>
      <c r="J748" s="671"/>
      <c r="K748" s="671"/>
      <c r="L748" s="671"/>
      <c r="M748" s="1155"/>
      <c r="N748" s="1155"/>
      <c r="O748" s="671"/>
      <c r="P748" s="671"/>
      <c r="Q748" s="671"/>
      <c r="BA748" s="393"/>
      <c r="BB748" s="470"/>
      <c r="BC748" s="393"/>
      <c r="BD748" s="393"/>
      <c r="BE748" s="393"/>
      <c r="BF748" s="393"/>
      <c r="BG748" s="393"/>
      <c r="BH748" s="393"/>
      <c r="BI748" s="393"/>
      <c r="BJ748" s="393"/>
      <c r="BK748" s="393"/>
      <c r="BL748" s="393"/>
      <c r="BM748" s="393"/>
      <c r="BN748" s="393"/>
      <c r="BO748" s="393"/>
      <c r="BP748" s="393"/>
      <c r="BQ748" s="393"/>
      <c r="BR748" s="393"/>
      <c r="BS748" s="393"/>
      <c r="BT748" s="393"/>
      <c r="BU748" s="393"/>
      <c r="BV748" s="393"/>
      <c r="BW748" s="393"/>
      <c r="BX748" s="393"/>
      <c r="BY748" s="393"/>
      <c r="BZ748" s="393"/>
      <c r="CA748" s="393"/>
      <c r="CB748" s="393"/>
      <c r="CC748" s="393"/>
      <c r="CD748" s="393"/>
      <c r="CE748" s="393"/>
      <c r="CF748" s="393"/>
      <c r="CG748" s="393"/>
      <c r="CH748" s="393"/>
      <c r="CI748" s="393"/>
      <c r="CJ748" s="393"/>
      <c r="CK748" s="393"/>
      <c r="CL748" s="393"/>
      <c r="CM748" s="393"/>
      <c r="CN748" s="393"/>
      <c r="CO748" s="393"/>
      <c r="CP748" s="393"/>
      <c r="CQ748" s="393"/>
      <c r="CR748" s="393"/>
      <c r="CS748" s="393"/>
      <c r="CT748" s="393"/>
      <c r="CU748" s="393"/>
      <c r="CV748" s="393"/>
      <c r="CW748" s="393"/>
      <c r="CX748" s="393"/>
      <c r="CY748" s="393"/>
      <c r="CZ748" s="393"/>
    </row>
    <row r="749" ht="25.15" customHeight="true" x14ac:dyDescent="0.2">
      <c r="C749" s="1155"/>
      <c r="D749" s="1155"/>
      <c r="E749" s="671"/>
      <c r="F749" s="671"/>
      <c r="G749" s="671"/>
      <c r="H749" s="1155"/>
      <c r="I749" s="1155"/>
      <c r="J749" s="671"/>
      <c r="K749" s="671"/>
      <c r="L749" s="671"/>
      <c r="M749" s="1155"/>
      <c r="N749" s="1155"/>
      <c r="O749" s="671"/>
      <c r="P749" s="671"/>
      <c r="Q749" s="671"/>
      <c r="BA749" s="393"/>
      <c r="BB749" s="470"/>
      <c r="BC749" s="393"/>
      <c r="BD749" s="393"/>
      <c r="BE749" s="393"/>
      <c r="BF749" s="393"/>
      <c r="BG749" s="393"/>
      <c r="BH749" s="393"/>
      <c r="BI749" s="393"/>
      <c r="BJ749" s="393"/>
      <c r="BK749" s="393"/>
      <c r="BL749" s="393"/>
      <c r="BM749" s="393"/>
      <c r="BN749" s="393"/>
      <c r="BO749" s="393"/>
      <c r="BP749" s="393"/>
      <c r="BQ749" s="393"/>
      <c r="BR749" s="393"/>
      <c r="BS749" s="393"/>
      <c r="BT749" s="393"/>
      <c r="BU749" s="393"/>
      <c r="BV749" s="393"/>
      <c r="BW749" s="393"/>
      <c r="BX749" s="393"/>
      <c r="BY749" s="393"/>
      <c r="BZ749" s="393"/>
      <c r="CA749" s="393"/>
      <c r="CB749" s="393"/>
      <c r="CC749" s="393"/>
      <c r="CD749" s="393"/>
      <c r="CE749" s="393"/>
      <c r="CF749" s="393"/>
      <c r="CG749" s="393"/>
      <c r="CH749" s="393"/>
      <c r="CI749" s="393"/>
      <c r="CJ749" s="393"/>
      <c r="CK749" s="393"/>
      <c r="CL749" s="393"/>
      <c r="CM749" s="393"/>
      <c r="CN749" s="393"/>
      <c r="CO749" s="393"/>
      <c r="CP749" s="393"/>
      <c r="CQ749" s="393"/>
      <c r="CR749" s="393"/>
      <c r="CS749" s="393"/>
      <c r="CT749" s="393"/>
      <c r="CU749" s="393"/>
      <c r="CV749" s="393"/>
      <c r="CW749" s="393"/>
      <c r="CX749" s="393"/>
      <c r="CY749" s="393"/>
      <c r="CZ749" s="393"/>
    </row>
    <row r="750" ht="25.15" customHeight="true" x14ac:dyDescent="0.2">
      <c r="C750" s="1155"/>
      <c r="D750" s="1155"/>
      <c r="E750" s="671"/>
      <c r="F750" s="671"/>
      <c r="G750" s="671"/>
      <c r="H750" s="1155"/>
      <c r="I750" s="1155"/>
      <c r="J750" s="671"/>
      <c r="K750" s="671"/>
      <c r="L750" s="671"/>
      <c r="M750" s="1155"/>
      <c r="N750" s="1155"/>
      <c r="O750" s="671"/>
      <c r="P750" s="671"/>
      <c r="Q750" s="671"/>
      <c r="BA750" s="393"/>
      <c r="BB750" s="470"/>
      <c r="BC750" s="393"/>
      <c r="BD750" s="393"/>
      <c r="BE750" s="393"/>
      <c r="BF750" s="393"/>
      <c r="BG750" s="393"/>
      <c r="BH750" s="393"/>
      <c r="BI750" s="393"/>
      <c r="BJ750" s="393"/>
      <c r="BK750" s="393"/>
      <c r="BL750" s="393"/>
      <c r="BM750" s="393"/>
      <c r="BN750" s="393"/>
      <c r="BO750" s="393"/>
      <c r="BP750" s="393"/>
      <c r="BQ750" s="393"/>
      <c r="BR750" s="393"/>
      <c r="BS750" s="393"/>
      <c r="BT750" s="393"/>
      <c r="BU750" s="393"/>
      <c r="BV750" s="393"/>
      <c r="BW750" s="393"/>
      <c r="BX750" s="393"/>
      <c r="BY750" s="393"/>
      <c r="BZ750" s="393"/>
      <c r="CA750" s="393"/>
      <c r="CB750" s="393"/>
      <c r="CC750" s="393"/>
      <c r="CD750" s="393"/>
      <c r="CE750" s="393"/>
      <c r="CF750" s="393"/>
      <c r="CG750" s="393"/>
      <c r="CH750" s="393"/>
      <c r="CI750" s="393"/>
      <c r="CJ750" s="393"/>
      <c r="CK750" s="393"/>
      <c r="CL750" s="393"/>
      <c r="CM750" s="393"/>
      <c r="CN750" s="393"/>
      <c r="CO750" s="393"/>
      <c r="CP750" s="393"/>
      <c r="CQ750" s="393"/>
      <c r="CR750" s="393"/>
      <c r="CS750" s="393"/>
      <c r="CT750" s="393"/>
      <c r="CU750" s="393"/>
      <c r="CV750" s="393"/>
      <c r="CW750" s="393"/>
      <c r="CX750" s="393"/>
      <c r="CY750" s="393"/>
      <c r="CZ750" s="393"/>
    </row>
    <row r="751" ht="25.15" customHeight="true" x14ac:dyDescent="0.2">
      <c r="C751" s="1155"/>
      <c r="D751" s="1155"/>
      <c r="E751" s="671"/>
      <c r="F751" s="671"/>
      <c r="G751" s="671"/>
      <c r="H751" s="1155"/>
      <c r="I751" s="1155"/>
      <c r="J751" s="671"/>
      <c r="K751" s="671"/>
      <c r="L751" s="671"/>
      <c r="M751" s="1155"/>
      <c r="N751" s="1155"/>
      <c r="O751" s="671"/>
      <c r="P751" s="671"/>
      <c r="Q751" s="671"/>
      <c r="BA751" s="393"/>
      <c r="BB751" s="470"/>
      <c r="BC751" s="393"/>
      <c r="BD751" s="393"/>
      <c r="BE751" s="393"/>
      <c r="BF751" s="393"/>
      <c r="BG751" s="393"/>
      <c r="BH751" s="393"/>
      <c r="BI751" s="393"/>
      <c r="BJ751" s="393"/>
      <c r="BK751" s="393"/>
      <c r="BL751" s="393"/>
      <c r="BM751" s="393"/>
      <c r="BN751" s="393"/>
      <c r="BO751" s="393"/>
      <c r="BP751" s="393"/>
      <c r="BQ751" s="393"/>
      <c r="BR751" s="393"/>
      <c r="BS751" s="393"/>
      <c r="BT751" s="393"/>
      <c r="BU751" s="393"/>
      <c r="BV751" s="393"/>
      <c r="BW751" s="393"/>
      <c r="BX751" s="393"/>
      <c r="BY751" s="393"/>
      <c r="BZ751" s="393"/>
      <c r="CA751" s="393"/>
      <c r="CB751" s="393"/>
      <c r="CC751" s="393"/>
      <c r="CD751" s="393"/>
      <c r="CE751" s="393"/>
      <c r="CF751" s="393"/>
      <c r="CG751" s="393"/>
      <c r="CH751" s="393"/>
      <c r="CI751" s="393"/>
      <c r="CJ751" s="393"/>
      <c r="CK751" s="393"/>
      <c r="CL751" s="393"/>
      <c r="CM751" s="393"/>
      <c r="CN751" s="393"/>
      <c r="CO751" s="393"/>
      <c r="CP751" s="393"/>
      <c r="CQ751" s="393"/>
      <c r="CR751" s="393"/>
      <c r="CS751" s="393"/>
      <c r="CT751" s="393"/>
      <c r="CU751" s="393"/>
      <c r="CV751" s="393"/>
      <c r="CW751" s="393"/>
      <c r="CX751" s="393"/>
      <c r="CY751" s="393"/>
      <c r="CZ751" s="393"/>
    </row>
    <row r="752" ht="25.15" customHeight="true" x14ac:dyDescent="0.2">
      <c r="C752" s="1155"/>
      <c r="D752" s="1155"/>
      <c r="E752" s="671"/>
      <c r="F752" s="671"/>
      <c r="G752" s="671"/>
      <c r="H752" s="1155"/>
      <c r="I752" s="1155"/>
      <c r="J752" s="671"/>
      <c r="K752" s="671"/>
      <c r="L752" s="671"/>
      <c r="M752" s="1155"/>
      <c r="N752" s="1155"/>
      <c r="O752" s="671"/>
      <c r="P752" s="671"/>
      <c r="Q752" s="671"/>
      <c r="BA752" s="393"/>
      <c r="BB752" s="470"/>
      <c r="BC752" s="393"/>
      <c r="BD752" s="393"/>
      <c r="BE752" s="393"/>
      <c r="BF752" s="393"/>
      <c r="BG752" s="393"/>
      <c r="BH752" s="393"/>
      <c r="BI752" s="393"/>
      <c r="BJ752" s="393"/>
      <c r="BK752" s="393"/>
      <c r="BL752" s="393"/>
      <c r="BM752" s="393"/>
      <c r="BN752" s="393"/>
      <c r="BO752" s="393"/>
      <c r="BP752" s="393"/>
      <c r="BQ752" s="393"/>
      <c r="BR752" s="393"/>
      <c r="BS752" s="393"/>
      <c r="BT752" s="393"/>
      <c r="BU752" s="393"/>
      <c r="BV752" s="393"/>
      <c r="BW752" s="393"/>
      <c r="BX752" s="393"/>
      <c r="BY752" s="393"/>
      <c r="BZ752" s="393"/>
      <c r="CA752" s="393"/>
      <c r="CB752" s="393"/>
      <c r="CC752" s="393"/>
      <c r="CD752" s="393"/>
      <c r="CE752" s="393"/>
      <c r="CF752" s="393"/>
      <c r="CG752" s="393"/>
      <c r="CH752" s="393"/>
      <c r="CI752" s="393"/>
      <c r="CJ752" s="393"/>
      <c r="CK752" s="393"/>
      <c r="CL752" s="393"/>
      <c r="CM752" s="393"/>
      <c r="CN752" s="393"/>
      <c r="CO752" s="393"/>
      <c r="CP752" s="393"/>
      <c r="CQ752" s="393"/>
      <c r="CR752" s="393"/>
      <c r="CS752" s="393"/>
      <c r="CT752" s="393"/>
      <c r="CU752" s="393"/>
      <c r="CV752" s="393"/>
      <c r="CW752" s="393"/>
      <c r="CX752" s="393"/>
      <c r="CY752" s="393"/>
      <c r="CZ752" s="393"/>
    </row>
    <row r="753" ht="25.15" customHeight="true" x14ac:dyDescent="0.2">
      <c r="C753" s="1155"/>
      <c r="D753" s="1155"/>
      <c r="E753" s="671"/>
      <c r="F753" s="671"/>
      <c r="G753" s="671"/>
      <c r="H753" s="1155"/>
      <c r="I753" s="1155"/>
      <c r="J753" s="671"/>
      <c r="K753" s="671"/>
      <c r="L753" s="671"/>
      <c r="M753" s="1155"/>
      <c r="N753" s="1155"/>
      <c r="O753" s="671"/>
      <c r="P753" s="671"/>
      <c r="Q753" s="671"/>
      <c r="BA753" s="393"/>
      <c r="BB753" s="470"/>
      <c r="BC753" s="393"/>
      <c r="BD753" s="393"/>
      <c r="BE753" s="393"/>
      <c r="BF753" s="393"/>
      <c r="BG753" s="393"/>
      <c r="BH753" s="393"/>
      <c r="BI753" s="393"/>
      <c r="BJ753" s="393"/>
      <c r="BK753" s="393"/>
      <c r="BL753" s="393"/>
      <c r="BM753" s="393"/>
      <c r="BN753" s="393"/>
      <c r="BO753" s="393"/>
      <c r="BP753" s="393"/>
      <c r="BQ753" s="393"/>
      <c r="BR753" s="393"/>
      <c r="BS753" s="393"/>
      <c r="BT753" s="393"/>
      <c r="BU753" s="393"/>
      <c r="BV753" s="393"/>
      <c r="BW753" s="393"/>
      <c r="BX753" s="393"/>
      <c r="BY753" s="393"/>
      <c r="BZ753" s="393"/>
      <c r="CA753" s="393"/>
      <c r="CB753" s="393"/>
      <c r="CC753" s="393"/>
      <c r="CD753" s="393"/>
      <c r="CE753" s="393"/>
      <c r="CF753" s="393"/>
      <c r="CG753" s="393"/>
      <c r="CH753" s="393"/>
      <c r="CI753" s="393"/>
      <c r="CJ753" s="393"/>
      <c r="CK753" s="393"/>
      <c r="CL753" s="393"/>
      <c r="CM753" s="393"/>
      <c r="CN753" s="393"/>
      <c r="CO753" s="393"/>
      <c r="CP753" s="393"/>
      <c r="CQ753" s="393"/>
      <c r="CR753" s="393"/>
      <c r="CS753" s="393"/>
      <c r="CT753" s="393"/>
      <c r="CU753" s="393"/>
      <c r="CV753" s="393"/>
      <c r="CW753" s="393"/>
      <c r="CX753" s="393"/>
      <c r="CY753" s="393"/>
      <c r="CZ753" s="393"/>
    </row>
    <row r="754" ht="25.15" customHeight="true" x14ac:dyDescent="0.2">
      <c r="C754" s="1155"/>
      <c r="D754" s="1155"/>
      <c r="E754" s="671"/>
      <c r="F754" s="671"/>
      <c r="G754" s="671"/>
      <c r="H754" s="1155"/>
      <c r="I754" s="1155"/>
      <c r="J754" s="671"/>
      <c r="K754" s="671"/>
      <c r="L754" s="671"/>
      <c r="M754" s="1155"/>
      <c r="N754" s="1155"/>
      <c r="O754" s="671"/>
      <c r="P754" s="671"/>
      <c r="Q754" s="671"/>
      <c r="BA754" s="393"/>
      <c r="BB754" s="470"/>
      <c r="BC754" s="393"/>
      <c r="BD754" s="393"/>
      <c r="BE754" s="393"/>
      <c r="BF754" s="393"/>
      <c r="BG754" s="393"/>
      <c r="BH754" s="393"/>
      <c r="BI754" s="393"/>
      <c r="BJ754" s="393"/>
      <c r="BK754" s="393"/>
      <c r="BL754" s="393"/>
      <c r="BM754" s="393"/>
      <c r="BN754" s="393"/>
      <c r="BO754" s="393"/>
      <c r="BP754" s="393"/>
      <c r="BQ754" s="393"/>
      <c r="BR754" s="393"/>
      <c r="BS754" s="393"/>
      <c r="BT754" s="393"/>
      <c r="BU754" s="393"/>
      <c r="BV754" s="393"/>
      <c r="BW754" s="393"/>
      <c r="BX754" s="393"/>
      <c r="BY754" s="393"/>
      <c r="BZ754" s="393"/>
      <c r="CA754" s="393"/>
      <c r="CB754" s="393"/>
      <c r="CC754" s="393"/>
      <c r="CD754" s="393"/>
      <c r="CE754" s="393"/>
      <c r="CF754" s="393"/>
      <c r="CG754" s="393"/>
      <c r="CH754" s="393"/>
      <c r="CI754" s="393"/>
      <c r="CJ754" s="393"/>
      <c r="CK754" s="393"/>
      <c r="CL754" s="393"/>
      <c r="CM754" s="393"/>
      <c r="CN754" s="393"/>
      <c r="CO754" s="393"/>
      <c r="CP754" s="393"/>
      <c r="CQ754" s="393"/>
      <c r="CR754" s="393"/>
      <c r="CS754" s="393"/>
      <c r="CT754" s="393"/>
      <c r="CU754" s="393"/>
      <c r="CV754" s="393"/>
      <c r="CW754" s="393"/>
      <c r="CX754" s="393"/>
      <c r="CY754" s="393"/>
      <c r="CZ754" s="393"/>
    </row>
    <row r="755" ht="25.15" customHeight="true" x14ac:dyDescent="0.2">
      <c r="C755" s="1155"/>
      <c r="D755" s="1155"/>
      <c r="E755" s="671"/>
      <c r="F755" s="671"/>
      <c r="G755" s="671"/>
      <c r="H755" s="1155"/>
      <c r="I755" s="1155"/>
      <c r="J755" s="671"/>
      <c r="K755" s="671"/>
      <c r="L755" s="671"/>
      <c r="M755" s="1155"/>
      <c r="N755" s="1155"/>
      <c r="O755" s="671"/>
      <c r="P755" s="671"/>
      <c r="Q755" s="671"/>
      <c r="BA755" s="393"/>
      <c r="BB755" s="470"/>
      <c r="BC755" s="393"/>
      <c r="BD755" s="393"/>
      <c r="BE755" s="393"/>
      <c r="BF755" s="393"/>
      <c r="BG755" s="393"/>
      <c r="BH755" s="393"/>
      <c r="BI755" s="393"/>
      <c r="BJ755" s="393"/>
      <c r="BK755" s="393"/>
      <c r="BL755" s="393"/>
      <c r="BM755" s="393"/>
      <c r="BN755" s="393"/>
      <c r="BO755" s="393"/>
      <c r="BP755" s="393"/>
      <c r="BQ755" s="393"/>
      <c r="BR755" s="393"/>
      <c r="BS755" s="393"/>
      <c r="BT755" s="393"/>
      <c r="BU755" s="393"/>
      <c r="BV755" s="393"/>
      <c r="BW755" s="393"/>
      <c r="BX755" s="393"/>
      <c r="BY755" s="393"/>
      <c r="BZ755" s="393"/>
      <c r="CA755" s="393"/>
      <c r="CB755" s="393"/>
      <c r="CC755" s="393"/>
      <c r="CD755" s="393"/>
      <c r="CE755" s="393"/>
      <c r="CF755" s="393"/>
      <c r="CG755" s="393"/>
      <c r="CH755" s="393"/>
      <c r="CI755" s="393"/>
      <c r="CJ755" s="393"/>
      <c r="CK755" s="393"/>
      <c r="CL755" s="393"/>
      <c r="CM755" s="393"/>
      <c r="CN755" s="393"/>
      <c r="CO755" s="393"/>
      <c r="CP755" s="393"/>
      <c r="CQ755" s="393"/>
      <c r="CR755" s="393"/>
      <c r="CS755" s="393"/>
      <c r="CT755" s="393"/>
      <c r="CU755" s="393"/>
      <c r="CV755" s="393"/>
      <c r="CW755" s="393"/>
      <c r="CX755" s="393"/>
      <c r="CY755" s="393"/>
      <c r="CZ755" s="393"/>
    </row>
    <row r="756" ht="25.15" customHeight="true" x14ac:dyDescent="0.2">
      <c r="C756" s="1155"/>
      <c r="D756" s="1155"/>
      <c r="E756" s="671"/>
      <c r="F756" s="671"/>
      <c r="G756" s="671"/>
      <c r="H756" s="1155"/>
      <c r="I756" s="1155"/>
      <c r="J756" s="671"/>
      <c r="K756" s="671"/>
      <c r="L756" s="671"/>
      <c r="M756" s="1155"/>
      <c r="N756" s="1155"/>
      <c r="O756" s="671"/>
      <c r="P756" s="671"/>
      <c r="Q756" s="671"/>
      <c r="BA756" s="393"/>
      <c r="BB756" s="470"/>
      <c r="BC756" s="393"/>
      <c r="BD756" s="393"/>
      <c r="BE756" s="393"/>
      <c r="BF756" s="393"/>
      <c r="BG756" s="393"/>
      <c r="BH756" s="393"/>
      <c r="BI756" s="393"/>
      <c r="BJ756" s="393"/>
      <c r="BK756" s="393"/>
      <c r="BL756" s="393"/>
      <c r="BM756" s="393"/>
      <c r="BN756" s="393"/>
      <c r="BO756" s="393"/>
      <c r="BP756" s="393"/>
      <c r="BQ756" s="393"/>
      <c r="BR756" s="393"/>
      <c r="BS756" s="393"/>
      <c r="BT756" s="393"/>
      <c r="BU756" s="393"/>
      <c r="BV756" s="393"/>
      <c r="BW756" s="393"/>
      <c r="BX756" s="393"/>
      <c r="BY756" s="393"/>
      <c r="BZ756" s="393"/>
      <c r="CA756" s="393"/>
      <c r="CB756" s="393"/>
      <c r="CC756" s="393"/>
      <c r="CD756" s="393"/>
      <c r="CE756" s="393"/>
      <c r="CF756" s="393"/>
      <c r="CG756" s="393"/>
      <c r="CH756" s="393"/>
      <c r="CI756" s="393"/>
      <c r="CJ756" s="393"/>
      <c r="CK756" s="393"/>
      <c r="CL756" s="393"/>
      <c r="CM756" s="393"/>
      <c r="CN756" s="393"/>
      <c r="CO756" s="393"/>
      <c r="CP756" s="393"/>
      <c r="CQ756" s="393"/>
      <c r="CR756" s="393"/>
      <c r="CS756" s="393"/>
      <c r="CT756" s="393"/>
      <c r="CU756" s="393"/>
      <c r="CV756" s="393"/>
      <c r="CW756" s="393"/>
      <c r="CX756" s="393"/>
      <c r="CY756" s="393"/>
      <c r="CZ756" s="393"/>
    </row>
    <row r="757" ht="25.15" customHeight="true" x14ac:dyDescent="0.2">
      <c r="C757" s="1155"/>
      <c r="D757" s="1155"/>
      <c r="E757" s="671"/>
      <c r="F757" s="671"/>
      <c r="G757" s="671"/>
      <c r="H757" s="1155"/>
      <c r="I757" s="1155"/>
      <c r="J757" s="671"/>
      <c r="K757" s="671"/>
      <c r="L757" s="671"/>
      <c r="M757" s="1155"/>
      <c r="N757" s="1155"/>
      <c r="O757" s="671"/>
      <c r="P757" s="671"/>
      <c r="Q757" s="671"/>
      <c r="BA757" s="393"/>
      <c r="BB757" s="470"/>
      <c r="BC757" s="393"/>
      <c r="BD757" s="393"/>
      <c r="BE757" s="393"/>
      <c r="BF757" s="393"/>
      <c r="BG757" s="393"/>
      <c r="BH757" s="393"/>
      <c r="BI757" s="393"/>
      <c r="BJ757" s="393"/>
      <c r="BK757" s="393"/>
      <c r="BL757" s="393"/>
      <c r="BM757" s="393"/>
      <c r="BN757" s="393"/>
      <c r="BO757" s="393"/>
      <c r="BP757" s="393"/>
      <c r="BQ757" s="393"/>
      <c r="BR757" s="393"/>
      <c r="BS757" s="393"/>
      <c r="BT757" s="393"/>
      <c r="BU757" s="393"/>
      <c r="BV757" s="393"/>
      <c r="BW757" s="393"/>
      <c r="BX757" s="393"/>
      <c r="BY757" s="393"/>
      <c r="BZ757" s="393"/>
      <c r="CA757" s="393"/>
      <c r="CB757" s="393"/>
      <c r="CC757" s="393"/>
      <c r="CD757" s="393"/>
      <c r="CE757" s="393"/>
      <c r="CF757" s="393"/>
      <c r="CG757" s="393"/>
      <c r="CH757" s="393"/>
      <c r="CI757" s="393"/>
      <c r="CJ757" s="393"/>
      <c r="CK757" s="393"/>
      <c r="CL757" s="393"/>
      <c r="CM757" s="393"/>
      <c r="CN757" s="393"/>
      <c r="CO757" s="393"/>
      <c r="CP757" s="393"/>
      <c r="CQ757" s="393"/>
      <c r="CR757" s="393"/>
      <c r="CS757" s="393"/>
      <c r="CT757" s="393"/>
      <c r="CU757" s="393"/>
      <c r="CV757" s="393"/>
      <c r="CW757" s="393"/>
      <c r="CX757" s="393"/>
      <c r="CY757" s="393"/>
      <c r="CZ757" s="393"/>
    </row>
    <row r="758" ht="25.15" customHeight="true" x14ac:dyDescent="0.2">
      <c r="C758" s="1155"/>
      <c r="D758" s="1155"/>
      <c r="E758" s="671"/>
      <c r="F758" s="671"/>
      <c r="G758" s="671"/>
      <c r="H758" s="1155"/>
      <c r="I758" s="1155"/>
      <c r="J758" s="671"/>
      <c r="K758" s="671"/>
      <c r="L758" s="671"/>
      <c r="M758" s="1155"/>
      <c r="N758" s="1155"/>
      <c r="O758" s="671"/>
      <c r="P758" s="671"/>
      <c r="Q758" s="671"/>
      <c r="BA758" s="393"/>
      <c r="BB758" s="470"/>
      <c r="BC758" s="393"/>
      <c r="BD758" s="393"/>
      <c r="BE758" s="393"/>
      <c r="BF758" s="393"/>
      <c r="BG758" s="393"/>
      <c r="BH758" s="393"/>
      <c r="BI758" s="393"/>
      <c r="BJ758" s="393"/>
      <c r="BK758" s="393"/>
      <c r="BL758" s="393"/>
      <c r="BM758" s="393"/>
      <c r="BN758" s="393"/>
      <c r="BO758" s="393"/>
      <c r="BP758" s="393"/>
      <c r="BQ758" s="393"/>
      <c r="BR758" s="393"/>
      <c r="BS758" s="393"/>
      <c r="BT758" s="393"/>
      <c r="BU758" s="393"/>
      <c r="BV758" s="393"/>
      <c r="BW758" s="393"/>
      <c r="BX758" s="393"/>
      <c r="BY758" s="393"/>
      <c r="BZ758" s="393"/>
      <c r="CA758" s="393"/>
      <c r="CB758" s="393"/>
      <c r="CC758" s="393"/>
      <c r="CD758" s="393"/>
      <c r="CE758" s="393"/>
      <c r="CF758" s="393"/>
      <c r="CG758" s="393"/>
      <c r="CH758" s="393"/>
      <c r="CI758" s="393"/>
      <c r="CJ758" s="393"/>
      <c r="CK758" s="393"/>
      <c r="CL758" s="393"/>
      <c r="CM758" s="393"/>
      <c r="CN758" s="393"/>
      <c r="CO758" s="393"/>
      <c r="CP758" s="393"/>
      <c r="CQ758" s="393"/>
      <c r="CR758" s="393"/>
      <c r="CS758" s="393"/>
      <c r="CT758" s="393"/>
      <c r="CU758" s="393"/>
      <c r="CV758" s="393"/>
      <c r="CW758" s="393"/>
      <c r="CX758" s="393"/>
      <c r="CY758" s="393"/>
      <c r="CZ758" s="393"/>
    </row>
    <row r="759" ht="25.15" customHeight="true" x14ac:dyDescent="0.2">
      <c r="C759" s="1155"/>
      <c r="D759" s="1155"/>
      <c r="E759" s="671"/>
      <c r="F759" s="671"/>
      <c r="G759" s="671"/>
      <c r="H759" s="1155"/>
      <c r="I759" s="1155"/>
      <c r="J759" s="671"/>
      <c r="K759" s="671"/>
      <c r="L759" s="671"/>
      <c r="M759" s="1155"/>
      <c r="N759" s="1155"/>
      <c r="O759" s="671"/>
      <c r="P759" s="671"/>
      <c r="Q759" s="671"/>
      <c r="BA759" s="393"/>
      <c r="BB759" s="470"/>
      <c r="BC759" s="393"/>
      <c r="BD759" s="393"/>
      <c r="BE759" s="393"/>
      <c r="BF759" s="393"/>
      <c r="BG759" s="393"/>
      <c r="BH759" s="393"/>
      <c r="BI759" s="393"/>
      <c r="BJ759" s="393"/>
      <c r="BK759" s="393"/>
      <c r="BL759" s="393"/>
      <c r="BM759" s="393"/>
      <c r="BN759" s="393"/>
      <c r="BO759" s="393"/>
      <c r="BP759" s="393"/>
      <c r="BQ759" s="393"/>
      <c r="BR759" s="393"/>
      <c r="BS759" s="393"/>
      <c r="BT759" s="393"/>
      <c r="BU759" s="393"/>
      <c r="BV759" s="393"/>
      <c r="BW759" s="393"/>
      <c r="BX759" s="393"/>
      <c r="BY759" s="393"/>
      <c r="BZ759" s="393"/>
      <c r="CA759" s="393"/>
      <c r="CB759" s="393"/>
      <c r="CC759" s="393"/>
      <c r="CD759" s="393"/>
      <c r="CE759" s="393"/>
      <c r="CF759" s="393"/>
      <c r="CG759" s="393"/>
      <c r="CH759" s="393"/>
      <c r="CI759" s="393"/>
      <c r="CJ759" s="393"/>
      <c r="CK759" s="393"/>
      <c r="CL759" s="393"/>
      <c r="CM759" s="393"/>
      <c r="CN759" s="393"/>
      <c r="CO759" s="393"/>
      <c r="CP759" s="393"/>
      <c r="CQ759" s="393"/>
      <c r="CR759" s="393"/>
      <c r="CS759" s="393"/>
      <c r="CT759" s="393"/>
      <c r="CU759" s="393"/>
      <c r="CV759" s="393"/>
      <c r="CW759" s="393"/>
      <c r="CX759" s="393"/>
      <c r="CY759" s="393"/>
      <c r="CZ759" s="393"/>
    </row>
    <row r="760" ht="25.15" customHeight="true" x14ac:dyDescent="0.2">
      <c r="C760" s="1155"/>
      <c r="D760" s="1155"/>
      <c r="E760" s="671"/>
      <c r="F760" s="671"/>
      <c r="G760" s="671"/>
      <c r="H760" s="1155"/>
      <c r="I760" s="1155"/>
      <c r="J760" s="671"/>
      <c r="K760" s="671"/>
      <c r="L760" s="671"/>
      <c r="M760" s="1155"/>
      <c r="N760" s="1155"/>
      <c r="O760" s="671"/>
      <c r="P760" s="671"/>
      <c r="Q760" s="671"/>
      <c r="BA760" s="393"/>
      <c r="BB760" s="470"/>
      <c r="BC760" s="393"/>
      <c r="BD760" s="393"/>
      <c r="BE760" s="393"/>
      <c r="BF760" s="393"/>
      <c r="BG760" s="393"/>
      <c r="BH760" s="393"/>
      <c r="BI760" s="393"/>
      <c r="BJ760" s="393"/>
      <c r="BK760" s="393"/>
      <c r="BL760" s="393"/>
      <c r="BM760" s="393"/>
      <c r="BN760" s="393"/>
      <c r="BO760" s="393"/>
      <c r="BP760" s="393"/>
      <c r="BQ760" s="393"/>
      <c r="BR760" s="393"/>
      <c r="BS760" s="393"/>
      <c r="BT760" s="393"/>
      <c r="BU760" s="393"/>
      <c r="BV760" s="393"/>
      <c r="BW760" s="393"/>
      <c r="BX760" s="393"/>
      <c r="BY760" s="393"/>
      <c r="BZ760" s="393"/>
      <c r="CA760" s="393"/>
      <c r="CB760" s="393"/>
      <c r="CC760" s="393"/>
      <c r="CD760" s="393"/>
      <c r="CE760" s="393"/>
      <c r="CF760" s="393"/>
      <c r="CG760" s="393"/>
      <c r="CH760" s="393"/>
      <c r="CI760" s="393"/>
      <c r="CJ760" s="393"/>
      <c r="CK760" s="393"/>
      <c r="CL760" s="393"/>
      <c r="CM760" s="393"/>
      <c r="CN760" s="393"/>
      <c r="CO760" s="393"/>
      <c r="CP760" s="393"/>
      <c r="CQ760" s="393"/>
      <c r="CR760" s="393"/>
      <c r="CS760" s="393"/>
      <c r="CT760" s="393"/>
      <c r="CU760" s="393"/>
      <c r="CV760" s="393"/>
      <c r="CW760" s="393"/>
      <c r="CX760" s="393"/>
      <c r="CY760" s="393"/>
      <c r="CZ760" s="393"/>
    </row>
    <row r="761" ht="25.15" customHeight="true" x14ac:dyDescent="0.2">
      <c r="C761" s="1155"/>
      <c r="D761" s="1155"/>
      <c r="E761" s="671"/>
      <c r="F761" s="671"/>
      <c r="G761" s="671"/>
      <c r="H761" s="1155"/>
      <c r="I761" s="1155"/>
      <c r="J761" s="671"/>
      <c r="K761" s="671"/>
      <c r="L761" s="671"/>
      <c r="M761" s="1155"/>
      <c r="N761" s="1155"/>
      <c r="O761" s="671"/>
      <c r="P761" s="671"/>
      <c r="Q761" s="671"/>
      <c r="BA761" s="393"/>
      <c r="BB761" s="470"/>
      <c r="BC761" s="393"/>
      <c r="BD761" s="393"/>
      <c r="BE761" s="393"/>
      <c r="BF761" s="393"/>
      <c r="BG761" s="393"/>
      <c r="BH761" s="393"/>
      <c r="BI761" s="393"/>
      <c r="BJ761" s="393"/>
      <c r="BK761" s="393"/>
      <c r="BL761" s="393"/>
      <c r="BM761" s="393"/>
      <c r="BN761" s="393"/>
      <c r="BO761" s="393"/>
      <c r="BP761" s="393"/>
      <c r="BQ761" s="393"/>
      <c r="BR761" s="393"/>
      <c r="BS761" s="393"/>
      <c r="BT761" s="393"/>
      <c r="BU761" s="393"/>
      <c r="BV761" s="393"/>
      <c r="BW761" s="393"/>
      <c r="BX761" s="393"/>
      <c r="BY761" s="393"/>
      <c r="BZ761" s="393"/>
      <c r="CA761" s="393"/>
      <c r="CB761" s="393"/>
      <c r="CC761" s="393"/>
      <c r="CD761" s="393"/>
      <c r="CE761" s="393"/>
      <c r="CF761" s="393"/>
      <c r="CG761" s="393"/>
      <c r="CH761" s="393"/>
      <c r="CI761" s="393"/>
      <c r="CJ761" s="393"/>
      <c r="CK761" s="393"/>
      <c r="CL761" s="393"/>
      <c r="CM761" s="393"/>
      <c r="CN761" s="393"/>
      <c r="CO761" s="393"/>
      <c r="CP761" s="393"/>
      <c r="CQ761" s="393"/>
      <c r="CR761" s="393"/>
      <c r="CS761" s="393"/>
      <c r="CT761" s="393"/>
      <c r="CU761" s="393"/>
      <c r="CV761" s="393"/>
      <c r="CW761" s="393"/>
      <c r="CX761" s="393"/>
      <c r="CY761" s="393"/>
      <c r="CZ761" s="393"/>
    </row>
    <row r="762" ht="25.15" customHeight="true" x14ac:dyDescent="0.2">
      <c r="C762" s="1155"/>
      <c r="D762" s="1155"/>
      <c r="E762" s="671"/>
      <c r="F762" s="671"/>
      <c r="G762" s="671"/>
      <c r="H762" s="1155"/>
      <c r="I762" s="1155"/>
      <c r="J762" s="671"/>
      <c r="K762" s="671"/>
      <c r="L762" s="671"/>
      <c r="M762" s="1155"/>
      <c r="N762" s="1155"/>
      <c r="O762" s="671"/>
      <c r="P762" s="671"/>
      <c r="Q762" s="671"/>
      <c r="BA762" s="393"/>
      <c r="BB762" s="470"/>
      <c r="BC762" s="393"/>
      <c r="BD762" s="393"/>
      <c r="BE762" s="393"/>
      <c r="BF762" s="393"/>
      <c r="BG762" s="393"/>
      <c r="BH762" s="393"/>
      <c r="BI762" s="393"/>
      <c r="BJ762" s="393"/>
      <c r="BK762" s="393"/>
      <c r="BL762" s="393"/>
      <c r="BM762" s="393"/>
      <c r="BN762" s="393"/>
      <c r="BO762" s="393"/>
      <c r="BP762" s="393"/>
      <c r="BQ762" s="393"/>
      <c r="BR762" s="393"/>
      <c r="BS762" s="393"/>
      <c r="BT762" s="393"/>
      <c r="BU762" s="393"/>
      <c r="BV762" s="393"/>
      <c r="BW762" s="393"/>
      <c r="BX762" s="393"/>
      <c r="BY762" s="393"/>
      <c r="BZ762" s="393"/>
      <c r="CA762" s="393"/>
      <c r="CB762" s="393"/>
      <c r="CC762" s="393"/>
      <c r="CD762" s="393"/>
      <c r="CE762" s="393"/>
      <c r="CF762" s="393"/>
      <c r="CG762" s="393"/>
      <c r="CH762" s="393"/>
      <c r="CI762" s="393"/>
      <c r="CJ762" s="393"/>
      <c r="CK762" s="393"/>
      <c r="CL762" s="393"/>
      <c r="CM762" s="393"/>
      <c r="CN762" s="393"/>
      <c r="CO762" s="393"/>
      <c r="CP762" s="393"/>
      <c r="CQ762" s="393"/>
      <c r="CR762" s="393"/>
      <c r="CS762" s="393"/>
      <c r="CT762" s="393"/>
      <c r="CU762" s="393"/>
      <c r="CV762" s="393"/>
      <c r="CW762" s="393"/>
      <c r="CX762" s="393"/>
      <c r="CY762" s="393"/>
      <c r="CZ762" s="393"/>
    </row>
    <row r="763" ht="25.15" customHeight="true" x14ac:dyDescent="0.2">
      <c r="C763" s="1155"/>
      <c r="D763" s="1155"/>
      <c r="E763" s="671"/>
      <c r="F763" s="671"/>
      <c r="G763" s="671"/>
      <c r="H763" s="1155"/>
      <c r="I763" s="1155"/>
      <c r="J763" s="671"/>
      <c r="K763" s="671"/>
      <c r="L763" s="671"/>
      <c r="M763" s="1155"/>
      <c r="N763" s="1155"/>
      <c r="O763" s="671"/>
      <c r="P763" s="671"/>
      <c r="Q763" s="671"/>
      <c r="BA763" s="393"/>
      <c r="BB763" s="470"/>
      <c r="BC763" s="393"/>
      <c r="BD763" s="393"/>
      <c r="BE763" s="393"/>
      <c r="BF763" s="393"/>
      <c r="BG763" s="393"/>
      <c r="BH763" s="393"/>
      <c r="BI763" s="393"/>
      <c r="BJ763" s="393"/>
      <c r="BK763" s="393"/>
      <c r="BL763" s="393"/>
      <c r="BM763" s="393"/>
      <c r="BN763" s="393"/>
      <c r="BO763" s="393"/>
      <c r="BP763" s="393"/>
      <c r="BQ763" s="393"/>
      <c r="BR763" s="393"/>
      <c r="BS763" s="393"/>
      <c r="BT763" s="393"/>
      <c r="BU763" s="393"/>
      <c r="BV763" s="393"/>
      <c r="BW763" s="393"/>
      <c r="BX763" s="393"/>
      <c r="BY763" s="393"/>
      <c r="BZ763" s="393"/>
      <c r="CA763" s="393"/>
      <c r="CB763" s="393"/>
      <c r="CC763" s="393"/>
      <c r="CD763" s="393"/>
      <c r="CE763" s="393"/>
      <c r="CF763" s="393"/>
      <c r="CG763" s="393"/>
      <c r="CH763" s="393"/>
      <c r="CI763" s="393"/>
      <c r="CJ763" s="393"/>
      <c r="CK763" s="393"/>
      <c r="CL763" s="393"/>
      <c r="CM763" s="393"/>
      <c r="CN763" s="393"/>
      <c r="CO763" s="393"/>
      <c r="CP763" s="393"/>
      <c r="CQ763" s="393"/>
      <c r="CR763" s="393"/>
      <c r="CS763" s="393"/>
      <c r="CT763" s="393"/>
      <c r="CU763" s="393"/>
      <c r="CV763" s="393"/>
      <c r="CW763" s="393"/>
      <c r="CX763" s="393"/>
      <c r="CY763" s="393"/>
      <c r="CZ763" s="393"/>
    </row>
    <row r="764" ht="25.15" customHeight="true" x14ac:dyDescent="0.2">
      <c r="C764" s="1155"/>
      <c r="D764" s="1155"/>
      <c r="E764" s="671"/>
      <c r="F764" s="671"/>
      <c r="G764" s="671"/>
      <c r="H764" s="1155"/>
      <c r="I764" s="1155"/>
      <c r="J764" s="671"/>
      <c r="K764" s="671"/>
      <c r="L764" s="671"/>
      <c r="M764" s="1155"/>
      <c r="N764" s="1155"/>
      <c r="O764" s="671"/>
      <c r="P764" s="671"/>
      <c r="Q764" s="671"/>
      <c r="BA764" s="393"/>
      <c r="BB764" s="470"/>
      <c r="BC764" s="393"/>
      <c r="BD764" s="393"/>
      <c r="BE764" s="393"/>
      <c r="BF764" s="393"/>
      <c r="BG764" s="393"/>
      <c r="BH764" s="393"/>
      <c r="BI764" s="393"/>
      <c r="BJ764" s="393"/>
      <c r="BK764" s="393"/>
      <c r="BL764" s="393"/>
      <c r="BM764" s="393"/>
      <c r="BN764" s="393"/>
      <c r="BO764" s="393"/>
      <c r="BP764" s="393"/>
      <c r="BQ764" s="393"/>
      <c r="BR764" s="393"/>
      <c r="BS764" s="393"/>
      <c r="BT764" s="393"/>
      <c r="BU764" s="393"/>
      <c r="BV764" s="393"/>
      <c r="BW764" s="393"/>
      <c r="BX764" s="393"/>
      <c r="BY764" s="393"/>
      <c r="BZ764" s="393"/>
      <c r="CA764" s="393"/>
      <c r="CB764" s="393"/>
      <c r="CC764" s="393"/>
      <c r="CD764" s="393"/>
      <c r="CE764" s="393"/>
      <c r="CF764" s="393"/>
      <c r="CG764" s="393"/>
      <c r="CH764" s="393"/>
      <c r="CI764" s="393"/>
      <c r="CJ764" s="393"/>
      <c r="CK764" s="393"/>
      <c r="CL764" s="393"/>
      <c r="CM764" s="393"/>
      <c r="CN764" s="393"/>
      <c r="CO764" s="393"/>
      <c r="CP764" s="393"/>
      <c r="CQ764" s="393"/>
      <c r="CR764" s="393"/>
      <c r="CS764" s="393"/>
      <c r="CT764" s="393"/>
      <c r="CU764" s="393"/>
      <c r="CV764" s="393"/>
      <c r="CW764" s="393"/>
      <c r="CX764" s="393"/>
      <c r="CY764" s="393"/>
      <c r="CZ764" s="393"/>
    </row>
    <row r="765" ht="25.15" customHeight="true" x14ac:dyDescent="0.2">
      <c r="C765" s="1155"/>
      <c r="D765" s="1155"/>
      <c r="E765" s="671"/>
      <c r="F765" s="671"/>
      <c r="G765" s="671"/>
      <c r="H765" s="1155"/>
      <c r="I765" s="1155"/>
      <c r="J765" s="671"/>
      <c r="K765" s="671"/>
      <c r="L765" s="671"/>
      <c r="M765" s="1155"/>
      <c r="N765" s="1155"/>
      <c r="O765" s="671"/>
      <c r="P765" s="671"/>
      <c r="Q765" s="671"/>
      <c r="BA765" s="393"/>
      <c r="BB765" s="470"/>
      <c r="BC765" s="393"/>
      <c r="BD765" s="393"/>
      <c r="BE765" s="393"/>
      <c r="BF765" s="393"/>
      <c r="BG765" s="393"/>
      <c r="BH765" s="393"/>
      <c r="BI765" s="393"/>
      <c r="BJ765" s="393"/>
      <c r="BK765" s="393"/>
      <c r="BL765" s="393"/>
      <c r="BM765" s="393"/>
      <c r="BN765" s="393"/>
      <c r="BO765" s="393"/>
      <c r="BP765" s="393"/>
      <c r="BQ765" s="393"/>
      <c r="BR765" s="393"/>
      <c r="BS765" s="393"/>
      <c r="BT765" s="393"/>
      <c r="BU765" s="393"/>
      <c r="BV765" s="393"/>
      <c r="BW765" s="393"/>
      <c r="BX765" s="393"/>
      <c r="BY765" s="393"/>
      <c r="BZ765" s="393"/>
      <c r="CA765" s="393"/>
      <c r="CB765" s="393"/>
      <c r="CC765" s="393"/>
      <c r="CD765" s="393"/>
      <c r="CE765" s="393"/>
      <c r="CF765" s="393"/>
      <c r="CG765" s="393"/>
      <c r="CH765" s="393"/>
      <c r="CI765" s="393"/>
      <c r="CJ765" s="393"/>
      <c r="CK765" s="393"/>
      <c r="CL765" s="393"/>
      <c r="CM765" s="393"/>
      <c r="CN765" s="393"/>
      <c r="CO765" s="393"/>
      <c r="CP765" s="393"/>
      <c r="CQ765" s="393"/>
      <c r="CR765" s="393"/>
      <c r="CS765" s="393"/>
      <c r="CT765" s="393"/>
      <c r="CU765" s="393"/>
      <c r="CV765" s="393"/>
      <c r="CW765" s="393"/>
      <c r="CX765" s="393"/>
      <c r="CY765" s="393"/>
      <c r="CZ765" s="393"/>
    </row>
    <row r="766" ht="25.15" customHeight="true" x14ac:dyDescent="0.2">
      <c r="C766" s="1155"/>
      <c r="D766" s="1155"/>
      <c r="E766" s="671"/>
      <c r="F766" s="671"/>
      <c r="G766" s="671"/>
      <c r="H766" s="1155"/>
      <c r="I766" s="1155"/>
      <c r="J766" s="671"/>
      <c r="K766" s="671"/>
      <c r="L766" s="671"/>
      <c r="M766" s="1155"/>
      <c r="N766" s="1155"/>
      <c r="O766" s="671"/>
      <c r="P766" s="671"/>
      <c r="Q766" s="671"/>
      <c r="BA766" s="393"/>
      <c r="BB766" s="470"/>
      <c r="BC766" s="393"/>
      <c r="BD766" s="393"/>
      <c r="BE766" s="393"/>
      <c r="BF766" s="393"/>
      <c r="BG766" s="393"/>
      <c r="BH766" s="393"/>
      <c r="BI766" s="393"/>
      <c r="BJ766" s="393"/>
      <c r="BK766" s="393"/>
      <c r="BL766" s="393"/>
      <c r="BM766" s="393"/>
      <c r="BN766" s="393"/>
      <c r="BO766" s="393"/>
      <c r="BP766" s="393"/>
      <c r="BQ766" s="393"/>
      <c r="BR766" s="393"/>
      <c r="BS766" s="393"/>
      <c r="BT766" s="393"/>
      <c r="BU766" s="393"/>
      <c r="BV766" s="393"/>
      <c r="BW766" s="393"/>
      <c r="BX766" s="393"/>
      <c r="BY766" s="393"/>
      <c r="BZ766" s="393"/>
      <c r="CA766" s="393"/>
      <c r="CB766" s="393"/>
      <c r="CC766" s="393"/>
      <c r="CD766" s="393"/>
      <c r="CE766" s="393"/>
      <c r="CF766" s="393"/>
      <c r="CG766" s="393"/>
      <c r="CH766" s="393"/>
      <c r="CI766" s="393"/>
      <c r="CJ766" s="393"/>
      <c r="CK766" s="393"/>
      <c r="CL766" s="393"/>
      <c r="CM766" s="393"/>
      <c r="CN766" s="393"/>
      <c r="CO766" s="393"/>
      <c r="CP766" s="393"/>
      <c r="CQ766" s="393"/>
      <c r="CR766" s="393"/>
      <c r="CS766" s="393"/>
      <c r="CT766" s="393"/>
      <c r="CU766" s="393"/>
      <c r="CV766" s="393"/>
      <c r="CW766" s="393"/>
      <c r="CX766" s="393"/>
      <c r="CY766" s="393"/>
      <c r="CZ766" s="393"/>
    </row>
    <row r="767" ht="25.15" customHeight="true" x14ac:dyDescent="0.2">
      <c r="C767" s="1155"/>
      <c r="D767" s="1155"/>
      <c r="E767" s="671"/>
      <c r="F767" s="671"/>
      <c r="G767" s="671"/>
      <c r="H767" s="1155"/>
      <c r="I767" s="1155"/>
      <c r="J767" s="671"/>
      <c r="K767" s="671"/>
      <c r="L767" s="671"/>
      <c r="M767" s="1155"/>
      <c r="N767" s="1155"/>
      <c r="O767" s="671"/>
      <c r="P767" s="671"/>
      <c r="Q767" s="671"/>
      <c r="BA767" s="393"/>
      <c r="BB767" s="470"/>
      <c r="BC767" s="393"/>
      <c r="BD767" s="393"/>
      <c r="BE767" s="393"/>
      <c r="BF767" s="393"/>
      <c r="BG767" s="393"/>
      <c r="BH767" s="393"/>
      <c r="BI767" s="393"/>
      <c r="BJ767" s="393"/>
      <c r="BK767" s="393"/>
      <c r="BL767" s="393"/>
      <c r="BM767" s="393"/>
      <c r="BN767" s="393"/>
      <c r="BO767" s="393"/>
      <c r="BP767" s="393"/>
      <c r="BQ767" s="393"/>
      <c r="BR767" s="393"/>
      <c r="BS767" s="393"/>
      <c r="BT767" s="393"/>
      <c r="BU767" s="393"/>
      <c r="BV767" s="393"/>
      <c r="BW767" s="393"/>
      <c r="BX767" s="393"/>
      <c r="BY767" s="393"/>
      <c r="BZ767" s="393"/>
      <c r="CA767" s="393"/>
      <c r="CB767" s="393"/>
      <c r="CC767" s="393"/>
      <c r="CD767" s="393"/>
      <c r="CE767" s="393"/>
      <c r="CF767" s="393"/>
      <c r="CG767" s="393"/>
      <c r="CH767" s="393"/>
      <c r="CI767" s="393"/>
      <c r="CJ767" s="393"/>
      <c r="CK767" s="393"/>
      <c r="CL767" s="393"/>
      <c r="CM767" s="393"/>
      <c r="CN767" s="393"/>
      <c r="CO767" s="393"/>
      <c r="CP767" s="393"/>
      <c r="CQ767" s="393"/>
      <c r="CR767" s="393"/>
      <c r="CS767" s="393"/>
      <c r="CT767" s="393"/>
      <c r="CU767" s="393"/>
      <c r="CV767" s="393"/>
      <c r="CW767" s="393"/>
      <c r="CX767" s="393"/>
      <c r="CY767" s="393"/>
      <c r="CZ767" s="393"/>
    </row>
    <row r="768" ht="25.15" customHeight="true" x14ac:dyDescent="0.2">
      <c r="C768" s="1155"/>
      <c r="D768" s="1155"/>
      <c r="E768" s="671"/>
      <c r="F768" s="671"/>
      <c r="G768" s="671"/>
      <c r="H768" s="1155"/>
      <c r="I768" s="1155"/>
      <c r="J768" s="671"/>
      <c r="K768" s="671"/>
      <c r="L768" s="671"/>
      <c r="M768" s="1155"/>
      <c r="N768" s="1155"/>
      <c r="O768" s="671"/>
      <c r="P768" s="671"/>
      <c r="Q768" s="671"/>
      <c r="BA768" s="391"/>
      <c r="BB768" s="471"/>
      <c r="BC768" s="391"/>
      <c r="BD768" s="391"/>
      <c r="BE768" s="391"/>
      <c r="BF768" s="391"/>
      <c r="BG768" s="391"/>
      <c r="BH768" s="391"/>
      <c r="BI768" s="391"/>
      <c r="BJ768" s="391"/>
      <c r="BK768" s="391"/>
      <c r="BL768" s="391"/>
      <c r="BM768" s="391"/>
      <c r="BN768" s="391"/>
      <c r="BO768" s="391"/>
      <c r="BP768" s="391"/>
      <c r="BQ768" s="391"/>
      <c r="BR768" s="391"/>
      <c r="BS768" s="391"/>
      <c r="BT768" s="391"/>
      <c r="BU768" s="391"/>
      <c r="BV768" s="391"/>
      <c r="BW768" s="391"/>
      <c r="BX768" s="391"/>
      <c r="BY768" s="391"/>
      <c r="BZ768" s="391"/>
      <c r="CA768" s="391"/>
      <c r="CB768" s="391"/>
      <c r="CC768" s="391"/>
      <c r="CD768" s="391"/>
      <c r="CE768" s="391"/>
      <c r="CF768" s="391"/>
      <c r="CG768" s="391"/>
      <c r="CH768" s="391"/>
      <c r="CI768" s="391"/>
      <c r="CJ768" s="391"/>
      <c r="CK768" s="391"/>
      <c r="CL768" s="391"/>
      <c r="CM768" s="391"/>
      <c r="CN768" s="391"/>
      <c r="CO768" s="391"/>
      <c r="CP768" s="391"/>
      <c r="CQ768" s="391"/>
      <c r="CR768" s="391"/>
      <c r="CS768" s="391"/>
      <c r="CT768" s="391"/>
      <c r="CU768" s="391"/>
      <c r="CV768" s="391"/>
      <c r="CW768" s="391"/>
      <c r="CX768" s="391"/>
      <c r="CY768" s="391"/>
      <c r="CZ768" s="391"/>
    </row>
    <row r="769" ht="25.15" customHeight="true" x14ac:dyDescent="0.2">
      <c r="C769" s="1155"/>
      <c r="D769" s="1155"/>
      <c r="E769" s="671"/>
      <c r="F769" s="671"/>
      <c r="G769" s="671"/>
      <c r="H769" s="1155"/>
      <c r="I769" s="1155"/>
      <c r="J769" s="671"/>
      <c r="K769" s="671"/>
      <c r="L769" s="671"/>
      <c r="M769" s="1155"/>
      <c r="N769" s="1155"/>
      <c r="O769" s="671"/>
      <c r="P769" s="671"/>
      <c r="Q769" s="671"/>
      <c r="BA769" s="391"/>
      <c r="BB769" s="471"/>
      <c r="BC769" s="391"/>
      <c r="BD769" s="391"/>
      <c r="BE769" s="391"/>
      <c r="BF769" s="391"/>
      <c r="BG769" s="391"/>
      <c r="BH769" s="391"/>
      <c r="BI769" s="391"/>
      <c r="BJ769" s="391"/>
      <c r="BK769" s="391"/>
      <c r="BL769" s="391"/>
      <c r="BM769" s="391"/>
      <c r="BN769" s="391"/>
      <c r="BO769" s="391"/>
      <c r="BP769" s="391"/>
      <c r="BQ769" s="391"/>
      <c r="BR769" s="391"/>
      <c r="BS769" s="391"/>
      <c r="BT769" s="391"/>
      <c r="BU769" s="391"/>
      <c r="BV769" s="391"/>
      <c r="BW769" s="391"/>
      <c r="BX769" s="391"/>
      <c r="BY769" s="391"/>
      <c r="BZ769" s="391"/>
      <c r="CA769" s="391"/>
      <c r="CB769" s="391"/>
      <c r="CC769" s="391"/>
      <c r="CD769" s="391"/>
      <c r="CE769" s="391"/>
      <c r="CF769" s="391"/>
      <c r="CG769" s="391"/>
      <c r="CH769" s="391"/>
      <c r="CI769" s="391"/>
      <c r="CJ769" s="391"/>
      <c r="CK769" s="391"/>
      <c r="CL769" s="391"/>
      <c r="CM769" s="391"/>
      <c r="CN769" s="391"/>
      <c r="CO769" s="391"/>
      <c r="CP769" s="391"/>
      <c r="CQ769" s="391"/>
      <c r="CR769" s="391"/>
      <c r="CS769" s="391"/>
      <c r="CT769" s="391"/>
      <c r="CU769" s="391"/>
      <c r="CV769" s="391"/>
      <c r="CW769" s="391"/>
      <c r="CX769" s="391"/>
      <c r="CY769" s="391"/>
      <c r="CZ769" s="391"/>
    </row>
    <row r="770" ht="25.15" customHeight="true" x14ac:dyDescent="0.2">
      <c r="C770" s="1155"/>
      <c r="D770" s="1155"/>
      <c r="E770" s="671"/>
      <c r="F770" s="671"/>
      <c r="G770" s="671"/>
      <c r="H770" s="1155"/>
      <c r="I770" s="1155"/>
      <c r="J770" s="671"/>
      <c r="K770" s="671"/>
      <c r="L770" s="671"/>
      <c r="M770" s="1155"/>
      <c r="N770" s="1155"/>
      <c r="O770" s="671"/>
      <c r="P770" s="671"/>
      <c r="Q770" s="671"/>
      <c r="BA770" s="391"/>
      <c r="BB770" s="471"/>
      <c r="BC770" s="391"/>
      <c r="BD770" s="391"/>
      <c r="BE770" s="391"/>
      <c r="BF770" s="391"/>
      <c r="BG770" s="391"/>
      <c r="BH770" s="391"/>
      <c r="BI770" s="391"/>
      <c r="BJ770" s="391"/>
      <c r="BK770" s="391"/>
      <c r="BL770" s="391"/>
      <c r="BM770" s="391"/>
      <c r="BN770" s="391"/>
      <c r="BO770" s="391"/>
      <c r="BP770" s="391"/>
      <c r="BQ770" s="391"/>
      <c r="BR770" s="391"/>
      <c r="BS770" s="391"/>
      <c r="BT770" s="391"/>
      <c r="BU770" s="391"/>
      <c r="BV770" s="391"/>
      <c r="BW770" s="391"/>
      <c r="BX770" s="391"/>
      <c r="BY770" s="391"/>
      <c r="BZ770" s="391"/>
      <c r="CA770" s="391"/>
      <c r="CB770" s="391"/>
      <c r="CC770" s="391"/>
      <c r="CD770" s="391"/>
      <c r="CE770" s="391"/>
      <c r="CF770" s="391"/>
      <c r="CG770" s="391"/>
      <c r="CH770" s="391"/>
      <c r="CI770" s="391"/>
      <c r="CJ770" s="391"/>
      <c r="CK770" s="391"/>
      <c r="CL770" s="391"/>
      <c r="CM770" s="391"/>
      <c r="CN770" s="391"/>
      <c r="CO770" s="391"/>
      <c r="CP770" s="391"/>
      <c r="CQ770" s="391"/>
      <c r="CR770" s="391"/>
      <c r="CS770" s="391"/>
      <c r="CT770" s="391"/>
      <c r="CU770" s="391"/>
      <c r="CV770" s="391"/>
      <c r="CW770" s="391"/>
      <c r="CX770" s="391"/>
      <c r="CY770" s="391"/>
      <c r="CZ770" s="391"/>
    </row>
    <row r="771" ht="25.15" customHeight="true" x14ac:dyDescent="0.2">
      <c r="C771" s="1155"/>
      <c r="D771" s="1155"/>
      <c r="E771" s="671"/>
      <c r="F771" s="671"/>
      <c r="G771" s="671"/>
      <c r="H771" s="1155"/>
      <c r="I771" s="1155"/>
      <c r="J771" s="671"/>
      <c r="K771" s="671"/>
      <c r="L771" s="671"/>
      <c r="M771" s="1155"/>
      <c r="N771" s="1155"/>
      <c r="O771" s="671"/>
      <c r="P771" s="671"/>
      <c r="Q771" s="671"/>
      <c r="BA771" s="391"/>
      <c r="BB771" s="471"/>
      <c r="BC771" s="391"/>
      <c r="BD771" s="391"/>
      <c r="BE771" s="391"/>
      <c r="BF771" s="391"/>
      <c r="BG771" s="391"/>
      <c r="BH771" s="391"/>
      <c r="BI771" s="391"/>
      <c r="BJ771" s="391"/>
      <c r="BK771" s="391"/>
      <c r="BL771" s="391"/>
      <c r="BM771" s="391"/>
      <c r="BN771" s="391"/>
      <c r="BO771" s="391"/>
      <c r="BP771" s="391"/>
      <c r="BQ771" s="391"/>
      <c r="BR771" s="391"/>
      <c r="BS771" s="391"/>
      <c r="BT771" s="391"/>
      <c r="BU771" s="391"/>
      <c r="BV771" s="391"/>
      <c r="BW771" s="391"/>
      <c r="BX771" s="391"/>
      <c r="BY771" s="391"/>
      <c r="BZ771" s="391"/>
      <c r="CA771" s="391"/>
      <c r="CB771" s="391"/>
      <c r="CC771" s="391"/>
      <c r="CD771" s="391"/>
      <c r="CE771" s="391"/>
      <c r="CF771" s="391"/>
      <c r="CG771" s="391"/>
      <c r="CH771" s="391"/>
      <c r="CI771" s="391"/>
      <c r="CJ771" s="391"/>
      <c r="CK771" s="391"/>
      <c r="CL771" s="391"/>
      <c r="CM771" s="391"/>
      <c r="CN771" s="391"/>
      <c r="CO771" s="391"/>
      <c r="CP771" s="391"/>
      <c r="CQ771" s="391"/>
      <c r="CR771" s="391"/>
      <c r="CS771" s="391"/>
      <c r="CT771" s="391"/>
      <c r="CU771" s="391"/>
      <c r="CV771" s="391"/>
      <c r="CW771" s="391"/>
      <c r="CX771" s="391"/>
      <c r="CY771" s="391"/>
      <c r="CZ771" s="391"/>
    </row>
    <row r="772" ht="25.15" customHeight="true" x14ac:dyDescent="0.2">
      <c r="C772" s="1155"/>
      <c r="D772" s="1155"/>
      <c r="E772" s="671"/>
      <c r="F772" s="671"/>
      <c r="G772" s="671"/>
      <c r="H772" s="1155"/>
      <c r="I772" s="1155"/>
      <c r="J772" s="671"/>
      <c r="K772" s="671"/>
      <c r="L772" s="671"/>
      <c r="M772" s="1155"/>
      <c r="N772" s="1155"/>
      <c r="O772" s="671"/>
      <c r="P772" s="671"/>
      <c r="Q772" s="671"/>
      <c r="BA772" s="391"/>
      <c r="BB772" s="471"/>
      <c r="BC772" s="391"/>
      <c r="BD772" s="391"/>
      <c r="BE772" s="391"/>
      <c r="BF772" s="391"/>
      <c r="BG772" s="391"/>
      <c r="BH772" s="391"/>
      <c r="BI772" s="391"/>
      <c r="BJ772" s="391"/>
      <c r="BK772" s="391"/>
      <c r="BL772" s="391"/>
      <c r="BM772" s="391"/>
      <c r="BN772" s="391"/>
      <c r="BO772" s="391"/>
      <c r="BP772" s="391"/>
      <c r="BQ772" s="391"/>
      <c r="BR772" s="391"/>
      <c r="BS772" s="391"/>
      <c r="BT772" s="391"/>
      <c r="BU772" s="391"/>
      <c r="BV772" s="391"/>
      <c r="BW772" s="391"/>
      <c r="BX772" s="391"/>
      <c r="BY772" s="391"/>
      <c r="BZ772" s="391"/>
      <c r="CA772" s="391"/>
      <c r="CB772" s="391"/>
      <c r="CC772" s="391"/>
      <c r="CD772" s="391"/>
      <c r="CE772" s="391"/>
      <c r="CF772" s="391"/>
      <c r="CG772" s="391"/>
      <c r="CH772" s="391"/>
      <c r="CI772" s="391"/>
      <c r="CJ772" s="391"/>
      <c r="CK772" s="391"/>
      <c r="CL772" s="391"/>
      <c r="CM772" s="391"/>
      <c r="CN772" s="391"/>
      <c r="CO772" s="391"/>
      <c r="CP772" s="391"/>
      <c r="CQ772" s="391"/>
      <c r="CR772" s="391"/>
      <c r="CS772" s="391"/>
      <c r="CT772" s="391"/>
      <c r="CU772" s="391"/>
      <c r="CV772" s="391"/>
      <c r="CW772" s="391"/>
      <c r="CX772" s="391"/>
      <c r="CY772" s="391"/>
      <c r="CZ772" s="391"/>
    </row>
    <row r="773" ht="25.15" customHeight="true" x14ac:dyDescent="0.2">
      <c r="C773" s="1155"/>
      <c r="D773" s="1155"/>
      <c r="E773" s="671"/>
      <c r="F773" s="671"/>
      <c r="G773" s="671"/>
      <c r="H773" s="1155"/>
      <c r="I773" s="1155"/>
      <c r="J773" s="671"/>
      <c r="K773" s="671"/>
      <c r="L773" s="671"/>
      <c r="M773" s="1155"/>
      <c r="N773" s="1155"/>
      <c r="O773" s="671"/>
      <c r="P773" s="671"/>
      <c r="Q773" s="671"/>
      <c r="BA773" s="391"/>
      <c r="BB773" s="471"/>
      <c r="BC773" s="391"/>
      <c r="BD773" s="391"/>
      <c r="BE773" s="391"/>
      <c r="BF773" s="391"/>
      <c r="BG773" s="391"/>
      <c r="BH773" s="391"/>
      <c r="BI773" s="391"/>
      <c r="BJ773" s="391"/>
      <c r="BK773" s="391"/>
      <c r="BL773" s="391"/>
      <c r="BM773" s="391"/>
      <c r="BN773" s="391"/>
      <c r="BO773" s="391"/>
      <c r="BP773" s="391"/>
      <c r="BQ773" s="391"/>
      <c r="BR773" s="391"/>
      <c r="BS773" s="391"/>
      <c r="BT773" s="391"/>
      <c r="BU773" s="391"/>
      <c r="BV773" s="391"/>
      <c r="BW773" s="391"/>
      <c r="BX773" s="391"/>
      <c r="BY773" s="391"/>
      <c r="BZ773" s="391"/>
      <c r="CA773" s="391"/>
      <c r="CB773" s="391"/>
      <c r="CC773" s="391"/>
      <c r="CD773" s="391"/>
      <c r="CE773" s="391"/>
      <c r="CF773" s="391"/>
      <c r="CG773" s="391"/>
      <c r="CH773" s="391"/>
      <c r="CI773" s="391"/>
      <c r="CJ773" s="391"/>
      <c r="CK773" s="391"/>
      <c r="CL773" s="391"/>
      <c r="CM773" s="391"/>
      <c r="CN773" s="391"/>
      <c r="CO773" s="391"/>
      <c r="CP773" s="391"/>
      <c r="CQ773" s="391"/>
      <c r="CR773" s="391"/>
      <c r="CS773" s="391"/>
      <c r="CT773" s="391"/>
      <c r="CU773" s="391"/>
      <c r="CV773" s="391"/>
      <c r="CW773" s="391"/>
      <c r="CX773" s="391"/>
      <c r="CY773" s="391"/>
      <c r="CZ773" s="391"/>
    </row>
    <row r="774" ht="25.15" customHeight="true" x14ac:dyDescent="0.2">
      <c r="C774" s="1155"/>
      <c r="D774" s="1155"/>
      <c r="E774" s="671"/>
      <c r="F774" s="671"/>
      <c r="G774" s="671"/>
      <c r="H774" s="1155"/>
      <c r="I774" s="1155"/>
      <c r="J774" s="671"/>
      <c r="K774" s="671"/>
      <c r="L774" s="671"/>
      <c r="M774" s="1155"/>
      <c r="N774" s="1155"/>
      <c r="O774" s="671"/>
      <c r="P774" s="671"/>
      <c r="Q774" s="671"/>
      <c r="BA774" s="391"/>
      <c r="BB774" s="471"/>
      <c r="BC774" s="391"/>
      <c r="BD774" s="391"/>
      <c r="BE774" s="391"/>
      <c r="BF774" s="391"/>
      <c r="BG774" s="391"/>
      <c r="BH774" s="391"/>
      <c r="BI774" s="391"/>
      <c r="BJ774" s="391"/>
      <c r="BK774" s="391"/>
      <c r="BL774" s="391"/>
      <c r="BM774" s="391"/>
      <c r="BN774" s="391"/>
      <c r="BO774" s="391"/>
      <c r="BP774" s="391"/>
      <c r="BQ774" s="391"/>
      <c r="BR774" s="391"/>
      <c r="BS774" s="391"/>
      <c r="BT774" s="391"/>
      <c r="BU774" s="391"/>
      <c r="BV774" s="391"/>
      <c r="BW774" s="391"/>
      <c r="BX774" s="391"/>
      <c r="BY774" s="391"/>
      <c r="BZ774" s="391"/>
      <c r="CA774" s="391"/>
      <c r="CB774" s="391"/>
      <c r="CC774" s="391"/>
      <c r="CD774" s="391"/>
      <c r="CE774" s="391"/>
      <c r="CF774" s="391"/>
      <c r="CG774" s="391"/>
      <c r="CH774" s="391"/>
      <c r="CI774" s="391"/>
      <c r="CJ774" s="391"/>
      <c r="CK774" s="391"/>
      <c r="CL774" s="391"/>
      <c r="CM774" s="391"/>
      <c r="CN774" s="391"/>
      <c r="CO774" s="391"/>
      <c r="CP774" s="391"/>
      <c r="CQ774" s="391"/>
      <c r="CR774" s="391"/>
      <c r="CS774" s="391"/>
      <c r="CT774" s="391"/>
      <c r="CU774" s="391"/>
      <c r="CV774" s="391"/>
      <c r="CW774" s="391"/>
      <c r="CX774" s="391"/>
      <c r="CY774" s="391"/>
      <c r="CZ774" s="391"/>
    </row>
    <row r="775" ht="25.15" customHeight="true" x14ac:dyDescent="0.2">
      <c r="C775" s="1155"/>
      <c r="D775" s="1155"/>
      <c r="E775" s="671"/>
      <c r="F775" s="671"/>
      <c r="G775" s="671"/>
      <c r="H775" s="1155"/>
      <c r="I775" s="1155"/>
      <c r="J775" s="671"/>
      <c r="K775" s="671"/>
      <c r="L775" s="671"/>
      <c r="M775" s="1155"/>
      <c r="N775" s="1155"/>
      <c r="O775" s="671"/>
      <c r="P775" s="671"/>
      <c r="Q775" s="671"/>
      <c r="BA775" s="391"/>
      <c r="BB775" s="471"/>
      <c r="BC775" s="391"/>
      <c r="BD775" s="391"/>
      <c r="BE775" s="391"/>
      <c r="BF775" s="391"/>
      <c r="BG775" s="391"/>
      <c r="BH775" s="391"/>
      <c r="BI775" s="391"/>
      <c r="BJ775" s="391"/>
      <c r="BK775" s="391"/>
      <c r="BL775" s="391"/>
      <c r="BM775" s="391"/>
      <c r="BN775" s="391"/>
      <c r="BO775" s="391"/>
      <c r="BP775" s="391"/>
      <c r="BQ775" s="391"/>
      <c r="BR775" s="391"/>
      <c r="BS775" s="391"/>
      <c r="BT775" s="391"/>
      <c r="BU775" s="391"/>
      <c r="BV775" s="391"/>
      <c r="BW775" s="391"/>
      <c r="BX775" s="391"/>
      <c r="BY775" s="391"/>
      <c r="BZ775" s="391"/>
      <c r="CA775" s="391"/>
      <c r="CB775" s="391"/>
      <c r="CC775" s="391"/>
      <c r="CD775" s="391"/>
      <c r="CE775" s="391"/>
      <c r="CF775" s="391"/>
      <c r="CG775" s="391"/>
      <c r="CH775" s="391"/>
      <c r="CI775" s="391"/>
      <c r="CJ775" s="391"/>
      <c r="CK775" s="391"/>
      <c r="CL775" s="391"/>
      <c r="CM775" s="391"/>
      <c r="CN775" s="391"/>
      <c r="CO775" s="391"/>
      <c r="CP775" s="391"/>
      <c r="CQ775" s="391"/>
      <c r="CR775" s="391"/>
      <c r="CS775" s="391"/>
      <c r="CT775" s="391"/>
      <c r="CU775" s="391"/>
      <c r="CV775" s="391"/>
      <c r="CW775" s="391"/>
      <c r="CX775" s="391"/>
      <c r="CY775" s="391"/>
      <c r="CZ775" s="391"/>
    </row>
    <row r="776" ht="25.15" customHeight="true" x14ac:dyDescent="0.2">
      <c r="C776" s="1155"/>
      <c r="D776" s="1155"/>
      <c r="E776" s="671"/>
      <c r="F776" s="671"/>
      <c r="G776" s="671"/>
      <c r="H776" s="1155"/>
      <c r="I776" s="1155"/>
      <c r="J776" s="671"/>
      <c r="K776" s="671"/>
      <c r="L776" s="671"/>
      <c r="M776" s="1155"/>
      <c r="N776" s="1155"/>
      <c r="O776" s="671"/>
      <c r="P776" s="671"/>
      <c r="Q776" s="671"/>
      <c r="BA776" s="391"/>
      <c r="BB776" s="471"/>
      <c r="BC776" s="391"/>
      <c r="BD776" s="391"/>
      <c r="BE776" s="391"/>
      <c r="BF776" s="391"/>
      <c r="BG776" s="391"/>
      <c r="BH776" s="391"/>
      <c r="BI776" s="391"/>
      <c r="BJ776" s="391"/>
      <c r="BK776" s="391"/>
      <c r="BL776" s="391"/>
      <c r="BM776" s="391"/>
      <c r="BN776" s="391"/>
      <c r="BO776" s="391"/>
      <c r="BP776" s="391"/>
      <c r="BQ776" s="391"/>
      <c r="BR776" s="391"/>
      <c r="BS776" s="391"/>
      <c r="BT776" s="391"/>
      <c r="BU776" s="391"/>
      <c r="BV776" s="391"/>
      <c r="BW776" s="391"/>
      <c r="BX776" s="391"/>
      <c r="BY776" s="391"/>
      <c r="BZ776" s="391"/>
      <c r="CA776" s="391"/>
      <c r="CB776" s="391"/>
      <c r="CC776" s="391"/>
      <c r="CD776" s="391"/>
      <c r="CE776" s="391"/>
      <c r="CF776" s="391"/>
      <c r="CG776" s="391"/>
      <c r="CH776" s="391"/>
      <c r="CI776" s="391"/>
      <c r="CJ776" s="391"/>
      <c r="CK776" s="391"/>
      <c r="CL776" s="391"/>
      <c r="CM776" s="391"/>
      <c r="CN776" s="391"/>
      <c r="CO776" s="391"/>
      <c r="CP776" s="391"/>
      <c r="CQ776" s="391"/>
      <c r="CR776" s="391"/>
      <c r="CS776" s="391"/>
      <c r="CT776" s="391"/>
      <c r="CU776" s="391"/>
      <c r="CV776" s="391"/>
      <c r="CW776" s="391"/>
      <c r="CX776" s="391"/>
      <c r="CY776" s="391"/>
      <c r="CZ776" s="391"/>
    </row>
    <row r="777" ht="25.15" customHeight="true" x14ac:dyDescent="0.2">
      <c r="C777" s="1155"/>
      <c r="D777" s="1155"/>
      <c r="E777" s="671"/>
      <c r="F777" s="671"/>
      <c r="G777" s="671"/>
      <c r="H777" s="1155"/>
      <c r="I777" s="1155"/>
      <c r="J777" s="671"/>
      <c r="K777" s="671"/>
      <c r="L777" s="671"/>
      <c r="M777" s="1155"/>
      <c r="N777" s="1155"/>
      <c r="O777" s="671"/>
      <c r="P777" s="671"/>
      <c r="Q777" s="671"/>
      <c r="BA777" s="391"/>
      <c r="BB777" s="471"/>
      <c r="BC777" s="391"/>
      <c r="BD777" s="391"/>
      <c r="BE777" s="391"/>
      <c r="BF777" s="391"/>
      <c r="BG777" s="391"/>
      <c r="BH777" s="391"/>
      <c r="BI777" s="391"/>
      <c r="BJ777" s="391"/>
      <c r="BK777" s="391"/>
      <c r="BL777" s="391"/>
      <c r="BM777" s="391"/>
      <c r="BN777" s="391"/>
      <c r="BO777" s="391"/>
      <c r="BP777" s="391"/>
      <c r="BQ777" s="391"/>
      <c r="BR777" s="391"/>
      <c r="BS777" s="391"/>
      <c r="BT777" s="391"/>
      <c r="BU777" s="391"/>
      <c r="BV777" s="391"/>
      <c r="BW777" s="391"/>
      <c r="BX777" s="391"/>
      <c r="BY777" s="391"/>
      <c r="BZ777" s="391"/>
      <c r="CA777" s="391"/>
      <c r="CB777" s="391"/>
      <c r="CC777" s="391"/>
      <c r="CD777" s="391"/>
      <c r="CE777" s="391"/>
      <c r="CF777" s="391"/>
      <c r="CG777" s="391"/>
      <c r="CH777" s="391"/>
      <c r="CI777" s="391"/>
      <c r="CJ777" s="391"/>
      <c r="CK777" s="391"/>
      <c r="CL777" s="391"/>
      <c r="CM777" s="391"/>
      <c r="CN777" s="391"/>
      <c r="CO777" s="391"/>
      <c r="CP777" s="391"/>
      <c r="CQ777" s="391"/>
      <c r="CR777" s="391"/>
      <c r="CS777" s="391"/>
      <c r="CT777" s="391"/>
      <c r="CU777" s="391"/>
      <c r="CV777" s="391"/>
      <c r="CW777" s="391"/>
      <c r="CX777" s="391"/>
      <c r="CY777" s="391"/>
      <c r="CZ777" s="391"/>
    </row>
    <row r="778" ht="25.15" customHeight="true" x14ac:dyDescent="0.2">
      <c r="C778" s="1155"/>
      <c r="D778" s="1155"/>
      <c r="E778" s="671"/>
      <c r="F778" s="671"/>
      <c r="G778" s="671"/>
      <c r="H778" s="1155"/>
      <c r="I778" s="1155"/>
      <c r="J778" s="671"/>
      <c r="K778" s="671"/>
      <c r="L778" s="671"/>
      <c r="M778" s="1155"/>
      <c r="N778" s="1155"/>
      <c r="O778" s="671"/>
      <c r="P778" s="671"/>
      <c r="Q778" s="671"/>
      <c r="BA778" s="391"/>
      <c r="BB778" s="471"/>
      <c r="BC778" s="391"/>
      <c r="BD778" s="391"/>
      <c r="BE778" s="391"/>
      <c r="BF778" s="391"/>
      <c r="BG778" s="391"/>
      <c r="BH778" s="391"/>
      <c r="BI778" s="391"/>
      <c r="BJ778" s="391"/>
      <c r="BK778" s="391"/>
      <c r="BL778" s="391"/>
      <c r="BM778" s="391"/>
      <c r="BN778" s="391"/>
      <c r="BO778" s="391"/>
      <c r="BP778" s="391"/>
      <c r="BQ778" s="391"/>
      <c r="BR778" s="391"/>
      <c r="BS778" s="391"/>
      <c r="BT778" s="391"/>
      <c r="BU778" s="391"/>
      <c r="BV778" s="391"/>
      <c r="BW778" s="391"/>
      <c r="BX778" s="391"/>
      <c r="BY778" s="391"/>
      <c r="BZ778" s="391"/>
      <c r="CA778" s="391"/>
      <c r="CB778" s="391"/>
      <c r="CC778" s="391"/>
      <c r="CD778" s="391"/>
      <c r="CE778" s="391"/>
      <c r="CF778" s="391"/>
      <c r="CG778" s="391"/>
      <c r="CH778" s="391"/>
      <c r="CI778" s="391"/>
      <c r="CJ778" s="391"/>
      <c r="CK778" s="391"/>
      <c r="CL778" s="391"/>
      <c r="CM778" s="391"/>
      <c r="CN778" s="391"/>
      <c r="CO778" s="391"/>
      <c r="CP778" s="391"/>
      <c r="CQ778" s="391"/>
      <c r="CR778" s="391"/>
      <c r="CS778" s="391"/>
      <c r="CT778" s="391"/>
      <c r="CU778" s="391"/>
      <c r="CV778" s="391"/>
      <c r="CW778" s="391"/>
      <c r="CX778" s="391"/>
      <c r="CY778" s="391"/>
      <c r="CZ778" s="391"/>
    </row>
    <row r="779" ht="25.15" customHeight="true" x14ac:dyDescent="0.2">
      <c r="C779" s="1155"/>
      <c r="D779" s="1155"/>
      <c r="E779" s="671"/>
      <c r="F779" s="671"/>
      <c r="G779" s="671"/>
      <c r="H779" s="1155"/>
      <c r="I779" s="1155"/>
      <c r="J779" s="671"/>
      <c r="K779" s="671"/>
      <c r="L779" s="671"/>
      <c r="M779" s="1155"/>
      <c r="N779" s="1155"/>
      <c r="O779" s="671"/>
      <c r="P779" s="671"/>
      <c r="Q779" s="671"/>
      <c r="BA779" s="391"/>
      <c r="BB779" s="471"/>
      <c r="BC779" s="391"/>
      <c r="BD779" s="391"/>
      <c r="BE779" s="391"/>
      <c r="BF779" s="391"/>
      <c r="BG779" s="391"/>
      <c r="BH779" s="391"/>
      <c r="BI779" s="391"/>
      <c r="BJ779" s="391"/>
      <c r="BK779" s="391"/>
      <c r="BL779" s="391"/>
      <c r="BM779" s="391"/>
      <c r="BN779" s="391"/>
      <c r="BO779" s="391"/>
      <c r="BP779" s="391"/>
      <c r="BQ779" s="391"/>
      <c r="BR779" s="391"/>
      <c r="BS779" s="391"/>
      <c r="BT779" s="391"/>
      <c r="BU779" s="391"/>
      <c r="BV779" s="391"/>
      <c r="BW779" s="391"/>
      <c r="BX779" s="391"/>
      <c r="BY779" s="391"/>
      <c r="BZ779" s="391"/>
      <c r="CA779" s="391"/>
      <c r="CB779" s="391"/>
      <c r="CC779" s="391"/>
      <c r="CD779" s="391"/>
      <c r="CE779" s="391"/>
      <c r="CF779" s="391"/>
      <c r="CG779" s="391"/>
      <c r="CH779" s="391"/>
      <c r="CI779" s="391"/>
      <c r="CJ779" s="391"/>
      <c r="CK779" s="391"/>
      <c r="CL779" s="391"/>
      <c r="CM779" s="391"/>
      <c r="CN779" s="391"/>
      <c r="CO779" s="391"/>
      <c r="CP779" s="391"/>
      <c r="CQ779" s="391"/>
      <c r="CR779" s="391"/>
      <c r="CS779" s="391"/>
      <c r="CT779" s="391"/>
      <c r="CU779" s="391"/>
      <c r="CV779" s="391"/>
      <c r="CW779" s="391"/>
      <c r="CX779" s="391"/>
      <c r="CY779" s="391"/>
      <c r="CZ779" s="391"/>
    </row>
    <row r="780" ht="25.15" customHeight="true" x14ac:dyDescent="0.2">
      <c r="C780" s="1155"/>
      <c r="D780" s="1155"/>
      <c r="E780" s="671"/>
      <c r="F780" s="671"/>
      <c r="G780" s="671"/>
      <c r="H780" s="1155"/>
      <c r="I780" s="1155"/>
      <c r="J780" s="671"/>
      <c r="K780" s="671"/>
      <c r="L780" s="671"/>
      <c r="M780" s="1155"/>
      <c r="N780" s="1155"/>
      <c r="O780" s="671"/>
      <c r="P780" s="671"/>
      <c r="Q780" s="671"/>
      <c r="BA780" s="391"/>
      <c r="BB780" s="471"/>
      <c r="BC780" s="391"/>
      <c r="BD780" s="391"/>
      <c r="BE780" s="391"/>
      <c r="BF780" s="391"/>
      <c r="BG780" s="391"/>
      <c r="BH780" s="391"/>
      <c r="BI780" s="391"/>
      <c r="BJ780" s="391"/>
      <c r="BK780" s="391"/>
      <c r="BL780" s="391"/>
      <c r="BM780" s="391"/>
      <c r="BN780" s="391"/>
      <c r="BO780" s="391"/>
      <c r="BP780" s="391"/>
      <c r="BQ780" s="391"/>
      <c r="BR780" s="391"/>
      <c r="BS780" s="391"/>
      <c r="BT780" s="391"/>
      <c r="BU780" s="391"/>
      <c r="BV780" s="391"/>
      <c r="BW780" s="391"/>
      <c r="BX780" s="391"/>
      <c r="BY780" s="391"/>
      <c r="BZ780" s="391"/>
      <c r="CA780" s="391"/>
      <c r="CB780" s="391"/>
      <c r="CC780" s="391"/>
      <c r="CD780" s="391"/>
      <c r="CE780" s="391"/>
      <c r="CF780" s="391"/>
      <c r="CG780" s="391"/>
      <c r="CH780" s="391"/>
      <c r="CI780" s="391"/>
      <c r="CJ780" s="391"/>
      <c r="CK780" s="391"/>
      <c r="CL780" s="391"/>
      <c r="CM780" s="391"/>
      <c r="CN780" s="391"/>
      <c r="CO780" s="391"/>
      <c r="CP780" s="391"/>
      <c r="CQ780" s="391"/>
      <c r="CR780" s="391"/>
      <c r="CS780" s="391"/>
      <c r="CT780" s="391"/>
      <c r="CU780" s="391"/>
      <c r="CV780" s="391"/>
      <c r="CW780" s="391"/>
      <c r="CX780" s="391"/>
      <c r="CY780" s="391"/>
      <c r="CZ780" s="391"/>
    </row>
    <row r="781" ht="25.15" customHeight="true" x14ac:dyDescent="0.2">
      <c r="C781" s="1155"/>
      <c r="D781" s="1155"/>
      <c r="E781" s="671"/>
      <c r="F781" s="671"/>
      <c r="G781" s="671"/>
      <c r="H781" s="1155"/>
      <c r="I781" s="1155"/>
      <c r="J781" s="671"/>
      <c r="K781" s="671"/>
      <c r="L781" s="671"/>
      <c r="M781" s="1155"/>
      <c r="N781" s="1155"/>
      <c r="O781" s="671"/>
      <c r="P781" s="671"/>
      <c r="Q781" s="671"/>
      <c r="BA781" s="391"/>
      <c r="BB781" s="471"/>
      <c r="BC781" s="391"/>
      <c r="BD781" s="391"/>
      <c r="BE781" s="391"/>
      <c r="BF781" s="391"/>
      <c r="BG781" s="391"/>
      <c r="BH781" s="391"/>
      <c r="BI781" s="391"/>
      <c r="BJ781" s="391"/>
      <c r="BK781" s="391"/>
      <c r="BL781" s="391"/>
      <c r="BM781" s="391"/>
      <c r="BN781" s="391"/>
      <c r="BO781" s="391"/>
      <c r="BP781" s="391"/>
      <c r="BQ781" s="391"/>
      <c r="BR781" s="391"/>
      <c r="BS781" s="391"/>
      <c r="BT781" s="391"/>
      <c r="BU781" s="391"/>
      <c r="BV781" s="391"/>
      <c r="BW781" s="391"/>
      <c r="BX781" s="391"/>
      <c r="BY781" s="391"/>
      <c r="BZ781" s="391"/>
      <c r="CA781" s="391"/>
      <c r="CB781" s="391"/>
      <c r="CC781" s="391"/>
      <c r="CD781" s="391"/>
      <c r="CE781" s="391"/>
      <c r="CF781" s="391"/>
      <c r="CG781" s="391"/>
      <c r="CH781" s="391"/>
      <c r="CI781" s="391"/>
      <c r="CJ781" s="391"/>
      <c r="CK781" s="391"/>
      <c r="CL781" s="391"/>
      <c r="CM781" s="391"/>
      <c r="CN781" s="391"/>
      <c r="CO781" s="391"/>
      <c r="CP781" s="391"/>
      <c r="CQ781" s="391"/>
      <c r="CR781" s="391"/>
      <c r="CS781" s="391"/>
      <c r="CT781" s="391"/>
      <c r="CU781" s="391"/>
      <c r="CV781" s="391"/>
      <c r="CW781" s="391"/>
      <c r="CX781" s="391"/>
      <c r="CY781" s="391"/>
      <c r="CZ781" s="391"/>
    </row>
    <row r="782" ht="25.15" customHeight="true" x14ac:dyDescent="0.2">
      <c r="C782" s="1155"/>
      <c r="D782" s="1155"/>
      <c r="E782" s="671"/>
      <c r="F782" s="671"/>
      <c r="G782" s="671"/>
      <c r="H782" s="1155"/>
      <c r="I782" s="1155"/>
      <c r="J782" s="671"/>
      <c r="K782" s="671"/>
      <c r="L782" s="671"/>
      <c r="M782" s="1155"/>
      <c r="N782" s="1155"/>
      <c r="O782" s="671"/>
      <c r="P782" s="671"/>
      <c r="Q782" s="671"/>
      <c r="BA782" s="391"/>
      <c r="BB782" s="471"/>
      <c r="BC782" s="391"/>
      <c r="BD782" s="391"/>
      <c r="BE782" s="391"/>
      <c r="BF782" s="391"/>
      <c r="BG782" s="391"/>
      <c r="BH782" s="391"/>
      <c r="BI782" s="391"/>
      <c r="BJ782" s="391"/>
      <c r="BK782" s="391"/>
      <c r="BL782" s="391"/>
      <c r="BM782" s="391"/>
      <c r="BN782" s="391"/>
      <c r="BO782" s="391"/>
      <c r="BP782" s="391"/>
      <c r="BQ782" s="391"/>
      <c r="BR782" s="391"/>
      <c r="BS782" s="391"/>
      <c r="BT782" s="391"/>
      <c r="BU782" s="391"/>
      <c r="BV782" s="391"/>
      <c r="BW782" s="391"/>
      <c r="BX782" s="391"/>
      <c r="BY782" s="391"/>
      <c r="BZ782" s="391"/>
      <c r="CA782" s="391"/>
      <c r="CB782" s="391"/>
      <c r="CC782" s="391"/>
      <c r="CD782" s="391"/>
      <c r="CE782" s="391"/>
      <c r="CF782" s="391"/>
      <c r="CG782" s="391"/>
      <c r="CH782" s="391"/>
      <c r="CI782" s="391"/>
      <c r="CJ782" s="391"/>
      <c r="CK782" s="391"/>
      <c r="CL782" s="391"/>
      <c r="CM782" s="391"/>
      <c r="CN782" s="391"/>
      <c r="CO782" s="391"/>
      <c r="CP782" s="391"/>
      <c r="CQ782" s="391"/>
      <c r="CR782" s="391"/>
      <c r="CS782" s="391"/>
      <c r="CT782" s="391"/>
      <c r="CU782" s="391"/>
      <c r="CV782" s="391"/>
      <c r="CW782" s="391"/>
      <c r="CX782" s="391"/>
      <c r="CY782" s="391"/>
      <c r="CZ782" s="391"/>
    </row>
    <row r="783" ht="25.15" customHeight="true" x14ac:dyDescent="0.2">
      <c r="C783" s="1155"/>
      <c r="D783" s="1155"/>
      <c r="E783" s="671"/>
      <c r="F783" s="671"/>
      <c r="G783" s="671"/>
      <c r="H783" s="1155"/>
      <c r="I783" s="1155"/>
      <c r="J783" s="671"/>
      <c r="K783" s="671"/>
      <c r="L783" s="671"/>
      <c r="M783" s="1155"/>
      <c r="N783" s="1155"/>
      <c r="O783" s="671"/>
      <c r="P783" s="671"/>
      <c r="Q783" s="671"/>
      <c r="BA783" s="391"/>
      <c r="BB783" s="471"/>
      <c r="BC783" s="391"/>
      <c r="BD783" s="391"/>
      <c r="BE783" s="391"/>
      <c r="BF783" s="391"/>
      <c r="BG783" s="391"/>
      <c r="BH783" s="391"/>
      <c r="BI783" s="391"/>
      <c r="BJ783" s="391"/>
      <c r="BK783" s="391"/>
      <c r="BL783" s="391"/>
      <c r="BM783" s="391"/>
      <c r="BN783" s="391"/>
      <c r="BO783" s="391"/>
      <c r="BP783" s="391"/>
      <c r="BQ783" s="391"/>
      <c r="BR783" s="391"/>
      <c r="BS783" s="391"/>
      <c r="BT783" s="391"/>
      <c r="BU783" s="391"/>
      <c r="BV783" s="391"/>
      <c r="BW783" s="391"/>
      <c r="BX783" s="391"/>
      <c r="BY783" s="391"/>
      <c r="BZ783" s="391"/>
      <c r="CA783" s="391"/>
      <c r="CB783" s="391"/>
      <c r="CC783" s="391"/>
      <c r="CD783" s="391"/>
      <c r="CE783" s="391"/>
      <c r="CF783" s="391"/>
      <c r="CG783" s="391"/>
      <c r="CH783" s="391"/>
      <c r="CI783" s="391"/>
      <c r="CJ783" s="391"/>
      <c r="CK783" s="391"/>
      <c r="CL783" s="391"/>
      <c r="CM783" s="391"/>
      <c r="CN783" s="391"/>
      <c r="CO783" s="391"/>
      <c r="CP783" s="391"/>
      <c r="CQ783" s="391"/>
      <c r="CR783" s="391"/>
      <c r="CS783" s="391"/>
      <c r="CT783" s="391"/>
      <c r="CU783" s="391"/>
      <c r="CV783" s="391"/>
      <c r="CW783" s="391"/>
      <c r="CX783" s="391"/>
      <c r="CY783" s="391"/>
      <c r="CZ783" s="391"/>
    </row>
    <row r="784" ht="25.15" customHeight="true" x14ac:dyDescent="0.2">
      <c r="C784" s="1155"/>
      <c r="D784" s="1155"/>
      <c r="E784" s="671"/>
      <c r="F784" s="671"/>
      <c r="G784" s="671"/>
      <c r="H784" s="1155"/>
      <c r="I784" s="1155"/>
      <c r="J784" s="671"/>
      <c r="K784" s="671"/>
      <c r="L784" s="671"/>
      <c r="M784" s="1155"/>
      <c r="N784" s="1155"/>
      <c r="O784" s="671"/>
      <c r="P784" s="671"/>
      <c r="Q784" s="671"/>
      <c r="BA784" s="391"/>
      <c r="BB784" s="471"/>
      <c r="BC784" s="391"/>
      <c r="BD784" s="391"/>
      <c r="BE784" s="391"/>
      <c r="BF784" s="391"/>
      <c r="BG784" s="391"/>
      <c r="BH784" s="391"/>
      <c r="BI784" s="391"/>
      <c r="BJ784" s="391"/>
      <c r="BK784" s="391"/>
      <c r="BL784" s="391"/>
      <c r="BM784" s="391"/>
      <c r="BN784" s="391"/>
      <c r="BO784" s="391"/>
      <c r="BP784" s="391"/>
      <c r="BQ784" s="391"/>
      <c r="BR784" s="391"/>
      <c r="BS784" s="391"/>
      <c r="BT784" s="391"/>
      <c r="BU784" s="391"/>
      <c r="BV784" s="391"/>
      <c r="BW784" s="391"/>
      <c r="BX784" s="391"/>
      <c r="BY784" s="391"/>
      <c r="BZ784" s="391"/>
      <c r="CA784" s="391"/>
      <c r="CB784" s="391"/>
      <c r="CC784" s="391"/>
      <c r="CD784" s="391"/>
      <c r="CE784" s="391"/>
      <c r="CF784" s="391"/>
      <c r="CG784" s="391"/>
      <c r="CH784" s="391"/>
      <c r="CI784" s="391"/>
      <c r="CJ784" s="391"/>
      <c r="CK784" s="391"/>
      <c r="CL784" s="391"/>
      <c r="CM784" s="391"/>
      <c r="CN784" s="391"/>
      <c r="CO784" s="391"/>
      <c r="CP784" s="391"/>
      <c r="CQ784" s="391"/>
      <c r="CR784" s="391"/>
      <c r="CS784" s="391"/>
      <c r="CT784" s="391"/>
      <c r="CU784" s="391"/>
      <c r="CV784" s="391"/>
      <c r="CW784" s="391"/>
      <c r="CX784" s="391"/>
      <c r="CY784" s="391"/>
      <c r="CZ784" s="391"/>
    </row>
    <row r="785" ht="25.15" customHeight="true" x14ac:dyDescent="0.2">
      <c r="C785" s="1155"/>
      <c r="D785" s="1155"/>
      <c r="E785" s="671"/>
      <c r="F785" s="671"/>
      <c r="G785" s="671"/>
      <c r="H785" s="1155"/>
      <c r="I785" s="1155"/>
      <c r="J785" s="671"/>
      <c r="K785" s="671"/>
      <c r="L785" s="671"/>
      <c r="M785" s="1155"/>
      <c r="N785" s="1155"/>
      <c r="O785" s="671"/>
      <c r="P785" s="671"/>
      <c r="Q785" s="671"/>
      <c r="BA785" s="391"/>
      <c r="BB785" s="471"/>
      <c r="BC785" s="391"/>
      <c r="BD785" s="391"/>
      <c r="BE785" s="391"/>
      <c r="BF785" s="391"/>
      <c r="BG785" s="391"/>
      <c r="BH785" s="391"/>
      <c r="BI785" s="391"/>
      <c r="BJ785" s="391"/>
      <c r="BK785" s="391"/>
      <c r="BL785" s="391"/>
      <c r="BM785" s="391"/>
      <c r="BN785" s="391"/>
      <c r="BO785" s="391"/>
      <c r="BP785" s="391"/>
      <c r="BQ785" s="391"/>
      <c r="BR785" s="391"/>
      <c r="BS785" s="391"/>
      <c r="BT785" s="391"/>
      <c r="BU785" s="391"/>
      <c r="BV785" s="391"/>
      <c r="BW785" s="391"/>
      <c r="BX785" s="391"/>
      <c r="BY785" s="391"/>
      <c r="BZ785" s="391"/>
      <c r="CA785" s="391"/>
      <c r="CB785" s="391"/>
      <c r="CC785" s="391"/>
      <c r="CD785" s="391"/>
      <c r="CE785" s="391"/>
      <c r="CF785" s="391"/>
      <c r="CG785" s="391"/>
      <c r="CH785" s="391"/>
      <c r="CI785" s="391"/>
      <c r="CJ785" s="391"/>
      <c r="CK785" s="391"/>
      <c r="CL785" s="391"/>
      <c r="CM785" s="391"/>
      <c r="CN785" s="391"/>
      <c r="CO785" s="391"/>
      <c r="CP785" s="391"/>
      <c r="CQ785" s="391"/>
      <c r="CR785" s="391"/>
      <c r="CS785" s="391"/>
      <c r="CT785" s="391"/>
      <c r="CU785" s="391"/>
      <c r="CV785" s="391"/>
      <c r="CW785" s="391"/>
      <c r="CX785" s="391"/>
      <c r="CY785" s="391"/>
      <c r="CZ785" s="391"/>
    </row>
    <row r="786" ht="25.15" customHeight="true" x14ac:dyDescent="0.2">
      <c r="C786" s="1155"/>
      <c r="D786" s="1155"/>
      <c r="E786" s="671"/>
      <c r="F786" s="671"/>
      <c r="G786" s="671"/>
      <c r="H786" s="1155"/>
      <c r="I786" s="1155"/>
      <c r="J786" s="671"/>
      <c r="K786" s="671"/>
      <c r="L786" s="671"/>
      <c r="M786" s="1155"/>
      <c r="N786" s="1155"/>
      <c r="O786" s="671"/>
      <c r="P786" s="671"/>
      <c r="Q786" s="671"/>
      <c r="BA786" s="391"/>
      <c r="BB786" s="471"/>
      <c r="BC786" s="391"/>
      <c r="BD786" s="391"/>
      <c r="BE786" s="391"/>
      <c r="BF786" s="391"/>
      <c r="BG786" s="391"/>
      <c r="BH786" s="391"/>
      <c r="BI786" s="391"/>
      <c r="BJ786" s="391"/>
      <c r="BK786" s="391"/>
      <c r="BL786" s="391"/>
      <c r="BM786" s="391"/>
      <c r="BN786" s="391"/>
      <c r="BO786" s="391"/>
      <c r="BP786" s="391"/>
      <c r="BQ786" s="391"/>
      <c r="BR786" s="391"/>
      <c r="BS786" s="391"/>
      <c r="BT786" s="391"/>
      <c r="BU786" s="391"/>
      <c r="BV786" s="391"/>
      <c r="BW786" s="391"/>
      <c r="BX786" s="391"/>
      <c r="BY786" s="391"/>
      <c r="BZ786" s="391"/>
      <c r="CA786" s="391"/>
      <c r="CB786" s="391"/>
      <c r="CC786" s="391"/>
      <c r="CD786" s="391"/>
      <c r="CE786" s="391"/>
      <c r="CF786" s="391"/>
      <c r="CG786" s="391"/>
      <c r="CH786" s="391"/>
      <c r="CI786" s="391"/>
      <c r="CJ786" s="391"/>
      <c r="CK786" s="391"/>
      <c r="CL786" s="391"/>
      <c r="CM786" s="391"/>
      <c r="CN786" s="391"/>
      <c r="CO786" s="391"/>
      <c r="CP786" s="391"/>
      <c r="CQ786" s="391"/>
      <c r="CR786" s="391"/>
      <c r="CS786" s="391"/>
      <c r="CT786" s="391"/>
      <c r="CU786" s="391"/>
      <c r="CV786" s="391"/>
      <c r="CW786" s="391"/>
      <c r="CX786" s="391"/>
      <c r="CY786" s="391"/>
      <c r="CZ786" s="391"/>
    </row>
    <row r="787" ht="25.15" customHeight="true" x14ac:dyDescent="0.2">
      <c r="C787" s="1155"/>
      <c r="D787" s="1155"/>
      <c r="E787" s="671"/>
      <c r="F787" s="671"/>
      <c r="G787" s="671"/>
      <c r="H787" s="1155"/>
      <c r="I787" s="1155"/>
      <c r="J787" s="671"/>
      <c r="K787" s="671"/>
      <c r="L787" s="671"/>
      <c r="M787" s="1155"/>
      <c r="N787" s="1155"/>
      <c r="O787" s="671"/>
      <c r="P787" s="671"/>
      <c r="Q787" s="671"/>
      <c r="BA787" s="391"/>
      <c r="BB787" s="471"/>
      <c r="BC787" s="391"/>
      <c r="BD787" s="391"/>
      <c r="BE787" s="391"/>
      <c r="BF787" s="391"/>
      <c r="BG787" s="391"/>
      <c r="BH787" s="391"/>
      <c r="BI787" s="391"/>
      <c r="BJ787" s="391"/>
      <c r="BK787" s="391"/>
      <c r="BL787" s="391"/>
      <c r="BM787" s="391"/>
      <c r="BN787" s="391"/>
      <c r="BO787" s="391"/>
      <c r="BP787" s="391"/>
      <c r="BQ787" s="391"/>
      <c r="BR787" s="391"/>
      <c r="BS787" s="391"/>
      <c r="BT787" s="391"/>
      <c r="BU787" s="391"/>
      <c r="BV787" s="391"/>
      <c r="BW787" s="391"/>
      <c r="BX787" s="391"/>
      <c r="BY787" s="391"/>
      <c r="BZ787" s="391"/>
      <c r="CA787" s="391"/>
      <c r="CB787" s="391"/>
      <c r="CC787" s="391"/>
      <c r="CD787" s="391"/>
      <c r="CE787" s="391"/>
      <c r="CF787" s="391"/>
      <c r="CG787" s="391"/>
      <c r="CH787" s="391"/>
      <c r="CI787" s="391"/>
      <c r="CJ787" s="391"/>
      <c r="CK787" s="391"/>
      <c r="CL787" s="391"/>
      <c r="CM787" s="391"/>
      <c r="CN787" s="391"/>
      <c r="CO787" s="391"/>
      <c r="CP787" s="391"/>
      <c r="CQ787" s="391"/>
      <c r="CR787" s="391"/>
      <c r="CS787" s="391"/>
      <c r="CT787" s="391"/>
      <c r="CU787" s="391"/>
      <c r="CV787" s="391"/>
      <c r="CW787" s="391"/>
      <c r="CX787" s="391"/>
      <c r="CY787" s="391"/>
      <c r="CZ787" s="391"/>
    </row>
    <row r="788" ht="25.15" customHeight="true" x14ac:dyDescent="0.2">
      <c r="C788" s="1155"/>
      <c r="D788" s="1155"/>
      <c r="E788" s="671"/>
      <c r="F788" s="671"/>
      <c r="G788" s="671"/>
      <c r="H788" s="1155"/>
      <c r="I788" s="1155"/>
      <c r="J788" s="671"/>
      <c r="K788" s="671"/>
      <c r="L788" s="671"/>
      <c r="M788" s="1155"/>
      <c r="N788" s="1155"/>
      <c r="O788" s="671"/>
      <c r="P788" s="671"/>
      <c r="Q788" s="671"/>
      <c r="BA788" s="391"/>
      <c r="BB788" s="471"/>
      <c r="BC788" s="391"/>
      <c r="BD788" s="391"/>
      <c r="BE788" s="391"/>
      <c r="BF788" s="391"/>
      <c r="BG788" s="391"/>
      <c r="BH788" s="391"/>
      <c r="BI788" s="391"/>
      <c r="BJ788" s="391"/>
      <c r="BK788" s="391"/>
      <c r="BL788" s="391"/>
      <c r="BM788" s="391"/>
      <c r="BN788" s="391"/>
      <c r="BO788" s="391"/>
      <c r="BP788" s="391"/>
      <c r="BQ788" s="391"/>
      <c r="BR788" s="391"/>
      <c r="BS788" s="391"/>
      <c r="BT788" s="391"/>
      <c r="BU788" s="391"/>
      <c r="BV788" s="391"/>
      <c r="BW788" s="391"/>
      <c r="BX788" s="391"/>
      <c r="BY788" s="391"/>
      <c r="BZ788" s="391"/>
      <c r="CA788" s="391"/>
      <c r="CB788" s="391"/>
      <c r="CC788" s="391"/>
      <c r="CD788" s="391"/>
      <c r="CE788" s="391"/>
      <c r="CF788" s="391"/>
      <c r="CG788" s="391"/>
      <c r="CH788" s="391"/>
      <c r="CI788" s="391"/>
      <c r="CJ788" s="391"/>
      <c r="CK788" s="391"/>
      <c r="CL788" s="391"/>
      <c r="CM788" s="391"/>
      <c r="CN788" s="391"/>
      <c r="CO788" s="391"/>
      <c r="CP788" s="391"/>
      <c r="CQ788" s="391"/>
      <c r="CR788" s="391"/>
      <c r="CS788" s="391"/>
      <c r="CT788" s="391"/>
      <c r="CU788" s="391"/>
      <c r="CV788" s="391"/>
      <c r="CW788" s="391"/>
      <c r="CX788" s="391"/>
      <c r="CY788" s="391"/>
      <c r="CZ788" s="391"/>
    </row>
    <row r="789" ht="25.15" customHeight="true" x14ac:dyDescent="0.2">
      <c r="C789" s="1155"/>
      <c r="D789" s="1155"/>
      <c r="E789" s="671"/>
      <c r="F789" s="671"/>
      <c r="G789" s="671"/>
      <c r="H789" s="1155"/>
      <c r="I789" s="1155"/>
      <c r="J789" s="671"/>
      <c r="K789" s="671"/>
      <c r="L789" s="671"/>
      <c r="M789" s="1155"/>
      <c r="N789" s="1155"/>
      <c r="O789" s="671"/>
      <c r="P789" s="671"/>
      <c r="Q789" s="671"/>
      <c r="BA789" s="391"/>
      <c r="BB789" s="471"/>
      <c r="BC789" s="391"/>
      <c r="BD789" s="391"/>
      <c r="BE789" s="391"/>
      <c r="BF789" s="391"/>
      <c r="BG789" s="391"/>
      <c r="BH789" s="391"/>
      <c r="BI789" s="391"/>
      <c r="BJ789" s="391"/>
      <c r="BK789" s="391"/>
      <c r="BL789" s="391"/>
      <c r="BM789" s="391"/>
      <c r="BN789" s="391"/>
      <c r="BO789" s="391"/>
      <c r="BP789" s="391"/>
      <c r="BQ789" s="391"/>
      <c r="BR789" s="391"/>
      <c r="BS789" s="391"/>
      <c r="BT789" s="391"/>
      <c r="BU789" s="391"/>
      <c r="BV789" s="391"/>
      <c r="BW789" s="391"/>
      <c r="BX789" s="391"/>
      <c r="BY789" s="391"/>
      <c r="BZ789" s="391"/>
      <c r="CA789" s="391"/>
      <c r="CB789" s="391"/>
      <c r="CC789" s="391"/>
      <c r="CD789" s="391"/>
      <c r="CE789" s="391"/>
      <c r="CF789" s="391"/>
      <c r="CG789" s="391"/>
      <c r="CH789" s="391"/>
      <c r="CI789" s="391"/>
      <c r="CJ789" s="391"/>
      <c r="CK789" s="391"/>
      <c r="CL789" s="391"/>
      <c r="CM789" s="391"/>
      <c r="CN789" s="391"/>
      <c r="CO789" s="391"/>
      <c r="CP789" s="391"/>
      <c r="CQ789" s="391"/>
      <c r="CR789" s="391"/>
      <c r="CS789" s="391"/>
      <c r="CT789" s="391"/>
      <c r="CU789" s="391"/>
      <c r="CV789" s="391"/>
      <c r="CW789" s="391"/>
      <c r="CX789" s="391"/>
      <c r="CY789" s="391"/>
      <c r="CZ789" s="391"/>
    </row>
    <row r="790" ht="25.15" customHeight="true" x14ac:dyDescent="0.2">
      <c r="C790" s="1155"/>
      <c r="D790" s="1155"/>
      <c r="E790" s="671"/>
      <c r="F790" s="671"/>
      <c r="G790" s="671"/>
      <c r="H790" s="1155"/>
      <c r="I790" s="1155"/>
      <c r="J790" s="671"/>
      <c r="K790" s="671"/>
      <c r="L790" s="671"/>
      <c r="M790" s="1155"/>
      <c r="N790" s="1155"/>
      <c r="O790" s="671"/>
      <c r="P790" s="671"/>
      <c r="Q790" s="671"/>
      <c r="BA790" s="391"/>
      <c r="BB790" s="471"/>
      <c r="BC790" s="391"/>
      <c r="BD790" s="391"/>
      <c r="BE790" s="391"/>
      <c r="BF790" s="391"/>
      <c r="BG790" s="391"/>
      <c r="BH790" s="391"/>
      <c r="BI790" s="391"/>
      <c r="BJ790" s="391"/>
      <c r="BK790" s="391"/>
      <c r="BL790" s="391"/>
      <c r="BM790" s="391"/>
      <c r="BN790" s="391"/>
      <c r="BO790" s="391"/>
      <c r="BP790" s="391"/>
      <c r="BQ790" s="391"/>
      <c r="BR790" s="391"/>
      <c r="BS790" s="391"/>
      <c r="BT790" s="391"/>
      <c r="BU790" s="391"/>
      <c r="BV790" s="391"/>
      <c r="BW790" s="391"/>
      <c r="BX790" s="391"/>
      <c r="BY790" s="391"/>
      <c r="BZ790" s="391"/>
      <c r="CA790" s="391"/>
      <c r="CB790" s="391"/>
      <c r="CC790" s="391"/>
      <c r="CD790" s="391"/>
      <c r="CE790" s="391"/>
      <c r="CF790" s="391"/>
      <c r="CG790" s="391"/>
      <c r="CH790" s="391"/>
      <c r="CI790" s="391"/>
      <c r="CJ790" s="391"/>
      <c r="CK790" s="391"/>
      <c r="CL790" s="391"/>
      <c r="CM790" s="391"/>
      <c r="CN790" s="391"/>
      <c r="CO790" s="391"/>
      <c r="CP790" s="391"/>
      <c r="CQ790" s="391"/>
      <c r="CR790" s="391"/>
      <c r="CS790" s="391"/>
      <c r="CT790" s="391"/>
      <c r="CU790" s="391"/>
      <c r="CV790" s="391"/>
      <c r="CW790" s="391"/>
      <c r="CX790" s="391"/>
      <c r="CY790" s="391"/>
      <c r="CZ790" s="391"/>
    </row>
    <row r="791" ht="25.15" customHeight="true" x14ac:dyDescent="0.2">
      <c r="C791" s="1155"/>
      <c r="D791" s="1155"/>
      <c r="E791" s="671"/>
      <c r="F791" s="671"/>
      <c r="G791" s="671"/>
      <c r="H791" s="1155"/>
      <c r="I791" s="1155"/>
      <c r="J791" s="671"/>
      <c r="K791" s="671"/>
      <c r="L791" s="671"/>
      <c r="M791" s="1155"/>
      <c r="N791" s="1155"/>
      <c r="O791" s="671"/>
      <c r="P791" s="671"/>
      <c r="Q791" s="671"/>
      <c r="BA791" s="391"/>
      <c r="BB791" s="471"/>
      <c r="BC791" s="391"/>
      <c r="BD791" s="391"/>
      <c r="BE791" s="391"/>
      <c r="BF791" s="391"/>
      <c r="BG791" s="391"/>
      <c r="BH791" s="391"/>
      <c r="BI791" s="391"/>
      <c r="BJ791" s="391"/>
      <c r="BK791" s="391"/>
      <c r="BL791" s="391"/>
      <c r="BM791" s="391"/>
      <c r="BN791" s="391"/>
      <c r="BO791" s="391"/>
      <c r="BP791" s="391"/>
      <c r="BQ791" s="391"/>
      <c r="BR791" s="391"/>
      <c r="BS791" s="391"/>
      <c r="BT791" s="391"/>
      <c r="BU791" s="391"/>
      <c r="BV791" s="391"/>
      <c r="BW791" s="391"/>
      <c r="BX791" s="391"/>
      <c r="BY791" s="391"/>
      <c r="BZ791" s="391"/>
      <c r="CA791" s="391"/>
      <c r="CB791" s="391"/>
      <c r="CC791" s="391"/>
      <c r="CD791" s="391"/>
      <c r="CE791" s="391"/>
      <c r="CF791" s="391"/>
      <c r="CG791" s="391"/>
      <c r="CH791" s="391"/>
      <c r="CI791" s="391"/>
      <c r="CJ791" s="391"/>
      <c r="CK791" s="391"/>
      <c r="CL791" s="391"/>
      <c r="CM791" s="391"/>
      <c r="CN791" s="391"/>
      <c r="CO791" s="391"/>
      <c r="CP791" s="391"/>
      <c r="CQ791" s="391"/>
      <c r="CR791" s="391"/>
      <c r="CS791" s="391"/>
      <c r="CT791" s="391"/>
      <c r="CU791" s="391"/>
      <c r="CV791" s="391"/>
      <c r="CW791" s="391"/>
      <c r="CX791" s="391"/>
      <c r="CY791" s="391"/>
      <c r="CZ791" s="391"/>
    </row>
    <row r="792" ht="25.15" customHeight="true" x14ac:dyDescent="0.2">
      <c r="C792" s="1155"/>
      <c r="D792" s="1155"/>
      <c r="E792" s="671"/>
      <c r="F792" s="671"/>
      <c r="G792" s="671"/>
      <c r="H792" s="1155"/>
      <c r="I792" s="1155"/>
      <c r="J792" s="671"/>
      <c r="K792" s="671"/>
      <c r="L792" s="671"/>
      <c r="M792" s="1155"/>
      <c r="N792" s="1155"/>
      <c r="O792" s="671"/>
      <c r="P792" s="671"/>
      <c r="Q792" s="671"/>
      <c r="BA792" s="391"/>
      <c r="BB792" s="471"/>
      <c r="BC792" s="391"/>
      <c r="BD792" s="391"/>
      <c r="BE792" s="391"/>
      <c r="BF792" s="391"/>
      <c r="BG792" s="391"/>
      <c r="BH792" s="391"/>
      <c r="BI792" s="391"/>
      <c r="BJ792" s="391"/>
      <c r="BK792" s="391"/>
      <c r="BL792" s="391"/>
      <c r="BM792" s="391"/>
      <c r="BN792" s="391"/>
      <c r="BO792" s="391"/>
      <c r="BP792" s="391"/>
      <c r="BQ792" s="391"/>
      <c r="BR792" s="391"/>
      <c r="BS792" s="391"/>
      <c r="BT792" s="391"/>
      <c r="BU792" s="391"/>
      <c r="BV792" s="391"/>
      <c r="BW792" s="391"/>
      <c r="BX792" s="391"/>
      <c r="BY792" s="391"/>
      <c r="BZ792" s="391"/>
      <c r="CA792" s="391"/>
      <c r="CB792" s="391"/>
      <c r="CC792" s="391"/>
      <c r="CD792" s="391"/>
      <c r="CE792" s="391"/>
      <c r="CF792" s="391"/>
      <c r="CG792" s="391"/>
      <c r="CH792" s="391"/>
      <c r="CI792" s="391"/>
      <c r="CJ792" s="391"/>
      <c r="CK792" s="391"/>
      <c r="CL792" s="391"/>
      <c r="CM792" s="391"/>
      <c r="CN792" s="391"/>
      <c r="CO792" s="391"/>
      <c r="CP792" s="391"/>
      <c r="CQ792" s="391"/>
      <c r="CR792" s="391"/>
      <c r="CS792" s="391"/>
      <c r="CT792" s="391"/>
      <c r="CU792" s="391"/>
      <c r="CV792" s="391"/>
      <c r="CW792" s="391"/>
      <c r="CX792" s="391"/>
      <c r="CY792" s="391"/>
      <c r="CZ792" s="391"/>
    </row>
    <row r="793" ht="25.15" customHeight="true" x14ac:dyDescent="0.2">
      <c r="C793" s="1155"/>
      <c r="D793" s="1155"/>
      <c r="E793" s="671"/>
      <c r="F793" s="671"/>
      <c r="G793" s="671"/>
      <c r="H793" s="1155"/>
      <c r="I793" s="1155"/>
      <c r="J793" s="671"/>
      <c r="K793" s="671"/>
      <c r="L793" s="671"/>
      <c r="M793" s="1155"/>
      <c r="N793" s="1155"/>
      <c r="O793" s="671"/>
      <c r="P793" s="671"/>
      <c r="Q793" s="671"/>
      <c r="BA793" s="391"/>
      <c r="BB793" s="471"/>
      <c r="BC793" s="391"/>
      <c r="BD793" s="391"/>
      <c r="BE793" s="391"/>
      <c r="BF793" s="391"/>
      <c r="BG793" s="391"/>
      <c r="BH793" s="391"/>
      <c r="BI793" s="391"/>
      <c r="BJ793" s="391"/>
      <c r="BK793" s="391"/>
      <c r="BL793" s="391"/>
      <c r="BM793" s="391"/>
      <c r="BN793" s="391"/>
      <c r="BO793" s="391"/>
      <c r="BP793" s="391"/>
      <c r="BQ793" s="391"/>
      <c r="BR793" s="391"/>
      <c r="BS793" s="391"/>
      <c r="BT793" s="391"/>
      <c r="BU793" s="391"/>
      <c r="BV793" s="391"/>
      <c r="BW793" s="391"/>
      <c r="BX793" s="391"/>
      <c r="BY793" s="391"/>
      <c r="BZ793" s="391"/>
      <c r="CA793" s="391"/>
      <c r="CB793" s="391"/>
      <c r="CC793" s="391"/>
      <c r="CD793" s="391"/>
      <c r="CE793" s="391"/>
      <c r="CF793" s="391"/>
      <c r="CG793" s="391"/>
      <c r="CH793" s="391"/>
      <c r="CI793" s="391"/>
      <c r="CJ793" s="391"/>
      <c r="CK793" s="391"/>
      <c r="CL793" s="391"/>
      <c r="CM793" s="391"/>
      <c r="CN793" s="391"/>
      <c r="CO793" s="391"/>
      <c r="CP793" s="391"/>
      <c r="CQ793" s="391"/>
      <c r="CR793" s="391"/>
      <c r="CS793" s="391"/>
      <c r="CT793" s="391"/>
      <c r="CU793" s="391"/>
      <c r="CV793" s="391"/>
      <c r="CW793" s="391"/>
      <c r="CX793" s="391"/>
      <c r="CY793" s="391"/>
      <c r="CZ793" s="391"/>
    </row>
    <row r="794" ht="25.15" customHeight="true" x14ac:dyDescent="0.2">
      <c r="C794" s="1155"/>
      <c r="D794" s="1155"/>
      <c r="E794" s="671"/>
      <c r="F794" s="671"/>
      <c r="G794" s="671"/>
      <c r="H794" s="1155"/>
      <c r="I794" s="1155"/>
      <c r="J794" s="671"/>
      <c r="K794" s="671"/>
      <c r="L794" s="671"/>
      <c r="M794" s="1155"/>
      <c r="N794" s="1155"/>
      <c r="O794" s="671"/>
      <c r="P794" s="671"/>
      <c r="Q794" s="671"/>
      <c r="BA794" s="391"/>
      <c r="BB794" s="471"/>
      <c r="BC794" s="391"/>
      <c r="BD794" s="391"/>
      <c r="BE794" s="391"/>
      <c r="BF794" s="391"/>
      <c r="BG794" s="391"/>
      <c r="BH794" s="391"/>
      <c r="BI794" s="391"/>
      <c r="BJ794" s="391"/>
      <c r="BK794" s="391"/>
      <c r="BL794" s="391"/>
      <c r="BM794" s="391"/>
      <c r="BN794" s="391"/>
      <c r="BO794" s="391"/>
      <c r="BP794" s="391"/>
      <c r="BQ794" s="391"/>
      <c r="BR794" s="391"/>
      <c r="BS794" s="391"/>
      <c r="BT794" s="391"/>
      <c r="BU794" s="391"/>
      <c r="BV794" s="391"/>
      <c r="BW794" s="391"/>
      <c r="BX794" s="391"/>
      <c r="BY794" s="391"/>
      <c r="BZ794" s="391"/>
      <c r="CA794" s="391"/>
      <c r="CB794" s="391"/>
      <c r="CC794" s="391"/>
      <c r="CD794" s="391"/>
      <c r="CE794" s="391"/>
      <c r="CF794" s="391"/>
      <c r="CG794" s="391"/>
      <c r="CH794" s="391"/>
      <c r="CI794" s="391"/>
      <c r="CJ794" s="391"/>
      <c r="CK794" s="391"/>
      <c r="CL794" s="391"/>
      <c r="CM794" s="391"/>
      <c r="CN794" s="391"/>
      <c r="CO794" s="391"/>
      <c r="CP794" s="391"/>
      <c r="CQ794" s="391"/>
      <c r="CR794" s="391"/>
      <c r="CS794" s="391"/>
      <c r="CT794" s="391"/>
      <c r="CU794" s="391"/>
      <c r="CV794" s="391"/>
      <c r="CW794" s="391"/>
      <c r="CX794" s="391"/>
      <c r="CY794" s="391"/>
      <c r="CZ794" s="391"/>
    </row>
    <row r="795" ht="25.15" customHeight="true" x14ac:dyDescent="0.2">
      <c r="C795" s="1155"/>
      <c r="D795" s="1155"/>
      <c r="E795" s="671"/>
      <c r="F795" s="671"/>
      <c r="G795" s="671"/>
      <c r="H795" s="1155"/>
      <c r="I795" s="1155"/>
      <c r="J795" s="671"/>
      <c r="K795" s="671"/>
      <c r="L795" s="671"/>
      <c r="M795" s="1155"/>
      <c r="N795" s="1155"/>
      <c r="O795" s="671"/>
      <c r="P795" s="671"/>
      <c r="Q795" s="671"/>
      <c r="BA795" s="391"/>
      <c r="BB795" s="471"/>
      <c r="BC795" s="391"/>
      <c r="BD795" s="391"/>
      <c r="BE795" s="391"/>
      <c r="BF795" s="391"/>
      <c r="BG795" s="391"/>
      <c r="BH795" s="391"/>
      <c r="BI795" s="391"/>
      <c r="BJ795" s="391"/>
      <c r="BK795" s="391"/>
      <c r="BL795" s="391"/>
      <c r="BM795" s="391"/>
      <c r="BN795" s="391"/>
      <c r="BO795" s="391"/>
      <c r="BP795" s="391"/>
      <c r="BQ795" s="391"/>
      <c r="BR795" s="391"/>
      <c r="BS795" s="391"/>
      <c r="BT795" s="391"/>
      <c r="BU795" s="391"/>
      <c r="BV795" s="391"/>
      <c r="BW795" s="391"/>
      <c r="BX795" s="391"/>
      <c r="BY795" s="391"/>
      <c r="BZ795" s="391"/>
      <c r="CA795" s="391"/>
      <c r="CB795" s="391"/>
      <c r="CC795" s="391"/>
      <c r="CD795" s="391"/>
      <c r="CE795" s="391"/>
      <c r="CF795" s="391"/>
      <c r="CG795" s="391"/>
      <c r="CH795" s="391"/>
      <c r="CI795" s="391"/>
      <c r="CJ795" s="391"/>
      <c r="CK795" s="391"/>
      <c r="CL795" s="391"/>
      <c r="CM795" s="391"/>
      <c r="CN795" s="391"/>
      <c r="CO795" s="391"/>
      <c r="CP795" s="391"/>
      <c r="CQ795" s="391"/>
      <c r="CR795" s="391"/>
      <c r="CS795" s="391"/>
      <c r="CT795" s="391"/>
      <c r="CU795" s="391"/>
      <c r="CV795" s="391"/>
      <c r="CW795" s="391"/>
      <c r="CX795" s="391"/>
      <c r="CY795" s="391"/>
      <c r="CZ795" s="391"/>
    </row>
    <row r="796" ht="25.15" customHeight="true" x14ac:dyDescent="0.2">
      <c r="C796" s="1155"/>
      <c r="D796" s="1155"/>
      <c r="E796" s="671"/>
      <c r="F796" s="671"/>
      <c r="G796" s="671"/>
      <c r="H796" s="1155"/>
      <c r="I796" s="1155"/>
      <c r="J796" s="671"/>
      <c r="K796" s="671"/>
      <c r="L796" s="671"/>
      <c r="M796" s="1155"/>
      <c r="N796" s="1155"/>
      <c r="O796" s="671"/>
      <c r="P796" s="671"/>
      <c r="Q796" s="671"/>
      <c r="BA796" s="391"/>
      <c r="BB796" s="471"/>
      <c r="BC796" s="391"/>
      <c r="BD796" s="391"/>
      <c r="BE796" s="391"/>
      <c r="BF796" s="391"/>
      <c r="BG796" s="391"/>
      <c r="BH796" s="391"/>
      <c r="BI796" s="391"/>
      <c r="BJ796" s="391"/>
      <c r="BK796" s="391"/>
      <c r="BL796" s="391"/>
      <c r="BM796" s="391"/>
      <c r="BN796" s="391"/>
      <c r="BO796" s="391"/>
      <c r="BP796" s="391"/>
      <c r="BQ796" s="391"/>
      <c r="BR796" s="391"/>
      <c r="BS796" s="391"/>
      <c r="BT796" s="391"/>
      <c r="BU796" s="391"/>
      <c r="BV796" s="391"/>
      <c r="BW796" s="391"/>
      <c r="BX796" s="391"/>
      <c r="BY796" s="391"/>
      <c r="BZ796" s="391"/>
      <c r="CA796" s="391"/>
      <c r="CB796" s="391"/>
      <c r="CC796" s="391"/>
      <c r="CD796" s="391"/>
      <c r="CE796" s="391"/>
      <c r="CF796" s="391"/>
      <c r="CG796" s="391"/>
      <c r="CH796" s="391"/>
      <c r="CI796" s="391"/>
      <c r="CJ796" s="391"/>
      <c r="CK796" s="391"/>
      <c r="CL796" s="391"/>
      <c r="CM796" s="391"/>
      <c r="CN796" s="391"/>
      <c r="CO796" s="391"/>
      <c r="CP796" s="391"/>
      <c r="CQ796" s="391"/>
      <c r="CR796" s="391"/>
      <c r="CS796" s="391"/>
      <c r="CT796" s="391"/>
      <c r="CU796" s="391"/>
      <c r="CV796" s="391"/>
      <c r="CW796" s="391"/>
      <c r="CX796" s="391"/>
      <c r="CY796" s="391"/>
      <c r="CZ796" s="391"/>
    </row>
    <row r="797" ht="25.15" customHeight="true" x14ac:dyDescent="0.2">
      <c r="C797" s="1155"/>
      <c r="D797" s="1155"/>
      <c r="E797" s="671"/>
      <c r="F797" s="671"/>
      <c r="G797" s="671"/>
      <c r="H797" s="1155"/>
      <c r="I797" s="1155"/>
      <c r="J797" s="671"/>
      <c r="K797" s="671"/>
      <c r="L797" s="671"/>
      <c r="M797" s="1155"/>
      <c r="N797" s="1155"/>
      <c r="O797" s="671"/>
      <c r="P797" s="671"/>
      <c r="Q797" s="671"/>
      <c r="BA797" s="391"/>
      <c r="BB797" s="471"/>
      <c r="BC797" s="391"/>
      <c r="BD797" s="391"/>
      <c r="BE797" s="391"/>
      <c r="BF797" s="391"/>
      <c r="BG797" s="391"/>
      <c r="BH797" s="391"/>
      <c r="BI797" s="391"/>
      <c r="BJ797" s="391"/>
      <c r="BK797" s="391"/>
      <c r="BL797" s="391"/>
      <c r="BM797" s="391"/>
      <c r="BN797" s="391"/>
      <c r="BO797" s="391"/>
      <c r="BP797" s="391"/>
      <c r="BQ797" s="391"/>
      <c r="BR797" s="391"/>
      <c r="BS797" s="391"/>
      <c r="BT797" s="391"/>
      <c r="BU797" s="391"/>
      <c r="BV797" s="391"/>
      <c r="BW797" s="391"/>
      <c r="BX797" s="391"/>
      <c r="BY797" s="391"/>
      <c r="BZ797" s="391"/>
      <c r="CA797" s="391"/>
      <c r="CB797" s="391"/>
      <c r="CC797" s="391"/>
      <c r="CD797" s="391"/>
      <c r="CE797" s="391"/>
      <c r="CF797" s="391"/>
      <c r="CG797" s="391"/>
      <c r="CH797" s="391"/>
      <c r="CI797" s="391"/>
      <c r="CJ797" s="391"/>
      <c r="CK797" s="391"/>
      <c r="CL797" s="391"/>
      <c r="CM797" s="391"/>
      <c r="CN797" s="391"/>
      <c r="CO797" s="391"/>
      <c r="CP797" s="391"/>
      <c r="CQ797" s="391"/>
      <c r="CR797" s="391"/>
      <c r="CS797" s="391"/>
      <c r="CT797" s="391"/>
      <c r="CU797" s="391"/>
      <c r="CV797" s="391"/>
      <c r="CW797" s="391"/>
      <c r="CX797" s="391"/>
      <c r="CY797" s="391"/>
      <c r="CZ797" s="391"/>
    </row>
    <row r="798" ht="25.15" customHeight="true" x14ac:dyDescent="0.2">
      <c r="C798" s="1155"/>
      <c r="D798" s="1155"/>
      <c r="E798" s="671"/>
      <c r="F798" s="671"/>
      <c r="G798" s="671"/>
      <c r="H798" s="1155"/>
      <c r="I798" s="1155"/>
      <c r="J798" s="671"/>
      <c r="K798" s="671"/>
      <c r="L798" s="671"/>
      <c r="M798" s="1155"/>
      <c r="N798" s="1155"/>
      <c r="O798" s="671"/>
      <c r="P798" s="671"/>
      <c r="Q798" s="671"/>
      <c r="BA798" s="391"/>
      <c r="BB798" s="471"/>
      <c r="BC798" s="391"/>
      <c r="BD798" s="391"/>
      <c r="BE798" s="391"/>
      <c r="BF798" s="391"/>
      <c r="BG798" s="391"/>
      <c r="BH798" s="391"/>
      <c r="BI798" s="391"/>
      <c r="BJ798" s="391"/>
      <c r="BK798" s="391"/>
      <c r="BL798" s="391"/>
      <c r="BM798" s="391"/>
      <c r="BN798" s="391"/>
      <c r="BO798" s="391"/>
      <c r="BP798" s="391"/>
      <c r="BQ798" s="391"/>
      <c r="BR798" s="391"/>
      <c r="BS798" s="391"/>
      <c r="BT798" s="391"/>
      <c r="BU798" s="391"/>
      <c r="BV798" s="391"/>
      <c r="BW798" s="391"/>
      <c r="BX798" s="391"/>
      <c r="BY798" s="391"/>
      <c r="BZ798" s="391"/>
      <c r="CA798" s="391"/>
      <c r="CB798" s="391"/>
      <c r="CC798" s="391"/>
      <c r="CD798" s="391"/>
      <c r="CE798" s="391"/>
      <c r="CF798" s="391"/>
      <c r="CG798" s="391"/>
      <c r="CH798" s="391"/>
      <c r="CI798" s="391"/>
      <c r="CJ798" s="391"/>
      <c r="CK798" s="391"/>
      <c r="CL798" s="391"/>
      <c r="CM798" s="391"/>
      <c r="CN798" s="391"/>
      <c r="CO798" s="391"/>
      <c r="CP798" s="391"/>
      <c r="CQ798" s="391"/>
      <c r="CR798" s="391"/>
      <c r="CS798" s="391"/>
      <c r="CT798" s="391"/>
      <c r="CU798" s="391"/>
      <c r="CV798" s="391"/>
      <c r="CW798" s="391"/>
      <c r="CX798" s="391"/>
      <c r="CY798" s="391"/>
      <c r="CZ798" s="391"/>
    </row>
    <row r="799" ht="25.15" customHeight="true" x14ac:dyDescent="0.2">
      <c r="C799" s="1155"/>
      <c r="D799" s="1155"/>
      <c r="E799" s="671"/>
      <c r="F799" s="671"/>
      <c r="G799" s="671"/>
      <c r="H799" s="1155"/>
      <c r="I799" s="1155"/>
      <c r="J799" s="671"/>
      <c r="K799" s="671"/>
      <c r="L799" s="671"/>
      <c r="M799" s="1155"/>
      <c r="N799" s="1155"/>
      <c r="O799" s="671"/>
      <c r="P799" s="671"/>
      <c r="Q799" s="671"/>
      <c r="BA799" s="391"/>
      <c r="BB799" s="471"/>
      <c r="BC799" s="391"/>
      <c r="BD799" s="391"/>
      <c r="BE799" s="391"/>
      <c r="BF799" s="391"/>
      <c r="BG799" s="391"/>
      <c r="BH799" s="391"/>
      <c r="BI799" s="391"/>
      <c r="BJ799" s="391"/>
      <c r="BK799" s="391"/>
      <c r="BL799" s="391"/>
      <c r="BM799" s="391"/>
      <c r="BN799" s="391"/>
      <c r="BO799" s="391"/>
      <c r="BP799" s="391"/>
      <c r="BQ799" s="391"/>
      <c r="BR799" s="391"/>
      <c r="BS799" s="391"/>
      <c r="BT799" s="391"/>
      <c r="BU799" s="391"/>
      <c r="BV799" s="391"/>
      <c r="BW799" s="391"/>
      <c r="BX799" s="391"/>
      <c r="BY799" s="391"/>
      <c r="BZ799" s="391"/>
      <c r="CA799" s="391"/>
      <c r="CB799" s="391"/>
      <c r="CC799" s="391"/>
      <c r="CD799" s="391"/>
      <c r="CE799" s="391"/>
      <c r="CF799" s="391"/>
      <c r="CG799" s="391"/>
      <c r="CH799" s="391"/>
      <c r="CI799" s="391"/>
      <c r="CJ799" s="391"/>
      <c r="CK799" s="391"/>
      <c r="CL799" s="391"/>
      <c r="CM799" s="391"/>
      <c r="CN799" s="391"/>
      <c r="CO799" s="391"/>
      <c r="CP799" s="391"/>
      <c r="CQ799" s="391"/>
      <c r="CR799" s="391"/>
      <c r="CS799" s="391"/>
      <c r="CT799" s="391"/>
      <c r="CU799" s="391"/>
      <c r="CV799" s="391"/>
      <c r="CW799" s="391"/>
      <c r="CX799" s="391"/>
      <c r="CY799" s="391"/>
      <c r="CZ799" s="391"/>
    </row>
    <row r="800" ht="25.15" customHeight="true" x14ac:dyDescent="0.2">
      <c r="C800" s="671"/>
      <c r="D800" s="671"/>
      <c r="E800" s="671"/>
      <c r="F800" s="671"/>
      <c r="G800" s="671"/>
      <c r="H800" s="671"/>
      <c r="I800" s="671"/>
      <c r="J800" s="671"/>
      <c r="K800" s="671"/>
      <c r="L800" s="671"/>
      <c r="M800" s="671"/>
      <c r="N800" s="671"/>
      <c r="O800" s="671"/>
      <c r="P800" s="671"/>
      <c r="Q800" s="671"/>
      <c r="BA800" s="391"/>
      <c r="BB800" s="471"/>
      <c r="BC800" s="391"/>
      <c r="BD800" s="391"/>
      <c r="BE800" s="391"/>
      <c r="BF800" s="391"/>
      <c r="BG800" s="391"/>
      <c r="BH800" s="391"/>
      <c r="BI800" s="391"/>
      <c r="BJ800" s="391"/>
      <c r="BK800" s="391"/>
      <c r="BL800" s="391"/>
      <c r="BM800" s="391"/>
      <c r="BN800" s="391"/>
      <c r="BO800" s="391"/>
      <c r="BP800" s="391"/>
      <c r="BQ800" s="391"/>
      <c r="BR800" s="391"/>
      <c r="BS800" s="391"/>
      <c r="BT800" s="391"/>
      <c r="BU800" s="391"/>
      <c r="BV800" s="391"/>
      <c r="BW800" s="391"/>
      <c r="BX800" s="391"/>
      <c r="BY800" s="391"/>
      <c r="BZ800" s="391"/>
      <c r="CA800" s="391"/>
      <c r="CB800" s="391"/>
      <c r="CC800" s="391"/>
      <c r="CD800" s="391"/>
      <c r="CE800" s="391"/>
      <c r="CF800" s="391"/>
      <c r="CG800" s="391"/>
      <c r="CH800" s="391"/>
      <c r="CI800" s="391"/>
      <c r="CJ800" s="391"/>
      <c r="CK800" s="391"/>
      <c r="CL800" s="391"/>
      <c r="CM800" s="391"/>
      <c r="CN800" s="391"/>
      <c r="CO800" s="391"/>
      <c r="CP800" s="391"/>
      <c r="CQ800" s="391"/>
      <c r="CR800" s="391"/>
      <c r="CS800" s="391"/>
      <c r="CT800" s="391"/>
      <c r="CU800" s="391"/>
      <c r="CV800" s="391"/>
      <c r="CW800" s="391"/>
      <c r="CX800" s="391"/>
      <c r="CY800" s="391"/>
      <c r="CZ800" s="391"/>
    </row>
    <row r="801" ht="25.15" customHeight="true" x14ac:dyDescent="0.2">
      <c r="C801" s="671"/>
      <c r="D801" s="671"/>
      <c r="E801" s="671"/>
      <c r="F801" s="671"/>
      <c r="G801" s="671"/>
      <c r="H801" s="671"/>
      <c r="I801" s="671"/>
      <c r="J801" s="671"/>
      <c r="K801" s="671"/>
      <c r="L801" s="671"/>
      <c r="M801" s="671"/>
      <c r="N801" s="671"/>
      <c r="O801" s="671"/>
      <c r="P801" s="671"/>
      <c r="Q801" s="671"/>
    </row>
    <row r="802" ht="25.15" customHeight="true" x14ac:dyDescent="0.2">
      <c r="C802" s="671"/>
      <c r="D802" s="671"/>
      <c r="E802" s="671"/>
      <c r="F802" s="671"/>
      <c r="G802" s="671"/>
      <c r="H802" s="671"/>
      <c r="I802" s="671"/>
      <c r="J802" s="671"/>
      <c r="K802" s="671"/>
      <c r="L802" s="671"/>
      <c r="M802" s="671"/>
      <c r="N802" s="671"/>
      <c r="O802" s="671"/>
      <c r="P802" s="671"/>
      <c r="Q802" s="671"/>
    </row>
    <row r="803" ht="25.15" customHeight="true" x14ac:dyDescent="0.2">
      <c r="C803" s="671"/>
      <c r="D803" s="671"/>
      <c r="E803" s="671"/>
      <c r="F803" s="671"/>
      <c r="G803" s="671"/>
      <c r="H803" s="671"/>
      <c r="I803" s="671"/>
      <c r="J803" s="671"/>
      <c r="K803" s="671"/>
      <c r="L803" s="671"/>
      <c r="M803" s="671"/>
      <c r="N803" s="671"/>
      <c r="O803" s="671"/>
      <c r="P803" s="671"/>
      <c r="Q803" s="671"/>
    </row>
    <row r="804" ht="25.15" customHeight="true" x14ac:dyDescent="0.2">
      <c r="C804" s="671"/>
      <c r="D804" s="671"/>
      <c r="E804" s="671"/>
      <c r="F804" s="671"/>
      <c r="G804" s="671"/>
      <c r="H804" s="671"/>
      <c r="I804" s="671"/>
      <c r="J804" s="671"/>
      <c r="K804" s="671"/>
      <c r="L804" s="671"/>
      <c r="M804" s="671"/>
      <c r="N804" s="671"/>
      <c r="O804" s="671"/>
      <c r="P804" s="671"/>
      <c r="Q804" s="671"/>
    </row>
    <row r="805" ht="25.15" customHeight="true" x14ac:dyDescent="0.2">
      <c r="C805" s="671"/>
      <c r="D805" s="671"/>
      <c r="E805" s="671"/>
      <c r="F805" s="671"/>
      <c r="G805" s="671"/>
      <c r="H805" s="671"/>
      <c r="I805" s="671"/>
      <c r="J805" s="671"/>
      <c r="K805" s="671"/>
      <c r="L805" s="671"/>
      <c r="M805" s="671"/>
      <c r="N805" s="671"/>
      <c r="O805" s="671"/>
      <c r="P805" s="671"/>
      <c r="Q805" s="671"/>
    </row>
    <row r="806" ht="25.15" customHeight="true" x14ac:dyDescent="0.2">
      <c r="C806" s="671"/>
      <c r="D806" s="671"/>
      <c r="E806" s="671"/>
      <c r="F806" s="671"/>
      <c r="G806" s="671"/>
      <c r="H806" s="671"/>
      <c r="I806" s="671"/>
      <c r="J806" s="671"/>
      <c r="K806" s="671"/>
      <c r="L806" s="671"/>
      <c r="M806" s="671"/>
      <c r="N806" s="671"/>
      <c r="O806" s="671"/>
      <c r="P806" s="671"/>
      <c r="Q806" s="671"/>
    </row>
    <row r="807" ht="25.15" customHeight="true" x14ac:dyDescent="0.2">
      <c r="C807" s="671"/>
      <c r="D807" s="671"/>
      <c r="E807" s="671"/>
      <c r="F807" s="671"/>
      <c r="G807" s="671"/>
      <c r="H807" s="671"/>
      <c r="I807" s="671"/>
      <c r="J807" s="671"/>
      <c r="K807" s="671"/>
      <c r="L807" s="671"/>
      <c r="M807" s="671"/>
      <c r="N807" s="671"/>
      <c r="O807" s="671"/>
      <c r="P807" s="671"/>
      <c r="Q807" s="671"/>
    </row>
    <row r="808" ht="25.15" customHeight="true" x14ac:dyDescent="0.2">
      <c r="C808" s="671"/>
      <c r="D808" s="671"/>
      <c r="E808" s="671"/>
      <c r="F808" s="671"/>
      <c r="G808" s="671"/>
      <c r="H808" s="671"/>
      <c r="I808" s="671"/>
      <c r="J808" s="671"/>
      <c r="K808" s="671"/>
      <c r="L808" s="671"/>
      <c r="M808" s="671"/>
      <c r="N808" s="671"/>
      <c r="O808" s="671"/>
      <c r="P808" s="671"/>
      <c r="Q808" s="671"/>
    </row>
    <row r="809" ht="25.15" customHeight="true" x14ac:dyDescent="0.2">
      <c r="C809" s="671"/>
      <c r="D809" s="671"/>
      <c r="E809" s="671"/>
      <c r="F809" s="671"/>
      <c r="G809" s="671"/>
      <c r="H809" s="671"/>
      <c r="I809" s="671"/>
      <c r="J809" s="671"/>
      <c r="K809" s="671"/>
      <c r="L809" s="671"/>
      <c r="M809" s="671"/>
      <c r="N809" s="671"/>
      <c r="O809" s="671"/>
      <c r="P809" s="671"/>
      <c r="Q809" s="671"/>
    </row>
    <row r="810" ht="25.15" customHeight="true" x14ac:dyDescent="0.2">
      <c r="C810" s="671"/>
      <c r="D810" s="671"/>
      <c r="E810" s="671"/>
      <c r="F810" s="671"/>
      <c r="G810" s="671"/>
      <c r="H810" s="671"/>
      <c r="I810" s="671"/>
      <c r="J810" s="671"/>
      <c r="K810" s="671"/>
      <c r="L810" s="671"/>
      <c r="M810" s="671"/>
      <c r="N810" s="671"/>
      <c r="O810" s="671"/>
      <c r="P810" s="671"/>
      <c r="Q810" s="671"/>
    </row>
    <row r="811" ht="25.15" customHeight="true" x14ac:dyDescent="0.2">
      <c r="C811" s="671"/>
      <c r="D811" s="671"/>
      <c r="E811" s="671"/>
      <c r="F811" s="671"/>
      <c r="G811" s="671"/>
      <c r="H811" s="671"/>
      <c r="I811" s="671"/>
      <c r="J811" s="671"/>
      <c r="K811" s="671"/>
      <c r="L811" s="671"/>
      <c r="M811" s="671"/>
      <c r="N811" s="671"/>
      <c r="O811" s="671"/>
      <c r="P811" s="671"/>
      <c r="Q811" s="671"/>
    </row>
    <row r="812" ht="25.15" customHeight="true" x14ac:dyDescent="0.2">
      <c r="C812" s="671"/>
      <c r="D812" s="671"/>
      <c r="E812" s="671"/>
      <c r="F812" s="671"/>
      <c r="G812" s="671"/>
      <c r="H812" s="671"/>
      <c r="I812" s="671"/>
      <c r="J812" s="671"/>
      <c r="K812" s="671"/>
      <c r="L812" s="671"/>
      <c r="M812" s="671"/>
      <c r="N812" s="671"/>
      <c r="O812" s="671"/>
      <c r="P812" s="671"/>
      <c r="Q812" s="671"/>
    </row>
    <row r="813" ht="25.15" customHeight="true" x14ac:dyDescent="0.2">
      <c r="C813" s="671"/>
      <c r="D813" s="671"/>
      <c r="E813" s="671"/>
      <c r="F813" s="671"/>
      <c r="G813" s="671"/>
      <c r="H813" s="671"/>
      <c r="I813" s="671"/>
      <c r="J813" s="671"/>
      <c r="K813" s="671"/>
      <c r="L813" s="671"/>
      <c r="M813" s="671"/>
      <c r="N813" s="671"/>
      <c r="O813" s="671"/>
      <c r="P813" s="671"/>
      <c r="Q813" s="671"/>
    </row>
    <row r="814" ht="25.15" customHeight="true" x14ac:dyDescent="0.2">
      <c r="C814" s="671"/>
      <c r="D814" s="671"/>
      <c r="E814" s="671"/>
      <c r="F814" s="671"/>
      <c r="G814" s="671"/>
      <c r="H814" s="671"/>
      <c r="I814" s="671"/>
      <c r="J814" s="671"/>
      <c r="K814" s="671"/>
      <c r="L814" s="671"/>
      <c r="M814" s="671"/>
      <c r="N814" s="671"/>
      <c r="O814" s="671"/>
      <c r="P814" s="671"/>
      <c r="Q814" s="671"/>
    </row>
    <row r="815" ht="25.15" customHeight="true" x14ac:dyDescent="0.2">
      <c r="C815" s="671"/>
      <c r="D815" s="671"/>
      <c r="E815" s="671"/>
      <c r="F815" s="671"/>
      <c r="G815" s="671"/>
      <c r="H815" s="671"/>
      <c r="I815" s="671"/>
      <c r="J815" s="671"/>
      <c r="K815" s="671"/>
      <c r="L815" s="671"/>
      <c r="M815" s="671"/>
      <c r="N815" s="671"/>
      <c r="O815" s="671"/>
      <c r="P815" s="671"/>
      <c r="Q815" s="671"/>
    </row>
    <row r="816" ht="25.15" customHeight="true" x14ac:dyDescent="0.2">
      <c r="C816" s="671"/>
      <c r="D816" s="671"/>
      <c r="E816" s="671"/>
      <c r="F816" s="671"/>
      <c r="G816" s="671"/>
      <c r="H816" s="671"/>
      <c r="I816" s="671"/>
      <c r="J816" s="671"/>
      <c r="K816" s="671"/>
      <c r="L816" s="671"/>
      <c r="M816" s="671"/>
      <c r="N816" s="671"/>
      <c r="O816" s="671"/>
      <c r="P816" s="671"/>
      <c r="Q816" s="671"/>
    </row>
    <row r="817" ht="25.15" customHeight="true" x14ac:dyDescent="0.2">
      <c r="C817" s="671"/>
      <c r="D817" s="671"/>
      <c r="E817" s="671"/>
      <c r="F817" s="671"/>
      <c r="G817" s="671"/>
      <c r="H817" s="671"/>
      <c r="I817" s="671"/>
      <c r="J817" s="671"/>
      <c r="K817" s="671"/>
      <c r="L817" s="671"/>
      <c r="M817" s="671"/>
      <c r="N817" s="671"/>
      <c r="O817" s="671"/>
      <c r="P817" s="671"/>
      <c r="Q817" s="671"/>
    </row>
    <row r="818" ht="25.15" customHeight="true" x14ac:dyDescent="0.2">
      <c r="C818" s="671"/>
      <c r="D818" s="671"/>
      <c r="E818" s="671"/>
      <c r="F818" s="671"/>
      <c r="G818" s="671"/>
      <c r="H818" s="671"/>
      <c r="I818" s="671"/>
      <c r="J818" s="671"/>
      <c r="K818" s="671"/>
      <c r="L818" s="671"/>
      <c r="M818" s="671"/>
      <c r="N818" s="671"/>
      <c r="O818" s="671"/>
      <c r="P818" s="671"/>
      <c r="Q818" s="671"/>
    </row>
    <row r="819" ht="25.15" customHeight="true" x14ac:dyDescent="0.2">
      <c r="C819" s="671"/>
      <c r="D819" s="671"/>
      <c r="E819" s="671"/>
      <c r="F819" s="671"/>
      <c r="G819" s="671"/>
      <c r="H819" s="671"/>
      <c r="I819" s="671"/>
      <c r="J819" s="671"/>
      <c r="K819" s="671"/>
      <c r="L819" s="671"/>
      <c r="M819" s="671"/>
      <c r="N819" s="671"/>
      <c r="O819" s="671"/>
      <c r="P819" s="671"/>
      <c r="Q819" s="671"/>
    </row>
    <row r="820" ht="25.15" customHeight="true" x14ac:dyDescent="0.2">
      <c r="C820" s="671"/>
      <c r="D820" s="671"/>
      <c r="E820" s="671"/>
      <c r="F820" s="671"/>
      <c r="G820" s="671"/>
      <c r="H820" s="671"/>
      <c r="I820" s="671"/>
      <c r="J820" s="671"/>
      <c r="K820" s="671"/>
      <c r="L820" s="671"/>
      <c r="M820" s="671"/>
      <c r="N820" s="671"/>
      <c r="O820" s="671"/>
      <c r="P820" s="671"/>
      <c r="Q820" s="671"/>
    </row>
    <row r="821" ht="25.15" customHeight="true" x14ac:dyDescent="0.2">
      <c r="C821" s="671"/>
      <c r="D821" s="671"/>
      <c r="E821" s="671"/>
      <c r="F821" s="671"/>
      <c r="G821" s="671"/>
      <c r="H821" s="671"/>
      <c r="I821" s="671"/>
      <c r="J821" s="671"/>
      <c r="K821" s="671"/>
      <c r="L821" s="671"/>
      <c r="M821" s="671"/>
      <c r="N821" s="671"/>
      <c r="O821" s="671"/>
      <c r="P821" s="671"/>
      <c r="Q821" s="671"/>
    </row>
    <row r="822" ht="25.15" customHeight="true" x14ac:dyDescent="0.2">
      <c r="C822" s="671"/>
      <c r="D822" s="671"/>
      <c r="E822" s="671"/>
      <c r="F822" s="671"/>
      <c r="G822" s="671"/>
      <c r="H822" s="671"/>
      <c r="I822" s="671"/>
      <c r="J822" s="671"/>
      <c r="K822" s="671"/>
      <c r="L822" s="671"/>
      <c r="M822" s="671"/>
      <c r="N822" s="671"/>
      <c r="O822" s="671"/>
      <c r="P822" s="671"/>
      <c r="Q822" s="671"/>
    </row>
    <row r="823" ht="25.15" customHeight="true" x14ac:dyDescent="0.2">
      <c r="C823" s="671"/>
      <c r="D823" s="671"/>
      <c r="E823" s="671"/>
      <c r="F823" s="671"/>
      <c r="G823" s="671"/>
      <c r="H823" s="671"/>
      <c r="I823" s="671"/>
      <c r="J823" s="671"/>
      <c r="K823" s="671"/>
      <c r="L823" s="671"/>
      <c r="M823" s="671"/>
      <c r="N823" s="671"/>
      <c r="O823" s="671"/>
      <c r="P823" s="671"/>
      <c r="Q823" s="671"/>
    </row>
    <row r="824" ht="25.15" customHeight="true" x14ac:dyDescent="0.2">
      <c r="C824" s="671"/>
      <c r="D824" s="671"/>
      <c r="E824" s="671"/>
      <c r="F824" s="671"/>
      <c r="G824" s="671"/>
      <c r="H824" s="671"/>
      <c r="I824" s="671"/>
      <c r="J824" s="671"/>
      <c r="K824" s="671"/>
      <c r="L824" s="671"/>
      <c r="M824" s="671"/>
      <c r="N824" s="671"/>
      <c r="O824" s="671"/>
      <c r="P824" s="671"/>
      <c r="Q824" s="671"/>
    </row>
    <row r="825" ht="25.15" customHeight="true" x14ac:dyDescent="0.2">
      <c r="C825" s="671"/>
      <c r="D825" s="671"/>
      <c r="E825" s="671"/>
      <c r="F825" s="671"/>
      <c r="G825" s="671"/>
      <c r="H825" s="671"/>
      <c r="I825" s="671"/>
      <c r="J825" s="671"/>
      <c r="K825" s="671"/>
      <c r="L825" s="671"/>
      <c r="M825" s="671"/>
      <c r="N825" s="671"/>
      <c r="O825" s="671"/>
      <c r="P825" s="671"/>
      <c r="Q825" s="671"/>
    </row>
    <row r="826" ht="25.15" customHeight="true" x14ac:dyDescent="0.2">
      <c r="C826" s="671"/>
      <c r="D826" s="671"/>
      <c r="E826" s="671"/>
      <c r="F826" s="671"/>
      <c r="G826" s="671"/>
      <c r="H826" s="671"/>
      <c r="I826" s="671"/>
      <c r="J826" s="671"/>
      <c r="K826" s="671"/>
      <c r="L826" s="671"/>
      <c r="M826" s="671"/>
      <c r="N826" s="671"/>
      <c r="O826" s="671"/>
      <c r="P826" s="671"/>
      <c r="Q826" s="671"/>
    </row>
    <row r="827" ht="25.15" customHeight="true" x14ac:dyDescent="0.2">
      <c r="C827" s="671"/>
      <c r="D827" s="671"/>
      <c r="E827" s="671"/>
      <c r="F827" s="671"/>
      <c r="G827" s="671"/>
      <c r="H827" s="671"/>
      <c r="I827" s="671"/>
      <c r="J827" s="671"/>
      <c r="K827" s="671"/>
      <c r="L827" s="671"/>
      <c r="M827" s="671"/>
      <c r="N827" s="671"/>
      <c r="O827" s="671"/>
      <c r="P827" s="671"/>
      <c r="Q827" s="671"/>
    </row>
    <row r="828" ht="25.15" customHeight="true" x14ac:dyDescent="0.2">
      <c r="C828" s="671"/>
      <c r="D828" s="671"/>
      <c r="E828" s="671"/>
      <c r="F828" s="671"/>
      <c r="G828" s="671"/>
      <c r="H828" s="671"/>
      <c r="I828" s="671"/>
      <c r="J828" s="671"/>
      <c r="K828" s="671"/>
      <c r="L828" s="671"/>
      <c r="M828" s="671"/>
      <c r="N828" s="671"/>
      <c r="O828" s="671"/>
      <c r="P828" s="671"/>
      <c r="Q828" s="671"/>
    </row>
    <row r="829" ht="25.15" customHeight="true" x14ac:dyDescent="0.2">
      <c r="C829" s="671"/>
      <c r="D829" s="671"/>
      <c r="E829" s="671"/>
      <c r="F829" s="671"/>
      <c r="G829" s="671"/>
      <c r="H829" s="671"/>
      <c r="I829" s="671"/>
      <c r="J829" s="671"/>
      <c r="K829" s="671"/>
      <c r="L829" s="671"/>
      <c r="M829" s="671"/>
      <c r="N829" s="671"/>
      <c r="O829" s="671"/>
      <c r="P829" s="671"/>
      <c r="Q829" s="671"/>
    </row>
    <row r="830" ht="25.15" customHeight="true" x14ac:dyDescent="0.2">
      <c r="C830" s="671"/>
      <c r="D830" s="671"/>
      <c r="E830" s="671"/>
      <c r="F830" s="671"/>
      <c r="G830" s="671"/>
      <c r="H830" s="671"/>
      <c r="I830" s="671"/>
      <c r="J830" s="671"/>
      <c r="K830" s="671"/>
      <c r="L830" s="671"/>
      <c r="M830" s="671"/>
      <c r="N830" s="671"/>
      <c r="O830" s="671"/>
      <c r="P830" s="671"/>
      <c r="Q830" s="671"/>
    </row>
    <row r="831" ht="25.15" customHeight="true" x14ac:dyDescent="0.2">
      <c r="C831" s="671"/>
      <c r="D831" s="671"/>
      <c r="E831" s="671"/>
      <c r="F831" s="671"/>
      <c r="G831" s="671"/>
      <c r="H831" s="671"/>
      <c r="I831" s="671"/>
      <c r="J831" s="671"/>
      <c r="K831" s="671"/>
      <c r="L831" s="671"/>
      <c r="M831" s="671"/>
      <c r="N831" s="671"/>
      <c r="O831" s="671"/>
      <c r="P831" s="671"/>
      <c r="Q831" s="671"/>
    </row>
    <row r="832" ht="25.15" customHeight="true" x14ac:dyDescent="0.2">
      <c r="C832" s="671"/>
      <c r="D832" s="671"/>
      <c r="E832" s="671"/>
      <c r="F832" s="671"/>
      <c r="G832" s="671"/>
      <c r="H832" s="671"/>
      <c r="I832" s="671"/>
      <c r="J832" s="671"/>
      <c r="K832" s="671"/>
      <c r="L832" s="671"/>
      <c r="M832" s="671"/>
      <c r="N832" s="671"/>
      <c r="O832" s="671"/>
      <c r="P832" s="671"/>
      <c r="Q832" s="671"/>
    </row>
    <row r="833" ht="25.15" customHeight="true" x14ac:dyDescent="0.2">
      <c r="C833" s="671"/>
      <c r="D833" s="671"/>
      <c r="E833" s="671"/>
      <c r="F833" s="671"/>
      <c r="G833" s="671"/>
      <c r="H833" s="671"/>
      <c r="I833" s="671"/>
      <c r="J833" s="671"/>
      <c r="K833" s="671"/>
      <c r="L833" s="671"/>
      <c r="M833" s="671"/>
      <c r="N833" s="671"/>
      <c r="O833" s="671"/>
      <c r="P833" s="671"/>
      <c r="Q833" s="671"/>
    </row>
    <row r="834" ht="25.15" customHeight="true" x14ac:dyDescent="0.2">
      <c r="C834" s="671"/>
      <c r="D834" s="671"/>
      <c r="E834" s="671"/>
      <c r="F834" s="671"/>
      <c r="G834" s="671"/>
      <c r="H834" s="671"/>
      <c r="I834" s="671"/>
      <c r="J834" s="671"/>
      <c r="K834" s="671"/>
      <c r="L834" s="671"/>
      <c r="M834" s="671"/>
      <c r="N834" s="671"/>
      <c r="O834" s="671"/>
      <c r="P834" s="671"/>
      <c r="Q834" s="671"/>
    </row>
    <row r="835" ht="25.15" customHeight="true" x14ac:dyDescent="0.2">
      <c r="C835" s="671"/>
      <c r="D835" s="671"/>
      <c r="E835" s="671"/>
      <c r="F835" s="671"/>
      <c r="G835" s="671"/>
      <c r="H835" s="671"/>
      <c r="I835" s="671"/>
      <c r="J835" s="671"/>
      <c r="K835" s="671"/>
      <c r="L835" s="671"/>
      <c r="M835" s="671"/>
      <c r="N835" s="671"/>
      <c r="O835" s="671"/>
      <c r="P835" s="671"/>
      <c r="Q835" s="671"/>
    </row>
    <row r="836" ht="25.15" customHeight="true" x14ac:dyDescent="0.2">
      <c r="C836" s="671"/>
      <c r="D836" s="671"/>
      <c r="E836" s="671"/>
      <c r="F836" s="671"/>
      <c r="G836" s="671"/>
      <c r="H836" s="671"/>
      <c r="I836" s="671"/>
      <c r="J836" s="671"/>
      <c r="K836" s="671"/>
      <c r="L836" s="671"/>
      <c r="M836" s="671"/>
      <c r="N836" s="671"/>
      <c r="O836" s="671"/>
      <c r="P836" s="671"/>
      <c r="Q836" s="671"/>
    </row>
    <row r="837" ht="25.15" customHeight="true" x14ac:dyDescent="0.2">
      <c r="C837" s="671"/>
      <c r="D837" s="671"/>
      <c r="E837" s="671"/>
      <c r="F837" s="671"/>
      <c r="G837" s="671"/>
      <c r="H837" s="671"/>
      <c r="I837" s="671"/>
      <c r="J837" s="671"/>
      <c r="K837" s="671"/>
      <c r="L837" s="671"/>
      <c r="M837" s="671"/>
      <c r="N837" s="671"/>
      <c r="O837" s="671"/>
      <c r="P837" s="671"/>
      <c r="Q837" s="671"/>
    </row>
    <row r="838" ht="25.15" customHeight="true" x14ac:dyDescent="0.2">
      <c r="C838" s="671"/>
      <c r="D838" s="671"/>
      <c r="E838" s="671"/>
      <c r="F838" s="671"/>
      <c r="G838" s="671"/>
      <c r="H838" s="671"/>
      <c r="I838" s="671"/>
      <c r="J838" s="671"/>
      <c r="K838" s="671"/>
      <c r="L838" s="671"/>
      <c r="M838" s="671"/>
      <c r="N838" s="671"/>
      <c r="O838" s="671"/>
      <c r="P838" s="671"/>
      <c r="Q838" s="671"/>
    </row>
    <row r="839" ht="25.15" customHeight="true" x14ac:dyDescent="0.2">
      <c r="C839" s="671"/>
      <c r="D839" s="671"/>
      <c r="E839" s="671"/>
      <c r="F839" s="671"/>
      <c r="G839" s="671"/>
      <c r="H839" s="671"/>
      <c r="I839" s="671"/>
      <c r="J839" s="671"/>
      <c r="K839" s="671"/>
      <c r="L839" s="671"/>
      <c r="M839" s="671"/>
      <c r="N839" s="671"/>
      <c r="O839" s="671"/>
      <c r="P839" s="671"/>
      <c r="Q839" s="671"/>
    </row>
    <row r="840" ht="25.15" customHeight="true" x14ac:dyDescent="0.2">
      <c r="C840" s="671"/>
      <c r="D840" s="671"/>
      <c r="E840" s="671"/>
      <c r="F840" s="671"/>
      <c r="G840" s="671"/>
      <c r="H840" s="671"/>
      <c r="I840" s="671"/>
      <c r="J840" s="671"/>
      <c r="K840" s="671"/>
      <c r="L840" s="671"/>
      <c r="M840" s="671"/>
      <c r="N840" s="671"/>
      <c r="O840" s="671"/>
      <c r="P840" s="671"/>
      <c r="Q840" s="671"/>
    </row>
    <row r="841" ht="25.15" customHeight="true" x14ac:dyDescent="0.2">
      <c r="C841" s="671"/>
      <c r="D841" s="671"/>
      <c r="E841" s="671"/>
      <c r="F841" s="671"/>
      <c r="G841" s="671"/>
      <c r="H841" s="671"/>
      <c r="I841" s="671"/>
      <c r="J841" s="671"/>
      <c r="K841" s="671"/>
      <c r="L841" s="671"/>
      <c r="M841" s="671"/>
      <c r="N841" s="671"/>
      <c r="O841" s="671"/>
      <c r="P841" s="671"/>
      <c r="Q841" s="671"/>
    </row>
    <row r="842" ht="25.15" customHeight="true" x14ac:dyDescent="0.2">
      <c r="C842" s="671"/>
      <c r="D842" s="671"/>
      <c r="E842" s="671"/>
      <c r="F842" s="671"/>
      <c r="G842" s="671"/>
      <c r="H842" s="671"/>
      <c r="I842" s="671"/>
      <c r="J842" s="671"/>
      <c r="K842" s="671"/>
      <c r="L842" s="671"/>
      <c r="M842" s="671"/>
      <c r="N842" s="671"/>
      <c r="O842" s="671"/>
      <c r="P842" s="671"/>
      <c r="Q842" s="671"/>
    </row>
    <row r="843" ht="25.15" customHeight="true" x14ac:dyDescent="0.2">
      <c r="C843" s="671"/>
      <c r="D843" s="671"/>
      <c r="E843" s="671"/>
      <c r="F843" s="671"/>
      <c r="G843" s="671"/>
      <c r="H843" s="671"/>
      <c r="I843" s="671"/>
      <c r="J843" s="671"/>
      <c r="K843" s="671"/>
      <c r="L843" s="671"/>
      <c r="M843" s="671"/>
      <c r="N843" s="671"/>
      <c r="O843" s="671"/>
      <c r="P843" s="671"/>
      <c r="Q843" s="671"/>
    </row>
    <row r="844" ht="25.15" customHeight="true" x14ac:dyDescent="0.2">
      <c r="C844" s="671"/>
      <c r="D844" s="671"/>
      <c r="E844" s="671"/>
      <c r="F844" s="671"/>
      <c r="G844" s="671"/>
      <c r="H844" s="671"/>
      <c r="I844" s="671"/>
      <c r="J844" s="671"/>
      <c r="K844" s="671"/>
      <c r="L844" s="671"/>
      <c r="M844" s="671"/>
      <c r="N844" s="671"/>
      <c r="O844" s="671"/>
      <c r="P844" s="671"/>
      <c r="Q844" s="671"/>
    </row>
    <row r="845" ht="25.15" customHeight="true" x14ac:dyDescent="0.2">
      <c r="C845" s="671"/>
      <c r="D845" s="671"/>
      <c r="E845" s="671"/>
      <c r="F845" s="671"/>
      <c r="G845" s="671"/>
      <c r="H845" s="671"/>
      <c r="I845" s="671"/>
      <c r="J845" s="671"/>
      <c r="K845" s="671"/>
      <c r="L845" s="671"/>
      <c r="M845" s="671"/>
      <c r="N845" s="671"/>
      <c r="O845" s="671"/>
      <c r="P845" s="671"/>
      <c r="Q845" s="671"/>
    </row>
    <row r="846" ht="25.15" customHeight="true" x14ac:dyDescent="0.2">
      <c r="C846" s="671"/>
      <c r="D846" s="671"/>
      <c r="E846" s="671"/>
      <c r="F846" s="671"/>
      <c r="G846" s="671"/>
      <c r="H846" s="671"/>
      <c r="I846" s="671"/>
      <c r="J846" s="671"/>
      <c r="K846" s="671"/>
      <c r="L846" s="671"/>
      <c r="M846" s="671"/>
      <c r="N846" s="671"/>
      <c r="O846" s="671"/>
      <c r="P846" s="671"/>
      <c r="Q846" s="671"/>
    </row>
    <row r="847" ht="25.15" customHeight="true" x14ac:dyDescent="0.2">
      <c r="C847" s="671"/>
      <c r="D847" s="671"/>
      <c r="E847" s="671"/>
      <c r="F847" s="671"/>
      <c r="G847" s="671"/>
      <c r="H847" s="671"/>
      <c r="I847" s="671"/>
      <c r="J847" s="671"/>
      <c r="K847" s="671"/>
      <c r="L847" s="671"/>
      <c r="M847" s="671"/>
      <c r="N847" s="671"/>
      <c r="O847" s="671"/>
      <c r="P847" s="671"/>
      <c r="Q847" s="671"/>
    </row>
    <row r="848" ht="25.15" customHeight="true" x14ac:dyDescent="0.2">
      <c r="C848" s="671"/>
      <c r="D848" s="671"/>
      <c r="E848" s="671"/>
      <c r="F848" s="671"/>
      <c r="G848" s="671"/>
      <c r="H848" s="671"/>
      <c r="I848" s="671"/>
      <c r="J848" s="671"/>
      <c r="K848" s="671"/>
      <c r="L848" s="671"/>
      <c r="M848" s="671"/>
      <c r="N848" s="671"/>
      <c r="O848" s="671"/>
      <c r="P848" s="671"/>
      <c r="Q848" s="671"/>
    </row>
    <row r="849" ht="25.15" customHeight="true" x14ac:dyDescent="0.2">
      <c r="C849" s="671"/>
      <c r="D849" s="671"/>
      <c r="E849" s="671"/>
      <c r="F849" s="671"/>
      <c r="G849" s="671"/>
      <c r="H849" s="671"/>
      <c r="I849" s="671"/>
      <c r="J849" s="671"/>
      <c r="K849" s="671"/>
      <c r="L849" s="671"/>
      <c r="M849" s="671"/>
      <c r="N849" s="671"/>
      <c r="O849" s="671"/>
      <c r="P849" s="671"/>
      <c r="Q849" s="671"/>
    </row>
    <row r="850" ht="25.15" customHeight="true" x14ac:dyDescent="0.2">
      <c r="C850" s="671"/>
      <c r="D850" s="671"/>
      <c r="E850" s="671"/>
      <c r="F850" s="671"/>
      <c r="G850" s="671"/>
      <c r="H850" s="671"/>
      <c r="I850" s="671"/>
      <c r="J850" s="671"/>
      <c r="K850" s="671"/>
      <c r="L850" s="671"/>
      <c r="M850" s="671"/>
      <c r="N850" s="671"/>
      <c r="O850" s="671"/>
      <c r="P850" s="671"/>
      <c r="Q850" s="671"/>
    </row>
    <row r="851" ht="25.15" customHeight="true" x14ac:dyDescent="0.2">
      <c r="C851" s="671"/>
      <c r="D851" s="671"/>
      <c r="E851" s="671"/>
      <c r="F851" s="671"/>
      <c r="G851" s="671"/>
      <c r="H851" s="671"/>
      <c r="I851" s="671"/>
      <c r="J851" s="671"/>
      <c r="K851" s="671"/>
      <c r="L851" s="671"/>
      <c r="M851" s="671"/>
      <c r="N851" s="671"/>
      <c r="O851" s="671"/>
      <c r="P851" s="671"/>
      <c r="Q851" s="671"/>
    </row>
    <row r="852" ht="25.15" customHeight="true" x14ac:dyDescent="0.2">
      <c r="C852" s="671"/>
      <c r="D852" s="671"/>
      <c r="E852" s="671"/>
      <c r="F852" s="671"/>
      <c r="G852" s="671"/>
      <c r="H852" s="671"/>
      <c r="I852" s="671"/>
      <c r="J852" s="671"/>
      <c r="K852" s="671"/>
      <c r="L852" s="671"/>
      <c r="M852" s="671"/>
      <c r="N852" s="671"/>
      <c r="O852" s="671"/>
      <c r="P852" s="671"/>
      <c r="Q852" s="671"/>
    </row>
    <row r="853" ht="25.15" customHeight="true" x14ac:dyDescent="0.2">
      <c r="C853" s="671"/>
      <c r="D853" s="671"/>
      <c r="E853" s="671"/>
      <c r="F853" s="671"/>
      <c r="G853" s="671"/>
      <c r="H853" s="671"/>
      <c r="I853" s="671"/>
      <c r="J853" s="671"/>
      <c r="K853" s="671"/>
      <c r="L853" s="671"/>
      <c r="M853" s="671"/>
      <c r="N853" s="671"/>
      <c r="O853" s="671"/>
      <c r="P853" s="671"/>
      <c r="Q853" s="671"/>
    </row>
    <row r="854" ht="25.15" customHeight="true" x14ac:dyDescent="0.2">
      <c r="C854" s="671"/>
      <c r="D854" s="671"/>
      <c r="E854" s="671"/>
      <c r="F854" s="671"/>
      <c r="G854" s="671"/>
      <c r="H854" s="671"/>
      <c r="I854" s="671"/>
      <c r="J854" s="671"/>
      <c r="K854" s="671"/>
      <c r="L854" s="671"/>
      <c r="M854" s="671"/>
      <c r="N854" s="671"/>
      <c r="O854" s="671"/>
      <c r="P854" s="671"/>
      <c r="Q854" s="671"/>
    </row>
    <row r="855" ht="25.15" customHeight="true" x14ac:dyDescent="0.2">
      <c r="C855" s="671"/>
      <c r="D855" s="671"/>
      <c r="E855" s="671"/>
      <c r="F855" s="671"/>
      <c r="G855" s="671"/>
      <c r="H855" s="671"/>
      <c r="I855" s="671"/>
      <c r="J855" s="671"/>
      <c r="K855" s="671"/>
      <c r="L855" s="671"/>
      <c r="M855" s="671"/>
      <c r="N855" s="671"/>
      <c r="O855" s="671"/>
      <c r="P855" s="671"/>
      <c r="Q855" s="671"/>
    </row>
    <row r="856" ht="25.15" customHeight="true" x14ac:dyDescent="0.2">
      <c r="C856" s="671"/>
      <c r="D856" s="671"/>
      <c r="E856" s="671"/>
      <c r="F856" s="671"/>
      <c r="G856" s="671"/>
      <c r="H856" s="671"/>
      <c r="I856" s="671"/>
      <c r="J856" s="671"/>
      <c r="K856" s="671"/>
      <c r="L856" s="671"/>
      <c r="M856" s="671"/>
      <c r="N856" s="671"/>
      <c r="O856" s="671"/>
      <c r="P856" s="671"/>
      <c r="Q856" s="671"/>
    </row>
    <row r="857" ht="25.15" customHeight="true" x14ac:dyDescent="0.2">
      <c r="C857" s="671"/>
      <c r="D857" s="671"/>
      <c r="E857" s="671"/>
      <c r="F857" s="671"/>
      <c r="G857" s="671"/>
      <c r="H857" s="671"/>
      <c r="I857" s="671"/>
      <c r="J857" s="671"/>
      <c r="K857" s="671"/>
      <c r="L857" s="671"/>
      <c r="M857" s="671"/>
      <c r="N857" s="671"/>
      <c r="O857" s="671"/>
      <c r="P857" s="671"/>
      <c r="Q857" s="671"/>
    </row>
    <row r="858" ht="25.15" customHeight="true" x14ac:dyDescent="0.2">
      <c r="C858" s="671"/>
      <c r="D858" s="671"/>
      <c r="E858" s="671"/>
      <c r="F858" s="671"/>
      <c r="G858" s="671"/>
      <c r="H858" s="671"/>
      <c r="I858" s="671"/>
      <c r="J858" s="671"/>
      <c r="K858" s="671"/>
      <c r="L858" s="671"/>
      <c r="M858" s="671"/>
      <c r="N858" s="671"/>
      <c r="O858" s="671"/>
      <c r="P858" s="671"/>
      <c r="Q858" s="671"/>
    </row>
    <row r="859" ht="25.15" customHeight="true" x14ac:dyDescent="0.2">
      <c r="C859" s="671"/>
      <c r="D859" s="671"/>
      <c r="E859" s="671"/>
      <c r="F859" s="671"/>
      <c r="G859" s="671"/>
      <c r="H859" s="671"/>
      <c r="I859" s="671"/>
      <c r="J859" s="671"/>
      <c r="K859" s="671"/>
      <c r="L859" s="671"/>
      <c r="M859" s="671"/>
      <c r="N859" s="671"/>
      <c r="O859" s="671"/>
      <c r="P859" s="671"/>
      <c r="Q859" s="671"/>
    </row>
    <row r="860" ht="25.15" customHeight="true" x14ac:dyDescent="0.2">
      <c r="C860" s="671"/>
      <c r="D860" s="671"/>
      <c r="E860" s="671"/>
      <c r="F860" s="671"/>
      <c r="G860" s="671"/>
      <c r="H860" s="671"/>
      <c r="I860" s="671"/>
      <c r="J860" s="671"/>
      <c r="K860" s="671"/>
      <c r="L860" s="671"/>
      <c r="M860" s="671"/>
      <c r="N860" s="671"/>
      <c r="O860" s="671"/>
      <c r="P860" s="671"/>
      <c r="Q860" s="671"/>
    </row>
    <row r="861" ht="25.15" customHeight="true" x14ac:dyDescent="0.2">
      <c r="C861" s="671"/>
      <c r="D861" s="671"/>
      <c r="E861" s="671"/>
      <c r="F861" s="671"/>
      <c r="G861" s="671"/>
      <c r="H861" s="671"/>
      <c r="I861" s="671"/>
      <c r="J861" s="671"/>
      <c r="K861" s="671"/>
      <c r="L861" s="671"/>
      <c r="M861" s="671"/>
      <c r="N861" s="671"/>
      <c r="O861" s="671"/>
      <c r="P861" s="671"/>
      <c r="Q861" s="671"/>
    </row>
    <row r="862" ht="25.15" customHeight="true" x14ac:dyDescent="0.2">
      <c r="C862" s="671"/>
      <c r="D862" s="671"/>
      <c r="E862" s="671"/>
      <c r="F862" s="671"/>
      <c r="G862" s="671"/>
      <c r="H862" s="671"/>
      <c r="I862" s="671"/>
      <c r="J862" s="671"/>
      <c r="K862" s="671"/>
      <c r="L862" s="671"/>
      <c r="M862" s="671"/>
      <c r="N862" s="671"/>
      <c r="O862" s="671"/>
      <c r="P862" s="671"/>
      <c r="Q862" s="671"/>
    </row>
    <row r="863" ht="25.15" customHeight="true" x14ac:dyDescent="0.2">
      <c r="C863" s="671"/>
      <c r="D863" s="671"/>
      <c r="E863" s="671"/>
      <c r="F863" s="671"/>
      <c r="G863" s="671"/>
      <c r="H863" s="671"/>
      <c r="I863" s="671"/>
      <c r="J863" s="671"/>
      <c r="K863" s="671"/>
      <c r="L863" s="671"/>
      <c r="M863" s="671"/>
      <c r="N863" s="671"/>
      <c r="O863" s="671"/>
      <c r="P863" s="671"/>
      <c r="Q863" s="671"/>
    </row>
    <row r="864" ht="25.15" customHeight="true" x14ac:dyDescent="0.2">
      <c r="C864" s="671"/>
      <c r="D864" s="671"/>
      <c r="E864" s="671"/>
      <c r="F864" s="671"/>
      <c r="G864" s="671"/>
      <c r="H864" s="671"/>
      <c r="I864" s="671"/>
      <c r="J864" s="671"/>
      <c r="K864" s="671"/>
      <c r="L864" s="671"/>
      <c r="M864" s="671"/>
      <c r="N864" s="671"/>
      <c r="O864" s="671"/>
      <c r="P864" s="671"/>
      <c r="Q864" s="671"/>
    </row>
    <row r="865" ht="25.15" customHeight="true" x14ac:dyDescent="0.2">
      <c r="C865" s="671"/>
      <c r="D865" s="671"/>
      <c r="E865" s="671"/>
      <c r="F865" s="671"/>
      <c r="G865" s="671"/>
      <c r="H865" s="671"/>
      <c r="I865" s="671"/>
      <c r="J865" s="671"/>
      <c r="K865" s="671"/>
      <c r="L865" s="671"/>
      <c r="M865" s="671"/>
      <c r="N865" s="671"/>
      <c r="O865" s="671"/>
      <c r="P865" s="671"/>
      <c r="Q865" s="671"/>
    </row>
    <row r="866" ht="25.15" customHeight="true" x14ac:dyDescent="0.2">
      <c r="C866" s="671"/>
      <c r="D866" s="671"/>
      <c r="E866" s="671"/>
      <c r="F866" s="671"/>
      <c r="G866" s="671"/>
      <c r="H866" s="671"/>
      <c r="I866" s="671"/>
      <c r="J866" s="671"/>
      <c r="K866" s="671"/>
      <c r="L866" s="671"/>
      <c r="M866" s="671"/>
      <c r="N866" s="671"/>
      <c r="O866" s="671"/>
      <c r="P866" s="671"/>
      <c r="Q866" s="671"/>
    </row>
    <row r="867" ht="25.15" customHeight="true" x14ac:dyDescent="0.2">
      <c r="C867" s="671"/>
      <c r="D867" s="671"/>
      <c r="E867" s="671"/>
      <c r="F867" s="671"/>
      <c r="G867" s="671"/>
      <c r="H867" s="671"/>
      <c r="I867" s="671"/>
      <c r="J867" s="671"/>
      <c r="K867" s="671"/>
      <c r="L867" s="671"/>
      <c r="M867" s="671"/>
      <c r="N867" s="671"/>
      <c r="O867" s="671"/>
      <c r="P867" s="671"/>
      <c r="Q867" s="671"/>
    </row>
    <row r="868" ht="25.15" customHeight="true" x14ac:dyDescent="0.2">
      <c r="C868" s="671"/>
      <c r="D868" s="671"/>
      <c r="E868" s="671"/>
      <c r="F868" s="671"/>
      <c r="G868" s="671"/>
      <c r="H868" s="671"/>
      <c r="I868" s="671"/>
      <c r="J868" s="671"/>
      <c r="K868" s="671"/>
      <c r="L868" s="671"/>
      <c r="M868" s="671"/>
      <c r="N868" s="671"/>
      <c r="O868" s="671"/>
      <c r="P868" s="671"/>
      <c r="Q868" s="671"/>
    </row>
    <row r="869" ht="25.15" customHeight="true" x14ac:dyDescent="0.2">
      <c r="C869" s="671"/>
      <c r="D869" s="671"/>
      <c r="E869" s="671"/>
      <c r="F869" s="671"/>
      <c r="G869" s="671"/>
      <c r="H869" s="671"/>
      <c r="I869" s="671"/>
      <c r="J869" s="671"/>
      <c r="K869" s="671"/>
      <c r="L869" s="671"/>
      <c r="M869" s="671"/>
      <c r="N869" s="671"/>
      <c r="O869" s="671"/>
      <c r="P869" s="671"/>
      <c r="Q869" s="671"/>
    </row>
    <row r="870" ht="25.15" customHeight="true" x14ac:dyDescent="0.2">
      <c r="C870" s="671"/>
      <c r="D870" s="671"/>
      <c r="E870" s="671"/>
      <c r="F870" s="671"/>
      <c r="G870" s="671"/>
      <c r="H870" s="671"/>
      <c r="I870" s="671"/>
      <c r="J870" s="671"/>
      <c r="K870" s="671"/>
      <c r="L870" s="671"/>
      <c r="M870" s="671"/>
      <c r="N870" s="671"/>
      <c r="O870" s="671"/>
      <c r="P870" s="671"/>
      <c r="Q870" s="671"/>
    </row>
    <row r="871" ht="25.15" customHeight="true" x14ac:dyDescent="0.2">
      <c r="C871" s="671"/>
      <c r="D871" s="671"/>
      <c r="E871" s="671"/>
      <c r="F871" s="671"/>
      <c r="G871" s="671"/>
      <c r="H871" s="671"/>
      <c r="I871" s="671"/>
      <c r="J871" s="671"/>
      <c r="K871" s="671"/>
      <c r="L871" s="671"/>
      <c r="M871" s="671"/>
      <c r="N871" s="671"/>
      <c r="O871" s="671"/>
      <c r="P871" s="671"/>
      <c r="Q871" s="671"/>
    </row>
    <row r="872" ht="25.15" customHeight="true" x14ac:dyDescent="0.2">
      <c r="C872" s="671"/>
      <c r="D872" s="671"/>
      <c r="E872" s="671"/>
      <c r="F872" s="671"/>
      <c r="G872" s="671"/>
      <c r="H872" s="671"/>
      <c r="I872" s="671"/>
      <c r="J872" s="671"/>
      <c r="K872" s="671"/>
      <c r="L872" s="671"/>
      <c r="M872" s="671"/>
      <c r="N872" s="671"/>
      <c r="O872" s="671"/>
      <c r="P872" s="671"/>
      <c r="Q872" s="671"/>
    </row>
    <row r="873" ht="25.15" customHeight="true" x14ac:dyDescent="0.2">
      <c r="C873" s="671"/>
      <c r="D873" s="671"/>
      <c r="E873" s="671"/>
      <c r="F873" s="671"/>
      <c r="G873" s="671"/>
      <c r="H873" s="671"/>
      <c r="I873" s="671"/>
      <c r="J873" s="671"/>
      <c r="K873" s="671"/>
      <c r="L873" s="671"/>
      <c r="M873" s="671"/>
      <c r="N873" s="671"/>
      <c r="O873" s="671"/>
      <c r="P873" s="671"/>
      <c r="Q873" s="671"/>
    </row>
    <row r="874" ht="25.15" customHeight="true" x14ac:dyDescent="0.2">
      <c r="C874" s="671"/>
      <c r="D874" s="671"/>
      <c r="E874" s="671"/>
      <c r="F874" s="671"/>
      <c r="G874" s="671"/>
      <c r="H874" s="671"/>
      <c r="I874" s="671"/>
      <c r="J874" s="671"/>
      <c r="K874" s="671"/>
      <c r="L874" s="671"/>
      <c r="M874" s="671"/>
      <c r="N874" s="671"/>
      <c r="O874" s="671"/>
      <c r="P874" s="671"/>
      <c r="Q874" s="671"/>
    </row>
    <row r="875" ht="25.15" customHeight="true" x14ac:dyDescent="0.2">
      <c r="C875" s="671"/>
      <c r="D875" s="671"/>
      <c r="E875" s="671"/>
      <c r="F875" s="671"/>
      <c r="G875" s="671"/>
      <c r="H875" s="671"/>
      <c r="I875" s="671"/>
      <c r="J875" s="671"/>
      <c r="K875" s="671"/>
      <c r="L875" s="671"/>
      <c r="M875" s="671"/>
      <c r="N875" s="671"/>
      <c r="O875" s="671"/>
      <c r="P875" s="671"/>
      <c r="Q875" s="671"/>
    </row>
    <row r="876" ht="25.15" customHeight="true" x14ac:dyDescent="0.2">
      <c r="C876" s="671"/>
      <c r="D876" s="671"/>
      <c r="E876" s="671"/>
      <c r="F876" s="671"/>
      <c r="G876" s="671"/>
      <c r="H876" s="671"/>
      <c r="I876" s="671"/>
      <c r="J876" s="671"/>
      <c r="K876" s="671"/>
      <c r="L876" s="671"/>
      <c r="M876" s="671"/>
      <c r="N876" s="671"/>
      <c r="O876" s="671"/>
      <c r="P876" s="671"/>
      <c r="Q876" s="671"/>
    </row>
    <row r="877" ht="25.15" customHeight="true" x14ac:dyDescent="0.2">
      <c r="C877" s="671"/>
      <c r="D877" s="671"/>
      <c r="E877" s="671"/>
      <c r="F877" s="671"/>
      <c r="G877" s="671"/>
      <c r="H877" s="671"/>
      <c r="I877" s="671"/>
      <c r="J877" s="671"/>
      <c r="K877" s="671"/>
      <c r="L877" s="671"/>
      <c r="M877" s="671"/>
      <c r="N877" s="671"/>
      <c r="O877" s="671"/>
      <c r="P877" s="671"/>
      <c r="Q877" s="671"/>
    </row>
    <row r="878" ht="25.15" customHeight="true" x14ac:dyDescent="0.2">
      <c r="C878" s="671"/>
      <c r="D878" s="671"/>
      <c r="E878" s="671"/>
      <c r="F878" s="671"/>
      <c r="G878" s="671"/>
      <c r="H878" s="671"/>
      <c r="I878" s="671"/>
      <c r="J878" s="671"/>
      <c r="K878" s="671"/>
      <c r="L878" s="671"/>
      <c r="M878" s="671"/>
      <c r="N878" s="671"/>
      <c r="O878" s="671"/>
      <c r="P878" s="671"/>
      <c r="Q878" s="671"/>
    </row>
    <row r="879" ht="25.15" customHeight="true" x14ac:dyDescent="0.2">
      <c r="C879" s="671"/>
      <c r="D879" s="671"/>
      <c r="E879" s="671"/>
      <c r="F879" s="671"/>
      <c r="G879" s="671"/>
      <c r="H879" s="671"/>
      <c r="I879" s="671"/>
      <c r="J879" s="671"/>
      <c r="K879" s="671"/>
      <c r="L879" s="671"/>
      <c r="M879" s="671"/>
      <c r="N879" s="671"/>
      <c r="O879" s="671"/>
      <c r="P879" s="671"/>
      <c r="Q879" s="671"/>
    </row>
    <row r="880" ht="25.15" customHeight="true" x14ac:dyDescent="0.2">
      <c r="C880" s="671"/>
      <c r="D880" s="671"/>
      <c r="E880" s="671"/>
      <c r="F880" s="671"/>
      <c r="G880" s="671"/>
      <c r="H880" s="671"/>
      <c r="I880" s="671"/>
      <c r="J880" s="671"/>
      <c r="K880" s="671"/>
      <c r="L880" s="671"/>
      <c r="M880" s="671"/>
      <c r="N880" s="671"/>
      <c r="O880" s="671"/>
      <c r="P880" s="671"/>
      <c r="Q880" s="671"/>
    </row>
    <row r="881" ht="25.15" customHeight="true" x14ac:dyDescent="0.2">
      <c r="C881" s="671"/>
      <c r="D881" s="671"/>
      <c r="E881" s="671"/>
      <c r="F881" s="671"/>
      <c r="G881" s="671"/>
      <c r="H881" s="671"/>
      <c r="I881" s="671"/>
      <c r="J881" s="671"/>
      <c r="K881" s="671"/>
      <c r="L881" s="671"/>
      <c r="M881" s="671"/>
      <c r="N881" s="671"/>
      <c r="O881" s="671"/>
      <c r="P881" s="671"/>
      <c r="Q881" s="671"/>
    </row>
    <row r="882" ht="25.15" customHeight="true" x14ac:dyDescent="0.2">
      <c r="C882" s="671"/>
      <c r="D882" s="671"/>
      <c r="E882" s="671"/>
      <c r="F882" s="671"/>
      <c r="G882" s="671"/>
      <c r="H882" s="671"/>
      <c r="I882" s="671"/>
      <c r="J882" s="671"/>
      <c r="K882" s="671"/>
      <c r="L882" s="671"/>
      <c r="M882" s="671"/>
      <c r="N882" s="671"/>
      <c r="O882" s="671"/>
      <c r="P882" s="671"/>
      <c r="Q882" s="671"/>
    </row>
    <row r="883" ht="25.15" customHeight="true" x14ac:dyDescent="0.2">
      <c r="C883" s="671"/>
      <c r="D883" s="671"/>
      <c r="E883" s="671"/>
      <c r="F883" s="671"/>
      <c r="G883" s="671"/>
      <c r="H883" s="671"/>
      <c r="I883" s="671"/>
      <c r="J883" s="671"/>
      <c r="K883" s="671"/>
      <c r="L883" s="671"/>
      <c r="M883" s="671"/>
      <c r="N883" s="671"/>
      <c r="O883" s="671"/>
      <c r="P883" s="671"/>
      <c r="Q883" s="671"/>
    </row>
    <row r="884" ht="25.15" customHeight="true" x14ac:dyDescent="0.2">
      <c r="C884" s="671"/>
      <c r="D884" s="671"/>
      <c r="E884" s="671"/>
      <c r="F884" s="671"/>
      <c r="G884" s="671"/>
      <c r="H884" s="671"/>
      <c r="I884" s="671"/>
      <c r="J884" s="671"/>
      <c r="K884" s="671"/>
      <c r="L884" s="671"/>
      <c r="M884" s="671"/>
      <c r="N884" s="671"/>
      <c r="O884" s="671"/>
      <c r="P884" s="671"/>
      <c r="Q884" s="671"/>
    </row>
    <row r="885" ht="25.15" customHeight="true" x14ac:dyDescent="0.2">
      <c r="C885" s="671"/>
      <c r="D885" s="671"/>
      <c r="E885" s="671"/>
      <c r="F885" s="671"/>
      <c r="G885" s="671"/>
      <c r="H885" s="671"/>
      <c r="I885" s="671"/>
      <c r="J885" s="671"/>
      <c r="K885" s="671"/>
      <c r="L885" s="671"/>
      <c r="M885" s="671"/>
      <c r="N885" s="671"/>
      <c r="O885" s="671"/>
      <c r="P885" s="671"/>
      <c r="Q885" s="671"/>
    </row>
    <row r="886" ht="25.15" customHeight="true" x14ac:dyDescent="0.2">
      <c r="C886" s="671"/>
      <c r="D886" s="671"/>
      <c r="E886" s="671"/>
      <c r="F886" s="671"/>
      <c r="G886" s="671"/>
      <c r="H886" s="671"/>
      <c r="I886" s="671"/>
      <c r="J886" s="671"/>
      <c r="K886" s="671"/>
      <c r="L886" s="671"/>
      <c r="M886" s="671"/>
      <c r="N886" s="671"/>
      <c r="O886" s="671"/>
      <c r="P886" s="671"/>
      <c r="Q886" s="671"/>
    </row>
    <row r="887" ht="25.15" customHeight="true" x14ac:dyDescent="0.2">
      <c r="C887" s="671"/>
      <c r="D887" s="671"/>
      <c r="E887" s="671"/>
      <c r="F887" s="671"/>
      <c r="G887" s="671"/>
      <c r="H887" s="671"/>
      <c r="I887" s="671"/>
      <c r="J887" s="671"/>
      <c r="K887" s="671"/>
      <c r="L887" s="671"/>
      <c r="M887" s="671"/>
      <c r="N887" s="671"/>
      <c r="O887" s="671"/>
      <c r="P887" s="671"/>
      <c r="Q887" s="671"/>
    </row>
    <row r="888" ht="25.15" customHeight="true" x14ac:dyDescent="0.2">
      <c r="C888" s="671"/>
      <c r="D888" s="671"/>
      <c r="E888" s="671"/>
      <c r="F888" s="671"/>
      <c r="G888" s="671"/>
      <c r="H888" s="671"/>
      <c r="I888" s="671"/>
      <c r="J888" s="671"/>
      <c r="K888" s="671"/>
      <c r="L888" s="671"/>
      <c r="M888" s="671"/>
      <c r="N888" s="671"/>
      <c r="O888" s="671"/>
      <c r="P888" s="671"/>
      <c r="Q888" s="671"/>
    </row>
    <row r="889" ht="25.15" customHeight="true" x14ac:dyDescent="0.2">
      <c r="C889" s="671"/>
      <c r="D889" s="671"/>
      <c r="E889" s="671"/>
      <c r="F889" s="671"/>
      <c r="G889" s="671"/>
      <c r="H889" s="671"/>
      <c r="I889" s="671"/>
      <c r="J889" s="671"/>
      <c r="K889" s="671"/>
      <c r="L889" s="671"/>
      <c r="M889" s="671"/>
      <c r="N889" s="671"/>
      <c r="O889" s="671"/>
      <c r="P889" s="671"/>
      <c r="Q889" s="671"/>
    </row>
    <row r="890" ht="25.15" customHeight="true" x14ac:dyDescent="0.2">
      <c r="C890" s="671"/>
      <c r="D890" s="671"/>
      <c r="E890" s="671"/>
      <c r="F890" s="671"/>
      <c r="G890" s="671"/>
      <c r="H890" s="671"/>
      <c r="I890" s="671"/>
      <c r="J890" s="671"/>
      <c r="K890" s="671"/>
      <c r="L890" s="671"/>
      <c r="M890" s="671"/>
      <c r="N890" s="671"/>
      <c r="O890" s="671"/>
      <c r="P890" s="671"/>
      <c r="Q890" s="671"/>
    </row>
    <row r="891" ht="25.15" customHeight="true" x14ac:dyDescent="0.2">
      <c r="C891" s="671"/>
      <c r="D891" s="671"/>
      <c r="E891" s="671"/>
      <c r="F891" s="671"/>
      <c r="G891" s="671"/>
      <c r="H891" s="671"/>
      <c r="I891" s="671"/>
      <c r="J891" s="671"/>
      <c r="K891" s="671"/>
      <c r="L891" s="671"/>
      <c r="M891" s="671"/>
      <c r="N891" s="671"/>
      <c r="O891" s="671"/>
      <c r="P891" s="671"/>
      <c r="Q891" s="671"/>
    </row>
    <row r="892" ht="25.15" customHeight="true" x14ac:dyDescent="0.2">
      <c r="C892" s="671"/>
      <c r="D892" s="671"/>
      <c r="E892" s="671"/>
      <c r="F892" s="671"/>
      <c r="G892" s="671"/>
      <c r="H892" s="671"/>
      <c r="I892" s="671"/>
      <c r="J892" s="671"/>
      <c r="K892" s="671"/>
      <c r="L892" s="671"/>
      <c r="M892" s="671"/>
      <c r="N892" s="671"/>
      <c r="O892" s="671"/>
      <c r="P892" s="671"/>
      <c r="Q892" s="671"/>
    </row>
    <row r="893" ht="25.15" customHeight="true" x14ac:dyDescent="0.2">
      <c r="C893" s="671"/>
      <c r="D893" s="671"/>
      <c r="E893" s="671"/>
      <c r="F893" s="671"/>
      <c r="G893" s="671"/>
      <c r="H893" s="671"/>
      <c r="I893" s="671"/>
      <c r="J893" s="671"/>
      <c r="K893" s="671"/>
      <c r="L893" s="671"/>
      <c r="M893" s="671"/>
      <c r="N893" s="671"/>
      <c r="O893" s="671"/>
      <c r="P893" s="671"/>
      <c r="Q893" s="671"/>
    </row>
    <row r="894" ht="25.15" customHeight="true" x14ac:dyDescent="0.2">
      <c r="C894" s="671"/>
      <c r="D894" s="671"/>
      <c r="E894" s="671"/>
      <c r="F894" s="671"/>
      <c r="G894" s="671"/>
      <c r="H894" s="671"/>
      <c r="I894" s="671"/>
      <c r="J894" s="671"/>
      <c r="K894" s="671"/>
      <c r="L894" s="671"/>
      <c r="M894" s="671"/>
      <c r="N894" s="671"/>
      <c r="O894" s="671"/>
      <c r="P894" s="671"/>
      <c r="Q894" s="671"/>
    </row>
    <row r="895" ht="25.15" customHeight="true" x14ac:dyDescent="0.2">
      <c r="C895" s="671"/>
      <c r="D895" s="671"/>
      <c r="E895" s="671"/>
      <c r="F895" s="671"/>
      <c r="G895" s="671"/>
      <c r="H895" s="671"/>
      <c r="I895" s="671"/>
      <c r="J895" s="671"/>
      <c r="K895" s="671"/>
      <c r="L895" s="671"/>
      <c r="M895" s="671"/>
      <c r="N895" s="671"/>
      <c r="O895" s="671"/>
      <c r="P895" s="671"/>
      <c r="Q895" s="671"/>
    </row>
    <row r="896" ht="25.15" customHeight="true" x14ac:dyDescent="0.2">
      <c r="C896" s="671"/>
      <c r="D896" s="671"/>
      <c r="E896" s="671"/>
      <c r="F896" s="671"/>
      <c r="G896" s="671"/>
      <c r="H896" s="671"/>
      <c r="I896" s="671"/>
      <c r="J896" s="671"/>
      <c r="K896" s="671"/>
      <c r="L896" s="671"/>
      <c r="M896" s="671"/>
      <c r="N896" s="671"/>
      <c r="O896" s="671"/>
      <c r="P896" s="671"/>
      <c r="Q896" s="671"/>
    </row>
    <row r="897" ht="25.15" customHeight="true" x14ac:dyDescent="0.2">
      <c r="C897" s="671"/>
      <c r="D897" s="671"/>
      <c r="E897" s="671"/>
      <c r="F897" s="671"/>
      <c r="G897" s="671"/>
      <c r="H897" s="671"/>
      <c r="I897" s="671"/>
      <c r="J897" s="671"/>
      <c r="K897" s="671"/>
      <c r="L897" s="671"/>
      <c r="M897" s="671"/>
      <c r="N897" s="671"/>
      <c r="O897" s="671"/>
      <c r="P897" s="671"/>
      <c r="Q897" s="671"/>
    </row>
    <row r="898" ht="25.15" customHeight="true" x14ac:dyDescent="0.2">
      <c r="C898" s="671"/>
      <c r="D898" s="671"/>
      <c r="E898" s="671"/>
      <c r="F898" s="671"/>
      <c r="G898" s="671"/>
      <c r="H898" s="671"/>
      <c r="I898" s="671"/>
      <c r="J898" s="671"/>
      <c r="K898" s="671"/>
      <c r="L898" s="671"/>
      <c r="M898" s="671"/>
      <c r="N898" s="671"/>
      <c r="O898" s="671"/>
      <c r="P898" s="671"/>
      <c r="Q898" s="671"/>
    </row>
    <row r="899" ht="25.15" customHeight="true" x14ac:dyDescent="0.2">
      <c r="C899" s="671"/>
      <c r="D899" s="671"/>
      <c r="E899" s="671"/>
      <c r="F899" s="671"/>
      <c r="G899" s="671"/>
      <c r="H899" s="671"/>
      <c r="I899" s="671"/>
      <c r="J899" s="671"/>
      <c r="K899" s="671"/>
      <c r="L899" s="671"/>
      <c r="M899" s="671"/>
      <c r="N899" s="671"/>
      <c r="O899" s="671"/>
      <c r="P899" s="671"/>
      <c r="Q899" s="671"/>
    </row>
    <row r="900" ht="25.15" customHeight="true" x14ac:dyDescent="0.2">
      <c r="C900" s="671"/>
      <c r="D900" s="671"/>
      <c r="E900" s="671"/>
      <c r="F900" s="671"/>
      <c r="G900" s="671"/>
      <c r="H900" s="671"/>
      <c r="I900" s="671"/>
      <c r="J900" s="671"/>
      <c r="K900" s="671"/>
      <c r="L900" s="671"/>
      <c r="M900" s="671"/>
      <c r="N900" s="671"/>
      <c r="O900" s="671"/>
      <c r="P900" s="671"/>
      <c r="Q900" s="671"/>
    </row>
    <row r="901" ht="25.15" customHeight="true" x14ac:dyDescent="0.2">
      <c r="C901" s="671"/>
      <c r="D901" s="671"/>
      <c r="E901" s="671"/>
      <c r="F901" s="671"/>
      <c r="G901" s="671"/>
      <c r="H901" s="671"/>
      <c r="I901" s="671"/>
      <c r="J901" s="671"/>
      <c r="K901" s="671"/>
      <c r="L901" s="671"/>
      <c r="M901" s="671"/>
      <c r="N901" s="671"/>
      <c r="O901" s="671"/>
      <c r="P901" s="671"/>
      <c r="Q901" s="671"/>
    </row>
    <row r="902" ht="25.15" customHeight="true" x14ac:dyDescent="0.2">
      <c r="C902" s="671"/>
      <c r="D902" s="671"/>
      <c r="E902" s="671"/>
      <c r="F902" s="671"/>
      <c r="G902" s="671"/>
      <c r="H902" s="671"/>
      <c r="I902" s="671"/>
      <c r="J902" s="671"/>
      <c r="K902" s="671"/>
      <c r="L902" s="671"/>
      <c r="M902" s="671"/>
      <c r="N902" s="671"/>
      <c r="O902" s="671"/>
      <c r="P902" s="671"/>
      <c r="Q902" s="671"/>
    </row>
    <row r="903" ht="25.15" customHeight="true" x14ac:dyDescent="0.2">
      <c r="C903" s="671"/>
      <c r="D903" s="671"/>
      <c r="E903" s="671"/>
      <c r="F903" s="671"/>
      <c r="G903" s="671"/>
      <c r="H903" s="671"/>
      <c r="I903" s="671"/>
      <c r="J903" s="671"/>
      <c r="K903" s="671"/>
      <c r="L903" s="671"/>
      <c r="M903" s="671"/>
      <c r="N903" s="671"/>
      <c r="O903" s="671"/>
      <c r="P903" s="671"/>
      <c r="Q903" s="671"/>
    </row>
    <row r="904" ht="25.15" customHeight="true" x14ac:dyDescent="0.2">
      <c r="C904" s="671"/>
      <c r="D904" s="671"/>
      <c r="E904" s="671"/>
      <c r="F904" s="671"/>
      <c r="G904" s="671"/>
      <c r="H904" s="671"/>
      <c r="I904" s="671"/>
      <c r="J904" s="671"/>
      <c r="K904" s="671"/>
      <c r="L904" s="671"/>
      <c r="M904" s="671"/>
      <c r="N904" s="671"/>
      <c r="O904" s="671"/>
      <c r="P904" s="671"/>
      <c r="Q904" s="671"/>
    </row>
    <row r="905" ht="25.15" customHeight="true" x14ac:dyDescent="0.2">
      <c r="C905" s="671"/>
      <c r="D905" s="671"/>
      <c r="E905" s="671"/>
      <c r="F905" s="671"/>
      <c r="G905" s="671"/>
      <c r="H905" s="671"/>
      <c r="I905" s="671"/>
      <c r="J905" s="671"/>
      <c r="K905" s="671"/>
      <c r="L905" s="671"/>
      <c r="M905" s="671"/>
      <c r="N905" s="671"/>
      <c r="O905" s="671"/>
      <c r="P905" s="671"/>
      <c r="Q905" s="671"/>
    </row>
    <row r="906" ht="25.15" customHeight="true" x14ac:dyDescent="0.2">
      <c r="C906" s="671"/>
      <c r="D906" s="671"/>
      <c r="E906" s="671"/>
      <c r="F906" s="671"/>
      <c r="G906" s="671"/>
      <c r="H906" s="671"/>
      <c r="I906" s="671"/>
      <c r="J906" s="671"/>
      <c r="K906" s="671"/>
      <c r="L906" s="671"/>
      <c r="M906" s="671"/>
      <c r="N906" s="671"/>
      <c r="O906" s="671"/>
      <c r="P906" s="671"/>
      <c r="Q906" s="671"/>
    </row>
    <row r="907" ht="25.15" customHeight="true" x14ac:dyDescent="0.2">
      <c r="C907" s="671"/>
      <c r="D907" s="671"/>
      <c r="E907" s="671"/>
      <c r="F907" s="671"/>
      <c r="G907" s="671"/>
      <c r="H907" s="671"/>
      <c r="I907" s="671"/>
      <c r="J907" s="671"/>
      <c r="K907" s="671"/>
      <c r="L907" s="671"/>
      <c r="M907" s="671"/>
      <c r="N907" s="671"/>
      <c r="O907" s="671"/>
      <c r="P907" s="671"/>
      <c r="Q907" s="671"/>
    </row>
    <row r="908" ht="25.15" customHeight="true" x14ac:dyDescent="0.2">
      <c r="C908" s="671"/>
      <c r="D908" s="671"/>
      <c r="E908" s="671"/>
      <c r="F908" s="671"/>
      <c r="G908" s="671"/>
      <c r="H908" s="671"/>
      <c r="I908" s="671"/>
      <c r="J908" s="671"/>
      <c r="K908" s="671"/>
      <c r="L908" s="671"/>
      <c r="M908" s="671"/>
      <c r="N908" s="671"/>
      <c r="O908" s="671"/>
      <c r="P908" s="671"/>
      <c r="Q908" s="671"/>
    </row>
    <row r="909" ht="25.15" customHeight="true" x14ac:dyDescent="0.2">
      <c r="C909" s="671"/>
      <c r="D909" s="671"/>
      <c r="E909" s="671"/>
      <c r="F909" s="671"/>
      <c r="G909" s="671"/>
      <c r="H909" s="671"/>
      <c r="I909" s="671"/>
      <c r="J909" s="671"/>
      <c r="K909" s="671"/>
      <c r="L909" s="671"/>
      <c r="M909" s="671"/>
      <c r="N909" s="671"/>
      <c r="O909" s="671"/>
      <c r="P909" s="671"/>
      <c r="Q909" s="671"/>
    </row>
    <row r="910" ht="25.15" customHeight="true" x14ac:dyDescent="0.2">
      <c r="C910" s="671"/>
      <c r="D910" s="671"/>
      <c r="E910" s="671"/>
      <c r="F910" s="671"/>
      <c r="G910" s="671"/>
      <c r="H910" s="671"/>
      <c r="I910" s="671"/>
      <c r="J910" s="671"/>
      <c r="K910" s="671"/>
      <c r="L910" s="671"/>
      <c r="M910" s="671"/>
      <c r="N910" s="671"/>
      <c r="O910" s="671"/>
      <c r="P910" s="671"/>
      <c r="Q910" s="671"/>
    </row>
    <row r="911" ht="25.15" customHeight="true" x14ac:dyDescent="0.2">
      <c r="C911" s="671"/>
      <c r="D911" s="671"/>
      <c r="E911" s="671"/>
      <c r="F911" s="671"/>
      <c r="G911" s="671"/>
      <c r="H911" s="671"/>
      <c r="I911" s="671"/>
      <c r="J911" s="671"/>
      <c r="K911" s="671"/>
      <c r="L911" s="671"/>
      <c r="M911" s="671"/>
      <c r="N911" s="671"/>
      <c r="O911" s="671"/>
      <c r="P911" s="671"/>
      <c r="Q911" s="671"/>
    </row>
    <row r="912" ht="25.15" customHeight="true" x14ac:dyDescent="0.2">
      <c r="C912" s="671"/>
      <c r="D912" s="671"/>
      <c r="E912" s="671"/>
      <c r="F912" s="671"/>
      <c r="G912" s="671"/>
      <c r="H912" s="671"/>
      <c r="I912" s="671"/>
      <c r="J912" s="671"/>
      <c r="K912" s="671"/>
      <c r="L912" s="671"/>
      <c r="M912" s="671"/>
      <c r="N912" s="671"/>
      <c r="O912" s="671"/>
      <c r="P912" s="671"/>
      <c r="Q912" s="671"/>
    </row>
    <row r="913" ht="25.15" customHeight="true" x14ac:dyDescent="0.2">
      <c r="C913" s="671"/>
      <c r="D913" s="671"/>
      <c r="E913" s="671"/>
      <c r="F913" s="671"/>
      <c r="G913" s="671"/>
      <c r="H913" s="671"/>
      <c r="I913" s="671"/>
      <c r="J913" s="671"/>
      <c r="K913" s="671"/>
      <c r="L913" s="671"/>
      <c r="M913" s="671"/>
      <c r="N913" s="671"/>
      <c r="O913" s="671"/>
      <c r="P913" s="671"/>
      <c r="Q913" s="671"/>
    </row>
    <row r="914" ht="25.15" customHeight="true" x14ac:dyDescent="0.2">
      <c r="C914" s="671"/>
      <c r="D914" s="671"/>
      <c r="E914" s="671"/>
      <c r="F914" s="671"/>
      <c r="G914" s="671"/>
      <c r="H914" s="671"/>
      <c r="I914" s="671"/>
      <c r="J914" s="671"/>
      <c r="K914" s="671"/>
      <c r="L914" s="671"/>
      <c r="M914" s="671"/>
      <c r="N914" s="671"/>
      <c r="O914" s="671"/>
      <c r="P914" s="671"/>
      <c r="Q914" s="671"/>
    </row>
    <row r="915" ht="25.15" customHeight="true" x14ac:dyDescent="0.2">
      <c r="C915" s="671"/>
      <c r="D915" s="671"/>
      <c r="E915" s="671"/>
      <c r="F915" s="671"/>
      <c r="G915" s="671"/>
      <c r="H915" s="671"/>
      <c r="I915" s="671"/>
      <c r="J915" s="671"/>
      <c r="K915" s="671"/>
      <c r="L915" s="671"/>
      <c r="M915" s="671"/>
      <c r="N915" s="671"/>
      <c r="O915" s="671"/>
      <c r="P915" s="671"/>
      <c r="Q915" s="671"/>
    </row>
    <row r="916" ht="25.15" customHeight="true" x14ac:dyDescent="0.2">
      <c r="C916" s="671"/>
      <c r="D916" s="671"/>
      <c r="E916" s="671"/>
      <c r="F916" s="671"/>
      <c r="G916" s="671"/>
      <c r="H916" s="671"/>
      <c r="I916" s="671"/>
      <c r="J916" s="671"/>
      <c r="K916" s="671"/>
      <c r="L916" s="671"/>
      <c r="M916" s="671"/>
      <c r="N916" s="671"/>
      <c r="O916" s="671"/>
      <c r="P916" s="671"/>
      <c r="Q916" s="671"/>
    </row>
    <row r="917" ht="25.15" customHeight="true" x14ac:dyDescent="0.2">
      <c r="C917" s="671"/>
      <c r="D917" s="671"/>
      <c r="E917" s="671"/>
      <c r="F917" s="671"/>
      <c r="G917" s="671"/>
      <c r="H917" s="671"/>
      <c r="I917" s="671"/>
      <c r="J917" s="671"/>
      <c r="K917" s="671"/>
      <c r="L917" s="671"/>
      <c r="M917" s="671"/>
      <c r="N917" s="671"/>
      <c r="O917" s="671"/>
      <c r="P917" s="671"/>
      <c r="Q917" s="671"/>
    </row>
    <row r="918" ht="25.15" customHeight="true" x14ac:dyDescent="0.2">
      <c r="C918" s="671"/>
      <c r="D918" s="671"/>
      <c r="E918" s="671"/>
      <c r="F918" s="671"/>
      <c r="G918" s="671"/>
      <c r="H918" s="671"/>
      <c r="I918" s="671"/>
      <c r="J918" s="671"/>
      <c r="K918" s="671"/>
      <c r="L918" s="671"/>
      <c r="M918" s="671"/>
      <c r="N918" s="671"/>
      <c r="O918" s="671"/>
      <c r="P918" s="671"/>
      <c r="Q918" s="671"/>
    </row>
    <row r="919" ht="25.15" customHeight="true" x14ac:dyDescent="0.2">
      <c r="C919" s="671"/>
      <c r="D919" s="671"/>
      <c r="E919" s="671"/>
      <c r="F919" s="671"/>
      <c r="G919" s="671"/>
      <c r="H919" s="671"/>
      <c r="I919" s="671"/>
      <c r="J919" s="671"/>
      <c r="K919" s="671"/>
      <c r="L919" s="671"/>
      <c r="M919" s="671"/>
      <c r="N919" s="671"/>
      <c r="O919" s="671"/>
      <c r="P919" s="671"/>
      <c r="Q919" s="671"/>
    </row>
    <row r="920" ht="25.15" customHeight="true" x14ac:dyDescent="0.2">
      <c r="C920" s="671"/>
      <c r="D920" s="671"/>
      <c r="E920" s="671"/>
      <c r="F920" s="671"/>
      <c r="G920" s="671"/>
      <c r="H920" s="671"/>
      <c r="I920" s="671"/>
      <c r="J920" s="671"/>
      <c r="K920" s="671"/>
      <c r="L920" s="671"/>
      <c r="M920" s="671"/>
      <c r="N920" s="671"/>
      <c r="O920" s="671"/>
      <c r="P920" s="671"/>
      <c r="Q920" s="671"/>
    </row>
    <row r="921" ht="25.15" customHeight="true" x14ac:dyDescent="0.2">
      <c r="C921" s="671"/>
      <c r="D921" s="671"/>
      <c r="E921" s="671"/>
      <c r="F921" s="671"/>
      <c r="G921" s="671"/>
      <c r="H921" s="671"/>
      <c r="I921" s="671"/>
      <c r="J921" s="671"/>
      <c r="K921" s="671"/>
      <c r="L921" s="671"/>
      <c r="M921" s="671"/>
      <c r="N921" s="671"/>
      <c r="O921" s="671"/>
      <c r="P921" s="671"/>
      <c r="Q921" s="671"/>
    </row>
    <row r="922" ht="25.15" customHeight="true" x14ac:dyDescent="0.2">
      <c r="C922" s="671"/>
      <c r="D922" s="671"/>
      <c r="E922" s="671"/>
      <c r="F922" s="671"/>
      <c r="G922" s="671"/>
      <c r="H922" s="671"/>
      <c r="I922" s="671"/>
      <c r="J922" s="671"/>
      <c r="K922" s="671"/>
      <c r="L922" s="671"/>
      <c r="M922" s="671"/>
      <c r="N922" s="671"/>
      <c r="O922" s="671"/>
      <c r="P922" s="671"/>
      <c r="Q922" s="671"/>
    </row>
    <row r="923" ht="25.15" customHeight="true" x14ac:dyDescent="0.2">
      <c r="C923" s="671"/>
      <c r="D923" s="671"/>
      <c r="E923" s="671"/>
      <c r="F923" s="671"/>
      <c r="G923" s="671"/>
      <c r="H923" s="671"/>
      <c r="I923" s="671"/>
      <c r="J923" s="671"/>
      <c r="K923" s="671"/>
      <c r="L923" s="671"/>
      <c r="M923" s="671"/>
      <c r="N923" s="671"/>
      <c r="O923" s="671"/>
      <c r="P923" s="671"/>
      <c r="Q923" s="671"/>
    </row>
    <row r="924" ht="25.15" customHeight="true" x14ac:dyDescent="0.2">
      <c r="C924" s="671"/>
      <c r="D924" s="671"/>
      <c r="E924" s="671"/>
      <c r="F924" s="671"/>
      <c r="G924" s="671"/>
      <c r="H924" s="671"/>
      <c r="I924" s="671"/>
      <c r="J924" s="671"/>
      <c r="K924" s="671"/>
      <c r="L924" s="671"/>
      <c r="M924" s="671"/>
      <c r="N924" s="671"/>
      <c r="O924" s="671"/>
      <c r="P924" s="671"/>
      <c r="Q924" s="671"/>
    </row>
    <row r="925" ht="25.15" customHeight="true" x14ac:dyDescent="0.2">
      <c r="C925" s="671"/>
      <c r="D925" s="671"/>
      <c r="E925" s="671"/>
      <c r="F925" s="671"/>
      <c r="G925" s="671"/>
      <c r="H925" s="671"/>
      <c r="I925" s="671"/>
      <c r="J925" s="671"/>
      <c r="K925" s="671"/>
      <c r="L925" s="671"/>
      <c r="M925" s="671"/>
      <c r="N925" s="671"/>
      <c r="O925" s="671"/>
      <c r="P925" s="671"/>
      <c r="Q925" s="671"/>
    </row>
    <row r="926" ht="25.15" customHeight="true" x14ac:dyDescent="0.2">
      <c r="C926" s="671"/>
      <c r="D926" s="671"/>
      <c r="E926" s="671"/>
      <c r="F926" s="671"/>
      <c r="G926" s="671"/>
      <c r="H926" s="671"/>
      <c r="I926" s="671"/>
      <c r="J926" s="671"/>
      <c r="K926" s="671"/>
      <c r="L926" s="671"/>
      <c r="M926" s="671"/>
      <c r="N926" s="671"/>
      <c r="O926" s="671"/>
      <c r="P926" s="671"/>
      <c r="Q926" s="671"/>
    </row>
    <row r="927" ht="25.15" customHeight="true" x14ac:dyDescent="0.2">
      <c r="C927" s="671"/>
      <c r="D927" s="671"/>
      <c r="E927" s="671"/>
      <c r="F927" s="671"/>
      <c r="G927" s="671"/>
      <c r="H927" s="671"/>
      <c r="I927" s="671"/>
      <c r="J927" s="671"/>
      <c r="K927" s="671"/>
      <c r="L927" s="671"/>
      <c r="M927" s="671"/>
      <c r="N927" s="671"/>
      <c r="O927" s="671"/>
      <c r="P927" s="671"/>
      <c r="Q927" s="671"/>
    </row>
    <row r="928" ht="25.15" customHeight="true" x14ac:dyDescent="0.2">
      <c r="C928" s="671"/>
      <c r="D928" s="671"/>
      <c r="E928" s="671"/>
      <c r="F928" s="671"/>
      <c r="G928" s="671"/>
      <c r="H928" s="671"/>
      <c r="I928" s="671"/>
      <c r="J928" s="671"/>
      <c r="K928" s="671"/>
      <c r="L928" s="671"/>
      <c r="M928" s="671"/>
      <c r="N928" s="671"/>
      <c r="O928" s="671"/>
      <c r="P928" s="671"/>
      <c r="Q928" s="671"/>
    </row>
    <row r="929" ht="25.15" customHeight="true" x14ac:dyDescent="0.2">
      <c r="C929" s="671"/>
      <c r="D929" s="671"/>
      <c r="E929" s="671"/>
      <c r="F929" s="671"/>
      <c r="G929" s="671"/>
      <c r="H929" s="671"/>
      <c r="I929" s="671"/>
      <c r="J929" s="671"/>
      <c r="K929" s="671"/>
      <c r="L929" s="671"/>
      <c r="M929" s="671"/>
      <c r="N929" s="671"/>
      <c r="O929" s="671"/>
      <c r="P929" s="671"/>
      <c r="Q929" s="671"/>
    </row>
    <row r="930" ht="25.15" customHeight="true" x14ac:dyDescent="0.2">
      <c r="C930" s="671"/>
      <c r="D930" s="671"/>
      <c r="E930" s="671"/>
      <c r="F930" s="671"/>
      <c r="G930" s="671"/>
      <c r="H930" s="671"/>
      <c r="I930" s="671"/>
      <c r="J930" s="671"/>
      <c r="K930" s="671"/>
      <c r="L930" s="671"/>
      <c r="M930" s="671"/>
      <c r="N930" s="671"/>
      <c r="O930" s="671"/>
      <c r="P930" s="671"/>
      <c r="Q930" s="671"/>
    </row>
    <row r="931" ht="25.15" customHeight="true" x14ac:dyDescent="0.2">
      <c r="C931" s="671"/>
      <c r="D931" s="671"/>
      <c r="E931" s="671"/>
      <c r="F931" s="671"/>
      <c r="G931" s="671"/>
      <c r="H931" s="671"/>
      <c r="I931" s="671"/>
      <c r="J931" s="671"/>
      <c r="K931" s="671"/>
      <c r="L931" s="671"/>
      <c r="M931" s="671"/>
      <c r="N931" s="671"/>
      <c r="O931" s="671"/>
      <c r="P931" s="671"/>
      <c r="Q931" s="671"/>
    </row>
    <row r="932" ht="25.15" customHeight="true" x14ac:dyDescent="0.2">
      <c r="C932" s="671"/>
      <c r="D932" s="671"/>
      <c r="E932" s="671"/>
      <c r="F932" s="671"/>
      <c r="G932" s="671"/>
      <c r="H932" s="671"/>
      <c r="I932" s="671"/>
      <c r="J932" s="671"/>
      <c r="K932" s="671"/>
      <c r="L932" s="671"/>
      <c r="M932" s="671"/>
      <c r="N932" s="671"/>
      <c r="O932" s="671"/>
      <c r="P932" s="671"/>
      <c r="Q932" s="671"/>
    </row>
    <row r="933" ht="25.15" customHeight="true" x14ac:dyDescent="0.2">
      <c r="C933" s="671"/>
      <c r="D933" s="671"/>
      <c r="E933" s="671"/>
      <c r="F933" s="671"/>
      <c r="G933" s="671"/>
      <c r="H933" s="671"/>
      <c r="I933" s="671"/>
      <c r="J933" s="671"/>
      <c r="K933" s="671"/>
      <c r="L933" s="671"/>
      <c r="M933" s="671"/>
      <c r="N933" s="671"/>
      <c r="O933" s="671"/>
      <c r="P933" s="671"/>
      <c r="Q933" s="671"/>
    </row>
    <row r="934" ht="25.15" customHeight="true" x14ac:dyDescent="0.2">
      <c r="C934" s="671"/>
      <c r="D934" s="671"/>
      <c r="E934" s="671"/>
      <c r="F934" s="671"/>
      <c r="G934" s="671"/>
      <c r="H934" s="671"/>
      <c r="I934" s="671"/>
      <c r="J934" s="671"/>
      <c r="K934" s="671"/>
      <c r="L934" s="671"/>
      <c r="M934" s="671"/>
      <c r="N934" s="671"/>
      <c r="O934" s="671"/>
      <c r="P934" s="671"/>
      <c r="Q934" s="671"/>
    </row>
    <row r="935" ht="25.15" customHeight="true" x14ac:dyDescent="0.2">
      <c r="C935" s="671"/>
      <c r="D935" s="671"/>
      <c r="E935" s="671"/>
      <c r="F935" s="671"/>
      <c r="G935" s="671"/>
      <c r="H935" s="671"/>
      <c r="I935" s="671"/>
      <c r="J935" s="671"/>
      <c r="K935" s="671"/>
      <c r="L935" s="671"/>
      <c r="M935" s="671"/>
      <c r="N935" s="671"/>
      <c r="O935" s="671"/>
      <c r="P935" s="671"/>
      <c r="Q935" s="671"/>
    </row>
    <row r="936" ht="25.15" customHeight="true" x14ac:dyDescent="0.2">
      <c r="C936" s="671"/>
      <c r="D936" s="671"/>
      <c r="E936" s="671"/>
      <c r="F936" s="671"/>
      <c r="G936" s="671"/>
      <c r="H936" s="671"/>
      <c r="I936" s="671"/>
      <c r="J936" s="671"/>
      <c r="K936" s="671"/>
      <c r="L936" s="671"/>
      <c r="M936" s="671"/>
      <c r="N936" s="671"/>
      <c r="O936" s="671"/>
      <c r="P936" s="671"/>
      <c r="Q936" s="671"/>
    </row>
    <row r="937" ht="25.15" customHeight="true" x14ac:dyDescent="0.2">
      <c r="C937" s="671"/>
      <c r="D937" s="671"/>
      <c r="E937" s="671"/>
      <c r="F937" s="671"/>
      <c r="G937" s="671"/>
      <c r="H937" s="671"/>
      <c r="I937" s="671"/>
      <c r="J937" s="671"/>
      <c r="K937" s="671"/>
      <c r="L937" s="671"/>
      <c r="M937" s="671"/>
      <c r="N937" s="671"/>
      <c r="O937" s="671"/>
      <c r="P937" s="671"/>
      <c r="Q937" s="671"/>
    </row>
    <row r="938" ht="25.15" customHeight="true" x14ac:dyDescent="0.2">
      <c r="C938" s="671"/>
      <c r="D938" s="671"/>
      <c r="E938" s="671"/>
      <c r="F938" s="671"/>
      <c r="G938" s="671"/>
      <c r="H938" s="671"/>
      <c r="I938" s="671"/>
      <c r="J938" s="671"/>
      <c r="K938" s="671"/>
      <c r="L938" s="671"/>
      <c r="M938" s="671"/>
      <c r="N938" s="671"/>
      <c r="O938" s="671"/>
      <c r="P938" s="671"/>
      <c r="Q938" s="671"/>
    </row>
    <row r="939" ht="25.15" customHeight="true" x14ac:dyDescent="0.2">
      <c r="C939" s="671"/>
      <c r="D939" s="671"/>
      <c r="E939" s="671"/>
      <c r="F939" s="671"/>
      <c r="G939" s="671"/>
      <c r="H939" s="671"/>
      <c r="I939" s="671"/>
      <c r="J939" s="671"/>
      <c r="K939" s="671"/>
      <c r="L939" s="671"/>
      <c r="M939" s="671"/>
      <c r="N939" s="671"/>
      <c r="O939" s="671"/>
      <c r="P939" s="671"/>
      <c r="Q939" s="671"/>
    </row>
    <row r="940" ht="25.15" customHeight="true" x14ac:dyDescent="0.2">
      <c r="C940" s="671"/>
      <c r="D940" s="671"/>
      <c r="E940" s="671"/>
      <c r="F940" s="671"/>
      <c r="G940" s="671"/>
      <c r="H940" s="671"/>
      <c r="I940" s="671"/>
      <c r="J940" s="671"/>
      <c r="K940" s="671"/>
      <c r="L940" s="671"/>
      <c r="M940" s="671"/>
      <c r="N940" s="671"/>
      <c r="O940" s="671"/>
      <c r="P940" s="671"/>
      <c r="Q940" s="671"/>
    </row>
    <row r="941" ht="25.15" customHeight="true" x14ac:dyDescent="0.2">
      <c r="C941" s="671"/>
      <c r="D941" s="671"/>
      <c r="E941" s="671"/>
      <c r="F941" s="671"/>
      <c r="G941" s="671"/>
      <c r="H941" s="671"/>
      <c r="I941" s="671"/>
      <c r="J941" s="671"/>
      <c r="K941" s="671"/>
      <c r="L941" s="671"/>
      <c r="M941" s="671"/>
      <c r="N941" s="671"/>
      <c r="O941" s="671"/>
      <c r="P941" s="671"/>
      <c r="Q941" s="671"/>
    </row>
    <row r="942" ht="25.15" customHeight="true" x14ac:dyDescent="0.2">
      <c r="C942" s="671"/>
      <c r="D942" s="671"/>
      <c r="E942" s="671"/>
      <c r="F942" s="671"/>
      <c r="G942" s="671"/>
      <c r="H942" s="671"/>
      <c r="I942" s="671"/>
      <c r="J942" s="671"/>
      <c r="K942" s="671"/>
      <c r="L942" s="671"/>
      <c r="M942" s="671"/>
      <c r="N942" s="671"/>
      <c r="O942" s="671"/>
      <c r="P942" s="671"/>
      <c r="Q942" s="671"/>
    </row>
    <row r="943" ht="25.15" customHeight="true" x14ac:dyDescent="0.2">
      <c r="C943" s="671"/>
      <c r="D943" s="671"/>
      <c r="E943" s="671"/>
      <c r="F943" s="671"/>
      <c r="G943" s="671"/>
      <c r="H943" s="671"/>
      <c r="I943" s="671"/>
      <c r="J943" s="671"/>
      <c r="K943" s="671"/>
      <c r="L943" s="671"/>
      <c r="M943" s="671"/>
      <c r="N943" s="671"/>
      <c r="O943" s="671"/>
      <c r="P943" s="671"/>
      <c r="Q943" s="671"/>
    </row>
    <row r="944" ht="25.15" customHeight="true" x14ac:dyDescent="0.2">
      <c r="C944" s="671"/>
      <c r="D944" s="671"/>
      <c r="E944" s="671"/>
      <c r="F944" s="671"/>
      <c r="G944" s="671"/>
      <c r="H944" s="671"/>
      <c r="I944" s="671"/>
      <c r="J944" s="671"/>
      <c r="K944" s="671"/>
      <c r="L944" s="671"/>
      <c r="M944" s="671"/>
      <c r="N944" s="671"/>
      <c r="O944" s="671"/>
      <c r="P944" s="671"/>
      <c r="Q944" s="671"/>
    </row>
    <row r="945" ht="25.15" customHeight="true" x14ac:dyDescent="0.2">
      <c r="C945" s="671"/>
      <c r="D945" s="671"/>
      <c r="E945" s="671"/>
      <c r="F945" s="671"/>
      <c r="G945" s="671"/>
      <c r="H945" s="671"/>
      <c r="I945" s="671"/>
      <c r="J945" s="671"/>
      <c r="K945" s="671"/>
      <c r="L945" s="671"/>
      <c r="M945" s="671"/>
      <c r="N945" s="671"/>
      <c r="O945" s="671"/>
      <c r="P945" s="671"/>
      <c r="Q945" s="671"/>
    </row>
    <row r="946" ht="25.15" customHeight="true" x14ac:dyDescent="0.2">
      <c r="C946" s="671"/>
      <c r="D946" s="671"/>
      <c r="E946" s="671"/>
      <c r="F946" s="671"/>
      <c r="G946" s="671"/>
      <c r="H946" s="671"/>
      <c r="I946" s="671"/>
      <c r="J946" s="671"/>
      <c r="K946" s="671"/>
      <c r="L946" s="671"/>
      <c r="M946" s="671"/>
      <c r="N946" s="671"/>
      <c r="O946" s="671"/>
      <c r="P946" s="671"/>
      <c r="Q946" s="671"/>
    </row>
    <row r="947" ht="25.15" customHeight="true" x14ac:dyDescent="0.2">
      <c r="C947" s="671"/>
      <c r="D947" s="671"/>
      <c r="E947" s="671"/>
      <c r="F947" s="671"/>
      <c r="G947" s="671"/>
      <c r="H947" s="671"/>
      <c r="I947" s="671"/>
      <c r="J947" s="671"/>
      <c r="K947" s="671"/>
      <c r="L947" s="671"/>
      <c r="M947" s="671"/>
      <c r="N947" s="671"/>
      <c r="O947" s="671"/>
      <c r="P947" s="671"/>
      <c r="Q947" s="671"/>
    </row>
    <row r="948" ht="25.15" customHeight="true" x14ac:dyDescent="0.2">
      <c r="C948" s="671"/>
      <c r="D948" s="671"/>
      <c r="E948" s="671"/>
      <c r="F948" s="671"/>
      <c r="G948" s="671"/>
      <c r="H948" s="671"/>
      <c r="I948" s="671"/>
      <c r="J948" s="671"/>
      <c r="K948" s="671"/>
      <c r="L948" s="671"/>
      <c r="M948" s="671"/>
      <c r="N948" s="671"/>
      <c r="O948" s="671"/>
      <c r="P948" s="671"/>
      <c r="Q948" s="671"/>
    </row>
    <row r="949" ht="25.15" customHeight="true" x14ac:dyDescent="0.2">
      <c r="C949" s="671"/>
      <c r="D949" s="671"/>
      <c r="E949" s="671"/>
      <c r="F949" s="671"/>
      <c r="G949" s="671"/>
      <c r="H949" s="671"/>
      <c r="I949" s="671"/>
      <c r="J949" s="671"/>
      <c r="K949" s="671"/>
      <c r="L949" s="671"/>
      <c r="M949" s="671"/>
      <c r="N949" s="671"/>
      <c r="O949" s="671"/>
      <c r="P949" s="671"/>
      <c r="Q949" s="671"/>
    </row>
    <row r="950" ht="25.15" customHeight="true" x14ac:dyDescent="0.2">
      <c r="C950" s="671"/>
      <c r="D950" s="671"/>
      <c r="E950" s="671"/>
      <c r="F950" s="671"/>
      <c r="G950" s="671"/>
      <c r="H950" s="671"/>
      <c r="I950" s="671"/>
      <c r="J950" s="671"/>
      <c r="K950" s="671"/>
      <c r="L950" s="671"/>
      <c r="M950" s="671"/>
      <c r="N950" s="671"/>
      <c r="O950" s="671"/>
      <c r="P950" s="671"/>
      <c r="Q950" s="671"/>
    </row>
    <row r="951" ht="25.15" customHeight="true" x14ac:dyDescent="0.2">
      <c r="C951" s="671"/>
      <c r="D951" s="671"/>
      <c r="E951" s="671"/>
      <c r="F951" s="671"/>
      <c r="G951" s="671"/>
      <c r="H951" s="671"/>
      <c r="I951" s="671"/>
      <c r="J951" s="671"/>
      <c r="K951" s="671"/>
      <c r="L951" s="671"/>
      <c r="M951" s="671"/>
      <c r="N951" s="671"/>
      <c r="O951" s="671"/>
      <c r="P951" s="671"/>
      <c r="Q951" s="671"/>
    </row>
    <row r="952" ht="25.15" customHeight="true" x14ac:dyDescent="0.2">
      <c r="C952" s="671"/>
      <c r="D952" s="671"/>
      <c r="E952" s="671"/>
      <c r="F952" s="671"/>
      <c r="G952" s="671"/>
      <c r="H952" s="671"/>
      <c r="I952" s="671"/>
      <c r="J952" s="671"/>
      <c r="K952" s="671"/>
      <c r="L952" s="671"/>
      <c r="M952" s="671"/>
      <c r="N952" s="671"/>
      <c r="O952" s="671"/>
      <c r="P952" s="671"/>
      <c r="Q952" s="671"/>
    </row>
    <row r="953" ht="25.15" customHeight="true" x14ac:dyDescent="0.2">
      <c r="C953" s="671"/>
      <c r="D953" s="671"/>
      <c r="E953" s="671"/>
      <c r="F953" s="671"/>
      <c r="G953" s="671"/>
      <c r="H953" s="671"/>
      <c r="I953" s="671"/>
      <c r="J953" s="671"/>
      <c r="K953" s="671"/>
      <c r="L953" s="671"/>
      <c r="M953" s="671"/>
      <c r="N953" s="671"/>
      <c r="O953" s="671"/>
      <c r="P953" s="671"/>
      <c r="Q953" s="671"/>
    </row>
    <row r="954" ht="25.15" customHeight="true" x14ac:dyDescent="0.2">
      <c r="C954" s="671"/>
      <c r="D954" s="671"/>
      <c r="E954" s="671"/>
      <c r="F954" s="671"/>
      <c r="G954" s="671"/>
      <c r="H954" s="671"/>
      <c r="I954" s="671"/>
      <c r="J954" s="671"/>
      <c r="K954" s="671"/>
      <c r="L954" s="671"/>
      <c r="M954" s="671"/>
      <c r="N954" s="671"/>
      <c r="O954" s="671"/>
      <c r="P954" s="671"/>
      <c r="Q954" s="671"/>
    </row>
    <row r="955" ht="25.15" customHeight="true" x14ac:dyDescent="0.2">
      <c r="C955" s="671"/>
      <c r="D955" s="671"/>
      <c r="E955" s="671"/>
      <c r="F955" s="671"/>
      <c r="G955" s="671"/>
      <c r="H955" s="671"/>
      <c r="I955" s="671"/>
      <c r="J955" s="671"/>
      <c r="K955" s="671"/>
      <c r="L955" s="671"/>
      <c r="M955" s="671"/>
      <c r="N955" s="671"/>
      <c r="O955" s="671"/>
      <c r="P955" s="671"/>
      <c r="Q955" s="671"/>
    </row>
    <row r="956" ht="25.15" customHeight="true" x14ac:dyDescent="0.2">
      <c r="C956" s="671"/>
      <c r="D956" s="671"/>
      <c r="E956" s="671"/>
      <c r="F956" s="671"/>
      <c r="G956" s="671"/>
      <c r="H956" s="671"/>
      <c r="I956" s="671"/>
      <c r="J956" s="671"/>
      <c r="K956" s="671"/>
      <c r="L956" s="671"/>
      <c r="M956" s="671"/>
      <c r="N956" s="671"/>
      <c r="O956" s="671"/>
      <c r="P956" s="671"/>
      <c r="Q956" s="671"/>
    </row>
    <row r="957" ht="25.15" customHeight="true" x14ac:dyDescent="0.2">
      <c r="C957" s="671"/>
      <c r="D957" s="671"/>
      <c r="E957" s="671"/>
      <c r="F957" s="671"/>
      <c r="G957" s="671"/>
      <c r="H957" s="671"/>
      <c r="I957" s="671"/>
      <c r="J957" s="671"/>
      <c r="K957" s="671"/>
      <c r="L957" s="671"/>
      <c r="M957" s="671"/>
      <c r="N957" s="671"/>
      <c r="O957" s="671"/>
      <c r="P957" s="671"/>
      <c r="Q957" s="671"/>
    </row>
    <row r="958" ht="25.15" customHeight="true" x14ac:dyDescent="0.2">
      <c r="C958" s="671"/>
      <c r="D958" s="671"/>
      <c r="E958" s="671"/>
      <c r="F958" s="671"/>
      <c r="G958" s="671"/>
      <c r="H958" s="671"/>
      <c r="I958" s="671"/>
      <c r="J958" s="671"/>
      <c r="K958" s="671"/>
      <c r="L958" s="671"/>
      <c r="M958" s="671"/>
      <c r="N958" s="671"/>
      <c r="O958" s="671"/>
      <c r="P958" s="671"/>
      <c r="Q958" s="671"/>
    </row>
    <row r="959" ht="25.15" customHeight="true" x14ac:dyDescent="0.2">
      <c r="C959" s="671"/>
      <c r="D959" s="671"/>
      <c r="E959" s="671"/>
      <c r="F959" s="671"/>
      <c r="G959" s="671"/>
      <c r="H959" s="671"/>
      <c r="I959" s="671"/>
      <c r="J959" s="671"/>
      <c r="K959" s="671"/>
      <c r="L959" s="671"/>
      <c r="M959" s="671"/>
      <c r="N959" s="671"/>
      <c r="O959" s="671"/>
      <c r="P959" s="671"/>
      <c r="Q959" s="671"/>
    </row>
    <row r="960" ht="25.15" customHeight="true" x14ac:dyDescent="0.2">
      <c r="C960" s="671"/>
      <c r="D960" s="671"/>
      <c r="E960" s="671"/>
      <c r="F960" s="671"/>
      <c r="G960" s="671"/>
      <c r="H960" s="671"/>
      <c r="I960" s="671"/>
      <c r="J960" s="671"/>
      <c r="K960" s="671"/>
      <c r="L960" s="671"/>
      <c r="M960" s="671"/>
      <c r="N960" s="671"/>
      <c r="O960" s="671"/>
      <c r="P960" s="671"/>
      <c r="Q960" s="671"/>
    </row>
    <row r="961" ht="25.15" customHeight="true" x14ac:dyDescent="0.2">
      <c r="C961" s="671"/>
      <c r="D961" s="671"/>
      <c r="E961" s="671"/>
      <c r="F961" s="671"/>
      <c r="G961" s="671"/>
      <c r="H961" s="671"/>
      <c r="I961" s="671"/>
      <c r="J961" s="671"/>
      <c r="K961" s="671"/>
      <c r="L961" s="671"/>
      <c r="M961" s="671"/>
      <c r="N961" s="671"/>
      <c r="O961" s="671"/>
      <c r="P961" s="671"/>
      <c r="Q961" s="671"/>
    </row>
    <row r="962" ht="25.15" customHeight="true" x14ac:dyDescent="0.2">
      <c r="C962" s="671"/>
      <c r="D962" s="671"/>
      <c r="E962" s="671"/>
      <c r="F962" s="671"/>
      <c r="G962" s="671"/>
      <c r="H962" s="671"/>
      <c r="I962" s="671"/>
      <c r="J962" s="671"/>
      <c r="K962" s="671"/>
      <c r="L962" s="671"/>
      <c r="M962" s="671"/>
      <c r="N962" s="671"/>
      <c r="O962" s="671"/>
      <c r="P962" s="671"/>
      <c r="Q962" s="671"/>
    </row>
    <row r="963" ht="25.15" customHeight="true" x14ac:dyDescent="0.2">
      <c r="C963" s="671"/>
      <c r="D963" s="671"/>
      <c r="E963" s="671"/>
      <c r="F963" s="671"/>
      <c r="G963" s="671"/>
      <c r="H963" s="671"/>
      <c r="I963" s="671"/>
      <c r="J963" s="671"/>
      <c r="K963" s="671"/>
      <c r="L963" s="671"/>
      <c r="M963" s="671"/>
      <c r="N963" s="671"/>
      <c r="O963" s="671"/>
      <c r="P963" s="671"/>
      <c r="Q963" s="671"/>
    </row>
    <row r="964" ht="25.15" customHeight="true" x14ac:dyDescent="0.2">
      <c r="C964" s="671"/>
      <c r="D964" s="671"/>
      <c r="E964" s="671"/>
      <c r="F964" s="671"/>
      <c r="G964" s="671"/>
      <c r="H964" s="671"/>
      <c r="I964" s="671"/>
      <c r="J964" s="671"/>
      <c r="K964" s="671"/>
      <c r="L964" s="671"/>
      <c r="M964" s="671"/>
      <c r="N964" s="671"/>
      <c r="O964" s="671"/>
      <c r="P964" s="671"/>
      <c r="Q964" s="671"/>
    </row>
    <row r="965" ht="25.15" customHeight="true" x14ac:dyDescent="0.2">
      <c r="C965" s="671"/>
      <c r="D965" s="671"/>
      <c r="E965" s="671"/>
      <c r="F965" s="671"/>
      <c r="G965" s="671"/>
      <c r="H965" s="671"/>
      <c r="I965" s="671"/>
      <c r="J965" s="671"/>
      <c r="K965" s="671"/>
      <c r="L965" s="671"/>
      <c r="M965" s="671"/>
      <c r="N965" s="671"/>
      <c r="O965" s="671"/>
      <c r="P965" s="671"/>
      <c r="Q965" s="671"/>
    </row>
    <row r="966" ht="25.15" customHeight="true" x14ac:dyDescent="0.2">
      <c r="C966" s="671"/>
      <c r="D966" s="671"/>
      <c r="E966" s="671"/>
      <c r="F966" s="671"/>
      <c r="G966" s="671"/>
      <c r="H966" s="671"/>
      <c r="I966" s="671"/>
      <c r="J966" s="671"/>
      <c r="K966" s="671"/>
      <c r="L966" s="671"/>
      <c r="M966" s="671"/>
      <c r="N966" s="671"/>
      <c r="O966" s="671"/>
      <c r="P966" s="671"/>
      <c r="Q966" s="671"/>
    </row>
    <row r="967" ht="25.15" customHeight="true" x14ac:dyDescent="0.2">
      <c r="C967" s="671"/>
      <c r="D967" s="671"/>
      <c r="E967" s="671"/>
      <c r="F967" s="671"/>
      <c r="G967" s="671"/>
      <c r="H967" s="671"/>
      <c r="I967" s="671"/>
      <c r="J967" s="671"/>
      <c r="K967" s="671"/>
      <c r="L967" s="671"/>
      <c r="M967" s="671"/>
      <c r="N967" s="671"/>
      <c r="O967" s="671"/>
      <c r="P967" s="671"/>
      <c r="Q967" s="671"/>
    </row>
    <row r="968" ht="25.15" customHeight="true" x14ac:dyDescent="0.2">
      <c r="C968" s="671"/>
      <c r="D968" s="671"/>
      <c r="E968" s="671"/>
      <c r="F968" s="671"/>
      <c r="G968" s="671"/>
      <c r="H968" s="671"/>
      <c r="I968" s="671"/>
      <c r="J968" s="671"/>
      <c r="K968" s="671"/>
      <c r="L968" s="671"/>
      <c r="M968" s="671"/>
      <c r="N968" s="671"/>
      <c r="O968" s="671"/>
      <c r="P968" s="671"/>
      <c r="Q968" s="671"/>
    </row>
    <row r="969" ht="25.15" customHeight="true" x14ac:dyDescent="0.2">
      <c r="C969" s="671"/>
      <c r="D969" s="671"/>
      <c r="E969" s="671"/>
      <c r="F969" s="671"/>
      <c r="G969" s="671"/>
      <c r="H969" s="671"/>
      <c r="I969" s="671"/>
      <c r="J969" s="671"/>
      <c r="K969" s="671"/>
      <c r="L969" s="671"/>
      <c r="M969" s="671"/>
      <c r="N969" s="671"/>
      <c r="O969" s="671"/>
      <c r="P969" s="671"/>
      <c r="Q969" s="671"/>
    </row>
    <row r="970" ht="25.15" customHeight="true" x14ac:dyDescent="0.2">
      <c r="C970" s="671"/>
      <c r="D970" s="671"/>
      <c r="E970" s="671"/>
      <c r="F970" s="671"/>
      <c r="G970" s="671"/>
      <c r="H970" s="671"/>
      <c r="I970" s="671"/>
      <c r="J970" s="671"/>
      <c r="K970" s="671"/>
      <c r="L970" s="671"/>
      <c r="M970" s="671"/>
      <c r="N970" s="671"/>
      <c r="O970" s="671"/>
      <c r="P970" s="671"/>
      <c r="Q970" s="671"/>
    </row>
    <row r="971" ht="25.15" customHeight="true" x14ac:dyDescent="0.2">
      <c r="C971" s="671"/>
      <c r="D971" s="671"/>
      <c r="E971" s="671"/>
      <c r="F971" s="671"/>
      <c r="G971" s="671"/>
      <c r="H971" s="671"/>
      <c r="I971" s="671"/>
      <c r="J971" s="671"/>
      <c r="K971" s="671"/>
      <c r="L971" s="671"/>
      <c r="M971" s="671"/>
      <c r="N971" s="671"/>
      <c r="O971" s="671"/>
      <c r="P971" s="671"/>
      <c r="Q971" s="671"/>
    </row>
    <row r="972" ht="25.15" customHeight="true" x14ac:dyDescent="0.2">
      <c r="C972" s="671"/>
      <c r="D972" s="671"/>
      <c r="E972" s="671"/>
      <c r="F972" s="671"/>
      <c r="G972" s="671"/>
      <c r="H972" s="671"/>
      <c r="I972" s="671"/>
      <c r="J972" s="671"/>
      <c r="K972" s="671"/>
      <c r="L972" s="671"/>
      <c r="M972" s="671"/>
      <c r="N972" s="671"/>
      <c r="O972" s="671"/>
      <c r="P972" s="671"/>
      <c r="Q972" s="671"/>
    </row>
    <row r="973" ht="25.15" customHeight="true" x14ac:dyDescent="0.2">
      <c r="C973" s="671"/>
      <c r="D973" s="671"/>
      <c r="E973" s="671"/>
      <c r="F973" s="671"/>
      <c r="G973" s="671"/>
      <c r="H973" s="671"/>
      <c r="I973" s="671"/>
      <c r="J973" s="671"/>
      <c r="K973" s="671"/>
      <c r="L973" s="671"/>
      <c r="M973" s="671"/>
      <c r="N973" s="671"/>
      <c r="O973" s="671"/>
      <c r="P973" s="671"/>
      <c r="Q973" s="671"/>
    </row>
    <row r="974" ht="25.15" customHeight="true" x14ac:dyDescent="0.2">
      <c r="C974" s="671"/>
      <c r="D974" s="671"/>
      <c r="E974" s="671"/>
      <c r="F974" s="671"/>
      <c r="G974" s="671"/>
      <c r="H974" s="671"/>
      <c r="I974" s="671"/>
      <c r="J974" s="671"/>
      <c r="K974" s="671"/>
      <c r="L974" s="671"/>
      <c r="M974" s="671"/>
      <c r="N974" s="671"/>
      <c r="O974" s="671"/>
      <c r="P974" s="671"/>
      <c r="Q974" s="671"/>
    </row>
    <row r="975" ht="25.15" customHeight="true" x14ac:dyDescent="0.2">
      <c r="C975" s="671"/>
      <c r="D975" s="671"/>
      <c r="E975" s="671"/>
      <c r="F975" s="671"/>
      <c r="G975" s="671"/>
      <c r="H975" s="671"/>
      <c r="I975" s="671"/>
      <c r="J975" s="671"/>
      <c r="K975" s="671"/>
      <c r="L975" s="671"/>
      <c r="M975" s="671"/>
      <c r="N975" s="671"/>
      <c r="O975" s="671"/>
      <c r="P975" s="671"/>
      <c r="Q975" s="671"/>
    </row>
    <row r="976" ht="25.15" customHeight="true" x14ac:dyDescent="0.2">
      <c r="C976" s="671"/>
      <c r="D976" s="671"/>
      <c r="E976" s="671"/>
      <c r="F976" s="671"/>
      <c r="G976" s="671"/>
      <c r="H976" s="671"/>
      <c r="I976" s="671"/>
      <c r="J976" s="671"/>
      <c r="K976" s="671"/>
      <c r="L976" s="671"/>
      <c r="M976" s="671"/>
      <c r="N976" s="671"/>
      <c r="O976" s="671"/>
      <c r="P976" s="671"/>
      <c r="Q976" s="671"/>
    </row>
    <row r="977" ht="25.15" customHeight="true" x14ac:dyDescent="0.2">
      <c r="C977" s="671"/>
      <c r="D977" s="671"/>
      <c r="E977" s="671"/>
      <c r="F977" s="671"/>
      <c r="G977" s="671"/>
      <c r="H977" s="671"/>
      <c r="I977" s="671"/>
      <c r="J977" s="671"/>
      <c r="K977" s="671"/>
      <c r="L977" s="671"/>
      <c r="M977" s="671"/>
      <c r="N977" s="671"/>
      <c r="O977" s="671"/>
      <c r="P977" s="671"/>
      <c r="Q977" s="671"/>
    </row>
    <row r="978" ht="25.15" customHeight="true" x14ac:dyDescent="0.2">
      <c r="C978" s="671"/>
      <c r="D978" s="671"/>
      <c r="E978" s="671"/>
      <c r="F978" s="671"/>
      <c r="G978" s="671"/>
      <c r="H978" s="671"/>
      <c r="I978" s="671"/>
      <c r="J978" s="671"/>
      <c r="K978" s="671"/>
      <c r="L978" s="671"/>
      <c r="M978" s="671"/>
      <c r="N978" s="671"/>
      <c r="O978" s="671"/>
      <c r="P978" s="671"/>
      <c r="Q978" s="671"/>
    </row>
    <row r="979" ht="25.15" customHeight="true" x14ac:dyDescent="0.2">
      <c r="C979" s="671"/>
      <c r="D979" s="671"/>
      <c r="E979" s="671"/>
      <c r="F979" s="671"/>
      <c r="G979" s="671"/>
      <c r="H979" s="671"/>
      <c r="I979" s="671"/>
      <c r="J979" s="671"/>
      <c r="K979" s="671"/>
      <c r="L979" s="671"/>
      <c r="M979" s="671"/>
      <c r="N979" s="671"/>
      <c r="O979" s="671"/>
      <c r="P979" s="671"/>
      <c r="Q979" s="671"/>
    </row>
    <row r="980" ht="25.15" customHeight="true" x14ac:dyDescent="0.2">
      <c r="C980" s="671"/>
      <c r="D980" s="671"/>
      <c r="E980" s="671"/>
      <c r="F980" s="671"/>
      <c r="G980" s="671"/>
      <c r="H980" s="671"/>
      <c r="I980" s="671"/>
      <c r="J980" s="671"/>
      <c r="K980" s="671"/>
      <c r="L980" s="671"/>
      <c r="M980" s="671"/>
      <c r="N980" s="671"/>
      <c r="O980" s="671"/>
      <c r="P980" s="671"/>
      <c r="Q980" s="671"/>
    </row>
    <row r="981" ht="25.15" customHeight="true" x14ac:dyDescent="0.2">
      <c r="C981" s="671"/>
      <c r="D981" s="671"/>
      <c r="E981" s="671"/>
      <c r="F981" s="671"/>
      <c r="G981" s="671"/>
      <c r="H981" s="671"/>
      <c r="I981" s="671"/>
      <c r="J981" s="671"/>
      <c r="K981" s="671"/>
      <c r="L981" s="671"/>
      <c r="M981" s="671"/>
      <c r="N981" s="671"/>
      <c r="O981" s="671"/>
      <c r="P981" s="671"/>
      <c r="Q981" s="671"/>
    </row>
    <row r="982" ht="25.15" customHeight="true" x14ac:dyDescent="0.2">
      <c r="C982" s="671"/>
      <c r="D982" s="671"/>
      <c r="E982" s="671"/>
      <c r="F982" s="671"/>
      <c r="G982" s="671"/>
      <c r="H982" s="671"/>
      <c r="I982" s="671"/>
      <c r="J982" s="671"/>
      <c r="K982" s="671"/>
      <c r="L982" s="671"/>
      <c r="M982" s="671"/>
      <c r="N982" s="671"/>
      <c r="O982" s="671"/>
      <c r="P982" s="671"/>
      <c r="Q982" s="671"/>
    </row>
    <row r="983" ht="25.15" customHeight="true" x14ac:dyDescent="0.2">
      <c r="C983" s="671"/>
      <c r="D983" s="671"/>
      <c r="E983" s="671"/>
      <c r="F983" s="671"/>
      <c r="G983" s="671"/>
      <c r="H983" s="671"/>
      <c r="I983" s="671"/>
      <c r="J983" s="671"/>
      <c r="K983" s="671"/>
      <c r="L983" s="671"/>
      <c r="M983" s="671"/>
      <c r="N983" s="671"/>
      <c r="O983" s="671"/>
      <c r="P983" s="671"/>
      <c r="Q983" s="671"/>
    </row>
    <row r="984" ht="25.15" customHeight="true" x14ac:dyDescent="0.2">
      <c r="C984" s="671"/>
      <c r="D984" s="671"/>
      <c r="E984" s="671"/>
      <c r="F984" s="671"/>
      <c r="G984" s="671"/>
      <c r="H984" s="671"/>
      <c r="I984" s="671"/>
      <c r="J984" s="671"/>
      <c r="K984" s="671"/>
      <c r="L984" s="671"/>
      <c r="M984" s="671"/>
      <c r="N984" s="671"/>
      <c r="O984" s="671"/>
      <c r="P984" s="671"/>
      <c r="Q984" s="671"/>
    </row>
    <row r="985" ht="25.15" customHeight="true" x14ac:dyDescent="0.2">
      <c r="C985" s="671"/>
      <c r="D985" s="671"/>
      <c r="E985" s="671"/>
      <c r="F985" s="671"/>
      <c r="G985" s="671"/>
      <c r="H985" s="671"/>
      <c r="I985" s="671"/>
      <c r="J985" s="671"/>
      <c r="K985" s="671"/>
      <c r="L985" s="671"/>
      <c r="M985" s="671"/>
      <c r="N985" s="671"/>
      <c r="O985" s="671"/>
      <c r="P985" s="671"/>
      <c r="Q985" s="671"/>
    </row>
    <row r="986" ht="25.15" customHeight="true" x14ac:dyDescent="0.2">
      <c r="C986" s="671"/>
      <c r="D986" s="671"/>
      <c r="E986" s="671"/>
      <c r="F986" s="671"/>
      <c r="G986" s="671"/>
      <c r="H986" s="671"/>
      <c r="I986" s="671"/>
      <c r="J986" s="671"/>
      <c r="K986" s="671"/>
      <c r="L986" s="671"/>
      <c r="M986" s="671"/>
      <c r="N986" s="671"/>
      <c r="O986" s="671"/>
      <c r="P986" s="671"/>
      <c r="Q986" s="671"/>
    </row>
    <row r="987" ht="25.15" customHeight="true" x14ac:dyDescent="0.2">
      <c r="C987" s="671"/>
      <c r="D987" s="671"/>
      <c r="E987" s="671"/>
      <c r="F987" s="671"/>
      <c r="G987" s="671"/>
      <c r="H987" s="671"/>
      <c r="I987" s="671"/>
      <c r="J987" s="671"/>
      <c r="K987" s="671"/>
      <c r="L987" s="671"/>
      <c r="M987" s="671"/>
      <c r="N987" s="671"/>
      <c r="O987" s="671"/>
      <c r="P987" s="671"/>
      <c r="Q987" s="671"/>
    </row>
    <row r="988" ht="25.15" customHeight="true" x14ac:dyDescent="0.2">
      <c r="C988" s="671"/>
      <c r="D988" s="671"/>
      <c r="E988" s="671"/>
      <c r="F988" s="671"/>
      <c r="G988" s="671"/>
      <c r="H988" s="671"/>
      <c r="I988" s="671"/>
      <c r="J988" s="671"/>
      <c r="K988" s="671"/>
      <c r="L988" s="671"/>
      <c r="M988" s="671"/>
      <c r="N988" s="671"/>
      <c r="O988" s="671"/>
      <c r="P988" s="671"/>
      <c r="Q988" s="671"/>
    </row>
    <row r="989" ht="25.15" customHeight="true" x14ac:dyDescent="0.2">
      <c r="C989" s="671"/>
      <c r="D989" s="671"/>
      <c r="E989" s="671"/>
      <c r="F989" s="671"/>
      <c r="G989" s="671"/>
      <c r="H989" s="671"/>
      <c r="I989" s="671"/>
      <c r="J989" s="671"/>
      <c r="K989" s="671"/>
      <c r="L989" s="671"/>
      <c r="M989" s="671"/>
      <c r="N989" s="671"/>
      <c r="O989" s="671"/>
      <c r="P989" s="671"/>
      <c r="Q989" s="671"/>
    </row>
    <row r="990" ht="25.15" customHeight="true" x14ac:dyDescent="0.2">
      <c r="C990" s="671"/>
      <c r="D990" s="671"/>
      <c r="E990" s="671"/>
      <c r="F990" s="671"/>
      <c r="G990" s="671"/>
      <c r="H990" s="671"/>
      <c r="I990" s="671"/>
      <c r="J990" s="671"/>
      <c r="K990" s="671"/>
      <c r="L990" s="671"/>
      <c r="M990" s="671"/>
      <c r="N990" s="671"/>
      <c r="O990" s="671"/>
      <c r="P990" s="671"/>
      <c r="Q990" s="671"/>
    </row>
    <row r="991" ht="25.15" customHeight="true" x14ac:dyDescent="0.2">
      <c r="C991" s="671"/>
      <c r="D991" s="671"/>
      <c r="E991" s="671"/>
      <c r="F991" s="671"/>
      <c r="G991" s="671"/>
      <c r="H991" s="671"/>
      <c r="I991" s="671"/>
      <c r="J991" s="671"/>
      <c r="K991" s="671"/>
      <c r="L991" s="671"/>
      <c r="M991" s="671"/>
      <c r="N991" s="671"/>
      <c r="O991" s="671"/>
      <c r="P991" s="671"/>
      <c r="Q991" s="671"/>
    </row>
    <row r="992" ht="25.15" customHeight="true" x14ac:dyDescent="0.2">
      <c r="C992" s="671"/>
      <c r="D992" s="671"/>
      <c r="E992" s="671"/>
      <c r="F992" s="671"/>
      <c r="G992" s="671"/>
      <c r="H992" s="671"/>
      <c r="I992" s="671"/>
      <c r="J992" s="671"/>
      <c r="K992" s="671"/>
      <c r="L992" s="671"/>
      <c r="M992" s="671"/>
      <c r="N992" s="671"/>
      <c r="O992" s="671"/>
      <c r="P992" s="671"/>
      <c r="Q992" s="671"/>
    </row>
    <row r="993" ht="25.15" customHeight="true" x14ac:dyDescent="0.2">
      <c r="C993" s="671"/>
      <c r="D993" s="671"/>
      <c r="E993" s="671"/>
      <c r="F993" s="671"/>
      <c r="G993" s="671"/>
      <c r="H993" s="671"/>
      <c r="I993" s="671"/>
      <c r="J993" s="671"/>
      <c r="K993" s="671"/>
      <c r="L993" s="671"/>
      <c r="M993" s="671"/>
      <c r="N993" s="671"/>
      <c r="O993" s="671"/>
      <c r="P993" s="671"/>
      <c r="Q993" s="671"/>
    </row>
    <row r="994" ht="25.15" customHeight="true" x14ac:dyDescent="0.2">
      <c r="C994" s="671"/>
      <c r="D994" s="671"/>
      <c r="E994" s="671"/>
      <c r="F994" s="671"/>
      <c r="G994" s="671"/>
      <c r="H994" s="671"/>
      <c r="I994" s="671"/>
      <c r="J994" s="671"/>
      <c r="K994" s="671"/>
      <c r="L994" s="671"/>
      <c r="M994" s="671"/>
      <c r="N994" s="671"/>
      <c r="O994" s="671"/>
      <c r="P994" s="671"/>
      <c r="Q994" s="671"/>
    </row>
    <row r="995" ht="25.15" customHeight="true" x14ac:dyDescent="0.2">
      <c r="C995" s="671"/>
      <c r="D995" s="671"/>
      <c r="E995" s="671"/>
      <c r="F995" s="671"/>
      <c r="G995" s="671"/>
      <c r="H995" s="671"/>
      <c r="I995" s="671"/>
      <c r="J995" s="671"/>
      <c r="K995" s="671"/>
      <c r="L995" s="671"/>
      <c r="M995" s="671"/>
      <c r="N995" s="671"/>
      <c r="O995" s="671"/>
      <c r="P995" s="671"/>
      <c r="Q995" s="671"/>
    </row>
    <row r="996" ht="25.15" customHeight="true" x14ac:dyDescent="0.2">
      <c r="C996" s="671"/>
      <c r="D996" s="671"/>
      <c r="E996" s="671"/>
      <c r="F996" s="671"/>
      <c r="G996" s="671"/>
      <c r="H996" s="671"/>
      <c r="I996" s="671"/>
      <c r="J996" s="671"/>
      <c r="K996" s="671"/>
      <c r="L996" s="671"/>
      <c r="M996" s="671"/>
      <c r="N996" s="671"/>
      <c r="O996" s="671"/>
      <c r="P996" s="671"/>
      <c r="Q996" s="671"/>
    </row>
    <row r="997" ht="25.15" customHeight="true" x14ac:dyDescent="0.2">
      <c r="C997" s="671"/>
      <c r="D997" s="671"/>
      <c r="E997" s="671"/>
      <c r="F997" s="671"/>
      <c r="G997" s="671"/>
      <c r="H997" s="671"/>
      <c r="I997" s="671"/>
      <c r="J997" s="671"/>
      <c r="K997" s="671"/>
      <c r="L997" s="671"/>
      <c r="M997" s="671"/>
      <c r="N997" s="671"/>
      <c r="O997" s="671"/>
      <c r="P997" s="671"/>
      <c r="Q997" s="671"/>
    </row>
    <row r="998" ht="25.15" customHeight="true" x14ac:dyDescent="0.2">
      <c r="C998" s="671"/>
      <c r="D998" s="671"/>
      <c r="E998" s="671"/>
      <c r="F998" s="671"/>
      <c r="G998" s="671"/>
      <c r="H998" s="671"/>
      <c r="I998" s="671"/>
      <c r="J998" s="671"/>
      <c r="K998" s="671"/>
      <c r="L998" s="671"/>
      <c r="M998" s="671"/>
      <c r="N998" s="671"/>
      <c r="O998" s="671"/>
      <c r="P998" s="671"/>
      <c r="Q998" s="671"/>
    </row>
    <row r="999" ht="25.15" customHeight="true" x14ac:dyDescent="0.2">
      <c r="C999" s="671"/>
      <c r="D999" s="671"/>
      <c r="E999" s="671"/>
      <c r="F999" s="671"/>
      <c r="G999" s="671"/>
      <c r="H999" s="671"/>
      <c r="I999" s="671"/>
      <c r="J999" s="671"/>
      <c r="K999" s="671"/>
      <c r="L999" s="671"/>
      <c r="M999" s="671"/>
      <c r="N999" s="671"/>
      <c r="O999" s="671"/>
      <c r="P999" s="671"/>
      <c r="Q999" s="671"/>
    </row>
    <row r="1000" ht="25.15" customHeight="true" x14ac:dyDescent="0.2">
      <c r="C1000" s="671"/>
      <c r="D1000" s="671"/>
      <c r="E1000" s="671"/>
      <c r="F1000" s="671"/>
      <c r="G1000" s="671"/>
      <c r="H1000" s="671"/>
      <c r="I1000" s="671"/>
      <c r="J1000" s="671"/>
      <c r="K1000" s="671"/>
      <c r="L1000" s="671"/>
      <c r="M1000" s="671"/>
      <c r="N1000" s="671"/>
      <c r="O1000" s="671"/>
      <c r="P1000" s="671"/>
      <c r="Q1000" s="671"/>
    </row>
    <row r="1001" ht="25.15" customHeight="true" x14ac:dyDescent="0.2">
      <c r="C1001" s="671"/>
      <c r="D1001" s="671"/>
      <c r="E1001" s="671"/>
      <c r="F1001" s="671"/>
      <c r="G1001" s="671"/>
      <c r="H1001" s="671"/>
      <c r="I1001" s="671"/>
      <c r="J1001" s="671"/>
      <c r="K1001" s="671"/>
      <c r="L1001" s="671"/>
      <c r="M1001" s="671"/>
      <c r="N1001" s="671"/>
      <c r="O1001" s="671"/>
      <c r="P1001" s="671"/>
      <c r="Q1001" s="671"/>
    </row>
    <row r="1002" ht="25.15" customHeight="true" x14ac:dyDescent="0.2">
      <c r="C1002" s="671"/>
      <c r="D1002" s="671"/>
      <c r="E1002" s="671"/>
      <c r="F1002" s="671"/>
      <c r="G1002" s="671"/>
      <c r="H1002" s="671"/>
      <c r="I1002" s="671"/>
      <c r="J1002" s="671"/>
      <c r="K1002" s="671"/>
      <c r="L1002" s="671"/>
      <c r="M1002" s="671"/>
      <c r="N1002" s="671"/>
      <c r="O1002" s="671"/>
      <c r="P1002" s="671"/>
      <c r="Q1002" s="671"/>
    </row>
    <row r="1003" ht="25.15" customHeight="true" x14ac:dyDescent="0.2">
      <c r="C1003" s="671"/>
      <c r="D1003" s="671"/>
      <c r="E1003" s="671"/>
      <c r="F1003" s="671"/>
      <c r="G1003" s="671"/>
      <c r="H1003" s="671"/>
      <c r="I1003" s="671"/>
      <c r="J1003" s="671"/>
      <c r="K1003" s="671"/>
      <c r="L1003" s="671"/>
      <c r="M1003" s="671"/>
      <c r="N1003" s="671"/>
      <c r="O1003" s="671"/>
      <c r="P1003" s="671"/>
      <c r="Q1003" s="671"/>
    </row>
    <row r="1004" ht="25.15" customHeight="true" x14ac:dyDescent="0.2">
      <c r="C1004" s="671"/>
      <c r="D1004" s="671"/>
      <c r="E1004" s="671"/>
      <c r="F1004" s="671"/>
      <c r="G1004" s="671"/>
      <c r="H1004" s="671"/>
      <c r="I1004" s="671"/>
      <c r="J1004" s="671"/>
      <c r="K1004" s="671"/>
      <c r="L1004" s="671"/>
      <c r="M1004" s="671"/>
      <c r="N1004" s="671"/>
      <c r="O1004" s="671"/>
      <c r="P1004" s="671"/>
      <c r="Q1004" s="671"/>
    </row>
    <row r="1005" ht="25.15" customHeight="true" x14ac:dyDescent="0.2">
      <c r="C1005" s="671"/>
      <c r="D1005" s="671"/>
      <c r="E1005" s="671"/>
      <c r="F1005" s="671"/>
      <c r="G1005" s="671"/>
      <c r="H1005" s="671"/>
      <c r="I1005" s="671"/>
      <c r="J1005" s="671"/>
      <c r="K1005" s="671"/>
      <c r="L1005" s="671"/>
      <c r="M1005" s="671"/>
      <c r="N1005" s="671"/>
      <c r="O1005" s="671"/>
      <c r="P1005" s="671"/>
      <c r="Q1005" s="671"/>
    </row>
    <row r="1006" ht="25.15" customHeight="true" x14ac:dyDescent="0.2">
      <c r="C1006" s="671"/>
      <c r="D1006" s="671"/>
      <c r="E1006" s="671"/>
      <c r="F1006" s="671"/>
      <c r="G1006" s="671"/>
      <c r="H1006" s="671"/>
      <c r="I1006" s="671"/>
      <c r="J1006" s="671"/>
      <c r="K1006" s="671"/>
      <c r="L1006" s="671"/>
      <c r="M1006" s="671"/>
      <c r="N1006" s="671"/>
      <c r="O1006" s="671"/>
      <c r="P1006" s="671"/>
      <c r="Q1006" s="671"/>
    </row>
    <row r="1007" ht="25.15" customHeight="true" x14ac:dyDescent="0.2">
      <c r="C1007" s="671"/>
      <c r="D1007" s="671"/>
      <c r="E1007" s="671"/>
      <c r="F1007" s="671"/>
      <c r="G1007" s="671"/>
      <c r="H1007" s="671"/>
      <c r="I1007" s="671"/>
      <c r="J1007" s="671"/>
      <c r="K1007" s="671"/>
      <c r="L1007" s="671"/>
      <c r="M1007" s="671"/>
      <c r="N1007" s="671"/>
      <c r="O1007" s="671"/>
      <c r="P1007" s="671"/>
      <c r="Q1007" s="671"/>
    </row>
    <row r="1008" ht="25.15" customHeight="true" x14ac:dyDescent="0.2">
      <c r="C1008" s="671"/>
      <c r="D1008" s="671"/>
      <c r="E1008" s="671"/>
      <c r="F1008" s="671"/>
      <c r="G1008" s="671"/>
      <c r="H1008" s="671"/>
      <c r="I1008" s="671"/>
      <c r="J1008" s="671"/>
      <c r="K1008" s="671"/>
      <c r="L1008" s="671"/>
      <c r="M1008" s="671"/>
      <c r="N1008" s="671"/>
      <c r="O1008" s="671"/>
      <c r="P1008" s="671"/>
      <c r="Q1008" s="671"/>
    </row>
    <row r="1009" ht="25.15" customHeight="true" x14ac:dyDescent="0.2">
      <c r="C1009" s="671"/>
      <c r="D1009" s="671"/>
      <c r="E1009" s="671"/>
      <c r="F1009" s="671"/>
      <c r="G1009" s="671"/>
      <c r="H1009" s="671"/>
      <c r="I1009" s="671"/>
      <c r="J1009" s="671"/>
      <c r="K1009" s="671"/>
      <c r="L1009" s="671"/>
      <c r="M1009" s="671"/>
      <c r="N1009" s="671"/>
      <c r="O1009" s="671"/>
      <c r="P1009" s="671"/>
      <c r="Q1009" s="671"/>
    </row>
    <row r="1010" ht="25.15" customHeight="true" x14ac:dyDescent="0.2">
      <c r="C1010" s="671"/>
      <c r="D1010" s="671"/>
      <c r="E1010" s="671"/>
      <c r="F1010" s="671"/>
      <c r="G1010" s="671"/>
      <c r="H1010" s="671"/>
      <c r="I1010" s="671"/>
      <c r="J1010" s="671"/>
      <c r="K1010" s="671"/>
      <c r="L1010" s="671"/>
      <c r="M1010" s="671"/>
      <c r="N1010" s="671"/>
      <c r="O1010" s="671"/>
      <c r="P1010" s="671"/>
      <c r="Q1010" s="671"/>
    </row>
    <row r="1011" ht="25.15" customHeight="true" x14ac:dyDescent="0.2">
      <c r="C1011" s="671"/>
      <c r="D1011" s="671"/>
      <c r="E1011" s="671"/>
      <c r="F1011" s="671"/>
      <c r="G1011" s="671"/>
      <c r="H1011" s="671"/>
      <c r="I1011" s="671"/>
      <c r="J1011" s="671"/>
      <c r="K1011" s="671"/>
      <c r="L1011" s="671"/>
      <c r="M1011" s="671"/>
      <c r="N1011" s="671"/>
      <c r="O1011" s="671"/>
      <c r="P1011" s="671"/>
      <c r="Q1011" s="671"/>
    </row>
    <row r="1012" ht="25.15" customHeight="true" x14ac:dyDescent="0.2">
      <c r="C1012" s="671"/>
      <c r="D1012" s="671"/>
      <c r="E1012" s="671"/>
      <c r="F1012" s="671"/>
      <c r="G1012" s="671"/>
      <c r="H1012" s="671"/>
      <c r="I1012" s="671"/>
      <c r="J1012" s="671"/>
      <c r="K1012" s="671"/>
      <c r="L1012" s="671"/>
      <c r="M1012" s="671"/>
      <c r="N1012" s="671"/>
      <c r="O1012" s="671"/>
      <c r="P1012" s="671"/>
      <c r="Q1012" s="671"/>
    </row>
    <row r="1013" ht="25.15" customHeight="true" x14ac:dyDescent="0.2">
      <c r="C1013" s="671"/>
      <c r="D1013" s="671"/>
      <c r="E1013" s="671"/>
      <c r="F1013" s="671"/>
      <c r="G1013" s="671"/>
      <c r="H1013" s="671"/>
      <c r="I1013" s="671"/>
      <c r="J1013" s="671"/>
      <c r="K1013" s="671"/>
      <c r="L1013" s="671"/>
      <c r="M1013" s="671"/>
      <c r="N1013" s="671"/>
      <c r="O1013" s="671"/>
      <c r="P1013" s="671"/>
      <c r="Q1013" s="671"/>
    </row>
    <row r="1014" ht="25.15" customHeight="true" x14ac:dyDescent="0.2">
      <c r="C1014" s="671"/>
      <c r="D1014" s="671"/>
      <c r="E1014" s="671"/>
      <c r="F1014" s="671"/>
      <c r="G1014" s="671"/>
      <c r="H1014" s="671"/>
      <c r="I1014" s="671"/>
      <c r="J1014" s="671"/>
      <c r="K1014" s="671"/>
      <c r="L1014" s="671"/>
      <c r="M1014" s="671"/>
      <c r="N1014" s="671"/>
      <c r="O1014" s="671"/>
      <c r="P1014" s="671"/>
      <c r="Q1014" s="671"/>
    </row>
    <row r="1015" ht="25.15" customHeight="true" x14ac:dyDescent="0.2">
      <c r="C1015" s="671"/>
      <c r="D1015" s="671"/>
      <c r="E1015" s="671"/>
      <c r="F1015" s="671"/>
      <c r="G1015" s="671"/>
      <c r="H1015" s="671"/>
      <c r="I1015" s="671"/>
      <c r="J1015" s="671"/>
      <c r="K1015" s="671"/>
      <c r="L1015" s="671"/>
      <c r="M1015" s="671"/>
      <c r="N1015" s="671"/>
      <c r="O1015" s="671"/>
      <c r="P1015" s="671"/>
      <c r="Q1015" s="671"/>
    </row>
    <row r="1016" ht="25.15" customHeight="true" x14ac:dyDescent="0.2">
      <c r="C1016" s="671"/>
      <c r="D1016" s="671"/>
      <c r="E1016" s="671"/>
      <c r="F1016" s="671"/>
      <c r="G1016" s="671"/>
      <c r="H1016" s="671"/>
      <c r="I1016" s="671"/>
      <c r="J1016" s="671"/>
      <c r="K1016" s="671"/>
      <c r="L1016" s="671"/>
      <c r="M1016" s="671"/>
      <c r="N1016" s="671"/>
      <c r="O1016" s="671"/>
      <c r="P1016" s="671"/>
      <c r="Q1016" s="671"/>
    </row>
    <row r="1017" ht="25.15" customHeight="true" x14ac:dyDescent="0.2">
      <c r="C1017" s="671"/>
      <c r="D1017" s="671"/>
      <c r="E1017" s="671"/>
      <c r="F1017" s="671"/>
      <c r="G1017" s="671"/>
      <c r="H1017" s="671"/>
      <c r="I1017" s="671"/>
      <c r="J1017" s="671"/>
      <c r="K1017" s="671"/>
      <c r="L1017" s="671"/>
      <c r="M1017" s="671"/>
      <c r="N1017" s="671"/>
      <c r="O1017" s="671"/>
      <c r="P1017" s="671"/>
      <c r="Q1017" s="671"/>
    </row>
    <row r="1018" ht="25.15" customHeight="true" x14ac:dyDescent="0.2">
      <c r="C1018" s="671"/>
      <c r="D1018" s="671"/>
      <c r="E1018" s="671"/>
      <c r="F1018" s="671"/>
      <c r="G1018" s="671"/>
      <c r="H1018" s="671"/>
      <c r="I1018" s="671"/>
      <c r="J1018" s="671"/>
      <c r="K1018" s="671"/>
      <c r="L1018" s="671"/>
      <c r="M1018" s="671"/>
      <c r="N1018" s="671"/>
      <c r="O1018" s="671"/>
      <c r="P1018" s="671"/>
      <c r="Q1018" s="671"/>
    </row>
    <row r="1019" ht="25.15" customHeight="true" x14ac:dyDescent="0.2">
      <c r="C1019" s="671"/>
      <c r="D1019" s="671"/>
      <c r="E1019" s="671"/>
      <c r="F1019" s="671"/>
      <c r="G1019" s="671"/>
      <c r="H1019" s="671"/>
      <c r="I1019" s="671"/>
      <c r="J1019" s="671"/>
      <c r="K1019" s="671"/>
      <c r="L1019" s="671"/>
      <c r="M1019" s="671"/>
      <c r="N1019" s="671"/>
      <c r="O1019" s="671"/>
      <c r="P1019" s="671"/>
      <c r="Q1019" s="671"/>
    </row>
    <row r="1020" ht="25.15" customHeight="true" x14ac:dyDescent="0.2">
      <c r="C1020" s="671"/>
      <c r="D1020" s="671"/>
      <c r="E1020" s="671"/>
      <c r="F1020" s="671"/>
      <c r="G1020" s="671"/>
      <c r="H1020" s="671"/>
      <c r="I1020" s="671"/>
      <c r="J1020" s="671"/>
      <c r="K1020" s="671"/>
      <c r="L1020" s="671"/>
      <c r="M1020" s="671"/>
      <c r="N1020" s="671"/>
      <c r="O1020" s="671"/>
      <c r="P1020" s="671"/>
      <c r="Q1020" s="671"/>
    </row>
    <row r="1021" ht="25.15" customHeight="true" x14ac:dyDescent="0.2">
      <c r="C1021" s="671"/>
      <c r="D1021" s="671"/>
      <c r="E1021" s="671"/>
      <c r="F1021" s="671"/>
      <c r="G1021" s="671"/>
      <c r="H1021" s="671"/>
      <c r="I1021" s="671"/>
      <c r="J1021" s="671"/>
      <c r="K1021" s="671"/>
      <c r="L1021" s="671"/>
      <c r="M1021" s="671"/>
      <c r="N1021" s="671"/>
      <c r="O1021" s="671"/>
      <c r="P1021" s="671"/>
      <c r="Q1021" s="671"/>
    </row>
    <row r="1022" ht="25.15" customHeight="true" x14ac:dyDescent="0.2">
      <c r="C1022" s="671"/>
      <c r="D1022" s="671"/>
      <c r="E1022" s="671"/>
      <c r="F1022" s="671"/>
      <c r="G1022" s="671"/>
      <c r="H1022" s="671"/>
      <c r="I1022" s="671"/>
      <c r="J1022" s="671"/>
      <c r="K1022" s="671"/>
      <c r="L1022" s="671"/>
      <c r="M1022" s="671"/>
      <c r="N1022" s="671"/>
      <c r="O1022" s="671"/>
      <c r="P1022" s="671"/>
      <c r="Q1022" s="671"/>
    </row>
    <row r="1023" ht="25.15" customHeight="true" x14ac:dyDescent="0.2">
      <c r="C1023" s="671"/>
      <c r="D1023" s="671"/>
      <c r="E1023" s="671"/>
      <c r="F1023" s="671"/>
      <c r="G1023" s="671"/>
      <c r="H1023" s="671"/>
      <c r="I1023" s="671"/>
      <c r="J1023" s="671"/>
      <c r="K1023" s="671"/>
      <c r="L1023" s="671"/>
      <c r="M1023" s="671"/>
      <c r="N1023" s="671"/>
      <c r="O1023" s="671"/>
      <c r="P1023" s="671"/>
      <c r="Q1023" s="671"/>
    </row>
    <row r="1024" ht="25.15" customHeight="true" x14ac:dyDescent="0.2">
      <c r="C1024" s="671"/>
      <c r="D1024" s="671"/>
      <c r="E1024" s="671"/>
      <c r="F1024" s="671"/>
      <c r="G1024" s="671"/>
      <c r="H1024" s="671"/>
      <c r="I1024" s="671"/>
      <c r="J1024" s="671"/>
      <c r="K1024" s="671"/>
      <c r="L1024" s="671"/>
      <c r="M1024" s="671"/>
      <c r="N1024" s="671"/>
      <c r="O1024" s="671"/>
      <c r="P1024" s="671"/>
      <c r="Q1024" s="671"/>
    </row>
    <row r="1025" s="551" customFormat="true" ht="21" customHeight="true" x14ac:dyDescent="0.2">
      <c r="A1025" s="1147" t="s">
        <v>35</v>
      </c>
      <c r="B1025" s="1147"/>
      <c r="C1025" s="1147"/>
      <c r="V1025" s="32"/>
      <c r="W1025" s="32"/>
      <c r="X1025" s="32"/>
      <c r="Y1025" s="32"/>
      <c r="Z1025" s="32"/>
      <c r="AA1025" s="32"/>
      <c r="AB1025" s="32"/>
      <c r="AC1025" s="32"/>
      <c r="AD1025" s="32"/>
      <c r="AE1025" s="32"/>
      <c r="AF1025" s="32"/>
      <c r="AG1025" s="32"/>
      <c r="AH1025" s="32"/>
      <c r="AI1025" s="32"/>
      <c r="AJ1025" s="32"/>
      <c r="AK1025" s="32"/>
      <c r="AL1025" s="32"/>
      <c r="AM1025" s="32"/>
      <c r="AN1025" s="32"/>
      <c r="AO1025" s="32"/>
      <c r="AP1025" s="32"/>
      <c r="AQ1025" s="32"/>
      <c r="AR1025" s="32"/>
      <c r="AS1025" s="32"/>
      <c r="AT1025" s="32"/>
      <c r="AU1025" s="32"/>
      <c r="AV1025" s="32"/>
      <c r="AW1025" s="32"/>
      <c r="AX1025" s="32"/>
      <c r="AY1025" s="32"/>
      <c r="AZ1025" s="32"/>
      <c r="BA1025" s="405"/>
      <c r="BB1025" s="472"/>
      <c r="BC1025"/>
      <c r="BD1025"/>
      <c r="BE1025"/>
      <c r="BF1025"/>
      <c r="BG1025"/>
      <c r="BH1025"/>
      <c r="BI1025"/>
      <c r="BJ1025"/>
      <c r="BK1025"/>
      <c r="BL1025"/>
      <c r="BM1025"/>
      <c r="BN1025"/>
      <c r="BO1025"/>
      <c r="BP1025"/>
      <c r="BQ1025"/>
      <c r="BR1025"/>
      <c r="BS1025"/>
      <c r="BT1025"/>
      <c r="BU1025" s="405"/>
      <c r="BV1025" s="407"/>
      <c r="BW1025" s="407"/>
      <c r="BX1025" s="407"/>
      <c r="BY1025" s="407"/>
      <c r="BZ1025" s="407"/>
      <c r="CA1025" s="407"/>
      <c r="CB1025" s="407"/>
      <c r="CC1025" s="407"/>
      <c r="CD1025" s="407"/>
      <c r="CE1025" s="407"/>
      <c r="CF1025" s="407"/>
      <c r="CG1025" s="407"/>
      <c r="CH1025" s="407"/>
      <c r="CI1025" s="407"/>
      <c r="CJ1025" s="407"/>
      <c r="CK1025" s="407"/>
      <c r="CL1025" s="407"/>
      <c r="CM1025" s="407"/>
      <c r="CN1025" s="407"/>
      <c r="CO1025" s="407"/>
      <c r="CP1025" s="407"/>
      <c r="CQ1025" s="407"/>
      <c r="CR1025" s="407"/>
      <c r="CS1025" s="407"/>
      <c r="CT1025" s="407"/>
      <c r="CU1025" s="407"/>
      <c r="CV1025" s="407"/>
      <c r="CW1025" s="407"/>
      <c r="CX1025" s="407"/>
      <c r="CY1025" s="407"/>
      <c r="CZ1025" s="407"/>
    </row>
    <row r="1026" s="551" customFormat="true" ht="15.95" customHeight="true" x14ac:dyDescent="0.2">
      <c r="A1026" s="1148" t="s">
        <v>188</v>
      </c>
      <c r="B1026" s="1148"/>
      <c r="C1026" s="587" t="s">
        <v>189</v>
      </c>
      <c r="V1026" s="32"/>
      <c r="W1026" s="32"/>
      <c r="X1026" s="32"/>
      <c r="Y1026" s="32"/>
      <c r="Z1026" s="32"/>
      <c r="AA1026" s="32"/>
      <c r="AB1026" s="32"/>
      <c r="AC1026" s="32"/>
      <c r="AD1026" s="32"/>
      <c r="AE1026" s="32"/>
      <c r="AF1026" s="32"/>
      <c r="AG1026" s="32"/>
      <c r="AH1026" s="32"/>
      <c r="AI1026" s="32"/>
      <c r="AJ1026" s="32"/>
      <c r="AK1026" s="32"/>
      <c r="AL1026" s="32"/>
      <c r="AM1026" s="32"/>
      <c r="AN1026" s="32"/>
      <c r="AO1026" s="32"/>
      <c r="AP1026" s="32"/>
      <c r="AQ1026" s="32"/>
      <c r="AR1026" s="32"/>
      <c r="AS1026" s="32"/>
      <c r="AT1026" s="32"/>
      <c r="AU1026" s="32"/>
      <c r="AV1026" s="32"/>
      <c r="AW1026" s="32"/>
      <c r="AX1026" s="32"/>
      <c r="AY1026" s="32"/>
      <c r="AZ1026" s="32"/>
      <c r="BA1026" s="405"/>
      <c r="BB1026" s="472"/>
      <c r="BC1026"/>
      <c r="BD1026"/>
      <c r="BE1026"/>
      <c r="BF1026"/>
      <c r="BG1026"/>
      <c r="BH1026"/>
      <c r="BI1026"/>
      <c r="BJ1026"/>
      <c r="BK1026"/>
      <c r="BL1026"/>
      <c r="BM1026"/>
      <c r="BN1026"/>
      <c r="BO1026"/>
      <c r="BP1026"/>
      <c r="BQ1026"/>
      <c r="BR1026"/>
      <c r="BS1026"/>
      <c r="BT1026"/>
      <c r="BU1026" s="405"/>
      <c r="BV1026" s="407"/>
      <c r="BW1026" s="407"/>
      <c r="BX1026" s="407"/>
      <c r="BY1026" s="407"/>
      <c r="BZ1026" s="407"/>
      <c r="CA1026" s="407"/>
      <c r="CB1026" s="407"/>
      <c r="CC1026" s="407"/>
      <c r="CD1026" s="407"/>
      <c r="CE1026" s="407"/>
      <c r="CF1026" s="407"/>
      <c r="CG1026" s="407"/>
      <c r="CH1026" s="407"/>
      <c r="CI1026" s="407"/>
      <c r="CJ1026" s="407"/>
      <c r="CK1026" s="407"/>
      <c r="CL1026" s="407"/>
      <c r="CM1026" s="407"/>
      <c r="CN1026" s="407"/>
      <c r="CO1026" s="407"/>
      <c r="CP1026" s="407"/>
      <c r="CQ1026" s="407"/>
      <c r="CR1026" s="407"/>
      <c r="CS1026" s="407"/>
      <c r="CT1026" s="407"/>
      <c r="CU1026" s="407"/>
      <c r="CV1026" s="407"/>
      <c r="CW1026" s="407"/>
      <c r="CX1026" s="407"/>
      <c r="CY1026" s="407"/>
      <c r="CZ1026" s="407"/>
    </row>
    <row r="1027" s="551" customFormat="true" ht="17.1" hidden="true" customHeight="true" x14ac:dyDescent="0.2">
      <c r="A1027" s="588" t="s">
        <v>190</v>
      </c>
      <c r="B1027" s="589" t="s">
        <v>320</v>
      </c>
      <c r="C1027" s="590">
        <v>40511</v>
      </c>
      <c r="V1027" s="32"/>
      <c r="W1027" s="32"/>
      <c r="X1027" s="32"/>
      <c r="Y1027" s="32"/>
      <c r="Z1027" s="32"/>
      <c r="AA1027" s="32"/>
      <c r="AB1027" s="32"/>
      <c r="AC1027" s="32"/>
      <c r="AD1027" s="32"/>
      <c r="AE1027" s="32"/>
      <c r="AF1027" s="32"/>
      <c r="AG1027" s="32"/>
      <c r="AH1027" s="32"/>
      <c r="AI1027" s="32"/>
      <c r="AJ1027" s="32"/>
      <c r="AK1027" s="32"/>
      <c r="AL1027" s="32"/>
      <c r="AM1027" s="32"/>
      <c r="AN1027" s="32"/>
      <c r="AO1027" s="32"/>
      <c r="AP1027" s="32"/>
      <c r="AQ1027" s="32"/>
      <c r="AR1027" s="32"/>
      <c r="AS1027" s="32"/>
      <c r="AT1027" s="32"/>
      <c r="AU1027" s="32"/>
      <c r="AV1027" s="32"/>
      <c r="AW1027" s="32"/>
      <c r="AX1027" s="32"/>
      <c r="AY1027" s="32"/>
      <c r="AZ1027" s="32"/>
      <c r="BA1027" s="405"/>
      <c r="BB1027" s="472"/>
      <c r="BC1027"/>
      <c r="BD1027"/>
      <c r="BE1027"/>
      <c r="BF1027"/>
      <c r="BG1027"/>
      <c r="BH1027"/>
      <c r="BI1027"/>
      <c r="BJ1027"/>
      <c r="BK1027"/>
      <c r="BL1027"/>
      <c r="BM1027"/>
      <c r="BN1027"/>
      <c r="BO1027"/>
      <c r="BP1027"/>
      <c r="BQ1027"/>
      <c r="BR1027"/>
      <c r="BS1027"/>
      <c r="BT1027"/>
      <c r="BU1027" s="405"/>
      <c r="BV1027" s="407"/>
      <c r="BW1027" s="407"/>
      <c r="BX1027" s="407"/>
      <c r="BY1027" s="407"/>
      <c r="BZ1027" s="407"/>
      <c r="CA1027" s="407"/>
      <c r="CB1027" s="407"/>
      <c r="CC1027" s="407"/>
      <c r="CD1027" s="407"/>
      <c r="CE1027" s="407"/>
      <c r="CF1027" s="407"/>
      <c r="CG1027" s="407"/>
      <c r="CH1027" s="407"/>
      <c r="CI1027" s="407"/>
      <c r="CJ1027" s="407"/>
      <c r="CK1027" s="407"/>
      <c r="CL1027" s="407"/>
      <c r="CM1027" s="407"/>
      <c r="CN1027" s="407"/>
      <c r="CO1027" s="407"/>
      <c r="CP1027" s="407"/>
      <c r="CQ1027" s="407"/>
      <c r="CR1027" s="407"/>
      <c r="CS1027" s="407"/>
      <c r="CT1027" s="407"/>
      <c r="CU1027" s="407"/>
      <c r="CV1027" s="407"/>
      <c r="CW1027" s="407"/>
      <c r="CX1027" s="407"/>
      <c r="CY1027" s="407"/>
      <c r="CZ1027" s="407"/>
    </row>
    <row r="1028" s="551" customFormat="true" ht="17.1" hidden="true" customHeight="true" x14ac:dyDescent="0.2">
      <c r="A1028" s="591" t="s">
        <v>192</v>
      </c>
      <c r="B1028" s="592" t="s">
        <v>320</v>
      </c>
      <c r="C1028" s="593">
        <v>40511</v>
      </c>
      <c r="V1028" s="32"/>
      <c r="W1028" s="32"/>
      <c r="X1028" s="32"/>
      <c r="Y1028" s="32"/>
      <c r="Z1028" s="32"/>
      <c r="AA1028" s="32"/>
      <c r="AB1028" s="32"/>
      <c r="AC1028" s="32"/>
      <c r="AD1028" s="32"/>
      <c r="AE1028" s="32"/>
      <c r="AF1028" s="32"/>
      <c r="AG1028" s="32"/>
      <c r="AH1028" s="32"/>
      <c r="AI1028" s="32"/>
      <c r="AJ1028" s="32"/>
      <c r="AK1028" s="32"/>
      <c r="AL1028" s="32"/>
      <c r="AM1028" s="32"/>
      <c r="AN1028" s="32"/>
      <c r="AO1028" s="32"/>
      <c r="AP1028" s="32"/>
      <c r="AQ1028" s="32"/>
      <c r="AR1028" s="32"/>
      <c r="AS1028" s="32"/>
      <c r="AT1028" s="32"/>
      <c r="AU1028" s="32"/>
      <c r="AV1028" s="32"/>
      <c r="AW1028" s="32"/>
      <c r="AX1028" s="32"/>
      <c r="AY1028" s="32"/>
      <c r="AZ1028" s="32"/>
      <c r="BA1028" s="405"/>
      <c r="BB1028" s="472"/>
      <c r="BC1028"/>
      <c r="BD1028"/>
      <c r="BE1028"/>
      <c r="BF1028"/>
      <c r="BG1028"/>
      <c r="BH1028"/>
      <c r="BI1028"/>
      <c r="BJ1028"/>
      <c r="BK1028"/>
      <c r="BL1028"/>
      <c r="BM1028"/>
      <c r="BN1028"/>
      <c r="BO1028"/>
      <c r="BP1028"/>
      <c r="BQ1028"/>
      <c r="BR1028"/>
      <c r="BS1028"/>
      <c r="BT1028"/>
      <c r="BU1028" s="405"/>
      <c r="BV1028" s="407"/>
      <c r="BW1028" s="407"/>
      <c r="BX1028" s="407"/>
      <c r="BY1028" s="407"/>
      <c r="BZ1028" s="407"/>
      <c r="CA1028" s="407"/>
      <c r="CB1028" s="407"/>
      <c r="CC1028" s="407"/>
      <c r="CD1028" s="407"/>
      <c r="CE1028" s="407"/>
      <c r="CF1028" s="407"/>
      <c r="CG1028" s="407"/>
      <c r="CH1028" s="407"/>
      <c r="CI1028" s="407"/>
      <c r="CJ1028" s="407"/>
      <c r="CK1028" s="407"/>
      <c r="CL1028" s="407"/>
      <c r="CM1028" s="407"/>
      <c r="CN1028" s="407"/>
      <c r="CO1028" s="407"/>
      <c r="CP1028" s="407"/>
      <c r="CQ1028" s="407"/>
      <c r="CR1028" s="407"/>
      <c r="CS1028" s="407"/>
      <c r="CT1028" s="407"/>
      <c r="CU1028" s="407"/>
      <c r="CV1028" s="407"/>
      <c r="CW1028" s="407"/>
      <c r="CX1028" s="407"/>
      <c r="CY1028" s="407"/>
      <c r="CZ1028" s="407"/>
    </row>
    <row r="1029" s="551" customFormat="true" ht="17.1" hidden="true" customHeight="true" x14ac:dyDescent="0.2">
      <c r="A1029" s="591" t="s">
        <v>194</v>
      </c>
      <c r="B1029" s="592" t="s">
        <v>320</v>
      </c>
      <c r="C1029" s="593">
        <v>40511</v>
      </c>
      <c r="V1029" s="32"/>
      <c r="W1029" s="32"/>
      <c r="X1029" s="32"/>
      <c r="Y1029" s="32"/>
      <c r="Z1029" s="32"/>
      <c r="AA1029" s="32"/>
      <c r="AB1029" s="32"/>
      <c r="AC1029" s="32"/>
      <c r="AD1029" s="32"/>
      <c r="AE1029" s="32"/>
      <c r="AF1029" s="32"/>
      <c r="AG1029" s="32"/>
      <c r="AH1029" s="32"/>
      <c r="AI1029" s="32"/>
      <c r="AJ1029" s="32"/>
      <c r="AK1029" s="32"/>
      <c r="AL1029" s="32"/>
      <c r="AM1029" s="32"/>
      <c r="AN1029" s="32"/>
      <c r="AO1029" s="32"/>
      <c r="AP1029" s="32"/>
      <c r="AQ1029" s="32"/>
      <c r="AR1029" s="32"/>
      <c r="AS1029" s="32"/>
      <c r="AT1029" s="32"/>
      <c r="AU1029" s="32"/>
      <c r="AV1029" s="32"/>
      <c r="AW1029" s="32"/>
      <c r="AX1029" s="32"/>
      <c r="AY1029" s="32"/>
      <c r="AZ1029" s="32"/>
      <c r="BA1029" s="405"/>
      <c r="BB1029" s="472"/>
      <c r="BC1029"/>
      <c r="BD1029"/>
      <c r="BE1029"/>
      <c r="BF1029"/>
      <c r="BG1029"/>
      <c r="BH1029"/>
      <c r="BI1029"/>
      <c r="BJ1029"/>
      <c r="BK1029"/>
      <c r="BL1029"/>
      <c r="BM1029"/>
      <c r="BN1029"/>
      <c r="BO1029"/>
      <c r="BP1029"/>
      <c r="BQ1029"/>
      <c r="BR1029"/>
      <c r="BS1029"/>
      <c r="BT1029"/>
      <c r="BU1029" s="405"/>
      <c r="BV1029" s="407"/>
      <c r="BW1029" s="407"/>
      <c r="BX1029" s="407"/>
      <c r="BY1029" s="407"/>
      <c r="BZ1029" s="407"/>
      <c r="CA1029" s="407"/>
      <c r="CB1029" s="407"/>
      <c r="CC1029" s="407"/>
      <c r="CD1029" s="407"/>
      <c r="CE1029" s="407"/>
      <c r="CF1029" s="407"/>
      <c r="CG1029" s="407"/>
      <c r="CH1029" s="407"/>
      <c r="CI1029" s="407"/>
      <c r="CJ1029" s="407"/>
      <c r="CK1029" s="407"/>
      <c r="CL1029" s="407"/>
      <c r="CM1029" s="407"/>
      <c r="CN1029" s="407"/>
      <c r="CO1029" s="407"/>
      <c r="CP1029" s="407"/>
      <c r="CQ1029" s="407"/>
      <c r="CR1029" s="407"/>
      <c r="CS1029" s="407"/>
      <c r="CT1029" s="407"/>
      <c r="CU1029" s="407"/>
      <c r="CV1029" s="407"/>
      <c r="CW1029" s="407"/>
      <c r="CX1029" s="407"/>
      <c r="CY1029" s="407"/>
      <c r="CZ1029" s="407"/>
    </row>
    <row r="1030" s="551" customFormat="true" ht="17.1" hidden="true" customHeight="true" x14ac:dyDescent="0.2">
      <c r="A1030" s="591" t="s">
        <v>196</v>
      </c>
      <c r="B1030" s="592" t="s">
        <v>320</v>
      </c>
      <c r="C1030" s="593">
        <v>40511</v>
      </c>
      <c r="V1030" s="32"/>
      <c r="W1030" s="32"/>
      <c r="X1030" s="32"/>
      <c r="Y1030" s="32"/>
      <c r="Z1030" s="32"/>
      <c r="AA1030" s="32"/>
      <c r="AB1030" s="32"/>
      <c r="AC1030" s="32"/>
      <c r="AD1030" s="32"/>
      <c r="AE1030" s="32"/>
      <c r="AF1030" s="32"/>
      <c r="AG1030" s="32"/>
      <c r="AH1030" s="32"/>
      <c r="AI1030" s="32"/>
      <c r="AJ1030" s="32"/>
      <c r="AK1030" s="32"/>
      <c r="AL1030" s="32"/>
      <c r="AM1030" s="32"/>
      <c r="AN1030" s="32"/>
      <c r="AO1030" s="32"/>
      <c r="AP1030" s="32"/>
      <c r="AQ1030" s="32"/>
      <c r="AR1030" s="32"/>
      <c r="AS1030" s="32"/>
      <c r="AT1030" s="32"/>
      <c r="AU1030" s="32"/>
      <c r="AV1030" s="32"/>
      <c r="AW1030" s="32"/>
      <c r="AX1030" s="32"/>
      <c r="AY1030" s="32"/>
      <c r="AZ1030" s="32"/>
      <c r="BA1030" s="405"/>
      <c r="BB1030" s="472"/>
      <c r="BC1030"/>
      <c r="BD1030"/>
      <c r="BE1030"/>
      <c r="BF1030"/>
      <c r="BG1030"/>
      <c r="BH1030"/>
      <c r="BI1030"/>
      <c r="BJ1030"/>
      <c r="BK1030"/>
      <c r="BL1030"/>
      <c r="BM1030"/>
      <c r="BN1030"/>
      <c r="BO1030"/>
      <c r="BP1030"/>
      <c r="BQ1030"/>
      <c r="BR1030"/>
      <c r="BS1030"/>
      <c r="BT1030"/>
      <c r="BU1030" s="405"/>
      <c r="BV1030" s="407"/>
      <c r="BW1030" s="407"/>
      <c r="BX1030" s="407"/>
      <c r="BY1030" s="407"/>
      <c r="BZ1030" s="407"/>
      <c r="CA1030" s="407"/>
      <c r="CB1030" s="407"/>
      <c r="CC1030" s="407"/>
      <c r="CD1030" s="407"/>
      <c r="CE1030" s="407"/>
      <c r="CF1030" s="407"/>
      <c r="CG1030" s="407"/>
      <c r="CH1030" s="407"/>
      <c r="CI1030" s="407"/>
      <c r="CJ1030" s="407"/>
      <c r="CK1030" s="407"/>
      <c r="CL1030" s="407"/>
      <c r="CM1030" s="407"/>
      <c r="CN1030" s="407"/>
      <c r="CO1030" s="407"/>
      <c r="CP1030" s="407"/>
      <c r="CQ1030" s="407"/>
      <c r="CR1030" s="407"/>
      <c r="CS1030" s="407"/>
      <c r="CT1030" s="407"/>
      <c r="CU1030" s="407"/>
      <c r="CV1030" s="407"/>
      <c r="CW1030" s="407"/>
      <c r="CX1030" s="407"/>
      <c r="CY1030" s="407"/>
      <c r="CZ1030" s="407"/>
    </row>
    <row r="1031" s="551" customFormat="true" ht="17.1" customHeight="true" x14ac:dyDescent="0.2">
      <c r="A1031" s="1149" t="s">
        <v>198</v>
      </c>
      <c r="B1031" s="592" t="s">
        <v>199</v>
      </c>
      <c r="C1031" s="593">
        <v>23019</v>
      </c>
      <c r="V1031" s="32"/>
      <c r="W1031" s="32"/>
      <c r="X1031" s="32"/>
      <c r="Y1031" s="32"/>
      <c r="Z1031" s="32"/>
      <c r="AA1031" s="32"/>
      <c r="AB1031" s="32"/>
      <c r="AC1031" s="32"/>
      <c r="AD1031" s="32"/>
      <c r="AE1031" s="32"/>
      <c r="AF1031" s="32"/>
      <c r="AG1031" s="32"/>
      <c r="AH1031" s="32"/>
      <c r="AI1031" s="32"/>
      <c r="AJ1031" s="32"/>
      <c r="AK1031" s="32"/>
      <c r="AL1031" s="32"/>
      <c r="AM1031" s="32"/>
      <c r="AN1031" s="32"/>
      <c r="AO1031" s="32"/>
      <c r="AP1031" s="32"/>
      <c r="AQ1031" s="32"/>
      <c r="AR1031" s="32"/>
      <c r="AS1031" s="32"/>
      <c r="AT1031" s="32"/>
      <c r="AU1031" s="32"/>
      <c r="AV1031" s="32"/>
      <c r="AW1031" s="32"/>
      <c r="AX1031" s="32"/>
      <c r="AY1031" s="32"/>
      <c r="AZ1031" s="32"/>
      <c r="BA1031" s="405"/>
      <c r="BB1031" s="472"/>
      <c r="BC1031"/>
      <c r="BD1031"/>
      <c r="BE1031"/>
      <c r="BF1031"/>
      <c r="BG1031"/>
      <c r="BH1031"/>
      <c r="BI1031"/>
      <c r="BJ1031"/>
      <c r="BK1031"/>
      <c r="BL1031"/>
      <c r="BM1031"/>
      <c r="BN1031"/>
      <c r="BO1031"/>
      <c r="BP1031"/>
      <c r="BQ1031"/>
      <c r="BR1031"/>
      <c r="BS1031"/>
      <c r="BT1031"/>
      <c r="BU1031" s="405"/>
      <c r="BV1031" s="407"/>
      <c r="BW1031" s="407"/>
      <c r="BX1031" s="407"/>
      <c r="BY1031" s="407"/>
      <c r="BZ1031" s="407"/>
      <c r="CA1031" s="407"/>
      <c r="CB1031" s="407"/>
      <c r="CC1031" s="407"/>
      <c r="CD1031" s="407"/>
      <c r="CE1031" s="407"/>
      <c r="CF1031" s="407"/>
      <c r="CG1031" s="407"/>
      <c r="CH1031" s="407"/>
      <c r="CI1031" s="407"/>
      <c r="CJ1031" s="407"/>
      <c r="CK1031" s="407"/>
      <c r="CL1031" s="407"/>
      <c r="CM1031" s="407"/>
      <c r="CN1031" s="407"/>
      <c r="CO1031" s="407"/>
      <c r="CP1031" s="407"/>
      <c r="CQ1031" s="407"/>
      <c r="CR1031" s="407"/>
      <c r="CS1031" s="407"/>
      <c r="CT1031" s="407"/>
      <c r="CU1031" s="407"/>
      <c r="CV1031" s="407"/>
      <c r="CW1031" s="407"/>
      <c r="CX1031" s="407"/>
      <c r="CY1031" s="407"/>
      <c r="CZ1031" s="407"/>
    </row>
    <row r="1032" s="551" customFormat="true" ht="17.1" customHeight="true" x14ac:dyDescent="0.2">
      <c r="A1032" s="1149"/>
      <c r="B1032" s="592" t="s">
        <v>200</v>
      </c>
      <c r="C1032" s="593">
        <v>17492</v>
      </c>
      <c r="V1032" s="32"/>
      <c r="W1032" s="32"/>
      <c r="X1032" s="32"/>
      <c r="Y1032" s="32"/>
      <c r="Z1032" s="32"/>
      <c r="AA1032" s="32"/>
      <c r="AB1032" s="32"/>
      <c r="AC1032" s="32"/>
      <c r="AD1032" s="32"/>
      <c r="AE1032" s="32"/>
      <c r="AF1032" s="32"/>
      <c r="AG1032" s="32"/>
      <c r="AH1032" s="32"/>
      <c r="AI1032" s="32"/>
      <c r="AJ1032" s="32"/>
      <c r="AK1032" s="32"/>
      <c r="AL1032" s="32"/>
      <c r="AM1032" s="32"/>
      <c r="AN1032" s="32"/>
      <c r="AO1032" s="32"/>
      <c r="AP1032" s="32"/>
      <c r="AQ1032" s="32"/>
      <c r="AR1032" s="32"/>
      <c r="AS1032" s="32"/>
      <c r="AT1032" s="32"/>
      <c r="AU1032" s="32"/>
      <c r="AV1032" s="32"/>
      <c r="AW1032" s="32"/>
      <c r="AX1032" s="32"/>
      <c r="AY1032" s="32"/>
      <c r="AZ1032" s="32"/>
      <c r="BA1032" s="405"/>
      <c r="BB1032" s="472"/>
      <c r="BC1032"/>
      <c r="BD1032"/>
      <c r="BE1032"/>
      <c r="BF1032"/>
      <c r="BG1032"/>
      <c r="BH1032"/>
      <c r="BI1032"/>
      <c r="BJ1032"/>
      <c r="BK1032"/>
      <c r="BL1032"/>
      <c r="BM1032"/>
      <c r="BN1032"/>
      <c r="BO1032"/>
      <c r="BP1032"/>
      <c r="BQ1032"/>
      <c r="BR1032"/>
      <c r="BS1032"/>
      <c r="BT1032"/>
      <c r="BU1032" s="405"/>
      <c r="BV1032" s="407"/>
      <c r="BW1032" s="407"/>
      <c r="BX1032" s="407"/>
      <c r="BY1032" s="407"/>
      <c r="BZ1032" s="407"/>
      <c r="CA1032" s="407"/>
      <c r="CB1032" s="407"/>
      <c r="CC1032" s="407"/>
      <c r="CD1032" s="407"/>
      <c r="CE1032" s="407"/>
      <c r="CF1032" s="407"/>
      <c r="CG1032" s="407"/>
      <c r="CH1032" s="407"/>
      <c r="CI1032" s="407"/>
      <c r="CJ1032" s="407"/>
      <c r="CK1032" s="407"/>
      <c r="CL1032" s="407"/>
      <c r="CM1032" s="407"/>
      <c r="CN1032" s="407"/>
      <c r="CO1032" s="407"/>
      <c r="CP1032" s="407"/>
      <c r="CQ1032" s="407"/>
      <c r="CR1032" s="407"/>
      <c r="CS1032" s="407"/>
      <c r="CT1032" s="407"/>
      <c r="CU1032" s="407"/>
      <c r="CV1032" s="407"/>
      <c r="CW1032" s="407"/>
      <c r="CX1032" s="407"/>
      <c r="CY1032" s="407"/>
      <c r="CZ1032" s="407"/>
    </row>
    <row r="1033" s="551" customFormat="true" ht="17.1" customHeight="true" x14ac:dyDescent="0.2">
      <c r="A1033" s="1150"/>
      <c r="B1033" s="594" t="s">
        <v>201</v>
      </c>
      <c r="C1033" s="595">
        <v>0</v>
      </c>
      <c r="V1033" s="32"/>
      <c r="W1033" s="32"/>
      <c r="X1033" s="32"/>
      <c r="Y1033" s="32"/>
      <c r="Z1033" s="32"/>
      <c r="AA1033" s="32"/>
      <c r="AB1033" s="32"/>
      <c r="AC1033" s="32"/>
      <c r="AD1033" s="32"/>
      <c r="AE1033" s="32"/>
      <c r="AF1033" s="32"/>
      <c r="AG1033" s="32"/>
      <c r="AH1033" s="32"/>
      <c r="AI1033" s="32"/>
      <c r="AJ1033" s="32"/>
      <c r="AK1033" s="32"/>
      <c r="AL1033" s="32"/>
      <c r="AM1033" s="32"/>
      <c r="AN1033" s="32"/>
      <c r="AO1033" s="32"/>
      <c r="AP1033" s="32"/>
      <c r="AQ1033" s="32"/>
      <c r="AR1033" s="32"/>
      <c r="AS1033" s="32"/>
      <c r="AT1033" s="32"/>
      <c r="AU1033" s="32"/>
      <c r="AV1033" s="32"/>
      <c r="AW1033" s="32"/>
      <c r="AX1033" s="32"/>
      <c r="AY1033" s="32"/>
      <c r="AZ1033" s="32"/>
      <c r="BA1033" s="565"/>
      <c r="BB1033" s="363"/>
      <c r="BC1033" s="565"/>
      <c r="BD1033" s="565"/>
      <c r="BE1033" s="565"/>
      <c r="BF1033" s="565"/>
      <c r="BG1033" s="565"/>
      <c r="BH1033" s="565"/>
      <c r="BI1033" s="565"/>
      <c r="BJ1033" s="565"/>
      <c r="BK1033" s="565"/>
      <c r="BL1033" s="565"/>
      <c r="BM1033" s="565"/>
      <c r="BN1033" s="565"/>
      <c r="BO1033" s="565"/>
      <c r="BP1033" s="565"/>
      <c r="BQ1033" s="565"/>
      <c r="BR1033" s="565"/>
      <c r="BS1033" s="565"/>
      <c r="BT1033" s="565"/>
      <c r="BU1033" s="565"/>
      <c r="BV1033" s="390"/>
      <c r="BW1033" s="390"/>
      <c r="BX1033" s="390"/>
      <c r="BY1033" s="390"/>
      <c r="BZ1033" s="390"/>
      <c r="CA1033" s="390"/>
      <c r="CB1033" s="390"/>
      <c r="CC1033" s="390"/>
      <c r="CD1033" s="390"/>
      <c r="CE1033" s="390"/>
      <c r="CF1033" s="390"/>
      <c r="CG1033" s="390"/>
      <c r="CH1033" s="390"/>
      <c r="CI1033" s="390"/>
      <c r="CJ1033" s="390"/>
      <c r="CK1033" s="390"/>
      <c r="CL1033" s="390"/>
      <c r="CM1033" s="390"/>
      <c r="CN1033" s="390"/>
      <c r="CO1033" s="390"/>
      <c r="CP1033" s="390"/>
      <c r="CQ1033" s="390"/>
      <c r="CR1033" s="390"/>
      <c r="CS1033" s="390"/>
      <c r="CT1033" s="390"/>
      <c r="CU1033" s="390"/>
      <c r="CV1033" s="390"/>
      <c r="CW1033" s="390"/>
      <c r="CX1033" s="390"/>
      <c r="CY1033" s="390"/>
      <c r="CZ1033" s="390"/>
    </row>
    <row r="1034" s="551" customFormat="true" ht="12.95" customHeight="true" x14ac:dyDescent="0.2">
      <c r="A1034" s="1151" t="s">
        <v>321</v>
      </c>
      <c r="B1034" s="1151"/>
      <c r="C1034" s="1151"/>
      <c r="V1034" s="32"/>
      <c r="W1034" s="32"/>
      <c r="X1034" s="32"/>
      <c r="Y1034" s="32"/>
      <c r="Z1034" s="32"/>
      <c r="AA1034" s="32"/>
      <c r="AB1034" s="32"/>
      <c r="AC1034" s="32"/>
      <c r="AD1034" s="32"/>
      <c r="AE1034" s="32"/>
      <c r="AF1034" s="32"/>
      <c r="AG1034" s="32"/>
      <c r="AH1034" s="32"/>
      <c r="AI1034" s="32"/>
      <c r="AJ1034" s="32"/>
      <c r="AK1034" s="32"/>
      <c r="AL1034" s="32"/>
      <c r="AM1034" s="32"/>
      <c r="AN1034" s="32"/>
      <c r="AO1034" s="32"/>
      <c r="AP1034" s="32"/>
      <c r="AQ1034" s="32"/>
      <c r="AR1034" s="32"/>
      <c r="AS1034" s="32"/>
      <c r="AT1034" s="32"/>
      <c r="AU1034" s="32"/>
      <c r="AV1034" s="32"/>
      <c r="AW1034" s="32"/>
      <c r="AX1034" s="32"/>
      <c r="AY1034" s="32"/>
      <c r="AZ1034" s="32"/>
      <c r="BA1034" s="405"/>
      <c r="BB1034" s="472"/>
      <c r="BC1034"/>
      <c r="BD1034"/>
      <c r="BE1034"/>
      <c r="BF1034"/>
      <c r="BG1034"/>
      <c r="BH1034"/>
      <c r="BI1034"/>
      <c r="BJ1034"/>
      <c r="BK1034"/>
      <c r="BL1034"/>
      <c r="BM1034"/>
      <c r="BN1034"/>
      <c r="BO1034"/>
      <c r="BP1034"/>
      <c r="BQ1034"/>
      <c r="BR1034"/>
      <c r="BS1034"/>
      <c r="BT1034"/>
      <c r="BU1034" s="405"/>
      <c r="BV1034" s="407"/>
      <c r="BW1034" s="407"/>
      <c r="BX1034" s="407"/>
      <c r="BY1034" s="407"/>
      <c r="BZ1034" s="407"/>
      <c r="CA1034" s="407"/>
      <c r="CB1034" s="407"/>
      <c r="CC1034" s="407"/>
      <c r="CD1034" s="407"/>
      <c r="CE1034" s="407"/>
      <c r="CF1034" s="407"/>
      <c r="CG1034" s="407"/>
      <c r="CH1034" s="407"/>
      <c r="CI1034" s="407"/>
      <c r="CJ1034" s="407"/>
      <c r="CK1034" s="407"/>
      <c r="CL1034" s="407"/>
      <c r="CM1034" s="407"/>
      <c r="CN1034" s="407"/>
      <c r="CO1034" s="407"/>
      <c r="CP1034" s="407"/>
      <c r="CQ1034" s="407"/>
      <c r="CR1034" s="407"/>
      <c r="CS1034" s="407"/>
      <c r="CT1034" s="407"/>
      <c r="CU1034" s="407"/>
      <c r="CV1034" s="407"/>
      <c r="CW1034" s="407"/>
      <c r="CX1034" s="407"/>
      <c r="CY1034" s="407"/>
      <c r="CZ1034" s="407"/>
    </row>
    <row r="1035" s="397" customFormat="true" ht="15" customHeight="true" x14ac:dyDescent="0.2">
      <c r="B1035" s="552"/>
      <c r="V1035" s="390"/>
      <c r="W1035" s="390"/>
      <c r="X1035" s="390"/>
      <c r="Y1035" s="390"/>
      <c r="Z1035" s="390"/>
      <c r="AA1035" s="390"/>
      <c r="AB1035" s="390"/>
      <c r="AC1035" s="390"/>
      <c r="AD1035" s="390"/>
      <c r="AE1035" s="390"/>
      <c r="AF1035" s="390"/>
      <c r="AG1035" s="390"/>
      <c r="AH1035" s="390"/>
      <c r="AI1035" s="390"/>
      <c r="AJ1035" s="390"/>
      <c r="AK1035" s="390"/>
      <c r="AL1035" s="390"/>
      <c r="AM1035" s="390"/>
      <c r="AN1035" s="390"/>
      <c r="AO1035" s="390"/>
      <c r="AP1035" s="390"/>
      <c r="AQ1035" s="390"/>
      <c r="AR1035" s="390"/>
      <c r="AS1035" s="390"/>
      <c r="AT1035" s="390"/>
      <c r="AU1035" s="390"/>
      <c r="AV1035" s="390"/>
      <c r="AW1035" s="390"/>
      <c r="AX1035" s="390"/>
      <c r="AY1035" s="390"/>
      <c r="AZ1035" s="390"/>
      <c r="BA1035" s="550"/>
      <c r="BB1035" s="418"/>
      <c r="BC1035" s="550"/>
      <c r="BD1035" s="550"/>
      <c r="BE1035" s="550"/>
      <c r="BF1035" s="550"/>
      <c r="BG1035" s="550"/>
      <c r="BH1035" s="550"/>
      <c r="BI1035" s="550"/>
      <c r="BJ1035" s="550"/>
      <c r="BK1035" s="550"/>
      <c r="BL1035" s="550"/>
      <c r="BM1035" s="550"/>
      <c r="BN1035" s="550"/>
      <c r="BO1035" s="550"/>
      <c r="BP1035" s="550"/>
      <c r="BQ1035" s="550"/>
      <c r="BR1035" s="550"/>
      <c r="BS1035" s="550"/>
      <c r="BT1035" s="550"/>
      <c r="BU1035" s="550"/>
      <c r="BV1035" s="390"/>
      <c r="BW1035" s="390"/>
      <c r="BX1035" s="390"/>
      <c r="BY1035" s="390"/>
      <c r="BZ1035" s="390"/>
      <c r="CA1035" s="390"/>
      <c r="CB1035" s="390"/>
      <c r="CC1035" s="390"/>
      <c r="CD1035" s="390"/>
      <c r="CE1035" s="390"/>
      <c r="CF1035" s="390"/>
      <c r="CG1035" s="390"/>
      <c r="CH1035" s="390"/>
      <c r="CI1035" s="390"/>
      <c r="CJ1035" s="390"/>
      <c r="CK1035" s="390"/>
      <c r="CL1035" s="390"/>
      <c r="CM1035" s="390"/>
      <c r="CN1035" s="390"/>
      <c r="CO1035" s="390"/>
      <c r="CP1035" s="390"/>
      <c r="CQ1035" s="390"/>
      <c r="CR1035" s="390"/>
      <c r="CS1035" s="390"/>
      <c r="CT1035" s="390"/>
      <c r="CU1035" s="390"/>
      <c r="CV1035" s="390"/>
      <c r="CW1035" s="390"/>
      <c r="CX1035" s="390"/>
      <c r="CY1035" s="390"/>
      <c r="CZ1035" s="390"/>
    </row>
    <row r="1036" ht="15" customHeight="true" x14ac:dyDescent="0.25">
      <c r="A1036" s="473" t="s">
        <v>122</v>
      </c>
      <c r="B1036" s="345" t="s">
        <v>123</v>
      </c>
    </row>
    <row r="1037" ht="15" customHeight="true" x14ac:dyDescent="0.2">
      <c r="A1037" s="474" t="str">
        <f>R15</f>
        <v>Central (include BKK.)</v>
      </c>
      <c r="B1037" s="474">
        <f>BR122+BR123</f>
        <v>21397185.528400164</v>
      </c>
    </row>
    <row r="1038" ht="15" customHeight="true" x14ac:dyDescent="0.2">
      <c r="A1038" s="474" t="str">
        <f>S15</f>
        <v>North</v>
      </c>
      <c r="B1038" s="474">
        <f>BS122+BS123</f>
        <v>11286436.418100059</v>
      </c>
    </row>
    <row r="1039" ht="15" customHeight="true" x14ac:dyDescent="0.2">
      <c r="A1039" s="474" t="str">
        <f>T15</f>
        <v>Northeast</v>
      </c>
      <c r="B1039" s="474">
        <f>BT122+BT123</f>
        <v>20958227.033399761</v>
      </c>
    </row>
    <row r="1040" ht="15" customHeight="true" x14ac:dyDescent="0.2">
      <c r="A1040" s="474" t="str">
        <f>U15</f>
        <v>South</v>
      </c>
      <c r="B1040" s="474">
        <f>BU122+BU123</f>
        <v>8604526.2010999359</v>
      </c>
    </row>
    <row r="1041" ht="15" customHeight="true" x14ac:dyDescent="0.2">
      <c r="A1041" s="474">
        <f>V15</f>
        <v>0</v>
      </c>
      <c r="B1041" s="474">
        <f>BV122+BV123</f>
        <v>0</v>
      </c>
    </row>
    <row r="1042" ht="15" customHeight="true" x14ac:dyDescent="0.2">
      <c r="A1042" s="474">
        <f>W15</f>
        <v>0</v>
      </c>
      <c r="B1042" s="474">
        <f>BW122+BW123</f>
        <v>0</v>
      </c>
    </row>
    <row r="1043" ht="15" customHeight="true" x14ac:dyDescent="0.2">
      <c r="A1043" s="474">
        <f>X15</f>
        <v>0</v>
      </c>
      <c r="B1043" s="474">
        <f>BX122+XR123</f>
        <v>0</v>
      </c>
    </row>
    <row r="1044" ht="15" customHeight="true" x14ac:dyDescent="0.2">
      <c r="A1044" s="474">
        <f>Y15</f>
        <v>0</v>
      </c>
      <c r="B1044" s="474">
        <f>BY122+BY123</f>
        <v>0</v>
      </c>
    </row>
    <row r="1045" ht="15" customHeight="true" x14ac:dyDescent="0.2">
      <c r="A1045" s="474">
        <f>Z15</f>
        <v>0</v>
      </c>
      <c r="B1045" s="474">
        <f>BZ122+BZ123</f>
        <v>0</v>
      </c>
    </row>
    <row r="1046" ht="15" customHeight="true" x14ac:dyDescent="0.2">
      <c r="A1046" s="418">
        <f>AA15</f>
        <v>0</v>
      </c>
      <c r="B1046" s="474">
        <f>CA122+CA123</f>
        <v>0</v>
      </c>
    </row>
    <row r="1047" ht="15" customHeight="true" x14ac:dyDescent="0.2">
      <c r="A1047" s="418">
        <f>AB15</f>
        <v>0</v>
      </c>
      <c r="B1047" s="474">
        <f>CB122+CB123</f>
        <v>0</v>
      </c>
    </row>
    <row r="1048" ht="15" customHeight="true" x14ac:dyDescent="0.2">
      <c r="A1048" s="418">
        <f>AC15</f>
        <v>0</v>
      </c>
      <c r="B1048" s="474">
        <f>CC122+CC123</f>
        <v>0</v>
      </c>
    </row>
    <row r="1049" ht="15" customHeight="true" x14ac:dyDescent="0.2">
      <c r="A1049" s="418">
        <f>AD15</f>
        <v>0</v>
      </c>
      <c r="B1049" s="474">
        <f>CD122+CD123</f>
        <v>0</v>
      </c>
    </row>
    <row r="1050" ht="15" customHeight="true" x14ac:dyDescent="0.2">
      <c r="A1050" s="418">
        <f>AE15</f>
        <v>0</v>
      </c>
      <c r="B1050" s="474">
        <f>CE122+CE123</f>
        <v>0</v>
      </c>
    </row>
    <row r="1051" ht="15" customHeight="true" x14ac:dyDescent="0.2">
      <c r="A1051" s="418">
        <f>AF15</f>
        <v>0</v>
      </c>
      <c r="B1051" s="474">
        <f>CF122+CF123</f>
        <v>0</v>
      </c>
    </row>
    <row r="1052" ht="15" customHeight="true" x14ac:dyDescent="0.2">
      <c r="A1052" s="418">
        <f>AG15</f>
        <v>0</v>
      </c>
      <c r="B1052" s="474">
        <f>CG122+CG123</f>
        <v>0</v>
      </c>
    </row>
    <row r="1053" ht="15" customHeight="true" x14ac:dyDescent="0.2">
      <c r="A1053" s="418">
        <f>AH15</f>
        <v>0</v>
      </c>
      <c r="B1053" s="474">
        <f>CH122+CH123</f>
        <v>0</v>
      </c>
    </row>
    <row r="1054" ht="15" customHeight="true" x14ac:dyDescent="0.2">
      <c r="A1054" s="418">
        <f>AI15</f>
        <v>0</v>
      </c>
      <c r="B1054" s="474">
        <f>CI122+CI123</f>
        <v>0</v>
      </c>
    </row>
    <row r="1055" ht="15" customHeight="true" x14ac:dyDescent="0.2">
      <c r="A1055" s="418">
        <f>AJ15</f>
        <v>0</v>
      </c>
      <c r="B1055" s="474">
        <f>CJ122+CJ123</f>
        <v>0</v>
      </c>
    </row>
    <row r="1056" ht="15" customHeight="true" x14ac:dyDescent="0.2">
      <c r="A1056" s="418">
        <f>AK15</f>
        <v>0</v>
      </c>
      <c r="B1056" s="474">
        <f>CK122+CK123</f>
        <v>0</v>
      </c>
    </row>
    <row r="1057" ht="15" customHeight="true" x14ac:dyDescent="0.2">
      <c r="A1057" s="418">
        <f>AL15</f>
        <v>0</v>
      </c>
      <c r="B1057" s="474">
        <f>CL122+CL123</f>
        <v>0</v>
      </c>
    </row>
    <row r="1058" ht="15" customHeight="true" x14ac:dyDescent="0.2">
      <c r="A1058" s="418">
        <f>AM15</f>
        <v>0</v>
      </c>
      <c r="B1058" s="474">
        <f>CM122+CM123</f>
        <v>0</v>
      </c>
    </row>
    <row r="1059" ht="15" customHeight="true" x14ac:dyDescent="0.2">
      <c r="A1059" s="418">
        <f>AN15</f>
        <v>0</v>
      </c>
      <c r="B1059" s="474">
        <f>CN122+CN123</f>
        <v>0</v>
      </c>
    </row>
    <row r="1060" ht="15" customHeight="true" x14ac:dyDescent="0.2">
      <c r="A1060" s="418">
        <f>AO15</f>
        <v>0</v>
      </c>
      <c r="B1060" s="474">
        <f>CO122+CO123</f>
        <v>0</v>
      </c>
    </row>
    <row r="1061" ht="15" customHeight="true" x14ac:dyDescent="0.2">
      <c r="A1061" s="418">
        <f>AP15</f>
        <v>0</v>
      </c>
      <c r="B1061" s="474">
        <f>CP122+CP123</f>
        <v>0</v>
      </c>
    </row>
    <row r="1062" ht="15" customHeight="true" x14ac:dyDescent="0.2">
      <c r="A1062" s="418">
        <f>AQ15</f>
        <v>0</v>
      </c>
      <c r="B1062" s="474">
        <f>CQ122+CQ123</f>
        <v>0</v>
      </c>
    </row>
    <row r="1063" ht="15" customHeight="true" x14ac:dyDescent="0.2">
      <c r="A1063" s="418">
        <f>AR15</f>
        <v>0</v>
      </c>
      <c r="B1063" s="474">
        <f>CR122+CR123</f>
        <v>0</v>
      </c>
    </row>
    <row r="1064" ht="15" customHeight="true" x14ac:dyDescent="0.2">
      <c r="A1064" s="418">
        <f>AS15</f>
        <v>0</v>
      </c>
      <c r="B1064" s="474">
        <f>CS122+CS123</f>
        <v>0</v>
      </c>
    </row>
    <row r="1065" ht="15" customHeight="true" x14ac:dyDescent="0.2">
      <c r="A1065" s="418">
        <f>AT15</f>
        <v>0</v>
      </c>
      <c r="B1065" s="474">
        <f>CT122+CT123</f>
        <v>0</v>
      </c>
    </row>
    <row r="1066" ht="15" customHeight="true" x14ac:dyDescent="0.2">
      <c r="A1066" s="418">
        <f>AU15</f>
        <v>0</v>
      </c>
      <c r="B1066" s="474">
        <f>CU122+CU123</f>
        <v>0</v>
      </c>
    </row>
    <row r="1067" ht="15" customHeight="true" x14ac:dyDescent="0.2">
      <c r="A1067" s="418">
        <f>AV15</f>
        <v>0</v>
      </c>
      <c r="B1067" s="474">
        <f>CV122+CV123</f>
        <v>0</v>
      </c>
    </row>
    <row r="1068" ht="15" customHeight="true" x14ac:dyDescent="0.2">
      <c r="A1068" s="418">
        <f>AW15</f>
        <v>0</v>
      </c>
      <c r="B1068" s="474">
        <f>CW122+CW123</f>
        <v>0</v>
      </c>
    </row>
    <row r="1069" ht="15" customHeight="true" x14ac:dyDescent="0.2">
      <c r="A1069" s="418">
        <f>AX15</f>
        <v>0</v>
      </c>
      <c r="B1069" s="474">
        <f>CX122+CX123</f>
        <v>0</v>
      </c>
    </row>
    <row r="1070" ht="15" customHeight="true" x14ac:dyDescent="0.2">
      <c r="A1070" s="418">
        <f>AY15</f>
        <v>0</v>
      </c>
      <c r="B1070" s="474">
        <f>CY122+CY123</f>
        <v>0</v>
      </c>
    </row>
    <row r="1071" ht="15" customHeight="true" x14ac:dyDescent="0.2">
      <c r="A1071" s="418"/>
      <c r="B1071" s="474"/>
    </row>
    <row r="1072" ht="15" customHeight="true" x14ac:dyDescent="0.2">
      <c r="A1072" s="474">
        <f>34-COUNTIF(A1037:A1071,"0")</f>
        <v>4</v>
      </c>
      <c r="B1072" s="418" t="s">
        <v>141</v>
      </c>
    </row>
    <row r="1100" s="886" customFormat="true" ht="17.1" customHeight="true" x14ac:dyDescent="0.2">
      <c r="A1100" s="915"/>
      <c r="B1100" s="904"/>
      <c r="BA1100" s="550"/>
      <c r="BB1100" s="418"/>
      <c r="BC1100" s="550"/>
      <c r="BD1100" s="550"/>
      <c r="BE1100" s="550"/>
      <c r="BF1100" s="550"/>
      <c r="BG1100" s="550"/>
      <c r="BH1100" s="550"/>
      <c r="BI1100" s="550"/>
      <c r="BJ1100" s="550"/>
      <c r="BK1100" s="550"/>
      <c r="BL1100" s="550"/>
      <c r="BM1100" s="550"/>
      <c r="BN1100" s="550"/>
      <c r="BO1100" s="550"/>
      <c r="BP1100" s="550"/>
      <c r="BQ1100" s="550"/>
      <c r="BR1100" s="550"/>
      <c r="BS1100" s="550"/>
      <c r="BT1100" s="550"/>
      <c r="BU1100" s="550"/>
      <c r="BV1100" s="390"/>
      <c r="BW1100" s="390"/>
      <c r="BX1100" s="390"/>
      <c r="BY1100" s="390"/>
      <c r="BZ1100" s="390"/>
      <c r="CA1100" s="390"/>
      <c r="CB1100" s="390"/>
      <c r="CC1100" s="390"/>
      <c r="CD1100" s="390"/>
      <c r="CE1100" s="390"/>
      <c r="CF1100" s="390"/>
      <c r="CG1100" s="390"/>
      <c r="CH1100" s="390"/>
      <c r="CI1100" s="390"/>
      <c r="CJ1100" s="390"/>
      <c r="CK1100" s="390"/>
      <c r="CL1100" s="390"/>
      <c r="CM1100" s="390"/>
      <c r="CN1100" s="390"/>
      <c r="CO1100" s="390"/>
      <c r="CP1100" s="390"/>
      <c r="CQ1100" s="390"/>
      <c r="CR1100" s="390"/>
      <c r="CS1100" s="390"/>
      <c r="CT1100" s="390"/>
      <c r="CU1100" s="390"/>
      <c r="CV1100" s="390"/>
      <c r="CW1100" s="390"/>
      <c r="CX1100" s="390"/>
      <c r="CY1100" s="390"/>
      <c r="CZ1100" s="390"/>
    </row>
    <row r="1101" s="886" customFormat="true" ht="17.1" customHeight="true" x14ac:dyDescent="0.2">
      <c r="A1101" s="916"/>
      <c r="B1101" s="905"/>
      <c r="BA1101" s="550"/>
      <c r="BB1101" s="418"/>
      <c r="BC1101" s="550"/>
      <c r="BD1101" s="550"/>
      <c r="BE1101" s="550"/>
      <c r="BF1101" s="550"/>
      <c r="BG1101" s="550"/>
      <c r="BH1101" s="550"/>
      <c r="BI1101" s="550"/>
      <c r="BJ1101" s="550"/>
      <c r="BK1101" s="550"/>
      <c r="BL1101" s="550"/>
      <c r="BM1101" s="550"/>
      <c r="BN1101" s="550"/>
      <c r="BO1101" s="550"/>
      <c r="BP1101" s="550"/>
      <c r="BQ1101" s="550"/>
      <c r="BR1101" s="550"/>
      <c r="BS1101" s="550"/>
      <c r="BT1101" s="550"/>
      <c r="BU1101" s="550"/>
      <c r="BV1101" s="390"/>
      <c r="BW1101" s="390"/>
      <c r="BX1101" s="390"/>
      <c r="BY1101" s="390"/>
      <c r="BZ1101" s="390"/>
      <c r="CA1101" s="390"/>
      <c r="CB1101" s="390"/>
      <c r="CC1101" s="390"/>
      <c r="CD1101" s="390"/>
      <c r="CE1101" s="390"/>
      <c r="CF1101" s="390"/>
      <c r="CG1101" s="390"/>
      <c r="CH1101" s="390"/>
      <c r="CI1101" s="390"/>
      <c r="CJ1101" s="390"/>
      <c r="CK1101" s="390"/>
      <c r="CL1101" s="390"/>
      <c r="CM1101" s="390"/>
      <c r="CN1101" s="390"/>
      <c r="CO1101" s="390"/>
      <c r="CP1101" s="390"/>
      <c r="CQ1101" s="390"/>
      <c r="CR1101" s="390"/>
      <c r="CS1101" s="390"/>
      <c r="CT1101" s="390"/>
      <c r="CU1101" s="390"/>
      <c r="CV1101" s="390"/>
      <c r="CW1101" s="390"/>
      <c r="CX1101" s="390"/>
      <c r="CY1101" s="390"/>
      <c r="CZ1101" s="390"/>
    </row>
    <row r="1102" s="390" customFormat="true" ht="15" customHeight="true" x14ac:dyDescent="0.2">
      <c r="BA1102" s="550"/>
      <c r="BB1102" s="418"/>
      <c r="BC1102" s="550"/>
      <c r="BD1102" s="550"/>
      <c r="BE1102" s="550"/>
      <c r="BF1102" s="550"/>
      <c r="BG1102" s="550"/>
      <c r="BH1102" s="550"/>
      <c r="BI1102" s="550"/>
      <c r="BJ1102" s="550"/>
      <c r="BK1102" s="550"/>
      <c r="BL1102" s="550"/>
      <c r="BM1102" s="550"/>
      <c r="BN1102" s="550"/>
      <c r="BO1102" s="550"/>
      <c r="BP1102" s="550"/>
      <c r="BQ1102" s="550"/>
      <c r="BR1102" s="550"/>
      <c r="BS1102" s="550"/>
      <c r="BT1102" s="550"/>
      <c r="BU1102" s="550"/>
    </row>
    <row r="1103" s="390" customFormat="true" ht="15" customHeight="true" x14ac:dyDescent="0.2">
      <c r="BA1103" s="550"/>
      <c r="BB1103" s="418"/>
      <c r="BC1103" s="550"/>
      <c r="BD1103" s="550"/>
      <c r="BE1103" s="550"/>
      <c r="BF1103" s="550"/>
      <c r="BG1103" s="550"/>
      <c r="BH1103" s="550"/>
      <c r="BI1103" s="550"/>
      <c r="BJ1103" s="550"/>
      <c r="BK1103" s="550"/>
      <c r="BL1103" s="550"/>
      <c r="BM1103" s="550"/>
      <c r="BN1103" s="550"/>
      <c r="BO1103" s="550"/>
      <c r="BP1103" s="550"/>
      <c r="BQ1103" s="550"/>
      <c r="BR1103" s="550"/>
      <c r="BS1103" s="550"/>
      <c r="BT1103" s="550"/>
      <c r="BU1103" s="550"/>
    </row>
    <row r="1104" s="390" customFormat="true" ht="15" customHeight="true" x14ac:dyDescent="0.2">
      <c r="BA1104" s="550"/>
      <c r="BB1104" s="418"/>
      <c r="BC1104" s="550"/>
      <c r="BD1104" s="550"/>
      <c r="BE1104" s="550"/>
      <c r="BF1104" s="550"/>
      <c r="BG1104" s="550"/>
      <c r="BH1104" s="550"/>
      <c r="BI1104" s="550"/>
      <c r="BJ1104" s="550"/>
      <c r="BK1104" s="550"/>
      <c r="BL1104" s="550"/>
      <c r="BM1104" s="550"/>
      <c r="BN1104" s="550"/>
      <c r="BO1104" s="550"/>
      <c r="BP1104" s="550"/>
      <c r="BQ1104" s="550"/>
      <c r="BR1104" s="550"/>
      <c r="BS1104" s="550"/>
      <c r="BT1104" s="550"/>
      <c r="BU1104" s="550"/>
    </row>
    <row r="1105" s="390" customFormat="true" ht="15" customHeight="true" x14ac:dyDescent="0.2">
      <c r="BA1105" s="550"/>
      <c r="BB1105" s="418"/>
      <c r="BC1105" s="550"/>
      <c r="BD1105" s="550"/>
      <c r="BE1105" s="550"/>
      <c r="BF1105" s="550"/>
      <c r="BG1105" s="550"/>
      <c r="BH1105" s="550"/>
      <c r="BI1105" s="550"/>
      <c r="BJ1105" s="550"/>
      <c r="BK1105" s="550"/>
      <c r="BL1105" s="550"/>
      <c r="BM1105" s="550"/>
      <c r="BN1105" s="550"/>
      <c r="BO1105" s="550"/>
      <c r="BP1105" s="550"/>
      <c r="BQ1105" s="550"/>
      <c r="BR1105" s="550"/>
      <c r="BS1105" s="550"/>
      <c r="BT1105" s="550"/>
      <c r="BU1105" s="550"/>
    </row>
    <row r="1106" s="390" customFormat="true" ht="15" customHeight="true" x14ac:dyDescent="0.2">
      <c r="BA1106" s="550"/>
      <c r="BB1106" s="418"/>
      <c r="BC1106" s="550"/>
      <c r="BD1106" s="550"/>
      <c r="BE1106" s="550"/>
      <c r="BF1106" s="550"/>
      <c r="BG1106" s="550"/>
      <c r="BH1106" s="550"/>
      <c r="BI1106" s="550"/>
      <c r="BJ1106" s="550"/>
      <c r="BK1106" s="550"/>
      <c r="BL1106" s="550"/>
      <c r="BM1106" s="550"/>
      <c r="BN1106" s="550"/>
      <c r="BO1106" s="550"/>
      <c r="BP1106" s="550"/>
      <c r="BQ1106" s="550"/>
      <c r="BR1106" s="550"/>
      <c r="BS1106" s="550"/>
      <c r="BT1106" s="550"/>
      <c r="BU1106" s="550"/>
    </row>
    <row r="1107" s="390" customFormat="true" ht="15" customHeight="true" x14ac:dyDescent="0.2">
      <c r="BA1107" s="550"/>
      <c r="BB1107" s="418"/>
      <c r="BC1107" s="550"/>
      <c r="BD1107" s="550"/>
      <c r="BE1107" s="550"/>
      <c r="BF1107" s="550"/>
      <c r="BG1107" s="550"/>
      <c r="BH1107" s="550"/>
      <c r="BI1107" s="550"/>
      <c r="BJ1107" s="550"/>
      <c r="BK1107" s="550"/>
      <c r="BL1107" s="550"/>
      <c r="BM1107" s="550"/>
      <c r="BN1107" s="550"/>
      <c r="BO1107" s="550"/>
      <c r="BP1107" s="550"/>
      <c r="BQ1107" s="550"/>
      <c r="BR1107" s="550"/>
      <c r="BS1107" s="550"/>
      <c r="BT1107" s="550"/>
      <c r="BU1107" s="550"/>
    </row>
    <row r="1108" s="390" customFormat="true" ht="15" customHeight="true" x14ac:dyDescent="0.2">
      <c r="BA1108" s="550"/>
      <c r="BB1108" s="418"/>
      <c r="BC1108" s="550"/>
      <c r="BD1108" s="550"/>
      <c r="BE1108" s="550"/>
      <c r="BF1108" s="550"/>
      <c r="BG1108" s="550"/>
      <c r="BH1108" s="550"/>
      <c r="BI1108" s="550"/>
      <c r="BJ1108" s="550"/>
      <c r="BK1108" s="550"/>
      <c r="BL1108" s="550"/>
      <c r="BM1108" s="550"/>
      <c r="BN1108" s="550"/>
      <c r="BO1108" s="550"/>
      <c r="BP1108" s="550"/>
      <c r="BQ1108" s="550"/>
      <c r="BR1108" s="550"/>
      <c r="BS1108" s="550"/>
      <c r="BT1108" s="550"/>
      <c r="BU1108" s="550"/>
    </row>
    <row r="1109" s="390" customFormat="true" ht="15" customHeight="true" x14ac:dyDescent="0.2">
      <c r="BA1109" s="550"/>
      <c r="BB1109" s="418"/>
      <c r="BC1109" s="550"/>
      <c r="BD1109" s="550"/>
      <c r="BE1109" s="550"/>
      <c r="BF1109" s="550"/>
      <c r="BG1109" s="550"/>
      <c r="BH1109" s="550"/>
      <c r="BI1109" s="550"/>
      <c r="BJ1109" s="550"/>
      <c r="BK1109" s="550"/>
      <c r="BL1109" s="550"/>
      <c r="BM1109" s="550"/>
      <c r="BN1109" s="550"/>
      <c r="BO1109" s="550"/>
      <c r="BP1109" s="550"/>
      <c r="BQ1109" s="550"/>
      <c r="BR1109" s="550"/>
      <c r="BS1109" s="550"/>
      <c r="BT1109" s="550"/>
      <c r="BU1109" s="550"/>
    </row>
    <row r="1110" s="390" customFormat="true" ht="15" customHeight="true" x14ac:dyDescent="0.2">
      <c r="BA1110" s="550"/>
      <c r="BB1110" s="418"/>
      <c r="BC1110" s="550"/>
      <c r="BD1110" s="550"/>
      <c r="BE1110" s="550"/>
      <c r="BF1110" s="550"/>
      <c r="BG1110" s="550"/>
      <c r="BH1110" s="550"/>
      <c r="BI1110" s="550"/>
      <c r="BJ1110" s="550"/>
      <c r="BK1110" s="550"/>
      <c r="BL1110" s="550"/>
      <c r="BM1110" s="550"/>
      <c r="BN1110" s="550"/>
      <c r="BO1110" s="550"/>
      <c r="BP1110" s="550"/>
      <c r="BQ1110" s="550"/>
      <c r="BR1110" s="550"/>
      <c r="BS1110" s="550"/>
      <c r="BT1110" s="550"/>
      <c r="BU1110" s="550"/>
    </row>
    <row r="1111" s="390" customFormat="true" ht="15" customHeight="true" x14ac:dyDescent="0.2">
      <c r="BA1111" s="550"/>
      <c r="BB1111" s="418"/>
      <c r="BC1111" s="550"/>
      <c r="BD1111" s="550"/>
      <c r="BE1111" s="550"/>
      <c r="BF1111" s="550"/>
      <c r="BG1111" s="550"/>
      <c r="BH1111" s="550"/>
      <c r="BI1111" s="550"/>
      <c r="BJ1111" s="550"/>
      <c r="BK1111" s="550"/>
      <c r="BL1111" s="550"/>
      <c r="BM1111" s="550"/>
      <c r="BN1111" s="550"/>
      <c r="BO1111" s="550"/>
      <c r="BP1111" s="550"/>
      <c r="BQ1111" s="550"/>
      <c r="BR1111" s="550"/>
      <c r="BS1111" s="550"/>
      <c r="BT1111" s="550"/>
      <c r="BU1111" s="550"/>
    </row>
    <row r="1112" s="390" customFormat="true" ht="15" customHeight="true" x14ac:dyDescent="0.2">
      <c r="BA1112" s="550"/>
      <c r="BB1112" s="418"/>
      <c r="BC1112" s="550"/>
      <c r="BD1112" s="550"/>
      <c r="BE1112" s="550"/>
      <c r="BF1112" s="550"/>
      <c r="BG1112" s="550"/>
      <c r="BH1112" s="550"/>
      <c r="BI1112" s="550"/>
      <c r="BJ1112" s="550"/>
      <c r="BK1112" s="550"/>
      <c r="BL1112" s="550"/>
      <c r="BM1112" s="550"/>
      <c r="BN1112" s="550"/>
      <c r="BO1112" s="550"/>
      <c r="BP1112" s="550"/>
      <c r="BQ1112" s="550"/>
      <c r="BR1112" s="550"/>
      <c r="BS1112" s="550"/>
      <c r="BT1112" s="550"/>
      <c r="BU1112" s="550"/>
    </row>
    <row r="1113" s="390" customFormat="true" ht="15" customHeight="true" x14ac:dyDescent="0.2">
      <c r="BA1113" s="550"/>
      <c r="BB1113" s="418"/>
      <c r="BC1113" s="550"/>
      <c r="BD1113" s="550"/>
      <c r="BE1113" s="550"/>
      <c r="BF1113" s="550"/>
      <c r="BG1113" s="550"/>
      <c r="BH1113" s="550"/>
      <c r="BI1113" s="550"/>
      <c r="BJ1113" s="550"/>
      <c r="BK1113" s="550"/>
      <c r="BL1113" s="550"/>
      <c r="BM1113" s="550"/>
      <c r="BN1113" s="550"/>
      <c r="BO1113" s="550"/>
      <c r="BP1113" s="550"/>
      <c r="BQ1113" s="550"/>
      <c r="BR1113" s="550"/>
      <c r="BS1113" s="550"/>
      <c r="BT1113" s="550"/>
      <c r="BU1113" s="550"/>
    </row>
    <row r="1114" s="886" customFormat="true" ht="17.1" customHeight="true" x14ac:dyDescent="0.2">
      <c r="A1114" s="916"/>
      <c r="B1114" s="905"/>
      <c r="C1114" s="906"/>
      <c r="D1114" s="907"/>
      <c r="E1114" s="907"/>
      <c r="F1114" s="907"/>
      <c r="G1114" s="908"/>
      <c r="H1114" s="907"/>
      <c r="I1114" s="907"/>
      <c r="J1114" s="907"/>
      <c r="K1114" s="907"/>
      <c r="L1114" s="908"/>
      <c r="M1114" s="907"/>
      <c r="N1114" s="907"/>
      <c r="O1114" s="907"/>
      <c r="P1114" s="907"/>
      <c r="Q1114" s="908"/>
      <c r="R1114" s="907"/>
      <c r="S1114" s="907"/>
      <c r="T1114" s="907"/>
      <c r="U1114" s="909"/>
      <c r="BA1114" s="550"/>
      <c r="BB1114" s="418"/>
      <c r="BC1114" s="550"/>
      <c r="BD1114" s="550"/>
      <c r="BE1114" s="550"/>
      <c r="BF1114" s="550"/>
      <c r="BG1114" s="550"/>
      <c r="BH1114" s="550"/>
      <c r="BI1114" s="550"/>
      <c r="BJ1114" s="550"/>
      <c r="BK1114" s="550"/>
      <c r="BL1114" s="550"/>
      <c r="BM1114" s="550"/>
      <c r="BN1114" s="550"/>
      <c r="BO1114" s="550"/>
      <c r="BP1114" s="550"/>
      <c r="BQ1114" s="550"/>
      <c r="BR1114" s="550"/>
      <c r="BS1114" s="550"/>
      <c r="BT1114" s="550"/>
      <c r="BU1114" s="550"/>
      <c r="BV1114" s="390"/>
      <c r="BW1114" s="390"/>
      <c r="BX1114" s="390"/>
      <c r="BY1114" s="390"/>
      <c r="BZ1114" s="390"/>
      <c r="CA1114" s="390"/>
      <c r="CB1114" s="390"/>
      <c r="CC1114" s="390"/>
      <c r="CD1114" s="390"/>
      <c r="CE1114" s="390"/>
      <c r="CF1114" s="390"/>
      <c r="CG1114" s="390"/>
      <c r="CH1114" s="390"/>
      <c r="CI1114" s="390"/>
      <c r="CJ1114" s="390"/>
      <c r="CK1114" s="390"/>
      <c r="CL1114" s="390"/>
      <c r="CM1114" s="390"/>
      <c r="CN1114" s="390"/>
      <c r="CO1114" s="390"/>
      <c r="CP1114" s="390"/>
      <c r="CQ1114" s="390"/>
      <c r="CR1114" s="390"/>
      <c r="CS1114" s="390"/>
      <c r="CT1114" s="390"/>
      <c r="CU1114" s="390"/>
      <c r="CV1114" s="390"/>
      <c r="CW1114" s="390"/>
      <c r="CX1114" s="390"/>
      <c r="CY1114" s="390"/>
      <c r="CZ1114" s="390"/>
    </row>
    <row r="1115" s="886" customFormat="true" ht="17.1" customHeight="true" x14ac:dyDescent="0.2">
      <c r="A1115" s="916"/>
      <c r="B1115" s="905"/>
      <c r="C1115" s="906"/>
      <c r="D1115" s="907"/>
      <c r="E1115" s="907"/>
      <c r="F1115" s="907"/>
      <c r="G1115" s="908"/>
      <c r="H1115" s="907"/>
      <c r="I1115" s="907"/>
      <c r="J1115" s="907"/>
      <c r="K1115" s="907"/>
      <c r="L1115" s="908"/>
      <c r="M1115" s="907"/>
      <c r="N1115" s="907"/>
      <c r="O1115" s="907"/>
      <c r="P1115" s="907"/>
      <c r="Q1115" s="908"/>
      <c r="R1115" s="907"/>
      <c r="S1115" s="907"/>
      <c r="T1115" s="907"/>
      <c r="U1115" s="909"/>
      <c r="BA1115" s="550"/>
      <c r="BB1115" s="418"/>
      <c r="BC1115" s="550"/>
      <c r="BD1115" s="550"/>
      <c r="BE1115" s="550"/>
      <c r="BF1115" s="550"/>
      <c r="BG1115" s="550"/>
      <c r="BH1115" s="550"/>
      <c r="BI1115" s="550"/>
      <c r="BJ1115" s="550"/>
      <c r="BK1115" s="550"/>
      <c r="BL1115" s="550"/>
      <c r="BM1115" s="550"/>
      <c r="BN1115" s="550"/>
      <c r="BO1115" s="550"/>
      <c r="BP1115" s="550"/>
      <c r="BQ1115" s="550"/>
      <c r="BR1115" s="550"/>
      <c r="BS1115" s="550"/>
      <c r="BT1115" s="550"/>
      <c r="BU1115" s="550"/>
      <c r="BV1115" s="390"/>
      <c r="BW1115" s="390"/>
      <c r="BX1115" s="390"/>
      <c r="BY1115" s="390"/>
      <c r="BZ1115" s="390"/>
      <c r="CA1115" s="390"/>
      <c r="CB1115" s="390"/>
      <c r="CC1115" s="390"/>
      <c r="CD1115" s="390"/>
      <c r="CE1115" s="390"/>
      <c r="CF1115" s="390"/>
      <c r="CG1115" s="390"/>
      <c r="CH1115" s="390"/>
      <c r="CI1115" s="390"/>
      <c r="CJ1115" s="390"/>
      <c r="CK1115" s="390"/>
      <c r="CL1115" s="390"/>
      <c r="CM1115" s="390"/>
      <c r="CN1115" s="390"/>
      <c r="CO1115" s="390"/>
      <c r="CP1115" s="390"/>
      <c r="CQ1115" s="390"/>
      <c r="CR1115" s="390"/>
      <c r="CS1115" s="390"/>
      <c r="CT1115" s="390"/>
      <c r="CU1115" s="390"/>
      <c r="CV1115" s="390"/>
      <c r="CW1115" s="390"/>
      <c r="CX1115" s="390"/>
      <c r="CY1115" s="390"/>
      <c r="CZ1115" s="390"/>
    </row>
    <row r="1116" s="886" customFormat="true" ht="17.1" customHeight="true" x14ac:dyDescent="0.2">
      <c r="A1116" s="916"/>
      <c r="B1116" s="905"/>
      <c r="C1116" s="906"/>
      <c r="D1116" s="907"/>
      <c r="E1116" s="907"/>
      <c r="F1116" s="907"/>
      <c r="G1116" s="908"/>
      <c r="H1116" s="907"/>
      <c r="I1116" s="907"/>
      <c r="J1116" s="907"/>
      <c r="K1116" s="907"/>
      <c r="L1116" s="908"/>
      <c r="M1116" s="907"/>
      <c r="N1116" s="907"/>
      <c r="O1116" s="907"/>
      <c r="P1116" s="907"/>
      <c r="Q1116" s="908"/>
      <c r="R1116" s="907"/>
      <c r="S1116" s="907"/>
      <c r="T1116" s="907"/>
      <c r="U1116" s="909"/>
      <c r="BA1116" s="550"/>
      <c r="BB1116" s="418"/>
      <c r="BC1116" s="550"/>
      <c r="BD1116" s="550"/>
      <c r="BE1116" s="550"/>
      <c r="BF1116" s="550"/>
      <c r="BG1116" s="550"/>
      <c r="BH1116" s="550"/>
      <c r="BI1116" s="550"/>
      <c r="BJ1116" s="550"/>
      <c r="BK1116" s="550"/>
      <c r="BL1116" s="550"/>
      <c r="BM1116" s="550"/>
      <c r="BN1116" s="550"/>
      <c r="BO1116" s="550"/>
      <c r="BP1116" s="550"/>
      <c r="BQ1116" s="550"/>
      <c r="BR1116" s="550"/>
      <c r="BS1116" s="550"/>
      <c r="BT1116" s="550"/>
      <c r="BU1116" s="550"/>
      <c r="BV1116" s="390"/>
      <c r="BW1116" s="390"/>
      <c r="BX1116" s="390"/>
      <c r="BY1116" s="390"/>
      <c r="BZ1116" s="390"/>
      <c r="CA1116" s="390"/>
      <c r="CB1116" s="390"/>
      <c r="CC1116" s="390"/>
      <c r="CD1116" s="390"/>
      <c r="CE1116" s="390"/>
      <c r="CF1116" s="390"/>
      <c r="CG1116" s="390"/>
      <c r="CH1116" s="390"/>
      <c r="CI1116" s="390"/>
      <c r="CJ1116" s="390"/>
      <c r="CK1116" s="390"/>
      <c r="CL1116" s="390"/>
      <c r="CM1116" s="390"/>
      <c r="CN1116" s="390"/>
      <c r="CO1116" s="390"/>
      <c r="CP1116" s="390"/>
      <c r="CQ1116" s="390"/>
      <c r="CR1116" s="390"/>
      <c r="CS1116" s="390"/>
      <c r="CT1116" s="390"/>
      <c r="CU1116" s="390"/>
      <c r="CV1116" s="390"/>
      <c r="CW1116" s="390"/>
      <c r="CX1116" s="390"/>
      <c r="CY1116" s="390"/>
      <c r="CZ1116" s="390"/>
    </row>
    <row r="1117" s="886" customFormat="true" ht="17.1" customHeight="true" x14ac:dyDescent="0.2">
      <c r="A1117" s="917"/>
      <c r="B1117" s="910"/>
      <c r="C1117" s="911"/>
      <c r="D1117" s="912"/>
      <c r="E1117" s="912"/>
      <c r="F1117" s="912"/>
      <c r="G1117" s="913"/>
      <c r="H1117" s="912"/>
      <c r="I1117" s="912"/>
      <c r="J1117" s="912"/>
      <c r="K1117" s="912"/>
      <c r="L1117" s="913"/>
      <c r="M1117" s="912"/>
      <c r="N1117" s="912"/>
      <c r="O1117" s="912"/>
      <c r="P1117" s="912"/>
      <c r="Q1117" s="913"/>
      <c r="R1117" s="912"/>
      <c r="S1117" s="912"/>
      <c r="T1117" s="912"/>
      <c r="U1117" s="914"/>
      <c r="BA1117" s="550"/>
      <c r="BB1117" s="418"/>
      <c r="BC1117" s="550"/>
      <c r="BD1117" s="550"/>
      <c r="BE1117" s="550"/>
      <c r="BF1117" s="550"/>
      <c r="BG1117" s="550"/>
      <c r="BH1117" s="550"/>
      <c r="BI1117" s="550"/>
      <c r="BJ1117" s="550"/>
      <c r="BK1117" s="550"/>
      <c r="BL1117" s="550"/>
      <c r="BM1117" s="550"/>
      <c r="BN1117" s="550"/>
      <c r="BO1117" s="550"/>
      <c r="BP1117" s="550"/>
      <c r="BQ1117" s="550"/>
      <c r="BR1117" s="550"/>
      <c r="BS1117" s="550"/>
      <c r="BT1117" s="550"/>
      <c r="BU1117" s="550"/>
      <c r="BV1117" s="390"/>
      <c r="BW1117" s="390"/>
      <c r="BX1117" s="390"/>
      <c r="BY1117" s="390"/>
      <c r="BZ1117" s="390"/>
      <c r="CA1117" s="390"/>
      <c r="CB1117" s="390"/>
      <c r="CC1117" s="390"/>
      <c r="CD1117" s="390"/>
      <c r="CE1117" s="390"/>
      <c r="CF1117" s="390"/>
      <c r="CG1117" s="390"/>
      <c r="CH1117" s="390"/>
      <c r="CI1117" s="390"/>
      <c r="CJ1117" s="390"/>
      <c r="CK1117" s="390"/>
      <c r="CL1117" s="390"/>
      <c r="CM1117" s="390"/>
      <c r="CN1117" s="390"/>
      <c r="CO1117" s="390"/>
      <c r="CP1117" s="390"/>
      <c r="CQ1117" s="390"/>
      <c r="CR1117" s="390"/>
      <c r="CS1117" s="390"/>
      <c r="CT1117" s="390"/>
      <c r="CU1117" s="390"/>
      <c r="CV1117" s="390"/>
      <c r="CW1117" s="390"/>
      <c r="CX1117" s="390"/>
      <c r="CY1117" s="390"/>
      <c r="CZ1117" s="390"/>
    </row>
    <row r="1118" s="390" customFormat="true" ht="15" customHeight="true" x14ac:dyDescent="0.2">
      <c r="BA1118" s="550"/>
      <c r="BB1118" s="418"/>
      <c r="BC1118" s="550"/>
      <c r="BD1118" s="550"/>
      <c r="BE1118" s="550"/>
      <c r="BF1118" s="550"/>
      <c r="BG1118" s="550"/>
      <c r="BH1118" s="550"/>
      <c r="BI1118" s="550"/>
      <c r="BJ1118" s="550"/>
      <c r="BK1118" s="550"/>
      <c r="BL1118" s="550"/>
      <c r="BM1118" s="550"/>
      <c r="BN1118" s="550"/>
      <c r="BO1118" s="550"/>
      <c r="BP1118" s="550"/>
      <c r="BQ1118" s="550"/>
      <c r="BR1118" s="550"/>
      <c r="BS1118" s="550"/>
      <c r="BT1118" s="550"/>
      <c r="BU1118" s="550"/>
    </row>
    <row r="1119" s="390" customFormat="true" ht="15" customHeight="true" x14ac:dyDescent="0.2">
      <c r="BA1119" s="550"/>
      <c r="BB1119" s="418"/>
      <c r="BC1119" s="550"/>
      <c r="BD1119" s="550"/>
      <c r="BE1119" s="550"/>
      <c r="BF1119" s="550"/>
      <c r="BG1119" s="550"/>
      <c r="BH1119" s="550"/>
      <c r="BI1119" s="550"/>
      <c r="BJ1119" s="550"/>
      <c r="BK1119" s="550"/>
      <c r="BL1119" s="550"/>
      <c r="BM1119" s="550"/>
      <c r="BN1119" s="550"/>
      <c r="BO1119" s="550"/>
      <c r="BP1119" s="550"/>
      <c r="BQ1119" s="550"/>
      <c r="BR1119" s="550"/>
      <c r="BS1119" s="550"/>
      <c r="BT1119" s="550"/>
      <c r="BU1119" s="550"/>
    </row>
    <row r="1120" s="390" customFormat="true" ht="15" customHeight="true" x14ac:dyDescent="0.2">
      <c r="BA1120" s="550"/>
      <c r="BB1120" s="418"/>
      <c r="BC1120" s="550"/>
      <c r="BD1120" s="550"/>
      <c r="BE1120" s="550"/>
      <c r="BF1120" s="550"/>
      <c r="BG1120" s="550"/>
      <c r="BH1120" s="550"/>
      <c r="BI1120" s="550"/>
      <c r="BJ1120" s="550"/>
      <c r="BK1120" s="550"/>
      <c r="BL1120" s="550"/>
      <c r="BM1120" s="550"/>
      <c r="BN1120" s="550"/>
      <c r="BO1120" s="550"/>
      <c r="BP1120" s="550"/>
      <c r="BQ1120" s="550"/>
      <c r="BR1120" s="550"/>
      <c r="BS1120" s="550"/>
      <c r="BT1120" s="550"/>
      <c r="BU1120" s="550"/>
    </row>
    <row r="1121" s="390" customFormat="true" ht="15" customHeight="true" x14ac:dyDescent="0.2">
      <c r="BA1121" s="550"/>
      <c r="BB1121" s="418"/>
      <c r="BC1121" s="550"/>
      <c r="BD1121" s="550"/>
      <c r="BE1121" s="550"/>
      <c r="BF1121" s="550"/>
      <c r="BG1121" s="550"/>
      <c r="BH1121" s="550"/>
      <c r="BI1121" s="550"/>
      <c r="BJ1121" s="550"/>
      <c r="BK1121" s="550"/>
      <c r="BL1121" s="550"/>
      <c r="BM1121" s="550"/>
      <c r="BN1121" s="550"/>
      <c r="BO1121" s="550"/>
      <c r="BP1121" s="550"/>
      <c r="BQ1121" s="550"/>
      <c r="BR1121" s="550"/>
      <c r="BS1121" s="550"/>
      <c r="BT1121" s="550"/>
      <c r="BU1121" s="550"/>
    </row>
    <row r="1122" s="390" customFormat="true" ht="15" customHeight="true" x14ac:dyDescent="0.2">
      <c r="BA1122" s="550"/>
      <c r="BB1122" s="418"/>
      <c r="BC1122" s="550"/>
      <c r="BD1122" s="550"/>
      <c r="BE1122" s="550"/>
      <c r="BF1122" s="550"/>
      <c r="BG1122" s="550"/>
      <c r="BH1122" s="550"/>
      <c r="BI1122" s="550"/>
      <c r="BJ1122" s="550"/>
      <c r="BK1122" s="550"/>
      <c r="BL1122" s="550"/>
      <c r="BM1122" s="550"/>
      <c r="BN1122" s="550"/>
      <c r="BO1122" s="550"/>
      <c r="BP1122" s="550"/>
      <c r="BQ1122" s="550"/>
      <c r="BR1122" s="550"/>
      <c r="BS1122" s="550"/>
      <c r="BT1122" s="550"/>
      <c r="BU1122" s="550"/>
    </row>
    <row r="1123" s="390" customFormat="true" ht="15" customHeight="true" x14ac:dyDescent="0.2">
      <c r="BA1123" s="550"/>
      <c r="BB1123" s="418"/>
      <c r="BC1123" s="550"/>
      <c r="BD1123" s="550"/>
      <c r="BE1123" s="550"/>
      <c r="BF1123" s="550"/>
      <c r="BG1123" s="550"/>
      <c r="BH1123" s="550"/>
      <c r="BI1123" s="550"/>
      <c r="BJ1123" s="550"/>
      <c r="BK1123" s="550"/>
      <c r="BL1123" s="550"/>
      <c r="BM1123" s="550"/>
      <c r="BN1123" s="550"/>
      <c r="BO1123" s="550"/>
      <c r="BP1123" s="550"/>
      <c r="BQ1123" s="550"/>
      <c r="BR1123" s="550"/>
      <c r="BS1123" s="550"/>
      <c r="BT1123" s="550"/>
      <c r="BU1123" s="550"/>
    </row>
    <row r="1124" s="390" customFormat="true" ht="15" customHeight="true" x14ac:dyDescent="0.2">
      <c r="BA1124" s="550"/>
      <c r="BB1124" s="418"/>
      <c r="BC1124" s="550"/>
      <c r="BD1124" s="550"/>
      <c r="BE1124" s="550"/>
      <c r="BF1124" s="550"/>
      <c r="BG1124" s="550"/>
      <c r="BH1124" s="550"/>
      <c r="BI1124" s="550"/>
      <c r="BJ1124" s="550"/>
      <c r="BK1124" s="550"/>
      <c r="BL1124" s="550"/>
      <c r="BM1124" s="550"/>
      <c r="BN1124" s="550"/>
      <c r="BO1124" s="550"/>
      <c r="BP1124" s="550"/>
      <c r="BQ1124" s="550"/>
      <c r="BR1124" s="550"/>
      <c r="BS1124" s="550"/>
      <c r="BT1124" s="550"/>
      <c r="BU1124" s="550"/>
    </row>
    <row r="1125" s="390" customFormat="true" ht="15" customHeight="true" x14ac:dyDescent="0.2">
      <c r="BA1125" s="550"/>
      <c r="BB1125" s="418"/>
      <c r="BC1125" s="550"/>
      <c r="BD1125" s="550"/>
      <c r="BE1125" s="550"/>
      <c r="BF1125" s="550"/>
      <c r="BG1125" s="550"/>
      <c r="BH1125" s="550"/>
      <c r="BI1125" s="550"/>
      <c r="BJ1125" s="550"/>
      <c r="BK1125" s="550"/>
      <c r="BL1125" s="550"/>
      <c r="BM1125" s="550"/>
      <c r="BN1125" s="550"/>
      <c r="BO1125" s="550"/>
      <c r="BP1125" s="550"/>
      <c r="BQ1125" s="550"/>
      <c r="BR1125" s="550"/>
      <c r="BS1125" s="550"/>
      <c r="BT1125" s="550"/>
      <c r="BU1125" s="550"/>
    </row>
    <row r="1126" s="390" customFormat="true" ht="15" customHeight="true" x14ac:dyDescent="0.2">
      <c r="BA1126" s="550"/>
      <c r="BB1126" s="418"/>
      <c r="BC1126" s="550"/>
      <c r="BD1126" s="550"/>
      <c r="BE1126" s="550"/>
      <c r="BF1126" s="550"/>
      <c r="BG1126" s="550"/>
      <c r="BH1126" s="550"/>
      <c r="BI1126" s="550"/>
      <c r="BJ1126" s="550"/>
      <c r="BK1126" s="550"/>
      <c r="BL1126" s="550"/>
      <c r="BM1126" s="550"/>
      <c r="BN1126" s="550"/>
      <c r="BO1126" s="550"/>
      <c r="BP1126" s="550"/>
      <c r="BQ1126" s="550"/>
      <c r="BR1126" s="550"/>
      <c r="BS1126" s="550"/>
      <c r="BT1126" s="550"/>
      <c r="BU1126" s="550"/>
    </row>
    <row r="1127" s="390" customFormat="true" ht="15" customHeight="true" x14ac:dyDescent="0.2">
      <c r="BA1127" s="550"/>
      <c r="BB1127" s="418"/>
      <c r="BC1127" s="550"/>
      <c r="BD1127" s="550"/>
      <c r="BE1127" s="550"/>
      <c r="BF1127" s="550"/>
      <c r="BG1127" s="550"/>
      <c r="BH1127" s="550"/>
      <c r="BI1127" s="550"/>
      <c r="BJ1127" s="550"/>
      <c r="BK1127" s="550"/>
      <c r="BL1127" s="550"/>
      <c r="BM1127" s="550"/>
      <c r="BN1127" s="550"/>
      <c r="BO1127" s="550"/>
      <c r="BP1127" s="550"/>
      <c r="BQ1127" s="550"/>
      <c r="BR1127" s="550"/>
      <c r="BS1127" s="550"/>
      <c r="BT1127" s="550"/>
      <c r="BU1127" s="550"/>
    </row>
    <row r="1128" s="390" customFormat="true" ht="15" customHeight="true" x14ac:dyDescent="0.2">
      <c r="BA1128" s="550"/>
      <c r="BB1128" s="418"/>
      <c r="BC1128" s="550"/>
      <c r="BD1128" s="550"/>
      <c r="BE1128" s="550"/>
      <c r="BF1128" s="550"/>
      <c r="BG1128" s="550"/>
      <c r="BH1128" s="550"/>
      <c r="BI1128" s="550"/>
      <c r="BJ1128" s="550"/>
      <c r="BK1128" s="550"/>
      <c r="BL1128" s="550"/>
      <c r="BM1128" s="550"/>
      <c r="BN1128" s="550"/>
      <c r="BO1128" s="550"/>
      <c r="BP1128" s="550"/>
      <c r="BQ1128" s="550"/>
      <c r="BR1128" s="550"/>
      <c r="BS1128" s="550"/>
      <c r="BT1128" s="550"/>
      <c r="BU1128" s="550"/>
    </row>
    <row r="1129" s="390" customFormat="true" ht="15" customHeight="true" x14ac:dyDescent="0.2">
      <c r="BA1129" s="550"/>
      <c r="BB1129" s="418"/>
      <c r="BC1129" s="550"/>
      <c r="BD1129" s="550"/>
      <c r="BE1129" s="550"/>
      <c r="BF1129" s="550"/>
      <c r="BG1129" s="550"/>
      <c r="BH1129" s="550"/>
      <c r="BI1129" s="550"/>
      <c r="BJ1129" s="550"/>
      <c r="BK1129" s="550"/>
      <c r="BL1129" s="550"/>
      <c r="BM1129" s="550"/>
      <c r="BN1129" s="550"/>
      <c r="BO1129" s="550"/>
      <c r="BP1129" s="550"/>
      <c r="BQ1129" s="550"/>
      <c r="BR1129" s="550"/>
      <c r="BS1129" s="550"/>
      <c r="BT1129" s="550"/>
      <c r="BU1129" s="550"/>
    </row>
    <row r="1130" s="390" customFormat="true" ht="15" customHeight="true" x14ac:dyDescent="0.2">
      <c r="BA1130" s="550"/>
      <c r="BB1130" s="418"/>
      <c r="BC1130" s="550"/>
      <c r="BD1130" s="550"/>
      <c r="BE1130" s="550"/>
      <c r="BF1130" s="550"/>
      <c r="BG1130" s="550"/>
      <c r="BH1130" s="550"/>
      <c r="BI1130" s="550"/>
      <c r="BJ1130" s="550"/>
      <c r="BK1130" s="550"/>
      <c r="BL1130" s="550"/>
      <c r="BM1130" s="550"/>
      <c r="BN1130" s="550"/>
      <c r="BO1130" s="550"/>
      <c r="BP1130" s="550"/>
      <c r="BQ1130" s="550"/>
      <c r="BR1130" s="550"/>
      <c r="BS1130" s="550"/>
      <c r="BT1130" s="550"/>
      <c r="BU1130" s="550"/>
    </row>
    <row r="1131" s="390" customFormat="true" ht="15" customHeight="true" x14ac:dyDescent="0.2">
      <c r="BA1131" s="550"/>
      <c r="BB1131" s="418"/>
      <c r="BC1131" s="550"/>
      <c r="BD1131" s="550"/>
      <c r="BE1131" s="550"/>
      <c r="BF1131" s="550"/>
      <c r="BG1131" s="550"/>
      <c r="BH1131" s="550"/>
      <c r="BI1131" s="550"/>
      <c r="BJ1131" s="550"/>
      <c r="BK1131" s="550"/>
      <c r="BL1131" s="550"/>
      <c r="BM1131" s="550"/>
      <c r="BN1131" s="550"/>
      <c r="BO1131" s="550"/>
      <c r="BP1131" s="550"/>
      <c r="BQ1131" s="550"/>
      <c r="BR1131" s="550"/>
      <c r="BS1131" s="550"/>
      <c r="BT1131" s="550"/>
      <c r="BU1131" s="550"/>
    </row>
    <row r="1132" s="390" customFormat="true" ht="15" customHeight="true" x14ac:dyDescent="0.2">
      <c r="BA1132" s="550"/>
      <c r="BB1132" s="418"/>
      <c r="BC1132" s="550"/>
      <c r="BD1132" s="550"/>
      <c r="BE1132" s="550"/>
      <c r="BF1132" s="550"/>
      <c r="BG1132" s="550"/>
      <c r="BH1132" s="550"/>
      <c r="BI1132" s="550"/>
      <c r="BJ1132" s="550"/>
      <c r="BK1132" s="550"/>
      <c r="BL1132" s="550"/>
      <c r="BM1132" s="550"/>
      <c r="BN1132" s="550"/>
      <c r="BO1132" s="550"/>
      <c r="BP1132" s="550"/>
      <c r="BQ1132" s="550"/>
      <c r="BR1132" s="550"/>
      <c r="BS1132" s="550"/>
      <c r="BT1132" s="550"/>
      <c r="BU1132" s="550"/>
    </row>
    <row r="1133" s="390" customFormat="true" ht="15" customHeight="true" x14ac:dyDescent="0.2">
      <c r="BA1133" s="550"/>
      <c r="BB1133" s="418"/>
      <c r="BC1133" s="550"/>
      <c r="BD1133" s="550"/>
      <c r="BE1133" s="550"/>
      <c r="BF1133" s="550"/>
      <c r="BG1133" s="550"/>
      <c r="BH1133" s="550"/>
      <c r="BI1133" s="550"/>
      <c r="BJ1133" s="550"/>
      <c r="BK1133" s="550"/>
      <c r="BL1133" s="550"/>
      <c r="BM1133" s="550"/>
      <c r="BN1133" s="550"/>
      <c r="BO1133" s="550"/>
      <c r="BP1133" s="550"/>
      <c r="BQ1133" s="550"/>
      <c r="BR1133" s="550"/>
      <c r="BS1133" s="550"/>
      <c r="BT1133" s="550"/>
      <c r="BU1133" s="550"/>
    </row>
    <row r="1134" s="390" customFormat="true" ht="15" customHeight="true" x14ac:dyDescent="0.2">
      <c r="BA1134" s="550"/>
      <c r="BB1134" s="418"/>
      <c r="BC1134" s="550"/>
      <c r="BD1134" s="550"/>
      <c r="BE1134" s="550"/>
      <c r="BF1134" s="550"/>
      <c r="BG1134" s="550"/>
      <c r="BH1134" s="550"/>
      <c r="BI1134" s="550"/>
      <c r="BJ1134" s="550"/>
      <c r="BK1134" s="550"/>
      <c r="BL1134" s="550"/>
      <c r="BM1134" s="550"/>
      <c r="BN1134" s="550"/>
      <c r="BO1134" s="550"/>
      <c r="BP1134" s="550"/>
      <c r="BQ1134" s="550"/>
      <c r="BR1134" s="550"/>
      <c r="BS1134" s="550"/>
      <c r="BT1134" s="550"/>
      <c r="BU1134" s="550"/>
    </row>
    <row r="1135" s="390" customFormat="true" ht="15" customHeight="true" x14ac:dyDescent="0.2">
      <c r="BA1135" s="550"/>
      <c r="BB1135" s="418"/>
      <c r="BC1135" s="550"/>
      <c r="BD1135" s="550"/>
      <c r="BE1135" s="550"/>
      <c r="BF1135" s="550"/>
      <c r="BG1135" s="550"/>
      <c r="BH1135" s="550"/>
      <c r="BI1135" s="550"/>
      <c r="BJ1135" s="550"/>
      <c r="BK1135" s="550"/>
      <c r="BL1135" s="550"/>
      <c r="BM1135" s="550"/>
      <c r="BN1135" s="550"/>
      <c r="BO1135" s="550"/>
      <c r="BP1135" s="550"/>
      <c r="BQ1135" s="550"/>
      <c r="BR1135" s="550"/>
      <c r="BS1135" s="550"/>
      <c r="BT1135" s="550"/>
      <c r="BU1135" s="550"/>
    </row>
    <row r="1136" s="390" customFormat="true" ht="15" customHeight="true" x14ac:dyDescent="0.2">
      <c r="BA1136" s="550"/>
      <c r="BB1136" s="418"/>
      <c r="BC1136" s="550"/>
      <c r="BD1136" s="550"/>
      <c r="BE1136" s="550"/>
      <c r="BF1136" s="550"/>
      <c r="BG1136" s="550"/>
      <c r="BH1136" s="550"/>
      <c r="BI1136" s="550"/>
      <c r="BJ1136" s="550"/>
      <c r="BK1136" s="550"/>
      <c r="BL1136" s="550"/>
      <c r="BM1136" s="550"/>
      <c r="BN1136" s="550"/>
      <c r="BO1136" s="550"/>
      <c r="BP1136" s="550"/>
      <c r="BQ1136" s="550"/>
      <c r="BR1136" s="550"/>
      <c r="BS1136" s="550"/>
      <c r="BT1136" s="550"/>
      <c r="BU1136" s="550"/>
    </row>
    <row r="1137" s="390" customFormat="true" ht="15" customHeight="true" x14ac:dyDescent="0.2">
      <c r="BA1137" s="550"/>
      <c r="BB1137" s="418"/>
      <c r="BC1137" s="550"/>
      <c r="BD1137" s="550"/>
      <c r="BE1137" s="550"/>
      <c r="BF1137" s="550"/>
      <c r="BG1137" s="550"/>
      <c r="BH1137" s="550"/>
      <c r="BI1137" s="550"/>
      <c r="BJ1137" s="550"/>
      <c r="BK1137" s="550"/>
      <c r="BL1137" s="550"/>
      <c r="BM1137" s="550"/>
      <c r="BN1137" s="550"/>
      <c r="BO1137" s="550"/>
      <c r="BP1137" s="550"/>
      <c r="BQ1137" s="550"/>
      <c r="BR1137" s="550"/>
      <c r="BS1137" s="550"/>
      <c r="BT1137" s="550"/>
      <c r="BU1137" s="550"/>
    </row>
    <row r="1138" s="390" customFormat="true" ht="15" customHeight="true" x14ac:dyDescent="0.2">
      <c r="BA1138" s="550"/>
      <c r="BB1138" s="418"/>
      <c r="BC1138" s="550"/>
      <c r="BD1138" s="550"/>
      <c r="BE1138" s="550"/>
      <c r="BF1138" s="550"/>
      <c r="BG1138" s="550"/>
      <c r="BH1138" s="550"/>
      <c r="BI1138" s="550"/>
      <c r="BJ1138" s="550"/>
      <c r="BK1138" s="550"/>
      <c r="BL1138" s="550"/>
      <c r="BM1138" s="550"/>
      <c r="BN1138" s="550"/>
      <c r="BO1138" s="550"/>
      <c r="BP1138" s="550"/>
      <c r="BQ1138" s="550"/>
      <c r="BR1138" s="550"/>
      <c r="BS1138" s="550"/>
      <c r="BT1138" s="550"/>
      <c r="BU1138" s="550"/>
    </row>
    <row r="1139" s="390" customFormat="true" ht="15" customHeight="true" x14ac:dyDescent="0.2">
      <c r="BA1139" s="550"/>
      <c r="BB1139" s="418"/>
      <c r="BC1139" s="550"/>
      <c r="BD1139" s="550"/>
      <c r="BE1139" s="550"/>
      <c r="BF1139" s="550"/>
      <c r="BG1139" s="550"/>
      <c r="BH1139" s="550"/>
      <c r="BI1139" s="550"/>
      <c r="BJ1139" s="550"/>
      <c r="BK1139" s="550"/>
      <c r="BL1139" s="550"/>
      <c r="BM1139" s="550"/>
      <c r="BN1139" s="550"/>
      <c r="BO1139" s="550"/>
      <c r="BP1139" s="550"/>
      <c r="BQ1139" s="550"/>
      <c r="BR1139" s="550"/>
      <c r="BS1139" s="550"/>
      <c r="BT1139" s="550"/>
      <c r="BU1139" s="550"/>
    </row>
    <row r="1140" s="390" customFormat="true" ht="15" customHeight="true" x14ac:dyDescent="0.2">
      <c r="BA1140" s="550"/>
      <c r="BB1140" s="418"/>
      <c r="BC1140" s="550"/>
      <c r="BD1140" s="550"/>
      <c r="BE1140" s="550"/>
      <c r="BF1140" s="550"/>
      <c r="BG1140" s="550"/>
      <c r="BH1140" s="550"/>
      <c r="BI1140" s="550"/>
      <c r="BJ1140" s="550"/>
      <c r="BK1140" s="550"/>
      <c r="BL1140" s="550"/>
      <c r="BM1140" s="550"/>
      <c r="BN1140" s="550"/>
      <c r="BO1140" s="550"/>
      <c r="BP1140" s="550"/>
      <c r="BQ1140" s="550"/>
      <c r="BR1140" s="550"/>
      <c r="BS1140" s="550"/>
      <c r="BT1140" s="550"/>
      <c r="BU1140" s="550"/>
    </row>
    <row r="1141" s="390" customFormat="true" ht="15" customHeight="true" x14ac:dyDescent="0.2">
      <c r="BA1141" s="550"/>
      <c r="BB1141" s="418"/>
      <c r="BC1141" s="550"/>
      <c r="BD1141" s="550"/>
      <c r="BE1141" s="550"/>
      <c r="BF1141" s="550"/>
      <c r="BG1141" s="550"/>
      <c r="BH1141" s="550"/>
      <c r="BI1141" s="550"/>
      <c r="BJ1141" s="550"/>
      <c r="BK1141" s="550"/>
      <c r="BL1141" s="550"/>
      <c r="BM1141" s="550"/>
      <c r="BN1141" s="550"/>
      <c r="BO1141" s="550"/>
      <c r="BP1141" s="550"/>
      <c r="BQ1141" s="550"/>
      <c r="BR1141" s="550"/>
      <c r="BS1141" s="550"/>
      <c r="BT1141" s="550"/>
      <c r="BU1141" s="550"/>
    </row>
    <row r="1142" s="390" customFormat="true" ht="15" customHeight="true" x14ac:dyDescent="0.2">
      <c r="BA1142" s="550"/>
      <c r="BB1142" s="418"/>
      <c r="BC1142" s="550"/>
      <c r="BD1142" s="550"/>
      <c r="BE1142" s="550"/>
      <c r="BF1142" s="550"/>
      <c r="BG1142" s="550"/>
      <c r="BH1142" s="550"/>
      <c r="BI1142" s="550"/>
      <c r="BJ1142" s="550"/>
      <c r="BK1142" s="550"/>
      <c r="BL1142" s="550"/>
      <c r="BM1142" s="550"/>
      <c r="BN1142" s="550"/>
      <c r="BO1142" s="550"/>
      <c r="BP1142" s="550"/>
      <c r="BQ1142" s="550"/>
      <c r="BR1142" s="550"/>
      <c r="BS1142" s="550"/>
      <c r="BT1142" s="550"/>
      <c r="BU1142" s="550"/>
    </row>
    <row r="1143" s="390" customFormat="true" ht="15" customHeight="true" x14ac:dyDescent="0.2">
      <c r="BA1143" s="550"/>
      <c r="BB1143" s="418"/>
      <c r="BC1143" s="550"/>
      <c r="BD1143" s="550"/>
      <c r="BE1143" s="550"/>
      <c r="BF1143" s="550"/>
      <c r="BG1143" s="550"/>
      <c r="BH1143" s="550"/>
      <c r="BI1143" s="550"/>
      <c r="BJ1143" s="550"/>
      <c r="BK1143" s="550"/>
      <c r="BL1143" s="550"/>
      <c r="BM1143" s="550"/>
      <c r="BN1143" s="550"/>
      <c r="BO1143" s="550"/>
      <c r="BP1143" s="550"/>
      <c r="BQ1143" s="550"/>
      <c r="BR1143" s="550"/>
      <c r="BS1143" s="550"/>
      <c r="BT1143" s="550"/>
      <c r="BU1143" s="550"/>
    </row>
    <row r="1144" s="390" customFormat="true" ht="15" customHeight="true" x14ac:dyDescent="0.2">
      <c r="BA1144" s="550"/>
      <c r="BB1144" s="418"/>
      <c r="BC1144" s="550"/>
      <c r="BD1144" s="550"/>
      <c r="BE1144" s="550"/>
      <c r="BF1144" s="550"/>
      <c r="BG1144" s="550"/>
      <c r="BH1144" s="550"/>
      <c r="BI1144" s="550"/>
      <c r="BJ1144" s="550"/>
      <c r="BK1144" s="550"/>
      <c r="BL1144" s="550"/>
      <c r="BM1144" s="550"/>
      <c r="BN1144" s="550"/>
      <c r="BO1144" s="550"/>
      <c r="BP1144" s="550"/>
      <c r="BQ1144" s="550"/>
      <c r="BR1144" s="550"/>
      <c r="BS1144" s="550"/>
      <c r="BT1144" s="550"/>
      <c r="BU1144" s="550"/>
    </row>
    <row r="1145" s="390" customFormat="true" ht="15" customHeight="true" x14ac:dyDescent="0.2">
      <c r="BA1145" s="550"/>
      <c r="BB1145" s="418"/>
      <c r="BC1145" s="550"/>
      <c r="BD1145" s="550"/>
      <c r="BE1145" s="550"/>
      <c r="BF1145" s="550"/>
      <c r="BG1145" s="550"/>
      <c r="BH1145" s="550"/>
      <c r="BI1145" s="550"/>
      <c r="BJ1145" s="550"/>
      <c r="BK1145" s="550"/>
      <c r="BL1145" s="550"/>
      <c r="BM1145" s="550"/>
      <c r="BN1145" s="550"/>
      <c r="BO1145" s="550"/>
      <c r="BP1145" s="550"/>
      <c r="BQ1145" s="550"/>
      <c r="BR1145" s="550"/>
      <c r="BS1145" s="550"/>
      <c r="BT1145" s="550"/>
      <c r="BU1145" s="550"/>
    </row>
    <row r="1146" s="390" customFormat="true" ht="15" customHeight="true" x14ac:dyDescent="0.2">
      <c r="BA1146" s="550"/>
      <c r="BB1146" s="418"/>
      <c r="BC1146" s="550"/>
      <c r="BD1146" s="550"/>
      <c r="BE1146" s="550"/>
      <c r="BF1146" s="550"/>
      <c r="BG1146" s="550"/>
      <c r="BH1146" s="550"/>
      <c r="BI1146" s="550"/>
      <c r="BJ1146" s="550"/>
      <c r="BK1146" s="550"/>
      <c r="BL1146" s="550"/>
      <c r="BM1146" s="550"/>
      <c r="BN1146" s="550"/>
      <c r="BO1146" s="550"/>
      <c r="BP1146" s="550"/>
      <c r="BQ1146" s="550"/>
      <c r="BR1146" s="550"/>
      <c r="BS1146" s="550"/>
      <c r="BT1146" s="550"/>
      <c r="BU1146" s="550"/>
    </row>
    <row r="1147" s="390" customFormat="true" ht="15" customHeight="true" x14ac:dyDescent="0.2">
      <c r="BA1147" s="550"/>
      <c r="BB1147" s="418"/>
      <c r="BC1147" s="550"/>
      <c r="BD1147" s="550"/>
      <c r="BE1147" s="550"/>
      <c r="BF1147" s="550"/>
      <c r="BG1147" s="550"/>
      <c r="BH1147" s="550"/>
      <c r="BI1147" s="550"/>
      <c r="BJ1147" s="550"/>
      <c r="BK1147" s="550"/>
      <c r="BL1147" s="550"/>
      <c r="BM1147" s="550"/>
      <c r="BN1147" s="550"/>
      <c r="BO1147" s="550"/>
      <c r="BP1147" s="550"/>
      <c r="BQ1147" s="550"/>
      <c r="BR1147" s="550"/>
      <c r="BS1147" s="550"/>
      <c r="BT1147" s="550"/>
      <c r="BU1147" s="550"/>
    </row>
    <row r="1148" s="390" customFormat="true" ht="15" customHeight="true" x14ac:dyDescent="0.2">
      <c r="BA1148" s="550"/>
      <c r="BB1148" s="418"/>
      <c r="BC1148" s="550"/>
      <c r="BD1148" s="550"/>
      <c r="BE1148" s="550"/>
      <c r="BF1148" s="550"/>
      <c r="BG1148" s="550"/>
      <c r="BH1148" s="550"/>
      <c r="BI1148" s="550"/>
      <c r="BJ1148" s="550"/>
      <c r="BK1148" s="550"/>
      <c r="BL1148" s="550"/>
      <c r="BM1148" s="550"/>
      <c r="BN1148" s="550"/>
      <c r="BO1148" s="550"/>
      <c r="BP1148" s="550"/>
      <c r="BQ1148" s="550"/>
      <c r="BR1148" s="550"/>
      <c r="BS1148" s="550"/>
      <c r="BT1148" s="550"/>
      <c r="BU1148" s="550"/>
    </row>
    <row r="1149" s="390" customFormat="true" ht="15" customHeight="true" x14ac:dyDescent="0.2">
      <c r="BA1149" s="550"/>
      <c r="BB1149" s="418"/>
      <c r="BC1149" s="550"/>
      <c r="BD1149" s="550"/>
      <c r="BE1149" s="550"/>
      <c r="BF1149" s="550"/>
      <c r="BG1149" s="550"/>
      <c r="BH1149" s="550"/>
      <c r="BI1149" s="550"/>
      <c r="BJ1149" s="550"/>
      <c r="BK1149" s="550"/>
      <c r="BL1149" s="550"/>
      <c r="BM1149" s="550"/>
      <c r="BN1149" s="550"/>
      <c r="BO1149" s="550"/>
      <c r="BP1149" s="550"/>
      <c r="BQ1149" s="550"/>
      <c r="BR1149" s="550"/>
      <c r="BS1149" s="550"/>
      <c r="BT1149" s="550"/>
      <c r="BU1149" s="550"/>
    </row>
    <row r="1150" s="390" customFormat="true" ht="15" customHeight="true" x14ac:dyDescent="0.2">
      <c r="BA1150" s="550"/>
      <c r="BB1150" s="418"/>
      <c r="BC1150" s="550"/>
      <c r="BD1150" s="550"/>
      <c r="BE1150" s="550"/>
      <c r="BF1150" s="550"/>
      <c r="BG1150" s="550"/>
      <c r="BH1150" s="550"/>
      <c r="BI1150" s="550"/>
      <c r="BJ1150" s="550"/>
      <c r="BK1150" s="550"/>
      <c r="BL1150" s="550"/>
      <c r="BM1150" s="550"/>
      <c r="BN1150" s="550"/>
      <c r="BO1150" s="550"/>
      <c r="BP1150" s="550"/>
      <c r="BQ1150" s="550"/>
      <c r="BR1150" s="550"/>
      <c r="BS1150" s="550"/>
      <c r="BT1150" s="550"/>
      <c r="BU1150" s="550"/>
    </row>
    <row r="1151" s="390" customFormat="true" ht="15" customHeight="true" x14ac:dyDescent="0.2">
      <c r="BA1151" s="550"/>
      <c r="BB1151" s="418"/>
      <c r="BC1151" s="550"/>
      <c r="BD1151" s="550"/>
      <c r="BE1151" s="550"/>
      <c r="BF1151" s="550"/>
      <c r="BG1151" s="550"/>
      <c r="BH1151" s="550"/>
      <c r="BI1151" s="550"/>
      <c r="BJ1151" s="550"/>
      <c r="BK1151" s="550"/>
      <c r="BL1151" s="550"/>
      <c r="BM1151" s="550"/>
      <c r="BN1151" s="550"/>
      <c r="BO1151" s="550"/>
      <c r="BP1151" s="550"/>
      <c r="BQ1151" s="550"/>
      <c r="BR1151" s="550"/>
      <c r="BS1151" s="550"/>
      <c r="BT1151" s="550"/>
      <c r="BU1151" s="550"/>
    </row>
    <row r="1152" s="390" customFormat="true" ht="15" customHeight="true" x14ac:dyDescent="0.2">
      <c r="BA1152" s="550"/>
      <c r="BB1152" s="418"/>
      <c r="BC1152" s="550"/>
      <c r="BD1152" s="550"/>
      <c r="BE1152" s="550"/>
      <c r="BF1152" s="550"/>
      <c r="BG1152" s="550"/>
      <c r="BH1152" s="550"/>
      <c r="BI1152" s="550"/>
      <c r="BJ1152" s="550"/>
      <c r="BK1152" s="550"/>
      <c r="BL1152" s="550"/>
      <c r="BM1152" s="550"/>
      <c r="BN1152" s="550"/>
      <c r="BO1152" s="550"/>
      <c r="BP1152" s="550"/>
      <c r="BQ1152" s="550"/>
      <c r="BR1152" s="550"/>
      <c r="BS1152" s="550"/>
      <c r="BT1152" s="550"/>
      <c r="BU1152" s="550"/>
    </row>
    <row r="1153" s="390" customFormat="true" ht="15" customHeight="true" x14ac:dyDescent="0.2">
      <c r="BA1153" s="550"/>
      <c r="BB1153" s="418"/>
      <c r="BC1153" s="550"/>
      <c r="BD1153" s="550"/>
      <c r="BE1153" s="550"/>
      <c r="BF1153" s="550"/>
      <c r="BG1153" s="550"/>
      <c r="BH1153" s="550"/>
      <c r="BI1153" s="550"/>
      <c r="BJ1153" s="550"/>
      <c r="BK1153" s="550"/>
      <c r="BL1153" s="550"/>
      <c r="BM1153" s="550"/>
      <c r="BN1153" s="550"/>
      <c r="BO1153" s="550"/>
      <c r="BP1153" s="550"/>
      <c r="BQ1153" s="550"/>
      <c r="BR1153" s="550"/>
      <c r="BS1153" s="550"/>
      <c r="BT1153" s="550"/>
      <c r="BU1153" s="550"/>
    </row>
    <row r="1154" s="390" customFormat="true" ht="15" customHeight="true" x14ac:dyDescent="0.2">
      <c r="BA1154" s="550"/>
      <c r="BB1154" s="418"/>
      <c r="BC1154" s="550"/>
      <c r="BD1154" s="550"/>
      <c r="BE1154" s="550"/>
      <c r="BF1154" s="550"/>
      <c r="BG1154" s="550"/>
      <c r="BH1154" s="550"/>
      <c r="BI1154" s="550"/>
      <c r="BJ1154" s="550"/>
      <c r="BK1154" s="550"/>
      <c r="BL1154" s="550"/>
      <c r="BM1154" s="550"/>
      <c r="BN1154" s="550"/>
      <c r="BO1154" s="550"/>
      <c r="BP1154" s="550"/>
      <c r="BQ1154" s="550"/>
      <c r="BR1154" s="550"/>
      <c r="BS1154" s="550"/>
      <c r="BT1154" s="550"/>
      <c r="BU1154" s="550"/>
    </row>
    <row r="1155" s="390" customFormat="true" ht="15" customHeight="true" x14ac:dyDescent="0.2">
      <c r="BA1155" s="550"/>
      <c r="BB1155" s="418"/>
      <c r="BC1155" s="550"/>
      <c r="BD1155" s="550"/>
      <c r="BE1155" s="550"/>
      <c r="BF1155" s="550"/>
      <c r="BG1155" s="550"/>
      <c r="BH1155" s="550"/>
      <c r="BI1155" s="550"/>
      <c r="BJ1155" s="550"/>
      <c r="BK1155" s="550"/>
      <c r="BL1155" s="550"/>
      <c r="BM1155" s="550"/>
      <c r="BN1155" s="550"/>
      <c r="BO1155" s="550"/>
      <c r="BP1155" s="550"/>
      <c r="BQ1155" s="550"/>
      <c r="BR1155" s="550"/>
      <c r="BS1155" s="550"/>
      <c r="BT1155" s="550"/>
      <c r="BU1155" s="550"/>
    </row>
    <row r="1156" s="390" customFormat="true" ht="15" customHeight="true" x14ac:dyDescent="0.2">
      <c r="BA1156" s="550"/>
      <c r="BB1156" s="418"/>
      <c r="BC1156" s="550"/>
      <c r="BD1156" s="550"/>
      <c r="BE1156" s="550"/>
      <c r="BF1156" s="550"/>
      <c r="BG1156" s="550"/>
      <c r="BH1156" s="550"/>
      <c r="BI1156" s="550"/>
      <c r="BJ1156" s="550"/>
      <c r="BK1156" s="550"/>
      <c r="BL1156" s="550"/>
      <c r="BM1156" s="550"/>
      <c r="BN1156" s="550"/>
      <c r="BO1156" s="550"/>
      <c r="BP1156" s="550"/>
      <c r="BQ1156" s="550"/>
      <c r="BR1156" s="550"/>
      <c r="BS1156" s="550"/>
      <c r="BT1156" s="550"/>
      <c r="BU1156" s="550"/>
    </row>
    <row r="1157" s="390" customFormat="true" ht="15" customHeight="true" x14ac:dyDescent="0.2">
      <c r="BA1157" s="550"/>
      <c r="BB1157" s="418"/>
      <c r="BC1157" s="550"/>
      <c r="BD1157" s="550"/>
      <c r="BE1157" s="550"/>
      <c r="BF1157" s="550"/>
      <c r="BG1157" s="550"/>
      <c r="BH1157" s="550"/>
      <c r="BI1157" s="550"/>
      <c r="BJ1157" s="550"/>
      <c r="BK1157" s="550"/>
      <c r="BL1157" s="550"/>
      <c r="BM1157" s="550"/>
      <c r="BN1157" s="550"/>
      <c r="BO1157" s="550"/>
      <c r="BP1157" s="550"/>
      <c r="BQ1157" s="550"/>
      <c r="BR1157" s="550"/>
      <c r="BS1157" s="550"/>
      <c r="BT1157" s="550"/>
      <c r="BU1157" s="550"/>
    </row>
    <row r="1158" s="390" customFormat="true" ht="15" customHeight="true" x14ac:dyDescent="0.2">
      <c r="BA1158" s="550"/>
      <c r="BB1158" s="418"/>
      <c r="BC1158" s="550"/>
      <c r="BD1158" s="550"/>
      <c r="BE1158" s="550"/>
      <c r="BF1158" s="550"/>
      <c r="BG1158" s="550"/>
      <c r="BH1158" s="550"/>
      <c r="BI1158" s="550"/>
      <c r="BJ1158" s="550"/>
      <c r="BK1158" s="550"/>
      <c r="BL1158" s="550"/>
      <c r="BM1158" s="550"/>
      <c r="BN1158" s="550"/>
      <c r="BO1158" s="550"/>
      <c r="BP1158" s="550"/>
      <c r="BQ1158" s="550"/>
      <c r="BR1158" s="550"/>
      <c r="BS1158" s="550"/>
      <c r="BT1158" s="550"/>
      <c r="BU1158" s="550"/>
    </row>
    <row r="1159" s="390" customFormat="true" ht="15" customHeight="true" x14ac:dyDescent="0.2">
      <c r="BA1159" s="550"/>
      <c r="BB1159" s="418"/>
      <c r="BC1159" s="550"/>
      <c r="BD1159" s="550"/>
      <c r="BE1159" s="550"/>
      <c r="BF1159" s="550"/>
      <c r="BG1159" s="550"/>
      <c r="BH1159" s="550"/>
      <c r="BI1159" s="550"/>
      <c r="BJ1159" s="550"/>
      <c r="BK1159" s="550"/>
      <c r="BL1159" s="550"/>
      <c r="BM1159" s="550"/>
      <c r="BN1159" s="550"/>
      <c r="BO1159" s="550"/>
      <c r="BP1159" s="550"/>
      <c r="BQ1159" s="550"/>
      <c r="BR1159" s="550"/>
      <c r="BS1159" s="550"/>
      <c r="BT1159" s="550"/>
      <c r="BU1159" s="550"/>
    </row>
    <row r="1160" s="390" customFormat="true" ht="15" customHeight="true" x14ac:dyDescent="0.2">
      <c r="BA1160" s="550"/>
      <c r="BB1160" s="418"/>
      <c r="BC1160" s="550"/>
      <c r="BD1160" s="550"/>
      <c r="BE1160" s="550"/>
      <c r="BF1160" s="550"/>
      <c r="BG1160" s="550"/>
      <c r="BH1160" s="550"/>
      <c r="BI1160" s="550"/>
      <c r="BJ1160" s="550"/>
      <c r="BK1160" s="550"/>
      <c r="BL1160" s="550"/>
      <c r="BM1160" s="550"/>
      <c r="BN1160" s="550"/>
      <c r="BO1160" s="550"/>
      <c r="BP1160" s="550"/>
      <c r="BQ1160" s="550"/>
      <c r="BR1160" s="550"/>
      <c r="BS1160" s="550"/>
      <c r="BT1160" s="550"/>
      <c r="BU1160" s="550"/>
    </row>
    <row r="1161" s="390" customFormat="true" ht="15" customHeight="true" x14ac:dyDescent="0.2">
      <c r="BA1161" s="550"/>
      <c r="BB1161" s="418"/>
      <c r="BC1161" s="550"/>
      <c r="BD1161" s="550"/>
      <c r="BE1161" s="550"/>
      <c r="BF1161" s="550"/>
      <c r="BG1161" s="550"/>
      <c r="BH1161" s="550"/>
      <c r="BI1161" s="550"/>
      <c r="BJ1161" s="550"/>
      <c r="BK1161" s="550"/>
      <c r="BL1161" s="550"/>
      <c r="BM1161" s="550"/>
      <c r="BN1161" s="550"/>
      <c r="BO1161" s="550"/>
      <c r="BP1161" s="550"/>
      <c r="BQ1161" s="550"/>
      <c r="BR1161" s="550"/>
      <c r="BS1161" s="550"/>
      <c r="BT1161" s="550"/>
      <c r="BU1161" s="550"/>
    </row>
    <row r="1162" s="390" customFormat="true" ht="15" customHeight="true" x14ac:dyDescent="0.2">
      <c r="BA1162" s="550"/>
      <c r="BB1162" s="418"/>
      <c r="BC1162" s="550"/>
      <c r="BD1162" s="550"/>
      <c r="BE1162" s="550"/>
      <c r="BF1162" s="550"/>
      <c r="BG1162" s="550"/>
      <c r="BH1162" s="550"/>
      <c r="BI1162" s="550"/>
      <c r="BJ1162" s="550"/>
      <c r="BK1162" s="550"/>
      <c r="BL1162" s="550"/>
      <c r="BM1162" s="550"/>
      <c r="BN1162" s="550"/>
      <c r="BO1162" s="550"/>
      <c r="BP1162" s="550"/>
      <c r="BQ1162" s="550"/>
      <c r="BR1162" s="550"/>
      <c r="BS1162" s="550"/>
      <c r="BT1162" s="550"/>
      <c r="BU1162" s="550"/>
    </row>
    <row r="1163" s="390" customFormat="true" ht="15" customHeight="true" x14ac:dyDescent="0.2">
      <c r="BA1163" s="550"/>
      <c r="BB1163" s="418"/>
      <c r="BC1163" s="550"/>
      <c r="BD1163" s="550"/>
      <c r="BE1163" s="550"/>
      <c r="BF1163" s="550"/>
      <c r="BG1163" s="550"/>
      <c r="BH1163" s="550"/>
      <c r="BI1163" s="550"/>
      <c r="BJ1163" s="550"/>
      <c r="BK1163" s="550"/>
      <c r="BL1163" s="550"/>
      <c r="BM1163" s="550"/>
      <c r="BN1163" s="550"/>
      <c r="BO1163" s="550"/>
      <c r="BP1163" s="550"/>
      <c r="BQ1163" s="550"/>
      <c r="BR1163" s="550"/>
      <c r="BS1163" s="550"/>
      <c r="BT1163" s="550"/>
      <c r="BU1163" s="550"/>
    </row>
    <row r="1164" s="390" customFormat="true" ht="15" customHeight="true" x14ac:dyDescent="0.2">
      <c r="BA1164" s="550"/>
      <c r="BB1164" s="418"/>
      <c r="BC1164" s="550"/>
      <c r="BD1164" s="550"/>
      <c r="BE1164" s="550"/>
      <c r="BF1164" s="550"/>
      <c r="BG1164" s="550"/>
      <c r="BH1164" s="550"/>
      <c r="BI1164" s="550"/>
      <c r="BJ1164" s="550"/>
      <c r="BK1164" s="550"/>
      <c r="BL1164" s="550"/>
      <c r="BM1164" s="550"/>
      <c r="BN1164" s="550"/>
      <c r="BO1164" s="550"/>
      <c r="BP1164" s="550"/>
      <c r="BQ1164" s="550"/>
      <c r="BR1164" s="550"/>
      <c r="BS1164" s="550"/>
      <c r="BT1164" s="550"/>
      <c r="BU1164" s="550"/>
    </row>
    <row r="1165" s="390" customFormat="true" ht="15" customHeight="true" x14ac:dyDescent="0.2">
      <c r="BA1165" s="550"/>
      <c r="BB1165" s="418"/>
      <c r="BC1165" s="550"/>
      <c r="BD1165" s="550"/>
      <c r="BE1165" s="550"/>
      <c r="BF1165" s="550"/>
      <c r="BG1165" s="550"/>
      <c r="BH1165" s="550"/>
      <c r="BI1165" s="550"/>
      <c r="BJ1165" s="550"/>
      <c r="BK1165" s="550"/>
      <c r="BL1165" s="550"/>
      <c r="BM1165" s="550"/>
      <c r="BN1165" s="550"/>
      <c r="BO1165" s="550"/>
      <c r="BP1165" s="550"/>
      <c r="BQ1165" s="550"/>
      <c r="BR1165" s="550"/>
      <c r="BS1165" s="550"/>
      <c r="BT1165" s="550"/>
      <c r="BU1165" s="550"/>
    </row>
    <row r="1166" s="390" customFormat="true" ht="15" customHeight="true" x14ac:dyDescent="0.2">
      <c r="BA1166" s="550"/>
      <c r="BB1166" s="418"/>
      <c r="BC1166" s="550"/>
      <c r="BD1166" s="550"/>
      <c r="BE1166" s="550"/>
      <c r="BF1166" s="550"/>
      <c r="BG1166" s="550"/>
      <c r="BH1166" s="550"/>
      <c r="BI1166" s="550"/>
      <c r="BJ1166" s="550"/>
      <c r="BK1166" s="550"/>
      <c r="BL1166" s="550"/>
      <c r="BM1166" s="550"/>
      <c r="BN1166" s="550"/>
      <c r="BO1166" s="550"/>
      <c r="BP1166" s="550"/>
      <c r="BQ1166" s="550"/>
      <c r="BR1166" s="550"/>
      <c r="BS1166" s="550"/>
      <c r="BT1166" s="550"/>
      <c r="BU1166" s="550"/>
    </row>
    <row r="1167" s="390" customFormat="true" ht="15" customHeight="true" x14ac:dyDescent="0.2">
      <c r="BA1167" s="550"/>
      <c r="BB1167" s="418"/>
      <c r="BC1167" s="550"/>
      <c r="BD1167" s="550"/>
      <c r="BE1167" s="550"/>
      <c r="BF1167" s="550"/>
      <c r="BG1167" s="550"/>
      <c r="BH1167" s="550"/>
      <c r="BI1167" s="550"/>
      <c r="BJ1167" s="550"/>
      <c r="BK1167" s="550"/>
      <c r="BL1167" s="550"/>
      <c r="BM1167" s="550"/>
      <c r="BN1167" s="550"/>
      <c r="BO1167" s="550"/>
      <c r="BP1167" s="550"/>
      <c r="BQ1167" s="550"/>
      <c r="BR1167" s="550"/>
      <c r="BS1167" s="550"/>
      <c r="BT1167" s="550"/>
      <c r="BU1167" s="550"/>
    </row>
    <row r="1168" s="390" customFormat="true" ht="15" customHeight="true" x14ac:dyDescent="0.2">
      <c r="BA1168" s="550"/>
      <c r="BB1168" s="418"/>
      <c r="BC1168" s="550"/>
      <c r="BD1168" s="550"/>
      <c r="BE1168" s="550"/>
      <c r="BF1168" s="550"/>
      <c r="BG1168" s="550"/>
      <c r="BH1168" s="550"/>
      <c r="BI1168" s="550"/>
      <c r="BJ1168" s="550"/>
      <c r="BK1168" s="550"/>
      <c r="BL1168" s="550"/>
      <c r="BM1168" s="550"/>
      <c r="BN1168" s="550"/>
      <c r="BO1168" s="550"/>
      <c r="BP1168" s="550"/>
      <c r="BQ1168" s="550"/>
      <c r="BR1168" s="550"/>
      <c r="BS1168" s="550"/>
      <c r="BT1168" s="550"/>
      <c r="BU1168" s="550"/>
    </row>
    <row r="1169" s="390" customFormat="true" ht="15" customHeight="true" x14ac:dyDescent="0.2">
      <c r="BA1169" s="550"/>
      <c r="BB1169" s="418"/>
      <c r="BC1169" s="550"/>
      <c r="BD1169" s="550"/>
      <c r="BE1169" s="550"/>
      <c r="BF1169" s="550"/>
      <c r="BG1169" s="550"/>
      <c r="BH1169" s="550"/>
      <c r="BI1169" s="550"/>
      <c r="BJ1169" s="550"/>
      <c r="BK1169" s="550"/>
      <c r="BL1169" s="550"/>
      <c r="BM1169" s="550"/>
      <c r="BN1169" s="550"/>
      <c r="BO1169" s="550"/>
      <c r="BP1169" s="550"/>
      <c r="BQ1169" s="550"/>
      <c r="BR1169" s="550"/>
      <c r="BS1169" s="550"/>
      <c r="BT1169" s="550"/>
      <c r="BU1169" s="550"/>
    </row>
    <row r="1170" s="390" customFormat="true" ht="15" customHeight="true" x14ac:dyDescent="0.2">
      <c r="A1170" s="487"/>
      <c r="B1170" s="881"/>
      <c r="C1170" s="882"/>
      <c r="D1170" s="882"/>
      <c r="E1170" s="882"/>
      <c r="F1170" s="882"/>
      <c r="G1170" s="882"/>
      <c r="H1170" s="882"/>
      <c r="I1170" s="882"/>
      <c r="J1170" s="882"/>
      <c r="K1170" s="882"/>
      <c r="L1170" s="882"/>
      <c r="M1170" s="882"/>
      <c r="N1170" s="882"/>
      <c r="O1170" s="882"/>
      <c r="P1170" s="882"/>
      <c r="Q1170" s="882"/>
      <c r="R1170" s="882"/>
      <c r="S1170" s="882"/>
      <c r="T1170" s="882"/>
      <c r="U1170" s="882"/>
      <c r="BA1170" s="550"/>
      <c r="BB1170" s="418"/>
      <c r="BC1170" s="550"/>
      <c r="BD1170" s="550"/>
      <c r="BE1170" s="550"/>
      <c r="BF1170" s="550"/>
      <c r="BG1170" s="550"/>
      <c r="BH1170" s="550"/>
      <c r="BI1170" s="550"/>
      <c r="BJ1170" s="550"/>
      <c r="BK1170" s="550"/>
      <c r="BL1170" s="550"/>
      <c r="BM1170" s="550"/>
      <c r="BN1170" s="550"/>
      <c r="BO1170" s="550"/>
      <c r="BP1170" s="550"/>
      <c r="BQ1170" s="550"/>
      <c r="BR1170" s="550"/>
      <c r="BS1170" s="550"/>
      <c r="BT1170" s="550"/>
      <c r="BU1170" s="550"/>
    </row>
    <row r="1171" s="390" customFormat="true" ht="15" customHeight="true" x14ac:dyDescent="0.2">
      <c r="A1171" s="487"/>
      <c r="B1171" s="881"/>
      <c r="C1171" s="882"/>
      <c r="D1171" s="882"/>
      <c r="E1171" s="882"/>
      <c r="F1171" s="882"/>
      <c r="G1171" s="882"/>
      <c r="H1171" s="882"/>
      <c r="I1171" s="882"/>
      <c r="J1171" s="882"/>
      <c r="K1171" s="882"/>
      <c r="L1171" s="882"/>
      <c r="M1171" s="882"/>
      <c r="N1171" s="882"/>
      <c r="O1171" s="882"/>
      <c r="P1171" s="882"/>
      <c r="Q1171" s="882"/>
      <c r="R1171" s="882"/>
      <c r="S1171" s="882"/>
      <c r="T1171" s="882"/>
      <c r="U1171" s="882"/>
      <c r="BA1171" s="550"/>
      <c r="BB1171" s="418"/>
      <c r="BC1171" s="550"/>
      <c r="BD1171" s="550"/>
      <c r="BE1171" s="550"/>
      <c r="BF1171" s="550"/>
      <c r="BG1171" s="550"/>
      <c r="BH1171" s="550"/>
      <c r="BI1171" s="550"/>
      <c r="BJ1171" s="550"/>
      <c r="BK1171" s="550"/>
      <c r="BL1171" s="550"/>
      <c r="BM1171" s="550"/>
      <c r="BN1171" s="550"/>
      <c r="BO1171" s="550"/>
      <c r="BP1171" s="550"/>
      <c r="BQ1171" s="550"/>
      <c r="BR1171" s="550"/>
      <c r="BS1171" s="550"/>
      <c r="BT1171" s="550"/>
      <c r="BU1171" s="550"/>
    </row>
    <row r="1172" s="390" customFormat="true" ht="15" customHeight="true" x14ac:dyDescent="0.2">
      <c r="A1172" s="487"/>
      <c r="B1172" s="881"/>
      <c r="C1172" s="882"/>
      <c r="D1172" s="882"/>
      <c r="E1172" s="882"/>
      <c r="F1172" s="882"/>
      <c r="G1172" s="882"/>
      <c r="H1172" s="882"/>
      <c r="I1172" s="882"/>
      <c r="J1172" s="882"/>
      <c r="K1172" s="882"/>
      <c r="L1172" s="882"/>
      <c r="M1172" s="882"/>
      <c r="N1172" s="882"/>
      <c r="O1172" s="882"/>
      <c r="P1172" s="882"/>
      <c r="Q1172" s="882"/>
      <c r="R1172" s="882"/>
      <c r="S1172" s="882"/>
      <c r="T1172" s="882"/>
      <c r="U1172" s="882"/>
      <c r="BA1172" s="550"/>
      <c r="BB1172" s="418"/>
      <c r="BC1172" s="550"/>
      <c r="BD1172" s="550"/>
      <c r="BE1172" s="550"/>
      <c r="BF1172" s="550"/>
      <c r="BG1172" s="550"/>
      <c r="BH1172" s="550"/>
      <c r="BI1172" s="550"/>
      <c r="BJ1172" s="550"/>
      <c r="BK1172" s="550"/>
      <c r="BL1172" s="550"/>
      <c r="BM1172" s="550"/>
      <c r="BN1172" s="550"/>
      <c r="BO1172" s="550"/>
      <c r="BP1172" s="550"/>
      <c r="BQ1172" s="550"/>
      <c r="BR1172" s="550"/>
      <c r="BS1172" s="550"/>
      <c r="BT1172" s="550"/>
      <c r="BU1172" s="550"/>
    </row>
    <row r="1173" s="390" customFormat="true" ht="15" customHeight="true" x14ac:dyDescent="0.2">
      <c r="A1173" s="487"/>
      <c r="B1173" s="881"/>
      <c r="C1173" s="882"/>
      <c r="D1173" s="882"/>
      <c r="E1173" s="882"/>
      <c r="F1173" s="882"/>
      <c r="G1173" s="882"/>
      <c r="H1173" s="882"/>
      <c r="I1173" s="882"/>
      <c r="J1173" s="882"/>
      <c r="K1173" s="882"/>
      <c r="L1173" s="882"/>
      <c r="M1173" s="882"/>
      <c r="N1173" s="882"/>
      <c r="O1173" s="882"/>
      <c r="P1173" s="882"/>
      <c r="Q1173" s="882"/>
      <c r="R1173" s="882"/>
      <c r="S1173" s="882"/>
      <c r="T1173" s="882"/>
      <c r="U1173" s="882"/>
      <c r="BA1173" s="550"/>
      <c r="BB1173" s="418"/>
      <c r="BC1173" s="550"/>
      <c r="BD1173" s="550"/>
      <c r="BE1173" s="550"/>
      <c r="BF1173" s="550"/>
      <c r="BG1173" s="550"/>
      <c r="BH1173" s="550"/>
      <c r="BI1173" s="550"/>
      <c r="BJ1173" s="550"/>
      <c r="BK1173" s="550"/>
      <c r="BL1173" s="550"/>
      <c r="BM1173" s="550"/>
      <c r="BN1173" s="550"/>
      <c r="BO1173" s="550"/>
      <c r="BP1173" s="550"/>
      <c r="BQ1173" s="550"/>
      <c r="BR1173" s="550"/>
      <c r="BS1173" s="550"/>
      <c r="BT1173" s="550"/>
      <c r="BU1173" s="550"/>
    </row>
    <row r="1174" s="390" customFormat="true" ht="15" customHeight="true" x14ac:dyDescent="0.2">
      <c r="A1174" s="487"/>
      <c r="B1174" s="881"/>
      <c r="C1174" s="882"/>
      <c r="D1174" s="882"/>
      <c r="E1174" s="882"/>
      <c r="F1174" s="882"/>
      <c r="G1174" s="882"/>
      <c r="H1174" s="882"/>
      <c r="I1174" s="882"/>
      <c r="J1174" s="882"/>
      <c r="K1174" s="882"/>
      <c r="L1174" s="882"/>
      <c r="M1174" s="882"/>
      <c r="N1174" s="882"/>
      <c r="O1174" s="882"/>
      <c r="P1174" s="882"/>
      <c r="Q1174" s="882"/>
      <c r="R1174" s="882"/>
      <c r="S1174" s="882"/>
      <c r="T1174" s="882"/>
      <c r="U1174" s="882"/>
      <c r="BA1174" s="550"/>
      <c r="BB1174" s="418"/>
      <c r="BC1174" s="550"/>
      <c r="BD1174" s="550"/>
      <c r="BE1174" s="550"/>
      <c r="BF1174" s="550"/>
      <c r="BG1174" s="550"/>
      <c r="BH1174" s="550"/>
      <c r="BI1174" s="550"/>
      <c r="BJ1174" s="550"/>
      <c r="BK1174" s="550"/>
      <c r="BL1174" s="550"/>
      <c r="BM1174" s="550"/>
      <c r="BN1174" s="550"/>
      <c r="BO1174" s="550"/>
      <c r="BP1174" s="550"/>
      <c r="BQ1174" s="550"/>
      <c r="BR1174" s="550"/>
      <c r="BS1174" s="550"/>
      <c r="BT1174" s="550"/>
      <c r="BU1174" s="550"/>
    </row>
    <row r="1175" s="390" customFormat="true" ht="15" customHeight="true" x14ac:dyDescent="0.2">
      <c r="A1175" s="487"/>
      <c r="B1175" s="881"/>
      <c r="C1175" s="882"/>
      <c r="D1175" s="882"/>
      <c r="E1175" s="882"/>
      <c r="F1175" s="882"/>
      <c r="G1175" s="882"/>
      <c r="H1175" s="882"/>
      <c r="I1175" s="882"/>
      <c r="J1175" s="882"/>
      <c r="K1175" s="882"/>
      <c r="L1175" s="882"/>
      <c r="M1175" s="882"/>
      <c r="N1175" s="882"/>
      <c r="O1175" s="882"/>
      <c r="P1175" s="882"/>
      <c r="Q1175" s="882"/>
      <c r="R1175" s="882"/>
      <c r="S1175" s="882"/>
      <c r="T1175" s="882"/>
      <c r="U1175" s="882"/>
      <c r="BA1175" s="550"/>
      <c r="BB1175" s="418"/>
      <c r="BC1175" s="550"/>
      <c r="BD1175" s="550"/>
      <c r="BE1175" s="550"/>
      <c r="BF1175" s="550"/>
      <c r="BG1175" s="550"/>
      <c r="BH1175" s="550"/>
      <c r="BI1175" s="550"/>
      <c r="BJ1175" s="550"/>
      <c r="BK1175" s="550"/>
      <c r="BL1175" s="550"/>
      <c r="BM1175" s="550"/>
      <c r="BN1175" s="550"/>
      <c r="BO1175" s="550"/>
      <c r="BP1175" s="550"/>
      <c r="BQ1175" s="550"/>
      <c r="BR1175" s="550"/>
      <c r="BS1175" s="550"/>
      <c r="BT1175" s="550"/>
      <c r="BU1175" s="550"/>
    </row>
    <row r="1176" s="390" customFormat="true" ht="15" customHeight="true" x14ac:dyDescent="0.2">
      <c r="A1176" s="883"/>
      <c r="B1176" s="487"/>
      <c r="C1176" s="884"/>
      <c r="D1176" s="885"/>
      <c r="E1176" s="885"/>
      <c r="F1176" s="885"/>
      <c r="G1176" s="885"/>
      <c r="H1176" s="884"/>
      <c r="I1176" s="885"/>
      <c r="J1176" s="885"/>
      <c r="K1176" s="885"/>
      <c r="L1176" s="885"/>
      <c r="M1176" s="884"/>
      <c r="N1176" s="885"/>
      <c r="O1176" s="885"/>
      <c r="P1176" s="885"/>
      <c r="Q1176" s="885"/>
      <c r="R1176" s="884"/>
      <c r="S1176" s="885"/>
      <c r="T1176" s="885"/>
      <c r="U1176" s="885"/>
      <c r="BA1176" s="550"/>
      <c r="BB1176" s="418"/>
      <c r="BC1176" s="550"/>
      <c r="BD1176" s="550"/>
      <c r="BE1176" s="550"/>
      <c r="BF1176" s="550"/>
      <c r="BG1176" s="550"/>
      <c r="BH1176" s="550"/>
      <c r="BI1176" s="550"/>
      <c r="BJ1176" s="550"/>
      <c r="BK1176" s="550"/>
      <c r="BL1176" s="550"/>
      <c r="BM1176" s="550"/>
      <c r="BN1176" s="550"/>
      <c r="BO1176" s="550"/>
      <c r="BP1176" s="550"/>
      <c r="BQ1176" s="550"/>
      <c r="BR1176" s="550"/>
      <c r="BS1176" s="550"/>
      <c r="BT1176" s="550"/>
      <c r="BU1176" s="550"/>
    </row>
    <row r="1177" s="390" customFormat="true" ht="15" customHeight="true" x14ac:dyDescent="0.2">
      <c r="A1177" s="885"/>
      <c r="B1177" s="885"/>
      <c r="C1177" s="884"/>
      <c r="D1177" s="884"/>
      <c r="E1177" s="884"/>
      <c r="F1177" s="884"/>
      <c r="G1177" s="884"/>
      <c r="H1177" s="884"/>
      <c r="I1177" s="884"/>
      <c r="J1177" s="884"/>
      <c r="K1177" s="884"/>
      <c r="L1177" s="884"/>
      <c r="M1177" s="884"/>
      <c r="N1177" s="884"/>
      <c r="O1177" s="884"/>
      <c r="P1177" s="884"/>
      <c r="Q1177" s="884"/>
      <c r="R1177" s="884"/>
      <c r="S1177" s="884"/>
      <c r="T1177" s="884"/>
      <c r="U1177" s="884"/>
      <c r="BA1177" s="550"/>
      <c r="BB1177" s="418"/>
      <c r="BC1177" s="550"/>
      <c r="BD1177" s="550"/>
      <c r="BE1177" s="550"/>
      <c r="BF1177" s="550"/>
      <c r="BG1177" s="550"/>
      <c r="BH1177" s="550"/>
      <c r="BI1177" s="550"/>
      <c r="BJ1177" s="550"/>
      <c r="BK1177" s="550"/>
      <c r="BL1177" s="550"/>
      <c r="BM1177" s="550"/>
      <c r="BN1177" s="550"/>
      <c r="BO1177" s="550"/>
      <c r="BP1177" s="550"/>
      <c r="BQ1177" s="550"/>
      <c r="BR1177" s="550"/>
      <c r="BS1177" s="550"/>
      <c r="BT1177" s="550"/>
      <c r="BU1177" s="550"/>
    </row>
    <row r="1178" s="390" customFormat="true" ht="15" customHeight="true" x14ac:dyDescent="0.2">
      <c r="BA1178" s="550"/>
      <c r="BB1178" s="418"/>
      <c r="BC1178" s="550"/>
      <c r="BD1178" s="550"/>
      <c r="BE1178" s="550"/>
      <c r="BF1178" s="550"/>
      <c r="BG1178" s="550"/>
      <c r="BH1178" s="550"/>
      <c r="BI1178" s="550"/>
      <c r="BJ1178" s="550"/>
      <c r="BK1178" s="550"/>
      <c r="BL1178" s="550"/>
      <c r="BM1178" s="550"/>
      <c r="BN1178" s="550"/>
      <c r="BO1178" s="550"/>
      <c r="BP1178" s="550"/>
      <c r="BQ1178" s="550"/>
      <c r="BR1178" s="550"/>
      <c r="BS1178" s="550"/>
      <c r="BT1178" s="550"/>
      <c r="BU1178" s="550"/>
    </row>
    <row r="1179" s="390" customFormat="true" ht="15" customHeight="true" x14ac:dyDescent="0.2">
      <c r="BA1179" s="550"/>
      <c r="BB1179" s="418"/>
      <c r="BC1179" s="550"/>
      <c r="BD1179" s="550"/>
      <c r="BE1179" s="550"/>
      <c r="BF1179" s="550"/>
      <c r="BG1179" s="550"/>
      <c r="BH1179" s="550"/>
      <c r="BI1179" s="550"/>
      <c r="BJ1179" s="550"/>
      <c r="BK1179" s="550"/>
      <c r="BL1179" s="550"/>
      <c r="BM1179" s="550"/>
      <c r="BN1179" s="550"/>
      <c r="BO1179" s="550"/>
      <c r="BP1179" s="550"/>
      <c r="BQ1179" s="550"/>
      <c r="BR1179" s="550"/>
      <c r="BS1179" s="550"/>
      <c r="BT1179" s="550"/>
      <c r="BU1179" s="550"/>
    </row>
    <row r="1180" s="390" customFormat="true" ht="15" customHeight="true" x14ac:dyDescent="0.2">
      <c r="BA1180" s="550"/>
      <c r="BB1180" s="418"/>
      <c r="BC1180" s="550"/>
      <c r="BD1180" s="550"/>
      <c r="BE1180" s="550"/>
      <c r="BF1180" s="550"/>
      <c r="BG1180" s="550"/>
      <c r="BH1180" s="550"/>
      <c r="BI1180" s="550"/>
      <c r="BJ1180" s="550"/>
      <c r="BK1180" s="550"/>
      <c r="BL1180" s="550"/>
      <c r="BM1180" s="550"/>
      <c r="BN1180" s="550"/>
      <c r="BO1180" s="550"/>
      <c r="BP1180" s="550"/>
      <c r="BQ1180" s="550"/>
      <c r="BR1180" s="550"/>
      <c r="BS1180" s="550"/>
      <c r="BT1180" s="550"/>
      <c r="BU1180" s="550"/>
    </row>
    <row r="1181" s="390" customFormat="true" ht="15" customHeight="true" x14ac:dyDescent="0.2">
      <c r="BA1181" s="550"/>
      <c r="BB1181" s="418"/>
      <c r="BC1181" s="550"/>
      <c r="BD1181" s="550"/>
      <c r="BE1181" s="550"/>
      <c r="BF1181" s="550"/>
      <c r="BG1181" s="550"/>
      <c r="BH1181" s="550"/>
      <c r="BI1181" s="550"/>
      <c r="BJ1181" s="550"/>
      <c r="BK1181" s="550"/>
      <c r="BL1181" s="550"/>
      <c r="BM1181" s="550"/>
      <c r="BN1181" s="550"/>
      <c r="BO1181" s="550"/>
      <c r="BP1181" s="550"/>
      <c r="BQ1181" s="550"/>
      <c r="BR1181" s="550"/>
      <c r="BS1181" s="550"/>
      <c r="BT1181" s="550"/>
      <c r="BU1181" s="550"/>
    </row>
    <row r="1182" s="390" customFormat="true" ht="15" customHeight="true" x14ac:dyDescent="0.2">
      <c r="BA1182" s="550"/>
      <c r="BB1182" s="418"/>
      <c r="BC1182" s="550"/>
      <c r="BD1182" s="550"/>
      <c r="BE1182" s="550"/>
      <c r="BF1182" s="550"/>
      <c r="BG1182" s="550"/>
      <c r="BH1182" s="550"/>
      <c r="BI1182" s="550"/>
      <c r="BJ1182" s="550"/>
      <c r="BK1182" s="550"/>
      <c r="BL1182" s="550"/>
      <c r="BM1182" s="550"/>
      <c r="BN1182" s="550"/>
      <c r="BO1182" s="550"/>
      <c r="BP1182" s="550"/>
      <c r="BQ1182" s="550"/>
      <c r="BR1182" s="550"/>
      <c r="BS1182" s="550"/>
      <c r="BT1182" s="550"/>
      <c r="BU1182" s="550"/>
    </row>
    <row r="1183" s="390" customFormat="true" ht="15" customHeight="true" x14ac:dyDescent="0.2">
      <c r="BA1183" s="550"/>
      <c r="BB1183" s="418"/>
      <c r="BC1183" s="550"/>
      <c r="BD1183" s="550"/>
      <c r="BE1183" s="550"/>
      <c r="BF1183" s="550"/>
      <c r="BG1183" s="550"/>
      <c r="BH1183" s="550"/>
      <c r="BI1183" s="550"/>
      <c r="BJ1183" s="550"/>
      <c r="BK1183" s="550"/>
      <c r="BL1183" s="550"/>
      <c r="BM1183" s="550"/>
      <c r="BN1183" s="550"/>
      <c r="BO1183" s="550"/>
      <c r="BP1183" s="550"/>
      <c r="BQ1183" s="550"/>
      <c r="BR1183" s="550"/>
      <c r="BS1183" s="550"/>
      <c r="BT1183" s="550"/>
      <c r="BU1183" s="550"/>
    </row>
    <row r="1184" s="390" customFormat="true" ht="15" customHeight="true" x14ac:dyDescent="0.2">
      <c r="BA1184" s="550"/>
      <c r="BB1184" s="418"/>
      <c r="BC1184" s="550"/>
      <c r="BD1184" s="550"/>
      <c r="BE1184" s="550"/>
      <c r="BF1184" s="550"/>
      <c r="BG1184" s="550"/>
      <c r="BH1184" s="550"/>
      <c r="BI1184" s="550"/>
      <c r="BJ1184" s="550"/>
      <c r="BK1184" s="550"/>
      <c r="BL1184" s="550"/>
      <c r="BM1184" s="550"/>
      <c r="BN1184" s="550"/>
      <c r="BO1184" s="550"/>
      <c r="BP1184" s="550"/>
      <c r="BQ1184" s="550"/>
      <c r="BR1184" s="550"/>
      <c r="BS1184" s="550"/>
      <c r="BT1184" s="550"/>
      <c r="BU1184" s="550"/>
    </row>
    <row r="1185" s="390" customFormat="true" ht="15" customHeight="true" x14ac:dyDescent="0.2">
      <c r="BA1185" s="550"/>
      <c r="BB1185" s="418"/>
      <c r="BC1185" s="550"/>
      <c r="BD1185" s="550"/>
      <c r="BE1185" s="550"/>
      <c r="BF1185" s="550"/>
      <c r="BG1185" s="550"/>
      <c r="BH1185" s="550"/>
      <c r="BI1185" s="550"/>
      <c r="BJ1185" s="550"/>
      <c r="BK1185" s="550"/>
      <c r="BL1185" s="550"/>
      <c r="BM1185" s="550"/>
      <c r="BN1185" s="550"/>
      <c r="BO1185" s="550"/>
      <c r="BP1185" s="550"/>
      <c r="BQ1185" s="550"/>
      <c r="BR1185" s="550"/>
      <c r="BS1185" s="550"/>
      <c r="BT1185" s="550"/>
      <c r="BU1185" s="550"/>
    </row>
    <row r="1186" s="390" customFormat="true" ht="15" customHeight="true" x14ac:dyDescent="0.2">
      <c r="BA1186" s="550"/>
      <c r="BB1186" s="418"/>
      <c r="BC1186" s="550"/>
      <c r="BD1186" s="550"/>
      <c r="BE1186" s="550"/>
      <c r="BF1186" s="550"/>
      <c r="BG1186" s="550"/>
      <c r="BH1186" s="550"/>
      <c r="BI1186" s="550"/>
      <c r="BJ1186" s="550"/>
      <c r="BK1186" s="550"/>
      <c r="BL1186" s="550"/>
      <c r="BM1186" s="550"/>
      <c r="BN1186" s="550"/>
      <c r="BO1186" s="550"/>
      <c r="BP1186" s="550"/>
      <c r="BQ1186" s="550"/>
      <c r="BR1186" s="550"/>
      <c r="BS1186" s="550"/>
      <c r="BT1186" s="550"/>
      <c r="BU1186" s="550"/>
    </row>
    <row r="1187" s="390" customFormat="true" ht="15" customHeight="true" x14ac:dyDescent="0.2">
      <c r="BA1187" s="550"/>
      <c r="BB1187" s="418"/>
      <c r="BC1187" s="550"/>
      <c r="BD1187" s="550"/>
      <c r="BE1187" s="550"/>
      <c r="BF1187" s="550"/>
      <c r="BG1187" s="550"/>
      <c r="BH1187" s="550"/>
      <c r="BI1187" s="550"/>
      <c r="BJ1187" s="550"/>
      <c r="BK1187" s="550"/>
      <c r="BL1187" s="550"/>
      <c r="BM1187" s="550"/>
      <c r="BN1187" s="550"/>
      <c r="BO1187" s="550"/>
      <c r="BP1187" s="550"/>
      <c r="BQ1187" s="550"/>
      <c r="BR1187" s="550"/>
      <c r="BS1187" s="550"/>
      <c r="BT1187" s="550"/>
      <c r="BU1187" s="550"/>
    </row>
    <row r="1188" s="390" customFormat="true" ht="15" customHeight="true" x14ac:dyDescent="0.2">
      <c r="BA1188" s="550"/>
      <c r="BB1188" s="418"/>
      <c r="BC1188" s="550"/>
      <c r="BD1188" s="550"/>
      <c r="BE1188" s="550"/>
      <c r="BF1188" s="550"/>
      <c r="BG1188" s="550"/>
      <c r="BH1188" s="550"/>
      <c r="BI1188" s="550"/>
      <c r="BJ1188" s="550"/>
      <c r="BK1188" s="550"/>
      <c r="BL1188" s="550"/>
      <c r="BM1188" s="550"/>
      <c r="BN1188" s="550"/>
      <c r="BO1188" s="550"/>
      <c r="BP1188" s="550"/>
      <c r="BQ1188" s="550"/>
      <c r="BR1188" s="550"/>
      <c r="BS1188" s="550"/>
      <c r="BT1188" s="550"/>
      <c r="BU1188" s="550"/>
    </row>
    <row r="1189" s="390" customFormat="true" ht="15" customHeight="true" x14ac:dyDescent="0.2">
      <c r="BA1189" s="550"/>
      <c r="BB1189" s="418"/>
      <c r="BC1189" s="550"/>
      <c r="BD1189" s="550"/>
      <c r="BE1189" s="550"/>
      <c r="BF1189" s="550"/>
      <c r="BG1189" s="550"/>
      <c r="BH1189" s="550"/>
      <c r="BI1189" s="550"/>
      <c r="BJ1189" s="550"/>
      <c r="BK1189" s="550"/>
      <c r="BL1189" s="550"/>
      <c r="BM1189" s="550"/>
      <c r="BN1189" s="550"/>
      <c r="BO1189" s="550"/>
      <c r="BP1189" s="550"/>
      <c r="BQ1189" s="550"/>
      <c r="BR1189" s="550"/>
      <c r="BS1189" s="550"/>
      <c r="BT1189" s="550"/>
      <c r="BU1189" s="550"/>
    </row>
    <row r="1190" s="390" customFormat="true" ht="15" customHeight="true" x14ac:dyDescent="0.2">
      <c r="BA1190" s="550"/>
      <c r="BB1190" s="418"/>
      <c r="BC1190" s="550"/>
      <c r="BD1190" s="550"/>
      <c r="BE1190" s="550"/>
      <c r="BF1190" s="550"/>
      <c r="BG1190" s="550"/>
      <c r="BH1190" s="550"/>
      <c r="BI1190" s="550"/>
      <c r="BJ1190" s="550"/>
      <c r="BK1190" s="550"/>
      <c r="BL1190" s="550"/>
      <c r="BM1190" s="550"/>
      <c r="BN1190" s="550"/>
      <c r="BO1190" s="550"/>
      <c r="BP1190" s="550"/>
      <c r="BQ1190" s="550"/>
      <c r="BR1190" s="550"/>
      <c r="BS1190" s="550"/>
      <c r="BT1190" s="550"/>
      <c r="BU1190" s="550"/>
    </row>
    <row r="1191" s="390" customFormat="true" ht="15" customHeight="true" x14ac:dyDescent="0.2">
      <c r="BA1191" s="550"/>
      <c r="BB1191" s="418"/>
      <c r="BC1191" s="550"/>
      <c r="BD1191" s="550"/>
      <c r="BE1191" s="550"/>
      <c r="BF1191" s="550"/>
      <c r="BG1191" s="550"/>
      <c r="BH1191" s="550"/>
      <c r="BI1191" s="550"/>
      <c r="BJ1191" s="550"/>
      <c r="BK1191" s="550"/>
      <c r="BL1191" s="550"/>
      <c r="BM1191" s="550"/>
      <c r="BN1191" s="550"/>
      <c r="BO1191" s="550"/>
      <c r="BP1191" s="550"/>
      <c r="BQ1191" s="550"/>
      <c r="BR1191" s="550"/>
      <c r="BS1191" s="550"/>
      <c r="BT1191" s="550"/>
      <c r="BU1191" s="550"/>
    </row>
    <row r="1192" s="390" customFormat="true" ht="15" customHeight="true" x14ac:dyDescent="0.2">
      <c r="BA1192" s="550"/>
      <c r="BB1192" s="418"/>
      <c r="BC1192" s="550"/>
      <c r="BD1192" s="550"/>
      <c r="BE1192" s="550"/>
      <c r="BF1192" s="550"/>
      <c r="BG1192" s="550"/>
      <c r="BH1192" s="550"/>
      <c r="BI1192" s="550"/>
      <c r="BJ1192" s="550"/>
      <c r="BK1192" s="550"/>
      <c r="BL1192" s="550"/>
      <c r="BM1192" s="550"/>
      <c r="BN1192" s="550"/>
      <c r="BO1192" s="550"/>
      <c r="BP1192" s="550"/>
      <c r="BQ1192" s="550"/>
      <c r="BR1192" s="550"/>
      <c r="BS1192" s="550"/>
      <c r="BT1192" s="550"/>
      <c r="BU1192" s="550"/>
    </row>
    <row r="1193" s="390" customFormat="true" ht="15" customHeight="true" x14ac:dyDescent="0.2">
      <c r="BA1193" s="550"/>
      <c r="BB1193" s="418"/>
      <c r="BC1193" s="550"/>
      <c r="BD1193" s="550"/>
      <c r="BE1193" s="550"/>
      <c r="BF1193" s="550"/>
      <c r="BG1193" s="550"/>
      <c r="BH1193" s="550"/>
      <c r="BI1193" s="550"/>
      <c r="BJ1193" s="550"/>
      <c r="BK1193" s="550"/>
      <c r="BL1193" s="550"/>
      <c r="BM1193" s="550"/>
      <c r="BN1193" s="550"/>
      <c r="BO1193" s="550"/>
      <c r="BP1193" s="550"/>
      <c r="BQ1193" s="550"/>
      <c r="BR1193" s="550"/>
      <c r="BS1193" s="550"/>
      <c r="BT1193" s="550"/>
      <c r="BU1193" s="550"/>
    </row>
    <row r="1194" s="390" customFormat="true" ht="15" customHeight="true" x14ac:dyDescent="0.2">
      <c r="BA1194" s="550"/>
      <c r="BB1194" s="418"/>
      <c r="BC1194" s="550"/>
      <c r="BD1194" s="550"/>
      <c r="BE1194" s="550"/>
      <c r="BF1194" s="550"/>
      <c r="BG1194" s="550"/>
      <c r="BH1194" s="550"/>
      <c r="BI1194" s="550"/>
      <c r="BJ1194" s="550"/>
      <c r="BK1194" s="550"/>
      <c r="BL1194" s="550"/>
      <c r="BM1194" s="550"/>
      <c r="BN1194" s="550"/>
      <c r="BO1194" s="550"/>
      <c r="BP1194" s="550"/>
      <c r="BQ1194" s="550"/>
      <c r="BR1194" s="550"/>
      <c r="BS1194" s="550"/>
      <c r="BT1194" s="550"/>
      <c r="BU1194" s="550"/>
    </row>
    <row r="1195" s="390" customFormat="true" ht="15" customHeight="true" x14ac:dyDescent="0.2">
      <c r="BA1195" s="550"/>
      <c r="BB1195" s="418"/>
      <c r="BC1195" s="550"/>
      <c r="BD1195" s="550"/>
      <c r="BE1195" s="550"/>
      <c r="BF1195" s="550"/>
      <c r="BG1195" s="550"/>
      <c r="BH1195" s="550"/>
      <c r="BI1195" s="550"/>
      <c r="BJ1195" s="550"/>
      <c r="BK1195" s="550"/>
      <c r="BL1195" s="550"/>
      <c r="BM1195" s="550"/>
      <c r="BN1195" s="550"/>
      <c r="BO1195" s="550"/>
      <c r="BP1195" s="550"/>
      <c r="BQ1195" s="550"/>
      <c r="BR1195" s="550"/>
      <c r="BS1195" s="550"/>
      <c r="BT1195" s="550"/>
      <c r="BU1195" s="550"/>
    </row>
    <row r="1196" s="390" customFormat="true" ht="15" customHeight="true" x14ac:dyDescent="0.2">
      <c r="BA1196" s="550"/>
      <c r="BB1196" s="418"/>
      <c r="BC1196" s="550"/>
      <c r="BD1196" s="550"/>
      <c r="BE1196" s="550"/>
      <c r="BF1196" s="550"/>
      <c r="BG1196" s="550"/>
      <c r="BH1196" s="550"/>
      <c r="BI1196" s="550"/>
      <c r="BJ1196" s="550"/>
      <c r="BK1196" s="550"/>
      <c r="BL1196" s="550"/>
      <c r="BM1196" s="550"/>
      <c r="BN1196" s="550"/>
      <c r="BO1196" s="550"/>
      <c r="BP1196" s="550"/>
      <c r="BQ1196" s="550"/>
      <c r="BR1196" s="550"/>
      <c r="BS1196" s="550"/>
      <c r="BT1196" s="550"/>
      <c r="BU1196" s="550"/>
    </row>
    <row r="1197" s="390" customFormat="true" ht="15" customHeight="true" x14ac:dyDescent="0.2">
      <c r="BA1197" s="550"/>
      <c r="BB1197" s="418"/>
      <c r="BC1197" s="550"/>
      <c r="BD1197" s="550"/>
      <c r="BE1197" s="550"/>
      <c r="BF1197" s="550"/>
      <c r="BG1197" s="550"/>
      <c r="BH1197" s="550"/>
      <c r="BI1197" s="550"/>
      <c r="BJ1197" s="550"/>
      <c r="BK1197" s="550"/>
      <c r="BL1197" s="550"/>
      <c r="BM1197" s="550"/>
      <c r="BN1197" s="550"/>
      <c r="BO1197" s="550"/>
      <c r="BP1197" s="550"/>
      <c r="BQ1197" s="550"/>
      <c r="BR1197" s="550"/>
      <c r="BS1197" s="550"/>
      <c r="BT1197" s="550"/>
      <c r="BU1197" s="550"/>
    </row>
    <row r="1198" s="390" customFormat="true" ht="15" customHeight="true" x14ac:dyDescent="0.2">
      <c r="BA1198" s="550"/>
      <c r="BB1198" s="418"/>
      <c r="BC1198" s="550"/>
      <c r="BD1198" s="550"/>
      <c r="BE1198" s="550"/>
      <c r="BF1198" s="550"/>
      <c r="BG1198" s="550"/>
      <c r="BH1198" s="550"/>
      <c r="BI1198" s="550"/>
      <c r="BJ1198" s="550"/>
      <c r="BK1198" s="550"/>
      <c r="BL1198" s="550"/>
      <c r="BM1198" s="550"/>
      <c r="BN1198" s="550"/>
      <c r="BO1198" s="550"/>
      <c r="BP1198" s="550"/>
      <c r="BQ1198" s="550"/>
      <c r="BR1198" s="550"/>
      <c r="BS1198" s="550"/>
      <c r="BT1198" s="550"/>
      <c r="BU1198" s="550"/>
    </row>
    <row r="1199" s="390" customFormat="true" ht="15" customHeight="true" x14ac:dyDescent="0.2">
      <c r="BA1199" s="550"/>
      <c r="BB1199" s="418"/>
      <c r="BC1199" s="550"/>
      <c r="BD1199" s="550"/>
      <c r="BE1199" s="550"/>
      <c r="BF1199" s="550"/>
      <c r="BG1199" s="550"/>
      <c r="BH1199" s="550"/>
      <c r="BI1199" s="550"/>
      <c r="BJ1199" s="550"/>
      <c r="BK1199" s="550"/>
      <c r="BL1199" s="550"/>
      <c r="BM1199" s="550"/>
      <c r="BN1199" s="550"/>
      <c r="BO1199" s="550"/>
      <c r="BP1199" s="550"/>
      <c r="BQ1199" s="550"/>
      <c r="BR1199" s="550"/>
      <c r="BS1199" s="550"/>
      <c r="BT1199" s="550"/>
      <c r="BU1199" s="550"/>
    </row>
    <row r="1200" s="390" customFormat="true" ht="15" customHeight="true" x14ac:dyDescent="0.2">
      <c r="BA1200" s="550"/>
      <c r="BB1200" s="418"/>
      <c r="BC1200" s="550"/>
      <c r="BD1200" s="550"/>
      <c r="BE1200" s="550"/>
      <c r="BF1200" s="550"/>
      <c r="BG1200" s="550"/>
      <c r="BH1200" s="550"/>
      <c r="BI1200" s="550"/>
      <c r="BJ1200" s="550"/>
      <c r="BK1200" s="550"/>
      <c r="BL1200" s="550"/>
      <c r="BM1200" s="550"/>
      <c r="BN1200" s="550"/>
      <c r="BO1200" s="550"/>
      <c r="BP1200" s="550"/>
      <c r="BQ1200" s="550"/>
      <c r="BR1200" s="550"/>
      <c r="BS1200" s="550"/>
      <c r="BT1200" s="550"/>
      <c r="BU1200" s="550"/>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E574"/>
    <mergeCell ref="H574:I574"/>
    <mergeCell ref="M574:O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J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8:E518"/>
    <mergeCell ref="H518:I518"/>
    <mergeCell ref="M518:O518"/>
    <mergeCell ref="C519:D520"/>
    <mergeCell ref="H519:I519"/>
    <mergeCell ref="M519:N520"/>
    <mergeCell ref="H520:I520"/>
    <mergeCell ref="C515:D515"/>
    <mergeCell ref="H515:I516"/>
    <mergeCell ref="M515:N515"/>
    <mergeCell ref="C516:D516"/>
    <mergeCell ref="M516:N516"/>
    <mergeCell ref="C517:D517"/>
    <mergeCell ref="H517:I517"/>
    <mergeCell ref="M517:N517"/>
    <mergeCell ref="C513:D514"/>
    <mergeCell ref="E513:G513"/>
    <mergeCell ref="H513:I513"/>
    <mergeCell ref="M513:N514"/>
    <mergeCell ref="O513:Q513"/>
    <mergeCell ref="H514:J514"/>
    <mergeCell ref="C511:D511"/>
    <mergeCell ref="H511:I511"/>
    <mergeCell ref="M511:N511"/>
    <mergeCell ref="C512:G512"/>
    <mergeCell ref="H512:I512"/>
    <mergeCell ref="M512:Q512"/>
    <mergeCell ref="C508:D508"/>
    <mergeCell ref="H508:L508"/>
    <mergeCell ref="M508:N508"/>
    <mergeCell ref="C509:D509"/>
    <mergeCell ref="H509:I510"/>
    <mergeCell ref="J509:L509"/>
    <mergeCell ref="M509:N509"/>
    <mergeCell ref="C510:D510"/>
    <mergeCell ref="M510:N510"/>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E457"/>
    <mergeCell ref="H457:I457"/>
    <mergeCell ref="M457:O457"/>
    <mergeCell ref="C454:D454"/>
    <mergeCell ref="H454:I454"/>
    <mergeCell ref="M454:N454"/>
    <mergeCell ref="C455:D455"/>
    <mergeCell ref="H455:J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1"/>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4139F-A241-43A0-8055-2CB76C45B806}">
  <sheetPr codeName="Feuil4"/>
  <dimension ref="A1:CZ1200"/>
  <sheetViews>
    <sheetView showGridLines="false" workbookViewId="0"/>
  </sheetViews>
  <sheetFormatPr defaultColWidth="9.140625" defaultRowHeight="15" customHeight="true" x14ac:dyDescent="0.2"/>
  <cols>
    <col min="1" max="1" width="31.5703125" style="549" customWidth="true"/>
    <col min="2" max="2" width="41.5703125" style="549" customWidth="true"/>
    <col min="3" max="17" width="10.7109375" style="549" customWidth="true"/>
    <col min="18" max="22" width="12.5703125" style="549" customWidth="true"/>
    <col min="23" max="52" width="12.5703125" style="390" customWidth="true"/>
    <col min="53" max="53" width="31.5703125" style="550" customWidth="true"/>
    <col min="54" max="54" width="41.5703125" style="418" customWidth="true"/>
    <col min="55" max="69" width="9.140625" style="550"/>
    <col min="70" max="74" width="12.5703125" style="550" customWidth="true"/>
    <col min="75" max="104" width="12.5703125" style="390" customWidth="true"/>
    <col min="105" max="16384" width="9.140625" style="549"/>
  </cols>
  <sheetData>
    <row r="1" s="338" customFormat="true" ht="18" customHeight="true" x14ac:dyDescent="0.2">
      <c r="W1" s="390"/>
      <c r="X1" s="390"/>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B1" s="361"/>
      <c r="BW1" s="390"/>
      <c r="BX1" s="390"/>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row>
    <row r="2" s="338" customFormat="true" ht="22.5" customHeight="true" x14ac:dyDescent="0.35">
      <c r="A2" s="408" t="str">
        <f>A1026</f>
        <v>Thailand</v>
      </c>
      <c r="B2" s="409"/>
      <c r="W2" s="390"/>
      <c r="X2" s="390"/>
      <c r="Y2" s="390"/>
      <c r="Z2" s="390"/>
      <c r="AA2" s="390"/>
      <c r="AB2" s="390"/>
      <c r="AC2" s="390"/>
      <c r="AD2" s="390"/>
      <c r="AE2" s="390"/>
      <c r="AF2" s="390"/>
      <c r="AG2" s="390"/>
      <c r="AH2" s="390"/>
      <c r="AI2" s="390"/>
      <c r="AJ2" s="390"/>
      <c r="AK2" s="390"/>
      <c r="AL2" s="390"/>
      <c r="AM2" s="390"/>
      <c r="AN2" s="390"/>
      <c r="AO2" s="390"/>
      <c r="AP2" s="390"/>
      <c r="AQ2" s="390"/>
      <c r="AR2" s="390"/>
      <c r="AS2" s="390"/>
      <c r="AT2" s="390"/>
      <c r="AU2" s="390"/>
      <c r="AV2" s="390"/>
      <c r="AW2" s="390"/>
      <c r="AX2" s="390"/>
      <c r="AY2" s="390"/>
      <c r="AZ2" s="390"/>
      <c r="BB2" s="361"/>
      <c r="BW2" s="390"/>
      <c r="BX2" s="390"/>
      <c r="BY2" s="390"/>
      <c r="BZ2" s="390"/>
      <c r="CA2" s="390"/>
      <c r="CB2" s="390"/>
      <c r="CC2" s="390"/>
      <c r="CD2" s="390"/>
      <c r="CE2" s="390"/>
      <c r="CF2" s="390"/>
      <c r="CG2" s="390"/>
      <c r="CH2" s="390"/>
      <c r="CI2" s="390"/>
      <c r="CJ2" s="390"/>
      <c r="CK2" s="390"/>
      <c r="CL2" s="390"/>
      <c r="CM2" s="390"/>
      <c r="CN2" s="390"/>
      <c r="CO2" s="390"/>
      <c r="CP2" s="390"/>
      <c r="CQ2" s="390"/>
      <c r="CR2" s="390"/>
      <c r="CS2" s="390"/>
      <c r="CT2" s="390"/>
      <c r="CU2" s="390"/>
      <c r="CV2" s="390"/>
      <c r="CW2" s="390"/>
      <c r="CX2" s="390"/>
      <c r="CY2" s="390"/>
      <c r="CZ2" s="390"/>
    </row>
    <row r="3" s="338" customFormat="true" ht="22.5" customHeight="true" x14ac:dyDescent="0.35">
      <c r="A3" s="365" t="str">
        <f>A1034</f>
        <v>2013</v>
      </c>
      <c r="B3" s="411"/>
      <c r="W3" s="390"/>
      <c r="X3" s="390"/>
      <c r="Y3" s="390"/>
      <c r="Z3" s="390"/>
      <c r="AA3" s="390"/>
      <c r="AB3" s="390"/>
      <c r="AC3" s="390"/>
      <c r="AD3" s="390"/>
      <c r="AE3" s="390"/>
      <c r="AF3" s="390"/>
      <c r="AG3" s="390"/>
      <c r="AH3" s="390"/>
      <c r="AI3" s="390"/>
      <c r="AJ3" s="390"/>
      <c r="AK3" s="390"/>
      <c r="AL3" s="390"/>
      <c r="AM3" s="390"/>
      <c r="AN3" s="390"/>
      <c r="AO3" s="390"/>
      <c r="AP3" s="390"/>
      <c r="AQ3" s="390"/>
      <c r="AR3" s="390"/>
      <c r="AS3" s="390"/>
      <c r="AT3" s="390"/>
      <c r="AU3" s="390"/>
      <c r="AV3" s="390"/>
      <c r="AW3" s="390"/>
      <c r="AX3" s="390"/>
      <c r="AY3" s="390"/>
      <c r="AZ3" s="390"/>
      <c r="BB3" s="361"/>
      <c r="BW3" s="390"/>
      <c r="BX3" s="390"/>
      <c r="BY3" s="390"/>
      <c r="BZ3" s="390"/>
      <c r="CA3" s="390"/>
      <c r="CB3" s="390"/>
      <c r="CC3" s="390"/>
      <c r="CD3" s="390"/>
      <c r="CE3" s="390"/>
      <c r="CF3" s="390"/>
      <c r="CG3" s="390"/>
      <c r="CH3" s="390"/>
      <c r="CI3" s="390"/>
      <c r="CJ3" s="390"/>
      <c r="CK3" s="390"/>
      <c r="CL3" s="390"/>
      <c r="CM3" s="390"/>
      <c r="CN3" s="390"/>
      <c r="CO3" s="390"/>
      <c r="CP3" s="390"/>
      <c r="CQ3" s="390"/>
      <c r="CR3" s="390"/>
      <c r="CS3" s="390"/>
      <c r="CT3" s="390"/>
      <c r="CU3" s="390"/>
      <c r="CV3" s="390"/>
      <c r="CW3" s="390"/>
      <c r="CX3" s="390"/>
      <c r="CY3" s="390"/>
      <c r="CZ3" s="390"/>
    </row>
    <row r="4" s="338" customFormat="true" ht="22.5" customHeight="true" x14ac:dyDescent="0.35">
      <c r="A4" s="410" t="s">
        <v>97</v>
      </c>
      <c r="B4" s="411"/>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B4" s="361"/>
      <c r="BW4" s="390"/>
      <c r="BX4" s="390"/>
      <c r="BY4" s="390"/>
      <c r="BZ4" s="390"/>
      <c r="CA4" s="390"/>
      <c r="CB4" s="390"/>
      <c r="CC4" s="390"/>
      <c r="CD4" s="390"/>
      <c r="CE4" s="390"/>
      <c r="CF4" s="390"/>
      <c r="CG4" s="390"/>
      <c r="CH4" s="390"/>
      <c r="CI4" s="390"/>
      <c r="CJ4" s="390"/>
      <c r="CK4" s="390"/>
      <c r="CL4" s="390"/>
      <c r="CM4" s="390"/>
      <c r="CN4" s="390"/>
      <c r="CO4" s="390"/>
      <c r="CP4" s="390"/>
      <c r="CQ4" s="390"/>
      <c r="CR4" s="390"/>
      <c r="CS4" s="390"/>
      <c r="CT4" s="390"/>
      <c r="CU4" s="390"/>
      <c r="CV4" s="390"/>
      <c r="CW4" s="390"/>
      <c r="CX4" s="390"/>
      <c r="CY4" s="390"/>
      <c r="CZ4" s="390"/>
    </row>
    <row r="5" s="338" customFormat="true" ht="20.1" customHeight="true" x14ac:dyDescent="0.35">
      <c r="A5" s="410" t="s">
        <v>98</v>
      </c>
      <c r="B5" s="411"/>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B5" s="361"/>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row>
    <row r="6" s="338" customFormat="true" ht="15" customHeight="true" x14ac:dyDescent="0.2">
      <c r="A6" s="412" t="s">
        <v>99</v>
      </c>
      <c r="B6" s="413"/>
      <c r="W6" s="390"/>
      <c r="X6" s="390"/>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B6" s="361"/>
      <c r="BW6" s="390"/>
      <c r="BX6" s="390"/>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row>
    <row r="7" s="338" customFormat="true" ht="15" customHeight="true" x14ac:dyDescent="0.2">
      <c r="A7" s="414" t="s">
        <v>41</v>
      </c>
      <c r="B7" s="415"/>
      <c r="W7" s="390"/>
      <c r="X7" s="390"/>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B7" s="361"/>
      <c r="BW7" s="390"/>
      <c r="BX7" s="390"/>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row>
    <row r="8" s="338" customFormat="true" ht="15" customHeight="true" x14ac:dyDescent="0.2">
      <c r="A8" s="414" t="s">
        <v>40</v>
      </c>
      <c r="B8" s="415"/>
      <c r="W8" s="390"/>
      <c r="X8" s="390"/>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B8" s="361"/>
      <c r="BW8" s="390"/>
      <c r="BX8" s="390"/>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row>
    <row r="9" s="338" customFormat="true" ht="15" customHeight="true" x14ac:dyDescent="0.2">
      <c r="A9" s="414" t="s">
        <v>137</v>
      </c>
      <c r="B9" s="416" t="str">
        <f>A1025</f>
        <v>MICS13</v>
      </c>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B9" s="361"/>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row>
    <row r="10" s="338" customFormat="true" ht="15" customHeight="true" x14ac:dyDescent="0.2">
      <c r="A10" s="227" t="str">
        <f>B1028</f>
        <v/>
      </c>
      <c r="B10" s="226"/>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B10" s="361"/>
      <c r="BW10" s="390"/>
      <c r="BX10" s="390"/>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row>
    <row r="11" s="338" customFormat="true" ht="15" customHeight="true" x14ac:dyDescent="0.2">
      <c r="A11" s="227" t="str">
        <f>B1027</f>
        <v/>
      </c>
      <c r="B11" s="225"/>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B11" s="361"/>
      <c r="BW11" s="390"/>
      <c r="BX11" s="390"/>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row>
    <row r="12" s="338" customFormat="true" ht="18" customHeight="true" x14ac:dyDescent="0.2">
      <c r="A12" s="224"/>
      <c r="B12" s="226"/>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B12" s="361"/>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row>
    <row r="13" s="338" customFormat="true" ht="18" customHeight="true" x14ac:dyDescent="0.2">
      <c r="A13" s="223"/>
      <c r="B13" s="222"/>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B13" s="361"/>
      <c r="BW13" s="390"/>
      <c r="BX13" s="390"/>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row>
    <row r="14" s="602" customFormat="true" ht="15" customHeight="true" x14ac:dyDescent="0.2">
      <c r="A14" s="342" t="s">
        <v>97</v>
      </c>
      <c r="B14" s="387"/>
      <c r="C14" s="1138" t="s">
        <v>116</v>
      </c>
      <c r="D14" s="1139"/>
      <c r="E14" s="1139"/>
      <c r="F14" s="1139"/>
      <c r="G14" s="1140"/>
      <c r="H14" s="1141" t="s">
        <v>39</v>
      </c>
      <c r="I14" s="1129"/>
      <c r="J14" s="1129"/>
      <c r="K14" s="1129"/>
      <c r="L14" s="1131"/>
      <c r="M14" s="1119" t="s">
        <v>38</v>
      </c>
      <c r="N14" s="1120"/>
      <c r="O14" s="1120"/>
      <c r="P14" s="1120"/>
      <c r="Q14" s="1121"/>
      <c r="R14" s="27" t="s">
        <v>142</v>
      </c>
      <c r="S14" s="476"/>
      <c r="T14" s="476"/>
      <c r="U14" s="476"/>
      <c r="V14" s="476"/>
      <c r="W14" s="487"/>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940"/>
      <c r="BA14" s="396" t="s">
        <v>132</v>
      </c>
      <c r="BB14" s="342" t="s">
        <v>97</v>
      </c>
      <c r="BC14" s="1119" t="s">
        <v>116</v>
      </c>
      <c r="BD14" s="1120"/>
      <c r="BE14" s="1120"/>
      <c r="BF14" s="1120"/>
      <c r="BG14" s="1122"/>
      <c r="BH14" s="1119" t="s">
        <v>39</v>
      </c>
      <c r="BI14" s="1120"/>
      <c r="BJ14" s="1120"/>
      <c r="BK14" s="1120"/>
      <c r="BL14" s="1122"/>
      <c r="BM14" s="1119" t="s">
        <v>38</v>
      </c>
      <c r="BN14" s="1120"/>
      <c r="BO14" s="1120"/>
      <c r="BP14" s="1120"/>
      <c r="BQ14" s="1121"/>
      <c r="BR14" s="51" t="s">
        <v>142</v>
      </c>
      <c r="BS14" s="476"/>
      <c r="BT14" s="476"/>
      <c r="BU14" s="476"/>
      <c r="BV14" s="476"/>
      <c r="BW14" s="31"/>
      <c r="BX14" s="31"/>
      <c r="BY14" s="31"/>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c r="CZ14" s="394"/>
    </row>
    <row r="15" s="602" customFormat="true" ht="12.75" x14ac:dyDescent="0.2">
      <c r="A15" s="382" t="s">
        <v>88</v>
      </c>
      <c r="B15" s="425"/>
      <c r="C15" s="467" t="s">
        <v>0</v>
      </c>
      <c r="D15" s="650" t="s">
        <v>1</v>
      </c>
      <c r="E15" s="650" t="s">
        <v>2</v>
      </c>
      <c r="F15" s="650" t="s">
        <v>3</v>
      </c>
      <c r="G15" s="651" t="s">
        <v>4</v>
      </c>
      <c r="H15" s="430" t="s">
        <v>0</v>
      </c>
      <c r="I15" s="653" t="s">
        <v>1</v>
      </c>
      <c r="J15" s="653" t="s">
        <v>2</v>
      </c>
      <c r="K15" s="653" t="s">
        <v>3</v>
      </c>
      <c r="L15" s="654" t="s">
        <v>4</v>
      </c>
      <c r="M15" s="431" t="s">
        <v>0</v>
      </c>
      <c r="N15" s="653" t="s">
        <v>1</v>
      </c>
      <c r="O15" s="653" t="s">
        <v>2</v>
      </c>
      <c r="P15" s="653" t="s">
        <v>3</v>
      </c>
      <c r="Q15" s="648" t="s">
        <v>4</v>
      </c>
      <c r="R15" s="430" t="s">
        <v>372</v>
      </c>
      <c r="S15" s="653" t="s">
        <v>159</v>
      </c>
      <c r="T15" s="653" t="s">
        <v>373</v>
      </c>
      <c r="U15" s="653" t="s">
        <v>374</v>
      </c>
      <c r="V15" s="654" t="s">
        <v>375</v>
      </c>
      <c r="W15" s="487"/>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940"/>
      <c r="BA15" s="382" t="s">
        <v>121</v>
      </c>
      <c r="BB15" s="381"/>
      <c r="BC15" s="505" t="s">
        <v>0</v>
      </c>
      <c r="BD15" s="620" t="s">
        <v>1</v>
      </c>
      <c r="BE15" s="620" t="s">
        <v>2</v>
      </c>
      <c r="BF15" s="620" t="s">
        <v>3</v>
      </c>
      <c r="BG15" s="506" t="s">
        <v>4</v>
      </c>
      <c r="BH15" s="505" t="s">
        <v>0</v>
      </c>
      <c r="BI15" s="620" t="s">
        <v>1</v>
      </c>
      <c r="BJ15" s="620" t="s">
        <v>2</v>
      </c>
      <c r="BK15" s="620" t="s">
        <v>3</v>
      </c>
      <c r="BL15" s="506" t="s">
        <v>4</v>
      </c>
      <c r="BM15" s="505" t="s">
        <v>0</v>
      </c>
      <c r="BN15" s="620" t="s">
        <v>1</v>
      </c>
      <c r="BO15" s="620" t="s">
        <v>2</v>
      </c>
      <c r="BP15" s="620" t="s">
        <v>3</v>
      </c>
      <c r="BQ15" s="506" t="s">
        <v>4</v>
      </c>
      <c r="BR15" s="505" t="s">
        <v>372</v>
      </c>
      <c r="BS15" s="620" t="s">
        <v>159</v>
      </c>
      <c r="BT15" s="620" t="s">
        <v>373</v>
      </c>
      <c r="BU15" s="620" t="s">
        <v>374</v>
      </c>
      <c r="BV15" s="621" t="s">
        <v>375</v>
      </c>
      <c r="BW15" s="943"/>
      <c r="BX15" s="943"/>
      <c r="BY15" s="943"/>
      <c r="BZ15" s="943"/>
      <c r="CA15" s="943"/>
      <c r="CB15" s="943"/>
      <c r="CC15" s="943"/>
      <c r="CD15" s="943"/>
      <c r="CE15" s="943"/>
      <c r="CF15" s="943"/>
      <c r="CG15" s="943"/>
      <c r="CH15" s="943"/>
      <c r="CI15" s="943"/>
      <c r="CJ15" s="943"/>
      <c r="CK15" s="943"/>
      <c r="CL15" s="943"/>
      <c r="CM15" s="943"/>
      <c r="CN15" s="943"/>
      <c r="CO15" s="943"/>
      <c r="CP15" s="943"/>
      <c r="CQ15" s="943"/>
      <c r="CR15" s="943"/>
      <c r="CS15" s="943"/>
      <c r="CT15" s="943"/>
      <c r="CU15" s="943"/>
      <c r="CV15" s="943"/>
      <c r="CW15" s="943"/>
      <c r="CX15" s="943"/>
      <c r="CY15" s="943"/>
      <c r="CZ15" s="943"/>
    </row>
    <row r="16" s="602" customFormat="true" ht="15" customHeight="true" x14ac:dyDescent="0.2">
      <c r="A16" s="1132" t="s">
        <v>13</v>
      </c>
      <c r="B16" s="427" t="s">
        <v>14</v>
      </c>
      <c r="C16" s="174">
        <v>96.616964433370924</v>
      </c>
      <c r="D16" s="173">
        <v>98.058549992765947</v>
      </c>
      <c r="E16" s="173">
        <v>98.296331711070962</v>
      </c>
      <c r="F16" s="173">
        <v>99.179965207089111</v>
      </c>
      <c r="G16" s="172">
        <v>99.858387900963422</v>
      </c>
      <c r="H16" s="171">
        <v>97.294062179491817</v>
      </c>
      <c r="I16" s="173">
        <v>98.444791910403453</v>
      </c>
      <c r="J16" s="173">
        <v>99.733927231731627</v>
      </c>
      <c r="K16" s="173">
        <v>99.624253558533056</v>
      </c>
      <c r="L16" s="170">
        <v>99.987113103124713</v>
      </c>
      <c r="M16" s="174">
        <v>96.108743085813757</v>
      </c>
      <c r="N16" s="173">
        <v>98.142204975857339</v>
      </c>
      <c r="O16" s="173">
        <v>97.979517339723955</v>
      </c>
      <c r="P16" s="173">
        <v>98.187518119782993</v>
      </c>
      <c r="Q16" s="172">
        <v>99.333946617860477</v>
      </c>
      <c r="R16" s="171">
        <v>100</v>
      </c>
      <c r="S16" s="173">
        <v>99.672319293764019</v>
      </c>
      <c r="T16" s="173">
        <v>99.342832890278444</v>
      </c>
      <c r="U16" s="173">
        <v>96.434554589425787</v>
      </c>
      <c r="V16" s="170">
        <v>94.483282186719919</v>
      </c>
      <c r="W16" s="487"/>
      <c r="X16" s="487"/>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487"/>
      <c r="AX16" s="487"/>
      <c r="AY16" s="487"/>
      <c r="AZ16" s="940"/>
      <c r="BA16" s="1123" t="s">
        <v>13</v>
      </c>
      <c r="BB16" s="645" t="s">
        <v>14</v>
      </c>
      <c r="BC16" s="92" t="s">
        <v>36</v>
      </c>
      <c r="BD16" s="88" t="s">
        <v>36</v>
      </c>
      <c r="BE16" s="88" t="s">
        <v>36</v>
      </c>
      <c r="BF16" s="88" t="s">
        <v>36</v>
      </c>
      <c r="BG16" s="83" t="s">
        <v>36</v>
      </c>
      <c r="BH16" s="92" t="s">
        <v>36</v>
      </c>
      <c r="BI16" s="88" t="s">
        <v>36</v>
      </c>
      <c r="BJ16" s="88" t="s">
        <v>36</v>
      </c>
      <c r="BK16" s="88" t="s">
        <v>36</v>
      </c>
      <c r="BL16" s="83" t="s">
        <v>36</v>
      </c>
      <c r="BM16" s="92" t="s">
        <v>36</v>
      </c>
      <c r="BN16" s="88" t="s">
        <v>36</v>
      </c>
      <c r="BO16" s="88" t="s">
        <v>36</v>
      </c>
      <c r="BP16" s="88" t="s">
        <v>36</v>
      </c>
      <c r="BQ16" s="83" t="s">
        <v>36</v>
      </c>
      <c r="BR16" s="92" t="s">
        <v>36</v>
      </c>
      <c r="BS16" s="88" t="s">
        <v>36</v>
      </c>
      <c r="BT16" s="88" t="s">
        <v>36</v>
      </c>
      <c r="BU16" s="88" t="s">
        <v>36</v>
      </c>
      <c r="BV16" s="78" t="s">
        <v>36</v>
      </c>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row>
    <row r="17" s="602" customFormat="true" ht="15" customHeight="true" x14ac:dyDescent="0.2">
      <c r="A17" s="1133"/>
      <c r="B17" s="428" t="s">
        <v>52</v>
      </c>
      <c r="C17" s="169">
        <v>3.3830355666291503</v>
      </c>
      <c r="D17" s="168">
        <v>1.9414500072340555</v>
      </c>
      <c r="E17" s="168">
        <v>1.7036682889290427</v>
      </c>
      <c r="F17" s="168">
        <v>0.82003479291088843</v>
      </c>
      <c r="G17" s="167">
        <v>0.14161209903657329</v>
      </c>
      <c r="H17" s="166">
        <v>2.7059378205081437</v>
      </c>
      <c r="I17" s="168">
        <v>1.5552080895965321</v>
      </c>
      <c r="J17" s="168">
        <v>0.26607276826835108</v>
      </c>
      <c r="K17" s="168">
        <v>0.37574644146694369</v>
      </c>
      <c r="L17" s="165">
        <v>1.2886896875286512E-2</v>
      </c>
      <c r="M17" s="169">
        <v>3.8912569141862274</v>
      </c>
      <c r="N17" s="168">
        <v>1.8577950241427217</v>
      </c>
      <c r="O17" s="168">
        <v>2.0204826602760626</v>
      </c>
      <c r="P17" s="168">
        <v>1.8124818802169831</v>
      </c>
      <c r="Q17" s="167">
        <v>0.66605338213948673</v>
      </c>
      <c r="R17" s="166">
        <v>0</v>
      </c>
      <c r="S17" s="168">
        <v>0.32768070623586831</v>
      </c>
      <c r="T17" s="168">
        <v>0.65716710972159265</v>
      </c>
      <c r="U17" s="168">
        <v>3.5654454105740871</v>
      </c>
      <c r="V17" s="165">
        <v>5.516717813280211</v>
      </c>
      <c r="W17" s="487"/>
      <c r="X17" s="487"/>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c r="AW17" s="487"/>
      <c r="AX17" s="487"/>
      <c r="AY17" s="487"/>
      <c r="AZ17" s="940"/>
      <c r="BA17" s="1124"/>
      <c r="BB17" s="643" t="s">
        <v>52</v>
      </c>
      <c r="BC17" s="91" t="s">
        <v>36</v>
      </c>
      <c r="BD17" s="87" t="s">
        <v>36</v>
      </c>
      <c r="BE17" s="87" t="s">
        <v>36</v>
      </c>
      <c r="BF17" s="87" t="s">
        <v>36</v>
      </c>
      <c r="BG17" s="82" t="s">
        <v>36</v>
      </c>
      <c r="BH17" s="91" t="s">
        <v>36</v>
      </c>
      <c r="BI17" s="87" t="s">
        <v>36</v>
      </c>
      <c r="BJ17" s="87" t="s">
        <v>36</v>
      </c>
      <c r="BK17" s="87" t="s">
        <v>36</v>
      </c>
      <c r="BL17" s="82" t="s">
        <v>36</v>
      </c>
      <c r="BM17" s="91" t="s">
        <v>36</v>
      </c>
      <c r="BN17" s="87" t="s">
        <v>36</v>
      </c>
      <c r="BO17" s="87" t="s">
        <v>36</v>
      </c>
      <c r="BP17" s="87" t="s">
        <v>36</v>
      </c>
      <c r="BQ17" s="82" t="s">
        <v>36</v>
      </c>
      <c r="BR17" s="91" t="s">
        <v>36</v>
      </c>
      <c r="BS17" s="87" t="s">
        <v>36</v>
      </c>
      <c r="BT17" s="87" t="s">
        <v>36</v>
      </c>
      <c r="BU17" s="87" t="s">
        <v>36</v>
      </c>
      <c r="BV17" s="77" t="s">
        <v>36</v>
      </c>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row>
    <row r="18" s="602" customFormat="true" ht="15" customHeight="true" x14ac:dyDescent="0.2">
      <c r="A18" s="1133" t="s">
        <v>61</v>
      </c>
      <c r="B18" s="428" t="s">
        <v>15</v>
      </c>
      <c r="C18" s="169">
        <f>C16*C23/100</f>
        <v>96.520347468937558</v>
      </c>
      <c r="D18" s="168">
        <f>D16*D23/100</f>
        <v>98.058549992765947</v>
      </c>
      <c r="E18" s="168">
        <f t="shared" ref="E18:V18" si="0">E16*E23/100</f>
        <v>98.198035379359894</v>
      </c>
      <c r="F18" s="168">
        <f t="shared" si="0"/>
        <v>99.080785241882026</v>
      </c>
      <c r="G18" s="167">
        <f t="shared" si="0"/>
        <v>99.858387900963422</v>
      </c>
      <c r="H18" s="166">
        <f t="shared" si="0"/>
        <v>97.294062179491817</v>
      </c>
      <c r="I18" s="168">
        <f t="shared" si="0"/>
        <v>98.346347118493043</v>
      </c>
      <c r="J18" s="168">
        <f t="shared" si="0"/>
        <v>99.733927231731627</v>
      </c>
      <c r="K18" s="168">
        <f t="shared" si="0"/>
        <v>99.624253558533056</v>
      </c>
      <c r="L18" s="165">
        <f t="shared" si="0"/>
        <v>99.987113103124727</v>
      </c>
      <c r="M18" s="169">
        <f t="shared" si="0"/>
        <v>96.012634342727949</v>
      </c>
      <c r="N18" s="168">
        <f t="shared" si="0"/>
        <v>98.142204975857354</v>
      </c>
      <c r="O18" s="168">
        <f t="shared" si="0"/>
        <v>97.783558305044494</v>
      </c>
      <c r="P18" s="168">
        <f t="shared" si="0"/>
        <v>98.187518119782993</v>
      </c>
      <c r="Q18" s="167">
        <f t="shared" si="0"/>
        <v>99.23461267124263</v>
      </c>
      <c r="R18" s="166">
        <f t="shared" si="0"/>
        <v>100</v>
      </c>
      <c r="S18" s="168">
        <f t="shared" si="0"/>
        <v>99.57264697447026</v>
      </c>
      <c r="T18" s="168">
        <f t="shared" si="0"/>
        <v>99.342832890278444</v>
      </c>
      <c r="U18" s="168">
        <f t="shared" si="0"/>
        <v>96.338120034836379</v>
      </c>
      <c r="V18" s="165">
        <f t="shared" si="0"/>
        <v>94.483282186719919</v>
      </c>
      <c r="W18" s="487"/>
      <c r="X18" s="487"/>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c r="AW18" s="487"/>
      <c r="AX18" s="487"/>
      <c r="AY18" s="487"/>
      <c r="AZ18" s="940"/>
      <c r="BA18" s="1124" t="s">
        <v>61</v>
      </c>
      <c r="BB18" s="643" t="s">
        <v>15</v>
      </c>
      <c r="BC18" s="91" t="s">
        <v>36</v>
      </c>
      <c r="BD18" s="87" t="s">
        <v>36</v>
      </c>
      <c r="BE18" s="87" t="s">
        <v>36</v>
      </c>
      <c r="BF18" s="87" t="s">
        <v>36</v>
      </c>
      <c r="BG18" s="82" t="s">
        <v>36</v>
      </c>
      <c r="BH18" s="91" t="s">
        <v>36</v>
      </c>
      <c r="BI18" s="87" t="s">
        <v>36</v>
      </c>
      <c r="BJ18" s="87" t="s">
        <v>36</v>
      </c>
      <c r="BK18" s="87" t="s">
        <v>36</v>
      </c>
      <c r="BL18" s="82" t="s">
        <v>36</v>
      </c>
      <c r="BM18" s="91" t="s">
        <v>36</v>
      </c>
      <c r="BN18" s="87" t="s">
        <v>36</v>
      </c>
      <c r="BO18" s="87" t="s">
        <v>36</v>
      </c>
      <c r="BP18" s="87" t="s">
        <v>36</v>
      </c>
      <c r="BQ18" s="82" t="s">
        <v>36</v>
      </c>
      <c r="BR18" s="91" t="s">
        <v>36</v>
      </c>
      <c r="BS18" s="87" t="s">
        <v>36</v>
      </c>
      <c r="BT18" s="87" t="s">
        <v>36</v>
      </c>
      <c r="BU18" s="87" t="s">
        <v>36</v>
      </c>
      <c r="BV18" s="77" t="s">
        <v>36</v>
      </c>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row>
    <row r="19" s="602" customFormat="true" ht="15" customHeight="true" x14ac:dyDescent="0.2">
      <c r="A19" s="1133"/>
      <c r="B19" s="428" t="s">
        <v>16</v>
      </c>
      <c r="C19" s="169">
        <f>C16*C22/100</f>
        <v>9.6616964433370922E-2</v>
      </c>
      <c r="D19" s="168">
        <f>D16*D22/100</f>
        <v>0</v>
      </c>
      <c r="E19" s="168">
        <f t="shared" ref="E19:V19" si="1">E16*E22/100</f>
        <v>9.8296331711070981E-2</v>
      </c>
      <c r="F19" s="168">
        <f t="shared" si="1"/>
        <v>9.9179965207089105E-2</v>
      </c>
      <c r="G19" s="167">
        <f t="shared" si="1"/>
        <v>0</v>
      </c>
      <c r="H19" s="166">
        <f t="shared" si="1"/>
        <v>0</v>
      </c>
      <c r="I19" s="168">
        <f t="shared" si="1"/>
        <v>9.8444791910403465E-2</v>
      </c>
      <c r="J19" s="168">
        <f t="shared" si="1"/>
        <v>0</v>
      </c>
      <c r="K19" s="168">
        <f t="shared" si="1"/>
        <v>0</v>
      </c>
      <c r="L19" s="165">
        <f t="shared" si="1"/>
        <v>0</v>
      </c>
      <c r="M19" s="169">
        <f t="shared" si="1"/>
        <v>9.6108743085813769E-2</v>
      </c>
      <c r="N19" s="168">
        <f t="shared" si="1"/>
        <v>0</v>
      </c>
      <c r="O19" s="168">
        <f t="shared" si="1"/>
        <v>0.19595903467944795</v>
      </c>
      <c r="P19" s="168">
        <f t="shared" si="1"/>
        <v>0</v>
      </c>
      <c r="Q19" s="167">
        <f t="shared" si="1"/>
        <v>9.9333946617860477E-2</v>
      </c>
      <c r="R19" s="166">
        <f t="shared" si="1"/>
        <v>0</v>
      </c>
      <c r="S19" s="168">
        <f t="shared" si="1"/>
        <v>9.9672319293764036E-2</v>
      </c>
      <c r="T19" s="168">
        <f t="shared" si="1"/>
        <v>0</v>
      </c>
      <c r="U19" s="168">
        <f t="shared" si="1"/>
        <v>9.6434554589425792E-2</v>
      </c>
      <c r="V19" s="165">
        <f t="shared" si="1"/>
        <v>0</v>
      </c>
      <c r="W19" s="487"/>
      <c r="X19" s="487"/>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487"/>
      <c r="AX19" s="487"/>
      <c r="AY19" s="487"/>
      <c r="AZ19" s="940"/>
      <c r="BA19" s="1124"/>
      <c r="BB19" s="643" t="s">
        <v>16</v>
      </c>
      <c r="BC19" s="91" t="s">
        <v>36</v>
      </c>
      <c r="BD19" s="87" t="s">
        <v>36</v>
      </c>
      <c r="BE19" s="87" t="s">
        <v>36</v>
      </c>
      <c r="BF19" s="87" t="s">
        <v>36</v>
      </c>
      <c r="BG19" s="82" t="s">
        <v>36</v>
      </c>
      <c r="BH19" s="91" t="s">
        <v>36</v>
      </c>
      <c r="BI19" s="87" t="s">
        <v>36</v>
      </c>
      <c r="BJ19" s="87" t="s">
        <v>36</v>
      </c>
      <c r="BK19" s="87" t="s">
        <v>36</v>
      </c>
      <c r="BL19" s="82" t="s">
        <v>36</v>
      </c>
      <c r="BM19" s="91" t="s">
        <v>36</v>
      </c>
      <c r="BN19" s="87" t="s">
        <v>36</v>
      </c>
      <c r="BO19" s="87" t="s">
        <v>36</v>
      </c>
      <c r="BP19" s="87" t="s">
        <v>36</v>
      </c>
      <c r="BQ19" s="82" t="s">
        <v>36</v>
      </c>
      <c r="BR19" s="91" t="s">
        <v>36</v>
      </c>
      <c r="BS19" s="87" t="s">
        <v>36</v>
      </c>
      <c r="BT19" s="87" t="s">
        <v>36</v>
      </c>
      <c r="BU19" s="87" t="s">
        <v>36</v>
      </c>
      <c r="BV19" s="77" t="s">
        <v>36</v>
      </c>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row>
    <row r="20" s="602" customFormat="true" ht="15" customHeight="true" x14ac:dyDescent="0.2">
      <c r="A20" s="1133"/>
      <c r="B20" s="428" t="s">
        <v>22</v>
      </c>
      <c r="C20" s="169">
        <f>100-C18-C19-C21</f>
        <v>0.87888438784136591</v>
      </c>
      <c r="D20" s="168">
        <f>100-D18-D19-D21</f>
        <v>1.2672595088320366</v>
      </c>
      <c r="E20" s="168">
        <f t="shared" ref="E20:V20" si="2">100-E18-E19-E21</f>
        <v>1.3337065385942011</v>
      </c>
      <c r="F20" s="168">
        <f t="shared" si="2"/>
        <v>0.61360114955385359</v>
      </c>
      <c r="G20" s="167">
        <f t="shared" si="2"/>
        <v>0.12660013547907445</v>
      </c>
      <c r="H20" s="166">
        <f t="shared" si="2"/>
        <v>0.95725957082110869</v>
      </c>
      <c r="I20" s="168">
        <f t="shared" si="2"/>
        <v>0.65823315809393745</v>
      </c>
      <c r="J20" s="168">
        <f t="shared" si="2"/>
        <v>0.10562894231394915</v>
      </c>
      <c r="K20" s="168">
        <f t="shared" si="2"/>
        <v>0.16240236045050288</v>
      </c>
      <c r="L20" s="165">
        <f t="shared" si="2"/>
        <v>-2.908677722939651E-6</v>
      </c>
      <c r="M20" s="169">
        <f t="shared" si="2"/>
        <v>0.84693700264736149</v>
      </c>
      <c r="N20" s="168">
        <f t="shared" si="2"/>
        <v>1.3973128132107369</v>
      </c>
      <c r="O20" s="168">
        <f t="shared" si="2"/>
        <v>1.6957054695625375</v>
      </c>
      <c r="P20" s="168">
        <f t="shared" si="2"/>
        <v>1.4656311449827939</v>
      </c>
      <c r="Q20" s="167">
        <f t="shared" si="2"/>
        <v>0.52608593462912856</v>
      </c>
      <c r="R20" s="166">
        <f t="shared" si="2"/>
        <v>0</v>
      </c>
      <c r="S20" s="168">
        <f t="shared" si="2"/>
        <v>0.22815676519814518</v>
      </c>
      <c r="T20" s="168">
        <f t="shared" si="2"/>
        <v>0.29920627227354529</v>
      </c>
      <c r="U20" s="168">
        <f t="shared" si="2"/>
        <v>0.22252217727895029</v>
      </c>
      <c r="V20" s="165">
        <f t="shared" si="2"/>
        <v>4.9929766056885043</v>
      </c>
      <c r="W20" s="487"/>
      <c r="X20" s="487"/>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487"/>
      <c r="AX20" s="487"/>
      <c r="AY20" s="487"/>
      <c r="AZ20" s="940"/>
      <c r="BA20" s="1124"/>
      <c r="BB20" s="643" t="s">
        <v>22</v>
      </c>
      <c r="BC20" s="91" t="s">
        <v>36</v>
      </c>
      <c r="BD20" s="87" t="s">
        <v>36</v>
      </c>
      <c r="BE20" s="87" t="s">
        <v>36</v>
      </c>
      <c r="BF20" s="87" t="s">
        <v>36</v>
      </c>
      <c r="BG20" s="82" t="s">
        <v>36</v>
      </c>
      <c r="BH20" s="91" t="s">
        <v>36</v>
      </c>
      <c r="BI20" s="87" t="s">
        <v>36</v>
      </c>
      <c r="BJ20" s="87" t="s">
        <v>36</v>
      </c>
      <c r="BK20" s="87" t="s">
        <v>36</v>
      </c>
      <c r="BL20" s="82" t="s">
        <v>36</v>
      </c>
      <c r="BM20" s="91" t="s">
        <v>36</v>
      </c>
      <c r="BN20" s="87" t="s">
        <v>36</v>
      </c>
      <c r="BO20" s="87" t="s">
        <v>36</v>
      </c>
      <c r="BP20" s="87" t="s">
        <v>36</v>
      </c>
      <c r="BQ20" s="82" t="s">
        <v>36</v>
      </c>
      <c r="BR20" s="91" t="s">
        <v>36</v>
      </c>
      <c r="BS20" s="87" t="s">
        <v>36</v>
      </c>
      <c r="BT20" s="87" t="s">
        <v>36</v>
      </c>
      <c r="BU20" s="87" t="s">
        <v>36</v>
      </c>
      <c r="BV20" s="77" t="s">
        <v>36</v>
      </c>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row>
    <row r="21" s="602" customFormat="true" ht="15" customHeight="true" x14ac:dyDescent="0.2">
      <c r="A21" s="1133"/>
      <c r="B21" s="428" t="s">
        <v>17</v>
      </c>
      <c r="C21" s="169">
        <v>2.5041511787877049</v>
      </c>
      <c r="D21" s="168">
        <v>0.6741904984020165</v>
      </c>
      <c r="E21" s="168">
        <v>0.36996175033483431</v>
      </c>
      <c r="F21" s="168">
        <v>0.20643364335703124</v>
      </c>
      <c r="G21" s="167">
        <v>1.5011963557503885E-2</v>
      </c>
      <c r="H21" s="166">
        <v>1.7486782496870741</v>
      </c>
      <c r="I21" s="168">
        <v>0.89697493150261642</v>
      </c>
      <c r="J21" s="168">
        <v>0.16044382595442364</v>
      </c>
      <c r="K21" s="168">
        <v>0.21334408101644137</v>
      </c>
      <c r="L21" s="165">
        <v>1.2889805552995608E-2</v>
      </c>
      <c r="M21" s="169">
        <v>3.0443199115388753</v>
      </c>
      <c r="N21" s="168">
        <v>0.46048221093190961</v>
      </c>
      <c r="O21" s="168">
        <v>0.32477719071352057</v>
      </c>
      <c r="P21" s="168">
        <v>0.34685073523421289</v>
      </c>
      <c r="Q21" s="167">
        <v>0.13996744751038126</v>
      </c>
      <c r="R21" s="166">
        <v>0</v>
      </c>
      <c r="S21" s="168">
        <v>9.9523941037830993E-2</v>
      </c>
      <c r="T21" s="168">
        <v>0.35796083744801038</v>
      </c>
      <c r="U21" s="168">
        <v>3.3429232332952448</v>
      </c>
      <c r="V21" s="165">
        <v>0.52374120759157705</v>
      </c>
      <c r="W21" s="487"/>
      <c r="X21" s="487"/>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87"/>
      <c r="AX21" s="487"/>
      <c r="AY21" s="487"/>
      <c r="AZ21" s="940"/>
      <c r="BA21" s="1124"/>
      <c r="BB21" s="643" t="s">
        <v>17</v>
      </c>
      <c r="BC21" s="91" t="s">
        <v>36</v>
      </c>
      <c r="BD21" s="87" t="s">
        <v>36</v>
      </c>
      <c r="BE21" s="87" t="s">
        <v>36</v>
      </c>
      <c r="BF21" s="87" t="s">
        <v>36</v>
      </c>
      <c r="BG21" s="82" t="s">
        <v>36</v>
      </c>
      <c r="BH21" s="91" t="s">
        <v>36</v>
      </c>
      <c r="BI21" s="87" t="s">
        <v>36</v>
      </c>
      <c r="BJ21" s="87" t="s">
        <v>36</v>
      </c>
      <c r="BK21" s="87" t="s">
        <v>36</v>
      </c>
      <c r="BL21" s="82" t="s">
        <v>36</v>
      </c>
      <c r="BM21" s="91" t="s">
        <v>36</v>
      </c>
      <c r="BN21" s="87" t="s">
        <v>36</v>
      </c>
      <c r="BO21" s="87" t="s">
        <v>36</v>
      </c>
      <c r="BP21" s="87" t="s">
        <v>36</v>
      </c>
      <c r="BQ21" s="82" t="s">
        <v>36</v>
      </c>
      <c r="BR21" s="91" t="s">
        <v>36</v>
      </c>
      <c r="BS21" s="87" t="s">
        <v>36</v>
      </c>
      <c r="BT21" s="87" t="s">
        <v>36</v>
      </c>
      <c r="BU21" s="87" t="s">
        <v>36</v>
      </c>
      <c r="BV21" s="77" t="s">
        <v>36</v>
      </c>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row>
    <row r="22" s="602" customFormat="true" ht="15" customHeight="true" x14ac:dyDescent="0.2">
      <c r="A22" s="1133" t="s">
        <v>55</v>
      </c>
      <c r="B22" s="428" t="s">
        <v>50</v>
      </c>
      <c r="C22" s="169">
        <v>0.1</v>
      </c>
      <c r="D22" s="168">
        <v>0</v>
      </c>
      <c r="E22" s="168">
        <v>0.1</v>
      </c>
      <c r="F22" s="168">
        <v>0.1</v>
      </c>
      <c r="G22" s="167">
        <v>0</v>
      </c>
      <c r="H22" s="166">
        <v>0</v>
      </c>
      <c r="I22" s="168">
        <v>0.1</v>
      </c>
      <c r="J22" s="168">
        <v>0</v>
      </c>
      <c r="K22" s="168">
        <v>0</v>
      </c>
      <c r="L22" s="165">
        <v>0</v>
      </c>
      <c r="M22" s="169">
        <v>0.1</v>
      </c>
      <c r="N22" s="168">
        <v>0</v>
      </c>
      <c r="O22" s="168">
        <v>0.2</v>
      </c>
      <c r="P22" s="168">
        <v>0</v>
      </c>
      <c r="Q22" s="167">
        <v>0.1</v>
      </c>
      <c r="R22" s="166">
        <v>0</v>
      </c>
      <c r="S22" s="168">
        <v>0.1</v>
      </c>
      <c r="T22" s="168">
        <v>0</v>
      </c>
      <c r="U22" s="168">
        <v>0.1</v>
      </c>
      <c r="V22" s="165">
        <v>0</v>
      </c>
      <c r="W22" s="487"/>
      <c r="X22" s="487"/>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c r="AW22" s="487"/>
      <c r="AX22" s="487"/>
      <c r="AY22" s="487"/>
      <c r="AZ22" s="940"/>
      <c r="BA22" s="1124" t="s">
        <v>55</v>
      </c>
      <c r="BB22" s="643" t="s">
        <v>50</v>
      </c>
      <c r="BC22" s="91" t="s">
        <v>36</v>
      </c>
      <c r="BD22" s="87" t="s">
        <v>36</v>
      </c>
      <c r="BE22" s="87" t="s">
        <v>36</v>
      </c>
      <c r="BF22" s="87" t="s">
        <v>36</v>
      </c>
      <c r="BG22" s="82" t="s">
        <v>36</v>
      </c>
      <c r="BH22" s="91" t="s">
        <v>36</v>
      </c>
      <c r="BI22" s="87" t="s">
        <v>36</v>
      </c>
      <c r="BJ22" s="87" t="s">
        <v>36</v>
      </c>
      <c r="BK22" s="87" t="s">
        <v>36</v>
      </c>
      <c r="BL22" s="82" t="s">
        <v>36</v>
      </c>
      <c r="BM22" s="91" t="s">
        <v>36</v>
      </c>
      <c r="BN22" s="87" t="s">
        <v>36</v>
      </c>
      <c r="BO22" s="87" t="s">
        <v>36</v>
      </c>
      <c r="BP22" s="87" t="s">
        <v>36</v>
      </c>
      <c r="BQ22" s="82" t="s">
        <v>36</v>
      </c>
      <c r="BR22" s="91" t="s">
        <v>36</v>
      </c>
      <c r="BS22" s="87" t="s">
        <v>36</v>
      </c>
      <c r="BT22" s="87" t="s">
        <v>36</v>
      </c>
      <c r="BU22" s="87" t="s">
        <v>36</v>
      </c>
      <c r="BV22" s="77" t="s">
        <v>36</v>
      </c>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row>
    <row r="23" s="602" customFormat="true" ht="15" customHeight="true" x14ac:dyDescent="0.2">
      <c r="A23" s="1134"/>
      <c r="B23" s="429" t="s">
        <v>49</v>
      </c>
      <c r="C23" s="162">
        <v>99.9</v>
      </c>
      <c r="D23" s="161">
        <v>100</v>
      </c>
      <c r="E23" s="161">
        <v>99.9</v>
      </c>
      <c r="F23" s="161">
        <v>99.9</v>
      </c>
      <c r="G23" s="160">
        <v>100</v>
      </c>
      <c r="H23" s="159">
        <v>100</v>
      </c>
      <c r="I23" s="161">
        <v>99.9</v>
      </c>
      <c r="J23" s="161">
        <v>100</v>
      </c>
      <c r="K23" s="161">
        <v>100</v>
      </c>
      <c r="L23" s="158">
        <v>100</v>
      </c>
      <c r="M23" s="162">
        <v>99.9</v>
      </c>
      <c r="N23" s="161">
        <v>100</v>
      </c>
      <c r="O23" s="161">
        <v>99.8</v>
      </c>
      <c r="P23" s="161">
        <v>100</v>
      </c>
      <c r="Q23" s="160">
        <v>99.9</v>
      </c>
      <c r="R23" s="159">
        <v>100</v>
      </c>
      <c r="S23" s="161">
        <v>99.9</v>
      </c>
      <c r="T23" s="161">
        <v>100</v>
      </c>
      <c r="U23" s="161">
        <v>99.9</v>
      </c>
      <c r="V23" s="158">
        <v>100</v>
      </c>
      <c r="W23" s="487"/>
      <c r="X23" s="487"/>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c r="AW23" s="487"/>
      <c r="AX23" s="487"/>
      <c r="AY23" s="487"/>
      <c r="AZ23" s="940"/>
      <c r="BA23" s="1127"/>
      <c r="BB23" s="644" t="s">
        <v>49</v>
      </c>
      <c r="BC23" s="90" t="s">
        <v>36</v>
      </c>
      <c r="BD23" s="86" t="s">
        <v>36</v>
      </c>
      <c r="BE23" s="86" t="s">
        <v>36</v>
      </c>
      <c r="BF23" s="86" t="s">
        <v>36</v>
      </c>
      <c r="BG23" s="81" t="s">
        <v>36</v>
      </c>
      <c r="BH23" s="90" t="s">
        <v>36</v>
      </c>
      <c r="BI23" s="86" t="s">
        <v>36</v>
      </c>
      <c r="BJ23" s="86" t="s">
        <v>36</v>
      </c>
      <c r="BK23" s="86" t="s">
        <v>36</v>
      </c>
      <c r="BL23" s="81" t="s">
        <v>36</v>
      </c>
      <c r="BM23" s="90" t="s">
        <v>36</v>
      </c>
      <c r="BN23" s="86" t="s">
        <v>36</v>
      </c>
      <c r="BO23" s="86" t="s">
        <v>36</v>
      </c>
      <c r="BP23" s="86" t="s">
        <v>36</v>
      </c>
      <c r="BQ23" s="81" t="s">
        <v>36</v>
      </c>
      <c r="BR23" s="90" t="s">
        <v>36</v>
      </c>
      <c r="BS23" s="86" t="s">
        <v>36</v>
      </c>
      <c r="BT23" s="86" t="s">
        <v>36</v>
      </c>
      <c r="BU23" s="86" t="s">
        <v>36</v>
      </c>
      <c r="BV23" s="76" t="s">
        <v>36</v>
      </c>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row>
    <row r="24" s="358" customFormat="true" ht="15" hidden="true" customHeight="true" x14ac:dyDescent="0.2">
      <c r="A24" s="1135" t="s">
        <v>48</v>
      </c>
      <c r="B24" s="426" t="s">
        <v>60</v>
      </c>
      <c r="C24" s="432"/>
      <c r="D24" s="433"/>
      <c r="E24" s="433"/>
      <c r="F24" s="433"/>
      <c r="G24" s="434"/>
      <c r="H24" s="435"/>
      <c r="I24" s="433"/>
      <c r="J24" s="433"/>
      <c r="K24" s="433"/>
      <c r="L24" s="436"/>
      <c r="M24" s="432"/>
      <c r="N24" s="433"/>
      <c r="O24" s="433"/>
      <c r="P24" s="433"/>
      <c r="Q24" s="434"/>
      <c r="R24" s="435"/>
      <c r="S24" s="433"/>
      <c r="T24" s="433"/>
      <c r="U24" s="433"/>
      <c r="V24" s="436"/>
      <c r="W24" s="885"/>
      <c r="X24" s="885"/>
      <c r="Y24" s="885"/>
      <c r="Z24" s="885"/>
      <c r="AA24" s="885"/>
      <c r="AB24" s="885"/>
      <c r="AC24" s="885"/>
      <c r="AD24" s="885"/>
      <c r="AE24" s="885"/>
      <c r="AF24" s="885"/>
      <c r="AG24" s="885"/>
      <c r="AH24" s="885"/>
      <c r="AI24" s="885"/>
      <c r="AJ24" s="885"/>
      <c r="AK24" s="885"/>
      <c r="AL24" s="885"/>
      <c r="AM24" s="885"/>
      <c r="AN24" s="885"/>
      <c r="AO24" s="885"/>
      <c r="AP24" s="885"/>
      <c r="AQ24" s="885"/>
      <c r="AR24" s="885"/>
      <c r="AS24" s="885"/>
      <c r="AT24" s="885"/>
      <c r="AU24" s="885"/>
      <c r="AV24" s="885"/>
      <c r="AW24" s="885"/>
      <c r="AX24" s="885"/>
      <c r="AY24" s="885"/>
      <c r="AZ24" s="395"/>
      <c r="BB24" s="360"/>
      <c r="BW24" s="395"/>
      <c r="BX24" s="395"/>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row>
    <row r="25" s="358" customFormat="true" ht="15" hidden="true" customHeight="true" x14ac:dyDescent="0.2">
      <c r="A25" s="1136"/>
      <c r="B25" s="423" t="s">
        <v>59</v>
      </c>
      <c r="C25" s="437"/>
      <c r="D25" s="438"/>
      <c r="E25" s="438"/>
      <c r="F25" s="438"/>
      <c r="G25" s="439"/>
      <c r="H25" s="440"/>
      <c r="I25" s="438"/>
      <c r="J25" s="438"/>
      <c r="K25" s="438"/>
      <c r="L25" s="441"/>
      <c r="M25" s="437"/>
      <c r="N25" s="438"/>
      <c r="O25" s="438"/>
      <c r="P25" s="438"/>
      <c r="Q25" s="439"/>
      <c r="R25" s="440"/>
      <c r="S25" s="438"/>
      <c r="T25" s="438"/>
      <c r="U25" s="438"/>
      <c r="V25" s="441"/>
      <c r="W25" s="885"/>
      <c r="X25" s="885"/>
      <c r="Y25" s="885"/>
      <c r="Z25" s="885"/>
      <c r="AA25" s="885"/>
      <c r="AB25" s="885"/>
      <c r="AC25" s="885"/>
      <c r="AD25" s="885"/>
      <c r="AE25" s="885"/>
      <c r="AF25" s="885"/>
      <c r="AG25" s="885"/>
      <c r="AH25" s="885"/>
      <c r="AI25" s="885"/>
      <c r="AJ25" s="885"/>
      <c r="AK25" s="885"/>
      <c r="AL25" s="885"/>
      <c r="AM25" s="885"/>
      <c r="AN25" s="885"/>
      <c r="AO25" s="885"/>
      <c r="AP25" s="885"/>
      <c r="AQ25" s="885"/>
      <c r="AR25" s="885"/>
      <c r="AS25" s="885"/>
      <c r="AT25" s="885"/>
      <c r="AU25" s="885"/>
      <c r="AV25" s="885"/>
      <c r="AW25" s="885"/>
      <c r="AX25" s="885"/>
      <c r="AY25" s="885"/>
      <c r="AZ25" s="395"/>
      <c r="BB25" s="360"/>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row>
    <row r="26" s="358" customFormat="true" ht="15" hidden="true" customHeight="true" x14ac:dyDescent="0.2">
      <c r="A26" s="1137"/>
      <c r="B26" s="424" t="s">
        <v>47</v>
      </c>
      <c r="C26" s="442"/>
      <c r="D26" s="443"/>
      <c r="E26" s="443"/>
      <c r="F26" s="443"/>
      <c r="G26" s="444"/>
      <c r="H26" s="445"/>
      <c r="I26" s="443"/>
      <c r="J26" s="443"/>
      <c r="K26" s="443"/>
      <c r="L26" s="446"/>
      <c r="M26" s="442"/>
      <c r="N26" s="443"/>
      <c r="O26" s="443"/>
      <c r="P26" s="443"/>
      <c r="Q26" s="444"/>
      <c r="R26" s="50"/>
      <c r="S26" s="49"/>
      <c r="T26" s="49"/>
      <c r="U26" s="49"/>
      <c r="V26" s="41"/>
      <c r="W26" s="885"/>
      <c r="X26" s="885"/>
      <c r="Y26" s="885"/>
      <c r="Z26" s="885"/>
      <c r="AA26" s="885"/>
      <c r="AB26" s="885"/>
      <c r="AC26" s="885"/>
      <c r="AD26" s="885"/>
      <c r="AE26" s="885"/>
      <c r="AF26" s="885"/>
      <c r="AG26" s="885"/>
      <c r="AH26" s="885"/>
      <c r="AI26" s="885"/>
      <c r="AJ26" s="885"/>
      <c r="AK26" s="885"/>
      <c r="AL26" s="885"/>
      <c r="AM26" s="885"/>
      <c r="AN26" s="885"/>
      <c r="AO26" s="885"/>
      <c r="AP26" s="885"/>
      <c r="AQ26" s="885"/>
      <c r="AR26" s="885"/>
      <c r="AS26" s="885"/>
      <c r="AT26" s="885"/>
      <c r="AU26" s="885"/>
      <c r="AV26" s="885"/>
      <c r="AW26" s="885"/>
      <c r="AX26" s="885"/>
      <c r="AY26" s="885"/>
      <c r="AZ26" s="395"/>
      <c r="BB26" s="360"/>
      <c r="BW26" s="395"/>
      <c r="BX26" s="395"/>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row>
    <row r="27" s="603" customFormat="true" ht="15" customHeight="true" x14ac:dyDescent="0.2">
      <c r="A27" s="357"/>
      <c r="B27" s="425"/>
      <c r="C27" s="1142" t="s">
        <v>116</v>
      </c>
      <c r="D27" s="1143"/>
      <c r="E27" s="1143"/>
      <c r="F27" s="1143"/>
      <c r="G27" s="1144"/>
      <c r="H27" s="1141" t="s">
        <v>39</v>
      </c>
      <c r="I27" s="1129"/>
      <c r="J27" s="1129"/>
      <c r="K27" s="1129"/>
      <c r="L27" s="1131"/>
      <c r="M27" s="1128" t="s">
        <v>38</v>
      </c>
      <c r="N27" s="1129"/>
      <c r="O27" s="1129"/>
      <c r="P27" s="1129"/>
      <c r="Q27" s="1131"/>
      <c r="R27" s="27" t="s">
        <v>142</v>
      </c>
      <c r="S27" s="476"/>
      <c r="T27" s="476"/>
      <c r="U27" s="476"/>
      <c r="V27" s="476"/>
      <c r="W27" s="487"/>
      <c r="X27" s="885"/>
      <c r="Y27" s="885"/>
      <c r="Z27" s="885"/>
      <c r="AA27" s="885"/>
      <c r="AB27" s="885"/>
      <c r="AC27" s="885"/>
      <c r="AD27" s="885"/>
      <c r="AE27" s="885"/>
      <c r="AF27" s="885"/>
      <c r="AG27" s="885"/>
      <c r="AH27" s="885"/>
      <c r="AI27" s="885"/>
      <c r="AJ27" s="885"/>
      <c r="AK27" s="885"/>
      <c r="AL27" s="885"/>
      <c r="AM27" s="885"/>
      <c r="AN27" s="885"/>
      <c r="AO27" s="885"/>
      <c r="AP27" s="885"/>
      <c r="AQ27" s="885"/>
      <c r="AR27" s="885"/>
      <c r="AS27" s="885"/>
      <c r="AT27" s="885"/>
      <c r="AU27" s="885"/>
      <c r="AV27" s="885"/>
      <c r="AW27" s="885"/>
      <c r="AX27" s="885"/>
      <c r="AY27" s="885"/>
      <c r="AZ27" s="395"/>
      <c r="BA27" s="396" t="s">
        <v>132</v>
      </c>
      <c r="BB27" s="342" t="s">
        <v>97</v>
      </c>
      <c r="BC27" s="1119" t="s">
        <v>116</v>
      </c>
      <c r="BD27" s="1120"/>
      <c r="BE27" s="1120"/>
      <c r="BF27" s="1120"/>
      <c r="BG27" s="1122"/>
      <c r="BH27" s="1119" t="s">
        <v>39</v>
      </c>
      <c r="BI27" s="1120"/>
      <c r="BJ27" s="1120"/>
      <c r="BK27" s="1120"/>
      <c r="BL27" s="1122"/>
      <c r="BM27" s="1119" t="s">
        <v>38</v>
      </c>
      <c r="BN27" s="1120"/>
      <c r="BO27" s="1120"/>
      <c r="BP27" s="1120"/>
      <c r="BQ27" s="1121"/>
      <c r="BR27" s="51" t="s">
        <v>142</v>
      </c>
      <c r="BS27" s="476"/>
      <c r="BT27" s="476"/>
      <c r="BU27" s="476"/>
      <c r="BV27" s="476"/>
      <c r="BW27" s="31"/>
      <c r="BX27" s="31"/>
      <c r="BY27" s="31"/>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c r="CZ27" s="394"/>
    </row>
    <row r="28" s="603" customFormat="true" ht="12.75" x14ac:dyDescent="0.2">
      <c r="A28" s="382" t="s">
        <v>70</v>
      </c>
      <c r="B28" s="425"/>
      <c r="C28" s="467" t="s">
        <v>0</v>
      </c>
      <c r="D28" s="650" t="s">
        <v>1</v>
      </c>
      <c r="E28" s="650" t="s">
        <v>2</v>
      </c>
      <c r="F28" s="650" t="s">
        <v>3</v>
      </c>
      <c r="G28" s="651" t="s">
        <v>4</v>
      </c>
      <c r="H28" s="430" t="s">
        <v>0</v>
      </c>
      <c r="I28" s="653" t="s">
        <v>1</v>
      </c>
      <c r="J28" s="653" t="s">
        <v>2</v>
      </c>
      <c r="K28" s="653" t="s">
        <v>3</v>
      </c>
      <c r="L28" s="654" t="s">
        <v>4</v>
      </c>
      <c r="M28" s="431" t="s">
        <v>0</v>
      </c>
      <c r="N28" s="653" t="s">
        <v>1</v>
      </c>
      <c r="O28" s="653" t="s">
        <v>2</v>
      </c>
      <c r="P28" s="653" t="s">
        <v>3</v>
      </c>
      <c r="Q28" s="648" t="s">
        <v>4</v>
      </c>
      <c r="R28" s="430" t="s">
        <v>372</v>
      </c>
      <c r="S28" s="653" t="s">
        <v>159</v>
      </c>
      <c r="T28" s="653" t="s">
        <v>373</v>
      </c>
      <c r="U28" s="653" t="s">
        <v>374</v>
      </c>
      <c r="V28" s="654" t="s">
        <v>375</v>
      </c>
      <c r="W28" s="885"/>
      <c r="X28" s="885"/>
      <c r="Y28" s="885"/>
      <c r="Z28" s="885"/>
      <c r="AA28" s="885"/>
      <c r="AB28" s="885"/>
      <c r="AC28" s="885"/>
      <c r="AD28" s="885"/>
      <c r="AE28" s="885"/>
      <c r="AF28" s="885"/>
      <c r="AG28" s="885"/>
      <c r="AH28" s="885"/>
      <c r="AI28" s="885"/>
      <c r="AJ28" s="885"/>
      <c r="AK28" s="885"/>
      <c r="AL28" s="885"/>
      <c r="AM28" s="885"/>
      <c r="AN28" s="885"/>
      <c r="AO28" s="885"/>
      <c r="AP28" s="885"/>
      <c r="AQ28" s="885"/>
      <c r="AR28" s="885"/>
      <c r="AS28" s="885"/>
      <c r="AT28" s="885"/>
      <c r="AU28" s="885"/>
      <c r="AV28" s="885"/>
      <c r="AW28" s="885"/>
      <c r="AX28" s="885"/>
      <c r="AY28" s="885"/>
      <c r="AZ28" s="395"/>
      <c r="BA28" s="382" t="s">
        <v>121</v>
      </c>
      <c r="BB28" s="381"/>
      <c r="BC28" s="505" t="s">
        <v>0</v>
      </c>
      <c r="BD28" s="620" t="s">
        <v>1</v>
      </c>
      <c r="BE28" s="620" t="s">
        <v>2</v>
      </c>
      <c r="BF28" s="620" t="s">
        <v>3</v>
      </c>
      <c r="BG28" s="506" t="s">
        <v>4</v>
      </c>
      <c r="BH28" s="505" t="s">
        <v>0</v>
      </c>
      <c r="BI28" s="620" t="s">
        <v>1</v>
      </c>
      <c r="BJ28" s="620" t="s">
        <v>2</v>
      </c>
      <c r="BK28" s="620" t="s">
        <v>3</v>
      </c>
      <c r="BL28" s="506" t="s">
        <v>4</v>
      </c>
      <c r="BM28" s="505" t="s">
        <v>0</v>
      </c>
      <c r="BN28" s="620" t="s">
        <v>1</v>
      </c>
      <c r="BO28" s="620" t="s">
        <v>2</v>
      </c>
      <c r="BP28" s="620" t="s">
        <v>3</v>
      </c>
      <c r="BQ28" s="506" t="s">
        <v>4</v>
      </c>
      <c r="BR28" s="505" t="s">
        <v>372</v>
      </c>
      <c r="BS28" s="620" t="s">
        <v>159</v>
      </c>
      <c r="BT28" s="620" t="s">
        <v>373</v>
      </c>
      <c r="BU28" s="620" t="s">
        <v>374</v>
      </c>
      <c r="BV28" s="621" t="s">
        <v>375</v>
      </c>
      <c r="BW28" s="943"/>
      <c r="BX28" s="943"/>
      <c r="BY28" s="943"/>
      <c r="BZ28" s="943"/>
      <c r="CA28" s="943"/>
      <c r="CB28" s="943"/>
      <c r="CC28" s="943"/>
      <c r="CD28" s="943"/>
      <c r="CE28" s="943"/>
      <c r="CF28" s="943"/>
      <c r="CG28" s="943"/>
      <c r="CH28" s="943"/>
      <c r="CI28" s="943"/>
      <c r="CJ28" s="943"/>
      <c r="CK28" s="943"/>
      <c r="CL28" s="943"/>
      <c r="CM28" s="943"/>
      <c r="CN28" s="943"/>
      <c r="CO28" s="943"/>
      <c r="CP28" s="943"/>
      <c r="CQ28" s="943"/>
      <c r="CR28" s="943"/>
      <c r="CS28" s="943"/>
      <c r="CT28" s="943"/>
      <c r="CU28" s="943"/>
      <c r="CV28" s="943"/>
      <c r="CW28" s="943"/>
      <c r="CX28" s="943"/>
      <c r="CY28" s="943"/>
      <c r="CZ28" s="943"/>
    </row>
    <row r="29" s="603" customFormat="true" ht="15" customHeight="true" x14ac:dyDescent="0.2">
      <c r="A29" s="1132" t="s">
        <v>58</v>
      </c>
      <c r="B29" s="427" t="s">
        <v>50</v>
      </c>
      <c r="C29" s="174">
        <v>28.2</v>
      </c>
      <c r="D29" s="173">
        <v>42.2</v>
      </c>
      <c r="E29" s="173">
        <v>53</v>
      </c>
      <c r="F29" s="173">
        <v>65.8</v>
      </c>
      <c r="G29" s="172">
        <v>87.1</v>
      </c>
      <c r="H29" s="171">
        <v>48.9</v>
      </c>
      <c r="I29" s="173">
        <v>68.8</v>
      </c>
      <c r="J29" s="173">
        <v>79.5</v>
      </c>
      <c r="K29" s="173">
        <v>88.1</v>
      </c>
      <c r="L29" s="170">
        <v>95.7</v>
      </c>
      <c r="M29" s="174">
        <v>23.4</v>
      </c>
      <c r="N29" s="173">
        <v>26.6</v>
      </c>
      <c r="O29" s="173">
        <v>37.299999999999997</v>
      </c>
      <c r="P29" s="173">
        <v>45.7</v>
      </c>
      <c r="Q29" s="172">
        <v>66.5</v>
      </c>
      <c r="R29" s="171">
        <v>99.6</v>
      </c>
      <c r="S29" s="173">
        <v>68.599999999999994</v>
      </c>
      <c r="T29" s="173">
        <v>32.799999999999997</v>
      </c>
      <c r="U29" s="173">
        <v>62</v>
      </c>
      <c r="V29" s="170">
        <v>43.7</v>
      </c>
      <c r="W29" s="885"/>
      <c r="X29" s="885"/>
      <c r="Y29" s="885"/>
      <c r="Z29" s="885"/>
      <c r="AA29" s="885"/>
      <c r="AB29" s="885"/>
      <c r="AC29" s="885"/>
      <c r="AD29" s="885"/>
      <c r="AE29" s="885"/>
      <c r="AF29" s="885"/>
      <c r="AG29" s="885"/>
      <c r="AH29" s="885"/>
      <c r="AI29" s="885"/>
      <c r="AJ29" s="885"/>
      <c r="AK29" s="885"/>
      <c r="AL29" s="885"/>
      <c r="AM29" s="885"/>
      <c r="AN29" s="885"/>
      <c r="AO29" s="885"/>
      <c r="AP29" s="885"/>
      <c r="AQ29" s="885"/>
      <c r="AR29" s="885"/>
      <c r="AS29" s="885"/>
      <c r="AT29" s="885"/>
      <c r="AU29" s="885"/>
      <c r="AV29" s="885"/>
      <c r="AW29" s="885"/>
      <c r="AX29" s="885"/>
      <c r="AY29" s="885"/>
      <c r="AZ29" s="395"/>
      <c r="BA29" s="1123" t="s">
        <v>58</v>
      </c>
      <c r="BB29" s="645" t="s">
        <v>50</v>
      </c>
      <c r="BC29" s="92" t="s">
        <v>36</v>
      </c>
      <c r="BD29" s="88" t="s">
        <v>36</v>
      </c>
      <c r="BE29" s="88" t="s">
        <v>36</v>
      </c>
      <c r="BF29" s="88" t="s">
        <v>36</v>
      </c>
      <c r="BG29" s="83" t="s">
        <v>36</v>
      </c>
      <c r="BH29" s="92" t="s">
        <v>36</v>
      </c>
      <c r="BI29" s="88" t="s">
        <v>36</v>
      </c>
      <c r="BJ29" s="88" t="s">
        <v>36</v>
      </c>
      <c r="BK29" s="88" t="s">
        <v>36</v>
      </c>
      <c r="BL29" s="83" t="s">
        <v>36</v>
      </c>
      <c r="BM29" s="92" t="s">
        <v>36</v>
      </c>
      <c r="BN29" s="88" t="s">
        <v>36</v>
      </c>
      <c r="BO29" s="88" t="s">
        <v>36</v>
      </c>
      <c r="BP29" s="88" t="s">
        <v>36</v>
      </c>
      <c r="BQ29" s="83" t="s">
        <v>36</v>
      </c>
      <c r="BR29" s="92" t="s">
        <v>36</v>
      </c>
      <c r="BS29" s="88" t="s">
        <v>36</v>
      </c>
      <c r="BT29" s="88" t="s">
        <v>36</v>
      </c>
      <c r="BU29" s="88" t="s">
        <v>36</v>
      </c>
      <c r="BV29" s="78" t="s">
        <v>36</v>
      </c>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row>
    <row r="30" s="603" customFormat="true" ht="15" customHeight="true" x14ac:dyDescent="0.2">
      <c r="A30" s="1133"/>
      <c r="B30" s="428" t="s">
        <v>49</v>
      </c>
      <c r="C30" s="169">
        <v>71.8</v>
      </c>
      <c r="D30" s="168">
        <v>57.8</v>
      </c>
      <c r="E30" s="168">
        <v>47</v>
      </c>
      <c r="F30" s="168">
        <v>34.200000000000003</v>
      </c>
      <c r="G30" s="167">
        <v>12.9</v>
      </c>
      <c r="H30" s="166">
        <v>51.1</v>
      </c>
      <c r="I30" s="168">
        <v>31.2</v>
      </c>
      <c r="J30" s="168">
        <v>20.5</v>
      </c>
      <c r="K30" s="168">
        <v>11.9</v>
      </c>
      <c r="L30" s="165">
        <v>4.3</v>
      </c>
      <c r="M30" s="169">
        <v>76.599999999999994</v>
      </c>
      <c r="N30" s="168">
        <v>73.400000000000006</v>
      </c>
      <c r="O30" s="168">
        <v>62.7</v>
      </c>
      <c r="P30" s="168">
        <v>54.3</v>
      </c>
      <c r="Q30" s="167">
        <v>33.5</v>
      </c>
      <c r="R30" s="166">
        <v>0.4</v>
      </c>
      <c r="S30" s="168">
        <v>31.4</v>
      </c>
      <c r="T30" s="168">
        <v>67.2</v>
      </c>
      <c r="U30" s="168">
        <v>38</v>
      </c>
      <c r="V30" s="165">
        <v>56.3</v>
      </c>
      <c r="W30" s="885"/>
      <c r="X30" s="885"/>
      <c r="Y30" s="885"/>
      <c r="Z30" s="885"/>
      <c r="AA30" s="885"/>
      <c r="AB30" s="885"/>
      <c r="AC30" s="885"/>
      <c r="AD30" s="885"/>
      <c r="AE30" s="885"/>
      <c r="AF30" s="885"/>
      <c r="AG30" s="885"/>
      <c r="AH30" s="885"/>
      <c r="AI30" s="885"/>
      <c r="AJ30" s="885"/>
      <c r="AK30" s="885"/>
      <c r="AL30" s="885"/>
      <c r="AM30" s="885"/>
      <c r="AN30" s="885"/>
      <c r="AO30" s="885"/>
      <c r="AP30" s="885"/>
      <c r="AQ30" s="885"/>
      <c r="AR30" s="885"/>
      <c r="AS30" s="885"/>
      <c r="AT30" s="885"/>
      <c r="AU30" s="885"/>
      <c r="AV30" s="885"/>
      <c r="AW30" s="885"/>
      <c r="AX30" s="885"/>
      <c r="AY30" s="885"/>
      <c r="AZ30" s="395"/>
      <c r="BA30" s="1124"/>
      <c r="BB30" s="643" t="s">
        <v>49</v>
      </c>
      <c r="BC30" s="91" t="s">
        <v>36</v>
      </c>
      <c r="BD30" s="87" t="s">
        <v>36</v>
      </c>
      <c r="BE30" s="87" t="s">
        <v>36</v>
      </c>
      <c r="BF30" s="87" t="s">
        <v>36</v>
      </c>
      <c r="BG30" s="82" t="s">
        <v>36</v>
      </c>
      <c r="BH30" s="91" t="s">
        <v>36</v>
      </c>
      <c r="BI30" s="87" t="s">
        <v>36</v>
      </c>
      <c r="BJ30" s="87" t="s">
        <v>36</v>
      </c>
      <c r="BK30" s="87" t="s">
        <v>36</v>
      </c>
      <c r="BL30" s="82" t="s">
        <v>36</v>
      </c>
      <c r="BM30" s="91" t="s">
        <v>36</v>
      </c>
      <c r="BN30" s="87" t="s">
        <v>36</v>
      </c>
      <c r="BO30" s="87" t="s">
        <v>36</v>
      </c>
      <c r="BP30" s="87" t="s">
        <v>36</v>
      </c>
      <c r="BQ30" s="82" t="s">
        <v>36</v>
      </c>
      <c r="BR30" s="91" t="s">
        <v>36</v>
      </c>
      <c r="BS30" s="87" t="s">
        <v>36</v>
      </c>
      <c r="BT30" s="87" t="s">
        <v>36</v>
      </c>
      <c r="BU30" s="87" t="s">
        <v>36</v>
      </c>
      <c r="BV30" s="77" t="s">
        <v>36</v>
      </c>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row>
    <row r="31" s="357" customFormat="true" ht="15" customHeight="true" x14ac:dyDescent="0.2">
      <c r="A31" s="1133" t="s">
        <v>105</v>
      </c>
      <c r="B31" s="428" t="s">
        <v>50</v>
      </c>
      <c r="C31" s="169">
        <v>27.8</v>
      </c>
      <c r="D31" s="168">
        <v>41.9</v>
      </c>
      <c r="E31" s="168">
        <v>52.7</v>
      </c>
      <c r="F31" s="168">
        <v>65.7</v>
      </c>
      <c r="G31" s="167">
        <v>87</v>
      </c>
      <c r="H31" s="166">
        <v>48.5</v>
      </c>
      <c r="I31" s="168">
        <v>68.599999999999994</v>
      </c>
      <c r="J31" s="168">
        <v>79.400000000000006</v>
      </c>
      <c r="K31" s="168">
        <v>87.7</v>
      </c>
      <c r="L31" s="165">
        <v>95.6</v>
      </c>
      <c r="M31" s="169">
        <v>22.8</v>
      </c>
      <c r="N31" s="168">
        <v>26.4</v>
      </c>
      <c r="O31" s="168">
        <v>37.1</v>
      </c>
      <c r="P31" s="168">
        <v>45.4</v>
      </c>
      <c r="Q31" s="167">
        <v>66.5</v>
      </c>
      <c r="R31" s="166">
        <v>99.5</v>
      </c>
      <c r="S31" s="168">
        <v>68.400000000000006</v>
      </c>
      <c r="T31" s="168">
        <v>32.6</v>
      </c>
      <c r="U31" s="168">
        <v>61.5</v>
      </c>
      <c r="V31" s="165">
        <v>43.5</v>
      </c>
      <c r="W31" s="885"/>
      <c r="X31" s="885"/>
      <c r="Y31" s="885"/>
      <c r="Z31" s="885"/>
      <c r="AA31" s="885"/>
      <c r="AB31" s="885"/>
      <c r="AC31" s="885"/>
      <c r="AD31" s="885"/>
      <c r="AE31" s="885"/>
      <c r="AF31" s="885"/>
      <c r="AG31" s="885"/>
      <c r="AH31" s="885"/>
      <c r="AI31" s="885"/>
      <c r="AJ31" s="885"/>
      <c r="AK31" s="885"/>
      <c r="AL31" s="885"/>
      <c r="AM31" s="885"/>
      <c r="AN31" s="885"/>
      <c r="AO31" s="885"/>
      <c r="AP31" s="885"/>
      <c r="AQ31" s="885"/>
      <c r="AR31" s="885"/>
      <c r="AS31" s="885"/>
      <c r="AT31" s="885"/>
      <c r="AU31" s="885"/>
      <c r="AV31" s="885"/>
      <c r="AW31" s="885"/>
      <c r="AX31" s="885"/>
      <c r="AY31" s="885"/>
      <c r="AZ31" s="395"/>
      <c r="BA31" s="1124" t="s">
        <v>105</v>
      </c>
      <c r="BB31" s="643" t="s">
        <v>50</v>
      </c>
      <c r="BC31" s="91" t="s">
        <v>36</v>
      </c>
      <c r="BD31" s="87" t="s">
        <v>36</v>
      </c>
      <c r="BE31" s="87" t="s">
        <v>36</v>
      </c>
      <c r="BF31" s="87" t="s">
        <v>36</v>
      </c>
      <c r="BG31" s="82" t="s">
        <v>36</v>
      </c>
      <c r="BH31" s="91" t="s">
        <v>36</v>
      </c>
      <c r="BI31" s="87" t="s">
        <v>36</v>
      </c>
      <c r="BJ31" s="87" t="s">
        <v>36</v>
      </c>
      <c r="BK31" s="87" t="s">
        <v>36</v>
      </c>
      <c r="BL31" s="82" t="s">
        <v>36</v>
      </c>
      <c r="BM31" s="91" t="s">
        <v>36</v>
      </c>
      <c r="BN31" s="87" t="s">
        <v>36</v>
      </c>
      <c r="BO31" s="87" t="s">
        <v>36</v>
      </c>
      <c r="BP31" s="87" t="s">
        <v>36</v>
      </c>
      <c r="BQ31" s="82" t="s">
        <v>36</v>
      </c>
      <c r="BR31" s="91" t="s">
        <v>36</v>
      </c>
      <c r="BS31" s="87" t="s">
        <v>36</v>
      </c>
      <c r="BT31" s="87" t="s">
        <v>36</v>
      </c>
      <c r="BU31" s="87" t="s">
        <v>36</v>
      </c>
      <c r="BV31" s="77" t="s">
        <v>36</v>
      </c>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row>
    <row r="32" s="357" customFormat="true" ht="15" customHeight="true" x14ac:dyDescent="0.2">
      <c r="A32" s="1133"/>
      <c r="B32" s="428" t="s">
        <v>49</v>
      </c>
      <c r="C32" s="169">
        <v>72.2</v>
      </c>
      <c r="D32" s="168">
        <v>58.1</v>
      </c>
      <c r="E32" s="168">
        <v>47.3</v>
      </c>
      <c r="F32" s="168">
        <v>34.299999999999997</v>
      </c>
      <c r="G32" s="167">
        <v>13</v>
      </c>
      <c r="H32" s="166">
        <v>51.5</v>
      </c>
      <c r="I32" s="168">
        <v>31.4</v>
      </c>
      <c r="J32" s="168">
        <v>20.6</v>
      </c>
      <c r="K32" s="168">
        <v>12.3</v>
      </c>
      <c r="L32" s="165">
        <v>4.4000000000000004</v>
      </c>
      <c r="M32" s="169">
        <v>77.2</v>
      </c>
      <c r="N32" s="168">
        <v>73.599999999999994</v>
      </c>
      <c r="O32" s="168">
        <v>62.9</v>
      </c>
      <c r="P32" s="168">
        <v>54.6</v>
      </c>
      <c r="Q32" s="167">
        <v>33.5</v>
      </c>
      <c r="R32" s="166">
        <v>0.5</v>
      </c>
      <c r="S32" s="168">
        <v>31.6</v>
      </c>
      <c r="T32" s="168">
        <v>67.400000000000006</v>
      </c>
      <c r="U32" s="168">
        <v>38.5</v>
      </c>
      <c r="V32" s="165">
        <v>56.5</v>
      </c>
      <c r="W32" s="885"/>
      <c r="X32" s="885"/>
      <c r="Y32" s="885"/>
      <c r="Z32" s="885"/>
      <c r="AA32" s="885"/>
      <c r="AB32" s="885"/>
      <c r="AC32" s="885"/>
      <c r="AD32" s="885"/>
      <c r="AE32" s="885"/>
      <c r="AF32" s="885"/>
      <c r="AG32" s="885"/>
      <c r="AH32" s="885"/>
      <c r="AI32" s="885"/>
      <c r="AJ32" s="885"/>
      <c r="AK32" s="885"/>
      <c r="AL32" s="885"/>
      <c r="AM32" s="885"/>
      <c r="AN32" s="885"/>
      <c r="AO32" s="885"/>
      <c r="AP32" s="885"/>
      <c r="AQ32" s="885"/>
      <c r="AR32" s="885"/>
      <c r="AS32" s="885"/>
      <c r="AT32" s="885"/>
      <c r="AU32" s="885"/>
      <c r="AV32" s="885"/>
      <c r="AW32" s="885"/>
      <c r="AX32" s="885"/>
      <c r="AY32" s="885"/>
      <c r="AZ32" s="395"/>
      <c r="BA32" s="1124"/>
      <c r="BB32" s="643" t="s">
        <v>49</v>
      </c>
      <c r="BC32" s="91" t="s">
        <v>36</v>
      </c>
      <c r="BD32" s="87" t="s">
        <v>36</v>
      </c>
      <c r="BE32" s="87" t="s">
        <v>36</v>
      </c>
      <c r="BF32" s="87" t="s">
        <v>36</v>
      </c>
      <c r="BG32" s="82" t="s">
        <v>36</v>
      </c>
      <c r="BH32" s="91" t="s">
        <v>36</v>
      </c>
      <c r="BI32" s="87" t="s">
        <v>36</v>
      </c>
      <c r="BJ32" s="87" t="s">
        <v>36</v>
      </c>
      <c r="BK32" s="87" t="s">
        <v>36</v>
      </c>
      <c r="BL32" s="82" t="s">
        <v>36</v>
      </c>
      <c r="BM32" s="91" t="s">
        <v>36</v>
      </c>
      <c r="BN32" s="87" t="s">
        <v>36</v>
      </c>
      <c r="BO32" s="87" t="s">
        <v>36</v>
      </c>
      <c r="BP32" s="87" t="s">
        <v>36</v>
      </c>
      <c r="BQ32" s="82" t="s">
        <v>36</v>
      </c>
      <c r="BR32" s="91" t="s">
        <v>36</v>
      </c>
      <c r="BS32" s="87" t="s">
        <v>36</v>
      </c>
      <c r="BT32" s="87" t="s">
        <v>36</v>
      </c>
      <c r="BU32" s="87" t="s">
        <v>36</v>
      </c>
      <c r="BV32" s="77" t="s">
        <v>36</v>
      </c>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row>
    <row r="33" s="357" customFormat="true" ht="15" customHeight="true" x14ac:dyDescent="0.2">
      <c r="A33" s="1133" t="s">
        <v>106</v>
      </c>
      <c r="B33" s="428" t="s">
        <v>50</v>
      </c>
      <c r="C33" s="107" t="s">
        <v>36</v>
      </c>
      <c r="D33" s="104" t="s">
        <v>36</v>
      </c>
      <c r="E33" s="104" t="s">
        <v>36</v>
      </c>
      <c r="F33" s="104" t="s">
        <v>36</v>
      </c>
      <c r="G33" s="101" t="s">
        <v>36</v>
      </c>
      <c r="H33" s="98" t="s">
        <v>36</v>
      </c>
      <c r="I33" s="104" t="s">
        <v>36</v>
      </c>
      <c r="J33" s="104" t="s">
        <v>36</v>
      </c>
      <c r="K33" s="104" t="s">
        <v>36</v>
      </c>
      <c r="L33" s="95" t="s">
        <v>36</v>
      </c>
      <c r="M33" s="107" t="s">
        <v>36</v>
      </c>
      <c r="N33" s="104" t="s">
        <v>36</v>
      </c>
      <c r="O33" s="104" t="s">
        <v>36</v>
      </c>
      <c r="P33" s="104" t="s">
        <v>36</v>
      </c>
      <c r="Q33" s="101" t="s">
        <v>36</v>
      </c>
      <c r="R33" s="98" t="s">
        <v>36</v>
      </c>
      <c r="S33" s="104" t="s">
        <v>36</v>
      </c>
      <c r="T33" s="104" t="s">
        <v>36</v>
      </c>
      <c r="U33" s="104" t="s">
        <v>36</v>
      </c>
      <c r="V33" s="95" t="s">
        <v>36</v>
      </c>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94"/>
      <c r="BA33" s="1124" t="s">
        <v>106</v>
      </c>
      <c r="BB33" s="643" t="s">
        <v>50</v>
      </c>
      <c r="BC33" s="91" t="s">
        <v>36</v>
      </c>
      <c r="BD33" s="87" t="s">
        <v>36</v>
      </c>
      <c r="BE33" s="87" t="s">
        <v>36</v>
      </c>
      <c r="BF33" s="87" t="s">
        <v>36</v>
      </c>
      <c r="BG33" s="82" t="s">
        <v>36</v>
      </c>
      <c r="BH33" s="91" t="s">
        <v>36</v>
      </c>
      <c r="BI33" s="87" t="s">
        <v>36</v>
      </c>
      <c r="BJ33" s="87" t="s">
        <v>36</v>
      </c>
      <c r="BK33" s="87" t="s">
        <v>36</v>
      </c>
      <c r="BL33" s="82" t="s">
        <v>36</v>
      </c>
      <c r="BM33" s="91" t="s">
        <v>36</v>
      </c>
      <c r="BN33" s="87" t="s">
        <v>36</v>
      </c>
      <c r="BO33" s="87" t="s">
        <v>36</v>
      </c>
      <c r="BP33" s="87" t="s">
        <v>36</v>
      </c>
      <c r="BQ33" s="82" t="s">
        <v>36</v>
      </c>
      <c r="BR33" s="91" t="s">
        <v>36</v>
      </c>
      <c r="BS33" s="87" t="s">
        <v>36</v>
      </c>
      <c r="BT33" s="87" t="s">
        <v>36</v>
      </c>
      <c r="BU33" s="87" t="s">
        <v>36</v>
      </c>
      <c r="BV33" s="77" t="s">
        <v>36</v>
      </c>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row>
    <row r="34" s="357" customFormat="true" ht="15" customHeight="true" x14ac:dyDescent="0.2">
      <c r="A34" s="1133"/>
      <c r="B34" s="428" t="s">
        <v>49</v>
      </c>
      <c r="C34" s="107" t="s">
        <v>36</v>
      </c>
      <c r="D34" s="104" t="s">
        <v>36</v>
      </c>
      <c r="E34" s="104" t="s">
        <v>36</v>
      </c>
      <c r="F34" s="104" t="s">
        <v>36</v>
      </c>
      <c r="G34" s="101" t="s">
        <v>36</v>
      </c>
      <c r="H34" s="98" t="s">
        <v>36</v>
      </c>
      <c r="I34" s="104" t="s">
        <v>36</v>
      </c>
      <c r="J34" s="104" t="s">
        <v>36</v>
      </c>
      <c r="K34" s="104" t="s">
        <v>36</v>
      </c>
      <c r="L34" s="95" t="s">
        <v>36</v>
      </c>
      <c r="M34" s="107" t="s">
        <v>36</v>
      </c>
      <c r="N34" s="104" t="s">
        <v>36</v>
      </c>
      <c r="O34" s="104" t="s">
        <v>36</v>
      </c>
      <c r="P34" s="104" t="s">
        <v>36</v>
      </c>
      <c r="Q34" s="101" t="s">
        <v>36</v>
      </c>
      <c r="R34" s="98" t="s">
        <v>36</v>
      </c>
      <c r="S34" s="104" t="s">
        <v>36</v>
      </c>
      <c r="T34" s="104" t="s">
        <v>36</v>
      </c>
      <c r="U34" s="104" t="s">
        <v>36</v>
      </c>
      <c r="V34" s="95" t="s">
        <v>36</v>
      </c>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94"/>
      <c r="BA34" s="1124"/>
      <c r="BB34" s="643" t="s">
        <v>49</v>
      </c>
      <c r="BC34" s="91" t="s">
        <v>36</v>
      </c>
      <c r="BD34" s="87" t="s">
        <v>36</v>
      </c>
      <c r="BE34" s="87" t="s">
        <v>36</v>
      </c>
      <c r="BF34" s="87" t="s">
        <v>36</v>
      </c>
      <c r="BG34" s="82" t="s">
        <v>36</v>
      </c>
      <c r="BH34" s="91" t="s">
        <v>36</v>
      </c>
      <c r="BI34" s="87" t="s">
        <v>36</v>
      </c>
      <c r="BJ34" s="87" t="s">
        <v>36</v>
      </c>
      <c r="BK34" s="87" t="s">
        <v>36</v>
      </c>
      <c r="BL34" s="82" t="s">
        <v>36</v>
      </c>
      <c r="BM34" s="91" t="s">
        <v>36</v>
      </c>
      <c r="BN34" s="87" t="s">
        <v>36</v>
      </c>
      <c r="BO34" s="87" t="s">
        <v>36</v>
      </c>
      <c r="BP34" s="87" t="s">
        <v>36</v>
      </c>
      <c r="BQ34" s="82" t="s">
        <v>36</v>
      </c>
      <c r="BR34" s="91" t="s">
        <v>36</v>
      </c>
      <c r="BS34" s="87" t="s">
        <v>36</v>
      </c>
      <c r="BT34" s="87" t="s">
        <v>36</v>
      </c>
      <c r="BU34" s="87" t="s">
        <v>36</v>
      </c>
      <c r="BV34" s="77" t="s">
        <v>36</v>
      </c>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row>
    <row r="35" s="603" customFormat="true" ht="15" customHeight="true" x14ac:dyDescent="0.2">
      <c r="A35" s="1133" t="s">
        <v>56</v>
      </c>
      <c r="B35" s="428" t="s">
        <v>50</v>
      </c>
      <c r="C35" s="169">
        <v>97.8</v>
      </c>
      <c r="D35" s="168">
        <v>98.8</v>
      </c>
      <c r="E35" s="168">
        <v>98.9</v>
      </c>
      <c r="F35" s="168">
        <v>99.6</v>
      </c>
      <c r="G35" s="167">
        <v>99.7</v>
      </c>
      <c r="H35" s="166">
        <v>97.5</v>
      </c>
      <c r="I35" s="168">
        <v>99</v>
      </c>
      <c r="J35" s="168">
        <v>99.7</v>
      </c>
      <c r="K35" s="168">
        <v>99.6</v>
      </c>
      <c r="L35" s="165">
        <v>99.7</v>
      </c>
      <c r="M35" s="169">
        <v>97.7</v>
      </c>
      <c r="N35" s="168">
        <v>98.8</v>
      </c>
      <c r="O35" s="168">
        <v>99</v>
      </c>
      <c r="P35" s="168">
        <v>99.1</v>
      </c>
      <c r="Q35" s="167">
        <v>99.8</v>
      </c>
      <c r="R35" s="166">
        <v>99.9</v>
      </c>
      <c r="S35" s="168">
        <v>99.7</v>
      </c>
      <c r="T35" s="168">
        <v>99</v>
      </c>
      <c r="U35" s="168">
        <v>96.7</v>
      </c>
      <c r="V35" s="165">
        <v>99.2</v>
      </c>
      <c r="W35" s="885"/>
      <c r="X35" s="885"/>
      <c r="Y35" s="885"/>
      <c r="Z35" s="885"/>
      <c r="AA35" s="885"/>
      <c r="AB35" s="885"/>
      <c r="AC35" s="885"/>
      <c r="AD35" s="885"/>
      <c r="AE35" s="885"/>
      <c r="AF35" s="885"/>
      <c r="AG35" s="885"/>
      <c r="AH35" s="885"/>
      <c r="AI35" s="885"/>
      <c r="AJ35" s="885"/>
      <c r="AK35" s="885"/>
      <c r="AL35" s="885"/>
      <c r="AM35" s="885"/>
      <c r="AN35" s="885"/>
      <c r="AO35" s="885"/>
      <c r="AP35" s="885"/>
      <c r="AQ35" s="885"/>
      <c r="AR35" s="885"/>
      <c r="AS35" s="885"/>
      <c r="AT35" s="885"/>
      <c r="AU35" s="885"/>
      <c r="AV35" s="885"/>
      <c r="AW35" s="885"/>
      <c r="AX35" s="885"/>
      <c r="AY35" s="885"/>
      <c r="AZ35" s="395"/>
      <c r="BA35" s="1124" t="s">
        <v>56</v>
      </c>
      <c r="BB35" s="643" t="s">
        <v>50</v>
      </c>
      <c r="BC35" s="91" t="s">
        <v>36</v>
      </c>
      <c r="BD35" s="87" t="s">
        <v>36</v>
      </c>
      <c r="BE35" s="87" t="s">
        <v>36</v>
      </c>
      <c r="BF35" s="87" t="s">
        <v>36</v>
      </c>
      <c r="BG35" s="82" t="s">
        <v>36</v>
      </c>
      <c r="BH35" s="91" t="s">
        <v>36</v>
      </c>
      <c r="BI35" s="87" t="s">
        <v>36</v>
      </c>
      <c r="BJ35" s="87" t="s">
        <v>36</v>
      </c>
      <c r="BK35" s="87" t="s">
        <v>36</v>
      </c>
      <c r="BL35" s="82" t="s">
        <v>36</v>
      </c>
      <c r="BM35" s="91" t="s">
        <v>36</v>
      </c>
      <c r="BN35" s="87" t="s">
        <v>36</v>
      </c>
      <c r="BO35" s="87" t="s">
        <v>36</v>
      </c>
      <c r="BP35" s="87" t="s">
        <v>36</v>
      </c>
      <c r="BQ35" s="82" t="s">
        <v>36</v>
      </c>
      <c r="BR35" s="91" t="s">
        <v>36</v>
      </c>
      <c r="BS35" s="87" t="s">
        <v>36</v>
      </c>
      <c r="BT35" s="87" t="s">
        <v>36</v>
      </c>
      <c r="BU35" s="87" t="s">
        <v>36</v>
      </c>
      <c r="BV35" s="77" t="s">
        <v>36</v>
      </c>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row>
    <row r="36" s="603" customFormat="true" ht="15" customHeight="true" x14ac:dyDescent="0.2">
      <c r="A36" s="1133"/>
      <c r="B36" s="428" t="s">
        <v>49</v>
      </c>
      <c r="C36" s="169">
        <v>2.2000000000000002</v>
      </c>
      <c r="D36" s="168">
        <v>1.2</v>
      </c>
      <c r="E36" s="168">
        <v>1.1000000000000001</v>
      </c>
      <c r="F36" s="168">
        <v>0.4</v>
      </c>
      <c r="G36" s="167">
        <v>0.3</v>
      </c>
      <c r="H36" s="166">
        <v>2.5</v>
      </c>
      <c r="I36" s="168">
        <v>1</v>
      </c>
      <c r="J36" s="168">
        <v>0.3</v>
      </c>
      <c r="K36" s="168">
        <v>0.4</v>
      </c>
      <c r="L36" s="165">
        <v>0.3</v>
      </c>
      <c r="M36" s="169">
        <v>2.2999999999999998</v>
      </c>
      <c r="N36" s="168">
        <v>1.2</v>
      </c>
      <c r="O36" s="168">
        <v>1</v>
      </c>
      <c r="P36" s="168">
        <v>0.9</v>
      </c>
      <c r="Q36" s="167">
        <v>0.2</v>
      </c>
      <c r="R36" s="166">
        <v>0.1</v>
      </c>
      <c r="S36" s="168">
        <v>0.3</v>
      </c>
      <c r="T36" s="168">
        <v>1</v>
      </c>
      <c r="U36" s="168">
        <v>3.3</v>
      </c>
      <c r="V36" s="165">
        <v>0.8</v>
      </c>
      <c r="W36" s="885"/>
      <c r="X36" s="885"/>
      <c r="Y36" s="885"/>
      <c r="Z36" s="885"/>
      <c r="AA36" s="885"/>
      <c r="AB36" s="885"/>
      <c r="AC36" s="885"/>
      <c r="AD36" s="885"/>
      <c r="AE36" s="885"/>
      <c r="AF36" s="885"/>
      <c r="AG36" s="885"/>
      <c r="AH36" s="885"/>
      <c r="AI36" s="885"/>
      <c r="AJ36" s="885"/>
      <c r="AK36" s="885"/>
      <c r="AL36" s="885"/>
      <c r="AM36" s="885"/>
      <c r="AN36" s="885"/>
      <c r="AO36" s="885"/>
      <c r="AP36" s="885"/>
      <c r="AQ36" s="885"/>
      <c r="AR36" s="885"/>
      <c r="AS36" s="885"/>
      <c r="AT36" s="885"/>
      <c r="AU36" s="885"/>
      <c r="AV36" s="885"/>
      <c r="AW36" s="885"/>
      <c r="AX36" s="885"/>
      <c r="AY36" s="885"/>
      <c r="AZ36" s="395"/>
      <c r="BA36" s="1124"/>
      <c r="BB36" s="643" t="s">
        <v>49</v>
      </c>
      <c r="BC36" s="91" t="s">
        <v>36</v>
      </c>
      <c r="BD36" s="87" t="s">
        <v>36</v>
      </c>
      <c r="BE36" s="87" t="s">
        <v>36</v>
      </c>
      <c r="BF36" s="87" t="s">
        <v>36</v>
      </c>
      <c r="BG36" s="82" t="s">
        <v>36</v>
      </c>
      <c r="BH36" s="91" t="s">
        <v>36</v>
      </c>
      <c r="BI36" s="87" t="s">
        <v>36</v>
      </c>
      <c r="BJ36" s="87" t="s">
        <v>36</v>
      </c>
      <c r="BK36" s="87" t="s">
        <v>36</v>
      </c>
      <c r="BL36" s="82" t="s">
        <v>36</v>
      </c>
      <c r="BM36" s="91" t="s">
        <v>36</v>
      </c>
      <c r="BN36" s="87" t="s">
        <v>36</v>
      </c>
      <c r="BO36" s="87" t="s">
        <v>36</v>
      </c>
      <c r="BP36" s="87" t="s">
        <v>36</v>
      </c>
      <c r="BQ36" s="82" t="s">
        <v>36</v>
      </c>
      <c r="BR36" s="91" t="s">
        <v>36</v>
      </c>
      <c r="BS36" s="87" t="s">
        <v>36</v>
      </c>
      <c r="BT36" s="87" t="s">
        <v>36</v>
      </c>
      <c r="BU36" s="87" t="s">
        <v>36</v>
      </c>
      <c r="BV36" s="77" t="s">
        <v>36</v>
      </c>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row>
    <row r="37" s="603" customFormat="true" ht="15" customHeight="true" x14ac:dyDescent="0.2">
      <c r="A37" s="1133" t="s">
        <v>165</v>
      </c>
      <c r="B37" s="428" t="s">
        <v>50</v>
      </c>
      <c r="C37" s="169">
        <v>95.1</v>
      </c>
      <c r="D37" s="168">
        <v>96.9</v>
      </c>
      <c r="E37" s="168">
        <v>97.3</v>
      </c>
      <c r="F37" s="168">
        <v>98.8</v>
      </c>
      <c r="G37" s="167">
        <v>99.6</v>
      </c>
      <c r="H37" s="166">
        <v>95.8</v>
      </c>
      <c r="I37" s="168">
        <v>97.5</v>
      </c>
      <c r="J37" s="168">
        <v>99.4</v>
      </c>
      <c r="K37" s="168">
        <v>99.3</v>
      </c>
      <c r="L37" s="165">
        <v>99.7</v>
      </c>
      <c r="M37" s="169">
        <v>94.3</v>
      </c>
      <c r="N37" s="168">
        <v>97.1</v>
      </c>
      <c r="O37" s="168">
        <v>97.1</v>
      </c>
      <c r="P37" s="168">
        <v>97.4</v>
      </c>
      <c r="Q37" s="167">
        <v>99.1</v>
      </c>
      <c r="R37" s="166">
        <v>99.9</v>
      </c>
      <c r="S37" s="168">
        <v>99.4</v>
      </c>
      <c r="T37" s="168">
        <v>98.5</v>
      </c>
      <c r="U37" s="168">
        <v>94.2</v>
      </c>
      <c r="V37" s="165">
        <v>93.7</v>
      </c>
      <c r="W37" s="885"/>
      <c r="X37" s="885"/>
      <c r="Y37" s="885"/>
      <c r="Z37" s="885"/>
      <c r="AA37" s="885"/>
      <c r="AB37" s="885"/>
      <c r="AC37" s="885"/>
      <c r="AD37" s="885"/>
      <c r="AE37" s="885"/>
      <c r="AF37" s="885"/>
      <c r="AG37" s="885"/>
      <c r="AH37" s="885"/>
      <c r="AI37" s="885"/>
      <c r="AJ37" s="885"/>
      <c r="AK37" s="885"/>
      <c r="AL37" s="885"/>
      <c r="AM37" s="885"/>
      <c r="AN37" s="885"/>
      <c r="AO37" s="885"/>
      <c r="AP37" s="885"/>
      <c r="AQ37" s="885"/>
      <c r="AR37" s="885"/>
      <c r="AS37" s="885"/>
      <c r="AT37" s="885"/>
      <c r="AU37" s="885"/>
      <c r="AV37" s="885"/>
      <c r="AW37" s="885"/>
      <c r="AX37" s="885"/>
      <c r="AY37" s="885"/>
      <c r="AZ37" s="395"/>
      <c r="BA37" s="1124" t="s">
        <v>127</v>
      </c>
      <c r="BB37" s="643" t="s">
        <v>50</v>
      </c>
      <c r="BC37" s="91" t="s">
        <v>36</v>
      </c>
      <c r="BD37" s="87" t="s">
        <v>36</v>
      </c>
      <c r="BE37" s="87" t="s">
        <v>36</v>
      </c>
      <c r="BF37" s="87" t="s">
        <v>36</v>
      </c>
      <c r="BG37" s="82" t="s">
        <v>36</v>
      </c>
      <c r="BH37" s="91" t="s">
        <v>36</v>
      </c>
      <c r="BI37" s="87" t="s">
        <v>36</v>
      </c>
      <c r="BJ37" s="87" t="s">
        <v>36</v>
      </c>
      <c r="BK37" s="87" t="s">
        <v>36</v>
      </c>
      <c r="BL37" s="82" t="s">
        <v>36</v>
      </c>
      <c r="BM37" s="91" t="s">
        <v>36</v>
      </c>
      <c r="BN37" s="87" t="s">
        <v>36</v>
      </c>
      <c r="BO37" s="87" t="s">
        <v>36</v>
      </c>
      <c r="BP37" s="87" t="s">
        <v>36</v>
      </c>
      <c r="BQ37" s="82" t="s">
        <v>36</v>
      </c>
      <c r="BR37" s="91" t="s">
        <v>36</v>
      </c>
      <c r="BS37" s="87" t="s">
        <v>36</v>
      </c>
      <c r="BT37" s="87" t="s">
        <v>36</v>
      </c>
      <c r="BU37" s="87" t="s">
        <v>36</v>
      </c>
      <c r="BV37" s="77" t="s">
        <v>36</v>
      </c>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row>
    <row r="38" s="603" customFormat="true" ht="15" customHeight="true" x14ac:dyDescent="0.2">
      <c r="A38" s="1133"/>
      <c r="B38" s="428" t="s">
        <v>49</v>
      </c>
      <c r="C38" s="169">
        <v>4.9000000000000004</v>
      </c>
      <c r="D38" s="168">
        <v>3.1</v>
      </c>
      <c r="E38" s="168">
        <v>2.7</v>
      </c>
      <c r="F38" s="168">
        <v>1.2</v>
      </c>
      <c r="G38" s="167">
        <v>0.4</v>
      </c>
      <c r="H38" s="166">
        <v>4.2</v>
      </c>
      <c r="I38" s="168">
        <v>2.5</v>
      </c>
      <c r="J38" s="168">
        <v>0.6</v>
      </c>
      <c r="K38" s="168">
        <v>0.7</v>
      </c>
      <c r="L38" s="165">
        <v>0.3</v>
      </c>
      <c r="M38" s="169">
        <v>5.7</v>
      </c>
      <c r="N38" s="168">
        <v>2.9</v>
      </c>
      <c r="O38" s="168">
        <v>2.9</v>
      </c>
      <c r="P38" s="168">
        <v>2.6</v>
      </c>
      <c r="Q38" s="167">
        <v>0.9</v>
      </c>
      <c r="R38" s="166">
        <v>0.1</v>
      </c>
      <c r="S38" s="168">
        <v>0.6</v>
      </c>
      <c r="T38" s="168">
        <v>1.5</v>
      </c>
      <c r="U38" s="168">
        <v>5.8</v>
      </c>
      <c r="V38" s="165">
        <v>6.3</v>
      </c>
      <c r="W38" s="885"/>
      <c r="X38" s="885"/>
      <c r="Y38" s="885"/>
      <c r="Z38" s="885"/>
      <c r="AA38" s="885"/>
      <c r="AB38" s="885"/>
      <c r="AC38" s="885"/>
      <c r="AD38" s="885"/>
      <c r="AE38" s="885"/>
      <c r="AF38" s="885"/>
      <c r="AG38" s="885"/>
      <c r="AH38" s="885"/>
      <c r="AI38" s="885"/>
      <c r="AJ38" s="885"/>
      <c r="AK38" s="885"/>
      <c r="AL38" s="885"/>
      <c r="AM38" s="885"/>
      <c r="AN38" s="885"/>
      <c r="AO38" s="885"/>
      <c r="AP38" s="885"/>
      <c r="AQ38" s="885"/>
      <c r="AR38" s="885"/>
      <c r="AS38" s="885"/>
      <c r="AT38" s="885"/>
      <c r="AU38" s="885"/>
      <c r="AV38" s="885"/>
      <c r="AW38" s="885"/>
      <c r="AX38" s="885"/>
      <c r="AY38" s="885"/>
      <c r="AZ38" s="395"/>
      <c r="BA38" s="1124"/>
      <c r="BB38" s="643" t="s">
        <v>49</v>
      </c>
      <c r="BC38" s="91" t="s">
        <v>36</v>
      </c>
      <c r="BD38" s="87" t="s">
        <v>36</v>
      </c>
      <c r="BE38" s="87" t="s">
        <v>36</v>
      </c>
      <c r="BF38" s="87" t="s">
        <v>36</v>
      </c>
      <c r="BG38" s="82" t="s">
        <v>36</v>
      </c>
      <c r="BH38" s="91" t="s">
        <v>36</v>
      </c>
      <c r="BI38" s="87" t="s">
        <v>36</v>
      </c>
      <c r="BJ38" s="87" t="s">
        <v>36</v>
      </c>
      <c r="BK38" s="87" t="s">
        <v>36</v>
      </c>
      <c r="BL38" s="82" t="s">
        <v>36</v>
      </c>
      <c r="BM38" s="91" t="s">
        <v>36</v>
      </c>
      <c r="BN38" s="87" t="s">
        <v>36</v>
      </c>
      <c r="BO38" s="87" t="s">
        <v>36</v>
      </c>
      <c r="BP38" s="87" t="s">
        <v>36</v>
      </c>
      <c r="BQ38" s="82" t="s">
        <v>36</v>
      </c>
      <c r="BR38" s="91" t="s">
        <v>36</v>
      </c>
      <c r="BS38" s="87" t="s">
        <v>36</v>
      </c>
      <c r="BT38" s="87" t="s">
        <v>36</v>
      </c>
      <c r="BU38" s="87" t="s">
        <v>36</v>
      </c>
      <c r="BV38" s="77" t="s">
        <v>36</v>
      </c>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row>
    <row r="39" s="357" customFormat="true" ht="15" customHeight="true" x14ac:dyDescent="0.2">
      <c r="A39" s="1133" t="s">
        <v>124</v>
      </c>
      <c r="B39" s="428" t="s">
        <v>50</v>
      </c>
      <c r="C39" s="107" t="s">
        <v>36</v>
      </c>
      <c r="D39" s="104" t="s">
        <v>36</v>
      </c>
      <c r="E39" s="104" t="s">
        <v>36</v>
      </c>
      <c r="F39" s="104" t="s">
        <v>36</v>
      </c>
      <c r="G39" s="101" t="s">
        <v>36</v>
      </c>
      <c r="H39" s="98" t="s">
        <v>36</v>
      </c>
      <c r="I39" s="104" t="s">
        <v>36</v>
      </c>
      <c r="J39" s="104" t="s">
        <v>36</v>
      </c>
      <c r="K39" s="104" t="s">
        <v>36</v>
      </c>
      <c r="L39" s="95" t="s">
        <v>36</v>
      </c>
      <c r="M39" s="107" t="s">
        <v>36</v>
      </c>
      <c r="N39" s="104" t="s">
        <v>36</v>
      </c>
      <c r="O39" s="104" t="s">
        <v>36</v>
      </c>
      <c r="P39" s="104" t="s">
        <v>36</v>
      </c>
      <c r="Q39" s="101" t="s">
        <v>36</v>
      </c>
      <c r="R39" s="98" t="s">
        <v>36</v>
      </c>
      <c r="S39" s="104" t="s">
        <v>36</v>
      </c>
      <c r="T39" s="104" t="s">
        <v>36</v>
      </c>
      <c r="U39" s="104" t="s">
        <v>36</v>
      </c>
      <c r="V39" s="95" t="s">
        <v>36</v>
      </c>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94"/>
      <c r="BA39" s="1124" t="s">
        <v>124</v>
      </c>
      <c r="BB39" s="643" t="s">
        <v>50</v>
      </c>
      <c r="BC39" s="91" t="s">
        <v>36</v>
      </c>
      <c r="BD39" s="87" t="s">
        <v>36</v>
      </c>
      <c r="BE39" s="87" t="s">
        <v>36</v>
      </c>
      <c r="BF39" s="87" t="s">
        <v>36</v>
      </c>
      <c r="BG39" s="82" t="s">
        <v>36</v>
      </c>
      <c r="BH39" s="91" t="s">
        <v>36</v>
      </c>
      <c r="BI39" s="87" t="s">
        <v>36</v>
      </c>
      <c r="BJ39" s="87" t="s">
        <v>36</v>
      </c>
      <c r="BK39" s="87" t="s">
        <v>36</v>
      </c>
      <c r="BL39" s="82" t="s">
        <v>36</v>
      </c>
      <c r="BM39" s="91" t="s">
        <v>36</v>
      </c>
      <c r="BN39" s="87" t="s">
        <v>36</v>
      </c>
      <c r="BO39" s="87" t="s">
        <v>36</v>
      </c>
      <c r="BP39" s="87" t="s">
        <v>36</v>
      </c>
      <c r="BQ39" s="82" t="s">
        <v>36</v>
      </c>
      <c r="BR39" s="91" t="s">
        <v>36</v>
      </c>
      <c r="BS39" s="87" t="s">
        <v>36</v>
      </c>
      <c r="BT39" s="87" t="s">
        <v>36</v>
      </c>
      <c r="BU39" s="87" t="s">
        <v>36</v>
      </c>
      <c r="BV39" s="77" t="s">
        <v>36</v>
      </c>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row>
    <row r="40" s="357" customFormat="true" ht="15" customHeight="true" x14ac:dyDescent="0.2">
      <c r="A40" s="1133"/>
      <c r="B40" s="428" t="s">
        <v>49</v>
      </c>
      <c r="C40" s="107" t="s">
        <v>36</v>
      </c>
      <c r="D40" s="104" t="s">
        <v>36</v>
      </c>
      <c r="E40" s="104" t="s">
        <v>36</v>
      </c>
      <c r="F40" s="104" t="s">
        <v>36</v>
      </c>
      <c r="G40" s="101" t="s">
        <v>36</v>
      </c>
      <c r="H40" s="98" t="s">
        <v>36</v>
      </c>
      <c r="I40" s="104" t="s">
        <v>36</v>
      </c>
      <c r="J40" s="104" t="s">
        <v>36</v>
      </c>
      <c r="K40" s="104" t="s">
        <v>36</v>
      </c>
      <c r="L40" s="95" t="s">
        <v>36</v>
      </c>
      <c r="M40" s="107" t="s">
        <v>36</v>
      </c>
      <c r="N40" s="104" t="s">
        <v>36</v>
      </c>
      <c r="O40" s="104" t="s">
        <v>36</v>
      </c>
      <c r="P40" s="104" t="s">
        <v>36</v>
      </c>
      <c r="Q40" s="101" t="s">
        <v>36</v>
      </c>
      <c r="R40" s="98" t="s">
        <v>36</v>
      </c>
      <c r="S40" s="104" t="s">
        <v>36</v>
      </c>
      <c r="T40" s="104" t="s">
        <v>36</v>
      </c>
      <c r="U40" s="104" t="s">
        <v>36</v>
      </c>
      <c r="V40" s="95" t="s">
        <v>36</v>
      </c>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94"/>
      <c r="BA40" s="1124"/>
      <c r="BB40" s="643" t="s">
        <v>49</v>
      </c>
      <c r="BC40" s="91" t="s">
        <v>36</v>
      </c>
      <c r="BD40" s="87" t="s">
        <v>36</v>
      </c>
      <c r="BE40" s="87" t="s">
        <v>36</v>
      </c>
      <c r="BF40" s="87" t="s">
        <v>36</v>
      </c>
      <c r="BG40" s="82" t="s">
        <v>36</v>
      </c>
      <c r="BH40" s="91" t="s">
        <v>36</v>
      </c>
      <c r="BI40" s="87" t="s">
        <v>36</v>
      </c>
      <c r="BJ40" s="87" t="s">
        <v>36</v>
      </c>
      <c r="BK40" s="87" t="s">
        <v>36</v>
      </c>
      <c r="BL40" s="82" t="s">
        <v>36</v>
      </c>
      <c r="BM40" s="91" t="s">
        <v>36</v>
      </c>
      <c r="BN40" s="87" t="s">
        <v>36</v>
      </c>
      <c r="BO40" s="87" t="s">
        <v>36</v>
      </c>
      <c r="BP40" s="87" t="s">
        <v>36</v>
      </c>
      <c r="BQ40" s="82" t="s">
        <v>36</v>
      </c>
      <c r="BR40" s="91" t="s">
        <v>36</v>
      </c>
      <c r="BS40" s="87" t="s">
        <v>36</v>
      </c>
      <c r="BT40" s="87" t="s">
        <v>36</v>
      </c>
      <c r="BU40" s="87" t="s">
        <v>36</v>
      </c>
      <c r="BV40" s="77" t="s">
        <v>36</v>
      </c>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row>
    <row r="41" s="603" customFormat="true" ht="15" customHeight="true" x14ac:dyDescent="0.2">
      <c r="A41" s="1133" t="s">
        <v>57</v>
      </c>
      <c r="B41" s="428" t="s">
        <v>50</v>
      </c>
      <c r="C41" s="169">
        <v>0.1</v>
      </c>
      <c r="D41" s="168">
        <v>0</v>
      </c>
      <c r="E41" s="168">
        <v>0.1</v>
      </c>
      <c r="F41" s="168">
        <v>0.1</v>
      </c>
      <c r="G41" s="167">
        <v>0</v>
      </c>
      <c r="H41" s="166">
        <v>0</v>
      </c>
      <c r="I41" s="168">
        <v>0.1</v>
      </c>
      <c r="J41" s="168">
        <v>0</v>
      </c>
      <c r="K41" s="168">
        <v>0.1</v>
      </c>
      <c r="L41" s="165">
        <v>0</v>
      </c>
      <c r="M41" s="169">
        <v>0.1</v>
      </c>
      <c r="N41" s="168">
        <v>0</v>
      </c>
      <c r="O41" s="168">
        <v>0.2</v>
      </c>
      <c r="P41" s="168">
        <v>0</v>
      </c>
      <c r="Q41" s="167">
        <v>0.1</v>
      </c>
      <c r="R41" s="166">
        <v>0</v>
      </c>
      <c r="S41" s="168">
        <v>0.1</v>
      </c>
      <c r="T41" s="168">
        <v>0</v>
      </c>
      <c r="U41" s="168">
        <v>0.1</v>
      </c>
      <c r="V41" s="165">
        <v>0.1</v>
      </c>
      <c r="W41" s="885"/>
      <c r="X41" s="885"/>
      <c r="Y41" s="885"/>
      <c r="Z41" s="885"/>
      <c r="AA41" s="885"/>
      <c r="AB41" s="885"/>
      <c r="AC41" s="885"/>
      <c r="AD41" s="885"/>
      <c r="AE41" s="885"/>
      <c r="AF41" s="885"/>
      <c r="AG41" s="885"/>
      <c r="AH41" s="885"/>
      <c r="AI41" s="885"/>
      <c r="AJ41" s="885"/>
      <c r="AK41" s="885"/>
      <c r="AL41" s="885"/>
      <c r="AM41" s="885"/>
      <c r="AN41" s="885"/>
      <c r="AO41" s="885"/>
      <c r="AP41" s="885"/>
      <c r="AQ41" s="885"/>
      <c r="AR41" s="885"/>
      <c r="AS41" s="885"/>
      <c r="AT41" s="885"/>
      <c r="AU41" s="885"/>
      <c r="AV41" s="885"/>
      <c r="AW41" s="885"/>
      <c r="AX41" s="885"/>
      <c r="AY41" s="885"/>
      <c r="AZ41" s="395"/>
      <c r="BA41" s="1124" t="s">
        <v>57</v>
      </c>
      <c r="BB41" s="643" t="s">
        <v>50</v>
      </c>
      <c r="BC41" s="91" t="s">
        <v>36</v>
      </c>
      <c r="BD41" s="87" t="s">
        <v>36</v>
      </c>
      <c r="BE41" s="87" t="s">
        <v>36</v>
      </c>
      <c r="BF41" s="87" t="s">
        <v>36</v>
      </c>
      <c r="BG41" s="82" t="s">
        <v>36</v>
      </c>
      <c r="BH41" s="91" t="s">
        <v>36</v>
      </c>
      <c r="BI41" s="87" t="s">
        <v>36</v>
      </c>
      <c r="BJ41" s="87" t="s">
        <v>36</v>
      </c>
      <c r="BK41" s="87" t="s">
        <v>36</v>
      </c>
      <c r="BL41" s="82" t="s">
        <v>36</v>
      </c>
      <c r="BM41" s="91" t="s">
        <v>36</v>
      </c>
      <c r="BN41" s="87" t="s">
        <v>36</v>
      </c>
      <c r="BO41" s="87" t="s">
        <v>36</v>
      </c>
      <c r="BP41" s="87" t="s">
        <v>36</v>
      </c>
      <c r="BQ41" s="82" t="s">
        <v>36</v>
      </c>
      <c r="BR41" s="91" t="s">
        <v>36</v>
      </c>
      <c r="BS41" s="87" t="s">
        <v>36</v>
      </c>
      <c r="BT41" s="87" t="s">
        <v>36</v>
      </c>
      <c r="BU41" s="87" t="s">
        <v>36</v>
      </c>
      <c r="BV41" s="77" t="s">
        <v>36</v>
      </c>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row>
    <row r="42" s="603" customFormat="true" ht="15" customHeight="true" x14ac:dyDescent="0.2">
      <c r="A42" s="1133"/>
      <c r="B42" s="428" t="s">
        <v>49</v>
      </c>
      <c r="C42" s="169">
        <v>99.9</v>
      </c>
      <c r="D42" s="168">
        <v>100</v>
      </c>
      <c r="E42" s="168">
        <v>99.9</v>
      </c>
      <c r="F42" s="168">
        <v>99.9</v>
      </c>
      <c r="G42" s="167">
        <v>100</v>
      </c>
      <c r="H42" s="166">
        <v>100</v>
      </c>
      <c r="I42" s="168">
        <v>99.9</v>
      </c>
      <c r="J42" s="168">
        <v>100</v>
      </c>
      <c r="K42" s="168">
        <v>99.9</v>
      </c>
      <c r="L42" s="165">
        <v>100</v>
      </c>
      <c r="M42" s="169">
        <v>99.9</v>
      </c>
      <c r="N42" s="168">
        <v>100</v>
      </c>
      <c r="O42" s="168">
        <v>99.8</v>
      </c>
      <c r="P42" s="168">
        <v>100</v>
      </c>
      <c r="Q42" s="167">
        <v>99.9</v>
      </c>
      <c r="R42" s="166">
        <v>100</v>
      </c>
      <c r="S42" s="168">
        <v>99.9</v>
      </c>
      <c r="T42" s="168">
        <v>100</v>
      </c>
      <c r="U42" s="168">
        <v>99.9</v>
      </c>
      <c r="V42" s="165">
        <v>99.9</v>
      </c>
      <c r="W42" s="885"/>
      <c r="X42" s="885"/>
      <c r="Y42" s="885"/>
      <c r="Z42" s="885"/>
      <c r="AA42" s="885"/>
      <c r="AB42" s="885"/>
      <c r="AC42" s="885"/>
      <c r="AD42" s="885"/>
      <c r="AE42" s="885"/>
      <c r="AF42" s="885"/>
      <c r="AG42" s="885"/>
      <c r="AH42" s="885"/>
      <c r="AI42" s="885"/>
      <c r="AJ42" s="885"/>
      <c r="AK42" s="885"/>
      <c r="AL42" s="885"/>
      <c r="AM42" s="885"/>
      <c r="AN42" s="885"/>
      <c r="AO42" s="885"/>
      <c r="AP42" s="885"/>
      <c r="AQ42" s="885"/>
      <c r="AR42" s="885"/>
      <c r="AS42" s="885"/>
      <c r="AT42" s="885"/>
      <c r="AU42" s="885"/>
      <c r="AV42" s="885"/>
      <c r="AW42" s="885"/>
      <c r="AX42" s="885"/>
      <c r="AY42" s="885"/>
      <c r="AZ42" s="395"/>
      <c r="BA42" s="1124"/>
      <c r="BB42" s="643" t="s">
        <v>49</v>
      </c>
      <c r="BC42" s="91" t="s">
        <v>36</v>
      </c>
      <c r="BD42" s="87" t="s">
        <v>36</v>
      </c>
      <c r="BE42" s="87" t="s">
        <v>36</v>
      </c>
      <c r="BF42" s="87" t="s">
        <v>36</v>
      </c>
      <c r="BG42" s="82" t="s">
        <v>36</v>
      </c>
      <c r="BH42" s="91" t="s">
        <v>36</v>
      </c>
      <c r="BI42" s="87" t="s">
        <v>36</v>
      </c>
      <c r="BJ42" s="87" t="s">
        <v>36</v>
      </c>
      <c r="BK42" s="87" t="s">
        <v>36</v>
      </c>
      <c r="BL42" s="82" t="s">
        <v>36</v>
      </c>
      <c r="BM42" s="91" t="s">
        <v>36</v>
      </c>
      <c r="BN42" s="87" t="s">
        <v>36</v>
      </c>
      <c r="BO42" s="87" t="s">
        <v>36</v>
      </c>
      <c r="BP42" s="87" t="s">
        <v>36</v>
      </c>
      <c r="BQ42" s="82" t="s">
        <v>36</v>
      </c>
      <c r="BR42" s="91" t="s">
        <v>36</v>
      </c>
      <c r="BS42" s="87" t="s">
        <v>36</v>
      </c>
      <c r="BT42" s="87" t="s">
        <v>36</v>
      </c>
      <c r="BU42" s="87" t="s">
        <v>36</v>
      </c>
      <c r="BV42" s="77" t="s">
        <v>36</v>
      </c>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row>
    <row r="43" s="603" customFormat="true" ht="15" customHeight="true" x14ac:dyDescent="0.2">
      <c r="A43" s="1133" t="s">
        <v>54</v>
      </c>
      <c r="B43" s="428" t="s">
        <v>50</v>
      </c>
      <c r="C43" s="107" t="s">
        <v>36</v>
      </c>
      <c r="D43" s="104" t="s">
        <v>36</v>
      </c>
      <c r="E43" s="104" t="s">
        <v>36</v>
      </c>
      <c r="F43" s="104" t="s">
        <v>36</v>
      </c>
      <c r="G43" s="101" t="s">
        <v>36</v>
      </c>
      <c r="H43" s="98" t="s">
        <v>36</v>
      </c>
      <c r="I43" s="104" t="s">
        <v>36</v>
      </c>
      <c r="J43" s="104" t="s">
        <v>36</v>
      </c>
      <c r="K43" s="104" t="s">
        <v>36</v>
      </c>
      <c r="L43" s="95" t="s">
        <v>36</v>
      </c>
      <c r="M43" s="107" t="s">
        <v>36</v>
      </c>
      <c r="N43" s="104" t="s">
        <v>36</v>
      </c>
      <c r="O43" s="104" t="s">
        <v>36</v>
      </c>
      <c r="P43" s="104" t="s">
        <v>36</v>
      </c>
      <c r="Q43" s="101" t="s">
        <v>36</v>
      </c>
      <c r="R43" s="98" t="s">
        <v>36</v>
      </c>
      <c r="S43" s="104" t="s">
        <v>36</v>
      </c>
      <c r="T43" s="104" t="s">
        <v>36</v>
      </c>
      <c r="U43" s="104" t="s">
        <v>36</v>
      </c>
      <c r="V43" s="95" t="s">
        <v>36</v>
      </c>
      <c r="W43" s="885"/>
      <c r="X43" s="885"/>
      <c r="Y43" s="885"/>
      <c r="Z43" s="885"/>
      <c r="AA43" s="885"/>
      <c r="AB43" s="885"/>
      <c r="AC43" s="885"/>
      <c r="AD43" s="885"/>
      <c r="AE43" s="885"/>
      <c r="AF43" s="885"/>
      <c r="AG43" s="885"/>
      <c r="AH43" s="885"/>
      <c r="AI43" s="885"/>
      <c r="AJ43" s="885"/>
      <c r="AK43" s="885"/>
      <c r="AL43" s="885"/>
      <c r="AM43" s="885"/>
      <c r="AN43" s="885"/>
      <c r="AO43" s="885"/>
      <c r="AP43" s="885"/>
      <c r="AQ43" s="885"/>
      <c r="AR43" s="885"/>
      <c r="AS43" s="885"/>
      <c r="AT43" s="885"/>
      <c r="AU43" s="885"/>
      <c r="AV43" s="885"/>
      <c r="AW43" s="885"/>
      <c r="AX43" s="885"/>
      <c r="AY43" s="885"/>
      <c r="AZ43" s="395"/>
      <c r="BA43" s="1124" t="s">
        <v>54</v>
      </c>
      <c r="BB43" s="643" t="s">
        <v>50</v>
      </c>
      <c r="BC43" s="91" t="s">
        <v>36</v>
      </c>
      <c r="BD43" s="87" t="s">
        <v>36</v>
      </c>
      <c r="BE43" s="87" t="s">
        <v>36</v>
      </c>
      <c r="BF43" s="87" t="s">
        <v>36</v>
      </c>
      <c r="BG43" s="82" t="s">
        <v>36</v>
      </c>
      <c r="BH43" s="91" t="s">
        <v>36</v>
      </c>
      <c r="BI43" s="87" t="s">
        <v>36</v>
      </c>
      <c r="BJ43" s="87" t="s">
        <v>36</v>
      </c>
      <c r="BK43" s="87" t="s">
        <v>36</v>
      </c>
      <c r="BL43" s="82" t="s">
        <v>36</v>
      </c>
      <c r="BM43" s="91" t="s">
        <v>36</v>
      </c>
      <c r="BN43" s="87" t="s">
        <v>36</v>
      </c>
      <c r="BO43" s="87" t="s">
        <v>36</v>
      </c>
      <c r="BP43" s="87" t="s">
        <v>36</v>
      </c>
      <c r="BQ43" s="82" t="s">
        <v>36</v>
      </c>
      <c r="BR43" s="91" t="s">
        <v>36</v>
      </c>
      <c r="BS43" s="87" t="s">
        <v>36</v>
      </c>
      <c r="BT43" s="87" t="s">
        <v>36</v>
      </c>
      <c r="BU43" s="87" t="s">
        <v>36</v>
      </c>
      <c r="BV43" s="77" t="s">
        <v>36</v>
      </c>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row>
    <row r="44" s="603" customFormat="true" ht="15" customHeight="true" x14ac:dyDescent="0.2">
      <c r="A44" s="1133"/>
      <c r="B44" s="428" t="s">
        <v>49</v>
      </c>
      <c r="C44" s="107" t="s">
        <v>36</v>
      </c>
      <c r="D44" s="104" t="s">
        <v>36</v>
      </c>
      <c r="E44" s="104" t="s">
        <v>36</v>
      </c>
      <c r="F44" s="104" t="s">
        <v>36</v>
      </c>
      <c r="G44" s="101" t="s">
        <v>36</v>
      </c>
      <c r="H44" s="98" t="s">
        <v>36</v>
      </c>
      <c r="I44" s="104" t="s">
        <v>36</v>
      </c>
      <c r="J44" s="104" t="s">
        <v>36</v>
      </c>
      <c r="K44" s="104" t="s">
        <v>36</v>
      </c>
      <c r="L44" s="95" t="s">
        <v>36</v>
      </c>
      <c r="M44" s="107" t="s">
        <v>36</v>
      </c>
      <c r="N44" s="104" t="s">
        <v>36</v>
      </c>
      <c r="O44" s="104" t="s">
        <v>36</v>
      </c>
      <c r="P44" s="104" t="s">
        <v>36</v>
      </c>
      <c r="Q44" s="101" t="s">
        <v>36</v>
      </c>
      <c r="R44" s="98" t="s">
        <v>36</v>
      </c>
      <c r="S44" s="104" t="s">
        <v>36</v>
      </c>
      <c r="T44" s="104" t="s">
        <v>36</v>
      </c>
      <c r="U44" s="104" t="s">
        <v>36</v>
      </c>
      <c r="V44" s="95" t="s">
        <v>36</v>
      </c>
      <c r="W44" s="885"/>
      <c r="X44" s="885"/>
      <c r="Y44" s="885"/>
      <c r="Z44" s="885"/>
      <c r="AA44" s="885"/>
      <c r="AB44" s="885"/>
      <c r="AC44" s="885"/>
      <c r="AD44" s="885"/>
      <c r="AE44" s="885"/>
      <c r="AF44" s="885"/>
      <c r="AG44" s="885"/>
      <c r="AH44" s="885"/>
      <c r="AI44" s="885"/>
      <c r="AJ44" s="885"/>
      <c r="AK44" s="885"/>
      <c r="AL44" s="885"/>
      <c r="AM44" s="885"/>
      <c r="AN44" s="885"/>
      <c r="AO44" s="885"/>
      <c r="AP44" s="885"/>
      <c r="AQ44" s="885"/>
      <c r="AR44" s="885"/>
      <c r="AS44" s="885"/>
      <c r="AT44" s="885"/>
      <c r="AU44" s="885"/>
      <c r="AV44" s="885"/>
      <c r="AW44" s="885"/>
      <c r="AX44" s="885"/>
      <c r="AY44" s="885"/>
      <c r="AZ44" s="395"/>
      <c r="BA44" s="1124"/>
      <c r="BB44" s="643" t="s">
        <v>49</v>
      </c>
      <c r="BC44" s="91" t="s">
        <v>36</v>
      </c>
      <c r="BD44" s="87" t="s">
        <v>36</v>
      </c>
      <c r="BE44" s="87" t="s">
        <v>36</v>
      </c>
      <c r="BF44" s="87" t="s">
        <v>36</v>
      </c>
      <c r="BG44" s="82" t="s">
        <v>36</v>
      </c>
      <c r="BH44" s="91" t="s">
        <v>36</v>
      </c>
      <c r="BI44" s="87" t="s">
        <v>36</v>
      </c>
      <c r="BJ44" s="87" t="s">
        <v>36</v>
      </c>
      <c r="BK44" s="87" t="s">
        <v>36</v>
      </c>
      <c r="BL44" s="82" t="s">
        <v>36</v>
      </c>
      <c r="BM44" s="91" t="s">
        <v>36</v>
      </c>
      <c r="BN44" s="87" t="s">
        <v>36</v>
      </c>
      <c r="BO44" s="87" t="s">
        <v>36</v>
      </c>
      <c r="BP44" s="87" t="s">
        <v>36</v>
      </c>
      <c r="BQ44" s="82" t="s">
        <v>36</v>
      </c>
      <c r="BR44" s="91" t="s">
        <v>36</v>
      </c>
      <c r="BS44" s="87" t="s">
        <v>36</v>
      </c>
      <c r="BT44" s="87" t="s">
        <v>36</v>
      </c>
      <c r="BU44" s="87" t="s">
        <v>36</v>
      </c>
      <c r="BV44" s="77" t="s">
        <v>36</v>
      </c>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row>
    <row r="45" s="603" customFormat="true" ht="15" customHeight="true" x14ac:dyDescent="0.2">
      <c r="A45" s="1133" t="s">
        <v>53</v>
      </c>
      <c r="B45" s="428" t="s">
        <v>50</v>
      </c>
      <c r="C45" s="107" t="s">
        <v>36</v>
      </c>
      <c r="D45" s="104" t="s">
        <v>36</v>
      </c>
      <c r="E45" s="104" t="s">
        <v>36</v>
      </c>
      <c r="F45" s="104" t="s">
        <v>36</v>
      </c>
      <c r="G45" s="101" t="s">
        <v>36</v>
      </c>
      <c r="H45" s="98" t="s">
        <v>36</v>
      </c>
      <c r="I45" s="104" t="s">
        <v>36</v>
      </c>
      <c r="J45" s="104" t="s">
        <v>36</v>
      </c>
      <c r="K45" s="104" t="s">
        <v>36</v>
      </c>
      <c r="L45" s="95" t="s">
        <v>36</v>
      </c>
      <c r="M45" s="107" t="s">
        <v>36</v>
      </c>
      <c r="N45" s="104" t="s">
        <v>36</v>
      </c>
      <c r="O45" s="104" t="s">
        <v>36</v>
      </c>
      <c r="P45" s="104" t="s">
        <v>36</v>
      </c>
      <c r="Q45" s="101" t="s">
        <v>36</v>
      </c>
      <c r="R45" s="98" t="s">
        <v>36</v>
      </c>
      <c r="S45" s="104" t="s">
        <v>36</v>
      </c>
      <c r="T45" s="104" t="s">
        <v>36</v>
      </c>
      <c r="U45" s="104" t="s">
        <v>36</v>
      </c>
      <c r="V45" s="95" t="s">
        <v>36</v>
      </c>
      <c r="W45" s="885"/>
      <c r="X45" s="885"/>
      <c r="Y45" s="885"/>
      <c r="Z45" s="885"/>
      <c r="AA45" s="885"/>
      <c r="AB45" s="885"/>
      <c r="AC45" s="885"/>
      <c r="AD45" s="885"/>
      <c r="AE45" s="885"/>
      <c r="AF45" s="885"/>
      <c r="AG45" s="885"/>
      <c r="AH45" s="885"/>
      <c r="AI45" s="885"/>
      <c r="AJ45" s="885"/>
      <c r="AK45" s="885"/>
      <c r="AL45" s="885"/>
      <c r="AM45" s="885"/>
      <c r="AN45" s="885"/>
      <c r="AO45" s="885"/>
      <c r="AP45" s="885"/>
      <c r="AQ45" s="885"/>
      <c r="AR45" s="885"/>
      <c r="AS45" s="885"/>
      <c r="AT45" s="885"/>
      <c r="AU45" s="885"/>
      <c r="AV45" s="885"/>
      <c r="AW45" s="885"/>
      <c r="AX45" s="885"/>
      <c r="AY45" s="885"/>
      <c r="AZ45" s="395"/>
      <c r="BA45" s="1124" t="s">
        <v>53</v>
      </c>
      <c r="BB45" s="643" t="s">
        <v>50</v>
      </c>
      <c r="BC45" s="91" t="s">
        <v>36</v>
      </c>
      <c r="BD45" s="87" t="s">
        <v>36</v>
      </c>
      <c r="BE45" s="87" t="s">
        <v>36</v>
      </c>
      <c r="BF45" s="87" t="s">
        <v>36</v>
      </c>
      <c r="BG45" s="82" t="s">
        <v>36</v>
      </c>
      <c r="BH45" s="91" t="s">
        <v>36</v>
      </c>
      <c r="BI45" s="87" t="s">
        <v>36</v>
      </c>
      <c r="BJ45" s="87" t="s">
        <v>36</v>
      </c>
      <c r="BK45" s="87" t="s">
        <v>36</v>
      </c>
      <c r="BL45" s="82" t="s">
        <v>36</v>
      </c>
      <c r="BM45" s="91" t="s">
        <v>36</v>
      </c>
      <c r="BN45" s="87" t="s">
        <v>36</v>
      </c>
      <c r="BO45" s="87" t="s">
        <v>36</v>
      </c>
      <c r="BP45" s="87" t="s">
        <v>36</v>
      </c>
      <c r="BQ45" s="82" t="s">
        <v>36</v>
      </c>
      <c r="BR45" s="91" t="s">
        <v>36</v>
      </c>
      <c r="BS45" s="87" t="s">
        <v>36</v>
      </c>
      <c r="BT45" s="87" t="s">
        <v>36</v>
      </c>
      <c r="BU45" s="87" t="s">
        <v>36</v>
      </c>
      <c r="BV45" s="77" t="s">
        <v>36</v>
      </c>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row>
    <row r="46" s="603" customFormat="true" ht="15" customHeight="true" x14ac:dyDescent="0.2">
      <c r="A46" s="1133"/>
      <c r="B46" s="428" t="s">
        <v>49</v>
      </c>
      <c r="C46" s="107" t="s">
        <v>36</v>
      </c>
      <c r="D46" s="104" t="s">
        <v>36</v>
      </c>
      <c r="E46" s="104" t="s">
        <v>36</v>
      </c>
      <c r="F46" s="104" t="s">
        <v>36</v>
      </c>
      <c r="G46" s="101" t="s">
        <v>36</v>
      </c>
      <c r="H46" s="98" t="s">
        <v>36</v>
      </c>
      <c r="I46" s="104" t="s">
        <v>36</v>
      </c>
      <c r="J46" s="104" t="s">
        <v>36</v>
      </c>
      <c r="K46" s="104" t="s">
        <v>36</v>
      </c>
      <c r="L46" s="95" t="s">
        <v>36</v>
      </c>
      <c r="M46" s="107" t="s">
        <v>36</v>
      </c>
      <c r="N46" s="104" t="s">
        <v>36</v>
      </c>
      <c r="O46" s="104" t="s">
        <v>36</v>
      </c>
      <c r="P46" s="104" t="s">
        <v>36</v>
      </c>
      <c r="Q46" s="101" t="s">
        <v>36</v>
      </c>
      <c r="R46" s="98" t="s">
        <v>36</v>
      </c>
      <c r="S46" s="104" t="s">
        <v>36</v>
      </c>
      <c r="T46" s="104" t="s">
        <v>36</v>
      </c>
      <c r="U46" s="104" t="s">
        <v>36</v>
      </c>
      <c r="V46" s="95" t="s">
        <v>36</v>
      </c>
      <c r="W46" s="885"/>
      <c r="X46" s="885"/>
      <c r="Y46" s="885"/>
      <c r="Z46" s="885"/>
      <c r="AA46" s="885"/>
      <c r="AB46" s="885"/>
      <c r="AC46" s="885"/>
      <c r="AD46" s="885"/>
      <c r="AE46" s="885"/>
      <c r="AF46" s="885"/>
      <c r="AG46" s="885"/>
      <c r="AH46" s="885"/>
      <c r="AI46" s="885"/>
      <c r="AJ46" s="885"/>
      <c r="AK46" s="885"/>
      <c r="AL46" s="885"/>
      <c r="AM46" s="885"/>
      <c r="AN46" s="885"/>
      <c r="AO46" s="885"/>
      <c r="AP46" s="885"/>
      <c r="AQ46" s="885"/>
      <c r="AR46" s="885"/>
      <c r="AS46" s="885"/>
      <c r="AT46" s="885"/>
      <c r="AU46" s="885"/>
      <c r="AV46" s="885"/>
      <c r="AW46" s="885"/>
      <c r="AX46" s="885"/>
      <c r="AY46" s="885"/>
      <c r="AZ46" s="395"/>
      <c r="BA46" s="1124"/>
      <c r="BB46" s="643" t="s">
        <v>49</v>
      </c>
      <c r="BC46" s="91" t="s">
        <v>36</v>
      </c>
      <c r="BD46" s="87" t="s">
        <v>36</v>
      </c>
      <c r="BE46" s="87" t="s">
        <v>36</v>
      </c>
      <c r="BF46" s="87" t="s">
        <v>36</v>
      </c>
      <c r="BG46" s="82" t="s">
        <v>36</v>
      </c>
      <c r="BH46" s="91" t="s">
        <v>36</v>
      </c>
      <c r="BI46" s="87" t="s">
        <v>36</v>
      </c>
      <c r="BJ46" s="87" t="s">
        <v>36</v>
      </c>
      <c r="BK46" s="87" t="s">
        <v>36</v>
      </c>
      <c r="BL46" s="82" t="s">
        <v>36</v>
      </c>
      <c r="BM46" s="91" t="s">
        <v>36</v>
      </c>
      <c r="BN46" s="87" t="s">
        <v>36</v>
      </c>
      <c r="BO46" s="87" t="s">
        <v>36</v>
      </c>
      <c r="BP46" s="87" t="s">
        <v>36</v>
      </c>
      <c r="BQ46" s="82" t="s">
        <v>36</v>
      </c>
      <c r="BR46" s="91" t="s">
        <v>36</v>
      </c>
      <c r="BS46" s="87" t="s">
        <v>36</v>
      </c>
      <c r="BT46" s="87" t="s">
        <v>36</v>
      </c>
      <c r="BU46" s="87" t="s">
        <v>36</v>
      </c>
      <c r="BV46" s="77" t="s">
        <v>36</v>
      </c>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row>
    <row r="47" s="357" customFormat="true" ht="15" customHeight="true" x14ac:dyDescent="0.2">
      <c r="A47" s="1133" t="s">
        <v>103</v>
      </c>
      <c r="B47" s="428" t="s">
        <v>102</v>
      </c>
      <c r="C47" s="107" t="s">
        <v>36</v>
      </c>
      <c r="D47" s="104" t="s">
        <v>36</v>
      </c>
      <c r="E47" s="104" t="s">
        <v>36</v>
      </c>
      <c r="F47" s="104" t="s">
        <v>36</v>
      </c>
      <c r="G47" s="101" t="s">
        <v>36</v>
      </c>
      <c r="H47" s="98" t="s">
        <v>36</v>
      </c>
      <c r="I47" s="104" t="s">
        <v>36</v>
      </c>
      <c r="J47" s="104" t="s">
        <v>36</v>
      </c>
      <c r="K47" s="104" t="s">
        <v>36</v>
      </c>
      <c r="L47" s="95" t="s">
        <v>36</v>
      </c>
      <c r="M47" s="107" t="s">
        <v>36</v>
      </c>
      <c r="N47" s="104" t="s">
        <v>36</v>
      </c>
      <c r="O47" s="104" t="s">
        <v>36</v>
      </c>
      <c r="P47" s="104" t="s">
        <v>36</v>
      </c>
      <c r="Q47" s="101" t="s">
        <v>36</v>
      </c>
      <c r="R47" s="98" t="s">
        <v>36</v>
      </c>
      <c r="S47" s="104" t="s">
        <v>36</v>
      </c>
      <c r="T47" s="104" t="s">
        <v>36</v>
      </c>
      <c r="U47" s="104" t="s">
        <v>36</v>
      </c>
      <c r="V47" s="95" t="s">
        <v>36</v>
      </c>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94"/>
      <c r="BA47" s="1124" t="s">
        <v>103</v>
      </c>
      <c r="BB47" s="643" t="s">
        <v>102</v>
      </c>
      <c r="BC47" s="91" t="s">
        <v>36</v>
      </c>
      <c r="BD47" s="87" t="s">
        <v>36</v>
      </c>
      <c r="BE47" s="87" t="s">
        <v>36</v>
      </c>
      <c r="BF47" s="87" t="s">
        <v>36</v>
      </c>
      <c r="BG47" s="82" t="s">
        <v>36</v>
      </c>
      <c r="BH47" s="91" t="s">
        <v>36</v>
      </c>
      <c r="BI47" s="87" t="s">
        <v>36</v>
      </c>
      <c r="BJ47" s="87" t="s">
        <v>36</v>
      </c>
      <c r="BK47" s="87" t="s">
        <v>36</v>
      </c>
      <c r="BL47" s="82" t="s">
        <v>36</v>
      </c>
      <c r="BM47" s="91" t="s">
        <v>36</v>
      </c>
      <c r="BN47" s="87" t="s">
        <v>36</v>
      </c>
      <c r="BO47" s="87" t="s">
        <v>36</v>
      </c>
      <c r="BP47" s="87" t="s">
        <v>36</v>
      </c>
      <c r="BQ47" s="82" t="s">
        <v>36</v>
      </c>
      <c r="BR47" s="91" t="s">
        <v>36</v>
      </c>
      <c r="BS47" s="87" t="s">
        <v>36</v>
      </c>
      <c r="BT47" s="87" t="s">
        <v>36</v>
      </c>
      <c r="BU47" s="87" t="s">
        <v>36</v>
      </c>
      <c r="BV47" s="77" t="s">
        <v>36</v>
      </c>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row>
    <row r="48" s="357" customFormat="true" ht="15" customHeight="true" x14ac:dyDescent="0.2">
      <c r="A48" s="1133"/>
      <c r="B48" s="428" t="s">
        <v>101</v>
      </c>
      <c r="C48" s="107" t="s">
        <v>36</v>
      </c>
      <c r="D48" s="104" t="s">
        <v>36</v>
      </c>
      <c r="E48" s="104" t="s">
        <v>36</v>
      </c>
      <c r="F48" s="104" t="s">
        <v>36</v>
      </c>
      <c r="G48" s="101" t="s">
        <v>36</v>
      </c>
      <c r="H48" s="98" t="s">
        <v>36</v>
      </c>
      <c r="I48" s="104" t="s">
        <v>36</v>
      </c>
      <c r="J48" s="104" t="s">
        <v>36</v>
      </c>
      <c r="K48" s="104" t="s">
        <v>36</v>
      </c>
      <c r="L48" s="95" t="s">
        <v>36</v>
      </c>
      <c r="M48" s="107" t="s">
        <v>36</v>
      </c>
      <c r="N48" s="104" t="s">
        <v>36</v>
      </c>
      <c r="O48" s="104" t="s">
        <v>36</v>
      </c>
      <c r="P48" s="104" t="s">
        <v>36</v>
      </c>
      <c r="Q48" s="101" t="s">
        <v>36</v>
      </c>
      <c r="R48" s="98" t="s">
        <v>36</v>
      </c>
      <c r="S48" s="104" t="s">
        <v>36</v>
      </c>
      <c r="T48" s="104" t="s">
        <v>36</v>
      </c>
      <c r="U48" s="104" t="s">
        <v>36</v>
      </c>
      <c r="V48" s="95" t="s">
        <v>36</v>
      </c>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94"/>
      <c r="BA48" s="1124"/>
      <c r="BB48" s="643" t="s">
        <v>101</v>
      </c>
      <c r="BC48" s="91" t="s">
        <v>36</v>
      </c>
      <c r="BD48" s="87" t="s">
        <v>36</v>
      </c>
      <c r="BE48" s="87" t="s">
        <v>36</v>
      </c>
      <c r="BF48" s="87" t="s">
        <v>36</v>
      </c>
      <c r="BG48" s="82" t="s">
        <v>36</v>
      </c>
      <c r="BH48" s="91" t="s">
        <v>36</v>
      </c>
      <c r="BI48" s="87" t="s">
        <v>36</v>
      </c>
      <c r="BJ48" s="87" t="s">
        <v>36</v>
      </c>
      <c r="BK48" s="87" t="s">
        <v>36</v>
      </c>
      <c r="BL48" s="82" t="s">
        <v>36</v>
      </c>
      <c r="BM48" s="91" t="s">
        <v>36</v>
      </c>
      <c r="BN48" s="87" t="s">
        <v>36</v>
      </c>
      <c r="BO48" s="87" t="s">
        <v>36</v>
      </c>
      <c r="BP48" s="87" t="s">
        <v>36</v>
      </c>
      <c r="BQ48" s="82" t="s">
        <v>36</v>
      </c>
      <c r="BR48" s="91" t="s">
        <v>36</v>
      </c>
      <c r="BS48" s="87" t="s">
        <v>36</v>
      </c>
      <c r="BT48" s="87" t="s">
        <v>36</v>
      </c>
      <c r="BU48" s="87" t="s">
        <v>36</v>
      </c>
      <c r="BV48" s="77" t="s">
        <v>36</v>
      </c>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row>
    <row r="49" s="357" customFormat="true" ht="15" customHeight="true" x14ac:dyDescent="0.2">
      <c r="A49" s="1133"/>
      <c r="B49" s="428" t="s">
        <v>69</v>
      </c>
      <c r="C49" s="107" t="s">
        <v>36</v>
      </c>
      <c r="D49" s="104" t="s">
        <v>36</v>
      </c>
      <c r="E49" s="104" t="s">
        <v>36</v>
      </c>
      <c r="F49" s="104" t="s">
        <v>36</v>
      </c>
      <c r="G49" s="101" t="s">
        <v>36</v>
      </c>
      <c r="H49" s="98" t="s">
        <v>36</v>
      </c>
      <c r="I49" s="104" t="s">
        <v>36</v>
      </c>
      <c r="J49" s="104" t="s">
        <v>36</v>
      </c>
      <c r="K49" s="104" t="s">
        <v>36</v>
      </c>
      <c r="L49" s="95" t="s">
        <v>36</v>
      </c>
      <c r="M49" s="107" t="s">
        <v>36</v>
      </c>
      <c r="N49" s="104" t="s">
        <v>36</v>
      </c>
      <c r="O49" s="104" t="s">
        <v>36</v>
      </c>
      <c r="P49" s="104" t="s">
        <v>36</v>
      </c>
      <c r="Q49" s="101" t="s">
        <v>36</v>
      </c>
      <c r="R49" s="98" t="s">
        <v>36</v>
      </c>
      <c r="S49" s="104" t="s">
        <v>36</v>
      </c>
      <c r="T49" s="104" t="s">
        <v>36</v>
      </c>
      <c r="U49" s="104" t="s">
        <v>36</v>
      </c>
      <c r="V49" s="95" t="s">
        <v>36</v>
      </c>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94"/>
      <c r="BA49" s="1124"/>
      <c r="BB49" s="643" t="s">
        <v>69</v>
      </c>
      <c r="BC49" s="91" t="s">
        <v>36</v>
      </c>
      <c r="BD49" s="87" t="s">
        <v>36</v>
      </c>
      <c r="BE49" s="87" t="s">
        <v>36</v>
      </c>
      <c r="BF49" s="87" t="s">
        <v>36</v>
      </c>
      <c r="BG49" s="82" t="s">
        <v>36</v>
      </c>
      <c r="BH49" s="91" t="s">
        <v>36</v>
      </c>
      <c r="BI49" s="87" t="s">
        <v>36</v>
      </c>
      <c r="BJ49" s="87" t="s">
        <v>36</v>
      </c>
      <c r="BK49" s="87" t="s">
        <v>36</v>
      </c>
      <c r="BL49" s="82" t="s">
        <v>36</v>
      </c>
      <c r="BM49" s="91" t="s">
        <v>36</v>
      </c>
      <c r="BN49" s="87" t="s">
        <v>36</v>
      </c>
      <c r="BO49" s="87" t="s">
        <v>36</v>
      </c>
      <c r="BP49" s="87" t="s">
        <v>36</v>
      </c>
      <c r="BQ49" s="82" t="s">
        <v>36</v>
      </c>
      <c r="BR49" s="91" t="s">
        <v>36</v>
      </c>
      <c r="BS49" s="87" t="s">
        <v>36</v>
      </c>
      <c r="BT49" s="87" t="s">
        <v>36</v>
      </c>
      <c r="BU49" s="87" t="s">
        <v>36</v>
      </c>
      <c r="BV49" s="77" t="s">
        <v>36</v>
      </c>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row>
    <row r="50" s="357" customFormat="true" ht="15" customHeight="true" x14ac:dyDescent="0.2">
      <c r="A50" s="1133" t="s">
        <v>104</v>
      </c>
      <c r="B50" s="428" t="s">
        <v>102</v>
      </c>
      <c r="C50" s="107" t="s">
        <v>36</v>
      </c>
      <c r="D50" s="104" t="s">
        <v>36</v>
      </c>
      <c r="E50" s="104" t="s">
        <v>36</v>
      </c>
      <c r="F50" s="104" t="s">
        <v>36</v>
      </c>
      <c r="G50" s="101" t="s">
        <v>36</v>
      </c>
      <c r="H50" s="98" t="s">
        <v>36</v>
      </c>
      <c r="I50" s="104" t="s">
        <v>36</v>
      </c>
      <c r="J50" s="104" t="s">
        <v>36</v>
      </c>
      <c r="K50" s="104" t="s">
        <v>36</v>
      </c>
      <c r="L50" s="95" t="s">
        <v>36</v>
      </c>
      <c r="M50" s="107" t="s">
        <v>36</v>
      </c>
      <c r="N50" s="104" t="s">
        <v>36</v>
      </c>
      <c r="O50" s="104" t="s">
        <v>36</v>
      </c>
      <c r="P50" s="104" t="s">
        <v>36</v>
      </c>
      <c r="Q50" s="101" t="s">
        <v>36</v>
      </c>
      <c r="R50" s="98" t="s">
        <v>36</v>
      </c>
      <c r="S50" s="104" t="s">
        <v>36</v>
      </c>
      <c r="T50" s="104" t="s">
        <v>36</v>
      </c>
      <c r="U50" s="104" t="s">
        <v>36</v>
      </c>
      <c r="V50" s="95" t="s">
        <v>36</v>
      </c>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94"/>
      <c r="BA50" s="1124" t="s">
        <v>104</v>
      </c>
      <c r="BB50" s="643" t="s">
        <v>102</v>
      </c>
      <c r="BC50" s="91" t="s">
        <v>36</v>
      </c>
      <c r="BD50" s="87" t="s">
        <v>36</v>
      </c>
      <c r="BE50" s="87" t="s">
        <v>36</v>
      </c>
      <c r="BF50" s="87" t="s">
        <v>36</v>
      </c>
      <c r="BG50" s="82" t="s">
        <v>36</v>
      </c>
      <c r="BH50" s="91" t="s">
        <v>36</v>
      </c>
      <c r="BI50" s="87" t="s">
        <v>36</v>
      </c>
      <c r="BJ50" s="87" t="s">
        <v>36</v>
      </c>
      <c r="BK50" s="87" t="s">
        <v>36</v>
      </c>
      <c r="BL50" s="82" t="s">
        <v>36</v>
      </c>
      <c r="BM50" s="91" t="s">
        <v>36</v>
      </c>
      <c r="BN50" s="87" t="s">
        <v>36</v>
      </c>
      <c r="BO50" s="87" t="s">
        <v>36</v>
      </c>
      <c r="BP50" s="87" t="s">
        <v>36</v>
      </c>
      <c r="BQ50" s="82" t="s">
        <v>36</v>
      </c>
      <c r="BR50" s="91" t="s">
        <v>36</v>
      </c>
      <c r="BS50" s="87" t="s">
        <v>36</v>
      </c>
      <c r="BT50" s="87" t="s">
        <v>36</v>
      </c>
      <c r="BU50" s="87" t="s">
        <v>36</v>
      </c>
      <c r="BV50" s="77" t="s">
        <v>36</v>
      </c>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row>
    <row r="51" s="357" customFormat="true" ht="15" customHeight="true" x14ac:dyDescent="0.2">
      <c r="A51" s="1133"/>
      <c r="B51" s="428" t="s">
        <v>101</v>
      </c>
      <c r="C51" s="107" t="s">
        <v>36</v>
      </c>
      <c r="D51" s="104" t="s">
        <v>36</v>
      </c>
      <c r="E51" s="104" t="s">
        <v>36</v>
      </c>
      <c r="F51" s="104" t="s">
        <v>36</v>
      </c>
      <c r="G51" s="101" t="s">
        <v>36</v>
      </c>
      <c r="H51" s="98" t="s">
        <v>36</v>
      </c>
      <c r="I51" s="104" t="s">
        <v>36</v>
      </c>
      <c r="J51" s="104" t="s">
        <v>36</v>
      </c>
      <c r="K51" s="104" t="s">
        <v>36</v>
      </c>
      <c r="L51" s="95" t="s">
        <v>36</v>
      </c>
      <c r="M51" s="107" t="s">
        <v>36</v>
      </c>
      <c r="N51" s="104" t="s">
        <v>36</v>
      </c>
      <c r="O51" s="104" t="s">
        <v>36</v>
      </c>
      <c r="P51" s="104" t="s">
        <v>36</v>
      </c>
      <c r="Q51" s="101" t="s">
        <v>36</v>
      </c>
      <c r="R51" s="98" t="s">
        <v>36</v>
      </c>
      <c r="S51" s="104" t="s">
        <v>36</v>
      </c>
      <c r="T51" s="104" t="s">
        <v>36</v>
      </c>
      <c r="U51" s="104" t="s">
        <v>36</v>
      </c>
      <c r="V51" s="95" t="s">
        <v>36</v>
      </c>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94"/>
      <c r="BA51" s="1124"/>
      <c r="BB51" s="643" t="s">
        <v>101</v>
      </c>
      <c r="BC51" s="91" t="s">
        <v>36</v>
      </c>
      <c r="BD51" s="87" t="s">
        <v>36</v>
      </c>
      <c r="BE51" s="87" t="s">
        <v>36</v>
      </c>
      <c r="BF51" s="87" t="s">
        <v>36</v>
      </c>
      <c r="BG51" s="82" t="s">
        <v>36</v>
      </c>
      <c r="BH51" s="91" t="s">
        <v>36</v>
      </c>
      <c r="BI51" s="87" t="s">
        <v>36</v>
      </c>
      <c r="BJ51" s="87" t="s">
        <v>36</v>
      </c>
      <c r="BK51" s="87" t="s">
        <v>36</v>
      </c>
      <c r="BL51" s="82" t="s">
        <v>36</v>
      </c>
      <c r="BM51" s="91" t="s">
        <v>36</v>
      </c>
      <c r="BN51" s="87" t="s">
        <v>36</v>
      </c>
      <c r="BO51" s="87" t="s">
        <v>36</v>
      </c>
      <c r="BP51" s="87" t="s">
        <v>36</v>
      </c>
      <c r="BQ51" s="82" t="s">
        <v>36</v>
      </c>
      <c r="BR51" s="91" t="s">
        <v>36</v>
      </c>
      <c r="BS51" s="87" t="s">
        <v>36</v>
      </c>
      <c r="BT51" s="87" t="s">
        <v>36</v>
      </c>
      <c r="BU51" s="87" t="s">
        <v>36</v>
      </c>
      <c r="BV51" s="77" t="s">
        <v>36</v>
      </c>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row>
    <row r="52" s="357" customFormat="true" ht="15" customHeight="true" x14ac:dyDescent="0.2">
      <c r="A52" s="1133"/>
      <c r="B52" s="428" t="s">
        <v>69</v>
      </c>
      <c r="C52" s="107" t="s">
        <v>36</v>
      </c>
      <c r="D52" s="104" t="s">
        <v>36</v>
      </c>
      <c r="E52" s="104" t="s">
        <v>36</v>
      </c>
      <c r="F52" s="104" t="s">
        <v>36</v>
      </c>
      <c r="G52" s="101" t="s">
        <v>36</v>
      </c>
      <c r="H52" s="98" t="s">
        <v>36</v>
      </c>
      <c r="I52" s="104" t="s">
        <v>36</v>
      </c>
      <c r="J52" s="104" t="s">
        <v>36</v>
      </c>
      <c r="K52" s="104" t="s">
        <v>36</v>
      </c>
      <c r="L52" s="95" t="s">
        <v>36</v>
      </c>
      <c r="M52" s="107" t="s">
        <v>36</v>
      </c>
      <c r="N52" s="104" t="s">
        <v>36</v>
      </c>
      <c r="O52" s="104" t="s">
        <v>36</v>
      </c>
      <c r="P52" s="104" t="s">
        <v>36</v>
      </c>
      <c r="Q52" s="101" t="s">
        <v>36</v>
      </c>
      <c r="R52" s="98" t="s">
        <v>36</v>
      </c>
      <c r="S52" s="104" t="s">
        <v>36</v>
      </c>
      <c r="T52" s="104" t="s">
        <v>36</v>
      </c>
      <c r="U52" s="104" t="s">
        <v>36</v>
      </c>
      <c r="V52" s="95" t="s">
        <v>36</v>
      </c>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94"/>
      <c r="BA52" s="1124"/>
      <c r="BB52" s="643" t="s">
        <v>69</v>
      </c>
      <c r="BC52" s="91" t="s">
        <v>36</v>
      </c>
      <c r="BD52" s="87" t="s">
        <v>36</v>
      </c>
      <c r="BE52" s="87" t="s">
        <v>36</v>
      </c>
      <c r="BF52" s="87" t="s">
        <v>36</v>
      </c>
      <c r="BG52" s="82" t="s">
        <v>36</v>
      </c>
      <c r="BH52" s="91" t="s">
        <v>36</v>
      </c>
      <c r="BI52" s="87" t="s">
        <v>36</v>
      </c>
      <c r="BJ52" s="87" t="s">
        <v>36</v>
      </c>
      <c r="BK52" s="87" t="s">
        <v>36</v>
      </c>
      <c r="BL52" s="82" t="s">
        <v>36</v>
      </c>
      <c r="BM52" s="91" t="s">
        <v>36</v>
      </c>
      <c r="BN52" s="87" t="s">
        <v>36</v>
      </c>
      <c r="BO52" s="87" t="s">
        <v>36</v>
      </c>
      <c r="BP52" s="87" t="s">
        <v>36</v>
      </c>
      <c r="BQ52" s="82" t="s">
        <v>36</v>
      </c>
      <c r="BR52" s="91" t="s">
        <v>36</v>
      </c>
      <c r="BS52" s="87" t="s">
        <v>36</v>
      </c>
      <c r="BT52" s="87" t="s">
        <v>36</v>
      </c>
      <c r="BU52" s="87" t="s">
        <v>36</v>
      </c>
      <c r="BV52" s="77" t="s">
        <v>36</v>
      </c>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row>
    <row r="53" s="357" customFormat="true" ht="15" customHeight="true" x14ac:dyDescent="0.2">
      <c r="A53" s="1133" t="s">
        <v>107</v>
      </c>
      <c r="B53" s="428" t="s">
        <v>102</v>
      </c>
      <c r="C53" s="107" t="s">
        <v>36</v>
      </c>
      <c r="D53" s="104" t="s">
        <v>36</v>
      </c>
      <c r="E53" s="104" t="s">
        <v>36</v>
      </c>
      <c r="F53" s="104" t="s">
        <v>36</v>
      </c>
      <c r="G53" s="101" t="s">
        <v>36</v>
      </c>
      <c r="H53" s="98" t="s">
        <v>36</v>
      </c>
      <c r="I53" s="104" t="s">
        <v>36</v>
      </c>
      <c r="J53" s="104" t="s">
        <v>36</v>
      </c>
      <c r="K53" s="104" t="s">
        <v>36</v>
      </c>
      <c r="L53" s="95" t="s">
        <v>36</v>
      </c>
      <c r="M53" s="107" t="s">
        <v>36</v>
      </c>
      <c r="N53" s="104" t="s">
        <v>36</v>
      </c>
      <c r="O53" s="104" t="s">
        <v>36</v>
      </c>
      <c r="P53" s="104" t="s">
        <v>36</v>
      </c>
      <c r="Q53" s="101" t="s">
        <v>36</v>
      </c>
      <c r="R53" s="98" t="s">
        <v>36</v>
      </c>
      <c r="S53" s="104" t="s">
        <v>36</v>
      </c>
      <c r="T53" s="104" t="s">
        <v>36</v>
      </c>
      <c r="U53" s="104" t="s">
        <v>36</v>
      </c>
      <c r="V53" s="95" t="s">
        <v>36</v>
      </c>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94"/>
      <c r="BA53" s="1124" t="s">
        <v>107</v>
      </c>
      <c r="BB53" s="643" t="s">
        <v>102</v>
      </c>
      <c r="BC53" s="91" t="s">
        <v>36</v>
      </c>
      <c r="BD53" s="87" t="s">
        <v>36</v>
      </c>
      <c r="BE53" s="87" t="s">
        <v>36</v>
      </c>
      <c r="BF53" s="87" t="s">
        <v>36</v>
      </c>
      <c r="BG53" s="82" t="s">
        <v>36</v>
      </c>
      <c r="BH53" s="91" t="s">
        <v>36</v>
      </c>
      <c r="BI53" s="87" t="s">
        <v>36</v>
      </c>
      <c r="BJ53" s="87" t="s">
        <v>36</v>
      </c>
      <c r="BK53" s="87" t="s">
        <v>36</v>
      </c>
      <c r="BL53" s="82" t="s">
        <v>36</v>
      </c>
      <c r="BM53" s="91" t="s">
        <v>36</v>
      </c>
      <c r="BN53" s="87" t="s">
        <v>36</v>
      </c>
      <c r="BO53" s="87" t="s">
        <v>36</v>
      </c>
      <c r="BP53" s="87" t="s">
        <v>36</v>
      </c>
      <c r="BQ53" s="82" t="s">
        <v>36</v>
      </c>
      <c r="BR53" s="91" t="s">
        <v>36</v>
      </c>
      <c r="BS53" s="87" t="s">
        <v>36</v>
      </c>
      <c r="BT53" s="87" t="s">
        <v>36</v>
      </c>
      <c r="BU53" s="87" t="s">
        <v>36</v>
      </c>
      <c r="BV53" s="77" t="s">
        <v>36</v>
      </c>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row>
    <row r="54" s="357" customFormat="true" ht="15" customHeight="true" x14ac:dyDescent="0.2">
      <c r="A54" s="1133"/>
      <c r="B54" s="428" t="s">
        <v>101</v>
      </c>
      <c r="C54" s="107" t="s">
        <v>36</v>
      </c>
      <c r="D54" s="104" t="s">
        <v>36</v>
      </c>
      <c r="E54" s="104" t="s">
        <v>36</v>
      </c>
      <c r="F54" s="104" t="s">
        <v>36</v>
      </c>
      <c r="G54" s="101" t="s">
        <v>36</v>
      </c>
      <c r="H54" s="98" t="s">
        <v>36</v>
      </c>
      <c r="I54" s="104" t="s">
        <v>36</v>
      </c>
      <c r="J54" s="104" t="s">
        <v>36</v>
      </c>
      <c r="K54" s="104" t="s">
        <v>36</v>
      </c>
      <c r="L54" s="95" t="s">
        <v>36</v>
      </c>
      <c r="M54" s="107" t="s">
        <v>36</v>
      </c>
      <c r="N54" s="104" t="s">
        <v>36</v>
      </c>
      <c r="O54" s="104" t="s">
        <v>36</v>
      </c>
      <c r="P54" s="104" t="s">
        <v>36</v>
      </c>
      <c r="Q54" s="101" t="s">
        <v>36</v>
      </c>
      <c r="R54" s="98" t="s">
        <v>36</v>
      </c>
      <c r="S54" s="104" t="s">
        <v>36</v>
      </c>
      <c r="T54" s="104" t="s">
        <v>36</v>
      </c>
      <c r="U54" s="104" t="s">
        <v>36</v>
      </c>
      <c r="V54" s="95" t="s">
        <v>36</v>
      </c>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94"/>
      <c r="BA54" s="1124"/>
      <c r="BB54" s="643" t="s">
        <v>101</v>
      </c>
      <c r="BC54" s="91" t="s">
        <v>36</v>
      </c>
      <c r="BD54" s="87" t="s">
        <v>36</v>
      </c>
      <c r="BE54" s="87" t="s">
        <v>36</v>
      </c>
      <c r="BF54" s="87" t="s">
        <v>36</v>
      </c>
      <c r="BG54" s="82" t="s">
        <v>36</v>
      </c>
      <c r="BH54" s="91" t="s">
        <v>36</v>
      </c>
      <c r="BI54" s="87" t="s">
        <v>36</v>
      </c>
      <c r="BJ54" s="87" t="s">
        <v>36</v>
      </c>
      <c r="BK54" s="87" t="s">
        <v>36</v>
      </c>
      <c r="BL54" s="82" t="s">
        <v>36</v>
      </c>
      <c r="BM54" s="91" t="s">
        <v>36</v>
      </c>
      <c r="BN54" s="87" t="s">
        <v>36</v>
      </c>
      <c r="BO54" s="87" t="s">
        <v>36</v>
      </c>
      <c r="BP54" s="87" t="s">
        <v>36</v>
      </c>
      <c r="BQ54" s="82" t="s">
        <v>36</v>
      </c>
      <c r="BR54" s="91" t="s">
        <v>36</v>
      </c>
      <c r="BS54" s="87" t="s">
        <v>36</v>
      </c>
      <c r="BT54" s="87" t="s">
        <v>36</v>
      </c>
      <c r="BU54" s="87" t="s">
        <v>36</v>
      </c>
      <c r="BV54" s="77" t="s">
        <v>36</v>
      </c>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row>
    <row r="55" s="357" customFormat="true" ht="15" customHeight="true" x14ac:dyDescent="0.2">
      <c r="A55" s="1134"/>
      <c r="B55" s="429" t="s">
        <v>69</v>
      </c>
      <c r="C55" s="106" t="s">
        <v>36</v>
      </c>
      <c r="D55" s="103" t="s">
        <v>36</v>
      </c>
      <c r="E55" s="103" t="s">
        <v>36</v>
      </c>
      <c r="F55" s="103" t="s">
        <v>36</v>
      </c>
      <c r="G55" s="100" t="s">
        <v>36</v>
      </c>
      <c r="H55" s="97" t="s">
        <v>36</v>
      </c>
      <c r="I55" s="103" t="s">
        <v>36</v>
      </c>
      <c r="J55" s="103" t="s">
        <v>36</v>
      </c>
      <c r="K55" s="103" t="s">
        <v>36</v>
      </c>
      <c r="L55" s="94" t="s">
        <v>36</v>
      </c>
      <c r="M55" s="106" t="s">
        <v>36</v>
      </c>
      <c r="N55" s="103" t="s">
        <v>36</v>
      </c>
      <c r="O55" s="103" t="s">
        <v>36</v>
      </c>
      <c r="P55" s="103" t="s">
        <v>36</v>
      </c>
      <c r="Q55" s="100" t="s">
        <v>36</v>
      </c>
      <c r="R55" s="48" t="s">
        <v>36</v>
      </c>
      <c r="S55" s="47" t="s">
        <v>36</v>
      </c>
      <c r="T55" s="47" t="s">
        <v>36</v>
      </c>
      <c r="U55" s="47" t="s">
        <v>36</v>
      </c>
      <c r="V55" s="40" t="s">
        <v>36</v>
      </c>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94"/>
      <c r="BA55" s="1127"/>
      <c r="BB55" s="644" t="s">
        <v>69</v>
      </c>
      <c r="BC55" s="89" t="s">
        <v>36</v>
      </c>
      <c r="BD55" s="85" t="s">
        <v>36</v>
      </c>
      <c r="BE55" s="85" t="s">
        <v>36</v>
      </c>
      <c r="BF55" s="85" t="s">
        <v>36</v>
      </c>
      <c r="BG55" s="80" t="s">
        <v>36</v>
      </c>
      <c r="BH55" s="89" t="s">
        <v>36</v>
      </c>
      <c r="BI55" s="85" t="s">
        <v>36</v>
      </c>
      <c r="BJ55" s="85" t="s">
        <v>36</v>
      </c>
      <c r="BK55" s="85" t="s">
        <v>36</v>
      </c>
      <c r="BL55" s="80" t="s">
        <v>36</v>
      </c>
      <c r="BM55" s="89" t="s">
        <v>36</v>
      </c>
      <c r="BN55" s="85" t="s">
        <v>36</v>
      </c>
      <c r="BO55" s="85" t="s">
        <v>36</v>
      </c>
      <c r="BP55" s="85" t="s">
        <v>36</v>
      </c>
      <c r="BQ55" s="80" t="s">
        <v>36</v>
      </c>
      <c r="BR55" s="46" t="s">
        <v>36</v>
      </c>
      <c r="BS55" s="45" t="s">
        <v>36</v>
      </c>
      <c r="BT55" s="45" t="s">
        <v>36</v>
      </c>
      <c r="BU55" s="45" t="s">
        <v>36</v>
      </c>
      <c r="BV55" s="45" t="s">
        <v>36</v>
      </c>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row>
    <row r="56" s="603" customFormat="true" ht="15" customHeight="true" x14ac:dyDescent="0.2">
      <c r="A56" s="359"/>
      <c r="B56" s="425"/>
      <c r="C56" s="1142" t="s">
        <v>116</v>
      </c>
      <c r="D56" s="1143"/>
      <c r="E56" s="1143"/>
      <c r="F56" s="1143"/>
      <c r="G56" s="1144"/>
      <c r="H56" s="1141" t="s">
        <v>39</v>
      </c>
      <c r="I56" s="1129"/>
      <c r="J56" s="1129"/>
      <c r="K56" s="1129"/>
      <c r="L56" s="1131"/>
      <c r="M56" s="1128" t="s">
        <v>38</v>
      </c>
      <c r="N56" s="1129"/>
      <c r="O56" s="1129"/>
      <c r="P56" s="1129"/>
      <c r="Q56" s="1131"/>
      <c r="R56" s="27" t="s">
        <v>142</v>
      </c>
      <c r="S56" s="476"/>
      <c r="T56" s="476"/>
      <c r="U56" s="476"/>
      <c r="V56" s="476"/>
      <c r="W56" s="487"/>
      <c r="X56" s="885"/>
      <c r="Y56" s="885"/>
      <c r="Z56" s="885"/>
      <c r="AA56" s="885"/>
      <c r="AB56" s="885"/>
      <c r="AC56" s="885"/>
      <c r="AD56" s="885"/>
      <c r="AE56" s="885"/>
      <c r="AF56" s="885"/>
      <c r="AG56" s="885"/>
      <c r="AH56" s="885"/>
      <c r="AI56" s="885"/>
      <c r="AJ56" s="885"/>
      <c r="AK56" s="885"/>
      <c r="AL56" s="885"/>
      <c r="AM56" s="885"/>
      <c r="AN56" s="885"/>
      <c r="AO56" s="885"/>
      <c r="AP56" s="885"/>
      <c r="AQ56" s="885"/>
      <c r="AR56" s="885"/>
      <c r="AS56" s="885"/>
      <c r="AT56" s="885"/>
      <c r="AU56" s="885"/>
      <c r="AV56" s="885"/>
      <c r="AW56" s="885"/>
      <c r="AX56" s="885"/>
      <c r="AY56" s="885"/>
      <c r="AZ56" s="395"/>
      <c r="BA56" s="396" t="s">
        <v>132</v>
      </c>
      <c r="BB56" s="342" t="s">
        <v>97</v>
      </c>
      <c r="BC56" s="1128" t="s">
        <v>116</v>
      </c>
      <c r="BD56" s="1129"/>
      <c r="BE56" s="1129"/>
      <c r="BF56" s="1129"/>
      <c r="BG56" s="1130"/>
      <c r="BH56" s="1128" t="s">
        <v>39</v>
      </c>
      <c r="BI56" s="1129"/>
      <c r="BJ56" s="1129"/>
      <c r="BK56" s="1129"/>
      <c r="BL56" s="1130"/>
      <c r="BM56" s="1128" t="s">
        <v>38</v>
      </c>
      <c r="BN56" s="1129"/>
      <c r="BO56" s="1129"/>
      <c r="BP56" s="1129"/>
      <c r="BQ56" s="1131"/>
      <c r="BR56" s="51" t="s">
        <v>142</v>
      </c>
      <c r="BS56" s="476"/>
      <c r="BT56" s="476"/>
      <c r="BU56" s="476"/>
      <c r="BV56" s="476"/>
      <c r="BW56" s="31"/>
      <c r="BX56" s="31"/>
      <c r="BY56" s="31"/>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row>
    <row r="57" s="603" customFormat="true" ht="12.75" x14ac:dyDescent="0.2">
      <c r="A57" s="382" t="s">
        <v>70</v>
      </c>
      <c r="B57" s="425"/>
      <c r="C57" s="467" t="s">
        <v>0</v>
      </c>
      <c r="D57" s="650" t="s">
        <v>1</v>
      </c>
      <c r="E57" s="650" t="s">
        <v>2</v>
      </c>
      <c r="F57" s="650" t="s">
        <v>3</v>
      </c>
      <c r="G57" s="651" t="s">
        <v>4</v>
      </c>
      <c r="H57" s="430" t="s">
        <v>0</v>
      </c>
      <c r="I57" s="653" t="s">
        <v>1</v>
      </c>
      <c r="J57" s="653" t="s">
        <v>2</v>
      </c>
      <c r="K57" s="653" t="s">
        <v>3</v>
      </c>
      <c r="L57" s="654" t="s">
        <v>4</v>
      </c>
      <c r="M57" s="431" t="s">
        <v>0</v>
      </c>
      <c r="N57" s="653" t="s">
        <v>1</v>
      </c>
      <c r="O57" s="653" t="s">
        <v>2</v>
      </c>
      <c r="P57" s="653" t="s">
        <v>3</v>
      </c>
      <c r="Q57" s="648" t="s">
        <v>4</v>
      </c>
      <c r="R57" s="430" t="s">
        <v>372</v>
      </c>
      <c r="S57" s="653" t="s">
        <v>159</v>
      </c>
      <c r="T57" s="653" t="s">
        <v>373</v>
      </c>
      <c r="U57" s="653" t="s">
        <v>374</v>
      </c>
      <c r="V57" s="654" t="s">
        <v>375</v>
      </c>
      <c r="W57" s="885"/>
      <c r="X57" s="885"/>
      <c r="Y57" s="885"/>
      <c r="Z57" s="885"/>
      <c r="AA57" s="885"/>
      <c r="AB57" s="885"/>
      <c r="AC57" s="885"/>
      <c r="AD57" s="885"/>
      <c r="AE57" s="885"/>
      <c r="AF57" s="885"/>
      <c r="AG57" s="885"/>
      <c r="AH57" s="885"/>
      <c r="AI57" s="885"/>
      <c r="AJ57" s="885"/>
      <c r="AK57" s="885"/>
      <c r="AL57" s="885"/>
      <c r="AM57" s="885"/>
      <c r="AN57" s="885"/>
      <c r="AO57" s="885"/>
      <c r="AP57" s="885"/>
      <c r="AQ57" s="885"/>
      <c r="AR57" s="885"/>
      <c r="AS57" s="885"/>
      <c r="AT57" s="885"/>
      <c r="AU57" s="885"/>
      <c r="AV57" s="885"/>
      <c r="AW57" s="885"/>
      <c r="AX57" s="885"/>
      <c r="AY57" s="885"/>
      <c r="AZ57" s="395"/>
      <c r="BA57" s="382" t="s">
        <v>121</v>
      </c>
      <c r="BB57" s="381"/>
      <c r="BC57" s="505" t="s">
        <v>0</v>
      </c>
      <c r="BD57" s="620" t="s">
        <v>1</v>
      </c>
      <c r="BE57" s="620" t="s">
        <v>2</v>
      </c>
      <c r="BF57" s="620" t="s">
        <v>3</v>
      </c>
      <c r="BG57" s="506" t="s">
        <v>4</v>
      </c>
      <c r="BH57" s="505" t="s">
        <v>0</v>
      </c>
      <c r="BI57" s="620" t="s">
        <v>1</v>
      </c>
      <c r="BJ57" s="620" t="s">
        <v>2</v>
      </c>
      <c r="BK57" s="620" t="s">
        <v>3</v>
      </c>
      <c r="BL57" s="506" t="s">
        <v>4</v>
      </c>
      <c r="BM57" s="505" t="s">
        <v>0</v>
      </c>
      <c r="BN57" s="620" t="s">
        <v>1</v>
      </c>
      <c r="BO57" s="620" t="s">
        <v>2</v>
      </c>
      <c r="BP57" s="620" t="s">
        <v>3</v>
      </c>
      <c r="BQ57" s="506" t="s">
        <v>4</v>
      </c>
      <c r="BR57" s="505" t="s">
        <v>372</v>
      </c>
      <c r="BS57" s="620" t="s">
        <v>159</v>
      </c>
      <c r="BT57" s="620" t="s">
        <v>373</v>
      </c>
      <c r="BU57" s="620" t="s">
        <v>374</v>
      </c>
      <c r="BV57" s="621" t="s">
        <v>375</v>
      </c>
      <c r="BW57" s="943"/>
      <c r="BX57" s="943"/>
      <c r="BY57" s="943"/>
      <c r="BZ57" s="943"/>
      <c r="CA57" s="943"/>
      <c r="CB57" s="943"/>
      <c r="CC57" s="943"/>
      <c r="CD57" s="943"/>
      <c r="CE57" s="943"/>
      <c r="CF57" s="943"/>
      <c r="CG57" s="943"/>
      <c r="CH57" s="943"/>
      <c r="CI57" s="943"/>
      <c r="CJ57" s="943"/>
      <c r="CK57" s="943"/>
      <c r="CL57" s="943"/>
      <c r="CM57" s="943"/>
      <c r="CN57" s="943"/>
      <c r="CO57" s="943"/>
      <c r="CP57" s="943"/>
      <c r="CQ57" s="943"/>
      <c r="CR57" s="943"/>
      <c r="CS57" s="943"/>
      <c r="CT57" s="943"/>
      <c r="CU57" s="943"/>
      <c r="CV57" s="943"/>
      <c r="CW57" s="943"/>
      <c r="CX57" s="943"/>
      <c r="CY57" s="943"/>
      <c r="CZ57" s="943"/>
    </row>
    <row r="58" s="603" customFormat="true" ht="15" customHeight="true" x14ac:dyDescent="0.2">
      <c r="A58" s="1132" t="s">
        <v>299</v>
      </c>
      <c r="B58" s="427" t="s">
        <v>300</v>
      </c>
      <c r="C58" s="174">
        <v>11.497905617206511</v>
      </c>
      <c r="D58" s="173">
        <v>14.553303135626393</v>
      </c>
      <c r="E58" s="173">
        <v>15.285113646714734</v>
      </c>
      <c r="F58" s="173">
        <v>23.015163704413855</v>
      </c>
      <c r="G58" s="172">
        <v>41.276060179039803</v>
      </c>
      <c r="H58" s="171">
        <v>15.575539425623599</v>
      </c>
      <c r="I58" s="173">
        <v>20.457316859104026</v>
      </c>
      <c r="J58" s="173">
        <v>26.70454093714368</v>
      </c>
      <c r="K58" s="173">
        <v>38.121686958190374</v>
      </c>
      <c r="L58" s="170">
        <v>53.661250058046761</v>
      </c>
      <c r="M58" s="174">
        <v>11.236096267812016</v>
      </c>
      <c r="N58" s="173">
        <v>10.344458822105276</v>
      </c>
      <c r="O58" s="173">
        <v>12.223966324341454</v>
      </c>
      <c r="P58" s="173">
        <v>12.923292391599597</v>
      </c>
      <c r="Q58" s="172">
        <v>23.052488657224664</v>
      </c>
      <c r="R58" s="171">
        <v>62.037261071075292</v>
      </c>
      <c r="S58" s="173">
        <v>24.764307967612474</v>
      </c>
      <c r="T58" s="173">
        <v>7.9805803995965761</v>
      </c>
      <c r="U58" s="173">
        <v>25.918817307711478</v>
      </c>
      <c r="V58" s="170">
        <v>8.3194600713682583</v>
      </c>
      <c r="W58" s="885"/>
      <c r="X58" s="885"/>
      <c r="Y58" s="885"/>
      <c r="Z58" s="885"/>
      <c r="AA58" s="885"/>
      <c r="AB58" s="885"/>
      <c r="AC58" s="885"/>
      <c r="AD58" s="885"/>
      <c r="AE58" s="885"/>
      <c r="AF58" s="885"/>
      <c r="AG58" s="885"/>
      <c r="AH58" s="885"/>
      <c r="AI58" s="885"/>
      <c r="AJ58" s="885"/>
      <c r="AK58" s="885"/>
      <c r="AL58" s="885"/>
      <c r="AM58" s="885"/>
      <c r="AN58" s="885"/>
      <c r="AO58" s="885"/>
      <c r="AP58" s="885"/>
      <c r="AQ58" s="885"/>
      <c r="AR58" s="885"/>
      <c r="AS58" s="885"/>
      <c r="AT58" s="885"/>
      <c r="AU58" s="885"/>
      <c r="AV58" s="885"/>
      <c r="AW58" s="885"/>
      <c r="AX58" s="885"/>
      <c r="AY58" s="885"/>
      <c r="AZ58" s="395"/>
      <c r="BA58" s="649"/>
      <c r="BB58" s="645"/>
      <c r="BC58" s="494"/>
      <c r="BD58" s="480"/>
      <c r="BE58" s="480"/>
      <c r="BF58" s="480"/>
      <c r="BG58" s="495"/>
      <c r="BH58" s="494"/>
      <c r="BI58" s="480"/>
      <c r="BJ58" s="480"/>
      <c r="BK58" s="480"/>
      <c r="BL58" s="495"/>
      <c r="BM58" s="494"/>
      <c r="BN58" s="480"/>
      <c r="BO58" s="480"/>
      <c r="BP58" s="480"/>
      <c r="BQ58" s="495"/>
      <c r="BR58" s="494"/>
      <c r="BS58" s="480"/>
      <c r="BT58" s="480"/>
      <c r="BU58" s="480"/>
      <c r="BV58" s="481"/>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row>
    <row r="59" s="603" customFormat="true" ht="15" customHeight="true" x14ac:dyDescent="0.2">
      <c r="A59" s="1133"/>
      <c r="B59" s="428" t="s">
        <v>376</v>
      </c>
      <c r="C59" s="169">
        <v>1.6747140814210599</v>
      </c>
      <c r="D59" s="168">
        <v>1.5966569061899374</v>
      </c>
      <c r="E59" s="168">
        <v>2.1233662200730379</v>
      </c>
      <c r="F59" s="168">
        <v>2.4001717470110484</v>
      </c>
      <c r="G59" s="167">
        <v>5.3749795807805549</v>
      </c>
      <c r="H59" s="166">
        <v>2.0669338100769363</v>
      </c>
      <c r="I59" s="168">
        <v>2.6287497161783939</v>
      </c>
      <c r="J59" s="168">
        <v>2.9465492648237119</v>
      </c>
      <c r="K59" s="168">
        <v>5.7457876048928114</v>
      </c>
      <c r="L59" s="165">
        <v>8.527423059832099</v>
      </c>
      <c r="M59" s="169">
        <v>1.6837398340161318</v>
      </c>
      <c r="N59" s="168">
        <v>1.499095143291828</v>
      </c>
      <c r="O59" s="168">
        <v>1.1440363986701496</v>
      </c>
      <c r="P59" s="168">
        <v>1.7151456230874482</v>
      </c>
      <c r="Q59" s="167">
        <v>0.71863207895069248</v>
      </c>
      <c r="R59" s="166">
        <v>10.686651856582262</v>
      </c>
      <c r="S59" s="168">
        <v>2.2835991898139962</v>
      </c>
      <c r="T59" s="168">
        <v>1.2602799404660605</v>
      </c>
      <c r="U59" s="168">
        <v>1.8787606322520998</v>
      </c>
      <c r="V59" s="165">
        <v>0.9806575112205328</v>
      </c>
      <c r="W59" s="885"/>
      <c r="X59" s="885"/>
      <c r="Y59" s="885"/>
      <c r="Z59" s="885"/>
      <c r="AA59" s="885"/>
      <c r="AB59" s="885"/>
      <c r="AC59" s="885"/>
      <c r="AD59" s="885"/>
      <c r="AE59" s="885"/>
      <c r="AF59" s="885"/>
      <c r="AG59" s="885"/>
      <c r="AH59" s="885"/>
      <c r="AI59" s="885"/>
      <c r="AJ59" s="885"/>
      <c r="AK59" s="885"/>
      <c r="AL59" s="885"/>
      <c r="AM59" s="885"/>
      <c r="AN59" s="885"/>
      <c r="AO59" s="885"/>
      <c r="AP59" s="885"/>
      <c r="AQ59" s="885"/>
      <c r="AR59" s="885"/>
      <c r="AS59" s="885"/>
      <c r="AT59" s="885"/>
      <c r="AU59" s="885"/>
      <c r="AV59" s="885"/>
      <c r="AW59" s="885"/>
      <c r="AX59" s="885"/>
      <c r="AY59" s="885"/>
      <c r="AZ59" s="395"/>
      <c r="BA59" s="942"/>
      <c r="BB59" s="643"/>
      <c r="BC59" s="497"/>
      <c r="BD59" s="484"/>
      <c r="BE59" s="484"/>
      <c r="BF59" s="484"/>
      <c r="BG59" s="501"/>
      <c r="BH59" s="497"/>
      <c r="BI59" s="484"/>
      <c r="BJ59" s="484"/>
      <c r="BK59" s="484"/>
      <c r="BL59" s="501"/>
      <c r="BM59" s="497"/>
      <c r="BN59" s="484"/>
      <c r="BO59" s="484"/>
      <c r="BP59" s="484"/>
      <c r="BQ59" s="501"/>
      <c r="BR59" s="497"/>
      <c r="BS59" s="484"/>
      <c r="BT59" s="484"/>
      <c r="BU59" s="484"/>
      <c r="BV59" s="485"/>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row>
    <row r="60" s="603" customFormat="true" ht="15" customHeight="true" x14ac:dyDescent="0.2">
      <c r="A60" s="1133"/>
      <c r="B60" s="428" t="s">
        <v>377</v>
      </c>
      <c r="C60" s="169">
        <v>0.11106569400506801</v>
      </c>
      <c r="D60" s="168">
        <v>4.0691273076947442E-2</v>
      </c>
      <c r="E60" s="168">
        <v>7.0722208637904294E-2</v>
      </c>
      <c r="F60" s="168">
        <v>0</v>
      </c>
      <c r="G60" s="167">
        <v>1.017729668830896E-3</v>
      </c>
      <c r="H60" s="166">
        <v>6.0631798689845813E-2</v>
      </c>
      <c r="I60" s="168">
        <v>5.3697085251070274E-2</v>
      </c>
      <c r="J60" s="168">
        <v>0</v>
      </c>
      <c r="K60" s="168">
        <v>2.4057029697165402E-3</v>
      </c>
      <c r="L60" s="165">
        <v>0</v>
      </c>
      <c r="M60" s="169">
        <v>0.12040305626739739</v>
      </c>
      <c r="N60" s="168">
        <v>2.7925498013410363E-2</v>
      </c>
      <c r="O60" s="168">
        <v>6.4460829422115506E-2</v>
      </c>
      <c r="P60" s="168">
        <v>8.9196950384175563E-2</v>
      </c>
      <c r="Q60" s="167">
        <v>0</v>
      </c>
      <c r="R60" s="166">
        <v>7.2217760602614089E-2</v>
      </c>
      <c r="S60" s="168">
        <v>1.0914855090623623E-2</v>
      </c>
      <c r="T60" s="168">
        <v>2.9250376920454891E-2</v>
      </c>
      <c r="U60" s="168">
        <v>0.10343983723245544</v>
      </c>
      <c r="V60" s="165">
        <v>5.4465996639207079E-2</v>
      </c>
      <c r="W60" s="885"/>
      <c r="X60" s="885"/>
      <c r="Y60" s="885"/>
      <c r="Z60" s="885"/>
      <c r="AA60" s="885"/>
      <c r="AB60" s="885"/>
      <c r="AC60" s="885"/>
      <c r="AD60" s="885"/>
      <c r="AE60" s="885"/>
      <c r="AF60" s="885"/>
      <c r="AG60" s="885"/>
      <c r="AH60" s="885"/>
      <c r="AI60" s="885"/>
      <c r="AJ60" s="885"/>
      <c r="AK60" s="885"/>
      <c r="AL60" s="885"/>
      <c r="AM60" s="885"/>
      <c r="AN60" s="885"/>
      <c r="AO60" s="885"/>
      <c r="AP60" s="885"/>
      <c r="AQ60" s="885"/>
      <c r="AR60" s="885"/>
      <c r="AS60" s="885"/>
      <c r="AT60" s="885"/>
      <c r="AU60" s="885"/>
      <c r="AV60" s="885"/>
      <c r="AW60" s="885"/>
      <c r="AX60" s="885"/>
      <c r="AY60" s="885"/>
      <c r="AZ60" s="395"/>
      <c r="BA60" s="942"/>
      <c r="BB60" s="643"/>
      <c r="BC60" s="497"/>
      <c r="BD60" s="484"/>
      <c r="BE60" s="484"/>
      <c r="BF60" s="484"/>
      <c r="BG60" s="501"/>
      <c r="BH60" s="497"/>
      <c r="BI60" s="484"/>
      <c r="BJ60" s="484"/>
      <c r="BK60" s="484"/>
      <c r="BL60" s="501"/>
      <c r="BM60" s="497"/>
      <c r="BN60" s="484"/>
      <c r="BO60" s="484"/>
      <c r="BP60" s="484"/>
      <c r="BQ60" s="501"/>
      <c r="BR60" s="497"/>
      <c r="BS60" s="484"/>
      <c r="BT60" s="484"/>
      <c r="BU60" s="484"/>
      <c r="BV60" s="485"/>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row>
    <row r="61" s="603" customFormat="true" ht="15" customHeight="true" x14ac:dyDescent="0.2">
      <c r="A61" s="1133"/>
      <c r="B61" s="428" t="s">
        <v>378</v>
      </c>
      <c r="C61" s="169">
        <v>0.33280396299246306</v>
      </c>
      <c r="D61" s="168">
        <v>0.20935674882479666</v>
      </c>
      <c r="E61" s="168">
        <v>0.1692371994520428</v>
      </c>
      <c r="F61" s="168">
        <v>8.9471847522052755E-2</v>
      </c>
      <c r="G61" s="167">
        <v>0.10476309423368806</v>
      </c>
      <c r="H61" s="166">
        <v>0.27214529052607356</v>
      </c>
      <c r="I61" s="168">
        <v>9.0035711590800011E-2</v>
      </c>
      <c r="J61" s="168">
        <v>7.9190411130930657E-2</v>
      </c>
      <c r="K61" s="168">
        <v>0.22004170536255638</v>
      </c>
      <c r="L61" s="165">
        <v>5.3953814174180569E-2</v>
      </c>
      <c r="M61" s="169">
        <v>0.53907298647001267</v>
      </c>
      <c r="N61" s="168">
        <v>0.10142915215583591</v>
      </c>
      <c r="O61" s="168">
        <v>0.1489936333650444</v>
      </c>
      <c r="P61" s="168">
        <v>0.24516942496837948</v>
      </c>
      <c r="Q61" s="167">
        <v>1.1028584390171126E-2</v>
      </c>
      <c r="R61" s="166">
        <v>2.1121028752591961E-2</v>
      </c>
      <c r="S61" s="168">
        <v>9.6055052750691872E-2</v>
      </c>
      <c r="T61" s="168">
        <v>0.19268937655122373</v>
      </c>
      <c r="U61" s="168">
        <v>0.41986486437739134</v>
      </c>
      <c r="V61" s="165">
        <v>0.15505234431120152</v>
      </c>
      <c r="W61" s="885"/>
      <c r="X61" s="885"/>
      <c r="Y61" s="885"/>
      <c r="Z61" s="885"/>
      <c r="AA61" s="885"/>
      <c r="AB61" s="885"/>
      <c r="AC61" s="885"/>
      <c r="AD61" s="885"/>
      <c r="AE61" s="885"/>
      <c r="AF61" s="885"/>
      <c r="AG61" s="885"/>
      <c r="AH61" s="885"/>
      <c r="AI61" s="885"/>
      <c r="AJ61" s="885"/>
      <c r="AK61" s="885"/>
      <c r="AL61" s="885"/>
      <c r="AM61" s="885"/>
      <c r="AN61" s="885"/>
      <c r="AO61" s="885"/>
      <c r="AP61" s="885"/>
      <c r="AQ61" s="885"/>
      <c r="AR61" s="885"/>
      <c r="AS61" s="885"/>
      <c r="AT61" s="885"/>
      <c r="AU61" s="885"/>
      <c r="AV61" s="885"/>
      <c r="AW61" s="885"/>
      <c r="AX61" s="885"/>
      <c r="AY61" s="885"/>
      <c r="AZ61" s="395"/>
      <c r="BA61" s="942"/>
      <c r="BB61" s="643"/>
      <c r="BC61" s="497"/>
      <c r="BD61" s="484"/>
      <c r="BE61" s="484"/>
      <c r="BF61" s="484"/>
      <c r="BG61" s="501"/>
      <c r="BH61" s="497"/>
      <c r="BI61" s="484"/>
      <c r="BJ61" s="484"/>
      <c r="BK61" s="484"/>
      <c r="BL61" s="501"/>
      <c r="BM61" s="497"/>
      <c r="BN61" s="484"/>
      <c r="BO61" s="484"/>
      <c r="BP61" s="484"/>
      <c r="BQ61" s="501"/>
      <c r="BR61" s="497"/>
      <c r="BS61" s="484"/>
      <c r="BT61" s="484"/>
      <c r="BU61" s="484"/>
      <c r="BV61" s="485"/>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row>
    <row r="62" s="603" customFormat="true" ht="15" customHeight="true" x14ac:dyDescent="0.2">
      <c r="A62" s="1133"/>
      <c r="B62" s="428" t="s">
        <v>379</v>
      </c>
      <c r="C62" s="169">
        <v>3.6833352093520517</v>
      </c>
      <c r="D62" s="168">
        <v>3.2710424597848502</v>
      </c>
      <c r="E62" s="168">
        <v>2.7071475692994391</v>
      </c>
      <c r="F62" s="168">
        <v>2.2982026644755473</v>
      </c>
      <c r="G62" s="167">
        <v>1.0768846535801648</v>
      </c>
      <c r="H62" s="166">
        <v>1.8200686342071823</v>
      </c>
      <c r="I62" s="168">
        <v>1.3393397976281063</v>
      </c>
      <c r="J62" s="168">
        <v>1.0088181946611912</v>
      </c>
      <c r="K62" s="168">
        <v>0.74044291523057859</v>
      </c>
      <c r="L62" s="165">
        <v>0.53325593545373318</v>
      </c>
      <c r="M62" s="169">
        <v>3.7604828890968105</v>
      </c>
      <c r="N62" s="168">
        <v>4.8631258502160541</v>
      </c>
      <c r="O62" s="168">
        <v>3.7833239658460873</v>
      </c>
      <c r="P62" s="168">
        <v>3.3543369959983109</v>
      </c>
      <c r="Q62" s="167">
        <v>2.8421727052505075</v>
      </c>
      <c r="R62" s="166">
        <v>6.9815007025370898E-2</v>
      </c>
      <c r="S62" s="168">
        <v>0.99323979470048318</v>
      </c>
      <c r="T62" s="168">
        <v>3.2183393254176287</v>
      </c>
      <c r="U62" s="168">
        <v>1.7445603850758564</v>
      </c>
      <c r="V62" s="165">
        <v>7.3118466779131852</v>
      </c>
      <c r="W62" s="885"/>
      <c r="X62" s="885"/>
      <c r="Y62" s="885"/>
      <c r="Z62" s="885"/>
      <c r="AA62" s="885"/>
      <c r="AB62" s="885"/>
      <c r="AC62" s="885"/>
      <c r="AD62" s="885"/>
      <c r="AE62" s="885"/>
      <c r="AF62" s="885"/>
      <c r="AG62" s="885"/>
      <c r="AH62" s="885"/>
      <c r="AI62" s="885"/>
      <c r="AJ62" s="885"/>
      <c r="AK62" s="885"/>
      <c r="AL62" s="885"/>
      <c r="AM62" s="885"/>
      <c r="AN62" s="885"/>
      <c r="AO62" s="885"/>
      <c r="AP62" s="885"/>
      <c r="AQ62" s="885"/>
      <c r="AR62" s="885"/>
      <c r="AS62" s="885"/>
      <c r="AT62" s="885"/>
      <c r="AU62" s="885"/>
      <c r="AV62" s="885"/>
      <c r="AW62" s="885"/>
      <c r="AX62" s="885"/>
      <c r="AY62" s="885"/>
      <c r="AZ62" s="395"/>
      <c r="BA62" s="942"/>
      <c r="BB62" s="643"/>
      <c r="BC62" s="497"/>
      <c r="BD62" s="484"/>
      <c r="BE62" s="484"/>
      <c r="BF62" s="484"/>
      <c r="BG62" s="501"/>
      <c r="BH62" s="497"/>
      <c r="BI62" s="484"/>
      <c r="BJ62" s="484"/>
      <c r="BK62" s="484"/>
      <c r="BL62" s="501"/>
      <c r="BM62" s="497"/>
      <c r="BN62" s="484"/>
      <c r="BO62" s="484"/>
      <c r="BP62" s="484"/>
      <c r="BQ62" s="501"/>
      <c r="BR62" s="497"/>
      <c r="BS62" s="484"/>
      <c r="BT62" s="484"/>
      <c r="BU62" s="484"/>
      <c r="BV62" s="485"/>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row>
    <row r="63" s="603" customFormat="true" ht="15" customHeight="true" x14ac:dyDescent="0.2">
      <c r="A63" s="1133"/>
      <c r="B63" s="428" t="s">
        <v>304</v>
      </c>
      <c r="C63" s="169">
        <v>3.1718312057993603</v>
      </c>
      <c r="D63" s="168">
        <v>2.9369510084725299</v>
      </c>
      <c r="E63" s="168">
        <v>3.6908921557119716</v>
      </c>
      <c r="F63" s="168">
        <v>3.56216814747249</v>
      </c>
      <c r="G63" s="167">
        <v>0.91913421089740099</v>
      </c>
      <c r="H63" s="166">
        <v>2.9090453250155646</v>
      </c>
      <c r="I63" s="168">
        <v>2.2051303181496142</v>
      </c>
      <c r="J63" s="168">
        <v>1.9689333465973828</v>
      </c>
      <c r="K63" s="168">
        <v>1.3794372863866162</v>
      </c>
      <c r="L63" s="165">
        <v>0.49504974172652155</v>
      </c>
      <c r="M63" s="169">
        <v>3.8256454622498848</v>
      </c>
      <c r="N63" s="168">
        <v>3.008507303273066</v>
      </c>
      <c r="O63" s="168">
        <v>3.7311332351204136</v>
      </c>
      <c r="P63" s="168">
        <v>5.0412437947133553</v>
      </c>
      <c r="Q63" s="167">
        <v>2.5787014085642825</v>
      </c>
      <c r="R63" s="166">
        <v>0</v>
      </c>
      <c r="S63" s="168">
        <v>1.0415734816014455</v>
      </c>
      <c r="T63" s="168">
        <v>1.4810239055081367</v>
      </c>
      <c r="U63" s="168">
        <v>4.8724967392977492</v>
      </c>
      <c r="V63" s="165">
        <v>10.018390406004622</v>
      </c>
      <c r="W63" s="885"/>
      <c r="X63" s="885"/>
      <c r="Y63" s="885"/>
      <c r="Z63" s="885"/>
      <c r="AA63" s="885"/>
      <c r="AB63" s="885"/>
      <c r="AC63" s="885"/>
      <c r="AD63" s="885"/>
      <c r="AE63" s="885"/>
      <c r="AF63" s="885"/>
      <c r="AG63" s="885"/>
      <c r="AH63" s="885"/>
      <c r="AI63" s="885"/>
      <c r="AJ63" s="885"/>
      <c r="AK63" s="885"/>
      <c r="AL63" s="885"/>
      <c r="AM63" s="885"/>
      <c r="AN63" s="885"/>
      <c r="AO63" s="885"/>
      <c r="AP63" s="885"/>
      <c r="AQ63" s="885"/>
      <c r="AR63" s="885"/>
      <c r="AS63" s="885"/>
      <c r="AT63" s="885"/>
      <c r="AU63" s="885"/>
      <c r="AV63" s="885"/>
      <c r="AW63" s="885"/>
      <c r="AX63" s="885"/>
      <c r="AY63" s="885"/>
      <c r="AZ63" s="395"/>
      <c r="BA63" s="942"/>
      <c r="BB63" s="643"/>
      <c r="BC63" s="497"/>
      <c r="BD63" s="484"/>
      <c r="BE63" s="484"/>
      <c r="BF63" s="484"/>
      <c r="BG63" s="501"/>
      <c r="BH63" s="497"/>
      <c r="BI63" s="484"/>
      <c r="BJ63" s="484"/>
      <c r="BK63" s="484"/>
      <c r="BL63" s="501"/>
      <c r="BM63" s="497"/>
      <c r="BN63" s="484"/>
      <c r="BO63" s="484"/>
      <c r="BP63" s="484"/>
      <c r="BQ63" s="501"/>
      <c r="BR63" s="497"/>
      <c r="BS63" s="484"/>
      <c r="BT63" s="484"/>
      <c r="BU63" s="484"/>
      <c r="BV63" s="485"/>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row>
    <row r="64" s="603" customFormat="true" ht="15" customHeight="true" x14ac:dyDescent="0.2">
      <c r="A64" s="1133"/>
      <c r="B64" s="428" t="s">
        <v>305</v>
      </c>
      <c r="C64" s="169">
        <v>0.76642628607190655</v>
      </c>
      <c r="D64" s="168">
        <v>1.217842036238804</v>
      </c>
      <c r="E64" s="168">
        <v>1.3284530815708648</v>
      </c>
      <c r="F64" s="168">
        <v>0.54732744756704443</v>
      </c>
      <c r="G64" s="167">
        <v>0.12660405908835493</v>
      </c>
      <c r="H64" s="166">
        <v>0.70701632486893773</v>
      </c>
      <c r="I64" s="168">
        <v>0.64561635956257324</v>
      </c>
      <c r="J64" s="168">
        <v>0.10564170457191141</v>
      </c>
      <c r="K64" s="168">
        <v>0.1166726379044746</v>
      </c>
      <c r="L64" s="165">
        <v>0</v>
      </c>
      <c r="M64" s="169">
        <v>0.82985947852902386</v>
      </c>
      <c r="N64" s="168">
        <v>1.3368629156298737</v>
      </c>
      <c r="O64" s="168">
        <v>1.6756655877147049</v>
      </c>
      <c r="P64" s="168">
        <v>1.4662352890471579</v>
      </c>
      <c r="Q64" s="167">
        <v>0.44479077157912239</v>
      </c>
      <c r="R64" s="166">
        <v>0</v>
      </c>
      <c r="S64" s="168">
        <v>0.22817110326588205</v>
      </c>
      <c r="T64" s="168">
        <v>0.26681313921333843</v>
      </c>
      <c r="U64" s="168">
        <v>0.15825941457939852</v>
      </c>
      <c r="V64" s="165">
        <v>4.8035417650698848</v>
      </c>
      <c r="W64" s="885"/>
      <c r="X64" s="885"/>
      <c r="Y64" s="885"/>
      <c r="Z64" s="885"/>
      <c r="AA64" s="885"/>
      <c r="AB64" s="885"/>
      <c r="AC64" s="885"/>
      <c r="AD64" s="885"/>
      <c r="AE64" s="885"/>
      <c r="AF64" s="885"/>
      <c r="AG64" s="885"/>
      <c r="AH64" s="885"/>
      <c r="AI64" s="885"/>
      <c r="AJ64" s="885"/>
      <c r="AK64" s="885"/>
      <c r="AL64" s="885"/>
      <c r="AM64" s="885"/>
      <c r="AN64" s="885"/>
      <c r="AO64" s="885"/>
      <c r="AP64" s="885"/>
      <c r="AQ64" s="885"/>
      <c r="AR64" s="885"/>
      <c r="AS64" s="885"/>
      <c r="AT64" s="885"/>
      <c r="AU64" s="885"/>
      <c r="AV64" s="885"/>
      <c r="AW64" s="885"/>
      <c r="AX64" s="885"/>
      <c r="AY64" s="885"/>
      <c r="AZ64" s="395"/>
      <c r="BA64" s="942"/>
      <c r="BB64" s="643"/>
      <c r="BC64" s="497"/>
      <c r="BD64" s="484"/>
      <c r="BE64" s="484"/>
      <c r="BF64" s="484"/>
      <c r="BG64" s="501"/>
      <c r="BH64" s="497"/>
      <c r="BI64" s="484"/>
      <c r="BJ64" s="484"/>
      <c r="BK64" s="484"/>
      <c r="BL64" s="501"/>
      <c r="BM64" s="497"/>
      <c r="BN64" s="484"/>
      <c r="BO64" s="484"/>
      <c r="BP64" s="484"/>
      <c r="BQ64" s="501"/>
      <c r="BR64" s="497"/>
      <c r="BS64" s="484"/>
      <c r="BT64" s="484"/>
      <c r="BU64" s="484"/>
      <c r="BV64" s="485"/>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row>
    <row r="65" s="603" customFormat="true" ht="15" customHeight="true" x14ac:dyDescent="0.2">
      <c r="A65" s="1133"/>
      <c r="B65" s="428" t="s">
        <v>306</v>
      </c>
      <c r="C65" s="169">
        <v>1.8619565193282034E-2</v>
      </c>
      <c r="D65" s="168">
        <v>4.9024541577074733E-2</v>
      </c>
      <c r="E65" s="168">
        <v>1.6739744526568619E-2</v>
      </c>
      <c r="F65" s="168">
        <v>1.7504810697029471E-2</v>
      </c>
      <c r="G65" s="167">
        <v>1.6376325751169239E-2</v>
      </c>
      <c r="H65" s="166">
        <v>0.12402017066081242</v>
      </c>
      <c r="I65" s="168">
        <v>1.4566611820084166E-2</v>
      </c>
      <c r="J65" s="168">
        <v>4.6512790232059516E-2</v>
      </c>
      <c r="K65" s="168">
        <v>3.8710255482567978E-2</v>
      </c>
      <c r="L65" s="165">
        <v>0</v>
      </c>
      <c r="M65" s="169">
        <v>0</v>
      </c>
      <c r="N65" s="168">
        <v>2.6264582093825518E-2</v>
      </c>
      <c r="O65" s="168">
        <v>0</v>
      </c>
      <c r="P65" s="168">
        <v>1.457310234855554E-2</v>
      </c>
      <c r="Q65" s="167">
        <v>0</v>
      </c>
      <c r="R65" s="166">
        <v>0</v>
      </c>
      <c r="S65" s="168">
        <v>0</v>
      </c>
      <c r="T65" s="168">
        <v>2.0002188680291383E-2</v>
      </c>
      <c r="U65" s="168">
        <v>0.10357338399849772</v>
      </c>
      <c r="V65" s="165">
        <v>0</v>
      </c>
      <c r="W65" s="885"/>
      <c r="X65" s="885"/>
      <c r="Y65" s="885"/>
      <c r="Z65" s="885"/>
      <c r="AA65" s="885"/>
      <c r="AB65" s="885"/>
      <c r="AC65" s="885"/>
      <c r="AD65" s="885"/>
      <c r="AE65" s="885"/>
      <c r="AF65" s="885"/>
      <c r="AG65" s="885"/>
      <c r="AH65" s="885"/>
      <c r="AI65" s="885"/>
      <c r="AJ65" s="885"/>
      <c r="AK65" s="885"/>
      <c r="AL65" s="885"/>
      <c r="AM65" s="885"/>
      <c r="AN65" s="885"/>
      <c r="AO65" s="885"/>
      <c r="AP65" s="885"/>
      <c r="AQ65" s="885"/>
      <c r="AR65" s="885"/>
      <c r="AS65" s="885"/>
      <c r="AT65" s="885"/>
      <c r="AU65" s="885"/>
      <c r="AV65" s="885"/>
      <c r="AW65" s="885"/>
      <c r="AX65" s="885"/>
      <c r="AY65" s="885"/>
      <c r="AZ65" s="395"/>
      <c r="BA65" s="942"/>
      <c r="BB65" s="643"/>
      <c r="BC65" s="497"/>
      <c r="BD65" s="484"/>
      <c r="BE65" s="484"/>
      <c r="BF65" s="484"/>
      <c r="BG65" s="501"/>
      <c r="BH65" s="497"/>
      <c r="BI65" s="484"/>
      <c r="BJ65" s="484"/>
      <c r="BK65" s="484"/>
      <c r="BL65" s="501"/>
      <c r="BM65" s="497"/>
      <c r="BN65" s="484"/>
      <c r="BO65" s="484"/>
      <c r="BP65" s="484"/>
      <c r="BQ65" s="501"/>
      <c r="BR65" s="497"/>
      <c r="BS65" s="484"/>
      <c r="BT65" s="484"/>
      <c r="BU65" s="484"/>
      <c r="BV65" s="485"/>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row>
    <row r="66" s="603" customFormat="true" ht="15" customHeight="true" x14ac:dyDescent="0.2">
      <c r="A66" s="1133"/>
      <c r="B66" s="428" t="s">
        <v>307</v>
      </c>
      <c r="C66" s="169">
        <v>8.3506322986907452E-2</v>
      </c>
      <c r="D66" s="168">
        <v>0</v>
      </c>
      <c r="E66" s="168">
        <v>0</v>
      </c>
      <c r="F66" s="168">
        <v>0</v>
      </c>
      <c r="G66" s="167">
        <v>0</v>
      </c>
      <c r="H66" s="166">
        <v>0.19772609655343004</v>
      </c>
      <c r="I66" s="168">
        <v>0</v>
      </c>
      <c r="J66" s="168">
        <v>0</v>
      </c>
      <c r="K66" s="168">
        <v>0</v>
      </c>
      <c r="L66" s="165">
        <v>0</v>
      </c>
      <c r="M66" s="169">
        <v>0</v>
      </c>
      <c r="N66" s="168">
        <v>0</v>
      </c>
      <c r="O66" s="168">
        <v>0</v>
      </c>
      <c r="P66" s="168">
        <v>0</v>
      </c>
      <c r="Q66" s="167">
        <v>0</v>
      </c>
      <c r="R66" s="166">
        <v>0</v>
      </c>
      <c r="S66" s="168">
        <v>0</v>
      </c>
      <c r="T66" s="168">
        <v>2.1812861005902774E-2</v>
      </c>
      <c r="U66" s="168">
        <v>5.6540689371893625E-2</v>
      </c>
      <c r="V66" s="165">
        <v>0</v>
      </c>
      <c r="W66" s="885"/>
      <c r="X66" s="885"/>
      <c r="Y66" s="885"/>
      <c r="Z66" s="885"/>
      <c r="AA66" s="885"/>
      <c r="AB66" s="885"/>
      <c r="AC66" s="885"/>
      <c r="AD66" s="885"/>
      <c r="AE66" s="885"/>
      <c r="AF66" s="885"/>
      <c r="AG66" s="885"/>
      <c r="AH66" s="885"/>
      <c r="AI66" s="885"/>
      <c r="AJ66" s="885"/>
      <c r="AK66" s="885"/>
      <c r="AL66" s="885"/>
      <c r="AM66" s="885"/>
      <c r="AN66" s="885"/>
      <c r="AO66" s="885"/>
      <c r="AP66" s="885"/>
      <c r="AQ66" s="885"/>
      <c r="AR66" s="885"/>
      <c r="AS66" s="885"/>
      <c r="AT66" s="885"/>
      <c r="AU66" s="885"/>
      <c r="AV66" s="885"/>
      <c r="AW66" s="885"/>
      <c r="AX66" s="885"/>
      <c r="AY66" s="885"/>
      <c r="AZ66" s="395"/>
      <c r="BA66" s="942"/>
      <c r="BB66" s="643"/>
      <c r="BC66" s="497"/>
      <c r="BD66" s="484"/>
      <c r="BE66" s="484"/>
      <c r="BF66" s="484"/>
      <c r="BG66" s="501"/>
      <c r="BH66" s="497"/>
      <c r="BI66" s="484"/>
      <c r="BJ66" s="484"/>
      <c r="BK66" s="484"/>
      <c r="BL66" s="501"/>
      <c r="BM66" s="497"/>
      <c r="BN66" s="484"/>
      <c r="BO66" s="484"/>
      <c r="BP66" s="484"/>
      <c r="BQ66" s="501"/>
      <c r="BR66" s="497"/>
      <c r="BS66" s="484"/>
      <c r="BT66" s="484"/>
      <c r="BU66" s="484"/>
      <c r="BV66" s="485"/>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row>
    <row r="67" s="603" customFormat="true" ht="15" customHeight="true" x14ac:dyDescent="0.2">
      <c r="A67" s="1133"/>
      <c r="B67" s="428" t="s">
        <v>308</v>
      </c>
      <c r="C67" s="169">
        <v>57.304928637701956</v>
      </c>
      <c r="D67" s="168">
        <v>43.187291376551471</v>
      </c>
      <c r="E67" s="168">
        <v>29.093015288606246</v>
      </c>
      <c r="F67" s="168">
        <v>16.912177442193066</v>
      </c>
      <c r="G67" s="167">
        <v>4.4416708449026325</v>
      </c>
      <c r="H67" s="166">
        <v>37.993395492714235</v>
      </c>
      <c r="I67" s="168">
        <v>19.048903891671895</v>
      </c>
      <c r="J67" s="168">
        <v>9.6913904966779327</v>
      </c>
      <c r="K67" s="168">
        <v>3.9380812763444859</v>
      </c>
      <c r="L67" s="165">
        <v>0.85262152622450094</v>
      </c>
      <c r="M67" s="169">
        <v>61.800374666569979</v>
      </c>
      <c r="N67" s="168">
        <v>58.37496118460016</v>
      </c>
      <c r="O67" s="168">
        <v>43.676872110602638</v>
      </c>
      <c r="P67" s="168">
        <v>30.64889512160341</v>
      </c>
      <c r="Q67" s="167">
        <v>14.685833315761665</v>
      </c>
      <c r="R67" s="166">
        <v>0.37142387354636541</v>
      </c>
      <c r="S67" s="168">
        <v>21.240662201309249</v>
      </c>
      <c r="T67" s="168">
        <v>56.823394656274381</v>
      </c>
      <c r="U67" s="168">
        <v>18.57482372094595</v>
      </c>
      <c r="V67" s="165">
        <v>15.535859929237031</v>
      </c>
      <c r="W67" s="885"/>
      <c r="X67" s="885"/>
      <c r="Y67" s="885"/>
      <c r="Z67" s="885"/>
      <c r="AA67" s="885"/>
      <c r="AB67" s="885"/>
      <c r="AC67" s="885"/>
      <c r="AD67" s="885"/>
      <c r="AE67" s="885"/>
      <c r="AF67" s="885"/>
      <c r="AG67" s="885"/>
      <c r="AH67" s="885"/>
      <c r="AI67" s="885"/>
      <c r="AJ67" s="885"/>
      <c r="AK67" s="885"/>
      <c r="AL67" s="885"/>
      <c r="AM67" s="885"/>
      <c r="AN67" s="885"/>
      <c r="AO67" s="885"/>
      <c r="AP67" s="885"/>
      <c r="AQ67" s="885"/>
      <c r="AR67" s="885"/>
      <c r="AS67" s="885"/>
      <c r="AT67" s="885"/>
      <c r="AU67" s="885"/>
      <c r="AV67" s="885"/>
      <c r="AW67" s="885"/>
      <c r="AX67" s="885"/>
      <c r="AY67" s="885"/>
      <c r="AZ67" s="395"/>
      <c r="BA67" s="942"/>
      <c r="BB67" s="643"/>
      <c r="BC67" s="497"/>
      <c r="BD67" s="484"/>
      <c r="BE67" s="484"/>
      <c r="BF67" s="484"/>
      <c r="BG67" s="501"/>
      <c r="BH67" s="497"/>
      <c r="BI67" s="484"/>
      <c r="BJ67" s="484"/>
      <c r="BK67" s="484"/>
      <c r="BL67" s="501"/>
      <c r="BM67" s="497"/>
      <c r="BN67" s="484"/>
      <c r="BO67" s="484"/>
      <c r="BP67" s="484"/>
      <c r="BQ67" s="501"/>
      <c r="BR67" s="497"/>
      <c r="BS67" s="484"/>
      <c r="BT67" s="484"/>
      <c r="BU67" s="484"/>
      <c r="BV67" s="485"/>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row>
    <row r="68" s="603" customFormat="true" ht="15" customHeight="true" x14ac:dyDescent="0.2">
      <c r="A68" s="1133"/>
      <c r="B68" s="428" t="s">
        <v>309</v>
      </c>
      <c r="C68" s="169">
        <v>0.1882075976740539</v>
      </c>
      <c r="D68" s="168">
        <v>8.9379024889575179E-2</v>
      </c>
      <c r="E68" s="168">
        <v>4.6672647921077698E-2</v>
      </c>
      <c r="F68" s="168">
        <v>3.0119639087337093E-2</v>
      </c>
      <c r="G68" s="167">
        <v>0.10737545999410757</v>
      </c>
      <c r="H68" s="166">
        <v>0.16035571150756692</v>
      </c>
      <c r="I68" s="168">
        <v>4.2572088506105561E-2</v>
      </c>
      <c r="J68" s="168">
        <v>6.0024824656396388E-3</v>
      </c>
      <c r="K68" s="168">
        <v>0</v>
      </c>
      <c r="L68" s="165">
        <v>0.19072186468560903</v>
      </c>
      <c r="M68" s="169">
        <v>0.19328137059102934</v>
      </c>
      <c r="N68" s="168">
        <v>0.10111996084277849</v>
      </c>
      <c r="O68" s="168">
        <v>0.10068526192770823</v>
      </c>
      <c r="P68" s="168">
        <v>2.2098479586785236E-2</v>
      </c>
      <c r="Q68" s="167">
        <v>9.0341620871401823E-2</v>
      </c>
      <c r="R68" s="166">
        <v>0</v>
      </c>
      <c r="S68" s="168">
        <v>0.14317863630671834</v>
      </c>
      <c r="T68" s="168">
        <v>0.13324058328431093</v>
      </c>
      <c r="U68" s="168">
        <v>5.0245843291645775E-2</v>
      </c>
      <c r="V68" s="165">
        <v>1.6979552142105676E-2</v>
      </c>
      <c r="W68" s="885"/>
      <c r="X68" s="885"/>
      <c r="Y68" s="885"/>
      <c r="Z68" s="885"/>
      <c r="AA68" s="885"/>
      <c r="AB68" s="885"/>
      <c r="AC68" s="885"/>
      <c r="AD68" s="885"/>
      <c r="AE68" s="885"/>
      <c r="AF68" s="885"/>
      <c r="AG68" s="885"/>
      <c r="AH68" s="885"/>
      <c r="AI68" s="885"/>
      <c r="AJ68" s="885"/>
      <c r="AK68" s="885"/>
      <c r="AL68" s="885"/>
      <c r="AM68" s="885"/>
      <c r="AN68" s="885"/>
      <c r="AO68" s="885"/>
      <c r="AP68" s="885"/>
      <c r="AQ68" s="885"/>
      <c r="AR68" s="885"/>
      <c r="AS68" s="885"/>
      <c r="AT68" s="885"/>
      <c r="AU68" s="885"/>
      <c r="AV68" s="885"/>
      <c r="AW68" s="885"/>
      <c r="AX68" s="885"/>
      <c r="AY68" s="885"/>
      <c r="AZ68" s="395"/>
      <c r="BA68" s="942"/>
      <c r="BB68" s="643"/>
      <c r="BC68" s="497"/>
      <c r="BD68" s="484"/>
      <c r="BE68" s="484"/>
      <c r="BF68" s="484"/>
      <c r="BG68" s="501"/>
      <c r="BH68" s="497"/>
      <c r="BI68" s="484"/>
      <c r="BJ68" s="484"/>
      <c r="BK68" s="484"/>
      <c r="BL68" s="501"/>
      <c r="BM68" s="497"/>
      <c r="BN68" s="484"/>
      <c r="BO68" s="484"/>
      <c r="BP68" s="484"/>
      <c r="BQ68" s="501"/>
      <c r="BR68" s="497"/>
      <c r="BS68" s="484"/>
      <c r="BT68" s="484"/>
      <c r="BU68" s="484"/>
      <c r="BV68" s="485"/>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row>
    <row r="69" s="603" customFormat="true" ht="15" customHeight="true" x14ac:dyDescent="0.2">
      <c r="A69" s="1133"/>
      <c r="B69" s="428" t="s">
        <v>380</v>
      </c>
      <c r="C69" s="169">
        <v>0</v>
      </c>
      <c r="D69" s="168">
        <v>9.3114343688736022E-3</v>
      </c>
      <c r="E69" s="168">
        <v>3.9907559364594902E-3</v>
      </c>
      <c r="F69" s="168">
        <v>0</v>
      </c>
      <c r="G69" s="167">
        <v>0</v>
      </c>
      <c r="H69" s="166">
        <v>0</v>
      </c>
      <c r="I69" s="168">
        <v>9.4378305809885259E-3</v>
      </c>
      <c r="J69" s="168">
        <v>0</v>
      </c>
      <c r="K69" s="168">
        <v>0</v>
      </c>
      <c r="L69" s="165">
        <v>0</v>
      </c>
      <c r="M69" s="169">
        <v>0</v>
      </c>
      <c r="N69" s="168">
        <v>1.6106648139521167E-2</v>
      </c>
      <c r="O69" s="168">
        <v>0</v>
      </c>
      <c r="P69" s="168">
        <v>0</v>
      </c>
      <c r="Q69" s="167">
        <v>0</v>
      </c>
      <c r="R69" s="166">
        <v>0</v>
      </c>
      <c r="S69" s="168">
        <v>0</v>
      </c>
      <c r="T69" s="168">
        <v>5.3127556749502161E-3</v>
      </c>
      <c r="U69" s="168">
        <v>0</v>
      </c>
      <c r="V69" s="165">
        <v>6.1636603050099431E-3</v>
      </c>
      <c r="W69" s="885"/>
      <c r="X69" s="885"/>
      <c r="Y69" s="885"/>
      <c r="Z69" s="885"/>
      <c r="AA69" s="885"/>
      <c r="AB69" s="885"/>
      <c r="AC69" s="885"/>
      <c r="AD69" s="885"/>
      <c r="AE69" s="885"/>
      <c r="AF69" s="885"/>
      <c r="AG69" s="885"/>
      <c r="AH69" s="885"/>
      <c r="AI69" s="885"/>
      <c r="AJ69" s="885"/>
      <c r="AK69" s="885"/>
      <c r="AL69" s="885"/>
      <c r="AM69" s="885"/>
      <c r="AN69" s="885"/>
      <c r="AO69" s="885"/>
      <c r="AP69" s="885"/>
      <c r="AQ69" s="885"/>
      <c r="AR69" s="885"/>
      <c r="AS69" s="885"/>
      <c r="AT69" s="885"/>
      <c r="AU69" s="885"/>
      <c r="AV69" s="885"/>
      <c r="AW69" s="885"/>
      <c r="AX69" s="885"/>
      <c r="AY69" s="885"/>
      <c r="AZ69" s="395"/>
      <c r="BA69" s="942"/>
      <c r="BB69" s="643"/>
      <c r="BC69" s="497"/>
      <c r="BD69" s="484"/>
      <c r="BE69" s="484"/>
      <c r="BF69" s="484"/>
      <c r="BG69" s="501"/>
      <c r="BH69" s="497"/>
      <c r="BI69" s="484"/>
      <c r="BJ69" s="484"/>
      <c r="BK69" s="484"/>
      <c r="BL69" s="501"/>
      <c r="BM69" s="497"/>
      <c r="BN69" s="484"/>
      <c r="BO69" s="484"/>
      <c r="BP69" s="484"/>
      <c r="BQ69" s="501"/>
      <c r="BR69" s="497"/>
      <c r="BS69" s="484"/>
      <c r="BT69" s="484"/>
      <c r="BU69" s="484"/>
      <c r="BV69" s="485"/>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row>
    <row r="70" s="603" customFormat="true" ht="15" customHeight="true" x14ac:dyDescent="0.2">
      <c r="A70" s="1133"/>
      <c r="B70" s="428" t="s">
        <v>381</v>
      </c>
      <c r="C70" s="169">
        <v>2.5006970412890941</v>
      </c>
      <c r="D70" s="168">
        <v>0.67353914007686133</v>
      </c>
      <c r="E70" s="168">
        <v>0.36950960757107076</v>
      </c>
      <c r="F70" s="168">
        <v>0.20642669725642182</v>
      </c>
      <c r="G70" s="167">
        <v>1.500803994821834E-2</v>
      </c>
      <c r="H70" s="166">
        <v>1.7462320974828773</v>
      </c>
      <c r="I70" s="168">
        <v>0.89609842575501442</v>
      </c>
      <c r="J70" s="168">
        <v>0.16043106369643967</v>
      </c>
      <c r="K70" s="168">
        <v>0.21331714397239665</v>
      </c>
      <c r="L70" s="165">
        <v>1.2886896875286512E-2</v>
      </c>
      <c r="M70" s="169">
        <v>3.0397679769337249</v>
      </c>
      <c r="N70" s="168">
        <v>0.46022361308449633</v>
      </c>
      <c r="O70" s="168">
        <v>0.32456783664261285</v>
      </c>
      <c r="P70" s="168">
        <v>0.34624659116982481</v>
      </c>
      <c r="Q70" s="167">
        <v>0.13994017739942841</v>
      </c>
      <c r="R70" s="166">
        <v>0</v>
      </c>
      <c r="S70" s="168">
        <v>9.9509602969986302E-2</v>
      </c>
      <c r="T70" s="168">
        <v>0.35783717958093403</v>
      </c>
      <c r="U70" s="168">
        <v>3.3348024044070632</v>
      </c>
      <c r="V70" s="165">
        <v>0.52315608922016366</v>
      </c>
      <c r="W70" s="885"/>
      <c r="X70" s="885"/>
      <c r="Y70" s="885"/>
      <c r="Z70" s="885"/>
      <c r="AA70" s="885"/>
      <c r="AB70" s="885"/>
      <c r="AC70" s="885"/>
      <c r="AD70" s="885"/>
      <c r="AE70" s="885"/>
      <c r="AF70" s="885"/>
      <c r="AG70" s="885"/>
      <c r="AH70" s="885"/>
      <c r="AI70" s="885"/>
      <c r="AJ70" s="885"/>
      <c r="AK70" s="885"/>
      <c r="AL70" s="885"/>
      <c r="AM70" s="885"/>
      <c r="AN70" s="885"/>
      <c r="AO70" s="885"/>
      <c r="AP70" s="885"/>
      <c r="AQ70" s="885"/>
      <c r="AR70" s="885"/>
      <c r="AS70" s="885"/>
      <c r="AT70" s="885"/>
      <c r="AU70" s="885"/>
      <c r="AV70" s="885"/>
      <c r="AW70" s="885"/>
      <c r="AX70" s="885"/>
      <c r="AY70" s="885"/>
      <c r="AZ70" s="395"/>
      <c r="BA70" s="942"/>
      <c r="BB70" s="643"/>
      <c r="BC70" s="497"/>
      <c r="BD70" s="484"/>
      <c r="BE70" s="484"/>
      <c r="BF70" s="484"/>
      <c r="BG70" s="501"/>
      <c r="BH70" s="497"/>
      <c r="BI70" s="484"/>
      <c r="BJ70" s="484"/>
      <c r="BK70" s="484"/>
      <c r="BL70" s="501"/>
      <c r="BM70" s="497"/>
      <c r="BN70" s="484"/>
      <c r="BO70" s="484"/>
      <c r="BP70" s="484"/>
      <c r="BQ70" s="501"/>
      <c r="BR70" s="497"/>
      <c r="BS70" s="484"/>
      <c r="BT70" s="484"/>
      <c r="BU70" s="484"/>
      <c r="BV70" s="485"/>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row>
    <row r="71" s="603" customFormat="true" ht="15" customHeight="true" x14ac:dyDescent="0.2">
      <c r="A71" s="1133"/>
      <c r="B71" s="428" t="s">
        <v>310</v>
      </c>
      <c r="C71" s="169">
        <v>18.633552862025301</v>
      </c>
      <c r="D71" s="168">
        <v>32.115542083403312</v>
      </c>
      <c r="E71" s="168">
        <v>45.089434274191106</v>
      </c>
      <c r="F71" s="168">
        <v>50.85498520421644</v>
      </c>
      <c r="G71" s="167">
        <v>46.54012582211525</v>
      </c>
      <c r="H71" s="166">
        <v>36.311926520470081</v>
      </c>
      <c r="I71" s="168">
        <v>52.555041999922501</v>
      </c>
      <c r="J71" s="168">
        <v>57.281989307999446</v>
      </c>
      <c r="K71" s="168">
        <v>49.437659853673324</v>
      </c>
      <c r="L71" s="165">
        <v>35.672837102981539</v>
      </c>
      <c r="M71" s="169">
        <v>12.949646552740671</v>
      </c>
      <c r="N71" s="168">
        <v>19.779210831125678</v>
      </c>
      <c r="O71" s="168">
        <v>33.106045580428351</v>
      </c>
      <c r="P71" s="168">
        <v>44.133566235492914</v>
      </c>
      <c r="Q71" s="167">
        <v>55.35474824684723</v>
      </c>
      <c r="R71" s="166">
        <v>26.741509402415414</v>
      </c>
      <c r="S71" s="168">
        <v>49.098788114578269</v>
      </c>
      <c r="T71" s="168">
        <v>28.198719381904475</v>
      </c>
      <c r="U71" s="168">
        <v>42.767971875242566</v>
      </c>
      <c r="V71" s="165">
        <v>52.084406037578844</v>
      </c>
      <c r="W71" s="885"/>
      <c r="X71" s="885"/>
      <c r="Y71" s="885"/>
      <c r="Z71" s="885"/>
      <c r="AA71" s="885"/>
      <c r="AB71" s="885"/>
      <c r="AC71" s="885"/>
      <c r="AD71" s="885"/>
      <c r="AE71" s="885"/>
      <c r="AF71" s="885"/>
      <c r="AG71" s="885"/>
      <c r="AH71" s="885"/>
      <c r="AI71" s="885"/>
      <c r="AJ71" s="885"/>
      <c r="AK71" s="885"/>
      <c r="AL71" s="885"/>
      <c r="AM71" s="885"/>
      <c r="AN71" s="885"/>
      <c r="AO71" s="885"/>
      <c r="AP71" s="885"/>
      <c r="AQ71" s="885"/>
      <c r="AR71" s="885"/>
      <c r="AS71" s="885"/>
      <c r="AT71" s="885"/>
      <c r="AU71" s="885"/>
      <c r="AV71" s="885"/>
      <c r="AW71" s="885"/>
      <c r="AX71" s="885"/>
      <c r="AY71" s="885"/>
      <c r="AZ71" s="395"/>
      <c r="BA71" s="942"/>
      <c r="BB71" s="643"/>
      <c r="BC71" s="497"/>
      <c r="BD71" s="484"/>
      <c r="BE71" s="484"/>
      <c r="BF71" s="484"/>
      <c r="BG71" s="501"/>
      <c r="BH71" s="497"/>
      <c r="BI71" s="484"/>
      <c r="BJ71" s="484"/>
      <c r="BK71" s="484"/>
      <c r="BL71" s="501"/>
      <c r="BM71" s="497"/>
      <c r="BN71" s="484"/>
      <c r="BO71" s="484"/>
      <c r="BP71" s="484"/>
      <c r="BQ71" s="501"/>
      <c r="BR71" s="497"/>
      <c r="BS71" s="484"/>
      <c r="BT71" s="484"/>
      <c r="BU71" s="484"/>
      <c r="BV71" s="485"/>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row>
    <row r="72" s="603" customFormat="true" ht="15" customHeight="true" x14ac:dyDescent="0.2">
      <c r="A72" s="1133"/>
      <c r="B72" s="428" t="s">
        <v>47</v>
      </c>
      <c r="C72" s="169">
        <v>3.240591628124341E-2</v>
      </c>
      <c r="D72" s="168">
        <v>5.0068830918389422E-2</v>
      </c>
      <c r="E72" s="168">
        <v>5.7055997871081126E-3</v>
      </c>
      <c r="F72" s="168">
        <v>6.6280648087422275E-2</v>
      </c>
      <c r="G72" s="167">
        <v>0</v>
      </c>
      <c r="H72" s="166">
        <v>5.4963301602898876E-2</v>
      </c>
      <c r="I72" s="168">
        <v>1.349330427894414E-2</v>
      </c>
      <c r="J72" s="168">
        <v>0</v>
      </c>
      <c r="K72" s="168">
        <v>4.5756659590072378E-2</v>
      </c>
      <c r="L72" s="165">
        <v>0</v>
      </c>
      <c r="M72" s="169">
        <v>2.1629458723478063E-2</v>
      </c>
      <c r="N72" s="168">
        <v>6.0708495428350655E-2</v>
      </c>
      <c r="O72" s="168">
        <v>2.0249235918745046E-2</v>
      </c>
      <c r="P72" s="168">
        <v>0</v>
      </c>
      <c r="Q72" s="167">
        <v>8.1322433160935889E-2</v>
      </c>
      <c r="R72" s="166">
        <v>0</v>
      </c>
      <c r="S72" s="168">
        <v>0</v>
      </c>
      <c r="T72" s="168">
        <v>1.070392992141737E-2</v>
      </c>
      <c r="U72" s="168">
        <v>1.584290221573182E-2</v>
      </c>
      <c r="V72" s="165">
        <v>0.19001995899016452</v>
      </c>
      <c r="W72" s="885"/>
      <c r="X72" s="885"/>
      <c r="Y72" s="885"/>
      <c r="Z72" s="885"/>
      <c r="AA72" s="885"/>
      <c r="AB72" s="885"/>
      <c r="AC72" s="885"/>
      <c r="AD72" s="885"/>
      <c r="AE72" s="885"/>
      <c r="AF72" s="885"/>
      <c r="AG72" s="885"/>
      <c r="AH72" s="885"/>
      <c r="AI72" s="885"/>
      <c r="AJ72" s="885"/>
      <c r="AK72" s="885"/>
      <c r="AL72" s="885"/>
      <c r="AM72" s="885"/>
      <c r="AN72" s="885"/>
      <c r="AO72" s="885"/>
      <c r="AP72" s="885"/>
      <c r="AQ72" s="885"/>
      <c r="AR72" s="885"/>
      <c r="AS72" s="885"/>
      <c r="AT72" s="885"/>
      <c r="AU72" s="885"/>
      <c r="AV72" s="885"/>
      <c r="AW72" s="885"/>
      <c r="AX72" s="885"/>
      <c r="AY72" s="885"/>
      <c r="AZ72" s="395"/>
      <c r="BA72" s="942"/>
      <c r="BB72" s="643"/>
      <c r="BC72" s="497"/>
      <c r="BD72" s="484"/>
      <c r="BE72" s="484"/>
      <c r="BF72" s="484"/>
      <c r="BG72" s="501"/>
      <c r="BH72" s="497"/>
      <c r="BI72" s="484"/>
      <c r="BJ72" s="484"/>
      <c r="BK72" s="484"/>
      <c r="BL72" s="501"/>
      <c r="BM72" s="497"/>
      <c r="BN72" s="484"/>
      <c r="BO72" s="484"/>
      <c r="BP72" s="484"/>
      <c r="BQ72" s="501"/>
      <c r="BR72" s="497"/>
      <c r="BS72" s="484"/>
      <c r="BT72" s="484"/>
      <c r="BU72" s="484"/>
      <c r="BV72" s="485"/>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row>
    <row r="73" s="603" customFormat="true" ht="15" customHeight="true" x14ac:dyDescent="0.2">
      <c r="A73" s="192"/>
      <c r="B73" s="186"/>
      <c r="C73" s="169"/>
      <c r="D73" s="168"/>
      <c r="E73" s="168"/>
      <c r="F73" s="168"/>
      <c r="G73" s="167"/>
      <c r="H73" s="166"/>
      <c r="I73" s="168"/>
      <c r="J73" s="168"/>
      <c r="K73" s="168"/>
      <c r="L73" s="165"/>
      <c r="M73" s="169"/>
      <c r="N73" s="168"/>
      <c r="O73" s="168"/>
      <c r="P73" s="168"/>
      <c r="Q73" s="167"/>
      <c r="R73" s="166"/>
      <c r="S73" s="168"/>
      <c r="T73" s="168"/>
      <c r="U73" s="168"/>
      <c r="V73" s="165"/>
      <c r="W73" s="885"/>
      <c r="X73" s="885"/>
      <c r="Y73" s="885"/>
      <c r="Z73" s="885"/>
      <c r="AA73" s="885"/>
      <c r="AB73" s="885"/>
      <c r="AC73" s="885"/>
      <c r="AD73" s="885"/>
      <c r="AE73" s="885"/>
      <c r="AF73" s="885"/>
      <c r="AG73" s="885"/>
      <c r="AH73" s="885"/>
      <c r="AI73" s="885"/>
      <c r="AJ73" s="885"/>
      <c r="AK73" s="885"/>
      <c r="AL73" s="885"/>
      <c r="AM73" s="885"/>
      <c r="AN73" s="885"/>
      <c r="AO73" s="885"/>
      <c r="AP73" s="885"/>
      <c r="AQ73" s="885"/>
      <c r="AR73" s="885"/>
      <c r="AS73" s="885"/>
      <c r="AT73" s="885"/>
      <c r="AU73" s="885"/>
      <c r="AV73" s="885"/>
      <c r="AW73" s="885"/>
      <c r="AX73" s="885"/>
      <c r="AY73" s="885"/>
      <c r="AZ73" s="395"/>
      <c r="BA73" s="942"/>
      <c r="BB73" s="643"/>
      <c r="BC73" s="497"/>
      <c r="BD73" s="484"/>
      <c r="BE73" s="484"/>
      <c r="BF73" s="484"/>
      <c r="BG73" s="501"/>
      <c r="BH73" s="497"/>
      <c r="BI73" s="484"/>
      <c r="BJ73" s="484"/>
      <c r="BK73" s="484"/>
      <c r="BL73" s="501"/>
      <c r="BM73" s="497"/>
      <c r="BN73" s="484"/>
      <c r="BO73" s="484"/>
      <c r="BP73" s="484"/>
      <c r="BQ73" s="501"/>
      <c r="BR73" s="497"/>
      <c r="BS73" s="484"/>
      <c r="BT73" s="484"/>
      <c r="BU73" s="484"/>
      <c r="BV73" s="485"/>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row>
    <row r="74" s="603" customFormat="true" ht="15" customHeight="true" x14ac:dyDescent="0.2">
      <c r="A74" s="192"/>
      <c r="B74" s="186"/>
      <c r="C74" s="169"/>
      <c r="D74" s="168"/>
      <c r="E74" s="168"/>
      <c r="F74" s="168"/>
      <c r="G74" s="167"/>
      <c r="H74" s="166"/>
      <c r="I74" s="168"/>
      <c r="J74" s="168"/>
      <c r="K74" s="168"/>
      <c r="L74" s="165"/>
      <c r="M74" s="169"/>
      <c r="N74" s="168"/>
      <c r="O74" s="168"/>
      <c r="P74" s="168"/>
      <c r="Q74" s="167"/>
      <c r="R74" s="166"/>
      <c r="S74" s="168"/>
      <c r="T74" s="168"/>
      <c r="U74" s="168"/>
      <c r="V74" s="165"/>
      <c r="W74" s="885"/>
      <c r="X74" s="885"/>
      <c r="Y74" s="885"/>
      <c r="Z74" s="885"/>
      <c r="AA74" s="885"/>
      <c r="AB74" s="885"/>
      <c r="AC74" s="885"/>
      <c r="AD74" s="885"/>
      <c r="AE74" s="885"/>
      <c r="AF74" s="885"/>
      <c r="AG74" s="885"/>
      <c r="AH74" s="885"/>
      <c r="AI74" s="885"/>
      <c r="AJ74" s="885"/>
      <c r="AK74" s="885"/>
      <c r="AL74" s="885"/>
      <c r="AM74" s="885"/>
      <c r="AN74" s="885"/>
      <c r="AO74" s="885"/>
      <c r="AP74" s="885"/>
      <c r="AQ74" s="885"/>
      <c r="AR74" s="885"/>
      <c r="AS74" s="885"/>
      <c r="AT74" s="885"/>
      <c r="AU74" s="885"/>
      <c r="AV74" s="885"/>
      <c r="AW74" s="885"/>
      <c r="AX74" s="885"/>
      <c r="AY74" s="885"/>
      <c r="AZ74" s="395"/>
      <c r="BA74" s="942"/>
      <c r="BB74" s="643"/>
      <c r="BC74" s="497"/>
      <c r="BD74" s="484"/>
      <c r="BE74" s="484"/>
      <c r="BF74" s="484"/>
      <c r="BG74" s="501"/>
      <c r="BH74" s="497"/>
      <c r="BI74" s="484"/>
      <c r="BJ74" s="484"/>
      <c r="BK74" s="484"/>
      <c r="BL74" s="501"/>
      <c r="BM74" s="497"/>
      <c r="BN74" s="484"/>
      <c r="BO74" s="484"/>
      <c r="BP74" s="484"/>
      <c r="BQ74" s="501"/>
      <c r="BR74" s="497"/>
      <c r="BS74" s="484"/>
      <c r="BT74" s="484"/>
      <c r="BU74" s="484"/>
      <c r="BV74" s="485"/>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row>
    <row r="75" s="603" customFormat="true" ht="15" customHeight="true" x14ac:dyDescent="0.2">
      <c r="A75" s="192"/>
      <c r="B75" s="186"/>
      <c r="C75" s="169"/>
      <c r="D75" s="168"/>
      <c r="E75" s="168"/>
      <c r="F75" s="168"/>
      <c r="G75" s="167"/>
      <c r="H75" s="166"/>
      <c r="I75" s="168"/>
      <c r="J75" s="168"/>
      <c r="K75" s="168"/>
      <c r="L75" s="165"/>
      <c r="M75" s="169"/>
      <c r="N75" s="168"/>
      <c r="O75" s="168"/>
      <c r="P75" s="168"/>
      <c r="Q75" s="167"/>
      <c r="R75" s="166"/>
      <c r="S75" s="168"/>
      <c r="T75" s="168"/>
      <c r="U75" s="168"/>
      <c r="V75" s="165"/>
      <c r="W75" s="885"/>
      <c r="X75" s="885"/>
      <c r="Y75" s="885"/>
      <c r="Z75" s="885"/>
      <c r="AA75" s="885"/>
      <c r="AB75" s="885"/>
      <c r="AC75" s="885"/>
      <c r="AD75" s="885"/>
      <c r="AE75" s="885"/>
      <c r="AF75" s="885"/>
      <c r="AG75" s="885"/>
      <c r="AH75" s="885"/>
      <c r="AI75" s="885"/>
      <c r="AJ75" s="885"/>
      <c r="AK75" s="885"/>
      <c r="AL75" s="885"/>
      <c r="AM75" s="885"/>
      <c r="AN75" s="885"/>
      <c r="AO75" s="885"/>
      <c r="AP75" s="885"/>
      <c r="AQ75" s="885"/>
      <c r="AR75" s="885"/>
      <c r="AS75" s="885"/>
      <c r="AT75" s="885"/>
      <c r="AU75" s="885"/>
      <c r="AV75" s="885"/>
      <c r="AW75" s="885"/>
      <c r="AX75" s="885"/>
      <c r="AY75" s="885"/>
      <c r="AZ75" s="395"/>
      <c r="BA75" s="942"/>
      <c r="BB75" s="643"/>
      <c r="BC75" s="497"/>
      <c r="BD75" s="484"/>
      <c r="BE75" s="484"/>
      <c r="BF75" s="484"/>
      <c r="BG75" s="501"/>
      <c r="BH75" s="497"/>
      <c r="BI75" s="484"/>
      <c r="BJ75" s="484"/>
      <c r="BK75" s="484"/>
      <c r="BL75" s="501"/>
      <c r="BM75" s="497"/>
      <c r="BN75" s="484"/>
      <c r="BO75" s="484"/>
      <c r="BP75" s="484"/>
      <c r="BQ75" s="501"/>
      <c r="BR75" s="497"/>
      <c r="BS75" s="484"/>
      <c r="BT75" s="484"/>
      <c r="BU75" s="484"/>
      <c r="BV75" s="485"/>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row>
    <row r="76" s="603" customFormat="true" ht="15" customHeight="true" x14ac:dyDescent="0.2">
      <c r="A76" s="192"/>
      <c r="B76" s="186"/>
      <c r="C76" s="169"/>
      <c r="D76" s="168"/>
      <c r="E76" s="168"/>
      <c r="F76" s="168"/>
      <c r="G76" s="167"/>
      <c r="H76" s="166"/>
      <c r="I76" s="168"/>
      <c r="J76" s="168"/>
      <c r="K76" s="168"/>
      <c r="L76" s="165"/>
      <c r="M76" s="169"/>
      <c r="N76" s="168"/>
      <c r="O76" s="168"/>
      <c r="P76" s="168"/>
      <c r="Q76" s="167"/>
      <c r="R76" s="166"/>
      <c r="S76" s="168"/>
      <c r="T76" s="168"/>
      <c r="U76" s="168"/>
      <c r="V76" s="165"/>
      <c r="W76" s="885"/>
      <c r="X76" s="885"/>
      <c r="Y76" s="885"/>
      <c r="Z76" s="885"/>
      <c r="AA76" s="885"/>
      <c r="AB76" s="885"/>
      <c r="AC76" s="885"/>
      <c r="AD76" s="885"/>
      <c r="AE76" s="885"/>
      <c r="AF76" s="885"/>
      <c r="AG76" s="885"/>
      <c r="AH76" s="885"/>
      <c r="AI76" s="885"/>
      <c r="AJ76" s="885"/>
      <c r="AK76" s="885"/>
      <c r="AL76" s="885"/>
      <c r="AM76" s="885"/>
      <c r="AN76" s="885"/>
      <c r="AO76" s="885"/>
      <c r="AP76" s="885"/>
      <c r="AQ76" s="885"/>
      <c r="AR76" s="885"/>
      <c r="AS76" s="885"/>
      <c r="AT76" s="885"/>
      <c r="AU76" s="885"/>
      <c r="AV76" s="885"/>
      <c r="AW76" s="885"/>
      <c r="AX76" s="885"/>
      <c r="AY76" s="885"/>
      <c r="AZ76" s="395"/>
      <c r="BA76" s="942"/>
      <c r="BB76" s="643"/>
      <c r="BC76" s="497"/>
      <c r="BD76" s="484"/>
      <c r="BE76" s="484"/>
      <c r="BF76" s="484"/>
      <c r="BG76" s="501"/>
      <c r="BH76" s="497"/>
      <c r="BI76" s="484"/>
      <c r="BJ76" s="484"/>
      <c r="BK76" s="484"/>
      <c r="BL76" s="501"/>
      <c r="BM76" s="497"/>
      <c r="BN76" s="484"/>
      <c r="BO76" s="484"/>
      <c r="BP76" s="484"/>
      <c r="BQ76" s="501"/>
      <c r="BR76" s="497"/>
      <c r="BS76" s="484"/>
      <c r="BT76" s="484"/>
      <c r="BU76" s="484"/>
      <c r="BV76" s="485"/>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row>
    <row r="77" s="603" customFormat="true" ht="15" customHeight="true" x14ac:dyDescent="0.2">
      <c r="A77" s="192"/>
      <c r="B77" s="186"/>
      <c r="C77" s="169"/>
      <c r="D77" s="168"/>
      <c r="E77" s="168"/>
      <c r="F77" s="168"/>
      <c r="G77" s="167"/>
      <c r="H77" s="166"/>
      <c r="I77" s="168"/>
      <c r="J77" s="168"/>
      <c r="K77" s="168"/>
      <c r="L77" s="165"/>
      <c r="M77" s="169"/>
      <c r="N77" s="168"/>
      <c r="O77" s="168"/>
      <c r="P77" s="168"/>
      <c r="Q77" s="167"/>
      <c r="R77" s="166"/>
      <c r="S77" s="168"/>
      <c r="T77" s="168"/>
      <c r="U77" s="168"/>
      <c r="V77" s="165"/>
      <c r="W77" s="885"/>
      <c r="X77" s="885"/>
      <c r="Y77" s="885"/>
      <c r="Z77" s="885"/>
      <c r="AA77" s="885"/>
      <c r="AB77" s="885"/>
      <c r="AC77" s="885"/>
      <c r="AD77" s="885"/>
      <c r="AE77" s="885"/>
      <c r="AF77" s="885"/>
      <c r="AG77" s="885"/>
      <c r="AH77" s="885"/>
      <c r="AI77" s="885"/>
      <c r="AJ77" s="885"/>
      <c r="AK77" s="885"/>
      <c r="AL77" s="885"/>
      <c r="AM77" s="885"/>
      <c r="AN77" s="885"/>
      <c r="AO77" s="885"/>
      <c r="AP77" s="885"/>
      <c r="AQ77" s="885"/>
      <c r="AR77" s="885"/>
      <c r="AS77" s="885"/>
      <c r="AT77" s="885"/>
      <c r="AU77" s="885"/>
      <c r="AV77" s="885"/>
      <c r="AW77" s="885"/>
      <c r="AX77" s="885"/>
      <c r="AY77" s="885"/>
      <c r="AZ77" s="395"/>
      <c r="BA77" s="942"/>
      <c r="BB77" s="643"/>
      <c r="BC77" s="497"/>
      <c r="BD77" s="484"/>
      <c r="BE77" s="484"/>
      <c r="BF77" s="484"/>
      <c r="BG77" s="501"/>
      <c r="BH77" s="497"/>
      <c r="BI77" s="484"/>
      <c r="BJ77" s="484"/>
      <c r="BK77" s="484"/>
      <c r="BL77" s="501"/>
      <c r="BM77" s="497"/>
      <c r="BN77" s="484"/>
      <c r="BO77" s="484"/>
      <c r="BP77" s="484"/>
      <c r="BQ77" s="501"/>
      <c r="BR77" s="497"/>
      <c r="BS77" s="484"/>
      <c r="BT77" s="484"/>
      <c r="BU77" s="484"/>
      <c r="BV77" s="485"/>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row>
    <row r="78" s="603" customFormat="true" ht="15" customHeight="true" x14ac:dyDescent="0.2">
      <c r="A78" s="192"/>
      <c r="B78" s="186"/>
      <c r="C78" s="169"/>
      <c r="D78" s="168"/>
      <c r="E78" s="168"/>
      <c r="F78" s="168"/>
      <c r="G78" s="167"/>
      <c r="H78" s="166"/>
      <c r="I78" s="168"/>
      <c r="J78" s="168"/>
      <c r="K78" s="168"/>
      <c r="L78" s="165"/>
      <c r="M78" s="169"/>
      <c r="N78" s="168"/>
      <c r="O78" s="168"/>
      <c r="P78" s="168"/>
      <c r="Q78" s="167"/>
      <c r="R78" s="166"/>
      <c r="S78" s="168"/>
      <c r="T78" s="168"/>
      <c r="U78" s="168"/>
      <c r="V78" s="165"/>
      <c r="W78" s="885"/>
      <c r="X78" s="885"/>
      <c r="Y78" s="885"/>
      <c r="Z78" s="885"/>
      <c r="AA78" s="885"/>
      <c r="AB78" s="885"/>
      <c r="AC78" s="885"/>
      <c r="AD78" s="885"/>
      <c r="AE78" s="885"/>
      <c r="AF78" s="885"/>
      <c r="AG78" s="885"/>
      <c r="AH78" s="885"/>
      <c r="AI78" s="885"/>
      <c r="AJ78" s="885"/>
      <c r="AK78" s="885"/>
      <c r="AL78" s="885"/>
      <c r="AM78" s="885"/>
      <c r="AN78" s="885"/>
      <c r="AO78" s="885"/>
      <c r="AP78" s="885"/>
      <c r="AQ78" s="885"/>
      <c r="AR78" s="885"/>
      <c r="AS78" s="885"/>
      <c r="AT78" s="885"/>
      <c r="AU78" s="885"/>
      <c r="AV78" s="885"/>
      <c r="AW78" s="885"/>
      <c r="AX78" s="885"/>
      <c r="AY78" s="885"/>
      <c r="AZ78" s="395"/>
      <c r="BA78" s="942"/>
      <c r="BB78" s="643"/>
      <c r="BC78" s="497"/>
      <c r="BD78" s="484"/>
      <c r="BE78" s="484"/>
      <c r="BF78" s="484"/>
      <c r="BG78" s="501"/>
      <c r="BH78" s="497"/>
      <c r="BI78" s="484"/>
      <c r="BJ78" s="484"/>
      <c r="BK78" s="484"/>
      <c r="BL78" s="501"/>
      <c r="BM78" s="497"/>
      <c r="BN78" s="484"/>
      <c r="BO78" s="484"/>
      <c r="BP78" s="484"/>
      <c r="BQ78" s="501"/>
      <c r="BR78" s="497"/>
      <c r="BS78" s="484"/>
      <c r="BT78" s="484"/>
      <c r="BU78" s="484"/>
      <c r="BV78" s="485"/>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row>
    <row r="79" s="603" customFormat="true" ht="15" customHeight="true" x14ac:dyDescent="0.2">
      <c r="A79" s="192"/>
      <c r="B79" s="186"/>
      <c r="C79" s="169"/>
      <c r="D79" s="168"/>
      <c r="E79" s="168"/>
      <c r="F79" s="168"/>
      <c r="G79" s="167"/>
      <c r="H79" s="166"/>
      <c r="I79" s="168"/>
      <c r="J79" s="168"/>
      <c r="K79" s="168"/>
      <c r="L79" s="165"/>
      <c r="M79" s="169"/>
      <c r="N79" s="168"/>
      <c r="O79" s="168"/>
      <c r="P79" s="168"/>
      <c r="Q79" s="167"/>
      <c r="R79" s="166"/>
      <c r="S79" s="168"/>
      <c r="T79" s="168"/>
      <c r="U79" s="168"/>
      <c r="V79" s="165"/>
      <c r="W79" s="885"/>
      <c r="X79" s="885"/>
      <c r="Y79" s="885"/>
      <c r="Z79" s="885"/>
      <c r="AA79" s="885"/>
      <c r="AB79" s="885"/>
      <c r="AC79" s="885"/>
      <c r="AD79" s="885"/>
      <c r="AE79" s="885"/>
      <c r="AF79" s="885"/>
      <c r="AG79" s="885"/>
      <c r="AH79" s="885"/>
      <c r="AI79" s="885"/>
      <c r="AJ79" s="885"/>
      <c r="AK79" s="885"/>
      <c r="AL79" s="885"/>
      <c r="AM79" s="885"/>
      <c r="AN79" s="885"/>
      <c r="AO79" s="885"/>
      <c r="AP79" s="885"/>
      <c r="AQ79" s="885"/>
      <c r="AR79" s="885"/>
      <c r="AS79" s="885"/>
      <c r="AT79" s="885"/>
      <c r="AU79" s="885"/>
      <c r="AV79" s="885"/>
      <c r="AW79" s="885"/>
      <c r="AX79" s="885"/>
      <c r="AY79" s="885"/>
      <c r="AZ79" s="395"/>
      <c r="BA79" s="942"/>
      <c r="BB79" s="643"/>
      <c r="BC79" s="497"/>
      <c r="BD79" s="484"/>
      <c r="BE79" s="484"/>
      <c r="BF79" s="484"/>
      <c r="BG79" s="501"/>
      <c r="BH79" s="497"/>
      <c r="BI79" s="484"/>
      <c r="BJ79" s="484"/>
      <c r="BK79" s="484"/>
      <c r="BL79" s="501"/>
      <c r="BM79" s="497"/>
      <c r="BN79" s="484"/>
      <c r="BO79" s="484"/>
      <c r="BP79" s="484"/>
      <c r="BQ79" s="501"/>
      <c r="BR79" s="497"/>
      <c r="BS79" s="484"/>
      <c r="BT79" s="484"/>
      <c r="BU79" s="484"/>
      <c r="BV79" s="485"/>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row>
    <row r="80" s="603" customFormat="true" ht="15" customHeight="true" x14ac:dyDescent="0.2">
      <c r="A80" s="192"/>
      <c r="B80" s="186"/>
      <c r="C80" s="169"/>
      <c r="D80" s="168"/>
      <c r="E80" s="168"/>
      <c r="F80" s="168"/>
      <c r="G80" s="167"/>
      <c r="H80" s="166"/>
      <c r="I80" s="168"/>
      <c r="J80" s="168"/>
      <c r="K80" s="168"/>
      <c r="L80" s="165"/>
      <c r="M80" s="169"/>
      <c r="N80" s="168"/>
      <c r="O80" s="168"/>
      <c r="P80" s="168"/>
      <c r="Q80" s="167"/>
      <c r="R80" s="166"/>
      <c r="S80" s="168"/>
      <c r="T80" s="168"/>
      <c r="U80" s="168"/>
      <c r="V80" s="165"/>
      <c r="W80" s="885"/>
      <c r="X80" s="885"/>
      <c r="Y80" s="885"/>
      <c r="Z80" s="885"/>
      <c r="AA80" s="885"/>
      <c r="AB80" s="885"/>
      <c r="AC80" s="885"/>
      <c r="AD80" s="885"/>
      <c r="AE80" s="885"/>
      <c r="AF80" s="885"/>
      <c r="AG80" s="885"/>
      <c r="AH80" s="885"/>
      <c r="AI80" s="885"/>
      <c r="AJ80" s="885"/>
      <c r="AK80" s="885"/>
      <c r="AL80" s="885"/>
      <c r="AM80" s="885"/>
      <c r="AN80" s="885"/>
      <c r="AO80" s="885"/>
      <c r="AP80" s="885"/>
      <c r="AQ80" s="885"/>
      <c r="AR80" s="885"/>
      <c r="AS80" s="885"/>
      <c r="AT80" s="885"/>
      <c r="AU80" s="885"/>
      <c r="AV80" s="885"/>
      <c r="AW80" s="885"/>
      <c r="AX80" s="885"/>
      <c r="AY80" s="885"/>
      <c r="AZ80" s="395"/>
      <c r="BA80" s="942"/>
      <c r="BB80" s="643"/>
      <c r="BC80" s="497"/>
      <c r="BD80" s="484"/>
      <c r="BE80" s="484"/>
      <c r="BF80" s="484"/>
      <c r="BG80" s="501"/>
      <c r="BH80" s="497"/>
      <c r="BI80" s="484"/>
      <c r="BJ80" s="484"/>
      <c r="BK80" s="484"/>
      <c r="BL80" s="501"/>
      <c r="BM80" s="497"/>
      <c r="BN80" s="484"/>
      <c r="BO80" s="484"/>
      <c r="BP80" s="484"/>
      <c r="BQ80" s="501"/>
      <c r="BR80" s="497"/>
      <c r="BS80" s="484"/>
      <c r="BT80" s="484"/>
      <c r="BU80" s="484"/>
      <c r="BV80" s="485"/>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row>
    <row r="81" s="603" customFormat="true" ht="15" customHeight="true" x14ac:dyDescent="0.2">
      <c r="A81" s="192"/>
      <c r="B81" s="186"/>
      <c r="C81" s="169"/>
      <c r="D81" s="168"/>
      <c r="E81" s="168"/>
      <c r="F81" s="168"/>
      <c r="G81" s="167"/>
      <c r="H81" s="166"/>
      <c r="I81" s="168"/>
      <c r="J81" s="168"/>
      <c r="K81" s="168"/>
      <c r="L81" s="165"/>
      <c r="M81" s="169"/>
      <c r="N81" s="168"/>
      <c r="O81" s="168"/>
      <c r="P81" s="168"/>
      <c r="Q81" s="167"/>
      <c r="R81" s="166"/>
      <c r="S81" s="168"/>
      <c r="T81" s="168"/>
      <c r="U81" s="168"/>
      <c r="V81" s="165"/>
      <c r="W81" s="885"/>
      <c r="X81" s="885"/>
      <c r="Y81" s="885"/>
      <c r="Z81" s="885"/>
      <c r="AA81" s="885"/>
      <c r="AB81" s="885"/>
      <c r="AC81" s="885"/>
      <c r="AD81" s="885"/>
      <c r="AE81" s="885"/>
      <c r="AF81" s="885"/>
      <c r="AG81" s="885"/>
      <c r="AH81" s="885"/>
      <c r="AI81" s="885"/>
      <c r="AJ81" s="885"/>
      <c r="AK81" s="885"/>
      <c r="AL81" s="885"/>
      <c r="AM81" s="885"/>
      <c r="AN81" s="885"/>
      <c r="AO81" s="885"/>
      <c r="AP81" s="885"/>
      <c r="AQ81" s="885"/>
      <c r="AR81" s="885"/>
      <c r="AS81" s="885"/>
      <c r="AT81" s="885"/>
      <c r="AU81" s="885"/>
      <c r="AV81" s="885"/>
      <c r="AW81" s="885"/>
      <c r="AX81" s="885"/>
      <c r="AY81" s="885"/>
      <c r="AZ81" s="395"/>
      <c r="BA81" s="942"/>
      <c r="BB81" s="643"/>
      <c r="BC81" s="497"/>
      <c r="BD81" s="484"/>
      <c r="BE81" s="484"/>
      <c r="BF81" s="484"/>
      <c r="BG81" s="501"/>
      <c r="BH81" s="497"/>
      <c r="BI81" s="484"/>
      <c r="BJ81" s="484"/>
      <c r="BK81" s="484"/>
      <c r="BL81" s="501"/>
      <c r="BM81" s="497"/>
      <c r="BN81" s="484"/>
      <c r="BO81" s="484"/>
      <c r="BP81" s="484"/>
      <c r="BQ81" s="501"/>
      <c r="BR81" s="497"/>
      <c r="BS81" s="484"/>
      <c r="BT81" s="484"/>
      <c r="BU81" s="484"/>
      <c r="BV81" s="485"/>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row>
    <row r="82" s="603" customFormat="true" ht="15" customHeight="true" x14ac:dyDescent="0.2">
      <c r="A82" s="192"/>
      <c r="B82" s="186"/>
      <c r="C82" s="169"/>
      <c r="D82" s="168"/>
      <c r="E82" s="168"/>
      <c r="F82" s="168"/>
      <c r="G82" s="167"/>
      <c r="H82" s="166"/>
      <c r="I82" s="168"/>
      <c r="J82" s="168"/>
      <c r="K82" s="168"/>
      <c r="L82" s="165"/>
      <c r="M82" s="169"/>
      <c r="N82" s="168"/>
      <c r="O82" s="168"/>
      <c r="P82" s="168"/>
      <c r="Q82" s="167"/>
      <c r="R82" s="166"/>
      <c r="S82" s="168"/>
      <c r="T82" s="168"/>
      <c r="U82" s="168"/>
      <c r="V82" s="165"/>
      <c r="W82" s="885"/>
      <c r="X82" s="885"/>
      <c r="Y82" s="885"/>
      <c r="Z82" s="885"/>
      <c r="AA82" s="885"/>
      <c r="AB82" s="885"/>
      <c r="AC82" s="885"/>
      <c r="AD82" s="885"/>
      <c r="AE82" s="885"/>
      <c r="AF82" s="885"/>
      <c r="AG82" s="885"/>
      <c r="AH82" s="885"/>
      <c r="AI82" s="885"/>
      <c r="AJ82" s="885"/>
      <c r="AK82" s="885"/>
      <c r="AL82" s="885"/>
      <c r="AM82" s="885"/>
      <c r="AN82" s="885"/>
      <c r="AO82" s="885"/>
      <c r="AP82" s="885"/>
      <c r="AQ82" s="885"/>
      <c r="AR82" s="885"/>
      <c r="AS82" s="885"/>
      <c r="AT82" s="885"/>
      <c r="AU82" s="885"/>
      <c r="AV82" s="885"/>
      <c r="AW82" s="885"/>
      <c r="AX82" s="885"/>
      <c r="AY82" s="885"/>
      <c r="AZ82" s="395"/>
      <c r="BA82" s="942"/>
      <c r="BB82" s="643"/>
      <c r="BC82" s="497"/>
      <c r="BD82" s="484"/>
      <c r="BE82" s="484"/>
      <c r="BF82" s="484"/>
      <c r="BG82" s="501"/>
      <c r="BH82" s="497"/>
      <c r="BI82" s="484"/>
      <c r="BJ82" s="484"/>
      <c r="BK82" s="484"/>
      <c r="BL82" s="501"/>
      <c r="BM82" s="497"/>
      <c r="BN82" s="484"/>
      <c r="BO82" s="484"/>
      <c r="BP82" s="484"/>
      <c r="BQ82" s="501"/>
      <c r="BR82" s="497"/>
      <c r="BS82" s="484"/>
      <c r="BT82" s="484"/>
      <c r="BU82" s="484"/>
      <c r="BV82" s="485"/>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row>
    <row r="83" s="603" customFormat="true" ht="15" customHeight="true" x14ac:dyDescent="0.2">
      <c r="A83" s="192"/>
      <c r="B83" s="186"/>
      <c r="C83" s="169"/>
      <c r="D83" s="168"/>
      <c r="E83" s="168"/>
      <c r="F83" s="168"/>
      <c r="G83" s="167"/>
      <c r="H83" s="166"/>
      <c r="I83" s="168"/>
      <c r="J83" s="168"/>
      <c r="K83" s="168"/>
      <c r="L83" s="165"/>
      <c r="M83" s="169"/>
      <c r="N83" s="168"/>
      <c r="O83" s="168"/>
      <c r="P83" s="168"/>
      <c r="Q83" s="167"/>
      <c r="R83" s="166"/>
      <c r="S83" s="168"/>
      <c r="T83" s="168"/>
      <c r="U83" s="168"/>
      <c r="V83" s="165"/>
      <c r="W83" s="885"/>
      <c r="X83" s="885"/>
      <c r="Y83" s="885"/>
      <c r="Z83" s="885"/>
      <c r="AA83" s="885"/>
      <c r="AB83" s="885"/>
      <c r="AC83" s="885"/>
      <c r="AD83" s="885"/>
      <c r="AE83" s="885"/>
      <c r="AF83" s="885"/>
      <c r="AG83" s="885"/>
      <c r="AH83" s="885"/>
      <c r="AI83" s="885"/>
      <c r="AJ83" s="885"/>
      <c r="AK83" s="885"/>
      <c r="AL83" s="885"/>
      <c r="AM83" s="885"/>
      <c r="AN83" s="885"/>
      <c r="AO83" s="885"/>
      <c r="AP83" s="885"/>
      <c r="AQ83" s="885"/>
      <c r="AR83" s="885"/>
      <c r="AS83" s="885"/>
      <c r="AT83" s="885"/>
      <c r="AU83" s="885"/>
      <c r="AV83" s="885"/>
      <c r="AW83" s="885"/>
      <c r="AX83" s="885"/>
      <c r="AY83" s="885"/>
      <c r="AZ83" s="395"/>
      <c r="BA83" s="942"/>
      <c r="BB83" s="643"/>
      <c r="BC83" s="497"/>
      <c r="BD83" s="484"/>
      <c r="BE83" s="484"/>
      <c r="BF83" s="484"/>
      <c r="BG83" s="501"/>
      <c r="BH83" s="497"/>
      <c r="BI83" s="484"/>
      <c r="BJ83" s="484"/>
      <c r="BK83" s="484"/>
      <c r="BL83" s="501"/>
      <c r="BM83" s="497"/>
      <c r="BN83" s="484"/>
      <c r="BO83" s="484"/>
      <c r="BP83" s="484"/>
      <c r="BQ83" s="501"/>
      <c r="BR83" s="497"/>
      <c r="BS83" s="484"/>
      <c r="BT83" s="484"/>
      <c r="BU83" s="484"/>
      <c r="BV83" s="485"/>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row>
    <row r="84" s="603" customFormat="true" ht="15" customHeight="true" x14ac:dyDescent="0.2">
      <c r="A84" s="192"/>
      <c r="B84" s="186"/>
      <c r="C84" s="169"/>
      <c r="D84" s="168"/>
      <c r="E84" s="168"/>
      <c r="F84" s="168"/>
      <c r="G84" s="167"/>
      <c r="H84" s="166"/>
      <c r="I84" s="168"/>
      <c r="J84" s="168"/>
      <c r="K84" s="168"/>
      <c r="L84" s="165"/>
      <c r="M84" s="169"/>
      <c r="N84" s="168"/>
      <c r="O84" s="168"/>
      <c r="P84" s="168"/>
      <c r="Q84" s="167"/>
      <c r="R84" s="166"/>
      <c r="S84" s="168"/>
      <c r="T84" s="168"/>
      <c r="U84" s="168"/>
      <c r="V84" s="165"/>
      <c r="W84" s="885"/>
      <c r="X84" s="885"/>
      <c r="Y84" s="885"/>
      <c r="Z84" s="885"/>
      <c r="AA84" s="885"/>
      <c r="AB84" s="885"/>
      <c r="AC84" s="885"/>
      <c r="AD84" s="885"/>
      <c r="AE84" s="885"/>
      <c r="AF84" s="885"/>
      <c r="AG84" s="885"/>
      <c r="AH84" s="885"/>
      <c r="AI84" s="885"/>
      <c r="AJ84" s="885"/>
      <c r="AK84" s="885"/>
      <c r="AL84" s="885"/>
      <c r="AM84" s="885"/>
      <c r="AN84" s="885"/>
      <c r="AO84" s="885"/>
      <c r="AP84" s="885"/>
      <c r="AQ84" s="885"/>
      <c r="AR84" s="885"/>
      <c r="AS84" s="885"/>
      <c r="AT84" s="885"/>
      <c r="AU84" s="885"/>
      <c r="AV84" s="885"/>
      <c r="AW84" s="885"/>
      <c r="AX84" s="885"/>
      <c r="AY84" s="885"/>
      <c r="AZ84" s="395"/>
      <c r="BA84" s="942"/>
      <c r="BB84" s="643"/>
      <c r="BC84" s="497"/>
      <c r="BD84" s="484"/>
      <c r="BE84" s="484"/>
      <c r="BF84" s="484"/>
      <c r="BG84" s="501"/>
      <c r="BH84" s="497"/>
      <c r="BI84" s="484"/>
      <c r="BJ84" s="484"/>
      <c r="BK84" s="484"/>
      <c r="BL84" s="501"/>
      <c r="BM84" s="497"/>
      <c r="BN84" s="484"/>
      <c r="BO84" s="484"/>
      <c r="BP84" s="484"/>
      <c r="BQ84" s="501"/>
      <c r="BR84" s="497"/>
      <c r="BS84" s="484"/>
      <c r="BT84" s="484"/>
      <c r="BU84" s="484"/>
      <c r="BV84" s="485"/>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row>
    <row r="85" s="603" customFormat="true" ht="15" customHeight="true" x14ac:dyDescent="0.2">
      <c r="A85" s="192"/>
      <c r="B85" s="186"/>
      <c r="C85" s="169"/>
      <c r="D85" s="168"/>
      <c r="E85" s="168"/>
      <c r="F85" s="168"/>
      <c r="G85" s="167"/>
      <c r="H85" s="166"/>
      <c r="I85" s="168"/>
      <c r="J85" s="168"/>
      <c r="K85" s="168"/>
      <c r="L85" s="165"/>
      <c r="M85" s="169"/>
      <c r="N85" s="168"/>
      <c r="O85" s="168"/>
      <c r="P85" s="168"/>
      <c r="Q85" s="167"/>
      <c r="R85" s="166"/>
      <c r="S85" s="168"/>
      <c r="T85" s="168"/>
      <c r="U85" s="168"/>
      <c r="V85" s="165"/>
      <c r="W85" s="885"/>
      <c r="X85" s="885"/>
      <c r="Y85" s="885"/>
      <c r="Z85" s="885"/>
      <c r="AA85" s="885"/>
      <c r="AB85" s="885"/>
      <c r="AC85" s="885"/>
      <c r="AD85" s="885"/>
      <c r="AE85" s="885"/>
      <c r="AF85" s="885"/>
      <c r="AG85" s="885"/>
      <c r="AH85" s="885"/>
      <c r="AI85" s="885"/>
      <c r="AJ85" s="885"/>
      <c r="AK85" s="885"/>
      <c r="AL85" s="885"/>
      <c r="AM85" s="885"/>
      <c r="AN85" s="885"/>
      <c r="AO85" s="885"/>
      <c r="AP85" s="885"/>
      <c r="AQ85" s="885"/>
      <c r="AR85" s="885"/>
      <c r="AS85" s="885"/>
      <c r="AT85" s="885"/>
      <c r="AU85" s="885"/>
      <c r="AV85" s="885"/>
      <c r="AW85" s="885"/>
      <c r="AX85" s="885"/>
      <c r="AY85" s="885"/>
      <c r="AZ85" s="395"/>
      <c r="BA85" s="942"/>
      <c r="BB85" s="643"/>
      <c r="BC85" s="497"/>
      <c r="BD85" s="484"/>
      <c r="BE85" s="484"/>
      <c r="BF85" s="484"/>
      <c r="BG85" s="501"/>
      <c r="BH85" s="497"/>
      <c r="BI85" s="484"/>
      <c r="BJ85" s="484"/>
      <c r="BK85" s="484"/>
      <c r="BL85" s="501"/>
      <c r="BM85" s="497"/>
      <c r="BN85" s="484"/>
      <c r="BO85" s="484"/>
      <c r="BP85" s="484"/>
      <c r="BQ85" s="501"/>
      <c r="BR85" s="497"/>
      <c r="BS85" s="484"/>
      <c r="BT85" s="484"/>
      <c r="BU85" s="484"/>
      <c r="BV85" s="485"/>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row>
    <row r="86" s="603" customFormat="true" ht="15" customHeight="true" x14ac:dyDescent="0.2">
      <c r="A86" s="192"/>
      <c r="B86" s="186"/>
      <c r="C86" s="169"/>
      <c r="D86" s="168"/>
      <c r="E86" s="168"/>
      <c r="F86" s="168"/>
      <c r="G86" s="167"/>
      <c r="H86" s="166"/>
      <c r="I86" s="168"/>
      <c r="J86" s="168"/>
      <c r="K86" s="168"/>
      <c r="L86" s="165"/>
      <c r="M86" s="169"/>
      <c r="N86" s="168"/>
      <c r="O86" s="168"/>
      <c r="P86" s="168"/>
      <c r="Q86" s="167"/>
      <c r="R86" s="166"/>
      <c r="S86" s="168"/>
      <c r="T86" s="168"/>
      <c r="U86" s="168"/>
      <c r="V86" s="165"/>
      <c r="W86" s="885"/>
      <c r="X86" s="885"/>
      <c r="Y86" s="885"/>
      <c r="Z86" s="885"/>
      <c r="AA86" s="885"/>
      <c r="AB86" s="885"/>
      <c r="AC86" s="885"/>
      <c r="AD86" s="885"/>
      <c r="AE86" s="885"/>
      <c r="AF86" s="885"/>
      <c r="AG86" s="885"/>
      <c r="AH86" s="885"/>
      <c r="AI86" s="885"/>
      <c r="AJ86" s="885"/>
      <c r="AK86" s="885"/>
      <c r="AL86" s="885"/>
      <c r="AM86" s="885"/>
      <c r="AN86" s="885"/>
      <c r="AO86" s="885"/>
      <c r="AP86" s="885"/>
      <c r="AQ86" s="885"/>
      <c r="AR86" s="885"/>
      <c r="AS86" s="885"/>
      <c r="AT86" s="885"/>
      <c r="AU86" s="885"/>
      <c r="AV86" s="885"/>
      <c r="AW86" s="885"/>
      <c r="AX86" s="885"/>
      <c r="AY86" s="885"/>
      <c r="AZ86" s="395"/>
      <c r="BA86" s="942"/>
      <c r="BB86" s="643"/>
      <c r="BC86" s="497"/>
      <c r="BD86" s="484"/>
      <c r="BE86" s="484"/>
      <c r="BF86" s="484"/>
      <c r="BG86" s="501"/>
      <c r="BH86" s="497"/>
      <c r="BI86" s="484"/>
      <c r="BJ86" s="484"/>
      <c r="BK86" s="484"/>
      <c r="BL86" s="501"/>
      <c r="BM86" s="497"/>
      <c r="BN86" s="484"/>
      <c r="BO86" s="484"/>
      <c r="BP86" s="484"/>
      <c r="BQ86" s="501"/>
      <c r="BR86" s="497"/>
      <c r="BS86" s="484"/>
      <c r="BT86" s="484"/>
      <c r="BU86" s="484"/>
      <c r="BV86" s="485"/>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row>
    <row r="87" s="603" customFormat="true" ht="15" customHeight="true" x14ac:dyDescent="0.2">
      <c r="A87" s="192"/>
      <c r="B87" s="186"/>
      <c r="C87" s="151"/>
      <c r="D87" s="150"/>
      <c r="E87" s="150"/>
      <c r="F87" s="150"/>
      <c r="G87" s="149"/>
      <c r="H87" s="148"/>
      <c r="I87" s="150"/>
      <c r="J87" s="150"/>
      <c r="K87" s="150"/>
      <c r="L87" s="147"/>
      <c r="M87" s="151"/>
      <c r="N87" s="150"/>
      <c r="O87" s="150"/>
      <c r="P87" s="150"/>
      <c r="Q87" s="149"/>
      <c r="R87" s="148"/>
      <c r="S87" s="150"/>
      <c r="T87" s="150"/>
      <c r="U87" s="150"/>
      <c r="V87" s="147"/>
      <c r="W87" s="885"/>
      <c r="X87" s="885"/>
      <c r="Y87" s="885"/>
      <c r="Z87" s="885"/>
      <c r="AA87" s="885"/>
      <c r="AB87" s="885"/>
      <c r="AC87" s="885"/>
      <c r="AD87" s="885"/>
      <c r="AE87" s="885"/>
      <c r="AF87" s="885"/>
      <c r="AG87" s="885"/>
      <c r="AH87" s="885"/>
      <c r="AI87" s="885"/>
      <c r="AJ87" s="885"/>
      <c r="AK87" s="885"/>
      <c r="AL87" s="885"/>
      <c r="AM87" s="885"/>
      <c r="AN87" s="885"/>
      <c r="AO87" s="885"/>
      <c r="AP87" s="885"/>
      <c r="AQ87" s="885"/>
      <c r="AR87" s="885"/>
      <c r="AS87" s="885"/>
      <c r="AT87" s="885"/>
      <c r="AU87" s="885"/>
      <c r="AV87" s="885"/>
      <c r="AW87" s="885"/>
      <c r="AX87" s="885"/>
      <c r="AY87" s="885"/>
      <c r="AZ87" s="395"/>
      <c r="BA87" s="942"/>
      <c r="BB87" s="643"/>
      <c r="BC87" s="497"/>
      <c r="BD87" s="484"/>
      <c r="BE87" s="484"/>
      <c r="BF87" s="484"/>
      <c r="BG87" s="501"/>
      <c r="BH87" s="497"/>
      <c r="BI87" s="484"/>
      <c r="BJ87" s="484"/>
      <c r="BK87" s="484"/>
      <c r="BL87" s="501"/>
      <c r="BM87" s="497"/>
      <c r="BN87" s="484"/>
      <c r="BO87" s="484"/>
      <c r="BP87" s="484"/>
      <c r="BQ87" s="501"/>
      <c r="BR87" s="497"/>
      <c r="BS87" s="484"/>
      <c r="BT87" s="484"/>
      <c r="BU87" s="484"/>
      <c r="BV87" s="485"/>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row>
    <row r="88" s="603" customFormat="true" ht="15" customHeight="true" x14ac:dyDescent="0.2">
      <c r="A88" s="192"/>
      <c r="B88" s="186"/>
      <c r="C88" s="151"/>
      <c r="D88" s="150"/>
      <c r="E88" s="150"/>
      <c r="F88" s="150"/>
      <c r="G88" s="149"/>
      <c r="H88" s="148"/>
      <c r="I88" s="150"/>
      <c r="J88" s="150"/>
      <c r="K88" s="150"/>
      <c r="L88" s="147"/>
      <c r="M88" s="151"/>
      <c r="N88" s="150"/>
      <c r="O88" s="150"/>
      <c r="P88" s="150"/>
      <c r="Q88" s="149"/>
      <c r="R88" s="148"/>
      <c r="S88" s="150"/>
      <c r="T88" s="150"/>
      <c r="U88" s="150"/>
      <c r="V88" s="147"/>
      <c r="W88" s="885"/>
      <c r="X88" s="885"/>
      <c r="Y88" s="88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95"/>
      <c r="BA88" s="942"/>
      <c r="BB88" s="643"/>
      <c r="BC88" s="497"/>
      <c r="BD88" s="484"/>
      <c r="BE88" s="484"/>
      <c r="BF88" s="484"/>
      <c r="BG88" s="501"/>
      <c r="BH88" s="497"/>
      <c r="BI88" s="484"/>
      <c r="BJ88" s="484"/>
      <c r="BK88" s="484"/>
      <c r="BL88" s="501"/>
      <c r="BM88" s="497"/>
      <c r="BN88" s="484"/>
      <c r="BO88" s="484"/>
      <c r="BP88" s="484"/>
      <c r="BQ88" s="501"/>
      <c r="BR88" s="497"/>
      <c r="BS88" s="484"/>
      <c r="BT88" s="484"/>
      <c r="BU88" s="484"/>
      <c r="BV88" s="485"/>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row>
    <row r="89" s="603" customFormat="true" ht="15" customHeight="true" x14ac:dyDescent="0.2">
      <c r="A89" s="192"/>
      <c r="B89" s="186"/>
      <c r="C89" s="151"/>
      <c r="D89" s="150"/>
      <c r="E89" s="150"/>
      <c r="F89" s="150"/>
      <c r="G89" s="149"/>
      <c r="H89" s="148"/>
      <c r="I89" s="150"/>
      <c r="J89" s="150"/>
      <c r="K89" s="150"/>
      <c r="L89" s="147"/>
      <c r="M89" s="151"/>
      <c r="N89" s="150"/>
      <c r="O89" s="150"/>
      <c r="P89" s="150"/>
      <c r="Q89" s="149"/>
      <c r="R89" s="148"/>
      <c r="S89" s="150"/>
      <c r="T89" s="150"/>
      <c r="U89" s="150"/>
      <c r="V89" s="147"/>
      <c r="W89" s="885"/>
      <c r="X89" s="885"/>
      <c r="Y89" s="885"/>
      <c r="Z89" s="885"/>
      <c r="AA89" s="885"/>
      <c r="AB89" s="885"/>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95"/>
      <c r="BA89" s="942"/>
      <c r="BB89" s="643"/>
      <c r="BC89" s="497"/>
      <c r="BD89" s="484"/>
      <c r="BE89" s="484"/>
      <c r="BF89" s="484"/>
      <c r="BG89" s="501"/>
      <c r="BH89" s="497"/>
      <c r="BI89" s="484"/>
      <c r="BJ89" s="484"/>
      <c r="BK89" s="484"/>
      <c r="BL89" s="501"/>
      <c r="BM89" s="497"/>
      <c r="BN89" s="484"/>
      <c r="BO89" s="484"/>
      <c r="BP89" s="484"/>
      <c r="BQ89" s="501"/>
      <c r="BR89" s="497"/>
      <c r="BS89" s="484"/>
      <c r="BT89" s="484"/>
      <c r="BU89" s="484"/>
      <c r="BV89" s="485"/>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row>
    <row r="90" s="603" customFormat="true" ht="15" customHeight="true" x14ac:dyDescent="0.2">
      <c r="A90" s="192"/>
      <c r="B90" s="186"/>
      <c r="C90" s="151"/>
      <c r="D90" s="150"/>
      <c r="E90" s="150"/>
      <c r="F90" s="150"/>
      <c r="G90" s="149"/>
      <c r="H90" s="148"/>
      <c r="I90" s="150"/>
      <c r="J90" s="150"/>
      <c r="K90" s="150"/>
      <c r="L90" s="147"/>
      <c r="M90" s="151"/>
      <c r="N90" s="150"/>
      <c r="O90" s="150"/>
      <c r="P90" s="150"/>
      <c r="Q90" s="149"/>
      <c r="R90" s="148"/>
      <c r="S90" s="150"/>
      <c r="T90" s="150"/>
      <c r="U90" s="150"/>
      <c r="V90" s="147"/>
      <c r="W90" s="885"/>
      <c r="X90" s="885"/>
      <c r="Y90" s="885"/>
      <c r="Z90" s="885"/>
      <c r="AA90" s="885"/>
      <c r="AB90" s="885"/>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95"/>
      <c r="BA90" s="942"/>
      <c r="BB90" s="643"/>
      <c r="BC90" s="497"/>
      <c r="BD90" s="484"/>
      <c r="BE90" s="484"/>
      <c r="BF90" s="484"/>
      <c r="BG90" s="501"/>
      <c r="BH90" s="497"/>
      <c r="BI90" s="484"/>
      <c r="BJ90" s="484"/>
      <c r="BK90" s="484"/>
      <c r="BL90" s="501"/>
      <c r="BM90" s="497"/>
      <c r="BN90" s="484"/>
      <c r="BO90" s="484"/>
      <c r="BP90" s="484"/>
      <c r="BQ90" s="501"/>
      <c r="BR90" s="497"/>
      <c r="BS90" s="484"/>
      <c r="BT90" s="484"/>
      <c r="BU90" s="484"/>
      <c r="BV90" s="485"/>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row>
    <row r="91" s="603" customFormat="true" ht="15" customHeight="true" x14ac:dyDescent="0.2">
      <c r="A91" s="214"/>
      <c r="B91" s="185"/>
      <c r="C91" s="144"/>
      <c r="D91" s="146"/>
      <c r="E91" s="146"/>
      <c r="F91" s="146"/>
      <c r="G91" s="145"/>
      <c r="H91" s="143"/>
      <c r="I91" s="146"/>
      <c r="J91" s="146"/>
      <c r="K91" s="146"/>
      <c r="L91" s="142"/>
      <c r="M91" s="144"/>
      <c r="N91" s="146"/>
      <c r="O91" s="146"/>
      <c r="P91" s="146"/>
      <c r="Q91" s="145"/>
      <c r="R91" s="143"/>
      <c r="S91" s="146"/>
      <c r="T91" s="146"/>
      <c r="U91" s="146"/>
      <c r="V91" s="142"/>
      <c r="W91" s="885"/>
      <c r="X91" s="885"/>
      <c r="Y91" s="88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95"/>
      <c r="BA91" s="942"/>
      <c r="BB91" s="643"/>
      <c r="BC91" s="497"/>
      <c r="BD91" s="484"/>
      <c r="BE91" s="484"/>
      <c r="BF91" s="484"/>
      <c r="BG91" s="501"/>
      <c r="BH91" s="497"/>
      <c r="BI91" s="484"/>
      <c r="BJ91" s="484"/>
      <c r="BK91" s="484"/>
      <c r="BL91" s="501"/>
      <c r="BM91" s="497"/>
      <c r="BN91" s="484"/>
      <c r="BO91" s="484"/>
      <c r="BP91" s="484"/>
      <c r="BQ91" s="501"/>
      <c r="BR91" s="497"/>
      <c r="BS91" s="484"/>
      <c r="BT91" s="484"/>
      <c r="BU91" s="484"/>
      <c r="BV91" s="485"/>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row>
    <row r="92" s="603" customFormat="true" ht="15" customHeight="true" x14ac:dyDescent="0.2">
      <c r="A92" s="214"/>
      <c r="B92" s="185"/>
      <c r="C92" s="144"/>
      <c r="D92" s="146"/>
      <c r="E92" s="146"/>
      <c r="F92" s="146"/>
      <c r="G92" s="145"/>
      <c r="H92" s="143"/>
      <c r="I92" s="146"/>
      <c r="J92" s="146"/>
      <c r="K92" s="146"/>
      <c r="L92" s="142"/>
      <c r="M92" s="144"/>
      <c r="N92" s="146"/>
      <c r="O92" s="146"/>
      <c r="P92" s="146"/>
      <c r="Q92" s="145"/>
      <c r="R92" s="143"/>
      <c r="S92" s="146"/>
      <c r="T92" s="146"/>
      <c r="U92" s="146"/>
      <c r="V92" s="142"/>
      <c r="W92" s="885"/>
      <c r="X92" s="885"/>
      <c r="Y92" s="88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95"/>
      <c r="BA92" s="942"/>
      <c r="BB92" s="643"/>
      <c r="BC92" s="497"/>
      <c r="BD92" s="484"/>
      <c r="BE92" s="484"/>
      <c r="BF92" s="484"/>
      <c r="BG92" s="501"/>
      <c r="BH92" s="497"/>
      <c r="BI92" s="484"/>
      <c r="BJ92" s="484"/>
      <c r="BK92" s="484"/>
      <c r="BL92" s="501"/>
      <c r="BM92" s="497"/>
      <c r="BN92" s="484"/>
      <c r="BO92" s="484"/>
      <c r="BP92" s="484"/>
      <c r="BQ92" s="501"/>
      <c r="BR92" s="497"/>
      <c r="BS92" s="484"/>
      <c r="BT92" s="484"/>
      <c r="BU92" s="484"/>
      <c r="BV92" s="485"/>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row>
    <row r="93" s="603" customFormat="true" ht="15" customHeight="true" x14ac:dyDescent="0.2">
      <c r="A93" s="191"/>
      <c r="B93" s="184"/>
      <c r="C93" s="207"/>
      <c r="D93" s="206"/>
      <c r="E93" s="206"/>
      <c r="F93" s="206"/>
      <c r="G93" s="195"/>
      <c r="H93" s="197"/>
      <c r="I93" s="206"/>
      <c r="J93" s="206"/>
      <c r="K93" s="206"/>
      <c r="L93" s="201"/>
      <c r="M93" s="207"/>
      <c r="N93" s="206"/>
      <c r="O93" s="206"/>
      <c r="P93" s="206"/>
      <c r="Q93" s="195"/>
      <c r="R93" s="197"/>
      <c r="S93" s="206"/>
      <c r="T93" s="206"/>
      <c r="U93" s="206"/>
      <c r="V93" s="201"/>
      <c r="W93" s="885"/>
      <c r="X93" s="885"/>
      <c r="Y93" s="885"/>
      <c r="Z93" s="885"/>
      <c r="AA93" s="885"/>
      <c r="AB93" s="885"/>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95"/>
      <c r="BA93" s="942"/>
      <c r="BB93" s="643"/>
      <c r="BC93" s="497"/>
      <c r="BD93" s="484"/>
      <c r="BE93" s="484"/>
      <c r="BF93" s="484"/>
      <c r="BG93" s="501"/>
      <c r="BH93" s="497"/>
      <c r="BI93" s="484"/>
      <c r="BJ93" s="484"/>
      <c r="BK93" s="484"/>
      <c r="BL93" s="501"/>
      <c r="BM93" s="497"/>
      <c r="BN93" s="484"/>
      <c r="BO93" s="484"/>
      <c r="BP93" s="484"/>
      <c r="BQ93" s="501"/>
      <c r="BR93" s="497"/>
      <c r="BS93" s="484"/>
      <c r="BT93" s="484"/>
      <c r="BU93" s="484"/>
      <c r="BV93" s="485"/>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row>
    <row r="94" s="603" customFormat="true" ht="15" customHeight="true" x14ac:dyDescent="0.2">
      <c r="A94" s="109"/>
      <c r="B94" s="184"/>
      <c r="C94" s="207"/>
      <c r="D94" s="205"/>
      <c r="E94" s="205"/>
      <c r="F94" s="205"/>
      <c r="G94" s="194"/>
      <c r="H94" s="197"/>
      <c r="I94" s="205"/>
      <c r="J94" s="205"/>
      <c r="K94" s="205"/>
      <c r="L94" s="200"/>
      <c r="M94" s="207"/>
      <c r="N94" s="205"/>
      <c r="O94" s="205"/>
      <c r="P94" s="205"/>
      <c r="Q94" s="194"/>
      <c r="R94" s="197"/>
      <c r="S94" s="205"/>
      <c r="T94" s="205"/>
      <c r="U94" s="205"/>
      <c r="V94" s="200"/>
      <c r="W94" s="885"/>
      <c r="X94" s="885"/>
      <c r="Y94" s="885"/>
      <c r="Z94" s="885"/>
      <c r="AA94" s="885"/>
      <c r="AB94" s="885"/>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95"/>
      <c r="BA94" s="942"/>
      <c r="BB94" s="643"/>
      <c r="BC94" s="497"/>
      <c r="BD94" s="484"/>
      <c r="BE94" s="484"/>
      <c r="BF94" s="484"/>
      <c r="BG94" s="501"/>
      <c r="BH94" s="497"/>
      <c r="BI94" s="484"/>
      <c r="BJ94" s="484"/>
      <c r="BK94" s="484"/>
      <c r="BL94" s="501"/>
      <c r="BM94" s="497"/>
      <c r="BN94" s="484"/>
      <c r="BO94" s="484"/>
      <c r="BP94" s="484"/>
      <c r="BQ94" s="501"/>
      <c r="BR94" s="497"/>
      <c r="BS94" s="484"/>
      <c r="BT94" s="484"/>
      <c r="BU94" s="484"/>
      <c r="BV94" s="485"/>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row>
    <row r="95" s="603" customFormat="true" ht="15" customHeight="true" x14ac:dyDescent="0.2">
      <c r="A95" s="191"/>
      <c r="B95" s="183"/>
      <c r="C95" s="141"/>
      <c r="D95" s="140"/>
      <c r="E95" s="140"/>
      <c r="F95" s="140"/>
      <c r="G95" s="139"/>
      <c r="H95" s="138"/>
      <c r="I95" s="140"/>
      <c r="J95" s="140"/>
      <c r="K95" s="140"/>
      <c r="L95" s="137"/>
      <c r="M95" s="141"/>
      <c r="N95" s="140"/>
      <c r="O95" s="140"/>
      <c r="P95" s="140"/>
      <c r="Q95" s="139"/>
      <c r="R95" s="138"/>
      <c r="S95" s="140"/>
      <c r="T95" s="140"/>
      <c r="U95" s="140"/>
      <c r="V95" s="137"/>
      <c r="W95" s="885"/>
      <c r="X95" s="885"/>
      <c r="Y95" s="885"/>
      <c r="Z95" s="885"/>
      <c r="AA95" s="885"/>
      <c r="AB95" s="885"/>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95"/>
      <c r="BA95" s="942"/>
      <c r="BB95" s="643"/>
      <c r="BC95" s="497"/>
      <c r="BD95" s="484"/>
      <c r="BE95" s="484"/>
      <c r="BF95" s="484"/>
      <c r="BG95" s="501"/>
      <c r="BH95" s="497"/>
      <c r="BI95" s="484"/>
      <c r="BJ95" s="484"/>
      <c r="BK95" s="484"/>
      <c r="BL95" s="501"/>
      <c r="BM95" s="497"/>
      <c r="BN95" s="484"/>
      <c r="BO95" s="484"/>
      <c r="BP95" s="484"/>
      <c r="BQ95" s="501"/>
      <c r="BR95" s="497"/>
      <c r="BS95" s="484"/>
      <c r="BT95" s="484"/>
      <c r="BU95" s="484"/>
      <c r="BV95" s="485"/>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row>
    <row r="96" s="358" customFormat="true" ht="15" customHeight="true" x14ac:dyDescent="0.2">
      <c r="A96" s="109"/>
      <c r="B96" s="183"/>
      <c r="C96" s="141"/>
      <c r="D96" s="140"/>
      <c r="E96" s="140"/>
      <c r="F96" s="140"/>
      <c r="G96" s="139"/>
      <c r="H96" s="138"/>
      <c r="I96" s="140"/>
      <c r="J96" s="140"/>
      <c r="K96" s="140"/>
      <c r="L96" s="137"/>
      <c r="M96" s="141"/>
      <c r="N96" s="140"/>
      <c r="O96" s="140"/>
      <c r="P96" s="140"/>
      <c r="Q96" s="139"/>
      <c r="R96" s="138"/>
      <c r="S96" s="140"/>
      <c r="T96" s="140"/>
      <c r="U96" s="140"/>
      <c r="V96" s="137"/>
      <c r="W96" s="885"/>
      <c r="X96" s="885"/>
      <c r="Y96" s="885"/>
      <c r="Z96" s="885"/>
      <c r="AA96" s="885"/>
      <c r="AB96" s="885"/>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95"/>
      <c r="BA96" s="942"/>
      <c r="BB96" s="643"/>
      <c r="BC96" s="497"/>
      <c r="BD96" s="484"/>
      <c r="BE96" s="484"/>
      <c r="BF96" s="484"/>
      <c r="BG96" s="501"/>
      <c r="BH96" s="497"/>
      <c r="BI96" s="484"/>
      <c r="BJ96" s="484"/>
      <c r="BK96" s="484"/>
      <c r="BL96" s="501"/>
      <c r="BM96" s="497"/>
      <c r="BN96" s="484"/>
      <c r="BO96" s="484"/>
      <c r="BP96" s="484"/>
      <c r="BQ96" s="501"/>
      <c r="BR96" s="497"/>
      <c r="BS96" s="484"/>
      <c r="BT96" s="484"/>
      <c r="BU96" s="484"/>
      <c r="BV96" s="485"/>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row>
    <row r="97" s="358" customFormat="true" ht="15" customHeight="true" x14ac:dyDescent="0.2">
      <c r="A97" s="191"/>
      <c r="B97" s="183"/>
      <c r="C97" s="141"/>
      <c r="D97" s="140"/>
      <c r="E97" s="140"/>
      <c r="F97" s="140"/>
      <c r="G97" s="139"/>
      <c r="H97" s="138"/>
      <c r="I97" s="140"/>
      <c r="J97" s="140"/>
      <c r="K97" s="140"/>
      <c r="L97" s="137"/>
      <c r="M97" s="141"/>
      <c r="N97" s="140"/>
      <c r="O97" s="140"/>
      <c r="P97" s="140"/>
      <c r="Q97" s="139"/>
      <c r="R97" s="138"/>
      <c r="S97" s="140"/>
      <c r="T97" s="140"/>
      <c r="U97" s="140"/>
      <c r="V97" s="137"/>
      <c r="W97" s="885"/>
      <c r="X97" s="885"/>
      <c r="Y97" s="885"/>
      <c r="Z97" s="885"/>
      <c r="AA97" s="885"/>
      <c r="AB97" s="885"/>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95"/>
      <c r="BA97" s="942"/>
      <c r="BB97" s="643"/>
      <c r="BC97" s="497"/>
      <c r="BD97" s="484"/>
      <c r="BE97" s="484"/>
      <c r="BF97" s="484"/>
      <c r="BG97" s="501"/>
      <c r="BH97" s="497"/>
      <c r="BI97" s="484"/>
      <c r="BJ97" s="484"/>
      <c r="BK97" s="484"/>
      <c r="BL97" s="501"/>
      <c r="BM97" s="497"/>
      <c r="BN97" s="484"/>
      <c r="BO97" s="484"/>
      <c r="BP97" s="484"/>
      <c r="BQ97" s="501"/>
      <c r="BR97" s="497"/>
      <c r="BS97" s="484"/>
      <c r="BT97" s="484"/>
      <c r="BU97" s="484"/>
      <c r="BV97" s="485"/>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row>
    <row r="98" s="358" customFormat="true" ht="15" customHeight="true" x14ac:dyDescent="0.2">
      <c r="A98" s="109"/>
      <c r="B98" s="183"/>
      <c r="C98" s="141"/>
      <c r="D98" s="140"/>
      <c r="E98" s="140"/>
      <c r="F98" s="140"/>
      <c r="G98" s="139"/>
      <c r="H98" s="138"/>
      <c r="I98" s="140"/>
      <c r="J98" s="140"/>
      <c r="K98" s="140"/>
      <c r="L98" s="137"/>
      <c r="M98" s="141"/>
      <c r="N98" s="140"/>
      <c r="O98" s="140"/>
      <c r="P98" s="140"/>
      <c r="Q98" s="139"/>
      <c r="R98" s="138"/>
      <c r="S98" s="140"/>
      <c r="T98" s="140"/>
      <c r="U98" s="140"/>
      <c r="V98" s="137"/>
      <c r="W98" s="885"/>
      <c r="X98" s="885"/>
      <c r="Y98" s="885"/>
      <c r="Z98" s="885"/>
      <c r="AA98" s="885"/>
      <c r="AB98" s="885"/>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95"/>
      <c r="BA98" s="942"/>
      <c r="BB98" s="643"/>
      <c r="BC98" s="497"/>
      <c r="BD98" s="484"/>
      <c r="BE98" s="484"/>
      <c r="BF98" s="484"/>
      <c r="BG98" s="501"/>
      <c r="BH98" s="497"/>
      <c r="BI98" s="484"/>
      <c r="BJ98" s="484"/>
      <c r="BK98" s="484"/>
      <c r="BL98" s="501"/>
      <c r="BM98" s="497"/>
      <c r="BN98" s="484"/>
      <c r="BO98" s="484"/>
      <c r="BP98" s="484"/>
      <c r="BQ98" s="501"/>
      <c r="BR98" s="497"/>
      <c r="BS98" s="484"/>
      <c r="BT98" s="484"/>
      <c r="BU98" s="484"/>
      <c r="BV98" s="485"/>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row>
    <row r="99" s="358" customFormat="true" ht="15" customHeight="true" x14ac:dyDescent="0.2">
      <c r="A99" s="109"/>
      <c r="B99" s="183"/>
      <c r="C99" s="141"/>
      <c r="D99" s="140"/>
      <c r="E99" s="140"/>
      <c r="F99" s="140"/>
      <c r="G99" s="139"/>
      <c r="H99" s="138"/>
      <c r="I99" s="140"/>
      <c r="J99" s="140"/>
      <c r="K99" s="140"/>
      <c r="L99" s="137"/>
      <c r="M99" s="141"/>
      <c r="N99" s="140"/>
      <c r="O99" s="140"/>
      <c r="P99" s="140"/>
      <c r="Q99" s="139"/>
      <c r="R99" s="138"/>
      <c r="S99" s="140"/>
      <c r="T99" s="140"/>
      <c r="U99" s="140"/>
      <c r="V99" s="137"/>
      <c r="W99" s="885"/>
      <c r="X99" s="885"/>
      <c r="Y99" s="885"/>
      <c r="Z99" s="885"/>
      <c r="AA99" s="885"/>
      <c r="AB99" s="885"/>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95"/>
      <c r="BA99" s="942"/>
      <c r="BB99" s="643"/>
      <c r="BC99" s="497"/>
      <c r="BD99" s="484"/>
      <c r="BE99" s="484"/>
      <c r="BF99" s="484"/>
      <c r="BG99" s="501"/>
      <c r="BH99" s="497"/>
      <c r="BI99" s="484"/>
      <c r="BJ99" s="484"/>
      <c r="BK99" s="484"/>
      <c r="BL99" s="501"/>
      <c r="BM99" s="497"/>
      <c r="BN99" s="484"/>
      <c r="BO99" s="484"/>
      <c r="BP99" s="484"/>
      <c r="BQ99" s="501"/>
      <c r="BR99" s="497"/>
      <c r="BS99" s="484"/>
      <c r="BT99" s="484"/>
      <c r="BU99" s="484"/>
      <c r="BV99" s="485"/>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row>
    <row r="100" s="358" customFormat="true" ht="15" customHeight="true" x14ac:dyDescent="0.2">
      <c r="A100" s="109"/>
      <c r="B100" s="183"/>
      <c r="C100" s="141"/>
      <c r="D100" s="140"/>
      <c r="E100" s="140"/>
      <c r="F100" s="140"/>
      <c r="G100" s="139"/>
      <c r="H100" s="138"/>
      <c r="I100" s="140"/>
      <c r="J100" s="140"/>
      <c r="K100" s="140"/>
      <c r="L100" s="137"/>
      <c r="M100" s="141"/>
      <c r="N100" s="140"/>
      <c r="O100" s="140"/>
      <c r="P100" s="140"/>
      <c r="Q100" s="139"/>
      <c r="R100" s="138"/>
      <c r="S100" s="140"/>
      <c r="T100" s="140"/>
      <c r="U100" s="140"/>
      <c r="V100" s="137"/>
      <c r="W100" s="885"/>
      <c r="X100" s="885"/>
      <c r="Y100" s="885"/>
      <c r="Z100" s="885"/>
      <c r="AA100" s="885"/>
      <c r="AB100" s="885"/>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95"/>
      <c r="BA100" s="942"/>
      <c r="BB100" s="643"/>
      <c r="BC100" s="497"/>
      <c r="BD100" s="484"/>
      <c r="BE100" s="484"/>
      <c r="BF100" s="484"/>
      <c r="BG100" s="501"/>
      <c r="BH100" s="497"/>
      <c r="BI100" s="484"/>
      <c r="BJ100" s="484"/>
      <c r="BK100" s="484"/>
      <c r="BL100" s="501"/>
      <c r="BM100" s="497"/>
      <c r="BN100" s="484"/>
      <c r="BO100" s="484"/>
      <c r="BP100" s="484"/>
      <c r="BQ100" s="501"/>
      <c r="BR100" s="497"/>
      <c r="BS100" s="484"/>
      <c r="BT100" s="484"/>
      <c r="BU100" s="484"/>
      <c r="BV100" s="485"/>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row>
    <row r="101" s="358" customFormat="true" ht="15" customHeight="true" x14ac:dyDescent="0.2">
      <c r="A101" s="191"/>
      <c r="B101" s="183"/>
      <c r="C101" s="141"/>
      <c r="D101" s="140"/>
      <c r="E101" s="140"/>
      <c r="F101" s="140"/>
      <c r="G101" s="139"/>
      <c r="H101" s="138"/>
      <c r="I101" s="140"/>
      <c r="J101" s="140"/>
      <c r="K101" s="140"/>
      <c r="L101" s="137"/>
      <c r="M101" s="141"/>
      <c r="N101" s="140"/>
      <c r="O101" s="140"/>
      <c r="P101" s="140"/>
      <c r="Q101" s="139"/>
      <c r="R101" s="138"/>
      <c r="S101" s="140"/>
      <c r="T101" s="140"/>
      <c r="U101" s="140"/>
      <c r="V101" s="137"/>
      <c r="W101" s="885"/>
      <c r="X101" s="885"/>
      <c r="Y101" s="885"/>
      <c r="Z101" s="885"/>
      <c r="AA101" s="885"/>
      <c r="AB101" s="885"/>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95"/>
      <c r="BA101" s="942"/>
      <c r="BB101" s="643"/>
      <c r="BC101" s="497"/>
      <c r="BD101" s="484"/>
      <c r="BE101" s="484"/>
      <c r="BF101" s="484"/>
      <c r="BG101" s="501"/>
      <c r="BH101" s="497"/>
      <c r="BI101" s="484"/>
      <c r="BJ101" s="484"/>
      <c r="BK101" s="484"/>
      <c r="BL101" s="501"/>
      <c r="BM101" s="497"/>
      <c r="BN101" s="484"/>
      <c r="BO101" s="484"/>
      <c r="BP101" s="484"/>
      <c r="BQ101" s="501"/>
      <c r="BR101" s="497"/>
      <c r="BS101" s="484"/>
      <c r="BT101" s="484"/>
      <c r="BU101" s="484"/>
      <c r="BV101" s="485"/>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row>
    <row r="102" s="358" customFormat="true" ht="15" customHeight="true" x14ac:dyDescent="0.2">
      <c r="A102" s="109"/>
      <c r="B102" s="183"/>
      <c r="C102" s="141"/>
      <c r="D102" s="140"/>
      <c r="E102" s="140"/>
      <c r="F102" s="140"/>
      <c r="G102" s="139"/>
      <c r="H102" s="138"/>
      <c r="I102" s="140"/>
      <c r="J102" s="140"/>
      <c r="K102" s="140"/>
      <c r="L102" s="137"/>
      <c r="M102" s="141"/>
      <c r="N102" s="140"/>
      <c r="O102" s="140"/>
      <c r="P102" s="140"/>
      <c r="Q102" s="139"/>
      <c r="R102" s="138"/>
      <c r="S102" s="140"/>
      <c r="T102" s="140"/>
      <c r="U102" s="140"/>
      <c r="V102" s="137"/>
      <c r="W102" s="885"/>
      <c r="X102" s="885"/>
      <c r="Y102" s="885"/>
      <c r="Z102" s="885"/>
      <c r="AA102" s="885"/>
      <c r="AB102" s="885"/>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95"/>
      <c r="BA102" s="942"/>
      <c r="BB102" s="643"/>
      <c r="BC102" s="497"/>
      <c r="BD102" s="484"/>
      <c r="BE102" s="484"/>
      <c r="BF102" s="484"/>
      <c r="BG102" s="501"/>
      <c r="BH102" s="497"/>
      <c r="BI102" s="484"/>
      <c r="BJ102" s="484"/>
      <c r="BK102" s="484"/>
      <c r="BL102" s="501"/>
      <c r="BM102" s="497"/>
      <c r="BN102" s="484"/>
      <c r="BO102" s="484"/>
      <c r="BP102" s="484"/>
      <c r="BQ102" s="501"/>
      <c r="BR102" s="497"/>
      <c r="BS102" s="484"/>
      <c r="BT102" s="484"/>
      <c r="BU102" s="484"/>
      <c r="BV102" s="485"/>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row>
    <row r="103" s="358" customFormat="true" ht="15" customHeight="true" x14ac:dyDescent="0.2">
      <c r="A103" s="109"/>
      <c r="B103" s="183"/>
      <c r="C103" s="141"/>
      <c r="D103" s="140"/>
      <c r="E103" s="140"/>
      <c r="F103" s="140"/>
      <c r="G103" s="139"/>
      <c r="H103" s="138"/>
      <c r="I103" s="140"/>
      <c r="J103" s="140"/>
      <c r="K103" s="140"/>
      <c r="L103" s="137"/>
      <c r="M103" s="141"/>
      <c r="N103" s="140"/>
      <c r="O103" s="140"/>
      <c r="P103" s="140"/>
      <c r="Q103" s="139"/>
      <c r="R103" s="138"/>
      <c r="S103" s="140"/>
      <c r="T103" s="140"/>
      <c r="U103" s="140"/>
      <c r="V103" s="137"/>
      <c r="W103" s="885"/>
      <c r="X103" s="885"/>
      <c r="Y103" s="885"/>
      <c r="Z103" s="885"/>
      <c r="AA103" s="885"/>
      <c r="AB103" s="885"/>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95"/>
      <c r="BA103" s="942"/>
      <c r="BB103" s="643"/>
      <c r="BC103" s="497"/>
      <c r="BD103" s="484"/>
      <c r="BE103" s="484"/>
      <c r="BF103" s="484"/>
      <c r="BG103" s="501"/>
      <c r="BH103" s="497"/>
      <c r="BI103" s="484"/>
      <c r="BJ103" s="484"/>
      <c r="BK103" s="484"/>
      <c r="BL103" s="501"/>
      <c r="BM103" s="497"/>
      <c r="BN103" s="484"/>
      <c r="BO103" s="484"/>
      <c r="BP103" s="484"/>
      <c r="BQ103" s="501"/>
      <c r="BR103" s="497"/>
      <c r="BS103" s="484"/>
      <c r="BT103" s="484"/>
      <c r="BU103" s="484"/>
      <c r="BV103" s="485"/>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row>
    <row r="104" s="358" customFormat="true" ht="15" customHeight="true" x14ac:dyDescent="0.2">
      <c r="A104" s="109"/>
      <c r="B104" s="183"/>
      <c r="C104" s="141"/>
      <c r="D104" s="140"/>
      <c r="E104" s="140"/>
      <c r="F104" s="140"/>
      <c r="G104" s="139"/>
      <c r="H104" s="138"/>
      <c r="I104" s="140"/>
      <c r="J104" s="140"/>
      <c r="K104" s="140"/>
      <c r="L104" s="137"/>
      <c r="M104" s="141"/>
      <c r="N104" s="140"/>
      <c r="O104" s="140"/>
      <c r="P104" s="140"/>
      <c r="Q104" s="139"/>
      <c r="R104" s="138"/>
      <c r="S104" s="140"/>
      <c r="T104" s="140"/>
      <c r="U104" s="140"/>
      <c r="V104" s="137"/>
      <c r="W104" s="885"/>
      <c r="X104" s="885"/>
      <c r="Y104" s="885"/>
      <c r="Z104" s="885"/>
      <c r="AA104" s="885"/>
      <c r="AB104" s="885"/>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95"/>
      <c r="BA104" s="942"/>
      <c r="BB104" s="643"/>
      <c r="BC104" s="497"/>
      <c r="BD104" s="484"/>
      <c r="BE104" s="484"/>
      <c r="BF104" s="484"/>
      <c r="BG104" s="501"/>
      <c r="BH104" s="497"/>
      <c r="BI104" s="484"/>
      <c r="BJ104" s="484"/>
      <c r="BK104" s="484"/>
      <c r="BL104" s="501"/>
      <c r="BM104" s="497"/>
      <c r="BN104" s="484"/>
      <c r="BO104" s="484"/>
      <c r="BP104" s="484"/>
      <c r="BQ104" s="501"/>
      <c r="BR104" s="497"/>
      <c r="BS104" s="484"/>
      <c r="BT104" s="484"/>
      <c r="BU104" s="484"/>
      <c r="BV104" s="485"/>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row>
    <row r="105" s="358" customFormat="true" ht="15" customHeight="true" x14ac:dyDescent="0.2">
      <c r="A105" s="187"/>
      <c r="B105" s="182"/>
      <c r="C105" s="136"/>
      <c r="D105" s="135"/>
      <c r="E105" s="135"/>
      <c r="F105" s="135"/>
      <c r="G105" s="134"/>
      <c r="H105" s="133"/>
      <c r="I105" s="135"/>
      <c r="J105" s="135"/>
      <c r="K105" s="135"/>
      <c r="L105" s="132"/>
      <c r="M105" s="136"/>
      <c r="N105" s="135"/>
      <c r="O105" s="135"/>
      <c r="P105" s="135"/>
      <c r="Q105" s="134"/>
      <c r="R105" s="133"/>
      <c r="S105" s="135"/>
      <c r="T105" s="135"/>
      <c r="U105" s="135"/>
      <c r="V105" s="132"/>
      <c r="W105" s="885"/>
      <c r="X105" s="885"/>
      <c r="Y105" s="885"/>
      <c r="Z105" s="885"/>
      <c r="AA105" s="885"/>
      <c r="AB105" s="885"/>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95"/>
      <c r="BA105" s="942"/>
      <c r="BB105" s="643"/>
      <c r="BC105" s="500"/>
      <c r="BD105" s="499"/>
      <c r="BE105" s="499"/>
      <c r="BF105" s="499"/>
      <c r="BG105" s="503"/>
      <c r="BH105" s="500"/>
      <c r="BI105" s="499"/>
      <c r="BJ105" s="499"/>
      <c r="BK105" s="499"/>
      <c r="BL105" s="503"/>
      <c r="BM105" s="500"/>
      <c r="BN105" s="499"/>
      <c r="BO105" s="499"/>
      <c r="BP105" s="499"/>
      <c r="BQ105" s="503"/>
      <c r="BR105" s="500"/>
      <c r="BS105" s="499"/>
      <c r="BT105" s="499"/>
      <c r="BU105" s="499"/>
      <c r="BV105" s="502"/>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row>
    <row r="106" s="358" customFormat="true" ht="250.15" customHeight="true" x14ac:dyDescent="0.2">
      <c r="A106" s="553"/>
      <c r="B106" s="219"/>
      <c r="C106" s="218"/>
      <c r="D106" s="218"/>
      <c r="E106" s="218"/>
      <c r="F106" s="218"/>
      <c r="G106" s="218"/>
      <c r="H106" s="218"/>
      <c r="I106" s="218"/>
      <c r="J106" s="218"/>
      <c r="K106" s="218"/>
      <c r="L106" s="218"/>
      <c r="M106" s="218"/>
      <c r="N106" s="218"/>
      <c r="O106" s="218"/>
      <c r="P106" s="218"/>
      <c r="Q106" s="218"/>
      <c r="R106" s="218"/>
      <c r="S106" s="218"/>
      <c r="T106" s="218"/>
      <c r="U106" s="218"/>
      <c r="V106" s="218"/>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477"/>
      <c r="BB106" s="478"/>
      <c r="BC106" s="478"/>
      <c r="BD106" s="478"/>
      <c r="BE106" s="478"/>
      <c r="BF106" s="478"/>
      <c r="BG106" s="478"/>
      <c r="BH106" s="478"/>
      <c r="BI106" s="478"/>
      <c r="BJ106" s="478"/>
      <c r="BK106" s="478"/>
      <c r="BL106" s="478"/>
      <c r="BM106" s="478"/>
      <c r="BN106" s="478"/>
      <c r="BO106" s="478"/>
      <c r="BP106" s="478"/>
      <c r="BQ106" s="478"/>
      <c r="BR106" s="478"/>
      <c r="BS106" s="478"/>
      <c r="BT106" s="478"/>
      <c r="BU106" s="478"/>
      <c r="BV106" s="477"/>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row>
    <row r="107" s="338" customFormat="true" ht="18" customHeight="true" x14ac:dyDescent="0.2">
      <c r="A107" s="553"/>
      <c r="B107" s="339"/>
      <c r="C107" s="464"/>
      <c r="D107" s="464"/>
      <c r="E107" s="464"/>
      <c r="F107" s="464"/>
      <c r="G107" s="464"/>
      <c r="H107" s="464"/>
      <c r="I107" s="464"/>
      <c r="J107" s="464"/>
      <c r="K107" s="464"/>
      <c r="L107" s="464"/>
      <c r="M107" s="464"/>
      <c r="N107" s="464"/>
      <c r="O107" s="464"/>
      <c r="P107" s="464"/>
      <c r="Q107" s="464"/>
      <c r="R107" s="464"/>
      <c r="S107" s="464"/>
      <c r="T107" s="464"/>
      <c r="U107" s="464"/>
      <c r="V107" s="464"/>
      <c r="W107" s="390"/>
      <c r="X107" s="390"/>
      <c r="Y107" s="390"/>
      <c r="Z107" s="390"/>
      <c r="AA107" s="390"/>
      <c r="AB107" s="390"/>
      <c r="AC107" s="390"/>
      <c r="AD107" s="390"/>
      <c r="AE107" s="390"/>
      <c r="AF107" s="390"/>
      <c r="AG107" s="390"/>
      <c r="AH107" s="390"/>
      <c r="AI107" s="390"/>
      <c r="AJ107" s="390"/>
      <c r="AK107" s="390"/>
      <c r="AL107" s="390"/>
      <c r="AM107" s="390"/>
      <c r="AN107" s="390"/>
      <c r="AO107" s="390"/>
      <c r="AP107" s="390"/>
      <c r="AQ107" s="390"/>
      <c r="AR107" s="390"/>
      <c r="AS107" s="390"/>
      <c r="AT107" s="390"/>
      <c r="AU107" s="390"/>
      <c r="AV107" s="390"/>
      <c r="AW107" s="390"/>
      <c r="AX107" s="390"/>
      <c r="AY107" s="390"/>
      <c r="AZ107" s="390"/>
      <c r="BB107" s="361"/>
      <c r="BW107" s="390"/>
      <c r="BX107" s="390"/>
      <c r="BY107" s="390"/>
      <c r="BZ107" s="390"/>
      <c r="CA107" s="390"/>
      <c r="CB107" s="390"/>
      <c r="CC107" s="390"/>
      <c r="CD107" s="390"/>
      <c r="CE107" s="390"/>
      <c r="CF107" s="390"/>
      <c r="CG107" s="390"/>
      <c r="CH107" s="390"/>
      <c r="CI107" s="390"/>
      <c r="CJ107" s="390"/>
      <c r="CK107" s="390"/>
      <c r="CL107" s="390"/>
      <c r="CM107" s="390"/>
      <c r="CN107" s="390"/>
      <c r="CO107" s="390"/>
      <c r="CP107" s="390"/>
      <c r="CQ107" s="390"/>
      <c r="CR107" s="390"/>
      <c r="CS107" s="390"/>
      <c r="CT107" s="390"/>
      <c r="CU107" s="390"/>
      <c r="CV107" s="390"/>
      <c r="CW107" s="390"/>
      <c r="CX107" s="390"/>
      <c r="CY107" s="390"/>
      <c r="CZ107" s="390"/>
    </row>
    <row r="108" s="338" customFormat="true" ht="22.5" customHeight="true" x14ac:dyDescent="0.35">
      <c r="A108" s="1145" t="str">
        <f>A1026</f>
        <v>Thailand</v>
      </c>
      <c r="B108" s="1146"/>
      <c r="C108" s="340"/>
      <c r="D108" s="340"/>
      <c r="E108" s="340"/>
      <c r="F108" s="340"/>
      <c r="G108" s="340"/>
      <c r="H108" s="340"/>
      <c r="I108" s="340"/>
      <c r="J108" s="340"/>
      <c r="K108" s="340"/>
      <c r="L108" s="340"/>
      <c r="M108" s="340"/>
      <c r="N108" s="340"/>
      <c r="O108" s="340"/>
      <c r="P108" s="340"/>
      <c r="Q108" s="340"/>
      <c r="R108" s="340"/>
      <c r="S108" s="340"/>
      <c r="T108" s="340"/>
      <c r="U108" s="340"/>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B108" s="361"/>
      <c r="BW108" s="390"/>
      <c r="BX108" s="390"/>
      <c r="BY108" s="390"/>
      <c r="BZ108" s="390"/>
      <c r="CA108" s="390"/>
      <c r="CB108" s="390"/>
      <c r="CC108" s="390"/>
      <c r="CD108" s="390"/>
      <c r="CE108" s="390"/>
      <c r="CF108" s="390"/>
      <c r="CG108" s="390"/>
      <c r="CH108" s="390"/>
      <c r="CI108" s="390"/>
      <c r="CJ108" s="390"/>
      <c r="CK108" s="390"/>
      <c r="CL108" s="390"/>
      <c r="CM108" s="390"/>
      <c r="CN108" s="390"/>
      <c r="CO108" s="390"/>
      <c r="CP108" s="390"/>
      <c r="CQ108" s="390"/>
      <c r="CR108" s="390"/>
      <c r="CS108" s="390"/>
      <c r="CT108" s="390"/>
      <c r="CU108" s="390"/>
      <c r="CV108" s="390"/>
      <c r="CW108" s="390"/>
      <c r="CX108" s="390"/>
      <c r="CY108" s="390"/>
      <c r="CZ108" s="390"/>
    </row>
    <row r="109" s="338" customFormat="true" ht="22.5" customHeight="true" x14ac:dyDescent="0.35">
      <c r="A109" s="365" t="str">
        <f>A1034</f>
        <v>2013</v>
      </c>
      <c r="B109" s="366"/>
      <c r="C109" s="340"/>
      <c r="D109" s="340"/>
      <c r="E109" s="340"/>
      <c r="F109" s="340"/>
      <c r="G109" s="340"/>
      <c r="H109" s="340"/>
      <c r="I109" s="340"/>
      <c r="J109" s="340"/>
      <c r="K109" s="340"/>
      <c r="L109" s="340"/>
      <c r="M109" s="340"/>
      <c r="N109" s="340"/>
      <c r="O109" s="340"/>
      <c r="P109" s="340"/>
      <c r="Q109" s="340"/>
      <c r="R109" s="340"/>
      <c r="S109" s="340"/>
      <c r="T109" s="340"/>
      <c r="U109" s="340"/>
      <c r="W109" s="390"/>
      <c r="X109" s="390"/>
      <c r="Y109" s="390"/>
      <c r="Z109" s="390"/>
      <c r="AA109" s="390"/>
      <c r="AB109" s="390"/>
      <c r="AC109" s="390"/>
      <c r="AD109" s="390"/>
      <c r="AE109" s="390"/>
      <c r="AF109" s="390"/>
      <c r="AG109" s="390"/>
      <c r="AH109" s="390"/>
      <c r="AI109" s="390"/>
      <c r="AJ109" s="390"/>
      <c r="AK109" s="390"/>
      <c r="AL109" s="390"/>
      <c r="AM109" s="390"/>
      <c r="AN109" s="390"/>
      <c r="AO109" s="390"/>
      <c r="AP109" s="390"/>
      <c r="AQ109" s="390"/>
      <c r="AR109" s="390"/>
      <c r="AS109" s="390"/>
      <c r="AT109" s="390"/>
      <c r="AU109" s="390"/>
      <c r="AV109" s="390"/>
      <c r="AW109" s="390"/>
      <c r="AX109" s="390"/>
      <c r="AY109" s="390"/>
      <c r="AZ109" s="390"/>
      <c r="BB109" s="361"/>
      <c r="BW109" s="390"/>
      <c r="BX109" s="390"/>
      <c r="BY109" s="390"/>
      <c r="BZ109" s="390"/>
      <c r="CA109" s="390"/>
      <c r="CB109" s="390"/>
      <c r="CC109" s="390"/>
      <c r="CD109" s="390"/>
      <c r="CE109" s="390"/>
      <c r="CF109" s="390"/>
      <c r="CG109" s="390"/>
      <c r="CH109" s="390"/>
      <c r="CI109" s="390"/>
      <c r="CJ109" s="390"/>
      <c r="CK109" s="390"/>
      <c r="CL109" s="390"/>
      <c r="CM109" s="390"/>
      <c r="CN109" s="390"/>
      <c r="CO109" s="390"/>
      <c r="CP109" s="390"/>
      <c r="CQ109" s="390"/>
      <c r="CR109" s="390"/>
      <c r="CS109" s="390"/>
      <c r="CT109" s="390"/>
      <c r="CU109" s="390"/>
      <c r="CV109" s="390"/>
      <c r="CW109" s="390"/>
      <c r="CX109" s="390"/>
      <c r="CY109" s="390"/>
      <c r="CZ109" s="390"/>
    </row>
    <row r="110" s="338" customFormat="true" ht="22.5" customHeight="true" x14ac:dyDescent="0.35">
      <c r="A110" s="367" t="s">
        <v>100</v>
      </c>
      <c r="B110" s="368"/>
      <c r="C110" s="340"/>
      <c r="D110" s="340"/>
      <c r="E110" s="340"/>
      <c r="F110" s="340"/>
      <c r="G110" s="340"/>
      <c r="H110" s="340"/>
      <c r="I110" s="340"/>
      <c r="J110" s="340"/>
      <c r="K110" s="340"/>
      <c r="L110" s="340"/>
      <c r="M110" s="340"/>
      <c r="N110" s="340"/>
      <c r="O110" s="340"/>
      <c r="P110" s="340"/>
      <c r="Q110" s="340"/>
      <c r="R110" s="340"/>
      <c r="S110" s="340"/>
      <c r="T110" s="340"/>
      <c r="U110" s="340"/>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B110" s="361"/>
      <c r="BW110" s="390"/>
      <c r="BX110" s="390"/>
      <c r="BY110" s="390"/>
      <c r="BZ110" s="390"/>
      <c r="CA110" s="390"/>
      <c r="CB110" s="390"/>
      <c r="CC110" s="390"/>
      <c r="CD110" s="390"/>
      <c r="CE110" s="390"/>
      <c r="CF110" s="390"/>
      <c r="CG110" s="390"/>
      <c r="CH110" s="390"/>
      <c r="CI110" s="390"/>
      <c r="CJ110" s="390"/>
      <c r="CK110" s="390"/>
      <c r="CL110" s="390"/>
      <c r="CM110" s="390"/>
      <c r="CN110" s="390"/>
      <c r="CO110" s="390"/>
      <c r="CP110" s="390"/>
      <c r="CQ110" s="390"/>
      <c r="CR110" s="390"/>
      <c r="CS110" s="390"/>
      <c r="CT110" s="390"/>
      <c r="CU110" s="390"/>
      <c r="CV110" s="390"/>
      <c r="CW110" s="390"/>
      <c r="CX110" s="390"/>
      <c r="CY110" s="390"/>
      <c r="CZ110" s="390"/>
    </row>
    <row r="111" s="338" customFormat="true" ht="20.1" customHeight="true" x14ac:dyDescent="0.35">
      <c r="A111" s="369" t="s">
        <v>98</v>
      </c>
      <c r="B111" s="366"/>
      <c r="C111" s="340"/>
      <c r="D111" s="340"/>
      <c r="E111" s="340"/>
      <c r="F111" s="340"/>
      <c r="G111" s="340"/>
      <c r="H111" s="340"/>
      <c r="I111" s="340"/>
      <c r="J111" s="340"/>
      <c r="K111" s="340"/>
      <c r="L111" s="340"/>
      <c r="M111" s="340"/>
      <c r="N111" s="340"/>
      <c r="O111" s="340"/>
      <c r="P111" s="340"/>
      <c r="Q111" s="340"/>
      <c r="R111" s="340"/>
      <c r="S111" s="340"/>
      <c r="T111" s="340"/>
      <c r="U111" s="340"/>
      <c r="W111" s="390"/>
      <c r="X111" s="390"/>
      <c r="Y111" s="390"/>
      <c r="Z111" s="390"/>
      <c r="AA111" s="390"/>
      <c r="AB111" s="390"/>
      <c r="AC111" s="390"/>
      <c r="AD111" s="390"/>
      <c r="AE111" s="390"/>
      <c r="AF111" s="390"/>
      <c r="AG111" s="390"/>
      <c r="AH111" s="390"/>
      <c r="AI111" s="390"/>
      <c r="AJ111" s="390"/>
      <c r="AK111" s="390"/>
      <c r="AL111" s="390"/>
      <c r="AM111" s="390"/>
      <c r="AN111" s="390"/>
      <c r="AO111" s="390"/>
      <c r="AP111" s="390"/>
      <c r="AQ111" s="390"/>
      <c r="AR111" s="390"/>
      <c r="AS111" s="390"/>
      <c r="AT111" s="390"/>
      <c r="AU111" s="390"/>
      <c r="AV111" s="390"/>
      <c r="AW111" s="390"/>
      <c r="AX111" s="390"/>
      <c r="AY111" s="390"/>
      <c r="AZ111" s="390"/>
      <c r="BB111" s="361"/>
      <c r="BW111" s="390"/>
      <c r="BX111" s="390"/>
      <c r="BY111" s="390"/>
      <c r="BZ111" s="390"/>
      <c r="CA111" s="390"/>
      <c r="CB111" s="390"/>
      <c r="CC111" s="390"/>
      <c r="CD111" s="390"/>
      <c r="CE111" s="390"/>
      <c r="CF111" s="390"/>
      <c r="CG111" s="390"/>
      <c r="CH111" s="390"/>
      <c r="CI111" s="390"/>
      <c r="CJ111" s="390"/>
      <c r="CK111" s="390"/>
      <c r="CL111" s="390"/>
      <c r="CM111" s="390"/>
      <c r="CN111" s="390"/>
      <c r="CO111" s="390"/>
      <c r="CP111" s="390"/>
      <c r="CQ111" s="390"/>
      <c r="CR111" s="390"/>
      <c r="CS111" s="390"/>
      <c r="CT111" s="390"/>
      <c r="CU111" s="390"/>
      <c r="CV111" s="390"/>
      <c r="CW111" s="390"/>
      <c r="CX111" s="390"/>
      <c r="CY111" s="390"/>
      <c r="CZ111" s="390"/>
    </row>
    <row r="112" s="338" customFormat="true" ht="15" customHeight="true" x14ac:dyDescent="0.2">
      <c r="A112" s="647" t="s">
        <v>99</v>
      </c>
      <c r="B112" s="403"/>
      <c r="C112" s="340"/>
      <c r="D112" s="340"/>
      <c r="E112" s="340"/>
      <c r="F112" s="340"/>
      <c r="G112" s="340"/>
      <c r="H112" s="340"/>
      <c r="I112" s="340"/>
      <c r="J112" s="340"/>
      <c r="K112" s="340"/>
      <c r="L112" s="340"/>
      <c r="M112" s="340"/>
      <c r="N112" s="340"/>
      <c r="O112" s="340"/>
      <c r="P112" s="340"/>
      <c r="Q112" s="340"/>
      <c r="R112" s="340"/>
      <c r="S112" s="340"/>
      <c r="T112" s="340"/>
      <c r="U112" s="340"/>
      <c r="W112" s="390"/>
      <c r="X112" s="390"/>
      <c r="Y112" s="390"/>
      <c r="Z112" s="390"/>
      <c r="AA112" s="390"/>
      <c r="AB112" s="390"/>
      <c r="AC112" s="390"/>
      <c r="AD112" s="390"/>
      <c r="AE112" s="390"/>
      <c r="AF112" s="390"/>
      <c r="AG112" s="390"/>
      <c r="AH112" s="390"/>
      <c r="AI112" s="390"/>
      <c r="AJ112" s="390"/>
      <c r="AK112" s="390"/>
      <c r="AL112" s="390"/>
      <c r="AM112" s="390"/>
      <c r="AN112" s="390"/>
      <c r="AO112" s="390"/>
      <c r="AP112" s="390"/>
      <c r="AQ112" s="390"/>
      <c r="AR112" s="390"/>
      <c r="AS112" s="390"/>
      <c r="AT112" s="390"/>
      <c r="AU112" s="390"/>
      <c r="AV112" s="390"/>
      <c r="AW112" s="390"/>
      <c r="AX112" s="390"/>
      <c r="AY112" s="390"/>
      <c r="AZ112" s="390"/>
      <c r="BB112" s="361"/>
      <c r="BW112" s="390"/>
      <c r="BX112" s="390"/>
      <c r="BY112" s="390"/>
      <c r="BZ112" s="390"/>
      <c r="CA112" s="390"/>
      <c r="CB112" s="390"/>
      <c r="CC112" s="390"/>
      <c r="CD112" s="390"/>
      <c r="CE112" s="390"/>
      <c r="CF112" s="390"/>
      <c r="CG112" s="390"/>
      <c r="CH112" s="390"/>
      <c r="CI112" s="390"/>
      <c r="CJ112" s="390"/>
      <c r="CK112" s="390"/>
      <c r="CL112" s="390"/>
      <c r="CM112" s="390"/>
      <c r="CN112" s="390"/>
      <c r="CO112" s="390"/>
      <c r="CP112" s="390"/>
      <c r="CQ112" s="390"/>
      <c r="CR112" s="390"/>
      <c r="CS112" s="390"/>
      <c r="CT112" s="390"/>
      <c r="CU112" s="390"/>
      <c r="CV112" s="390"/>
      <c r="CW112" s="390"/>
      <c r="CX112" s="390"/>
      <c r="CY112" s="390"/>
      <c r="CZ112" s="390"/>
    </row>
    <row r="113" s="338" customFormat="true" ht="15" customHeight="true" x14ac:dyDescent="0.2">
      <c r="A113" s="379" t="s">
        <v>41</v>
      </c>
      <c r="B113" s="378"/>
      <c r="C113" s="340"/>
      <c r="D113" s="340"/>
      <c r="E113" s="340"/>
      <c r="F113" s="340"/>
      <c r="G113" s="340"/>
      <c r="H113" s="340"/>
      <c r="I113" s="340"/>
      <c r="J113" s="340"/>
      <c r="K113" s="340"/>
      <c r="L113" s="340"/>
      <c r="M113" s="340"/>
      <c r="N113" s="340"/>
      <c r="O113" s="340"/>
      <c r="P113" s="340"/>
      <c r="Q113" s="340"/>
      <c r="R113" s="340"/>
      <c r="S113" s="340"/>
      <c r="T113" s="340"/>
      <c r="U113" s="340"/>
      <c r="W113" s="390"/>
      <c r="X113" s="39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B113" s="361"/>
      <c r="BW113" s="390"/>
      <c r="BX113" s="390"/>
      <c r="BY113" s="390"/>
      <c r="BZ113" s="390"/>
      <c r="CA113" s="390"/>
      <c r="CB113" s="390"/>
      <c r="CC113" s="390"/>
      <c r="CD113" s="390"/>
      <c r="CE113" s="390"/>
      <c r="CF113" s="390"/>
      <c r="CG113" s="390"/>
      <c r="CH113" s="390"/>
      <c r="CI113" s="390"/>
      <c r="CJ113" s="390"/>
      <c r="CK113" s="390"/>
      <c r="CL113" s="390"/>
      <c r="CM113" s="390"/>
      <c r="CN113" s="390"/>
      <c r="CO113" s="390"/>
      <c r="CP113" s="390"/>
      <c r="CQ113" s="390"/>
      <c r="CR113" s="390"/>
      <c r="CS113" s="390"/>
      <c r="CT113" s="390"/>
      <c r="CU113" s="390"/>
      <c r="CV113" s="390"/>
      <c r="CW113" s="390"/>
      <c r="CX113" s="390"/>
      <c r="CY113" s="390"/>
      <c r="CZ113" s="390"/>
    </row>
    <row r="114" s="338" customFormat="true" ht="15" customHeight="true" x14ac:dyDescent="0.2">
      <c r="A114" s="377" t="s">
        <v>40</v>
      </c>
      <c r="B114" s="378"/>
      <c r="C114" s="340"/>
      <c r="D114" s="340"/>
      <c r="E114" s="340"/>
      <c r="F114" s="340"/>
      <c r="G114" s="340"/>
      <c r="H114" s="340"/>
      <c r="I114" s="340"/>
      <c r="J114" s="340"/>
      <c r="K114" s="340"/>
      <c r="L114" s="340"/>
      <c r="M114" s="340"/>
      <c r="N114" s="340"/>
      <c r="O114" s="340"/>
      <c r="P114" s="340"/>
      <c r="Q114" s="340"/>
      <c r="R114" s="340"/>
      <c r="S114" s="340"/>
      <c r="T114" s="340"/>
      <c r="U114" s="340"/>
      <c r="W114" s="390"/>
      <c r="X114" s="390"/>
      <c r="Y114" s="390"/>
      <c r="Z114" s="390"/>
      <c r="AA114" s="390"/>
      <c r="AB114" s="390"/>
      <c r="AC114" s="390"/>
      <c r="AD114" s="390"/>
      <c r="AE114" s="390"/>
      <c r="AF114" s="390"/>
      <c r="AG114" s="390"/>
      <c r="AH114" s="390"/>
      <c r="AI114" s="390"/>
      <c r="AJ114" s="390"/>
      <c r="AK114" s="390"/>
      <c r="AL114" s="390"/>
      <c r="AM114" s="390"/>
      <c r="AN114" s="390"/>
      <c r="AO114" s="390"/>
      <c r="AP114" s="390"/>
      <c r="AQ114" s="390"/>
      <c r="AR114" s="390"/>
      <c r="AS114" s="390"/>
      <c r="AT114" s="390"/>
      <c r="AU114" s="390"/>
      <c r="AV114" s="390"/>
      <c r="AW114" s="390"/>
      <c r="AX114" s="390"/>
      <c r="AY114" s="390"/>
      <c r="AZ114" s="390"/>
      <c r="BB114" s="361"/>
      <c r="BW114" s="390"/>
      <c r="BX114" s="390"/>
      <c r="BY114" s="390"/>
      <c r="BZ114" s="390"/>
      <c r="CA114" s="390"/>
      <c r="CB114" s="390"/>
      <c r="CC114" s="390"/>
      <c r="CD114" s="390"/>
      <c r="CE114" s="390"/>
      <c r="CF114" s="390"/>
      <c r="CG114" s="390"/>
      <c r="CH114" s="390"/>
      <c r="CI114" s="390"/>
      <c r="CJ114" s="390"/>
      <c r="CK114" s="390"/>
      <c r="CL114" s="390"/>
      <c r="CM114" s="390"/>
      <c r="CN114" s="390"/>
      <c r="CO114" s="390"/>
      <c r="CP114" s="390"/>
      <c r="CQ114" s="390"/>
      <c r="CR114" s="390"/>
      <c r="CS114" s="390"/>
      <c r="CT114" s="390"/>
      <c r="CU114" s="390"/>
      <c r="CV114" s="390"/>
      <c r="CW114" s="390"/>
      <c r="CX114" s="390"/>
      <c r="CY114" s="390"/>
      <c r="CZ114" s="390"/>
    </row>
    <row r="115" s="338" customFormat="true" ht="15" customHeight="true" x14ac:dyDescent="0.2">
      <c r="A115" s="377" t="s">
        <v>137</v>
      </c>
      <c r="B115" s="402" t="str">
        <f>A1025</f>
        <v>MICS13</v>
      </c>
      <c r="C115" s="340"/>
      <c r="D115" s="340"/>
      <c r="E115" s="340"/>
      <c r="F115" s="340"/>
      <c r="G115" s="340"/>
      <c r="H115" s="340"/>
      <c r="I115" s="340"/>
      <c r="J115" s="340"/>
      <c r="K115" s="340"/>
      <c r="L115" s="340"/>
      <c r="M115" s="340"/>
      <c r="N115" s="340"/>
      <c r="O115" s="340"/>
      <c r="P115" s="340"/>
      <c r="Q115" s="340"/>
      <c r="R115" s="340"/>
      <c r="S115" s="340"/>
      <c r="T115" s="340"/>
      <c r="U115" s="340"/>
      <c r="W115" s="390"/>
      <c r="X115" s="390"/>
      <c r="Y115" s="390"/>
      <c r="Z115" s="390"/>
      <c r="AA115" s="390"/>
      <c r="AB115" s="390"/>
      <c r="AC115" s="390"/>
      <c r="AD115" s="390"/>
      <c r="AE115" s="390"/>
      <c r="AF115" s="390"/>
      <c r="AG115" s="390"/>
      <c r="AH115" s="390"/>
      <c r="AI115" s="390"/>
      <c r="AJ115" s="390"/>
      <c r="AK115" s="390"/>
      <c r="AL115" s="390"/>
      <c r="AM115" s="390"/>
      <c r="AN115" s="390"/>
      <c r="AO115" s="390"/>
      <c r="AP115" s="390"/>
      <c r="AQ115" s="390"/>
      <c r="AR115" s="390"/>
      <c r="AS115" s="390"/>
      <c r="AT115" s="390"/>
      <c r="AU115" s="390"/>
      <c r="AV115" s="390"/>
      <c r="AW115" s="390"/>
      <c r="AX115" s="390"/>
      <c r="AY115" s="390"/>
      <c r="AZ115" s="390"/>
      <c r="BB115" s="361"/>
      <c r="BW115" s="390"/>
      <c r="BX115" s="390"/>
      <c r="BY115" s="390"/>
      <c r="BZ115" s="390"/>
      <c r="CA115" s="390"/>
      <c r="CB115" s="390"/>
      <c r="CC115" s="390"/>
      <c r="CD115" s="390"/>
      <c r="CE115" s="390"/>
      <c r="CF115" s="390"/>
      <c r="CG115" s="390"/>
      <c r="CH115" s="390"/>
      <c r="CI115" s="390"/>
      <c r="CJ115" s="390"/>
      <c r="CK115" s="390"/>
      <c r="CL115" s="390"/>
      <c r="CM115" s="390"/>
      <c r="CN115" s="390"/>
      <c r="CO115" s="390"/>
      <c r="CP115" s="390"/>
      <c r="CQ115" s="390"/>
      <c r="CR115" s="390"/>
      <c r="CS115" s="390"/>
      <c r="CT115" s="390"/>
      <c r="CU115" s="390"/>
      <c r="CV115" s="390"/>
      <c r="CW115" s="390"/>
      <c r="CX115" s="390"/>
      <c r="CY115" s="390"/>
      <c r="CZ115" s="390"/>
    </row>
    <row r="116" s="338" customFormat="true" ht="15" customHeight="true" x14ac:dyDescent="0.2">
      <c r="A116" s="227" t="str">
        <f>B1030</f>
        <v/>
      </c>
      <c r="B116" s="226"/>
      <c r="C116" s="340"/>
      <c r="D116" s="340"/>
      <c r="E116" s="340"/>
      <c r="F116" s="340"/>
      <c r="G116" s="340"/>
      <c r="H116" s="340"/>
      <c r="I116" s="340"/>
      <c r="J116" s="340"/>
      <c r="K116" s="340"/>
      <c r="L116" s="340"/>
      <c r="M116" s="340"/>
      <c r="N116" s="340"/>
      <c r="O116" s="340"/>
      <c r="P116" s="340"/>
      <c r="Q116" s="340"/>
      <c r="R116" s="340"/>
      <c r="S116" s="340"/>
      <c r="T116" s="340"/>
      <c r="U116" s="340"/>
      <c r="W116" s="390"/>
      <c r="X116" s="39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B116" s="361"/>
      <c r="BW116" s="390"/>
      <c r="BX116" s="390"/>
      <c r="BY116" s="390"/>
      <c r="BZ116" s="390"/>
      <c r="CA116" s="390"/>
      <c r="CB116" s="390"/>
      <c r="CC116" s="390"/>
      <c r="CD116" s="390"/>
      <c r="CE116" s="390"/>
      <c r="CF116" s="390"/>
      <c r="CG116" s="390"/>
      <c r="CH116" s="390"/>
      <c r="CI116" s="390"/>
      <c r="CJ116" s="390"/>
      <c r="CK116" s="390"/>
      <c r="CL116" s="390"/>
      <c r="CM116" s="390"/>
      <c r="CN116" s="390"/>
      <c r="CO116" s="390"/>
      <c r="CP116" s="390"/>
      <c r="CQ116" s="390"/>
      <c r="CR116" s="390"/>
      <c r="CS116" s="390"/>
      <c r="CT116" s="390"/>
      <c r="CU116" s="390"/>
      <c r="CV116" s="390"/>
      <c r="CW116" s="390"/>
      <c r="CX116" s="390"/>
      <c r="CY116" s="390"/>
      <c r="CZ116" s="390"/>
    </row>
    <row r="117" s="338" customFormat="true" ht="15" customHeight="true" x14ac:dyDescent="0.2">
      <c r="A117" s="227" t="str">
        <f>B1029</f>
        <v/>
      </c>
      <c r="B117" s="225"/>
      <c r="C117" s="340"/>
      <c r="D117" s="340"/>
      <c r="E117" s="340"/>
      <c r="F117" s="340"/>
      <c r="G117" s="340"/>
      <c r="H117" s="340"/>
      <c r="I117" s="340"/>
      <c r="J117" s="340"/>
      <c r="K117" s="340"/>
      <c r="L117" s="340"/>
      <c r="M117" s="340"/>
      <c r="N117" s="340"/>
      <c r="O117" s="340"/>
      <c r="P117" s="340"/>
      <c r="Q117" s="340"/>
      <c r="R117" s="340"/>
      <c r="S117" s="340"/>
      <c r="T117" s="340"/>
      <c r="U117" s="340"/>
      <c r="W117" s="390"/>
      <c r="X117" s="39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B117" s="361"/>
      <c r="BW117" s="390"/>
      <c r="BX117" s="390"/>
      <c r="BY117" s="390"/>
      <c r="BZ117" s="390"/>
      <c r="CA117" s="390"/>
      <c r="CB117" s="390"/>
      <c r="CC117" s="390"/>
      <c r="CD117" s="390"/>
      <c r="CE117" s="390"/>
      <c r="CF117" s="390"/>
      <c r="CG117" s="390"/>
      <c r="CH117" s="390"/>
      <c r="CI117" s="390"/>
      <c r="CJ117" s="390"/>
      <c r="CK117" s="390"/>
      <c r="CL117" s="390"/>
      <c r="CM117" s="390"/>
      <c r="CN117" s="390"/>
      <c r="CO117" s="390"/>
      <c r="CP117" s="390"/>
      <c r="CQ117" s="390"/>
      <c r="CR117" s="390"/>
      <c r="CS117" s="390"/>
      <c r="CT117" s="390"/>
      <c r="CU117" s="390"/>
      <c r="CV117" s="390"/>
      <c r="CW117" s="390"/>
      <c r="CX117" s="390"/>
      <c r="CY117" s="390"/>
      <c r="CZ117" s="390"/>
    </row>
    <row r="118" s="338" customFormat="true" ht="21" customHeight="true" x14ac:dyDescent="0.2">
      <c r="A118" s="224"/>
      <c r="B118" s="226"/>
      <c r="C118" s="340"/>
      <c r="D118" s="340"/>
      <c r="E118" s="340"/>
      <c r="F118" s="340"/>
      <c r="G118" s="340"/>
      <c r="H118" s="340"/>
      <c r="I118" s="340"/>
      <c r="J118" s="340"/>
      <c r="K118" s="340"/>
      <c r="L118" s="340"/>
      <c r="M118" s="340"/>
      <c r="N118" s="340"/>
      <c r="O118" s="340"/>
      <c r="P118" s="340"/>
      <c r="Q118" s="340"/>
      <c r="R118" s="340"/>
      <c r="S118" s="340"/>
      <c r="T118" s="340"/>
      <c r="U118" s="340"/>
      <c r="W118" s="390"/>
      <c r="X118" s="39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B118" s="361"/>
      <c r="BW118" s="390"/>
      <c r="BX118" s="390"/>
      <c r="BY118" s="390"/>
      <c r="BZ118" s="390"/>
      <c r="CA118" s="390"/>
      <c r="CB118" s="390"/>
      <c r="CC118" s="390"/>
      <c r="CD118" s="390"/>
      <c r="CE118" s="390"/>
      <c r="CF118" s="390"/>
      <c r="CG118" s="390"/>
      <c r="CH118" s="390"/>
      <c r="CI118" s="390"/>
      <c r="CJ118" s="390"/>
      <c r="CK118" s="390"/>
      <c r="CL118" s="390"/>
      <c r="CM118" s="390"/>
      <c r="CN118" s="390"/>
      <c r="CO118" s="390"/>
      <c r="CP118" s="390"/>
      <c r="CQ118" s="390"/>
      <c r="CR118" s="390"/>
      <c r="CS118" s="390"/>
      <c r="CT118" s="390"/>
      <c r="CU118" s="390"/>
      <c r="CV118" s="390"/>
      <c r="CW118" s="390"/>
      <c r="CX118" s="390"/>
      <c r="CY118" s="390"/>
      <c r="CZ118" s="390"/>
    </row>
    <row r="119" s="338" customFormat="true" ht="15" customHeight="true" x14ac:dyDescent="0.2">
      <c r="A119" s="223"/>
      <c r="B119" s="222"/>
      <c r="C119" s="340"/>
      <c r="D119" s="340"/>
      <c r="E119" s="340"/>
      <c r="F119" s="340"/>
      <c r="G119" s="340"/>
      <c r="H119" s="340"/>
      <c r="I119" s="340"/>
      <c r="J119" s="340"/>
      <c r="K119" s="340"/>
      <c r="L119" s="340"/>
      <c r="M119" s="340"/>
      <c r="N119" s="340"/>
      <c r="O119" s="340"/>
      <c r="P119" s="340"/>
      <c r="Q119" s="340"/>
      <c r="R119" s="340"/>
      <c r="S119" s="340"/>
      <c r="T119" s="340"/>
      <c r="U119" s="340"/>
      <c r="W119" s="390"/>
      <c r="X119" s="39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B119" s="361"/>
      <c r="BW119" s="390"/>
      <c r="BX119" s="390"/>
      <c r="BY119" s="390"/>
      <c r="BZ119" s="390"/>
      <c r="CA119" s="390"/>
      <c r="CB119" s="390"/>
      <c r="CC119" s="390"/>
      <c r="CD119" s="390"/>
      <c r="CE119" s="390"/>
      <c r="CF119" s="390"/>
      <c r="CG119" s="390"/>
      <c r="CH119" s="390"/>
      <c r="CI119" s="390"/>
      <c r="CJ119" s="390"/>
      <c r="CK119" s="390"/>
      <c r="CL119" s="390"/>
      <c r="CM119" s="390"/>
      <c r="CN119" s="390"/>
      <c r="CO119" s="390"/>
      <c r="CP119" s="390"/>
      <c r="CQ119" s="390"/>
      <c r="CR119" s="390"/>
      <c r="CS119" s="390"/>
      <c r="CT119" s="390"/>
      <c r="CU119" s="390"/>
      <c r="CV119" s="390"/>
      <c r="CW119" s="390"/>
      <c r="CX119" s="390"/>
      <c r="CY119" s="390"/>
      <c r="CZ119" s="390"/>
    </row>
    <row r="120" s="603" customFormat="true" ht="15" customHeight="true" x14ac:dyDescent="0.2">
      <c r="A120" s="343" t="s">
        <v>100</v>
      </c>
      <c r="B120" s="386"/>
      <c r="C120" s="1138" t="s">
        <v>116</v>
      </c>
      <c r="D120" s="1139"/>
      <c r="E120" s="1139"/>
      <c r="F120" s="1139"/>
      <c r="G120" s="1140"/>
      <c r="H120" s="1141" t="s">
        <v>39</v>
      </c>
      <c r="I120" s="1129"/>
      <c r="J120" s="1129"/>
      <c r="K120" s="1129"/>
      <c r="L120" s="1131"/>
      <c r="M120" s="1119" t="s">
        <v>38</v>
      </c>
      <c r="N120" s="1120"/>
      <c r="O120" s="1120"/>
      <c r="P120" s="1120"/>
      <c r="Q120" s="1121"/>
      <c r="R120" s="27" t="s">
        <v>142</v>
      </c>
      <c r="S120" s="476"/>
      <c r="T120" s="476"/>
      <c r="U120" s="476"/>
      <c r="V120" s="476"/>
      <c r="W120" s="487"/>
      <c r="X120" s="885"/>
      <c r="Y120" s="885"/>
      <c r="Z120" s="885"/>
      <c r="AA120" s="885"/>
      <c r="AB120" s="885"/>
      <c r="AC120" s="885"/>
      <c r="AD120" s="885"/>
      <c r="AE120" s="885"/>
      <c r="AF120" s="885"/>
      <c r="AG120" s="885"/>
      <c r="AH120" s="885"/>
      <c r="AI120" s="885"/>
      <c r="AJ120" s="885"/>
      <c r="AK120" s="885"/>
      <c r="AL120" s="885"/>
      <c r="AM120" s="885"/>
      <c r="AN120" s="885"/>
      <c r="AO120" s="885"/>
      <c r="AP120" s="885"/>
      <c r="AQ120" s="885"/>
      <c r="AR120" s="885"/>
      <c r="AS120" s="885"/>
      <c r="AT120" s="885"/>
      <c r="AU120" s="885"/>
      <c r="AV120" s="885"/>
      <c r="AW120" s="885"/>
      <c r="AX120" s="885"/>
      <c r="AY120" s="885"/>
      <c r="AZ120" s="395"/>
      <c r="BA120" s="396" t="s">
        <v>132</v>
      </c>
      <c r="BB120" s="343" t="s">
        <v>100</v>
      </c>
      <c r="BC120" s="1119" t="s">
        <v>116</v>
      </c>
      <c r="BD120" s="1120"/>
      <c r="BE120" s="1120"/>
      <c r="BF120" s="1120"/>
      <c r="BG120" s="1122"/>
      <c r="BH120" s="1119" t="s">
        <v>39</v>
      </c>
      <c r="BI120" s="1120"/>
      <c r="BJ120" s="1120"/>
      <c r="BK120" s="1120"/>
      <c r="BL120" s="1122"/>
      <c r="BM120" s="1119" t="s">
        <v>38</v>
      </c>
      <c r="BN120" s="1120"/>
      <c r="BO120" s="1120"/>
      <c r="BP120" s="1120"/>
      <c r="BQ120" s="1121"/>
      <c r="BR120" s="51" t="s">
        <v>142</v>
      </c>
      <c r="BS120" s="476"/>
      <c r="BT120" s="476"/>
      <c r="BU120" s="476"/>
      <c r="BV120" s="476"/>
      <c r="BW120" s="31"/>
      <c r="BX120" s="31"/>
      <c r="BY120" s="31"/>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c r="CZ120" s="394"/>
    </row>
    <row r="121" s="603" customFormat="true" ht="12.75" x14ac:dyDescent="0.2">
      <c r="A121" s="382" t="s">
        <v>88</v>
      </c>
      <c r="B121" s="425"/>
      <c r="C121" s="467" t="s">
        <v>0</v>
      </c>
      <c r="D121" s="650" t="s">
        <v>1</v>
      </c>
      <c r="E121" s="650" t="s">
        <v>2</v>
      </c>
      <c r="F121" s="650" t="s">
        <v>3</v>
      </c>
      <c r="G121" s="651" t="s">
        <v>4</v>
      </c>
      <c r="H121" s="430" t="s">
        <v>0</v>
      </c>
      <c r="I121" s="653" t="s">
        <v>1</v>
      </c>
      <c r="J121" s="653" t="s">
        <v>2</v>
      </c>
      <c r="K121" s="653" t="s">
        <v>3</v>
      </c>
      <c r="L121" s="654" t="s">
        <v>4</v>
      </c>
      <c r="M121" s="431" t="s">
        <v>0</v>
      </c>
      <c r="N121" s="653" t="s">
        <v>1</v>
      </c>
      <c r="O121" s="653" t="s">
        <v>2</v>
      </c>
      <c r="P121" s="653" t="s">
        <v>3</v>
      </c>
      <c r="Q121" s="648" t="s">
        <v>4</v>
      </c>
      <c r="R121" s="430" t="s">
        <v>372</v>
      </c>
      <c r="S121" s="653" t="s">
        <v>159</v>
      </c>
      <c r="T121" s="653" t="s">
        <v>373</v>
      </c>
      <c r="U121" s="653" t="s">
        <v>374</v>
      </c>
      <c r="V121" s="654" t="s">
        <v>375</v>
      </c>
      <c r="W121" s="885"/>
      <c r="X121" s="885"/>
      <c r="Y121" s="885"/>
      <c r="Z121" s="885"/>
      <c r="AA121" s="885"/>
      <c r="AB121" s="885"/>
      <c r="AC121" s="885"/>
      <c r="AD121" s="885"/>
      <c r="AE121" s="885"/>
      <c r="AF121" s="885"/>
      <c r="AG121" s="885"/>
      <c r="AH121" s="885"/>
      <c r="AI121" s="885"/>
      <c r="AJ121" s="885"/>
      <c r="AK121" s="885"/>
      <c r="AL121" s="885"/>
      <c r="AM121" s="885"/>
      <c r="AN121" s="885"/>
      <c r="AO121" s="885"/>
      <c r="AP121" s="885"/>
      <c r="AQ121" s="885"/>
      <c r="AR121" s="885"/>
      <c r="AS121" s="885"/>
      <c r="AT121" s="885"/>
      <c r="AU121" s="885"/>
      <c r="AV121" s="885"/>
      <c r="AW121" s="885"/>
      <c r="AX121" s="885"/>
      <c r="AY121" s="885"/>
      <c r="AZ121" s="395"/>
      <c r="BA121" s="382" t="s">
        <v>118</v>
      </c>
      <c r="BB121" s="381"/>
      <c r="BC121" s="505" t="s">
        <v>0</v>
      </c>
      <c r="BD121" s="620" t="s">
        <v>1</v>
      </c>
      <c r="BE121" s="620" t="s">
        <v>2</v>
      </c>
      <c r="BF121" s="620" t="s">
        <v>3</v>
      </c>
      <c r="BG121" s="506" t="s">
        <v>4</v>
      </c>
      <c r="BH121" s="505" t="s">
        <v>0</v>
      </c>
      <c r="BI121" s="620" t="s">
        <v>1</v>
      </c>
      <c r="BJ121" s="620" t="s">
        <v>2</v>
      </c>
      <c r="BK121" s="620" t="s">
        <v>3</v>
      </c>
      <c r="BL121" s="506" t="s">
        <v>4</v>
      </c>
      <c r="BM121" s="505" t="s">
        <v>0</v>
      </c>
      <c r="BN121" s="620" t="s">
        <v>1</v>
      </c>
      <c r="BO121" s="620" t="s">
        <v>2</v>
      </c>
      <c r="BP121" s="620" t="s">
        <v>3</v>
      </c>
      <c r="BQ121" s="506" t="s">
        <v>4</v>
      </c>
      <c r="BR121" s="505" t="s">
        <v>372</v>
      </c>
      <c r="BS121" s="620" t="s">
        <v>159</v>
      </c>
      <c r="BT121" s="620" t="s">
        <v>373</v>
      </c>
      <c r="BU121" s="620" t="s">
        <v>374</v>
      </c>
      <c r="BV121" s="621" t="s">
        <v>375</v>
      </c>
      <c r="BW121" s="943"/>
      <c r="BX121" s="943"/>
      <c r="BY121" s="943"/>
      <c r="BZ121" s="943"/>
      <c r="CA121" s="943"/>
      <c r="CB121" s="943"/>
      <c r="CC121" s="943"/>
      <c r="CD121" s="943"/>
      <c r="CE121" s="943"/>
      <c r="CF121" s="943"/>
      <c r="CG121" s="943"/>
      <c r="CH121" s="943"/>
      <c r="CI121" s="943"/>
      <c r="CJ121" s="943"/>
      <c r="CK121" s="943"/>
      <c r="CL121" s="943"/>
      <c r="CM121" s="943"/>
      <c r="CN121" s="943"/>
      <c r="CO121" s="943"/>
      <c r="CP121" s="943"/>
      <c r="CQ121" s="943"/>
      <c r="CR121" s="943"/>
      <c r="CS121" s="943"/>
      <c r="CT121" s="943"/>
      <c r="CU121" s="943"/>
      <c r="CV121" s="943"/>
      <c r="CW121" s="943"/>
      <c r="CX121" s="943"/>
      <c r="CY121" s="943"/>
      <c r="CZ121" s="943"/>
    </row>
    <row r="122" s="603" customFormat="true" ht="15" customHeight="true" x14ac:dyDescent="0.2">
      <c r="A122" s="1132" t="s">
        <v>18</v>
      </c>
      <c r="B122" s="427" t="s">
        <v>14</v>
      </c>
      <c r="C122" s="174">
        <v>98.147250053830973</v>
      </c>
      <c r="D122" s="173">
        <v>99.49900819364575</v>
      </c>
      <c r="E122" s="173">
        <v>99.701875109550969</v>
      </c>
      <c r="F122" s="173">
        <v>99.965968491407793</v>
      </c>
      <c r="G122" s="172">
        <v>99.995600942940811</v>
      </c>
      <c r="H122" s="171">
        <v>99.330749334547249</v>
      </c>
      <c r="I122" s="173">
        <v>99.875596159676022</v>
      </c>
      <c r="J122" s="173">
        <v>99.856266982579172</v>
      </c>
      <c r="K122" s="173">
        <v>99.972324294782794</v>
      </c>
      <c r="L122" s="170">
        <v>100</v>
      </c>
      <c r="M122" s="174">
        <v>97.458104074324467</v>
      </c>
      <c r="N122" s="173">
        <v>99.066671036105063</v>
      </c>
      <c r="O122" s="173">
        <v>99.560728364423085</v>
      </c>
      <c r="P122" s="173">
        <v>99.955936141729424</v>
      </c>
      <c r="Q122" s="172">
        <v>100</v>
      </c>
      <c r="R122" s="171">
        <v>99.990886385286288</v>
      </c>
      <c r="S122" s="173">
        <v>99.852247512799252</v>
      </c>
      <c r="T122" s="173">
        <v>99.164673564130354</v>
      </c>
      <c r="U122" s="173">
        <v>99.541281886426944</v>
      </c>
      <c r="V122" s="170">
        <v>98.960147668738728</v>
      </c>
      <c r="W122" s="885"/>
      <c r="X122" s="885"/>
      <c r="Y122" s="885"/>
      <c r="Z122" s="885"/>
      <c r="AA122" s="885"/>
      <c r="AB122" s="885"/>
      <c r="AC122" s="885"/>
      <c r="AD122" s="885"/>
      <c r="AE122" s="885"/>
      <c r="AF122" s="885"/>
      <c r="AG122" s="885"/>
      <c r="AH122" s="885"/>
      <c r="AI122" s="885"/>
      <c r="AJ122" s="885"/>
      <c r="AK122" s="885"/>
      <c r="AL122" s="885"/>
      <c r="AM122" s="885"/>
      <c r="AN122" s="885"/>
      <c r="AO122" s="885"/>
      <c r="AP122" s="885"/>
      <c r="AQ122" s="885"/>
      <c r="AR122" s="885"/>
      <c r="AS122" s="885"/>
      <c r="AT122" s="885"/>
      <c r="AU122" s="885"/>
      <c r="AV122" s="885"/>
      <c r="AW122" s="885"/>
      <c r="AX122" s="885"/>
      <c r="AY122" s="885"/>
      <c r="AZ122" s="395"/>
      <c r="BA122" s="1123" t="s">
        <v>18</v>
      </c>
      <c r="BB122" s="645" t="s">
        <v>14</v>
      </c>
      <c r="BC122" s="529">
        <v>15533.491312441456</v>
      </c>
      <c r="BD122" s="526">
        <v>15709.084630344974</v>
      </c>
      <c r="BE122" s="526">
        <v>15755.514727658672</v>
      </c>
      <c r="BF122" s="526">
        <v>15807.204707783923</v>
      </c>
      <c r="BG122" s="535">
        <v>15802.545649409954</v>
      </c>
      <c r="BH122" s="529">
        <v>6639.418175201492</v>
      </c>
      <c r="BI122" s="526">
        <v>6673.7763060786119</v>
      </c>
      <c r="BJ122" s="526">
        <v>6679.3516455484551</v>
      </c>
      <c r="BK122" s="526">
        <v>6683.6912412436895</v>
      </c>
      <c r="BL122" s="535">
        <v>6683.7433492183191</v>
      </c>
      <c r="BM122" s="529">
        <v>8884.7195726869104</v>
      </c>
      <c r="BN122" s="526">
        <v>9042.1376145942468</v>
      </c>
      <c r="BO122" s="526">
        <v>9081.3660748816146</v>
      </c>
      <c r="BP122" s="526">
        <v>9113.4910390407367</v>
      </c>
      <c r="BQ122" s="535">
        <v>9126.1460091448098</v>
      </c>
      <c r="BR122" s="529">
        <v>8861.6695129582422</v>
      </c>
      <c r="BS122" s="526">
        <v>19539.496340354472</v>
      </c>
      <c r="BT122" s="526">
        <v>27440.110562678245</v>
      </c>
      <c r="BU122" s="526">
        <v>12641.307102336214</v>
      </c>
      <c r="BV122" s="532">
        <v>10125.257509311801</v>
      </c>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30"/>
    </row>
    <row r="123" s="603" customFormat="true" ht="15" customHeight="true" x14ac:dyDescent="0.2">
      <c r="A123" s="1133"/>
      <c r="B123" s="428" t="s">
        <v>52</v>
      </c>
      <c r="C123" s="169">
        <v>1.8527499461690873</v>
      </c>
      <c r="D123" s="168">
        <v>0.50099180635425766</v>
      </c>
      <c r="E123" s="168">
        <v>0.2981248904490249</v>
      </c>
      <c r="F123" s="168">
        <v>3.4031508592191777E-2</v>
      </c>
      <c r="G123" s="167">
        <v>4.3990570591980653E-3</v>
      </c>
      <c r="H123" s="166">
        <v>0.66925066545273937</v>
      </c>
      <c r="I123" s="168">
        <v>0.12440384032397989</v>
      </c>
      <c r="J123" s="168">
        <v>0.14373301742082545</v>
      </c>
      <c r="K123" s="168">
        <v>2.7675705217210647E-2</v>
      </c>
      <c r="L123" s="165">
        <v>0</v>
      </c>
      <c r="M123" s="169">
        <v>2.5418959256755183</v>
      </c>
      <c r="N123" s="168">
        <v>0.93332896389498288</v>
      </c>
      <c r="O123" s="168">
        <v>0.43927163557690907</v>
      </c>
      <c r="P123" s="168">
        <v>4.406385827058372E-2</v>
      </c>
      <c r="Q123" s="167">
        <v>0</v>
      </c>
      <c r="R123" s="166">
        <v>9.1136147137038069E-3</v>
      </c>
      <c r="S123" s="168">
        <v>0.14775248720071704</v>
      </c>
      <c r="T123" s="168">
        <v>0.83532643586966948</v>
      </c>
      <c r="U123" s="168">
        <v>0.45871811357306169</v>
      </c>
      <c r="V123" s="165">
        <v>1.0398523312613182</v>
      </c>
      <c r="W123" s="885"/>
      <c r="X123" s="885"/>
      <c r="Y123" s="885"/>
      <c r="Z123" s="885"/>
      <c r="AA123" s="885"/>
      <c r="AB123" s="885"/>
      <c r="AC123" s="885"/>
      <c r="AD123" s="885"/>
      <c r="AE123" s="885"/>
      <c r="AF123" s="885"/>
      <c r="AG123" s="885"/>
      <c r="AH123" s="885"/>
      <c r="AI123" s="885"/>
      <c r="AJ123" s="885"/>
      <c r="AK123" s="885"/>
      <c r="AL123" s="885"/>
      <c r="AM123" s="885"/>
      <c r="AN123" s="885"/>
      <c r="AO123" s="885"/>
      <c r="AP123" s="885"/>
      <c r="AQ123" s="885"/>
      <c r="AR123" s="885"/>
      <c r="AS123" s="885"/>
      <c r="AT123" s="885"/>
      <c r="AU123" s="885"/>
      <c r="AV123" s="885"/>
      <c r="AW123" s="885"/>
      <c r="AX123" s="885"/>
      <c r="AY123" s="885"/>
      <c r="AZ123" s="395"/>
      <c r="BA123" s="1124"/>
      <c r="BB123" s="643" t="s">
        <v>52</v>
      </c>
      <c r="BC123" s="530">
        <v>293.22956249063589</v>
      </c>
      <c r="BD123" s="527">
        <v>79.097498839501398</v>
      </c>
      <c r="BE123" s="527">
        <v>47.111562315052979</v>
      </c>
      <c r="BF123" s="527">
        <v>5.38126155280254</v>
      </c>
      <c r="BG123" s="536">
        <v>0.69519358188570446</v>
      </c>
      <c r="BH123" s="530">
        <v>44.733731112880903</v>
      </c>
      <c r="BI123" s="527">
        <v>8.3127754312676441</v>
      </c>
      <c r="BJ123" s="527">
        <v>9.6142525195431503</v>
      </c>
      <c r="BK123" s="527">
        <v>1.8502707610366753</v>
      </c>
      <c r="BL123" s="536">
        <v>0</v>
      </c>
      <c r="BM123" s="530">
        <v>231.73067747510387</v>
      </c>
      <c r="BN123" s="527">
        <v>85.187973341199509</v>
      </c>
      <c r="BO123" s="527">
        <v>40.067872086916083</v>
      </c>
      <c r="BP123" s="527">
        <v>4.0175260519307638</v>
      </c>
      <c r="BQ123" s="536">
        <v>0</v>
      </c>
      <c r="BR123" s="530">
        <v>0.80769202655214012</v>
      </c>
      <c r="BS123" s="527">
        <v>28.912811227074478</v>
      </c>
      <c r="BT123" s="527">
        <v>231.14531548745794</v>
      </c>
      <c r="BU123" s="527">
        <v>58.255192591327436</v>
      </c>
      <c r="BV123" s="533">
        <v>106.39406744746661</v>
      </c>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30"/>
    </row>
    <row r="124" s="603" customFormat="true" ht="15" customHeight="true" x14ac:dyDescent="0.2">
      <c r="A124" s="1133" t="s">
        <v>51</v>
      </c>
      <c r="B124" s="428" t="s">
        <v>15</v>
      </c>
      <c r="C124" s="169">
        <f>C122*C129/100</f>
        <v>94.232428599656529</v>
      </c>
      <c r="D124" s="168">
        <f>D122*D129/100</f>
        <v>97.076543195325684</v>
      </c>
      <c r="E124" s="168">
        <f t="shared" ref="E124:V124" si="3">E122*E129/100</f>
        <v>97.013373642590992</v>
      </c>
      <c r="F124" s="168">
        <f t="shared" si="3"/>
        <v>98.601927336009723</v>
      </c>
      <c r="G124" s="167">
        <f t="shared" si="3"/>
        <v>99.105459999518573</v>
      </c>
      <c r="H124" s="166">
        <f t="shared" si="3"/>
        <v>94.397761352390731</v>
      </c>
      <c r="I124" s="168">
        <f t="shared" si="3"/>
        <v>95.797713398103113</v>
      </c>
      <c r="J124" s="168">
        <f t="shared" si="3"/>
        <v>97.415112785771839</v>
      </c>
      <c r="K124" s="168">
        <f t="shared" si="3"/>
        <v>98.936565749560032</v>
      </c>
      <c r="L124" s="165">
        <f t="shared" si="3"/>
        <v>99.343467305734251</v>
      </c>
      <c r="M124" s="169">
        <f t="shared" si="3"/>
        <v>93.563166392505494</v>
      </c>
      <c r="N124" s="168">
        <f t="shared" si="3"/>
        <v>97.182104700652502</v>
      </c>
      <c r="O124" s="168">
        <f t="shared" si="3"/>
        <v>97.487303047787023</v>
      </c>
      <c r="P124" s="168">
        <f t="shared" si="3"/>
        <v>98.784142910339327</v>
      </c>
      <c r="Q124" s="167">
        <f t="shared" si="3"/>
        <v>99.10608499577998</v>
      </c>
      <c r="R124" s="166">
        <f t="shared" si="3"/>
        <v>94.940369999850049</v>
      </c>
      <c r="S124" s="168">
        <f t="shared" si="3"/>
        <v>98.53958524965114</v>
      </c>
      <c r="T124" s="168">
        <f t="shared" si="3"/>
        <v>96.916994329232409</v>
      </c>
      <c r="U124" s="168">
        <f t="shared" si="3"/>
        <v>97.510417881516673</v>
      </c>
      <c r="V124" s="165">
        <f t="shared" si="3"/>
        <v>97.015923041759891</v>
      </c>
      <c r="W124" s="885"/>
      <c r="X124" s="885"/>
      <c r="Y124" s="885"/>
      <c r="Z124" s="885"/>
      <c r="AA124" s="885"/>
      <c r="AB124" s="885"/>
      <c r="AC124" s="885"/>
      <c r="AD124" s="885"/>
      <c r="AE124" s="885"/>
      <c r="AF124" s="885"/>
      <c r="AG124" s="885"/>
      <c r="AH124" s="885"/>
      <c r="AI124" s="885"/>
      <c r="AJ124" s="885"/>
      <c r="AK124" s="885"/>
      <c r="AL124" s="885"/>
      <c r="AM124" s="885"/>
      <c r="AN124" s="885"/>
      <c r="AO124" s="885"/>
      <c r="AP124" s="885"/>
      <c r="AQ124" s="885"/>
      <c r="AR124" s="885"/>
      <c r="AS124" s="885"/>
      <c r="AT124" s="885"/>
      <c r="AU124" s="885"/>
      <c r="AV124" s="885"/>
      <c r="AW124" s="885"/>
      <c r="AX124" s="885"/>
      <c r="AY124" s="885"/>
      <c r="AZ124" s="395"/>
      <c r="BA124" s="1124" t="s">
        <v>51</v>
      </c>
      <c r="BB124" s="643" t="s">
        <v>15</v>
      </c>
      <c r="BC124" s="530">
        <v>14913.903448137309</v>
      </c>
      <c r="BD124" s="527">
        <v>15326.621444394455</v>
      </c>
      <c r="BE124" s="527">
        <v>15330.660888034527</v>
      </c>
      <c r="BF124" s="527">
        <v>15591.51452742947</v>
      </c>
      <c r="BG124" s="536">
        <v>15661.874532278858</v>
      </c>
      <c r="BH124" s="530">
        <v>6309.6897649539178</v>
      </c>
      <c r="BI124" s="527">
        <v>6401.2885473107754</v>
      </c>
      <c r="BJ124" s="527">
        <v>6516.063673804756</v>
      </c>
      <c r="BK124" s="527">
        <v>6614.4451737386862</v>
      </c>
      <c r="BL124" s="536">
        <v>6639.8623889298888</v>
      </c>
      <c r="BM124" s="530">
        <v>8529.6395166490711</v>
      </c>
      <c r="BN124" s="527">
        <v>8870.1271092368697</v>
      </c>
      <c r="BO124" s="527">
        <v>8892.2399541849336</v>
      </c>
      <c r="BP124" s="527">
        <v>9006.6526908035685</v>
      </c>
      <c r="BQ124" s="536">
        <v>9044.5660206620378</v>
      </c>
      <c r="BR124" s="530">
        <v>8414.0686495649334</v>
      </c>
      <c r="BS124" s="527">
        <v>19282.629217923237</v>
      </c>
      <c r="BT124" s="527">
        <v>26818.149490269236</v>
      </c>
      <c r="BU124" s="527">
        <v>12383.396262907374</v>
      </c>
      <c r="BV124" s="533">
        <v>9926.3312196097795</v>
      </c>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30"/>
    </row>
    <row r="125" s="603" customFormat="true" ht="15" customHeight="true" x14ac:dyDescent="0.2">
      <c r="A125" s="1133"/>
      <c r="B125" s="428" t="s">
        <v>16</v>
      </c>
      <c r="C125" s="169">
        <f>C122*C128/100</f>
        <v>3.9148214541745174</v>
      </c>
      <c r="D125" s="168">
        <f>D122*D128/100</f>
        <v>2.4224649983200832</v>
      </c>
      <c r="E125" s="168">
        <f t="shared" ref="E125:V125" si="4">E122*E128/100</f>
        <v>2.6885014669599627</v>
      </c>
      <c r="F125" s="168">
        <f t="shared" si="4"/>
        <v>1.3640411553980931</v>
      </c>
      <c r="G125" s="167">
        <f t="shared" si="4"/>
        <v>0.89014094342227457</v>
      </c>
      <c r="H125" s="166">
        <f t="shared" si="4"/>
        <v>4.932987982156404</v>
      </c>
      <c r="I125" s="168">
        <f t="shared" si="4"/>
        <v>4.0778827615729085</v>
      </c>
      <c r="J125" s="168">
        <f t="shared" si="4"/>
        <v>2.4411541968073802</v>
      </c>
      <c r="K125" s="168">
        <f t="shared" si="4"/>
        <v>1.0357585452227338</v>
      </c>
      <c r="L125" s="165">
        <f t="shared" si="4"/>
        <v>0.65653269426575833</v>
      </c>
      <c r="M125" s="169">
        <f t="shared" si="4"/>
        <v>3.8949376818189871</v>
      </c>
      <c r="N125" s="168">
        <f t="shared" si="4"/>
        <v>1.8845663354526407</v>
      </c>
      <c r="O125" s="168">
        <f t="shared" si="4"/>
        <v>2.0734253166360666</v>
      </c>
      <c r="P125" s="168">
        <f t="shared" si="4"/>
        <v>1.171793231390087</v>
      </c>
      <c r="Q125" s="167">
        <f t="shared" si="4"/>
        <v>0.89391500421996695</v>
      </c>
      <c r="R125" s="166">
        <f t="shared" si="4"/>
        <v>5.050516385436306</v>
      </c>
      <c r="S125" s="168">
        <f t="shared" si="4"/>
        <v>1.3126622631479052</v>
      </c>
      <c r="T125" s="168">
        <f t="shared" si="4"/>
        <v>2.2476792348979275</v>
      </c>
      <c r="U125" s="168">
        <f t="shared" si="4"/>
        <v>2.0308640049102973</v>
      </c>
      <c r="V125" s="165">
        <f t="shared" si="4"/>
        <v>1.9442246269789112</v>
      </c>
      <c r="W125" s="885"/>
      <c r="X125" s="885"/>
      <c r="Y125" s="885"/>
      <c r="Z125" s="885"/>
      <c r="AA125" s="885"/>
      <c r="AB125" s="885"/>
      <c r="AC125" s="885"/>
      <c r="AD125" s="885"/>
      <c r="AE125" s="885"/>
      <c r="AF125" s="885"/>
      <c r="AG125" s="885"/>
      <c r="AH125" s="885"/>
      <c r="AI125" s="885"/>
      <c r="AJ125" s="885"/>
      <c r="AK125" s="885"/>
      <c r="AL125" s="885"/>
      <c r="AM125" s="885"/>
      <c r="AN125" s="885"/>
      <c r="AO125" s="885"/>
      <c r="AP125" s="885"/>
      <c r="AQ125" s="885"/>
      <c r="AR125" s="885"/>
      <c r="AS125" s="885"/>
      <c r="AT125" s="885"/>
      <c r="AU125" s="885"/>
      <c r="AV125" s="885"/>
      <c r="AW125" s="885"/>
      <c r="AX125" s="885"/>
      <c r="AY125" s="885"/>
      <c r="AZ125" s="395"/>
      <c r="BA125" s="1124"/>
      <c r="BB125" s="643" t="s">
        <v>16</v>
      </c>
      <c r="BC125" s="530">
        <v>619.58786430415807</v>
      </c>
      <c r="BD125" s="527">
        <v>382.46318595052043</v>
      </c>
      <c r="BE125" s="527">
        <v>424.85383962414437</v>
      </c>
      <c r="BF125" s="527">
        <v>215.69018035445745</v>
      </c>
      <c r="BG125" s="536">
        <v>140.67111713110177</v>
      </c>
      <c r="BH125" s="530">
        <v>329.72841024756627</v>
      </c>
      <c r="BI125" s="527">
        <v>272.48775876783685</v>
      </c>
      <c r="BJ125" s="527">
        <v>163.28797174370141</v>
      </c>
      <c r="BK125" s="527">
        <v>69.246067505002117</v>
      </c>
      <c r="BL125" s="536">
        <v>43.880960288431467</v>
      </c>
      <c r="BM125" s="530">
        <v>355.08005603784164</v>
      </c>
      <c r="BN125" s="527">
        <v>172.01050535738617</v>
      </c>
      <c r="BO125" s="527">
        <v>189.12612069668191</v>
      </c>
      <c r="BP125" s="527">
        <v>106.8383482371673</v>
      </c>
      <c r="BQ125" s="536">
        <v>81.579988482767163</v>
      </c>
      <c r="BR125" s="530">
        <v>447.60086339331463</v>
      </c>
      <c r="BS125" s="527">
        <v>256.86712243119217</v>
      </c>
      <c r="BT125" s="527">
        <v>621.96107240900255</v>
      </c>
      <c r="BU125" s="527">
        <v>257.91083942884353</v>
      </c>
      <c r="BV125" s="533">
        <v>198.92628970202966</v>
      </c>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30"/>
    </row>
    <row r="126" s="603" customFormat="true" ht="15" customHeight="true" x14ac:dyDescent="0.2">
      <c r="A126" s="1133"/>
      <c r="B126" s="428" t="s">
        <v>22</v>
      </c>
      <c r="C126" s="169">
        <f>100-C124-C125-C127</f>
        <v>1.2311871511528338</v>
      </c>
      <c r="D126" s="168">
        <f>100-D124-D125-D127</f>
        <v>0.31449072296971042</v>
      </c>
      <c r="E126" s="168">
        <f t="shared" ref="E126:V126" si="5">100-E124-E125-E127</f>
        <v>0.24396194033720001</v>
      </c>
      <c r="F126" s="168">
        <f t="shared" si="5"/>
        <v>3.4031508592183846E-2</v>
      </c>
      <c r="G126" s="167">
        <f t="shared" si="5"/>
        <v>4.3990570591528888E-3</v>
      </c>
      <c r="H126" s="166">
        <f t="shared" si="5"/>
        <v>0.59975640116925788</v>
      </c>
      <c r="I126" s="168">
        <f t="shared" si="5"/>
        <v>0.12440384032397844</v>
      </c>
      <c r="J126" s="168">
        <f t="shared" si="5"/>
        <v>0.12837695337809188</v>
      </c>
      <c r="K126" s="168">
        <f t="shared" si="5"/>
        <v>2.7675705217234503E-2</v>
      </c>
      <c r="L126" s="165">
        <f t="shared" si="5"/>
        <v>-9.1038288019262836E-15</v>
      </c>
      <c r="M126" s="169">
        <f t="shared" si="5"/>
        <v>1.6814727232397002</v>
      </c>
      <c r="N126" s="168">
        <f t="shared" si="5"/>
        <v>0.49367063432768798</v>
      </c>
      <c r="O126" s="168">
        <f t="shared" si="5"/>
        <v>0.33526002220098561</v>
      </c>
      <c r="P126" s="168">
        <f t="shared" si="5"/>
        <v>1.5014334182631664E-2</v>
      </c>
      <c r="Q126" s="167">
        <f t="shared" si="5"/>
        <v>5.2735593669694936E-14</v>
      </c>
      <c r="R126" s="166">
        <f t="shared" si="5"/>
        <v>-5.8338750497100023E-14</v>
      </c>
      <c r="S126" s="168">
        <f t="shared" si="5"/>
        <v>0.12612464479572041</v>
      </c>
      <c r="T126" s="168">
        <f t="shared" si="5"/>
        <v>0.68607520948650902</v>
      </c>
      <c r="U126" s="168">
        <f t="shared" si="5"/>
        <v>0.2407201608407262</v>
      </c>
      <c r="V126" s="165">
        <f t="shared" si="5"/>
        <v>0.43044029067770539</v>
      </c>
      <c r="W126" s="885"/>
      <c r="X126" s="885"/>
      <c r="Y126" s="885"/>
      <c r="Z126" s="885"/>
      <c r="AA126" s="885"/>
      <c r="AB126" s="885"/>
      <c r="AC126" s="885"/>
      <c r="AD126" s="885"/>
      <c r="AE126" s="885"/>
      <c r="AF126" s="885"/>
      <c r="AG126" s="885"/>
      <c r="AH126" s="885"/>
      <c r="AI126" s="885"/>
      <c r="AJ126" s="885"/>
      <c r="AK126" s="885"/>
      <c r="AL126" s="885"/>
      <c r="AM126" s="885"/>
      <c r="AN126" s="885"/>
      <c r="AO126" s="885"/>
      <c r="AP126" s="885"/>
      <c r="AQ126" s="885"/>
      <c r="AR126" s="885"/>
      <c r="AS126" s="885"/>
      <c r="AT126" s="885"/>
      <c r="AU126" s="885"/>
      <c r="AV126" s="885"/>
      <c r="AW126" s="885"/>
      <c r="AX126" s="885"/>
      <c r="AY126" s="885"/>
      <c r="AZ126" s="395"/>
      <c r="BA126" s="1124"/>
      <c r="BB126" s="643" t="s">
        <v>22</v>
      </c>
      <c r="BC126" s="530">
        <v>194.85655386100848</v>
      </c>
      <c r="BD126" s="527">
        <v>49.652368121850749</v>
      </c>
      <c r="BE126" s="527">
        <v>38.552393721253097</v>
      </c>
      <c r="BF126" s="527">
        <v>5.38126155280254</v>
      </c>
      <c r="BG126" s="536">
        <v>0.69519358188570446</v>
      </c>
      <c r="BH126" s="530">
        <v>40.088628921989013</v>
      </c>
      <c r="BI126" s="527">
        <v>8.3127754312676441</v>
      </c>
      <c r="BJ126" s="527">
        <v>8.5870906324422283</v>
      </c>
      <c r="BK126" s="527">
        <v>1.8502707610366753</v>
      </c>
      <c r="BL126" s="536">
        <v>0</v>
      </c>
      <c r="BM126" s="530">
        <v>153.29062428419161</v>
      </c>
      <c r="BN126" s="527">
        <v>45.058926127125744</v>
      </c>
      <c r="BO126" s="527">
        <v>30.580521475654816</v>
      </c>
      <c r="BP126" s="527">
        <v>1.3689332050928391</v>
      </c>
      <c r="BQ126" s="536">
        <v>0</v>
      </c>
      <c r="BR126" s="530">
        <v>0</v>
      </c>
      <c r="BS126" s="527">
        <v>24.680586534558866</v>
      </c>
      <c r="BT126" s="527">
        <v>189.84562673367495</v>
      </c>
      <c r="BU126" s="527">
        <v>30.570406782421909</v>
      </c>
      <c r="BV126" s="533">
        <v>44.041150788144868</v>
      </c>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30"/>
    </row>
    <row r="127" s="603" customFormat="true" ht="15" customHeight="true" x14ac:dyDescent="0.2">
      <c r="A127" s="1133"/>
      <c r="B127" s="428" t="s">
        <v>19</v>
      </c>
      <c r="C127" s="169">
        <v>0.62156279501611933</v>
      </c>
      <c r="D127" s="168">
        <v>0.1865010833845227</v>
      </c>
      <c r="E127" s="168">
        <v>5.4162950111845659E-2</v>
      </c>
      <c r="F127" s="168">
        <v>0</v>
      </c>
      <c r="G127" s="167">
        <v>0</v>
      </c>
      <c r="H127" s="166">
        <v>6.9494264283607304E-2</v>
      </c>
      <c r="I127" s="168">
        <v>0</v>
      </c>
      <c r="J127" s="168">
        <v>1.5356064042688598E-2</v>
      </c>
      <c r="K127" s="168">
        <v>0</v>
      </c>
      <c r="L127" s="165">
        <v>0</v>
      </c>
      <c r="M127" s="169">
        <v>0.86042320243581893</v>
      </c>
      <c r="N127" s="168">
        <v>0.43965832956716921</v>
      </c>
      <c r="O127" s="168">
        <v>0.10401161337592481</v>
      </c>
      <c r="P127" s="168">
        <v>2.9049524087954678E-2</v>
      </c>
      <c r="Q127" s="167">
        <v>0</v>
      </c>
      <c r="R127" s="166">
        <v>9.1136147137038069E-3</v>
      </c>
      <c r="S127" s="168">
        <v>2.1627842405234837E-2</v>
      </c>
      <c r="T127" s="168">
        <v>0.14925122638315427</v>
      </c>
      <c r="U127" s="168">
        <v>0.21799795273230319</v>
      </c>
      <c r="V127" s="165">
        <v>0.60941204058349285</v>
      </c>
      <c r="W127" s="885"/>
      <c r="X127" s="885"/>
      <c r="Y127" s="885"/>
      <c r="Z127" s="885"/>
      <c r="AA127" s="885"/>
      <c r="AB127" s="885"/>
      <c r="AC127" s="885"/>
      <c r="AD127" s="885"/>
      <c r="AE127" s="885"/>
      <c r="AF127" s="885"/>
      <c r="AG127" s="885"/>
      <c r="AH127" s="885"/>
      <c r="AI127" s="885"/>
      <c r="AJ127" s="885"/>
      <c r="AK127" s="885"/>
      <c r="AL127" s="885"/>
      <c r="AM127" s="885"/>
      <c r="AN127" s="885"/>
      <c r="AO127" s="885"/>
      <c r="AP127" s="885"/>
      <c r="AQ127" s="885"/>
      <c r="AR127" s="885"/>
      <c r="AS127" s="885"/>
      <c r="AT127" s="885"/>
      <c r="AU127" s="885"/>
      <c r="AV127" s="885"/>
      <c r="AW127" s="885"/>
      <c r="AX127" s="885"/>
      <c r="AY127" s="885"/>
      <c r="AZ127" s="395"/>
      <c r="BA127" s="1124"/>
      <c r="BB127" s="643" t="s">
        <v>19</v>
      </c>
      <c r="BC127" s="530">
        <v>98.373008629627478</v>
      </c>
      <c r="BD127" s="527">
        <v>29.445130717650649</v>
      </c>
      <c r="BE127" s="527">
        <v>8.5591685937998765</v>
      </c>
      <c r="BF127" s="527">
        <v>0</v>
      </c>
      <c r="BG127" s="536">
        <v>0</v>
      </c>
      <c r="BH127" s="530">
        <v>4.6451021908918859</v>
      </c>
      <c r="BI127" s="527">
        <v>0</v>
      </c>
      <c r="BJ127" s="527">
        <v>1.0271618871009225</v>
      </c>
      <c r="BK127" s="527">
        <v>0</v>
      </c>
      <c r="BL127" s="536">
        <v>0</v>
      </c>
      <c r="BM127" s="530">
        <v>78.440053190912238</v>
      </c>
      <c r="BN127" s="527">
        <v>40.129047214073765</v>
      </c>
      <c r="BO127" s="527">
        <v>9.4873506112612667</v>
      </c>
      <c r="BP127" s="527">
        <v>2.648592846837925</v>
      </c>
      <c r="BQ127" s="536">
        <v>0</v>
      </c>
      <c r="BR127" s="530">
        <v>0.80769202655214012</v>
      </c>
      <c r="BS127" s="527">
        <v>4.2322246925156097</v>
      </c>
      <c r="BT127" s="527">
        <v>41.299688753782966</v>
      </c>
      <c r="BU127" s="527">
        <v>27.684785808905538</v>
      </c>
      <c r="BV127" s="533">
        <v>62.35291665932175</v>
      </c>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30"/>
    </row>
    <row r="128" s="603" customFormat="true" ht="15" customHeight="true" x14ac:dyDescent="0.2">
      <c r="A128" s="1133" t="s">
        <v>176</v>
      </c>
      <c r="B128" s="428" t="s">
        <v>50</v>
      </c>
      <c r="C128" s="169">
        <v>3.9887225082998752</v>
      </c>
      <c r="D128" s="168">
        <v>2.4346624577457727</v>
      </c>
      <c r="E128" s="168">
        <v>2.6965405254473667</v>
      </c>
      <c r="F128" s="168">
        <v>1.3645055172104237</v>
      </c>
      <c r="G128" s="167">
        <v>0.89018010295293293</v>
      </c>
      <c r="H128" s="166">
        <v>4.9662244724863971</v>
      </c>
      <c r="I128" s="168">
        <v>4.0829621232532087</v>
      </c>
      <c r="J128" s="168">
        <v>2.4446679918780276</v>
      </c>
      <c r="K128" s="168">
        <v>1.0360452780598064</v>
      </c>
      <c r="L128" s="165">
        <v>0.65653269426575833</v>
      </c>
      <c r="M128" s="169">
        <v>3.9965251928650192</v>
      </c>
      <c r="N128" s="168">
        <v>1.9023212506714862</v>
      </c>
      <c r="O128" s="168">
        <v>2.0825734711850319</v>
      </c>
      <c r="P128" s="168">
        <v>1.1723097963172282</v>
      </c>
      <c r="Q128" s="167">
        <v>0.89391500421996695</v>
      </c>
      <c r="R128" s="166">
        <v>5.0509767119931164</v>
      </c>
      <c r="S128" s="168">
        <v>1.3146046241769827</v>
      </c>
      <c r="T128" s="168">
        <v>2.2666128512431807</v>
      </c>
      <c r="U128" s="168">
        <v>2.040222876803456</v>
      </c>
      <c r="V128" s="165">
        <v>1.9646541287378121</v>
      </c>
      <c r="W128" s="885"/>
      <c r="X128" s="885"/>
      <c r="Y128" s="885"/>
      <c r="Z128" s="885"/>
      <c r="AA128" s="885"/>
      <c r="AB128" s="885"/>
      <c r="AC128" s="885"/>
      <c r="AD128" s="885"/>
      <c r="AE128" s="885"/>
      <c r="AF128" s="885"/>
      <c r="AG128" s="885"/>
      <c r="AH128" s="885"/>
      <c r="AI128" s="885"/>
      <c r="AJ128" s="885"/>
      <c r="AK128" s="885"/>
      <c r="AL128" s="885"/>
      <c r="AM128" s="885"/>
      <c r="AN128" s="885"/>
      <c r="AO128" s="885"/>
      <c r="AP128" s="885"/>
      <c r="AQ128" s="885"/>
      <c r="AR128" s="885"/>
      <c r="AS128" s="885"/>
      <c r="AT128" s="885"/>
      <c r="AU128" s="885"/>
      <c r="AV128" s="885"/>
      <c r="AW128" s="885"/>
      <c r="AX128" s="885"/>
      <c r="AY128" s="885"/>
      <c r="AZ128" s="395"/>
      <c r="BA128" s="1124" t="s">
        <v>110</v>
      </c>
      <c r="BB128" s="643" t="s">
        <v>50</v>
      </c>
      <c r="BC128" s="91" t="s">
        <v>36</v>
      </c>
      <c r="BD128" s="87" t="s">
        <v>36</v>
      </c>
      <c r="BE128" s="87" t="s">
        <v>36</v>
      </c>
      <c r="BF128" s="87" t="s">
        <v>36</v>
      </c>
      <c r="BG128" s="82" t="s">
        <v>36</v>
      </c>
      <c r="BH128" s="91" t="s">
        <v>36</v>
      </c>
      <c r="BI128" s="87" t="s">
        <v>36</v>
      </c>
      <c r="BJ128" s="87" t="s">
        <v>36</v>
      </c>
      <c r="BK128" s="87" t="s">
        <v>36</v>
      </c>
      <c r="BL128" s="82" t="s">
        <v>36</v>
      </c>
      <c r="BM128" s="91" t="s">
        <v>36</v>
      </c>
      <c r="BN128" s="87" t="s">
        <v>36</v>
      </c>
      <c r="BO128" s="87" t="s">
        <v>36</v>
      </c>
      <c r="BP128" s="87" t="s">
        <v>36</v>
      </c>
      <c r="BQ128" s="82" t="s">
        <v>36</v>
      </c>
      <c r="BR128" s="91" t="s">
        <v>36</v>
      </c>
      <c r="BS128" s="87" t="s">
        <v>36</v>
      </c>
      <c r="BT128" s="87" t="s">
        <v>36</v>
      </c>
      <c r="BU128" s="87" t="s">
        <v>36</v>
      </c>
      <c r="BV128" s="77" t="s">
        <v>36</v>
      </c>
      <c r="BW128" s="30"/>
      <c r="BX128" s="30"/>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0"/>
    </row>
    <row r="129" s="603" customFormat="true" ht="15" customHeight="true" x14ac:dyDescent="0.2">
      <c r="A129" s="1134"/>
      <c r="B129" s="429" t="s">
        <v>49</v>
      </c>
      <c r="C129" s="162">
        <v>96.011277491700199</v>
      </c>
      <c r="D129" s="161">
        <v>97.565337542254241</v>
      </c>
      <c r="E129" s="161">
        <v>97.303459474552625</v>
      </c>
      <c r="F129" s="161">
        <v>98.635494482789596</v>
      </c>
      <c r="G129" s="160">
        <v>99.109819897047103</v>
      </c>
      <c r="H129" s="159">
        <v>95.033775527513484</v>
      </c>
      <c r="I129" s="161">
        <v>95.917037876746789</v>
      </c>
      <c r="J129" s="161">
        <v>97.555332008122008</v>
      </c>
      <c r="K129" s="161">
        <v>98.963954721940169</v>
      </c>
      <c r="L129" s="158">
        <v>99.343467305734251</v>
      </c>
      <c r="M129" s="162">
        <v>96.003474807135007</v>
      </c>
      <c r="N129" s="161">
        <v>98.097678749328608</v>
      </c>
      <c r="O129" s="161">
        <v>97.917426528814971</v>
      </c>
      <c r="P129" s="161">
        <v>98.827690203682764</v>
      </c>
      <c r="Q129" s="160">
        <v>99.10608499577998</v>
      </c>
      <c r="R129" s="159">
        <v>94.949023288006956</v>
      </c>
      <c r="S129" s="161">
        <v>98.685395375822807</v>
      </c>
      <c r="T129" s="161">
        <v>97.733387148756805</v>
      </c>
      <c r="U129" s="161">
        <v>97.959777123196574</v>
      </c>
      <c r="V129" s="158">
        <v>98.035345871262265</v>
      </c>
      <c r="W129" s="885"/>
      <c r="X129" s="885"/>
      <c r="Y129" s="885"/>
      <c r="Z129" s="885"/>
      <c r="AA129" s="885"/>
      <c r="AB129" s="885"/>
      <c r="AC129" s="885"/>
      <c r="AD129" s="885"/>
      <c r="AE129" s="885"/>
      <c r="AF129" s="885"/>
      <c r="AG129" s="885"/>
      <c r="AH129" s="885"/>
      <c r="AI129" s="885"/>
      <c r="AJ129" s="885"/>
      <c r="AK129" s="885"/>
      <c r="AL129" s="885"/>
      <c r="AM129" s="885"/>
      <c r="AN129" s="885"/>
      <c r="AO129" s="885"/>
      <c r="AP129" s="885"/>
      <c r="AQ129" s="885"/>
      <c r="AR129" s="885"/>
      <c r="AS129" s="885"/>
      <c r="AT129" s="885"/>
      <c r="AU129" s="885"/>
      <c r="AV129" s="885"/>
      <c r="AW129" s="885"/>
      <c r="AX129" s="885"/>
      <c r="AY129" s="885"/>
      <c r="AZ129" s="395"/>
      <c r="BA129" s="1127"/>
      <c r="BB129" s="644" t="s">
        <v>49</v>
      </c>
      <c r="BC129" s="90" t="s">
        <v>36</v>
      </c>
      <c r="BD129" s="86" t="s">
        <v>36</v>
      </c>
      <c r="BE129" s="86" t="s">
        <v>36</v>
      </c>
      <c r="BF129" s="86" t="s">
        <v>36</v>
      </c>
      <c r="BG129" s="81" t="s">
        <v>36</v>
      </c>
      <c r="BH129" s="90" t="s">
        <v>36</v>
      </c>
      <c r="BI129" s="86" t="s">
        <v>36</v>
      </c>
      <c r="BJ129" s="86" t="s">
        <v>36</v>
      </c>
      <c r="BK129" s="86" t="s">
        <v>36</v>
      </c>
      <c r="BL129" s="81" t="s">
        <v>36</v>
      </c>
      <c r="BM129" s="90" t="s">
        <v>36</v>
      </c>
      <c r="BN129" s="86" t="s">
        <v>36</v>
      </c>
      <c r="BO129" s="86" t="s">
        <v>36</v>
      </c>
      <c r="BP129" s="86" t="s">
        <v>36</v>
      </c>
      <c r="BQ129" s="81" t="s">
        <v>36</v>
      </c>
      <c r="BR129" s="90" t="s">
        <v>36</v>
      </c>
      <c r="BS129" s="86" t="s">
        <v>36</v>
      </c>
      <c r="BT129" s="86" t="s">
        <v>36</v>
      </c>
      <c r="BU129" s="86" t="s">
        <v>36</v>
      </c>
      <c r="BV129" s="76" t="s">
        <v>36</v>
      </c>
      <c r="BW129" s="30"/>
      <c r="BX129" s="30"/>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0"/>
    </row>
    <row r="130" s="358" customFormat="true" ht="15" hidden="true" customHeight="true" x14ac:dyDescent="0.2">
      <c r="A130" s="1135" t="s">
        <v>48</v>
      </c>
      <c r="B130" s="426" t="s">
        <v>43</v>
      </c>
      <c r="C130" s="432"/>
      <c r="D130" s="433"/>
      <c r="E130" s="433"/>
      <c r="F130" s="433"/>
      <c r="G130" s="434"/>
      <c r="H130" s="435"/>
      <c r="I130" s="433"/>
      <c r="J130" s="433"/>
      <c r="K130" s="433"/>
      <c r="L130" s="436"/>
      <c r="M130" s="432"/>
      <c r="N130" s="433"/>
      <c r="O130" s="433"/>
      <c r="P130" s="433"/>
      <c r="Q130" s="434"/>
      <c r="R130" s="435"/>
      <c r="S130" s="433"/>
      <c r="T130" s="433"/>
      <c r="U130" s="433"/>
      <c r="V130" s="436"/>
      <c r="W130" s="885"/>
      <c r="X130" s="885"/>
      <c r="Y130" s="885"/>
      <c r="Z130" s="885"/>
      <c r="AA130" s="885"/>
      <c r="AB130" s="885"/>
      <c r="AC130" s="885"/>
      <c r="AD130" s="885"/>
      <c r="AE130" s="885"/>
      <c r="AF130" s="885"/>
      <c r="AG130" s="885"/>
      <c r="AH130" s="885"/>
      <c r="AI130" s="885"/>
      <c r="AJ130" s="885"/>
      <c r="AK130" s="885"/>
      <c r="AL130" s="885"/>
      <c r="AM130" s="885"/>
      <c r="AN130" s="885"/>
      <c r="AO130" s="885"/>
      <c r="AP130" s="885"/>
      <c r="AQ130" s="885"/>
      <c r="AR130" s="885"/>
      <c r="AS130" s="885"/>
      <c r="AT130" s="885"/>
      <c r="AU130" s="885"/>
      <c r="AV130" s="885"/>
      <c r="AW130" s="885"/>
      <c r="AX130" s="885"/>
      <c r="AY130" s="885"/>
      <c r="AZ130" s="395"/>
      <c r="BB130" s="360"/>
      <c r="BW130" s="395"/>
      <c r="BX130" s="395"/>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row>
    <row r="131" s="358" customFormat="true" ht="15" hidden="true" customHeight="true" x14ac:dyDescent="0.2">
      <c r="A131" s="1136"/>
      <c r="B131" s="423" t="s">
        <v>47</v>
      </c>
      <c r="C131" s="437"/>
      <c r="D131" s="438"/>
      <c r="E131" s="438"/>
      <c r="F131" s="438"/>
      <c r="G131" s="439"/>
      <c r="H131" s="440"/>
      <c r="I131" s="438"/>
      <c r="J131" s="438"/>
      <c r="K131" s="438"/>
      <c r="L131" s="441"/>
      <c r="M131" s="437"/>
      <c r="N131" s="438"/>
      <c r="O131" s="438"/>
      <c r="P131" s="438"/>
      <c r="Q131" s="439"/>
      <c r="R131" s="440"/>
      <c r="S131" s="438"/>
      <c r="T131" s="438"/>
      <c r="U131" s="438"/>
      <c r="V131" s="441"/>
      <c r="W131" s="885"/>
      <c r="X131" s="885"/>
      <c r="Y131" s="885"/>
      <c r="Z131" s="885"/>
      <c r="AA131" s="885"/>
      <c r="AB131" s="885"/>
      <c r="AC131" s="885"/>
      <c r="AD131" s="885"/>
      <c r="AE131" s="885"/>
      <c r="AF131" s="885"/>
      <c r="AG131" s="885"/>
      <c r="AH131" s="885"/>
      <c r="AI131" s="885"/>
      <c r="AJ131" s="885"/>
      <c r="AK131" s="885"/>
      <c r="AL131" s="885"/>
      <c r="AM131" s="885"/>
      <c r="AN131" s="885"/>
      <c r="AO131" s="885"/>
      <c r="AP131" s="885"/>
      <c r="AQ131" s="885"/>
      <c r="AR131" s="885"/>
      <c r="AS131" s="885"/>
      <c r="AT131" s="885"/>
      <c r="AU131" s="885"/>
      <c r="AV131" s="885"/>
      <c r="AW131" s="885"/>
      <c r="AX131" s="885"/>
      <c r="AY131" s="885"/>
      <c r="AZ131" s="395"/>
      <c r="BB131" s="360"/>
      <c r="BW131" s="395"/>
      <c r="BX131" s="395"/>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row>
    <row r="132" s="358" customFormat="true" ht="15" hidden="true" customHeight="true" x14ac:dyDescent="0.2">
      <c r="A132" s="1137"/>
      <c r="B132" s="424" t="s">
        <v>47</v>
      </c>
      <c r="C132" s="442"/>
      <c r="D132" s="443"/>
      <c r="E132" s="443"/>
      <c r="F132" s="443"/>
      <c r="G132" s="444"/>
      <c r="H132" s="445"/>
      <c r="I132" s="443"/>
      <c r="J132" s="443"/>
      <c r="K132" s="443"/>
      <c r="L132" s="446"/>
      <c r="M132" s="442"/>
      <c r="N132" s="443"/>
      <c r="O132" s="443"/>
      <c r="P132" s="443"/>
      <c r="Q132" s="444"/>
      <c r="R132" s="50"/>
      <c r="S132" s="49"/>
      <c r="T132" s="49"/>
      <c r="U132" s="49"/>
      <c r="V132" s="41"/>
      <c r="W132" s="885"/>
      <c r="X132" s="885"/>
      <c r="Y132" s="885"/>
      <c r="Z132" s="885"/>
      <c r="AA132" s="885"/>
      <c r="AB132" s="885"/>
      <c r="AC132" s="885"/>
      <c r="AD132" s="885"/>
      <c r="AE132" s="885"/>
      <c r="AF132" s="885"/>
      <c r="AG132" s="885"/>
      <c r="AH132" s="885"/>
      <c r="AI132" s="885"/>
      <c r="AJ132" s="885"/>
      <c r="AK132" s="885"/>
      <c r="AL132" s="885"/>
      <c r="AM132" s="885"/>
      <c r="AN132" s="885"/>
      <c r="AO132" s="885"/>
      <c r="AP132" s="885"/>
      <c r="AQ132" s="885"/>
      <c r="AR132" s="885"/>
      <c r="AS132" s="885"/>
      <c r="AT132" s="885"/>
      <c r="AU132" s="885"/>
      <c r="AV132" s="885"/>
      <c r="AW132" s="885"/>
      <c r="AX132" s="885"/>
      <c r="AY132" s="885"/>
      <c r="AZ132" s="395"/>
      <c r="BB132" s="360"/>
      <c r="BW132" s="395"/>
      <c r="BX132" s="395"/>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row>
    <row r="133" s="603" customFormat="true" ht="15" customHeight="true" x14ac:dyDescent="0.2">
      <c r="A133" s="357"/>
      <c r="B133" s="425"/>
      <c r="C133" s="1142" t="s">
        <v>116</v>
      </c>
      <c r="D133" s="1143"/>
      <c r="E133" s="1143"/>
      <c r="F133" s="1143"/>
      <c r="G133" s="1144"/>
      <c r="H133" s="1141" t="s">
        <v>39</v>
      </c>
      <c r="I133" s="1129"/>
      <c r="J133" s="1129"/>
      <c r="K133" s="1129"/>
      <c r="L133" s="1131"/>
      <c r="M133" s="1128" t="s">
        <v>38</v>
      </c>
      <c r="N133" s="1129"/>
      <c r="O133" s="1129"/>
      <c r="P133" s="1129"/>
      <c r="Q133" s="1131"/>
      <c r="R133" s="27" t="s">
        <v>142</v>
      </c>
      <c r="S133" s="476"/>
      <c r="T133" s="476"/>
      <c r="U133" s="476"/>
      <c r="V133" s="476"/>
      <c r="W133" s="487"/>
      <c r="X133" s="885"/>
      <c r="Y133" s="885"/>
      <c r="Z133" s="885"/>
      <c r="AA133" s="885"/>
      <c r="AB133" s="885"/>
      <c r="AC133" s="885"/>
      <c r="AD133" s="885"/>
      <c r="AE133" s="885"/>
      <c r="AF133" s="885"/>
      <c r="AG133" s="885"/>
      <c r="AH133" s="885"/>
      <c r="AI133" s="885"/>
      <c r="AJ133" s="885"/>
      <c r="AK133" s="885"/>
      <c r="AL133" s="885"/>
      <c r="AM133" s="885"/>
      <c r="AN133" s="885"/>
      <c r="AO133" s="885"/>
      <c r="AP133" s="885"/>
      <c r="AQ133" s="885"/>
      <c r="AR133" s="885"/>
      <c r="AS133" s="885"/>
      <c r="AT133" s="885"/>
      <c r="AU133" s="885"/>
      <c r="AV133" s="885"/>
      <c r="AW133" s="885"/>
      <c r="AX133" s="885"/>
      <c r="AY133" s="885"/>
      <c r="AZ133" s="395"/>
      <c r="BA133" s="396" t="s">
        <v>132</v>
      </c>
      <c r="BB133" s="343" t="s">
        <v>100</v>
      </c>
      <c r="BC133" s="1119" t="s">
        <v>116</v>
      </c>
      <c r="BD133" s="1120"/>
      <c r="BE133" s="1120"/>
      <c r="BF133" s="1120"/>
      <c r="BG133" s="1122"/>
      <c r="BH133" s="1119" t="s">
        <v>39</v>
      </c>
      <c r="BI133" s="1120"/>
      <c r="BJ133" s="1120"/>
      <c r="BK133" s="1120"/>
      <c r="BL133" s="1122"/>
      <c r="BM133" s="1119" t="s">
        <v>38</v>
      </c>
      <c r="BN133" s="1120"/>
      <c r="BO133" s="1120"/>
      <c r="BP133" s="1120"/>
      <c r="BQ133" s="1121"/>
      <c r="BR133" s="51" t="s">
        <v>142</v>
      </c>
      <c r="BS133" s="476"/>
      <c r="BT133" s="476"/>
      <c r="BU133" s="476"/>
      <c r="BV133" s="476"/>
      <c r="BW133" s="31"/>
      <c r="BX133" s="31"/>
      <c r="BY133" s="31"/>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c r="CZ133" s="394"/>
    </row>
    <row r="134" s="603" customFormat="true" ht="12.75" x14ac:dyDescent="0.2">
      <c r="A134" s="382" t="s">
        <v>70</v>
      </c>
      <c r="B134" s="425"/>
      <c r="C134" s="467" t="s">
        <v>0</v>
      </c>
      <c r="D134" s="650" t="s">
        <v>1</v>
      </c>
      <c r="E134" s="650" t="s">
        <v>2</v>
      </c>
      <c r="F134" s="650" t="s">
        <v>3</v>
      </c>
      <c r="G134" s="651" t="s">
        <v>4</v>
      </c>
      <c r="H134" s="430" t="s">
        <v>0</v>
      </c>
      <c r="I134" s="653" t="s">
        <v>1</v>
      </c>
      <c r="J134" s="653" t="s">
        <v>2</v>
      </c>
      <c r="K134" s="653" t="s">
        <v>3</v>
      </c>
      <c r="L134" s="654" t="s">
        <v>4</v>
      </c>
      <c r="M134" s="431" t="s">
        <v>0</v>
      </c>
      <c r="N134" s="653" t="s">
        <v>1</v>
      </c>
      <c r="O134" s="653" t="s">
        <v>2</v>
      </c>
      <c r="P134" s="653" t="s">
        <v>3</v>
      </c>
      <c r="Q134" s="648" t="s">
        <v>4</v>
      </c>
      <c r="R134" s="430" t="s">
        <v>372</v>
      </c>
      <c r="S134" s="653" t="s">
        <v>159</v>
      </c>
      <c r="T134" s="653" t="s">
        <v>373</v>
      </c>
      <c r="U134" s="653" t="s">
        <v>374</v>
      </c>
      <c r="V134" s="654" t="s">
        <v>375</v>
      </c>
      <c r="W134" s="885"/>
      <c r="X134" s="885"/>
      <c r="Y134" s="885"/>
      <c r="Z134" s="885"/>
      <c r="AA134" s="885"/>
      <c r="AB134" s="885"/>
      <c r="AC134" s="885"/>
      <c r="AD134" s="885"/>
      <c r="AE134" s="885"/>
      <c r="AF134" s="885"/>
      <c r="AG134" s="885"/>
      <c r="AH134" s="885"/>
      <c r="AI134" s="885"/>
      <c r="AJ134" s="885"/>
      <c r="AK134" s="885"/>
      <c r="AL134" s="885"/>
      <c r="AM134" s="885"/>
      <c r="AN134" s="885"/>
      <c r="AO134" s="885"/>
      <c r="AP134" s="885"/>
      <c r="AQ134" s="885"/>
      <c r="AR134" s="885"/>
      <c r="AS134" s="885"/>
      <c r="AT134" s="885"/>
      <c r="AU134" s="885"/>
      <c r="AV134" s="885"/>
      <c r="AW134" s="885"/>
      <c r="AX134" s="885"/>
      <c r="AY134" s="885"/>
      <c r="AZ134" s="395"/>
      <c r="BA134" s="382" t="s">
        <v>118</v>
      </c>
      <c r="BB134" s="381"/>
      <c r="BC134" s="505" t="s">
        <v>0</v>
      </c>
      <c r="BD134" s="620" t="s">
        <v>1</v>
      </c>
      <c r="BE134" s="620" t="s">
        <v>2</v>
      </c>
      <c r="BF134" s="620" t="s">
        <v>3</v>
      </c>
      <c r="BG134" s="506" t="s">
        <v>4</v>
      </c>
      <c r="BH134" s="505" t="s">
        <v>0</v>
      </c>
      <c r="BI134" s="620" t="s">
        <v>1</v>
      </c>
      <c r="BJ134" s="620" t="s">
        <v>2</v>
      </c>
      <c r="BK134" s="620" t="s">
        <v>3</v>
      </c>
      <c r="BL134" s="506" t="s">
        <v>4</v>
      </c>
      <c r="BM134" s="505" t="s">
        <v>0</v>
      </c>
      <c r="BN134" s="620" t="s">
        <v>1</v>
      </c>
      <c r="BO134" s="620" t="s">
        <v>2</v>
      </c>
      <c r="BP134" s="620" t="s">
        <v>3</v>
      </c>
      <c r="BQ134" s="506" t="s">
        <v>4</v>
      </c>
      <c r="BR134" s="505" t="s">
        <v>372</v>
      </c>
      <c r="BS134" s="620" t="s">
        <v>159</v>
      </c>
      <c r="BT134" s="620" t="s">
        <v>373</v>
      </c>
      <c r="BU134" s="620" t="s">
        <v>374</v>
      </c>
      <c r="BV134" s="621" t="s">
        <v>375</v>
      </c>
      <c r="BW134" s="943"/>
      <c r="BX134" s="943"/>
      <c r="BY134" s="943"/>
      <c r="BZ134" s="943"/>
      <c r="CA134" s="943"/>
      <c r="CB134" s="943"/>
      <c r="CC134" s="943"/>
      <c r="CD134" s="943"/>
      <c r="CE134" s="943"/>
      <c r="CF134" s="943"/>
      <c r="CG134" s="943"/>
      <c r="CH134" s="943"/>
      <c r="CI134" s="943"/>
      <c r="CJ134" s="943"/>
      <c r="CK134" s="943"/>
      <c r="CL134" s="943"/>
      <c r="CM134" s="943"/>
      <c r="CN134" s="943"/>
      <c r="CO134" s="943"/>
      <c r="CP134" s="943"/>
      <c r="CQ134" s="943"/>
      <c r="CR134" s="943"/>
      <c r="CS134" s="943"/>
      <c r="CT134" s="943"/>
      <c r="CU134" s="943"/>
      <c r="CV134" s="943"/>
      <c r="CW134" s="943"/>
      <c r="CX134" s="943"/>
      <c r="CY134" s="943"/>
      <c r="CZ134" s="943"/>
    </row>
    <row r="135" s="603" customFormat="true" ht="15" customHeight="true" x14ac:dyDescent="0.2">
      <c r="A135" s="1132" t="s">
        <v>46</v>
      </c>
      <c r="B135" s="427" t="s">
        <v>45</v>
      </c>
      <c r="C135" s="174">
        <v>2.3360066404684976</v>
      </c>
      <c r="D135" s="173">
        <v>3.1870009684411129</v>
      </c>
      <c r="E135" s="173">
        <v>4.2941117002512197</v>
      </c>
      <c r="F135" s="173">
        <v>5.6050190501104824</v>
      </c>
      <c r="G135" s="172">
        <v>11.29751687900038</v>
      </c>
      <c r="H135" s="171">
        <v>5.2690792253092162</v>
      </c>
      <c r="I135" s="173">
        <v>6.5966008578159503</v>
      </c>
      <c r="J135" s="173">
        <v>8.3120472496061186</v>
      </c>
      <c r="K135" s="173">
        <v>9.6015085107995048</v>
      </c>
      <c r="L135" s="170">
        <v>13.97040890055716</v>
      </c>
      <c r="M135" s="174">
        <v>1.7105145684972221</v>
      </c>
      <c r="N135" s="173">
        <v>1.2233915595790075</v>
      </c>
      <c r="O135" s="173">
        <v>2.3234701485822447</v>
      </c>
      <c r="P135" s="173">
        <v>2.5741210439467377</v>
      </c>
      <c r="Q135" s="172">
        <v>6.4021952226059042</v>
      </c>
      <c r="R135" s="171">
        <v>16.999972353047792</v>
      </c>
      <c r="S135" s="173">
        <v>8.7022712451849014</v>
      </c>
      <c r="T135" s="173">
        <v>0.27103303576045118</v>
      </c>
      <c r="U135" s="173">
        <v>4.1554106647984552</v>
      </c>
      <c r="V135" s="170">
        <v>4.0160234024897248</v>
      </c>
      <c r="W135" s="885"/>
      <c r="X135" s="885"/>
      <c r="Y135" s="885"/>
      <c r="Z135" s="885"/>
      <c r="AA135" s="885"/>
      <c r="AB135" s="885"/>
      <c r="AC135" s="885"/>
      <c r="AD135" s="885"/>
      <c r="AE135" s="885"/>
      <c r="AF135" s="885"/>
      <c r="AG135" s="885"/>
      <c r="AH135" s="885"/>
      <c r="AI135" s="885"/>
      <c r="AJ135" s="885"/>
      <c r="AK135" s="885"/>
      <c r="AL135" s="885"/>
      <c r="AM135" s="885"/>
      <c r="AN135" s="885"/>
      <c r="AO135" s="885"/>
      <c r="AP135" s="885"/>
      <c r="AQ135" s="885"/>
      <c r="AR135" s="885"/>
      <c r="AS135" s="885"/>
      <c r="AT135" s="885"/>
      <c r="AU135" s="885"/>
      <c r="AV135" s="885"/>
      <c r="AW135" s="885"/>
      <c r="AX135" s="885"/>
      <c r="AY135" s="885"/>
      <c r="AZ135" s="395"/>
      <c r="BA135" s="1123" t="s">
        <v>46</v>
      </c>
      <c r="BB135" s="645" t="s">
        <v>45</v>
      </c>
      <c r="BC135" s="92" t="s">
        <v>36</v>
      </c>
      <c r="BD135" s="88" t="s">
        <v>36</v>
      </c>
      <c r="BE135" s="88" t="s">
        <v>36</v>
      </c>
      <c r="BF135" s="88" t="s">
        <v>36</v>
      </c>
      <c r="BG135" s="83" t="s">
        <v>36</v>
      </c>
      <c r="BH135" s="92" t="s">
        <v>36</v>
      </c>
      <c r="BI135" s="88" t="s">
        <v>36</v>
      </c>
      <c r="BJ135" s="88" t="s">
        <v>36</v>
      </c>
      <c r="BK135" s="88" t="s">
        <v>36</v>
      </c>
      <c r="BL135" s="83" t="s">
        <v>36</v>
      </c>
      <c r="BM135" s="92" t="s">
        <v>36</v>
      </c>
      <c r="BN135" s="88" t="s">
        <v>36</v>
      </c>
      <c r="BO135" s="88" t="s">
        <v>36</v>
      </c>
      <c r="BP135" s="88" t="s">
        <v>36</v>
      </c>
      <c r="BQ135" s="83" t="s">
        <v>36</v>
      </c>
      <c r="BR135" s="92" t="s">
        <v>36</v>
      </c>
      <c r="BS135" s="88" t="s">
        <v>36</v>
      </c>
      <c r="BT135" s="88" t="s">
        <v>36</v>
      </c>
      <c r="BU135" s="88" t="s">
        <v>36</v>
      </c>
      <c r="BV135" s="78" t="s">
        <v>36</v>
      </c>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row>
    <row r="136" s="603" customFormat="true" ht="15" customHeight="true" x14ac:dyDescent="0.2">
      <c r="A136" s="1133"/>
      <c r="B136" s="428" t="s">
        <v>44</v>
      </c>
      <c r="C136" s="169">
        <v>93.128787853656988</v>
      </c>
      <c r="D136" s="168">
        <v>95.200081244866482</v>
      </c>
      <c r="E136" s="168">
        <v>94.190875137362411</v>
      </c>
      <c r="F136" s="168">
        <v>92.858928167013161</v>
      </c>
      <c r="G136" s="167">
        <v>88.11070067174019</v>
      </c>
      <c r="H136" s="166">
        <v>92.1871432562303</v>
      </c>
      <c r="I136" s="168">
        <v>92.445496766407658</v>
      </c>
      <c r="J136" s="168">
        <v>90.634777446711922</v>
      </c>
      <c r="K136" s="168">
        <v>89.690721807296796</v>
      </c>
      <c r="L136" s="165">
        <v>85.843890733928745</v>
      </c>
      <c r="M136" s="169">
        <v>92.400458559370165</v>
      </c>
      <c r="N136" s="168">
        <v>96.555201458654309</v>
      </c>
      <c r="O136" s="168">
        <v>96.410047051082287</v>
      </c>
      <c r="P136" s="168">
        <v>95.206803103320169</v>
      </c>
      <c r="Q136" s="167">
        <v>92.211002211341182</v>
      </c>
      <c r="R136" s="166">
        <v>82.754674603557561</v>
      </c>
      <c r="S136" s="168">
        <v>90.729194737206768</v>
      </c>
      <c r="T136" s="168">
        <v>98.113589051079785</v>
      </c>
      <c r="U136" s="168">
        <v>92.562258880903755</v>
      </c>
      <c r="V136" s="165">
        <v>90.594693409040147</v>
      </c>
      <c r="W136" s="885"/>
      <c r="X136" s="885"/>
      <c r="Y136" s="885"/>
      <c r="Z136" s="885"/>
      <c r="AA136" s="885"/>
      <c r="AB136" s="885"/>
      <c r="AC136" s="885"/>
      <c r="AD136" s="885"/>
      <c r="AE136" s="885"/>
      <c r="AF136" s="885"/>
      <c r="AG136" s="885"/>
      <c r="AH136" s="885"/>
      <c r="AI136" s="885"/>
      <c r="AJ136" s="885"/>
      <c r="AK136" s="885"/>
      <c r="AL136" s="885"/>
      <c r="AM136" s="885"/>
      <c r="AN136" s="885"/>
      <c r="AO136" s="885"/>
      <c r="AP136" s="885"/>
      <c r="AQ136" s="885"/>
      <c r="AR136" s="885"/>
      <c r="AS136" s="885"/>
      <c r="AT136" s="885"/>
      <c r="AU136" s="885"/>
      <c r="AV136" s="885"/>
      <c r="AW136" s="885"/>
      <c r="AX136" s="885"/>
      <c r="AY136" s="885"/>
      <c r="AZ136" s="395"/>
      <c r="BA136" s="1124"/>
      <c r="BB136" s="643" t="s">
        <v>44</v>
      </c>
      <c r="BC136" s="91" t="s">
        <v>36</v>
      </c>
      <c r="BD136" s="87" t="s">
        <v>36</v>
      </c>
      <c r="BE136" s="87" t="s">
        <v>36</v>
      </c>
      <c r="BF136" s="87" t="s">
        <v>36</v>
      </c>
      <c r="BG136" s="82" t="s">
        <v>36</v>
      </c>
      <c r="BH136" s="91" t="s">
        <v>36</v>
      </c>
      <c r="BI136" s="87" t="s">
        <v>36</v>
      </c>
      <c r="BJ136" s="87" t="s">
        <v>36</v>
      </c>
      <c r="BK136" s="87" t="s">
        <v>36</v>
      </c>
      <c r="BL136" s="82" t="s">
        <v>36</v>
      </c>
      <c r="BM136" s="91" t="s">
        <v>36</v>
      </c>
      <c r="BN136" s="87" t="s">
        <v>36</v>
      </c>
      <c r="BO136" s="87" t="s">
        <v>36</v>
      </c>
      <c r="BP136" s="87" t="s">
        <v>36</v>
      </c>
      <c r="BQ136" s="82" t="s">
        <v>36</v>
      </c>
      <c r="BR136" s="91" t="s">
        <v>36</v>
      </c>
      <c r="BS136" s="87" t="s">
        <v>36</v>
      </c>
      <c r="BT136" s="87" t="s">
        <v>36</v>
      </c>
      <c r="BU136" s="87" t="s">
        <v>36</v>
      </c>
      <c r="BV136" s="77" t="s">
        <v>36</v>
      </c>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row>
    <row r="137" s="603" customFormat="true" ht="15" customHeight="true" x14ac:dyDescent="0.2">
      <c r="A137" s="1133"/>
      <c r="B137" s="428" t="s">
        <v>43</v>
      </c>
      <c r="C137" s="169">
        <v>2.6824555597055295</v>
      </c>
      <c r="D137" s="168">
        <v>1.1119259803380919</v>
      </c>
      <c r="E137" s="168">
        <v>1.2168882719373408</v>
      </c>
      <c r="F137" s="168">
        <v>1.5020212742843091</v>
      </c>
      <c r="G137" s="167">
        <v>0.58738339220037383</v>
      </c>
      <c r="H137" s="166">
        <v>1.8745268530077563</v>
      </c>
      <c r="I137" s="168">
        <v>0.83349853545235808</v>
      </c>
      <c r="J137" s="168">
        <v>0.90944228626128365</v>
      </c>
      <c r="K137" s="168">
        <v>0.68009397668650728</v>
      </c>
      <c r="L137" s="165">
        <v>0.18570036551415686</v>
      </c>
      <c r="M137" s="169">
        <v>3.3471309464571095</v>
      </c>
      <c r="N137" s="168">
        <v>1.2880780178718199</v>
      </c>
      <c r="O137" s="168">
        <v>0.82721116475852874</v>
      </c>
      <c r="P137" s="168">
        <v>2.1750119944625408</v>
      </c>
      <c r="Q137" s="167">
        <v>1.3868025660528251</v>
      </c>
      <c r="R137" s="166">
        <v>0.23623942868102274</v>
      </c>
      <c r="S137" s="168">
        <v>0.42078153040714783</v>
      </c>
      <c r="T137" s="168">
        <v>0.78005147729018109</v>
      </c>
      <c r="U137" s="168">
        <v>2.8236123407246296</v>
      </c>
      <c r="V137" s="165">
        <v>4.3494308572091853</v>
      </c>
      <c r="W137" s="885"/>
      <c r="X137" s="885"/>
      <c r="Y137" s="885"/>
      <c r="Z137" s="885"/>
      <c r="AA137" s="885"/>
      <c r="AB137" s="885"/>
      <c r="AC137" s="885"/>
      <c r="AD137" s="885"/>
      <c r="AE137" s="885"/>
      <c r="AF137" s="885"/>
      <c r="AG137" s="885"/>
      <c r="AH137" s="885"/>
      <c r="AI137" s="885"/>
      <c r="AJ137" s="885"/>
      <c r="AK137" s="885"/>
      <c r="AL137" s="885"/>
      <c r="AM137" s="885"/>
      <c r="AN137" s="885"/>
      <c r="AO137" s="885"/>
      <c r="AP137" s="885"/>
      <c r="AQ137" s="885"/>
      <c r="AR137" s="885"/>
      <c r="AS137" s="885"/>
      <c r="AT137" s="885"/>
      <c r="AU137" s="885"/>
      <c r="AV137" s="885"/>
      <c r="AW137" s="885"/>
      <c r="AX137" s="885"/>
      <c r="AY137" s="885"/>
      <c r="AZ137" s="395"/>
      <c r="BA137" s="1124"/>
      <c r="BB137" s="643" t="s">
        <v>43</v>
      </c>
      <c r="BC137" s="91" t="s">
        <v>36</v>
      </c>
      <c r="BD137" s="87" t="s">
        <v>36</v>
      </c>
      <c r="BE137" s="87" t="s">
        <v>36</v>
      </c>
      <c r="BF137" s="87" t="s">
        <v>36</v>
      </c>
      <c r="BG137" s="82" t="s">
        <v>36</v>
      </c>
      <c r="BH137" s="91" t="s">
        <v>36</v>
      </c>
      <c r="BI137" s="87" t="s">
        <v>36</v>
      </c>
      <c r="BJ137" s="87" t="s">
        <v>36</v>
      </c>
      <c r="BK137" s="87" t="s">
        <v>36</v>
      </c>
      <c r="BL137" s="82" t="s">
        <v>36</v>
      </c>
      <c r="BM137" s="91" t="s">
        <v>36</v>
      </c>
      <c r="BN137" s="87" t="s">
        <v>36</v>
      </c>
      <c r="BO137" s="87" t="s">
        <v>36</v>
      </c>
      <c r="BP137" s="87" t="s">
        <v>36</v>
      </c>
      <c r="BQ137" s="82" t="s">
        <v>36</v>
      </c>
      <c r="BR137" s="91" t="s">
        <v>36</v>
      </c>
      <c r="BS137" s="87" t="s">
        <v>36</v>
      </c>
      <c r="BT137" s="87" t="s">
        <v>36</v>
      </c>
      <c r="BU137" s="87" t="s">
        <v>36</v>
      </c>
      <c r="BV137" s="77" t="s">
        <v>36</v>
      </c>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row>
    <row r="138" s="603" customFormat="true" ht="15" customHeight="true" x14ac:dyDescent="0.2">
      <c r="A138" s="1133"/>
      <c r="B138" s="428" t="s">
        <v>42</v>
      </c>
      <c r="C138" s="169">
        <v>1.2311871511529686</v>
      </c>
      <c r="D138" s="168">
        <v>0.31449072296973496</v>
      </c>
      <c r="E138" s="168">
        <v>0.24396194033717919</v>
      </c>
      <c r="F138" s="168">
        <v>3.4031508592191777E-2</v>
      </c>
      <c r="G138" s="167">
        <v>4.3990570591980653E-3</v>
      </c>
      <c r="H138" s="166">
        <v>0.59975640116913198</v>
      </c>
      <c r="I138" s="168">
        <v>0.12440384032397989</v>
      </c>
      <c r="J138" s="168">
        <v>0.12837695337813687</v>
      </c>
      <c r="K138" s="168">
        <v>2.7675705217210647E-2</v>
      </c>
      <c r="L138" s="165">
        <v>0</v>
      </c>
      <c r="M138" s="169">
        <v>1.6814727232396991</v>
      </c>
      <c r="N138" s="168">
        <v>0.49367063432781366</v>
      </c>
      <c r="O138" s="168">
        <v>0.33526002220098433</v>
      </c>
      <c r="P138" s="168">
        <v>1.5014334182629043E-2</v>
      </c>
      <c r="Q138" s="167">
        <v>0</v>
      </c>
      <c r="R138" s="166">
        <v>0</v>
      </c>
      <c r="S138" s="168">
        <v>0.12612464479548222</v>
      </c>
      <c r="T138" s="168">
        <v>0.68607520948651513</v>
      </c>
      <c r="U138" s="168">
        <v>0.24072016084075859</v>
      </c>
      <c r="V138" s="165">
        <v>0.4304402906778253</v>
      </c>
      <c r="W138" s="885"/>
      <c r="X138" s="885"/>
      <c r="Y138" s="885"/>
      <c r="Z138" s="885"/>
      <c r="AA138" s="885"/>
      <c r="AB138" s="885"/>
      <c r="AC138" s="885"/>
      <c r="AD138" s="885"/>
      <c r="AE138" s="885"/>
      <c r="AF138" s="885"/>
      <c r="AG138" s="885"/>
      <c r="AH138" s="885"/>
      <c r="AI138" s="885"/>
      <c r="AJ138" s="885"/>
      <c r="AK138" s="885"/>
      <c r="AL138" s="885"/>
      <c r="AM138" s="885"/>
      <c r="AN138" s="885"/>
      <c r="AO138" s="885"/>
      <c r="AP138" s="885"/>
      <c r="AQ138" s="885"/>
      <c r="AR138" s="885"/>
      <c r="AS138" s="885"/>
      <c r="AT138" s="885"/>
      <c r="AU138" s="885"/>
      <c r="AV138" s="885"/>
      <c r="AW138" s="885"/>
      <c r="AX138" s="885"/>
      <c r="AY138" s="885"/>
      <c r="AZ138" s="395"/>
      <c r="BA138" s="1124"/>
      <c r="BB138" s="643" t="s">
        <v>42</v>
      </c>
      <c r="BC138" s="91" t="s">
        <v>36</v>
      </c>
      <c r="BD138" s="87" t="s">
        <v>36</v>
      </c>
      <c r="BE138" s="87" t="s">
        <v>36</v>
      </c>
      <c r="BF138" s="87" t="s">
        <v>36</v>
      </c>
      <c r="BG138" s="82" t="s">
        <v>36</v>
      </c>
      <c r="BH138" s="91" t="s">
        <v>36</v>
      </c>
      <c r="BI138" s="87" t="s">
        <v>36</v>
      </c>
      <c r="BJ138" s="87" t="s">
        <v>36</v>
      </c>
      <c r="BK138" s="87" t="s">
        <v>36</v>
      </c>
      <c r="BL138" s="82" t="s">
        <v>36</v>
      </c>
      <c r="BM138" s="91" t="s">
        <v>36</v>
      </c>
      <c r="BN138" s="87" t="s">
        <v>36</v>
      </c>
      <c r="BO138" s="87" t="s">
        <v>36</v>
      </c>
      <c r="BP138" s="87" t="s">
        <v>36</v>
      </c>
      <c r="BQ138" s="82" t="s">
        <v>36</v>
      </c>
      <c r="BR138" s="91" t="s">
        <v>36</v>
      </c>
      <c r="BS138" s="87" t="s">
        <v>36</v>
      </c>
      <c r="BT138" s="87" t="s">
        <v>36</v>
      </c>
      <c r="BU138" s="87" t="s">
        <v>36</v>
      </c>
      <c r="BV138" s="77" t="s">
        <v>36</v>
      </c>
      <c r="BW138" s="30"/>
      <c r="BX138" s="30"/>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0"/>
    </row>
    <row r="139" s="603" customFormat="true" ht="15" customHeight="true" x14ac:dyDescent="0.2">
      <c r="A139" s="1133"/>
      <c r="B139" s="428" t="s">
        <v>19</v>
      </c>
      <c r="C139" s="169">
        <v>0.62156279501611933</v>
      </c>
      <c r="D139" s="168">
        <v>0.1865010833845227</v>
      </c>
      <c r="E139" s="168">
        <v>5.4162950111845659E-2</v>
      </c>
      <c r="F139" s="168">
        <v>0</v>
      </c>
      <c r="G139" s="167">
        <v>0</v>
      </c>
      <c r="H139" s="166">
        <v>6.9494264283607304E-2</v>
      </c>
      <c r="I139" s="168">
        <v>0</v>
      </c>
      <c r="J139" s="168">
        <v>1.5356064042688598E-2</v>
      </c>
      <c r="K139" s="168">
        <v>0</v>
      </c>
      <c r="L139" s="165">
        <v>0</v>
      </c>
      <c r="M139" s="169">
        <v>0.86042320243581893</v>
      </c>
      <c r="N139" s="168">
        <v>0.43965832956716921</v>
      </c>
      <c r="O139" s="168">
        <v>0.10401161337592481</v>
      </c>
      <c r="P139" s="168">
        <v>2.9049524087954678E-2</v>
      </c>
      <c r="Q139" s="167">
        <v>0</v>
      </c>
      <c r="R139" s="166">
        <v>9.1136147137038069E-3</v>
      </c>
      <c r="S139" s="168">
        <v>2.1627842405234837E-2</v>
      </c>
      <c r="T139" s="168">
        <v>0.14925122638315427</v>
      </c>
      <c r="U139" s="168">
        <v>0.21799795273230319</v>
      </c>
      <c r="V139" s="165">
        <v>0.60941204058349285</v>
      </c>
      <c r="W139" s="885"/>
      <c r="X139" s="885"/>
      <c r="Y139" s="885"/>
      <c r="Z139" s="885"/>
      <c r="AA139" s="885"/>
      <c r="AB139" s="885"/>
      <c r="AC139" s="885"/>
      <c r="AD139" s="885"/>
      <c r="AE139" s="885"/>
      <c r="AF139" s="885"/>
      <c r="AG139" s="885"/>
      <c r="AH139" s="885"/>
      <c r="AI139" s="885"/>
      <c r="AJ139" s="885"/>
      <c r="AK139" s="885"/>
      <c r="AL139" s="885"/>
      <c r="AM139" s="885"/>
      <c r="AN139" s="885"/>
      <c r="AO139" s="885"/>
      <c r="AP139" s="885"/>
      <c r="AQ139" s="885"/>
      <c r="AR139" s="885"/>
      <c r="AS139" s="885"/>
      <c r="AT139" s="885"/>
      <c r="AU139" s="885"/>
      <c r="AV139" s="885"/>
      <c r="AW139" s="885"/>
      <c r="AX139" s="885"/>
      <c r="AY139" s="885"/>
      <c r="AZ139" s="395"/>
      <c r="BA139" s="1124"/>
      <c r="BB139" s="643" t="s">
        <v>19</v>
      </c>
      <c r="BC139" s="91" t="s">
        <v>36</v>
      </c>
      <c r="BD139" s="87" t="s">
        <v>36</v>
      </c>
      <c r="BE139" s="87" t="s">
        <v>36</v>
      </c>
      <c r="BF139" s="87" t="s">
        <v>36</v>
      </c>
      <c r="BG139" s="82" t="s">
        <v>36</v>
      </c>
      <c r="BH139" s="91" t="s">
        <v>36</v>
      </c>
      <c r="BI139" s="87" t="s">
        <v>36</v>
      </c>
      <c r="BJ139" s="87" t="s">
        <v>36</v>
      </c>
      <c r="BK139" s="87" t="s">
        <v>36</v>
      </c>
      <c r="BL139" s="82" t="s">
        <v>36</v>
      </c>
      <c r="BM139" s="91" t="s">
        <v>36</v>
      </c>
      <c r="BN139" s="87" t="s">
        <v>36</v>
      </c>
      <c r="BO139" s="87" t="s">
        <v>36</v>
      </c>
      <c r="BP139" s="87" t="s">
        <v>36</v>
      </c>
      <c r="BQ139" s="82" t="s">
        <v>36</v>
      </c>
      <c r="BR139" s="91" t="s">
        <v>36</v>
      </c>
      <c r="BS139" s="87" t="s">
        <v>36</v>
      </c>
      <c r="BT139" s="87" t="s">
        <v>36</v>
      </c>
      <c r="BU139" s="87" t="s">
        <v>36</v>
      </c>
      <c r="BV139" s="77" t="s">
        <v>36</v>
      </c>
      <c r="BW139" s="30"/>
      <c r="BX139" s="30"/>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0"/>
    </row>
    <row r="140" s="357" customFormat="true" ht="15" customHeight="true" x14ac:dyDescent="0.2">
      <c r="A140" s="1133" t="s">
        <v>108</v>
      </c>
      <c r="B140" s="428" t="s">
        <v>65</v>
      </c>
      <c r="C140" s="107" t="s">
        <v>36</v>
      </c>
      <c r="D140" s="104" t="s">
        <v>36</v>
      </c>
      <c r="E140" s="104" t="s">
        <v>36</v>
      </c>
      <c r="F140" s="104" t="s">
        <v>36</v>
      </c>
      <c r="G140" s="101" t="s">
        <v>36</v>
      </c>
      <c r="H140" s="98" t="s">
        <v>36</v>
      </c>
      <c r="I140" s="104" t="s">
        <v>36</v>
      </c>
      <c r="J140" s="104" t="s">
        <v>36</v>
      </c>
      <c r="K140" s="104" t="s">
        <v>36</v>
      </c>
      <c r="L140" s="95" t="s">
        <v>36</v>
      </c>
      <c r="M140" s="107" t="s">
        <v>36</v>
      </c>
      <c r="N140" s="104" t="s">
        <v>36</v>
      </c>
      <c r="O140" s="104" t="s">
        <v>36</v>
      </c>
      <c r="P140" s="104" t="s">
        <v>36</v>
      </c>
      <c r="Q140" s="101" t="s">
        <v>36</v>
      </c>
      <c r="R140" s="98" t="s">
        <v>36</v>
      </c>
      <c r="S140" s="104" t="s">
        <v>36</v>
      </c>
      <c r="T140" s="104" t="s">
        <v>36</v>
      </c>
      <c r="U140" s="104" t="s">
        <v>36</v>
      </c>
      <c r="V140" s="95" t="s">
        <v>36</v>
      </c>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94"/>
      <c r="BA140" s="1124" t="s">
        <v>108</v>
      </c>
      <c r="BB140" s="643" t="s">
        <v>65</v>
      </c>
      <c r="BC140" s="91" t="s">
        <v>36</v>
      </c>
      <c r="BD140" s="87" t="s">
        <v>36</v>
      </c>
      <c r="BE140" s="87" t="s">
        <v>36</v>
      </c>
      <c r="BF140" s="87" t="s">
        <v>36</v>
      </c>
      <c r="BG140" s="82" t="s">
        <v>36</v>
      </c>
      <c r="BH140" s="91" t="s">
        <v>36</v>
      </c>
      <c r="BI140" s="87" t="s">
        <v>36</v>
      </c>
      <c r="BJ140" s="87" t="s">
        <v>36</v>
      </c>
      <c r="BK140" s="87" t="s">
        <v>36</v>
      </c>
      <c r="BL140" s="82" t="s">
        <v>36</v>
      </c>
      <c r="BM140" s="91" t="s">
        <v>36</v>
      </c>
      <c r="BN140" s="87" t="s">
        <v>36</v>
      </c>
      <c r="BO140" s="87" t="s">
        <v>36</v>
      </c>
      <c r="BP140" s="87" t="s">
        <v>36</v>
      </c>
      <c r="BQ140" s="82" t="s">
        <v>36</v>
      </c>
      <c r="BR140" s="91" t="s">
        <v>36</v>
      </c>
      <c r="BS140" s="87" t="s">
        <v>36</v>
      </c>
      <c r="BT140" s="87" t="s">
        <v>36</v>
      </c>
      <c r="BU140" s="87" t="s">
        <v>36</v>
      </c>
      <c r="BV140" s="77" t="s">
        <v>36</v>
      </c>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row>
    <row r="141" s="357" customFormat="true" ht="15" customHeight="true" x14ac:dyDescent="0.2">
      <c r="A141" s="1133"/>
      <c r="B141" s="428" t="s">
        <v>66</v>
      </c>
      <c r="C141" s="107" t="s">
        <v>36</v>
      </c>
      <c r="D141" s="104" t="s">
        <v>36</v>
      </c>
      <c r="E141" s="104" t="s">
        <v>36</v>
      </c>
      <c r="F141" s="104" t="s">
        <v>36</v>
      </c>
      <c r="G141" s="101" t="s">
        <v>36</v>
      </c>
      <c r="H141" s="98" t="s">
        <v>36</v>
      </c>
      <c r="I141" s="104" t="s">
        <v>36</v>
      </c>
      <c r="J141" s="104" t="s">
        <v>36</v>
      </c>
      <c r="K141" s="104" t="s">
        <v>36</v>
      </c>
      <c r="L141" s="95" t="s">
        <v>36</v>
      </c>
      <c r="M141" s="107" t="s">
        <v>36</v>
      </c>
      <c r="N141" s="104" t="s">
        <v>36</v>
      </c>
      <c r="O141" s="104" t="s">
        <v>36</v>
      </c>
      <c r="P141" s="104" t="s">
        <v>36</v>
      </c>
      <c r="Q141" s="101" t="s">
        <v>36</v>
      </c>
      <c r="R141" s="98" t="s">
        <v>36</v>
      </c>
      <c r="S141" s="104" t="s">
        <v>36</v>
      </c>
      <c r="T141" s="104" t="s">
        <v>36</v>
      </c>
      <c r="U141" s="104" t="s">
        <v>36</v>
      </c>
      <c r="V141" s="95" t="s">
        <v>36</v>
      </c>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94"/>
      <c r="BA141" s="1124"/>
      <c r="BB141" s="643" t="s">
        <v>66</v>
      </c>
      <c r="BC141" s="91" t="s">
        <v>36</v>
      </c>
      <c r="BD141" s="87" t="s">
        <v>36</v>
      </c>
      <c r="BE141" s="87" t="s">
        <v>36</v>
      </c>
      <c r="BF141" s="87" t="s">
        <v>36</v>
      </c>
      <c r="BG141" s="82" t="s">
        <v>36</v>
      </c>
      <c r="BH141" s="91" t="s">
        <v>36</v>
      </c>
      <c r="BI141" s="87" t="s">
        <v>36</v>
      </c>
      <c r="BJ141" s="87" t="s">
        <v>36</v>
      </c>
      <c r="BK141" s="87" t="s">
        <v>36</v>
      </c>
      <c r="BL141" s="82" t="s">
        <v>36</v>
      </c>
      <c r="BM141" s="91" t="s">
        <v>36</v>
      </c>
      <c r="BN141" s="87" t="s">
        <v>36</v>
      </c>
      <c r="BO141" s="87" t="s">
        <v>36</v>
      </c>
      <c r="BP141" s="87" t="s">
        <v>36</v>
      </c>
      <c r="BQ141" s="82" t="s">
        <v>36</v>
      </c>
      <c r="BR141" s="91" t="s">
        <v>36</v>
      </c>
      <c r="BS141" s="87" t="s">
        <v>36</v>
      </c>
      <c r="BT141" s="87" t="s">
        <v>36</v>
      </c>
      <c r="BU141" s="87" t="s">
        <v>36</v>
      </c>
      <c r="BV141" s="77" t="s">
        <v>36</v>
      </c>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row>
    <row r="142" s="357" customFormat="true" ht="15" customHeight="true" x14ac:dyDescent="0.2">
      <c r="A142" s="1133"/>
      <c r="B142" s="428" t="s">
        <v>67</v>
      </c>
      <c r="C142" s="107" t="s">
        <v>36</v>
      </c>
      <c r="D142" s="104" t="s">
        <v>36</v>
      </c>
      <c r="E142" s="104" t="s">
        <v>36</v>
      </c>
      <c r="F142" s="104" t="s">
        <v>36</v>
      </c>
      <c r="G142" s="101" t="s">
        <v>36</v>
      </c>
      <c r="H142" s="98" t="s">
        <v>36</v>
      </c>
      <c r="I142" s="104" t="s">
        <v>36</v>
      </c>
      <c r="J142" s="104" t="s">
        <v>36</v>
      </c>
      <c r="K142" s="104" t="s">
        <v>36</v>
      </c>
      <c r="L142" s="95" t="s">
        <v>36</v>
      </c>
      <c r="M142" s="107" t="s">
        <v>36</v>
      </c>
      <c r="N142" s="104" t="s">
        <v>36</v>
      </c>
      <c r="O142" s="104" t="s">
        <v>36</v>
      </c>
      <c r="P142" s="104" t="s">
        <v>36</v>
      </c>
      <c r="Q142" s="101" t="s">
        <v>36</v>
      </c>
      <c r="R142" s="98" t="s">
        <v>36</v>
      </c>
      <c r="S142" s="104" t="s">
        <v>36</v>
      </c>
      <c r="T142" s="104" t="s">
        <v>36</v>
      </c>
      <c r="U142" s="104" t="s">
        <v>36</v>
      </c>
      <c r="V142" s="95" t="s">
        <v>36</v>
      </c>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94"/>
      <c r="BA142" s="1124"/>
      <c r="BB142" s="643" t="s">
        <v>67</v>
      </c>
      <c r="BC142" s="91" t="s">
        <v>36</v>
      </c>
      <c r="BD142" s="87" t="s">
        <v>36</v>
      </c>
      <c r="BE142" s="87" t="s">
        <v>36</v>
      </c>
      <c r="BF142" s="87" t="s">
        <v>36</v>
      </c>
      <c r="BG142" s="82" t="s">
        <v>36</v>
      </c>
      <c r="BH142" s="91" t="s">
        <v>36</v>
      </c>
      <c r="BI142" s="87" t="s">
        <v>36</v>
      </c>
      <c r="BJ142" s="87" t="s">
        <v>36</v>
      </c>
      <c r="BK142" s="87" t="s">
        <v>36</v>
      </c>
      <c r="BL142" s="82" t="s">
        <v>36</v>
      </c>
      <c r="BM142" s="91" t="s">
        <v>36</v>
      </c>
      <c r="BN142" s="87" t="s">
        <v>36</v>
      </c>
      <c r="BO142" s="87" t="s">
        <v>36</v>
      </c>
      <c r="BP142" s="87" t="s">
        <v>36</v>
      </c>
      <c r="BQ142" s="82" t="s">
        <v>36</v>
      </c>
      <c r="BR142" s="91" t="s">
        <v>36</v>
      </c>
      <c r="BS142" s="87" t="s">
        <v>36</v>
      </c>
      <c r="BT142" s="87" t="s">
        <v>36</v>
      </c>
      <c r="BU142" s="87" t="s">
        <v>36</v>
      </c>
      <c r="BV142" s="77" t="s">
        <v>36</v>
      </c>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row>
    <row r="143" s="357" customFormat="true" ht="15" customHeight="true" x14ac:dyDescent="0.2">
      <c r="A143" s="1133"/>
      <c r="B143" s="428" t="s">
        <v>68</v>
      </c>
      <c r="C143" s="107" t="s">
        <v>36</v>
      </c>
      <c r="D143" s="104" t="s">
        <v>36</v>
      </c>
      <c r="E143" s="104" t="s">
        <v>36</v>
      </c>
      <c r="F143" s="104" t="s">
        <v>36</v>
      </c>
      <c r="G143" s="101" t="s">
        <v>36</v>
      </c>
      <c r="H143" s="98" t="s">
        <v>36</v>
      </c>
      <c r="I143" s="104" t="s">
        <v>36</v>
      </c>
      <c r="J143" s="104" t="s">
        <v>36</v>
      </c>
      <c r="K143" s="104" t="s">
        <v>36</v>
      </c>
      <c r="L143" s="95" t="s">
        <v>36</v>
      </c>
      <c r="M143" s="107" t="s">
        <v>36</v>
      </c>
      <c r="N143" s="104" t="s">
        <v>36</v>
      </c>
      <c r="O143" s="104" t="s">
        <v>36</v>
      </c>
      <c r="P143" s="104" t="s">
        <v>36</v>
      </c>
      <c r="Q143" s="101" t="s">
        <v>36</v>
      </c>
      <c r="R143" s="98" t="s">
        <v>36</v>
      </c>
      <c r="S143" s="104" t="s">
        <v>36</v>
      </c>
      <c r="T143" s="104" t="s">
        <v>36</v>
      </c>
      <c r="U143" s="104" t="s">
        <v>36</v>
      </c>
      <c r="V143" s="95" t="s">
        <v>36</v>
      </c>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94"/>
      <c r="BA143" s="1124"/>
      <c r="BB143" s="643" t="s">
        <v>68</v>
      </c>
      <c r="BC143" s="91" t="s">
        <v>36</v>
      </c>
      <c r="BD143" s="87" t="s">
        <v>36</v>
      </c>
      <c r="BE143" s="87" t="s">
        <v>36</v>
      </c>
      <c r="BF143" s="87" t="s">
        <v>36</v>
      </c>
      <c r="BG143" s="82" t="s">
        <v>36</v>
      </c>
      <c r="BH143" s="91" t="s">
        <v>36</v>
      </c>
      <c r="BI143" s="87" t="s">
        <v>36</v>
      </c>
      <c r="BJ143" s="87" t="s">
        <v>36</v>
      </c>
      <c r="BK143" s="87" t="s">
        <v>36</v>
      </c>
      <c r="BL143" s="82" t="s">
        <v>36</v>
      </c>
      <c r="BM143" s="91" t="s">
        <v>36</v>
      </c>
      <c r="BN143" s="87" t="s">
        <v>36</v>
      </c>
      <c r="BO143" s="87" t="s">
        <v>36</v>
      </c>
      <c r="BP143" s="87" t="s">
        <v>36</v>
      </c>
      <c r="BQ143" s="82" t="s">
        <v>36</v>
      </c>
      <c r="BR143" s="91" t="s">
        <v>36</v>
      </c>
      <c r="BS143" s="87" t="s">
        <v>36</v>
      </c>
      <c r="BT143" s="87" t="s">
        <v>36</v>
      </c>
      <c r="BU143" s="87" t="s">
        <v>36</v>
      </c>
      <c r="BV143" s="77" t="s">
        <v>36</v>
      </c>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row>
    <row r="144" s="357" customFormat="true" ht="15" customHeight="true" x14ac:dyDescent="0.2">
      <c r="A144" s="1133" t="s">
        <v>109</v>
      </c>
      <c r="B144" s="428" t="s">
        <v>65</v>
      </c>
      <c r="C144" s="107" t="s">
        <v>36</v>
      </c>
      <c r="D144" s="104" t="s">
        <v>36</v>
      </c>
      <c r="E144" s="104" t="s">
        <v>36</v>
      </c>
      <c r="F144" s="104" t="s">
        <v>36</v>
      </c>
      <c r="G144" s="101" t="s">
        <v>36</v>
      </c>
      <c r="H144" s="98" t="s">
        <v>36</v>
      </c>
      <c r="I144" s="104" t="s">
        <v>36</v>
      </c>
      <c r="J144" s="104" t="s">
        <v>36</v>
      </c>
      <c r="K144" s="104" t="s">
        <v>36</v>
      </c>
      <c r="L144" s="95" t="s">
        <v>36</v>
      </c>
      <c r="M144" s="107" t="s">
        <v>36</v>
      </c>
      <c r="N144" s="104" t="s">
        <v>36</v>
      </c>
      <c r="O144" s="104" t="s">
        <v>36</v>
      </c>
      <c r="P144" s="104" t="s">
        <v>36</v>
      </c>
      <c r="Q144" s="101" t="s">
        <v>36</v>
      </c>
      <c r="R144" s="98" t="s">
        <v>36</v>
      </c>
      <c r="S144" s="104" t="s">
        <v>36</v>
      </c>
      <c r="T144" s="104" t="s">
        <v>36</v>
      </c>
      <c r="U144" s="104" t="s">
        <v>36</v>
      </c>
      <c r="V144" s="95" t="s">
        <v>36</v>
      </c>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94"/>
      <c r="BA144" s="1124" t="s">
        <v>109</v>
      </c>
      <c r="BB144" s="643" t="s">
        <v>65</v>
      </c>
      <c r="BC144" s="91" t="s">
        <v>36</v>
      </c>
      <c r="BD144" s="87" t="s">
        <v>36</v>
      </c>
      <c r="BE144" s="87" t="s">
        <v>36</v>
      </c>
      <c r="BF144" s="87" t="s">
        <v>36</v>
      </c>
      <c r="BG144" s="82" t="s">
        <v>36</v>
      </c>
      <c r="BH144" s="91" t="s">
        <v>36</v>
      </c>
      <c r="BI144" s="87" t="s">
        <v>36</v>
      </c>
      <c r="BJ144" s="87" t="s">
        <v>36</v>
      </c>
      <c r="BK144" s="87" t="s">
        <v>36</v>
      </c>
      <c r="BL144" s="82" t="s">
        <v>36</v>
      </c>
      <c r="BM144" s="91" t="s">
        <v>36</v>
      </c>
      <c r="BN144" s="87" t="s">
        <v>36</v>
      </c>
      <c r="BO144" s="87" t="s">
        <v>36</v>
      </c>
      <c r="BP144" s="87" t="s">
        <v>36</v>
      </c>
      <c r="BQ144" s="82" t="s">
        <v>36</v>
      </c>
      <c r="BR144" s="91" t="s">
        <v>36</v>
      </c>
      <c r="BS144" s="87" t="s">
        <v>36</v>
      </c>
      <c r="BT144" s="87" t="s">
        <v>36</v>
      </c>
      <c r="BU144" s="87" t="s">
        <v>36</v>
      </c>
      <c r="BV144" s="77" t="s">
        <v>36</v>
      </c>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row>
    <row r="145" s="357" customFormat="true" ht="15" customHeight="true" x14ac:dyDescent="0.2">
      <c r="A145" s="1133"/>
      <c r="B145" s="428" t="s">
        <v>66</v>
      </c>
      <c r="C145" s="107" t="s">
        <v>36</v>
      </c>
      <c r="D145" s="104" t="s">
        <v>36</v>
      </c>
      <c r="E145" s="104" t="s">
        <v>36</v>
      </c>
      <c r="F145" s="104" t="s">
        <v>36</v>
      </c>
      <c r="G145" s="101" t="s">
        <v>36</v>
      </c>
      <c r="H145" s="98" t="s">
        <v>36</v>
      </c>
      <c r="I145" s="104" t="s">
        <v>36</v>
      </c>
      <c r="J145" s="104" t="s">
        <v>36</v>
      </c>
      <c r="K145" s="104" t="s">
        <v>36</v>
      </c>
      <c r="L145" s="95" t="s">
        <v>36</v>
      </c>
      <c r="M145" s="107" t="s">
        <v>36</v>
      </c>
      <c r="N145" s="104" t="s">
        <v>36</v>
      </c>
      <c r="O145" s="104" t="s">
        <v>36</v>
      </c>
      <c r="P145" s="104" t="s">
        <v>36</v>
      </c>
      <c r="Q145" s="101" t="s">
        <v>36</v>
      </c>
      <c r="R145" s="98" t="s">
        <v>36</v>
      </c>
      <c r="S145" s="104" t="s">
        <v>36</v>
      </c>
      <c r="T145" s="104" t="s">
        <v>36</v>
      </c>
      <c r="U145" s="104" t="s">
        <v>36</v>
      </c>
      <c r="V145" s="95" t="s">
        <v>36</v>
      </c>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94"/>
      <c r="BA145" s="1124"/>
      <c r="BB145" s="643" t="s">
        <v>66</v>
      </c>
      <c r="BC145" s="91" t="s">
        <v>36</v>
      </c>
      <c r="BD145" s="87" t="s">
        <v>36</v>
      </c>
      <c r="BE145" s="87" t="s">
        <v>36</v>
      </c>
      <c r="BF145" s="87" t="s">
        <v>36</v>
      </c>
      <c r="BG145" s="82" t="s">
        <v>36</v>
      </c>
      <c r="BH145" s="91" t="s">
        <v>36</v>
      </c>
      <c r="BI145" s="87" t="s">
        <v>36</v>
      </c>
      <c r="BJ145" s="87" t="s">
        <v>36</v>
      </c>
      <c r="BK145" s="87" t="s">
        <v>36</v>
      </c>
      <c r="BL145" s="82" t="s">
        <v>36</v>
      </c>
      <c r="BM145" s="91" t="s">
        <v>36</v>
      </c>
      <c r="BN145" s="87" t="s">
        <v>36</v>
      </c>
      <c r="BO145" s="87" t="s">
        <v>36</v>
      </c>
      <c r="BP145" s="87" t="s">
        <v>36</v>
      </c>
      <c r="BQ145" s="82" t="s">
        <v>36</v>
      </c>
      <c r="BR145" s="91" t="s">
        <v>36</v>
      </c>
      <c r="BS145" s="87" t="s">
        <v>36</v>
      </c>
      <c r="BT145" s="87" t="s">
        <v>36</v>
      </c>
      <c r="BU145" s="87" t="s">
        <v>36</v>
      </c>
      <c r="BV145" s="77" t="s">
        <v>36</v>
      </c>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row>
    <row r="146" s="357" customFormat="true" ht="15" customHeight="true" x14ac:dyDescent="0.2">
      <c r="A146" s="1133"/>
      <c r="B146" s="428" t="s">
        <v>67</v>
      </c>
      <c r="C146" s="107" t="s">
        <v>36</v>
      </c>
      <c r="D146" s="104" t="s">
        <v>36</v>
      </c>
      <c r="E146" s="104" t="s">
        <v>36</v>
      </c>
      <c r="F146" s="104" t="s">
        <v>36</v>
      </c>
      <c r="G146" s="101" t="s">
        <v>36</v>
      </c>
      <c r="H146" s="98" t="s">
        <v>36</v>
      </c>
      <c r="I146" s="104" t="s">
        <v>36</v>
      </c>
      <c r="J146" s="104" t="s">
        <v>36</v>
      </c>
      <c r="K146" s="104" t="s">
        <v>36</v>
      </c>
      <c r="L146" s="95" t="s">
        <v>36</v>
      </c>
      <c r="M146" s="107" t="s">
        <v>36</v>
      </c>
      <c r="N146" s="104" t="s">
        <v>36</v>
      </c>
      <c r="O146" s="104" t="s">
        <v>36</v>
      </c>
      <c r="P146" s="104" t="s">
        <v>36</v>
      </c>
      <c r="Q146" s="101" t="s">
        <v>36</v>
      </c>
      <c r="R146" s="98" t="s">
        <v>36</v>
      </c>
      <c r="S146" s="104" t="s">
        <v>36</v>
      </c>
      <c r="T146" s="104" t="s">
        <v>36</v>
      </c>
      <c r="U146" s="104" t="s">
        <v>36</v>
      </c>
      <c r="V146" s="95" t="s">
        <v>36</v>
      </c>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94"/>
      <c r="BA146" s="1124"/>
      <c r="BB146" s="643" t="s">
        <v>67</v>
      </c>
      <c r="BC146" s="91" t="s">
        <v>36</v>
      </c>
      <c r="BD146" s="87" t="s">
        <v>36</v>
      </c>
      <c r="BE146" s="87" t="s">
        <v>36</v>
      </c>
      <c r="BF146" s="87" t="s">
        <v>36</v>
      </c>
      <c r="BG146" s="82" t="s">
        <v>36</v>
      </c>
      <c r="BH146" s="91" t="s">
        <v>36</v>
      </c>
      <c r="BI146" s="87" t="s">
        <v>36</v>
      </c>
      <c r="BJ146" s="87" t="s">
        <v>36</v>
      </c>
      <c r="BK146" s="87" t="s">
        <v>36</v>
      </c>
      <c r="BL146" s="82" t="s">
        <v>36</v>
      </c>
      <c r="BM146" s="91" t="s">
        <v>36</v>
      </c>
      <c r="BN146" s="87" t="s">
        <v>36</v>
      </c>
      <c r="BO146" s="87" t="s">
        <v>36</v>
      </c>
      <c r="BP146" s="87" t="s">
        <v>36</v>
      </c>
      <c r="BQ146" s="82" t="s">
        <v>36</v>
      </c>
      <c r="BR146" s="91" t="s">
        <v>36</v>
      </c>
      <c r="BS146" s="87" t="s">
        <v>36</v>
      </c>
      <c r="BT146" s="87" t="s">
        <v>36</v>
      </c>
      <c r="BU146" s="87" t="s">
        <v>36</v>
      </c>
      <c r="BV146" s="77" t="s">
        <v>36</v>
      </c>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row>
    <row r="147" s="357" customFormat="true" ht="15" customHeight="true" x14ac:dyDescent="0.2">
      <c r="A147" s="1133"/>
      <c r="B147" s="428" t="s">
        <v>68</v>
      </c>
      <c r="C147" s="107" t="s">
        <v>36</v>
      </c>
      <c r="D147" s="104" t="s">
        <v>36</v>
      </c>
      <c r="E147" s="104" t="s">
        <v>36</v>
      </c>
      <c r="F147" s="104" t="s">
        <v>36</v>
      </c>
      <c r="G147" s="101" t="s">
        <v>36</v>
      </c>
      <c r="H147" s="98" t="s">
        <v>36</v>
      </c>
      <c r="I147" s="104" t="s">
        <v>36</v>
      </c>
      <c r="J147" s="104" t="s">
        <v>36</v>
      </c>
      <c r="K147" s="104" t="s">
        <v>36</v>
      </c>
      <c r="L147" s="95" t="s">
        <v>36</v>
      </c>
      <c r="M147" s="107" t="s">
        <v>36</v>
      </c>
      <c r="N147" s="104" t="s">
        <v>36</v>
      </c>
      <c r="O147" s="104" t="s">
        <v>36</v>
      </c>
      <c r="P147" s="104" t="s">
        <v>36</v>
      </c>
      <c r="Q147" s="101" t="s">
        <v>36</v>
      </c>
      <c r="R147" s="98" t="s">
        <v>36</v>
      </c>
      <c r="S147" s="104" t="s">
        <v>36</v>
      </c>
      <c r="T147" s="104" t="s">
        <v>36</v>
      </c>
      <c r="U147" s="104" t="s">
        <v>36</v>
      </c>
      <c r="V147" s="95" t="s">
        <v>36</v>
      </c>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94"/>
      <c r="BA147" s="1124"/>
      <c r="BB147" s="643" t="s">
        <v>68</v>
      </c>
      <c r="BC147" s="91" t="s">
        <v>36</v>
      </c>
      <c r="BD147" s="87" t="s">
        <v>36</v>
      </c>
      <c r="BE147" s="87" t="s">
        <v>36</v>
      </c>
      <c r="BF147" s="87" t="s">
        <v>36</v>
      </c>
      <c r="BG147" s="82" t="s">
        <v>36</v>
      </c>
      <c r="BH147" s="91" t="s">
        <v>36</v>
      </c>
      <c r="BI147" s="87" t="s">
        <v>36</v>
      </c>
      <c r="BJ147" s="87" t="s">
        <v>36</v>
      </c>
      <c r="BK147" s="87" t="s">
        <v>36</v>
      </c>
      <c r="BL147" s="82" t="s">
        <v>36</v>
      </c>
      <c r="BM147" s="91" t="s">
        <v>36</v>
      </c>
      <c r="BN147" s="87" t="s">
        <v>36</v>
      </c>
      <c r="BO147" s="87" t="s">
        <v>36</v>
      </c>
      <c r="BP147" s="87" t="s">
        <v>36</v>
      </c>
      <c r="BQ147" s="82" t="s">
        <v>36</v>
      </c>
      <c r="BR147" s="91" t="s">
        <v>36</v>
      </c>
      <c r="BS147" s="87" t="s">
        <v>36</v>
      </c>
      <c r="BT147" s="87" t="s">
        <v>36</v>
      </c>
      <c r="BU147" s="87" t="s">
        <v>36</v>
      </c>
      <c r="BV147" s="77" t="s">
        <v>36</v>
      </c>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row>
    <row r="148" s="357" customFormat="true" ht="15" customHeight="true" x14ac:dyDescent="0.2">
      <c r="A148" s="1133" t="s">
        <v>110</v>
      </c>
      <c r="B148" s="428" t="s">
        <v>50</v>
      </c>
      <c r="C148" s="210">
        <v>3.914821454174517</v>
      </c>
      <c r="D148" s="209">
        <v>2.4224649983200837</v>
      </c>
      <c r="E148" s="209">
        <v>2.6885014669599627</v>
      </c>
      <c r="F148" s="209">
        <v>1.3640411553980931</v>
      </c>
      <c r="G148" s="208">
        <v>0.89014094342227457</v>
      </c>
      <c r="H148" s="198">
        <v>4.9329879821564049</v>
      </c>
      <c r="I148" s="209">
        <v>4.0778827615729085</v>
      </c>
      <c r="J148" s="209">
        <v>2.4411541968073802</v>
      </c>
      <c r="K148" s="209">
        <v>1.035758545222734</v>
      </c>
      <c r="L148" s="202">
        <v>0.65653269426575833</v>
      </c>
      <c r="M148" s="210">
        <v>3.8949376818189871</v>
      </c>
      <c r="N148" s="209">
        <v>1.884566335452641</v>
      </c>
      <c r="O148" s="209">
        <v>2.0734253166360661</v>
      </c>
      <c r="P148" s="209">
        <v>1.1717932313900867</v>
      </c>
      <c r="Q148" s="208">
        <v>0.89391500421996695</v>
      </c>
      <c r="R148" s="198">
        <v>5.0505163854363069</v>
      </c>
      <c r="S148" s="209">
        <v>1.312662263147905</v>
      </c>
      <c r="T148" s="209">
        <v>2.247679234897928</v>
      </c>
      <c r="U148" s="209">
        <v>2.0308640049102973</v>
      </c>
      <c r="V148" s="202">
        <v>1.9442246269789112</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94"/>
      <c r="BA148" s="1124" t="s">
        <v>110</v>
      </c>
      <c r="BB148" s="643" t="s">
        <v>50</v>
      </c>
      <c r="BC148" s="91" t="s">
        <v>36</v>
      </c>
      <c r="BD148" s="87" t="s">
        <v>36</v>
      </c>
      <c r="BE148" s="87" t="s">
        <v>36</v>
      </c>
      <c r="BF148" s="87" t="s">
        <v>36</v>
      </c>
      <c r="BG148" s="82" t="s">
        <v>36</v>
      </c>
      <c r="BH148" s="91" t="s">
        <v>36</v>
      </c>
      <c r="BI148" s="87" t="s">
        <v>36</v>
      </c>
      <c r="BJ148" s="87" t="s">
        <v>36</v>
      </c>
      <c r="BK148" s="87" t="s">
        <v>36</v>
      </c>
      <c r="BL148" s="82" t="s">
        <v>36</v>
      </c>
      <c r="BM148" s="91" t="s">
        <v>36</v>
      </c>
      <c r="BN148" s="87" t="s">
        <v>36</v>
      </c>
      <c r="BO148" s="87" t="s">
        <v>36</v>
      </c>
      <c r="BP148" s="87" t="s">
        <v>36</v>
      </c>
      <c r="BQ148" s="82" t="s">
        <v>36</v>
      </c>
      <c r="BR148" s="91" t="s">
        <v>36</v>
      </c>
      <c r="BS148" s="87" t="s">
        <v>36</v>
      </c>
      <c r="BT148" s="87" t="s">
        <v>36</v>
      </c>
      <c r="BU148" s="87" t="s">
        <v>36</v>
      </c>
      <c r="BV148" s="77" t="s">
        <v>36</v>
      </c>
      <c r="BW148" s="30"/>
      <c r="BX148" s="30"/>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0"/>
    </row>
    <row r="149" s="357" customFormat="true" ht="15" customHeight="true" x14ac:dyDescent="0.2">
      <c r="A149" s="1133"/>
      <c r="B149" s="428" t="s">
        <v>49</v>
      </c>
      <c r="C149" s="210">
        <v>94.232428599656515</v>
      </c>
      <c r="D149" s="209">
        <v>97.076543195325684</v>
      </c>
      <c r="E149" s="209">
        <v>97.013373642590992</v>
      </c>
      <c r="F149" s="209">
        <v>98.601927336009737</v>
      </c>
      <c r="G149" s="208">
        <v>99.105459999518558</v>
      </c>
      <c r="H149" s="198">
        <v>94.397761352390731</v>
      </c>
      <c r="I149" s="209">
        <v>95.797713398103127</v>
      </c>
      <c r="J149" s="209">
        <v>97.415112785771811</v>
      </c>
      <c r="K149" s="209">
        <v>98.936565749560046</v>
      </c>
      <c r="L149" s="202">
        <v>99.343467305734251</v>
      </c>
      <c r="M149" s="210">
        <v>93.563166392505508</v>
      </c>
      <c r="N149" s="209">
        <v>97.18210470065253</v>
      </c>
      <c r="O149" s="209">
        <v>97.487303047787037</v>
      </c>
      <c r="P149" s="209">
        <v>98.784142910339327</v>
      </c>
      <c r="Q149" s="208">
        <v>99.10608499577998</v>
      </c>
      <c r="R149" s="198">
        <v>94.940369999850063</v>
      </c>
      <c r="S149" s="209">
        <v>98.539585249651125</v>
      </c>
      <c r="T149" s="209">
        <v>96.916994329232409</v>
      </c>
      <c r="U149" s="209">
        <v>97.510417881516673</v>
      </c>
      <c r="V149" s="202">
        <v>97.015923041759905</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94"/>
      <c r="BA149" s="1124"/>
      <c r="BB149" s="643" t="s">
        <v>49</v>
      </c>
      <c r="BC149" s="91" t="s">
        <v>36</v>
      </c>
      <c r="BD149" s="87" t="s">
        <v>36</v>
      </c>
      <c r="BE149" s="87" t="s">
        <v>36</v>
      </c>
      <c r="BF149" s="87" t="s">
        <v>36</v>
      </c>
      <c r="BG149" s="82" t="s">
        <v>36</v>
      </c>
      <c r="BH149" s="91" t="s">
        <v>36</v>
      </c>
      <c r="BI149" s="87" t="s">
        <v>36</v>
      </c>
      <c r="BJ149" s="87" t="s">
        <v>36</v>
      </c>
      <c r="BK149" s="87" t="s">
        <v>36</v>
      </c>
      <c r="BL149" s="82" t="s">
        <v>36</v>
      </c>
      <c r="BM149" s="91" t="s">
        <v>36</v>
      </c>
      <c r="BN149" s="87" t="s">
        <v>36</v>
      </c>
      <c r="BO149" s="87" t="s">
        <v>36</v>
      </c>
      <c r="BP149" s="87" t="s">
        <v>36</v>
      </c>
      <c r="BQ149" s="82" t="s">
        <v>36</v>
      </c>
      <c r="BR149" s="91" t="s">
        <v>36</v>
      </c>
      <c r="BS149" s="87" t="s">
        <v>36</v>
      </c>
      <c r="BT149" s="87" t="s">
        <v>36</v>
      </c>
      <c r="BU149" s="87" t="s">
        <v>36</v>
      </c>
      <c r="BV149" s="77" t="s">
        <v>36</v>
      </c>
      <c r="BW149" s="30"/>
      <c r="BX149" s="30"/>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0"/>
    </row>
    <row r="150" s="357" customFormat="true" ht="15" customHeight="true" x14ac:dyDescent="0.2">
      <c r="A150" s="1133"/>
      <c r="B150" s="428" t="s">
        <v>112</v>
      </c>
      <c r="C150" s="210">
        <v>1.8527499461690873</v>
      </c>
      <c r="D150" s="209">
        <v>0.50099180635425766</v>
      </c>
      <c r="E150" s="209">
        <v>0.2981248904490249</v>
      </c>
      <c r="F150" s="209">
        <v>3.4031508592191777E-2</v>
      </c>
      <c r="G150" s="208">
        <v>4.3990570591980653E-3</v>
      </c>
      <c r="H150" s="198">
        <v>0.66925066545273937</v>
      </c>
      <c r="I150" s="209">
        <v>0.12440384032397989</v>
      </c>
      <c r="J150" s="209">
        <v>0.14373301742082545</v>
      </c>
      <c r="K150" s="209">
        <v>2.7675705217210647E-2</v>
      </c>
      <c r="L150" s="202">
        <v>0</v>
      </c>
      <c r="M150" s="210">
        <v>2.5418959256755183</v>
      </c>
      <c r="N150" s="209">
        <v>0.93332896389498288</v>
      </c>
      <c r="O150" s="209">
        <v>0.43927163557690907</v>
      </c>
      <c r="P150" s="209">
        <v>4.406385827058372E-2</v>
      </c>
      <c r="Q150" s="208">
        <v>0</v>
      </c>
      <c r="R150" s="198">
        <v>9.1136147137038069E-3</v>
      </c>
      <c r="S150" s="209">
        <v>0.14775248720071704</v>
      </c>
      <c r="T150" s="209">
        <v>0.83532643586966948</v>
      </c>
      <c r="U150" s="209">
        <v>0.45871811357306169</v>
      </c>
      <c r="V150" s="202">
        <v>1.0398523312613182</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94"/>
      <c r="BA150" s="1124"/>
      <c r="BB150" s="643" t="s">
        <v>112</v>
      </c>
      <c r="BC150" s="91" t="s">
        <v>36</v>
      </c>
      <c r="BD150" s="87" t="s">
        <v>36</v>
      </c>
      <c r="BE150" s="87" t="s">
        <v>36</v>
      </c>
      <c r="BF150" s="87" t="s">
        <v>36</v>
      </c>
      <c r="BG150" s="82" t="s">
        <v>36</v>
      </c>
      <c r="BH150" s="91" t="s">
        <v>36</v>
      </c>
      <c r="BI150" s="87" t="s">
        <v>36</v>
      </c>
      <c r="BJ150" s="87" t="s">
        <v>36</v>
      </c>
      <c r="BK150" s="87" t="s">
        <v>36</v>
      </c>
      <c r="BL150" s="82" t="s">
        <v>36</v>
      </c>
      <c r="BM150" s="91" t="s">
        <v>36</v>
      </c>
      <c r="BN150" s="87" t="s">
        <v>36</v>
      </c>
      <c r="BO150" s="87" t="s">
        <v>36</v>
      </c>
      <c r="BP150" s="87" t="s">
        <v>36</v>
      </c>
      <c r="BQ150" s="82" t="s">
        <v>36</v>
      </c>
      <c r="BR150" s="91" t="s">
        <v>36</v>
      </c>
      <c r="BS150" s="87" t="s">
        <v>36</v>
      </c>
      <c r="BT150" s="87" t="s">
        <v>36</v>
      </c>
      <c r="BU150" s="87" t="s">
        <v>36</v>
      </c>
      <c r="BV150" s="77" t="s">
        <v>36</v>
      </c>
      <c r="BW150" s="30"/>
      <c r="BX150" s="30"/>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0"/>
    </row>
    <row r="151" s="357" customFormat="true" ht="15" customHeight="true" x14ac:dyDescent="0.2">
      <c r="A151" s="1133" t="s">
        <v>111</v>
      </c>
      <c r="B151" s="428" t="s">
        <v>50</v>
      </c>
      <c r="C151" s="210">
        <v>4.1134544875285677</v>
      </c>
      <c r="D151" s="209">
        <v>2.4938714700431883</v>
      </c>
      <c r="E151" s="209">
        <v>2.7072565349009894</v>
      </c>
      <c r="F151" s="209">
        <v>1.3640411553980931</v>
      </c>
      <c r="G151" s="208">
        <v>0.89014094342227457</v>
      </c>
      <c r="H151" s="198">
        <v>5.1951018233458734</v>
      </c>
      <c r="I151" s="209">
        <v>4.0778827615729085</v>
      </c>
      <c r="J151" s="209">
        <v>2.4415291195826043</v>
      </c>
      <c r="K151" s="209">
        <v>1.035758545222734</v>
      </c>
      <c r="L151" s="202">
        <v>0.65653269426575833</v>
      </c>
      <c r="M151" s="210">
        <v>4.0406222760473085</v>
      </c>
      <c r="N151" s="209">
        <v>1.9761236452420645</v>
      </c>
      <c r="O151" s="209">
        <v>2.123201513658453</v>
      </c>
      <c r="P151" s="209">
        <v>1.1871524277031622</v>
      </c>
      <c r="Q151" s="208">
        <v>0.89391500421996695</v>
      </c>
      <c r="R151" s="198">
        <v>5.0509767119931164</v>
      </c>
      <c r="S151" s="209">
        <v>1.3129462250883328</v>
      </c>
      <c r="T151" s="209">
        <v>2.2725652381177794</v>
      </c>
      <c r="U151" s="209">
        <v>2.1309030179893957</v>
      </c>
      <c r="V151" s="202">
        <v>2.1783813275087107</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94"/>
      <c r="BA151" s="1124" t="s">
        <v>111</v>
      </c>
      <c r="BB151" s="643" t="s">
        <v>50</v>
      </c>
      <c r="BC151" s="91" t="s">
        <v>36</v>
      </c>
      <c r="BD151" s="87" t="s">
        <v>36</v>
      </c>
      <c r="BE151" s="87" t="s">
        <v>36</v>
      </c>
      <c r="BF151" s="87" t="s">
        <v>36</v>
      </c>
      <c r="BG151" s="82" t="s">
        <v>36</v>
      </c>
      <c r="BH151" s="91" t="s">
        <v>36</v>
      </c>
      <c r="BI151" s="87" t="s">
        <v>36</v>
      </c>
      <c r="BJ151" s="87" t="s">
        <v>36</v>
      </c>
      <c r="BK151" s="87" t="s">
        <v>36</v>
      </c>
      <c r="BL151" s="82" t="s">
        <v>36</v>
      </c>
      <c r="BM151" s="91" t="s">
        <v>36</v>
      </c>
      <c r="BN151" s="87" t="s">
        <v>36</v>
      </c>
      <c r="BO151" s="87" t="s">
        <v>36</v>
      </c>
      <c r="BP151" s="87" t="s">
        <v>36</v>
      </c>
      <c r="BQ151" s="82" t="s">
        <v>36</v>
      </c>
      <c r="BR151" s="91" t="s">
        <v>36</v>
      </c>
      <c r="BS151" s="87" t="s">
        <v>36</v>
      </c>
      <c r="BT151" s="87" t="s">
        <v>36</v>
      </c>
      <c r="BU151" s="87" t="s">
        <v>36</v>
      </c>
      <c r="BV151" s="77" t="s">
        <v>36</v>
      </c>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row>
    <row r="152" s="357" customFormat="true" ht="15" customHeight="true" x14ac:dyDescent="0.2">
      <c r="A152" s="1164"/>
      <c r="B152" s="475" t="s">
        <v>49</v>
      </c>
      <c r="C152" s="210">
        <v>95.886545512471528</v>
      </c>
      <c r="D152" s="209">
        <v>97.506128529956825</v>
      </c>
      <c r="E152" s="209">
        <v>97.292743465098994</v>
      </c>
      <c r="F152" s="209">
        <v>98.63595884460193</v>
      </c>
      <c r="G152" s="208">
        <v>99.109859056577761</v>
      </c>
      <c r="H152" s="198">
        <v>94.804898176654035</v>
      </c>
      <c r="I152" s="209">
        <v>95.922117238427091</v>
      </c>
      <c r="J152" s="209">
        <v>97.558470880417431</v>
      </c>
      <c r="K152" s="209">
        <v>98.964241454777252</v>
      </c>
      <c r="L152" s="202">
        <v>99.343467305734251</v>
      </c>
      <c r="M152" s="210">
        <v>95.95937772395267</v>
      </c>
      <c r="N152" s="209">
        <v>98.023876354758045</v>
      </c>
      <c r="O152" s="209">
        <v>97.876798486341571</v>
      </c>
      <c r="P152" s="209">
        <v>98.812847572296818</v>
      </c>
      <c r="Q152" s="208">
        <v>99.10608499577998</v>
      </c>
      <c r="R152" s="198">
        <v>94.949023288006956</v>
      </c>
      <c r="S152" s="209">
        <v>98.687053774911448</v>
      </c>
      <c r="T152" s="209">
        <v>97.727434761882193</v>
      </c>
      <c r="U152" s="209">
        <v>97.869096982010603</v>
      </c>
      <c r="V152" s="202">
        <v>97.821618672491368</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94"/>
      <c r="BA152" s="1124"/>
      <c r="BB152" s="643" t="s">
        <v>49</v>
      </c>
      <c r="BC152" s="91" t="s">
        <v>36</v>
      </c>
      <c r="BD152" s="87" t="s">
        <v>36</v>
      </c>
      <c r="BE152" s="87" t="s">
        <v>36</v>
      </c>
      <c r="BF152" s="87" t="s">
        <v>36</v>
      </c>
      <c r="BG152" s="82" t="s">
        <v>36</v>
      </c>
      <c r="BH152" s="91" t="s">
        <v>36</v>
      </c>
      <c r="BI152" s="87" t="s">
        <v>36</v>
      </c>
      <c r="BJ152" s="87" t="s">
        <v>36</v>
      </c>
      <c r="BK152" s="87" t="s">
        <v>36</v>
      </c>
      <c r="BL152" s="82" t="s">
        <v>36</v>
      </c>
      <c r="BM152" s="91" t="s">
        <v>36</v>
      </c>
      <c r="BN152" s="87" t="s">
        <v>36</v>
      </c>
      <c r="BO152" s="87" t="s">
        <v>36</v>
      </c>
      <c r="BP152" s="87" t="s">
        <v>36</v>
      </c>
      <c r="BQ152" s="82" t="s">
        <v>36</v>
      </c>
      <c r="BR152" s="91" t="s">
        <v>36</v>
      </c>
      <c r="BS152" s="87" t="s">
        <v>36</v>
      </c>
      <c r="BT152" s="87" t="s">
        <v>36</v>
      </c>
      <c r="BU152" s="87" t="s">
        <v>36</v>
      </c>
      <c r="BV152" s="77" t="s">
        <v>36</v>
      </c>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row>
    <row r="153" s="603" customFormat="true" ht="15" customHeight="true" x14ac:dyDescent="0.2">
      <c r="A153" s="1132" t="s">
        <v>63</v>
      </c>
      <c r="B153" s="427" t="s">
        <v>312</v>
      </c>
      <c r="C153" s="169">
        <v>2.3360066404684976</v>
      </c>
      <c r="D153" s="168">
        <v>3.1870009684411129</v>
      </c>
      <c r="E153" s="168">
        <v>4.2941117002512197</v>
      </c>
      <c r="F153" s="168">
        <v>5.6050190501104824</v>
      </c>
      <c r="G153" s="167">
        <v>11.29751687900038</v>
      </c>
      <c r="H153" s="166">
        <v>5.2690792253092162</v>
      </c>
      <c r="I153" s="168">
        <v>6.5966008578159503</v>
      </c>
      <c r="J153" s="168">
        <v>8.3120472496061186</v>
      </c>
      <c r="K153" s="168">
        <v>9.6015085107995048</v>
      </c>
      <c r="L153" s="165">
        <v>13.97040890055716</v>
      </c>
      <c r="M153" s="169">
        <v>1.7105145684972221</v>
      </c>
      <c r="N153" s="168">
        <v>1.2233915595790075</v>
      </c>
      <c r="O153" s="168">
        <v>2.3234701485822447</v>
      </c>
      <c r="P153" s="168">
        <v>2.5741210439467377</v>
      </c>
      <c r="Q153" s="167">
        <v>6.4021952226059042</v>
      </c>
      <c r="R153" s="166">
        <v>16.999972353047792</v>
      </c>
      <c r="S153" s="168">
        <v>8.7022712451849014</v>
      </c>
      <c r="T153" s="168">
        <v>0.27103303576045118</v>
      </c>
      <c r="U153" s="168">
        <v>4.1554106647984552</v>
      </c>
      <c r="V153" s="165">
        <v>4.0160234024897248</v>
      </c>
      <c r="W153" s="885"/>
      <c r="X153" s="885"/>
      <c r="Y153" s="885"/>
      <c r="Z153" s="885"/>
      <c r="AA153" s="885"/>
      <c r="AB153" s="885"/>
      <c r="AC153" s="885"/>
      <c r="AD153" s="885"/>
      <c r="AE153" s="885"/>
      <c r="AF153" s="885"/>
      <c r="AG153" s="885"/>
      <c r="AH153" s="885"/>
      <c r="AI153" s="885"/>
      <c r="AJ153" s="885"/>
      <c r="AK153" s="885"/>
      <c r="AL153" s="885"/>
      <c r="AM153" s="885"/>
      <c r="AN153" s="885"/>
      <c r="AO153" s="885"/>
      <c r="AP153" s="885"/>
      <c r="AQ153" s="885"/>
      <c r="AR153" s="885"/>
      <c r="AS153" s="885"/>
      <c r="AT153" s="885"/>
      <c r="AU153" s="885"/>
      <c r="AV153" s="885"/>
      <c r="AW153" s="885"/>
      <c r="AX153" s="885"/>
      <c r="AY153" s="885"/>
      <c r="AZ153" s="395"/>
      <c r="BA153" s="1124" t="s">
        <v>63</v>
      </c>
      <c r="BB153" s="417" t="s">
        <v>312</v>
      </c>
      <c r="BC153" s="496">
        <v>369.71325060682739</v>
      </c>
      <c r="BD153" s="482">
        <v>503.16951735635587</v>
      </c>
      <c r="BE153" s="482">
        <v>678.58242446473696</v>
      </c>
      <c r="BF153" s="482">
        <v>886.29845589642082</v>
      </c>
      <c r="BG153" s="498">
        <v>1785.373801666085</v>
      </c>
      <c r="BH153" s="496">
        <v>352.19325948372062</v>
      </c>
      <c r="BI153" s="482">
        <v>440.79074567090657</v>
      </c>
      <c r="BJ153" s="482">
        <v>555.99000595745224</v>
      </c>
      <c r="BK153" s="482">
        <v>641.91283726816766</v>
      </c>
      <c r="BL153" s="498">
        <v>933.74627574959334</v>
      </c>
      <c r="BM153" s="496">
        <v>155.93820965882273</v>
      </c>
      <c r="BN153" s="482">
        <v>111.66293085809723</v>
      </c>
      <c r="BO153" s="482">
        <v>211.93379488046105</v>
      </c>
      <c r="BP153" s="482">
        <v>234.69570665769658</v>
      </c>
      <c r="BQ153" s="498">
        <v>584.27368380550843</v>
      </c>
      <c r="BR153" s="496">
        <v>1506.6186746425778</v>
      </c>
      <c r="BS153" s="482">
        <v>1702.8960427382121</v>
      </c>
      <c r="BT153" s="482">
        <v>74.998244839634779</v>
      </c>
      <c r="BU153" s="482">
        <v>527.71896598614239</v>
      </c>
      <c r="BV153" s="483">
        <v>410.90552178386088</v>
      </c>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row>
    <row r="154" s="603" customFormat="true" ht="15" customHeight="true" x14ac:dyDescent="0.2">
      <c r="A154" s="1133"/>
      <c r="B154" s="428" t="s">
        <v>313</v>
      </c>
      <c r="C154" s="169">
        <v>93.128787853656988</v>
      </c>
      <c r="D154" s="168">
        <v>95.200081244866482</v>
      </c>
      <c r="E154" s="168">
        <v>94.190875137362411</v>
      </c>
      <c r="F154" s="168">
        <v>92.858928167013161</v>
      </c>
      <c r="G154" s="167">
        <v>88.11070067174019</v>
      </c>
      <c r="H154" s="166">
        <v>92.1871432562303</v>
      </c>
      <c r="I154" s="168">
        <v>92.445496766407658</v>
      </c>
      <c r="J154" s="168">
        <v>90.634777446711922</v>
      </c>
      <c r="K154" s="168">
        <v>89.690721807296796</v>
      </c>
      <c r="L154" s="165">
        <v>85.843890733928745</v>
      </c>
      <c r="M154" s="169">
        <v>92.400458559370165</v>
      </c>
      <c r="N154" s="168">
        <v>96.555201458654309</v>
      </c>
      <c r="O154" s="168">
        <v>96.410047051082287</v>
      </c>
      <c r="P154" s="168">
        <v>95.206803103320169</v>
      </c>
      <c r="Q154" s="167">
        <v>92.211002211341182</v>
      </c>
      <c r="R154" s="166">
        <v>82.754674603557561</v>
      </c>
      <c r="S154" s="168">
        <v>90.729194737206768</v>
      </c>
      <c r="T154" s="168">
        <v>98.113589051079785</v>
      </c>
      <c r="U154" s="168">
        <v>92.562258880903755</v>
      </c>
      <c r="V154" s="165">
        <v>90.594693409040147</v>
      </c>
      <c r="W154" s="885"/>
      <c r="X154" s="885"/>
      <c r="Y154" s="885"/>
      <c r="Z154" s="885"/>
      <c r="AA154" s="885"/>
      <c r="AB154" s="885"/>
      <c r="AC154" s="885"/>
      <c r="AD154" s="885"/>
      <c r="AE154" s="885"/>
      <c r="AF154" s="885"/>
      <c r="AG154" s="885"/>
      <c r="AH154" s="885"/>
      <c r="AI154" s="885"/>
      <c r="AJ154" s="885"/>
      <c r="AK154" s="885"/>
      <c r="AL154" s="885"/>
      <c r="AM154" s="885"/>
      <c r="AN154" s="885"/>
      <c r="AO154" s="885"/>
      <c r="AP154" s="885"/>
      <c r="AQ154" s="885"/>
      <c r="AR154" s="885"/>
      <c r="AS154" s="885"/>
      <c r="AT154" s="885"/>
      <c r="AU154" s="885"/>
      <c r="AV154" s="885"/>
      <c r="AW154" s="885"/>
      <c r="AX154" s="885"/>
      <c r="AY154" s="885"/>
      <c r="AZ154" s="395"/>
      <c r="BA154" s="1124"/>
      <c r="BB154" s="643" t="s">
        <v>313</v>
      </c>
      <c r="BC154" s="497">
        <v>14739.233307805946</v>
      </c>
      <c r="BD154" s="484">
        <v>15030.36221407111</v>
      </c>
      <c r="BE154" s="484">
        <v>14884.631997213161</v>
      </c>
      <c r="BF154" s="484">
        <v>14683.397846613594</v>
      </c>
      <c r="BG154" s="501">
        <v>13924.346235602732</v>
      </c>
      <c r="BH154" s="497">
        <v>6161.9286933380799</v>
      </c>
      <c r="BI154" s="484">
        <v>6177.290445775694</v>
      </c>
      <c r="BJ154" s="484">
        <v>6062.5293552003859</v>
      </c>
      <c r="BK154" s="484">
        <v>5996.3104388435022</v>
      </c>
      <c r="BL154" s="501">
        <v>5737.5853376392033</v>
      </c>
      <c r="BM154" s="497">
        <v>8423.6418354865509</v>
      </c>
      <c r="BN154" s="484">
        <v>8812.9076092183695</v>
      </c>
      <c r="BO154" s="484">
        <v>8793.9787600057534</v>
      </c>
      <c r="BP154" s="484">
        <v>8680.4884274961278</v>
      </c>
      <c r="BQ154" s="501">
        <v>8415.3106983027465</v>
      </c>
      <c r="BR154" s="497">
        <v>7334.1141727996292</v>
      </c>
      <c r="BS154" s="484">
        <v>17754.260046111816</v>
      </c>
      <c r="BT154" s="484">
        <v>27149.26227757625</v>
      </c>
      <c r="BU154" s="484">
        <v>11755.001728172472</v>
      </c>
      <c r="BV154" s="485">
        <v>9269.3333766462765</v>
      </c>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row>
    <row r="155" s="603" customFormat="true" ht="15" customHeight="true" x14ac:dyDescent="0.2">
      <c r="A155" s="1133"/>
      <c r="B155" s="428" t="s">
        <v>314</v>
      </c>
      <c r="C155" s="169">
        <v>2.6575704897663806</v>
      </c>
      <c r="D155" s="168">
        <v>0.98636281339517062</v>
      </c>
      <c r="E155" s="168">
        <v>1.1362129494390043</v>
      </c>
      <c r="F155" s="168">
        <v>1.3237616367963179</v>
      </c>
      <c r="G155" s="167">
        <v>0.4890619522795363</v>
      </c>
      <c r="H155" s="166">
        <v>1.7066180589451121</v>
      </c>
      <c r="I155" s="168">
        <v>0.59073933228125319</v>
      </c>
      <c r="J155" s="168">
        <v>0.59827223466273227</v>
      </c>
      <c r="K155" s="168">
        <v>0.53959196866941628</v>
      </c>
      <c r="L155" s="165">
        <v>0.12642393282226713</v>
      </c>
      <c r="M155" s="169">
        <v>3.3428933390204945</v>
      </c>
      <c r="N155" s="168">
        <v>1.1958038046070798</v>
      </c>
      <c r="O155" s="168">
        <v>0.82437937924907212</v>
      </c>
      <c r="P155" s="168">
        <v>2.1750119944625408</v>
      </c>
      <c r="Q155" s="167">
        <v>1.2820905766487565</v>
      </c>
      <c r="R155" s="166">
        <v>0.23623942868102274</v>
      </c>
      <c r="S155" s="168">
        <v>0.39776451820799658</v>
      </c>
      <c r="T155" s="168">
        <v>0.75514310454312894</v>
      </c>
      <c r="U155" s="168">
        <v>2.8236123407246296</v>
      </c>
      <c r="V155" s="165">
        <v>3.6766131703773479</v>
      </c>
      <c r="W155" s="885"/>
      <c r="X155" s="885"/>
      <c r="Y155" s="885"/>
      <c r="Z155" s="885"/>
      <c r="AA155" s="885"/>
      <c r="AB155" s="885"/>
      <c r="AC155" s="885"/>
      <c r="AD155" s="885"/>
      <c r="AE155" s="885"/>
      <c r="AF155" s="885"/>
      <c r="AG155" s="885"/>
      <c r="AH155" s="885"/>
      <c r="AI155" s="885"/>
      <c r="AJ155" s="885"/>
      <c r="AK155" s="885"/>
      <c r="AL155" s="885"/>
      <c r="AM155" s="885"/>
      <c r="AN155" s="885"/>
      <c r="AO155" s="885"/>
      <c r="AP155" s="885"/>
      <c r="AQ155" s="885"/>
      <c r="AR155" s="885"/>
      <c r="AS155" s="885"/>
      <c r="AT155" s="885"/>
      <c r="AU155" s="885"/>
      <c r="AV155" s="885"/>
      <c r="AW155" s="885"/>
      <c r="AX155" s="885"/>
      <c r="AY155" s="885"/>
      <c r="AZ155" s="395"/>
      <c r="BA155" s="1124"/>
      <c r="BB155" s="643" t="s">
        <v>314</v>
      </c>
      <c r="BC155" s="497">
        <v>420.60626346989056</v>
      </c>
      <c r="BD155" s="484">
        <v>155.72875743337752</v>
      </c>
      <c r="BE155" s="484">
        <v>179.55148625813399</v>
      </c>
      <c r="BF155" s="484">
        <v>209.32094684751678</v>
      </c>
      <c r="BG155" s="501">
        <v>77.287638190172942</v>
      </c>
      <c r="BH155" s="497">
        <v>114.07294352048507</v>
      </c>
      <c r="BI155" s="484">
        <v>39.473728422549989</v>
      </c>
      <c r="BJ155" s="484">
        <v>40.018225754199513</v>
      </c>
      <c r="BK155" s="484">
        <v>36.074645060837355</v>
      </c>
      <c r="BL155" s="501">
        <v>8.4498512018285155</v>
      </c>
      <c r="BM155" s="497">
        <v>304.75320816778321</v>
      </c>
      <c r="BN155" s="484">
        <v>109.14490663940752</v>
      </c>
      <c r="BO155" s="484">
        <v>75.195220550633323</v>
      </c>
      <c r="BP155" s="484">
        <v>198.30690488691499</v>
      </c>
      <c r="BQ155" s="501">
        <v>117.00545799445217</v>
      </c>
      <c r="BR155" s="497">
        <v>20.936665516041952</v>
      </c>
      <c r="BS155" s="484">
        <v>77.836188382757868</v>
      </c>
      <c r="BT155" s="484">
        <v>208.95758070445348</v>
      </c>
      <c r="BU155" s="484">
        <v>358.58640817758601</v>
      </c>
      <c r="BV155" s="485">
        <v>376.17824941825262</v>
      </c>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row>
    <row r="156" s="603" customFormat="true" ht="15" customHeight="true" x14ac:dyDescent="0.2">
      <c r="A156" s="1133"/>
      <c r="B156" s="428" t="s">
        <v>315</v>
      </c>
      <c r="C156" s="169">
        <v>0.95468851281533362</v>
      </c>
      <c r="D156" s="168">
        <v>0.14139076393454747</v>
      </c>
      <c r="E156" s="168">
        <v>0.19907711692429353</v>
      </c>
      <c r="F156" s="168">
        <v>3.4031508592191777E-2</v>
      </c>
      <c r="G156" s="167">
        <v>4.3990570591980653E-3</v>
      </c>
      <c r="H156" s="166">
        <v>0.34125285777058123</v>
      </c>
      <c r="I156" s="168">
        <v>0.12440384032397989</v>
      </c>
      <c r="J156" s="168">
        <v>6.3181431002245575E-2</v>
      </c>
      <c r="K156" s="168">
        <v>2.7675705217210647E-2</v>
      </c>
      <c r="L156" s="165">
        <v>0</v>
      </c>
      <c r="M156" s="169">
        <v>1.4856855473356438</v>
      </c>
      <c r="N156" s="168">
        <v>0.13226500393268914</v>
      </c>
      <c r="O156" s="168">
        <v>0.28769220132817558</v>
      </c>
      <c r="P156" s="168">
        <v>0</v>
      </c>
      <c r="Q156" s="167">
        <v>0</v>
      </c>
      <c r="R156" s="166">
        <v>0</v>
      </c>
      <c r="S156" s="168">
        <v>0.11409621033809517</v>
      </c>
      <c r="T156" s="168">
        <v>0.66458103775491084</v>
      </c>
      <c r="U156" s="168">
        <v>1.8626735730317423E-2</v>
      </c>
      <c r="V156" s="165">
        <v>2.3110040031982373E-2</v>
      </c>
      <c r="W156" s="885"/>
      <c r="X156" s="885"/>
      <c r="Y156" s="885"/>
      <c r="Z156" s="885"/>
      <c r="AA156" s="885"/>
      <c r="AB156" s="885"/>
      <c r="AC156" s="885"/>
      <c r="AD156" s="885"/>
      <c r="AE156" s="885"/>
      <c r="AF156" s="885"/>
      <c r="AG156" s="885"/>
      <c r="AH156" s="885"/>
      <c r="AI156" s="885"/>
      <c r="AJ156" s="885"/>
      <c r="AK156" s="885"/>
      <c r="AL156" s="885"/>
      <c r="AM156" s="885"/>
      <c r="AN156" s="885"/>
      <c r="AO156" s="885"/>
      <c r="AP156" s="885"/>
      <c r="AQ156" s="885"/>
      <c r="AR156" s="885"/>
      <c r="AS156" s="885"/>
      <c r="AT156" s="885"/>
      <c r="AU156" s="885"/>
      <c r="AV156" s="885"/>
      <c r="AW156" s="885"/>
      <c r="AX156" s="885"/>
      <c r="AY156" s="885"/>
      <c r="AZ156" s="395"/>
      <c r="BA156" s="1124"/>
      <c r="BB156" s="643" t="s">
        <v>315</v>
      </c>
      <c r="BC156" s="497">
        <v>151.09588614832307</v>
      </c>
      <c r="BD156" s="484">
        <v>22.323031323831632</v>
      </c>
      <c r="BE156" s="484">
        <v>31.459412816400146</v>
      </c>
      <c r="BF156" s="484">
        <v>5.38126155280254</v>
      </c>
      <c r="BG156" s="501">
        <v>0.69519358188570446</v>
      </c>
      <c r="BH156" s="497">
        <v>22.809859398024582</v>
      </c>
      <c r="BI156" s="484">
        <v>8.3127754312676441</v>
      </c>
      <c r="BJ156" s="484">
        <v>4.2261843736515692</v>
      </c>
      <c r="BK156" s="484">
        <v>1.8502707610366753</v>
      </c>
      <c r="BL156" s="501">
        <v>0</v>
      </c>
      <c r="BM156" s="497">
        <v>135.4417837967012</v>
      </c>
      <c r="BN156" s="484">
        <v>12.072257547832155</v>
      </c>
      <c r="BO156" s="484">
        <v>26.241654114729258</v>
      </c>
      <c r="BP156" s="484">
        <v>0</v>
      </c>
      <c r="BQ156" s="501">
        <v>0</v>
      </c>
      <c r="BR156" s="497">
        <v>0</v>
      </c>
      <c r="BS156" s="484">
        <v>22.326813265407552</v>
      </c>
      <c r="BT156" s="484">
        <v>183.89791947493035</v>
      </c>
      <c r="BU156" s="484">
        <v>2.3655139075831872</v>
      </c>
      <c r="BV156" s="485">
        <v>2.3645387753220213</v>
      </c>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row>
    <row r="157" s="603" customFormat="true" ht="15" customHeight="true" x14ac:dyDescent="0.2">
      <c r="A157" s="1133"/>
      <c r="B157" s="428" t="s">
        <v>382</v>
      </c>
      <c r="C157" s="169">
        <v>0</v>
      </c>
      <c r="D157" s="168">
        <v>2.8876208395703162E-2</v>
      </c>
      <c r="E157" s="168">
        <v>0</v>
      </c>
      <c r="F157" s="168">
        <v>3.6920086561913742E-2</v>
      </c>
      <c r="G157" s="167">
        <v>1.1334993238514134E-2</v>
      </c>
      <c r="H157" s="166">
        <v>1.2389940467325965E-2</v>
      </c>
      <c r="I157" s="168">
        <v>5.5833825111703921E-2</v>
      </c>
      <c r="J157" s="168">
        <v>4.108650930108094E-3</v>
      </c>
      <c r="K157" s="168">
        <v>6.9108970490430821E-3</v>
      </c>
      <c r="L157" s="165">
        <v>1.9888037593618929E-2</v>
      </c>
      <c r="M157" s="169">
        <v>0</v>
      </c>
      <c r="N157" s="168">
        <v>0</v>
      </c>
      <c r="O157" s="168">
        <v>0</v>
      </c>
      <c r="P157" s="168">
        <v>0</v>
      </c>
      <c r="Q157" s="167">
        <v>6.0958855604501525E-2</v>
      </c>
      <c r="R157" s="166">
        <v>0</v>
      </c>
      <c r="S157" s="168">
        <v>2.3017012199151258E-2</v>
      </c>
      <c r="T157" s="168">
        <v>2.4908372747052213E-2</v>
      </c>
      <c r="U157" s="168">
        <v>0</v>
      </c>
      <c r="V157" s="165">
        <v>7.7389500280382363E-3</v>
      </c>
      <c r="W157" s="885"/>
      <c r="X157" s="885"/>
      <c r="Y157" s="885"/>
      <c r="Z157" s="885"/>
      <c r="AA157" s="885"/>
      <c r="AB157" s="885"/>
      <c r="AC157" s="885"/>
      <c r="AD157" s="885"/>
      <c r="AE157" s="885"/>
      <c r="AF157" s="885"/>
      <c r="AG157" s="885"/>
      <c r="AH157" s="885"/>
      <c r="AI157" s="885"/>
      <c r="AJ157" s="885"/>
      <c r="AK157" s="885"/>
      <c r="AL157" s="885"/>
      <c r="AM157" s="885"/>
      <c r="AN157" s="885"/>
      <c r="AO157" s="885"/>
      <c r="AP157" s="885"/>
      <c r="AQ157" s="885"/>
      <c r="AR157" s="885"/>
      <c r="AS157" s="885"/>
      <c r="AT157" s="885"/>
      <c r="AU157" s="885"/>
      <c r="AV157" s="885"/>
      <c r="AW157" s="885"/>
      <c r="AX157" s="885"/>
      <c r="AY157" s="885"/>
      <c r="AZ157" s="395"/>
      <c r="BA157" s="1124"/>
      <c r="BB157" s="643" t="s">
        <v>382</v>
      </c>
      <c r="BC157" s="497">
        <v>0</v>
      </c>
      <c r="BD157" s="484">
        <v>4.5590283735164734</v>
      </c>
      <c r="BE157" s="484">
        <v>0</v>
      </c>
      <c r="BF157" s="484">
        <v>5.8380204275561471</v>
      </c>
      <c r="BG157" s="501">
        <v>1.791296281019229</v>
      </c>
      <c r="BH157" s="497">
        <v>0.82816244193798438</v>
      </c>
      <c r="BI157" s="484">
        <v>3.7308659315784887</v>
      </c>
      <c r="BJ157" s="484">
        <v>0.27482625958558404</v>
      </c>
      <c r="BK157" s="484">
        <v>0.46203089106568479</v>
      </c>
      <c r="BL157" s="501">
        <v>1.3292653899535443</v>
      </c>
      <c r="BM157" s="497">
        <v>0</v>
      </c>
      <c r="BN157" s="484">
        <v>0</v>
      </c>
      <c r="BO157" s="484">
        <v>0</v>
      </c>
      <c r="BP157" s="484">
        <v>0</v>
      </c>
      <c r="BQ157" s="501">
        <v>5.563194167970563</v>
      </c>
      <c r="BR157" s="497">
        <v>0</v>
      </c>
      <c r="BS157" s="484">
        <v>4.5040631215993567</v>
      </c>
      <c r="BT157" s="484">
        <v>6.8924595579241075</v>
      </c>
      <c r="BU157" s="484">
        <v>0</v>
      </c>
      <c r="BV157" s="485">
        <v>0.79182240256838565</v>
      </c>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row>
    <row r="158" s="603" customFormat="true" ht="15" customHeight="true" x14ac:dyDescent="0.2">
      <c r="A158" s="1133"/>
      <c r="B158" s="428" t="s">
        <v>383</v>
      </c>
      <c r="C158" s="169">
        <v>2.4885069939148918E-2</v>
      </c>
      <c r="D158" s="168">
        <v>4.334219846359632E-2</v>
      </c>
      <c r="E158" s="168">
        <v>7.9040787579740146E-2</v>
      </c>
      <c r="F158" s="168">
        <v>0.14133955092607792</v>
      </c>
      <c r="G158" s="167">
        <v>5.7120467730186426E-2</v>
      </c>
      <c r="H158" s="166">
        <v>0.15551885359531828</v>
      </c>
      <c r="I158" s="168">
        <v>0.18692537805940113</v>
      </c>
      <c r="J158" s="168">
        <v>0.30706140066844334</v>
      </c>
      <c r="K158" s="168">
        <v>0.12271962496361061</v>
      </c>
      <c r="L158" s="165">
        <v>3.9388395098270808E-2</v>
      </c>
      <c r="M158" s="169">
        <v>4.2376074366151451E-3</v>
      </c>
      <c r="N158" s="168">
        <v>0</v>
      </c>
      <c r="O158" s="168">
        <v>0</v>
      </c>
      <c r="P158" s="168">
        <v>0</v>
      </c>
      <c r="Q158" s="167">
        <v>0</v>
      </c>
      <c r="R158" s="166">
        <v>0</v>
      </c>
      <c r="S158" s="168">
        <v>0</v>
      </c>
      <c r="T158" s="168">
        <v>0</v>
      </c>
      <c r="U158" s="168">
        <v>0</v>
      </c>
      <c r="V158" s="165">
        <v>0.53411004805852313</v>
      </c>
      <c r="W158" s="885"/>
      <c r="X158" s="885"/>
      <c r="Y158" s="885"/>
      <c r="Z158" s="885"/>
      <c r="AA158" s="885"/>
      <c r="AB158" s="885"/>
      <c r="AC158" s="885"/>
      <c r="AD158" s="885"/>
      <c r="AE158" s="885"/>
      <c r="AF158" s="885"/>
      <c r="AG158" s="885"/>
      <c r="AH158" s="885"/>
      <c r="AI158" s="885"/>
      <c r="AJ158" s="885"/>
      <c r="AK158" s="885"/>
      <c r="AL158" s="885"/>
      <c r="AM158" s="885"/>
      <c r="AN158" s="885"/>
      <c r="AO158" s="885"/>
      <c r="AP158" s="885"/>
      <c r="AQ158" s="885"/>
      <c r="AR158" s="885"/>
      <c r="AS158" s="885"/>
      <c r="AT158" s="885"/>
      <c r="AU158" s="885"/>
      <c r="AV158" s="885"/>
      <c r="AW158" s="885"/>
      <c r="AX158" s="885"/>
      <c r="AY158" s="885"/>
      <c r="AZ158" s="395"/>
      <c r="BA158" s="1124"/>
      <c r="BB158" s="643" t="s">
        <v>383</v>
      </c>
      <c r="BC158" s="497">
        <v>3.9384905588007304</v>
      </c>
      <c r="BD158" s="484">
        <v>6.8429452322251816</v>
      </c>
      <c r="BE158" s="484">
        <v>12.490520277878305</v>
      </c>
      <c r="BF158" s="484">
        <v>22.349437998860534</v>
      </c>
      <c r="BG158" s="501">
        <v>9.0268850860447962</v>
      </c>
      <c r="BH158" s="497">
        <v>10.395116417269726</v>
      </c>
      <c r="BI158" s="484">
        <v>12.490520277878305</v>
      </c>
      <c r="BJ158" s="484">
        <v>20.539232376842119</v>
      </c>
      <c r="BK158" s="484">
        <v>8.2044714703187012</v>
      </c>
      <c r="BL158" s="501">
        <v>2.6326192377445095</v>
      </c>
      <c r="BM158" s="497">
        <v>0.38631937375618558</v>
      </c>
      <c r="BN158" s="484">
        <v>0</v>
      </c>
      <c r="BO158" s="484">
        <v>0</v>
      </c>
      <c r="BP158" s="484">
        <v>0</v>
      </c>
      <c r="BQ158" s="501">
        <v>0</v>
      </c>
      <c r="BR158" s="497">
        <v>0</v>
      </c>
      <c r="BS158" s="484">
        <v>0</v>
      </c>
      <c r="BT158" s="484">
        <v>0</v>
      </c>
      <c r="BU158" s="484">
        <v>0</v>
      </c>
      <c r="BV158" s="485">
        <v>54.648279153809547</v>
      </c>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row>
    <row r="159" s="603" customFormat="true" ht="15" customHeight="true" x14ac:dyDescent="0.2">
      <c r="A159" s="1133"/>
      <c r="B159" s="428" t="s">
        <v>317</v>
      </c>
      <c r="C159" s="169">
        <v>0</v>
      </c>
      <c r="D159" s="168">
        <v>5.3344760083621968E-2</v>
      </c>
      <c r="E159" s="168">
        <v>1.6345349185963773E-3</v>
      </c>
      <c r="F159" s="168">
        <v>0</v>
      </c>
      <c r="G159" s="167">
        <v>2.9865978952136874E-2</v>
      </c>
      <c r="H159" s="166">
        <v>0</v>
      </c>
      <c r="I159" s="168">
        <v>0</v>
      </c>
      <c r="J159" s="168">
        <v>0</v>
      </c>
      <c r="K159" s="168">
        <v>1.0871486004437353E-2</v>
      </c>
      <c r="L159" s="165">
        <v>0</v>
      </c>
      <c r="M159" s="169">
        <v>0</v>
      </c>
      <c r="N159" s="168">
        <v>9.2274213264740043E-2</v>
      </c>
      <c r="O159" s="168">
        <v>2.8317855094566191E-3</v>
      </c>
      <c r="P159" s="168">
        <v>0</v>
      </c>
      <c r="Q159" s="167">
        <v>4.3753133799567273E-2</v>
      </c>
      <c r="R159" s="166">
        <v>0</v>
      </c>
      <c r="S159" s="168">
        <v>0</v>
      </c>
      <c r="T159" s="168">
        <v>0</v>
      </c>
      <c r="U159" s="168">
        <v>0</v>
      </c>
      <c r="V159" s="165">
        <v>0.13096868874527726</v>
      </c>
      <c r="W159" s="885"/>
      <c r="X159" s="885"/>
      <c r="Y159" s="885"/>
      <c r="Z159" s="885"/>
      <c r="AA159" s="885"/>
      <c r="AB159" s="885"/>
      <c r="AC159" s="885"/>
      <c r="AD159" s="885"/>
      <c r="AE159" s="885"/>
      <c r="AF159" s="885"/>
      <c r="AG159" s="885"/>
      <c r="AH159" s="885"/>
      <c r="AI159" s="885"/>
      <c r="AJ159" s="885"/>
      <c r="AK159" s="885"/>
      <c r="AL159" s="885"/>
      <c r="AM159" s="885"/>
      <c r="AN159" s="885"/>
      <c r="AO159" s="885"/>
      <c r="AP159" s="885"/>
      <c r="AQ159" s="885"/>
      <c r="AR159" s="885"/>
      <c r="AS159" s="885"/>
      <c r="AT159" s="885"/>
      <c r="AU159" s="885"/>
      <c r="AV159" s="885"/>
      <c r="AW159" s="885"/>
      <c r="AX159" s="885"/>
      <c r="AY159" s="885"/>
      <c r="AZ159" s="395"/>
      <c r="BA159" s="1124"/>
      <c r="BB159" s="643" t="s">
        <v>317</v>
      </c>
      <c r="BC159" s="497">
        <v>0</v>
      </c>
      <c r="BD159" s="484">
        <v>8.4221678783787368</v>
      </c>
      <c r="BE159" s="484">
        <v>0.25829944476491179</v>
      </c>
      <c r="BF159" s="484">
        <v>0</v>
      </c>
      <c r="BG159" s="501">
        <v>4.7197925839234411</v>
      </c>
      <c r="BH159" s="497">
        <v>0</v>
      </c>
      <c r="BI159" s="484">
        <v>0</v>
      </c>
      <c r="BJ159" s="484">
        <v>0</v>
      </c>
      <c r="BK159" s="484">
        <v>0.72681770979844318</v>
      </c>
      <c r="BL159" s="501">
        <v>0</v>
      </c>
      <c r="BM159" s="497">
        <v>0</v>
      </c>
      <c r="BN159" s="484">
        <v>8.4221678783787368</v>
      </c>
      <c r="BO159" s="484">
        <v>0.25829944476491179</v>
      </c>
      <c r="BP159" s="484">
        <v>0</v>
      </c>
      <c r="BQ159" s="501">
        <v>3.9929748741249975</v>
      </c>
      <c r="BR159" s="497">
        <v>0</v>
      </c>
      <c r="BS159" s="484">
        <v>0</v>
      </c>
      <c r="BT159" s="484">
        <v>0</v>
      </c>
      <c r="BU159" s="484">
        <v>0</v>
      </c>
      <c r="BV159" s="485">
        <v>13.40025990706709</v>
      </c>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row>
    <row r="160" s="603" customFormat="true" ht="15" customHeight="true" x14ac:dyDescent="0.2">
      <c r="A160" s="1133"/>
      <c r="B160" s="428" t="s">
        <v>384</v>
      </c>
      <c r="C160" s="169">
        <v>1.2031883009396175E-2</v>
      </c>
      <c r="D160" s="168">
        <v>0</v>
      </c>
      <c r="E160" s="168">
        <v>2.7596085478256975E-2</v>
      </c>
      <c r="F160" s="168">
        <v>0</v>
      </c>
      <c r="G160" s="167">
        <v>0</v>
      </c>
      <c r="H160" s="166">
        <v>7.1618720999288323E-3</v>
      </c>
      <c r="I160" s="168">
        <v>0</v>
      </c>
      <c r="J160" s="168">
        <v>6.5195522375891268E-2</v>
      </c>
      <c r="K160" s="168">
        <v>0</v>
      </c>
      <c r="L160" s="165">
        <v>0</v>
      </c>
      <c r="M160" s="169">
        <v>1.5637030755199767E-2</v>
      </c>
      <c r="N160" s="168">
        <v>0</v>
      </c>
      <c r="O160" s="168">
        <v>0</v>
      </c>
      <c r="P160" s="168">
        <v>0</v>
      </c>
      <c r="Q160" s="167">
        <v>0</v>
      </c>
      <c r="R160" s="166">
        <v>0</v>
      </c>
      <c r="S160" s="168">
        <v>0</v>
      </c>
      <c r="T160" s="168">
        <v>0</v>
      </c>
      <c r="U160" s="168">
        <v>3.7695032267875631E-3</v>
      </c>
      <c r="V160" s="165">
        <v>5.6554392463232787E-2</v>
      </c>
      <c r="W160" s="885"/>
      <c r="X160" s="885"/>
      <c r="Y160" s="885"/>
      <c r="Z160" s="885"/>
      <c r="AA160" s="885"/>
      <c r="AB160" s="885"/>
      <c r="AC160" s="885"/>
      <c r="AD160" s="885"/>
      <c r="AE160" s="885"/>
      <c r="AF160" s="885"/>
      <c r="AG160" s="885"/>
      <c r="AH160" s="885"/>
      <c r="AI160" s="885"/>
      <c r="AJ160" s="885"/>
      <c r="AK160" s="885"/>
      <c r="AL160" s="885"/>
      <c r="AM160" s="885"/>
      <c r="AN160" s="885"/>
      <c r="AO160" s="885"/>
      <c r="AP160" s="885"/>
      <c r="AQ160" s="885"/>
      <c r="AR160" s="885"/>
      <c r="AS160" s="885"/>
      <c r="AT160" s="885"/>
      <c r="AU160" s="885"/>
      <c r="AV160" s="885"/>
      <c r="AW160" s="885"/>
      <c r="AX160" s="885"/>
      <c r="AY160" s="885"/>
      <c r="AZ160" s="395"/>
      <c r="BA160" s="1124"/>
      <c r="BB160" s="643" t="s">
        <v>384</v>
      </c>
      <c r="BC160" s="497">
        <v>1.9042525398955108</v>
      </c>
      <c r="BD160" s="484">
        <v>0</v>
      </c>
      <c r="BE160" s="484">
        <v>4.3609062587906591</v>
      </c>
      <c r="BF160" s="484">
        <v>0</v>
      </c>
      <c r="BG160" s="501">
        <v>0</v>
      </c>
      <c r="BH160" s="497">
        <v>0.47871041049519031</v>
      </c>
      <c r="BI160" s="484">
        <v>0</v>
      </c>
      <c r="BJ160" s="484">
        <v>4.3609062587906591</v>
      </c>
      <c r="BK160" s="484">
        <v>0</v>
      </c>
      <c r="BL160" s="501">
        <v>0</v>
      </c>
      <c r="BM160" s="497">
        <v>1.4255421294003205</v>
      </c>
      <c r="BN160" s="484">
        <v>0</v>
      </c>
      <c r="BO160" s="484">
        <v>0</v>
      </c>
      <c r="BP160" s="484">
        <v>0</v>
      </c>
      <c r="BQ160" s="501">
        <v>0</v>
      </c>
      <c r="BR160" s="497">
        <v>0</v>
      </c>
      <c r="BS160" s="484">
        <v>0</v>
      </c>
      <c r="BT160" s="484">
        <v>0</v>
      </c>
      <c r="BU160" s="484">
        <v>0.47871041049519031</v>
      </c>
      <c r="BV160" s="485">
        <v>5.7864483881909798</v>
      </c>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row>
    <row r="161" s="603" customFormat="true" ht="15" customHeight="true" x14ac:dyDescent="0.2">
      <c r="A161" s="1133"/>
      <c r="B161" s="428" t="s">
        <v>385</v>
      </c>
      <c r="C161" s="169">
        <v>2.9711147942458885E-2</v>
      </c>
      <c r="D161" s="168">
        <v>7.7547648873248567E-2</v>
      </c>
      <c r="E161" s="168">
        <v>0</v>
      </c>
      <c r="F161" s="168">
        <v>0</v>
      </c>
      <c r="G161" s="167">
        <v>0</v>
      </c>
      <c r="H161" s="166">
        <v>0</v>
      </c>
      <c r="I161" s="168">
        <v>0</v>
      </c>
      <c r="J161" s="168">
        <v>0</v>
      </c>
      <c r="K161" s="168">
        <v>0</v>
      </c>
      <c r="L161" s="165">
        <v>0</v>
      </c>
      <c r="M161" s="169">
        <v>5.1580388468719242E-2</v>
      </c>
      <c r="N161" s="168">
        <v>0.13413966580958078</v>
      </c>
      <c r="O161" s="168">
        <v>0</v>
      </c>
      <c r="P161" s="168">
        <v>0</v>
      </c>
      <c r="Q161" s="167">
        <v>0</v>
      </c>
      <c r="R161" s="166">
        <v>0</v>
      </c>
      <c r="S161" s="168">
        <v>4.3710884314641252E-3</v>
      </c>
      <c r="T161" s="168">
        <v>0</v>
      </c>
      <c r="U161" s="168">
        <v>0.12669973698526993</v>
      </c>
      <c r="V161" s="165">
        <v>0</v>
      </c>
      <c r="W161" s="885"/>
      <c r="X161" s="885"/>
      <c r="Y161" s="885"/>
      <c r="Z161" s="885"/>
      <c r="AA161" s="885"/>
      <c r="AB161" s="885"/>
      <c r="AC161" s="885"/>
      <c r="AD161" s="885"/>
      <c r="AE161" s="885"/>
      <c r="AF161" s="885"/>
      <c r="AG161" s="885"/>
      <c r="AH161" s="885"/>
      <c r="AI161" s="885"/>
      <c r="AJ161" s="885"/>
      <c r="AK161" s="885"/>
      <c r="AL161" s="885"/>
      <c r="AM161" s="885"/>
      <c r="AN161" s="885"/>
      <c r="AO161" s="885"/>
      <c r="AP161" s="885"/>
      <c r="AQ161" s="885"/>
      <c r="AR161" s="885"/>
      <c r="AS161" s="885"/>
      <c r="AT161" s="885"/>
      <c r="AU161" s="885"/>
      <c r="AV161" s="885"/>
      <c r="AW161" s="885"/>
      <c r="AX161" s="885"/>
      <c r="AY161" s="885"/>
      <c r="AZ161" s="395"/>
      <c r="BA161" s="1124"/>
      <c r="BB161" s="643" t="s">
        <v>385</v>
      </c>
      <c r="BC161" s="497">
        <v>4.7023004535910946</v>
      </c>
      <c r="BD161" s="484">
        <v>12.243364041008956</v>
      </c>
      <c r="BE161" s="484">
        <v>0</v>
      </c>
      <c r="BF161" s="484">
        <v>0</v>
      </c>
      <c r="BG161" s="501">
        <v>0</v>
      </c>
      <c r="BH161" s="497">
        <v>0</v>
      </c>
      <c r="BI161" s="484">
        <v>0</v>
      </c>
      <c r="BJ161" s="484">
        <v>0</v>
      </c>
      <c r="BK161" s="484">
        <v>0</v>
      </c>
      <c r="BL161" s="501">
        <v>0</v>
      </c>
      <c r="BM161" s="497">
        <v>4.7023004535910946</v>
      </c>
      <c r="BN161" s="484">
        <v>12.243364041008956</v>
      </c>
      <c r="BO161" s="484">
        <v>0</v>
      </c>
      <c r="BP161" s="484">
        <v>0</v>
      </c>
      <c r="BQ161" s="501">
        <v>0</v>
      </c>
      <c r="BR161" s="497">
        <v>0</v>
      </c>
      <c r="BS161" s="484">
        <v>0.85535246864634851</v>
      </c>
      <c r="BT161" s="484">
        <v>0</v>
      </c>
      <c r="BU161" s="484">
        <v>16.090312025953704</v>
      </c>
      <c r="BV161" s="485">
        <v>0</v>
      </c>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row>
    <row r="162" s="603" customFormat="true" ht="15" customHeight="true" x14ac:dyDescent="0.2">
      <c r="A162" s="1133"/>
      <c r="B162" s="428" t="s">
        <v>386</v>
      </c>
      <c r="C162" s="169">
        <v>4.6345010575244719E-2</v>
      </c>
      <c r="D162" s="168">
        <v>0</v>
      </c>
      <c r="E162" s="168">
        <v>0</v>
      </c>
      <c r="F162" s="168">
        <v>0</v>
      </c>
      <c r="G162" s="167">
        <v>0</v>
      </c>
      <c r="H162" s="166">
        <v>2.220269089541441E-2</v>
      </c>
      <c r="I162" s="168">
        <v>0</v>
      </c>
      <c r="J162" s="168">
        <v>0</v>
      </c>
      <c r="K162" s="168">
        <v>0</v>
      </c>
      <c r="L162" s="165">
        <v>0</v>
      </c>
      <c r="M162" s="169">
        <v>0</v>
      </c>
      <c r="N162" s="168">
        <v>6.4102390345277899E-2</v>
      </c>
      <c r="O162" s="168">
        <v>0</v>
      </c>
      <c r="P162" s="168">
        <v>0</v>
      </c>
      <c r="Q162" s="167">
        <v>0</v>
      </c>
      <c r="R162" s="166">
        <v>0</v>
      </c>
      <c r="S162" s="168">
        <v>0</v>
      </c>
      <c r="T162" s="168">
        <v>0</v>
      </c>
      <c r="U162" s="168">
        <v>0</v>
      </c>
      <c r="V162" s="165">
        <v>7.1688284224441567E-2</v>
      </c>
      <c r="W162" s="885"/>
      <c r="X162" s="885"/>
      <c r="Y162" s="885"/>
      <c r="Z162" s="885"/>
      <c r="AA162" s="885"/>
      <c r="AB162" s="885"/>
      <c r="AC162" s="885"/>
      <c r="AD162" s="885"/>
      <c r="AE162" s="885"/>
      <c r="AF162" s="885"/>
      <c r="AG162" s="885"/>
      <c r="AH162" s="885"/>
      <c r="AI162" s="885"/>
      <c r="AJ162" s="885"/>
      <c r="AK162" s="885"/>
      <c r="AL162" s="885"/>
      <c r="AM162" s="885"/>
      <c r="AN162" s="885"/>
      <c r="AO162" s="885"/>
      <c r="AP162" s="885"/>
      <c r="AQ162" s="885"/>
      <c r="AR162" s="885"/>
      <c r="AS162" s="885"/>
      <c r="AT162" s="885"/>
      <c r="AU162" s="885"/>
      <c r="AV162" s="885"/>
      <c r="AW162" s="885"/>
      <c r="AX162" s="885"/>
      <c r="AY162" s="885"/>
      <c r="AZ162" s="395"/>
      <c r="BA162" s="1124"/>
      <c r="BB162" s="643" t="s">
        <v>386</v>
      </c>
      <c r="BC162" s="497">
        <v>7.3348954632017378</v>
      </c>
      <c r="BD162" s="484">
        <v>0</v>
      </c>
      <c r="BE162" s="484">
        <v>0</v>
      </c>
      <c r="BF162" s="484">
        <v>0</v>
      </c>
      <c r="BG162" s="501">
        <v>0</v>
      </c>
      <c r="BH162" s="497">
        <v>1.4840615867389302</v>
      </c>
      <c r="BI162" s="484">
        <v>0</v>
      </c>
      <c r="BJ162" s="484">
        <v>0</v>
      </c>
      <c r="BK162" s="484">
        <v>0</v>
      </c>
      <c r="BL162" s="501">
        <v>0</v>
      </c>
      <c r="BM162" s="497">
        <v>0</v>
      </c>
      <c r="BN162" s="484">
        <v>5.8508338764628078</v>
      </c>
      <c r="BO162" s="484">
        <v>0</v>
      </c>
      <c r="BP162" s="484">
        <v>0</v>
      </c>
      <c r="BQ162" s="501">
        <v>0</v>
      </c>
      <c r="BR162" s="497">
        <v>0</v>
      </c>
      <c r="BS162" s="484">
        <v>0</v>
      </c>
      <c r="BT162" s="484">
        <v>0</v>
      </c>
      <c r="BU162" s="484">
        <v>0</v>
      </c>
      <c r="BV162" s="485">
        <v>7.3348954632017378</v>
      </c>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row>
    <row r="163" s="603" customFormat="true" ht="15" customHeight="true" x14ac:dyDescent="0.2">
      <c r="A163" s="1133"/>
      <c r="B163" s="428" t="s">
        <v>387</v>
      </c>
      <c r="C163" s="169">
        <v>0.62156279501611933</v>
      </c>
      <c r="D163" s="168">
        <v>0.1865010833845227</v>
      </c>
      <c r="E163" s="168">
        <v>5.4162950111845659E-2</v>
      </c>
      <c r="F163" s="168">
        <v>0</v>
      </c>
      <c r="G163" s="167">
        <v>0</v>
      </c>
      <c r="H163" s="166">
        <v>6.9494264283607304E-2</v>
      </c>
      <c r="I163" s="168">
        <v>0</v>
      </c>
      <c r="J163" s="168">
        <v>1.5356064042688598E-2</v>
      </c>
      <c r="K163" s="168">
        <v>0</v>
      </c>
      <c r="L163" s="165">
        <v>0</v>
      </c>
      <c r="M163" s="169">
        <v>0.86042320243581893</v>
      </c>
      <c r="N163" s="168">
        <v>0.43965832956716921</v>
      </c>
      <c r="O163" s="168">
        <v>0.10401161337592481</v>
      </c>
      <c r="P163" s="168">
        <v>2.9049524087954678E-2</v>
      </c>
      <c r="Q163" s="167">
        <v>0</v>
      </c>
      <c r="R163" s="166">
        <v>9.1136147137038069E-3</v>
      </c>
      <c r="S163" s="168">
        <v>2.1627842405234837E-2</v>
      </c>
      <c r="T163" s="168">
        <v>0.14925122638315427</v>
      </c>
      <c r="U163" s="168">
        <v>0.21799795273230319</v>
      </c>
      <c r="V163" s="165">
        <v>0.60941204058349285</v>
      </c>
      <c r="W163" s="885"/>
      <c r="X163" s="885"/>
      <c r="Y163" s="885"/>
      <c r="Z163" s="885"/>
      <c r="AA163" s="885"/>
      <c r="AB163" s="885"/>
      <c r="AC163" s="885"/>
      <c r="AD163" s="885"/>
      <c r="AE163" s="885"/>
      <c r="AF163" s="885"/>
      <c r="AG163" s="885"/>
      <c r="AH163" s="885"/>
      <c r="AI163" s="885"/>
      <c r="AJ163" s="885"/>
      <c r="AK163" s="885"/>
      <c r="AL163" s="885"/>
      <c r="AM163" s="885"/>
      <c r="AN163" s="885"/>
      <c r="AO163" s="885"/>
      <c r="AP163" s="885"/>
      <c r="AQ163" s="885"/>
      <c r="AR163" s="885"/>
      <c r="AS163" s="885"/>
      <c r="AT163" s="885"/>
      <c r="AU163" s="885"/>
      <c r="AV163" s="885"/>
      <c r="AW163" s="885"/>
      <c r="AX163" s="885"/>
      <c r="AY163" s="885"/>
      <c r="AZ163" s="395"/>
      <c r="BA163" s="1124"/>
      <c r="BB163" s="643" t="s">
        <v>387</v>
      </c>
      <c r="BC163" s="497">
        <v>98.373008629627478</v>
      </c>
      <c r="BD163" s="484">
        <v>29.445130717650649</v>
      </c>
      <c r="BE163" s="484">
        <v>8.5591685937998765</v>
      </c>
      <c r="BF163" s="484">
        <v>0</v>
      </c>
      <c r="BG163" s="501">
        <v>0</v>
      </c>
      <c r="BH163" s="497">
        <v>4.6451021908918859</v>
      </c>
      <c r="BI163" s="484">
        <v>0</v>
      </c>
      <c r="BJ163" s="484">
        <v>1.0271618871009225</v>
      </c>
      <c r="BK163" s="484">
        <v>0</v>
      </c>
      <c r="BL163" s="501">
        <v>0</v>
      </c>
      <c r="BM163" s="497">
        <v>78.440053190912238</v>
      </c>
      <c r="BN163" s="484">
        <v>40.129047214073765</v>
      </c>
      <c r="BO163" s="484">
        <v>9.4873506112612667</v>
      </c>
      <c r="BP163" s="484">
        <v>2.648592846837925</v>
      </c>
      <c r="BQ163" s="501">
        <v>0</v>
      </c>
      <c r="BR163" s="497">
        <v>0.80769202655214012</v>
      </c>
      <c r="BS163" s="484">
        <v>4.2322246925156097</v>
      </c>
      <c r="BT163" s="484">
        <v>41.299688753782966</v>
      </c>
      <c r="BU163" s="484">
        <v>27.684785808905538</v>
      </c>
      <c r="BV163" s="485">
        <v>62.35291665932175</v>
      </c>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row>
    <row r="164" s="603" customFormat="true" ht="15" customHeight="true" x14ac:dyDescent="0.2">
      <c r="A164" s="1134"/>
      <c r="B164" s="429" t="s">
        <v>47</v>
      </c>
      <c r="C164" s="169">
        <v>0.18841059681053496</v>
      </c>
      <c r="D164" s="168">
        <v>9.5552310161938908E-2</v>
      </c>
      <c r="E164" s="168">
        <v>1.728873793462864E-2</v>
      </c>
      <c r="F164" s="168">
        <v>0</v>
      </c>
      <c r="G164" s="167">
        <v>0</v>
      </c>
      <c r="H164" s="166">
        <v>0.22913898040320749</v>
      </c>
      <c r="I164" s="168">
        <v>0</v>
      </c>
      <c r="J164" s="168">
        <v>0</v>
      </c>
      <c r="K164" s="168">
        <v>0</v>
      </c>
      <c r="L164" s="165">
        <v>0</v>
      </c>
      <c r="M164" s="169">
        <v>0.12856975668013615</v>
      </c>
      <c r="N164" s="168">
        <v>0.16316357424026584</v>
      </c>
      <c r="O164" s="168">
        <v>4.756782087280876E-2</v>
      </c>
      <c r="P164" s="168">
        <v>1.5014334182629043E-2</v>
      </c>
      <c r="Q164" s="167">
        <v>0</v>
      </c>
      <c r="R164" s="166">
        <v>0</v>
      </c>
      <c r="S164" s="168">
        <v>7.6573460259229207E-3</v>
      </c>
      <c r="T164" s="168">
        <v>2.1494171731604332E-2</v>
      </c>
      <c r="U164" s="168">
        <v>9.1624184898383698E-2</v>
      </c>
      <c r="V164" s="165">
        <v>0.27908757395816847</v>
      </c>
      <c r="W164" s="885"/>
      <c r="X164" s="885"/>
      <c r="Y164" s="885"/>
      <c r="Z164" s="885"/>
      <c r="AA164" s="885"/>
      <c r="AB164" s="885"/>
      <c r="AC164" s="885"/>
      <c r="AD164" s="885"/>
      <c r="AE164" s="885"/>
      <c r="AF164" s="885"/>
      <c r="AG164" s="885"/>
      <c r="AH164" s="885"/>
      <c r="AI164" s="885"/>
      <c r="AJ164" s="885"/>
      <c r="AK164" s="885"/>
      <c r="AL164" s="885"/>
      <c r="AM164" s="885"/>
      <c r="AN164" s="885"/>
      <c r="AO164" s="885"/>
      <c r="AP164" s="885"/>
      <c r="AQ164" s="885"/>
      <c r="AR164" s="885"/>
      <c r="AS164" s="885"/>
      <c r="AT164" s="885"/>
      <c r="AU164" s="885"/>
      <c r="AV164" s="885"/>
      <c r="AW164" s="885"/>
      <c r="AX164" s="885"/>
      <c r="AY164" s="885"/>
      <c r="AZ164" s="395"/>
      <c r="BA164" s="1124"/>
      <c r="BB164" s="643" t="s">
        <v>47</v>
      </c>
      <c r="BC164" s="497">
        <v>29.819219255997059</v>
      </c>
      <c r="BD164" s="484">
        <v>15.085972757010158</v>
      </c>
      <c r="BE164" s="484">
        <v>2.7320746460622862</v>
      </c>
      <c r="BF164" s="484">
        <v>0</v>
      </c>
      <c r="BG164" s="501">
        <v>0</v>
      </c>
      <c r="BH164" s="497">
        <v>15.315997526730312</v>
      </c>
      <c r="BI164" s="484">
        <v>0</v>
      </c>
      <c r="BJ164" s="484">
        <v>0</v>
      </c>
      <c r="BK164" s="484">
        <v>0</v>
      </c>
      <c r="BL164" s="501">
        <v>0</v>
      </c>
      <c r="BM164" s="497">
        <v>11.720997904498967</v>
      </c>
      <c r="BN164" s="484">
        <v>14.892470661821825</v>
      </c>
      <c r="BO164" s="484">
        <v>4.338867360925561</v>
      </c>
      <c r="BP164" s="484">
        <v>1.3689332050928391</v>
      </c>
      <c r="BQ164" s="501">
        <v>0</v>
      </c>
      <c r="BR164" s="497">
        <v>0</v>
      </c>
      <c r="BS164" s="484">
        <v>1.4984208005049671</v>
      </c>
      <c r="BT164" s="484">
        <v>5.9477072587445932</v>
      </c>
      <c r="BU164" s="484">
        <v>11.63587043838983</v>
      </c>
      <c r="BV164" s="485">
        <v>28.555268161430114</v>
      </c>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row>
    <row r="165" s="422" customFormat="true" ht="15" customHeight="true" x14ac:dyDescent="0.2">
      <c r="A165" s="73"/>
      <c r="B165" s="62"/>
      <c r="C165" s="144"/>
      <c r="D165" s="146"/>
      <c r="E165" s="146"/>
      <c r="F165" s="146"/>
      <c r="G165" s="145"/>
      <c r="H165" s="143"/>
      <c r="I165" s="146"/>
      <c r="J165" s="146"/>
      <c r="K165" s="146"/>
      <c r="L165" s="142"/>
      <c r="M165" s="144"/>
      <c r="N165" s="146"/>
      <c r="O165" s="146"/>
      <c r="P165" s="146"/>
      <c r="Q165" s="145"/>
      <c r="R165" s="143"/>
      <c r="S165" s="146"/>
      <c r="T165" s="146"/>
      <c r="U165" s="146"/>
      <c r="V165" s="142"/>
      <c r="W165" s="885"/>
      <c r="X165" s="885"/>
      <c r="Y165" s="885"/>
      <c r="Z165" s="885"/>
      <c r="AA165" s="885"/>
      <c r="AB165" s="885"/>
      <c r="AC165" s="885"/>
      <c r="AD165" s="885"/>
      <c r="AE165" s="885"/>
      <c r="AF165" s="885"/>
      <c r="AG165" s="885"/>
      <c r="AH165" s="885"/>
      <c r="AI165" s="885"/>
      <c r="AJ165" s="885"/>
      <c r="AK165" s="885"/>
      <c r="AL165" s="885"/>
      <c r="AM165" s="885"/>
      <c r="AN165" s="885"/>
      <c r="AO165" s="885"/>
      <c r="AP165" s="885"/>
      <c r="AQ165" s="885"/>
      <c r="AR165" s="885"/>
      <c r="AS165" s="885"/>
      <c r="AT165" s="885"/>
      <c r="AU165" s="885"/>
      <c r="AV165" s="885"/>
      <c r="AW165" s="885"/>
      <c r="AX165" s="885"/>
      <c r="AY165" s="885"/>
      <c r="AZ165" s="395"/>
      <c r="BA165" s="1127"/>
      <c r="BB165" s="643" t="s">
        <v>186</v>
      </c>
      <c r="BC165" s="497">
        <v>15826.720874932083</v>
      </c>
      <c r="BD165" s="484">
        <v>15788.182129184474</v>
      </c>
      <c r="BE165" s="484">
        <v>15802.626289973727</v>
      </c>
      <c r="BF165" s="484">
        <v>15812.585969336727</v>
      </c>
      <c r="BG165" s="501">
        <v>15803.24084299184</v>
      </c>
      <c r="BH165" s="497">
        <v>6684.1519063143733</v>
      </c>
      <c r="BI165" s="484">
        <v>6682.0890815098792</v>
      </c>
      <c r="BJ165" s="484">
        <v>6688.9658980679988</v>
      </c>
      <c r="BK165" s="484">
        <v>6685.5415120047255</v>
      </c>
      <c r="BL165" s="501">
        <v>6683.7433492183191</v>
      </c>
      <c r="BM165" s="497">
        <v>9116.4502501620154</v>
      </c>
      <c r="BN165" s="484">
        <v>9127.3255879354419</v>
      </c>
      <c r="BO165" s="484">
        <v>9121.433946968531</v>
      </c>
      <c r="BP165" s="484">
        <v>9117.5085650926667</v>
      </c>
      <c r="BQ165" s="501">
        <v>9126.1460091448098</v>
      </c>
      <c r="BR165" s="497">
        <v>8862.4772049847943</v>
      </c>
      <c r="BS165" s="484">
        <v>19568.409151581553</v>
      </c>
      <c r="BT165" s="484">
        <v>27671.255878165695</v>
      </c>
      <c r="BU165" s="484">
        <v>12699.56229492754</v>
      </c>
      <c r="BV165" s="485">
        <v>10231.651576759263</v>
      </c>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row>
    <row r="166" s="422" customFormat="true" ht="15" customHeight="true" x14ac:dyDescent="0.2">
      <c r="A166" s="74"/>
      <c r="B166" s="69"/>
      <c r="C166" s="144"/>
      <c r="D166" s="146"/>
      <c r="E166" s="146"/>
      <c r="F166" s="146"/>
      <c r="G166" s="145"/>
      <c r="H166" s="143"/>
      <c r="I166" s="146"/>
      <c r="J166" s="146"/>
      <c r="K166" s="146"/>
      <c r="L166" s="142"/>
      <c r="M166" s="144"/>
      <c r="N166" s="146"/>
      <c r="O166" s="146"/>
      <c r="P166" s="146"/>
      <c r="Q166" s="145"/>
      <c r="R166" s="143"/>
      <c r="S166" s="146"/>
      <c r="T166" s="146"/>
      <c r="U166" s="146"/>
      <c r="V166" s="142"/>
      <c r="W166" s="885"/>
      <c r="X166" s="885"/>
      <c r="Y166" s="885"/>
      <c r="Z166" s="885"/>
      <c r="AA166" s="885"/>
      <c r="AB166" s="885"/>
      <c r="AC166" s="885"/>
      <c r="AD166" s="885"/>
      <c r="AE166" s="885"/>
      <c r="AF166" s="885"/>
      <c r="AG166" s="885"/>
      <c r="AH166" s="885"/>
      <c r="AI166" s="885"/>
      <c r="AJ166" s="885"/>
      <c r="AK166" s="885"/>
      <c r="AL166" s="885"/>
      <c r="AM166" s="885"/>
      <c r="AN166" s="885"/>
      <c r="AO166" s="885"/>
      <c r="AP166" s="885"/>
      <c r="AQ166" s="885"/>
      <c r="AR166" s="885"/>
      <c r="AS166" s="885"/>
      <c r="AT166" s="885"/>
      <c r="AU166" s="885"/>
      <c r="AV166" s="885"/>
      <c r="AW166" s="885"/>
      <c r="AX166" s="885"/>
      <c r="AY166" s="885"/>
      <c r="AZ166" s="395"/>
      <c r="BA166" s="942"/>
      <c r="BB166" s="643"/>
      <c r="BC166" s="497"/>
      <c r="BD166" s="484"/>
      <c r="BE166" s="484"/>
      <c r="BF166" s="484"/>
      <c r="BG166" s="501"/>
      <c r="BH166" s="497"/>
      <c r="BI166" s="484"/>
      <c r="BJ166" s="484"/>
      <c r="BK166" s="484"/>
      <c r="BL166" s="501"/>
      <c r="BM166" s="497"/>
      <c r="BN166" s="484"/>
      <c r="BO166" s="484"/>
      <c r="BP166" s="484"/>
      <c r="BQ166" s="501"/>
      <c r="BR166" s="497"/>
      <c r="BS166" s="484"/>
      <c r="BT166" s="484"/>
      <c r="BU166" s="484"/>
      <c r="BV166" s="485"/>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row>
    <row r="167" s="422" customFormat="true" ht="15" customHeight="true" x14ac:dyDescent="0.2">
      <c r="A167" s="74"/>
      <c r="B167" s="69"/>
      <c r="C167" s="144"/>
      <c r="D167" s="146"/>
      <c r="E167" s="146"/>
      <c r="F167" s="146"/>
      <c r="G167" s="145"/>
      <c r="H167" s="143"/>
      <c r="I167" s="146"/>
      <c r="J167" s="146"/>
      <c r="K167" s="146"/>
      <c r="L167" s="142"/>
      <c r="M167" s="144"/>
      <c r="N167" s="146"/>
      <c r="O167" s="146"/>
      <c r="P167" s="146"/>
      <c r="Q167" s="145"/>
      <c r="R167" s="143"/>
      <c r="S167" s="146"/>
      <c r="T167" s="146"/>
      <c r="U167" s="146"/>
      <c r="V167" s="142"/>
      <c r="W167" s="885"/>
      <c r="X167" s="885"/>
      <c r="Y167" s="885"/>
      <c r="Z167" s="885"/>
      <c r="AA167" s="885"/>
      <c r="AB167" s="885"/>
      <c r="AC167" s="885"/>
      <c r="AD167" s="885"/>
      <c r="AE167" s="885"/>
      <c r="AF167" s="885"/>
      <c r="AG167" s="885"/>
      <c r="AH167" s="885"/>
      <c r="AI167" s="885"/>
      <c r="AJ167" s="885"/>
      <c r="AK167" s="885"/>
      <c r="AL167" s="885"/>
      <c r="AM167" s="885"/>
      <c r="AN167" s="885"/>
      <c r="AO167" s="885"/>
      <c r="AP167" s="885"/>
      <c r="AQ167" s="885"/>
      <c r="AR167" s="885"/>
      <c r="AS167" s="885"/>
      <c r="AT167" s="885"/>
      <c r="AU167" s="885"/>
      <c r="AV167" s="885"/>
      <c r="AW167" s="885"/>
      <c r="AX167" s="885"/>
      <c r="AY167" s="885"/>
      <c r="AZ167" s="395"/>
      <c r="BA167" s="942"/>
      <c r="BB167" s="643"/>
      <c r="BC167" s="497"/>
      <c r="BD167" s="484"/>
      <c r="BE167" s="484"/>
      <c r="BF167" s="484"/>
      <c r="BG167" s="501"/>
      <c r="BH167" s="497"/>
      <c r="BI167" s="484"/>
      <c r="BJ167" s="484"/>
      <c r="BK167" s="484"/>
      <c r="BL167" s="501"/>
      <c r="BM167" s="497"/>
      <c r="BN167" s="484"/>
      <c r="BO167" s="484"/>
      <c r="BP167" s="484"/>
      <c r="BQ167" s="501"/>
      <c r="BR167" s="497"/>
      <c r="BS167" s="484"/>
      <c r="BT167" s="484"/>
      <c r="BU167" s="484"/>
      <c r="BV167" s="485"/>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row>
    <row r="168" s="422" customFormat="true" ht="15" customHeight="true" x14ac:dyDescent="0.2">
      <c r="A168" s="74"/>
      <c r="B168" s="69"/>
      <c r="C168" s="144"/>
      <c r="D168" s="146"/>
      <c r="E168" s="146"/>
      <c r="F168" s="146"/>
      <c r="G168" s="145"/>
      <c r="H168" s="143"/>
      <c r="I168" s="146"/>
      <c r="J168" s="146"/>
      <c r="K168" s="146"/>
      <c r="L168" s="142"/>
      <c r="M168" s="144"/>
      <c r="N168" s="146"/>
      <c r="O168" s="146"/>
      <c r="P168" s="146"/>
      <c r="Q168" s="145"/>
      <c r="R168" s="143"/>
      <c r="S168" s="146"/>
      <c r="T168" s="146"/>
      <c r="U168" s="146"/>
      <c r="V168" s="142"/>
      <c r="W168" s="885"/>
      <c r="X168" s="885"/>
      <c r="Y168" s="885"/>
      <c r="Z168" s="885"/>
      <c r="AA168" s="885"/>
      <c r="AB168" s="885"/>
      <c r="AC168" s="885"/>
      <c r="AD168" s="885"/>
      <c r="AE168" s="885"/>
      <c r="AF168" s="885"/>
      <c r="AG168" s="885"/>
      <c r="AH168" s="885"/>
      <c r="AI168" s="885"/>
      <c r="AJ168" s="885"/>
      <c r="AK168" s="885"/>
      <c r="AL168" s="885"/>
      <c r="AM168" s="885"/>
      <c r="AN168" s="885"/>
      <c r="AO168" s="885"/>
      <c r="AP168" s="885"/>
      <c r="AQ168" s="885"/>
      <c r="AR168" s="885"/>
      <c r="AS168" s="885"/>
      <c r="AT168" s="885"/>
      <c r="AU168" s="885"/>
      <c r="AV168" s="885"/>
      <c r="AW168" s="885"/>
      <c r="AX168" s="885"/>
      <c r="AY168" s="885"/>
      <c r="AZ168" s="395"/>
      <c r="BA168" s="942"/>
      <c r="BB168" s="643"/>
      <c r="BC168" s="497"/>
      <c r="BD168" s="484"/>
      <c r="BE168" s="484"/>
      <c r="BF168" s="484"/>
      <c r="BG168" s="501"/>
      <c r="BH168" s="497"/>
      <c r="BI168" s="484"/>
      <c r="BJ168" s="484"/>
      <c r="BK168" s="484"/>
      <c r="BL168" s="501"/>
      <c r="BM168" s="497"/>
      <c r="BN168" s="484"/>
      <c r="BO168" s="484"/>
      <c r="BP168" s="484"/>
      <c r="BQ168" s="501"/>
      <c r="BR168" s="497"/>
      <c r="BS168" s="484"/>
      <c r="BT168" s="484"/>
      <c r="BU168" s="484"/>
      <c r="BV168" s="485"/>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row>
    <row r="169" s="422" customFormat="true" ht="15" customHeight="true" x14ac:dyDescent="0.2">
      <c r="A169" s="74"/>
      <c r="B169" s="69"/>
      <c r="C169" s="144"/>
      <c r="D169" s="146"/>
      <c r="E169" s="146"/>
      <c r="F169" s="146"/>
      <c r="G169" s="145"/>
      <c r="H169" s="143"/>
      <c r="I169" s="146"/>
      <c r="J169" s="146"/>
      <c r="K169" s="146"/>
      <c r="L169" s="142"/>
      <c r="M169" s="144"/>
      <c r="N169" s="146"/>
      <c r="O169" s="146"/>
      <c r="P169" s="146"/>
      <c r="Q169" s="145"/>
      <c r="R169" s="143"/>
      <c r="S169" s="146"/>
      <c r="T169" s="146"/>
      <c r="U169" s="146"/>
      <c r="V169" s="142"/>
      <c r="W169" s="885"/>
      <c r="X169" s="885"/>
      <c r="Y169" s="885"/>
      <c r="Z169" s="885"/>
      <c r="AA169" s="885"/>
      <c r="AB169" s="885"/>
      <c r="AC169" s="885"/>
      <c r="AD169" s="885"/>
      <c r="AE169" s="885"/>
      <c r="AF169" s="885"/>
      <c r="AG169" s="885"/>
      <c r="AH169" s="885"/>
      <c r="AI169" s="885"/>
      <c r="AJ169" s="885"/>
      <c r="AK169" s="885"/>
      <c r="AL169" s="885"/>
      <c r="AM169" s="885"/>
      <c r="AN169" s="885"/>
      <c r="AO169" s="885"/>
      <c r="AP169" s="885"/>
      <c r="AQ169" s="885"/>
      <c r="AR169" s="885"/>
      <c r="AS169" s="885"/>
      <c r="AT169" s="885"/>
      <c r="AU169" s="885"/>
      <c r="AV169" s="885"/>
      <c r="AW169" s="885"/>
      <c r="AX169" s="885"/>
      <c r="AY169" s="885"/>
      <c r="AZ169" s="395"/>
      <c r="BA169" s="942"/>
      <c r="BB169" s="643"/>
      <c r="BC169" s="497"/>
      <c r="BD169" s="484"/>
      <c r="BE169" s="484"/>
      <c r="BF169" s="484"/>
      <c r="BG169" s="501"/>
      <c r="BH169" s="497"/>
      <c r="BI169" s="484"/>
      <c r="BJ169" s="484"/>
      <c r="BK169" s="484"/>
      <c r="BL169" s="501"/>
      <c r="BM169" s="497"/>
      <c r="BN169" s="484"/>
      <c r="BO169" s="484"/>
      <c r="BP169" s="484"/>
      <c r="BQ169" s="501"/>
      <c r="BR169" s="497"/>
      <c r="BS169" s="484"/>
      <c r="BT169" s="484"/>
      <c r="BU169" s="484"/>
      <c r="BV169" s="485"/>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row>
    <row r="170" s="603" customFormat="true" ht="15" customHeight="true" x14ac:dyDescent="0.2">
      <c r="A170" s="192"/>
      <c r="B170" s="186"/>
      <c r="C170" s="204"/>
      <c r="D170" s="203"/>
      <c r="E170" s="203"/>
      <c r="F170" s="203"/>
      <c r="G170" s="193"/>
      <c r="H170" s="196"/>
      <c r="I170" s="203"/>
      <c r="J170" s="203"/>
      <c r="K170" s="203"/>
      <c r="L170" s="199"/>
      <c r="M170" s="204"/>
      <c r="N170" s="203"/>
      <c r="O170" s="203"/>
      <c r="P170" s="203"/>
      <c r="Q170" s="193"/>
      <c r="R170" s="196"/>
      <c r="S170" s="203"/>
      <c r="T170" s="203"/>
      <c r="U170" s="203"/>
      <c r="V170" s="199"/>
      <c r="W170" s="885"/>
      <c r="X170" s="885"/>
      <c r="Y170" s="885"/>
      <c r="Z170" s="885"/>
      <c r="AA170" s="885"/>
      <c r="AB170" s="885"/>
      <c r="AC170" s="885"/>
      <c r="AD170" s="885"/>
      <c r="AE170" s="885"/>
      <c r="AF170" s="885"/>
      <c r="AG170" s="885"/>
      <c r="AH170" s="885"/>
      <c r="AI170" s="885"/>
      <c r="AJ170" s="885"/>
      <c r="AK170" s="885"/>
      <c r="AL170" s="885"/>
      <c r="AM170" s="885"/>
      <c r="AN170" s="885"/>
      <c r="AO170" s="885"/>
      <c r="AP170" s="885"/>
      <c r="AQ170" s="885"/>
      <c r="AR170" s="885"/>
      <c r="AS170" s="885"/>
      <c r="AT170" s="885"/>
      <c r="AU170" s="885"/>
      <c r="AV170" s="885"/>
      <c r="AW170" s="885"/>
      <c r="AX170" s="885"/>
      <c r="AY170" s="885"/>
      <c r="AZ170" s="395"/>
      <c r="BA170" s="942"/>
      <c r="BB170" s="643"/>
      <c r="BC170" s="497"/>
      <c r="BD170" s="484"/>
      <c r="BE170" s="484"/>
      <c r="BF170" s="484"/>
      <c r="BG170" s="501"/>
      <c r="BH170" s="497"/>
      <c r="BI170" s="484"/>
      <c r="BJ170" s="484"/>
      <c r="BK170" s="484"/>
      <c r="BL170" s="501"/>
      <c r="BM170" s="497"/>
      <c r="BN170" s="484"/>
      <c r="BO170" s="484"/>
      <c r="BP170" s="484"/>
      <c r="BQ170" s="501"/>
      <c r="BR170" s="497"/>
      <c r="BS170" s="484"/>
      <c r="BT170" s="484"/>
      <c r="BU170" s="484"/>
      <c r="BV170" s="485"/>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row>
    <row r="171" s="603" customFormat="true" ht="15" customHeight="true" x14ac:dyDescent="0.2">
      <c r="A171" s="192"/>
      <c r="B171" s="186"/>
      <c r="C171" s="204"/>
      <c r="D171" s="203"/>
      <c r="E171" s="203"/>
      <c r="F171" s="203"/>
      <c r="G171" s="193"/>
      <c r="H171" s="196"/>
      <c r="I171" s="203"/>
      <c r="J171" s="203"/>
      <c r="K171" s="203"/>
      <c r="L171" s="199"/>
      <c r="M171" s="204"/>
      <c r="N171" s="203"/>
      <c r="O171" s="203"/>
      <c r="P171" s="203"/>
      <c r="Q171" s="193"/>
      <c r="R171" s="196"/>
      <c r="S171" s="203"/>
      <c r="T171" s="203"/>
      <c r="U171" s="203"/>
      <c r="V171" s="199"/>
      <c r="W171" s="885"/>
      <c r="X171" s="885"/>
      <c r="Y171" s="885"/>
      <c r="Z171" s="885"/>
      <c r="AA171" s="885"/>
      <c r="AB171" s="885"/>
      <c r="AC171" s="885"/>
      <c r="AD171" s="885"/>
      <c r="AE171" s="885"/>
      <c r="AF171" s="885"/>
      <c r="AG171" s="885"/>
      <c r="AH171" s="885"/>
      <c r="AI171" s="885"/>
      <c r="AJ171" s="885"/>
      <c r="AK171" s="885"/>
      <c r="AL171" s="885"/>
      <c r="AM171" s="885"/>
      <c r="AN171" s="885"/>
      <c r="AO171" s="885"/>
      <c r="AP171" s="885"/>
      <c r="AQ171" s="885"/>
      <c r="AR171" s="885"/>
      <c r="AS171" s="885"/>
      <c r="AT171" s="885"/>
      <c r="AU171" s="885"/>
      <c r="AV171" s="885"/>
      <c r="AW171" s="885"/>
      <c r="AX171" s="885"/>
      <c r="AY171" s="885"/>
      <c r="AZ171" s="395"/>
      <c r="BA171" s="942"/>
      <c r="BB171" s="643"/>
      <c r="BC171" s="497"/>
      <c r="BD171" s="484"/>
      <c r="BE171" s="484"/>
      <c r="BF171" s="484"/>
      <c r="BG171" s="501"/>
      <c r="BH171" s="497"/>
      <c r="BI171" s="484"/>
      <c r="BJ171" s="484"/>
      <c r="BK171" s="484"/>
      <c r="BL171" s="501"/>
      <c r="BM171" s="497"/>
      <c r="BN171" s="484"/>
      <c r="BO171" s="484"/>
      <c r="BP171" s="484"/>
      <c r="BQ171" s="501"/>
      <c r="BR171" s="497"/>
      <c r="BS171" s="484"/>
      <c r="BT171" s="484"/>
      <c r="BU171" s="484"/>
      <c r="BV171" s="485"/>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row>
    <row r="172" s="603" customFormat="true" ht="15" customHeight="true" x14ac:dyDescent="0.2">
      <c r="A172" s="192"/>
      <c r="B172" s="186"/>
      <c r="C172" s="204"/>
      <c r="D172" s="203"/>
      <c r="E172" s="203"/>
      <c r="F172" s="203"/>
      <c r="G172" s="193"/>
      <c r="H172" s="196"/>
      <c r="I172" s="203"/>
      <c r="J172" s="203"/>
      <c r="K172" s="203"/>
      <c r="L172" s="199"/>
      <c r="M172" s="204"/>
      <c r="N172" s="203"/>
      <c r="O172" s="203"/>
      <c r="P172" s="203"/>
      <c r="Q172" s="193"/>
      <c r="R172" s="196"/>
      <c r="S172" s="203"/>
      <c r="T172" s="203"/>
      <c r="U172" s="203"/>
      <c r="V172" s="199"/>
      <c r="W172" s="885"/>
      <c r="X172" s="885"/>
      <c r="Y172" s="885"/>
      <c r="Z172" s="885"/>
      <c r="AA172" s="885"/>
      <c r="AB172" s="885"/>
      <c r="AC172" s="885"/>
      <c r="AD172" s="885"/>
      <c r="AE172" s="885"/>
      <c r="AF172" s="885"/>
      <c r="AG172" s="885"/>
      <c r="AH172" s="885"/>
      <c r="AI172" s="885"/>
      <c r="AJ172" s="885"/>
      <c r="AK172" s="885"/>
      <c r="AL172" s="885"/>
      <c r="AM172" s="885"/>
      <c r="AN172" s="885"/>
      <c r="AO172" s="885"/>
      <c r="AP172" s="885"/>
      <c r="AQ172" s="885"/>
      <c r="AR172" s="885"/>
      <c r="AS172" s="885"/>
      <c r="AT172" s="885"/>
      <c r="AU172" s="885"/>
      <c r="AV172" s="885"/>
      <c r="AW172" s="885"/>
      <c r="AX172" s="885"/>
      <c r="AY172" s="885"/>
      <c r="AZ172" s="395"/>
      <c r="BA172" s="942"/>
      <c r="BB172" s="643"/>
      <c r="BC172" s="497"/>
      <c r="BD172" s="484"/>
      <c r="BE172" s="484"/>
      <c r="BF172" s="484"/>
      <c r="BG172" s="501"/>
      <c r="BH172" s="497"/>
      <c r="BI172" s="484"/>
      <c r="BJ172" s="484"/>
      <c r="BK172" s="484"/>
      <c r="BL172" s="501"/>
      <c r="BM172" s="497"/>
      <c r="BN172" s="484"/>
      <c r="BO172" s="484"/>
      <c r="BP172" s="484"/>
      <c r="BQ172" s="501"/>
      <c r="BR172" s="497"/>
      <c r="BS172" s="484"/>
      <c r="BT172" s="484"/>
      <c r="BU172" s="484"/>
      <c r="BV172" s="485"/>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row>
    <row r="173" s="603" customFormat="true" ht="15" customHeight="true" x14ac:dyDescent="0.2">
      <c r="A173" s="192"/>
      <c r="B173" s="186"/>
      <c r="C173" s="151"/>
      <c r="D173" s="150"/>
      <c r="E173" s="150"/>
      <c r="F173" s="150"/>
      <c r="G173" s="149"/>
      <c r="H173" s="148"/>
      <c r="I173" s="150"/>
      <c r="J173" s="150"/>
      <c r="K173" s="150"/>
      <c r="L173" s="147"/>
      <c r="M173" s="151"/>
      <c r="N173" s="150"/>
      <c r="O173" s="150"/>
      <c r="P173" s="150"/>
      <c r="Q173" s="149"/>
      <c r="R173" s="148"/>
      <c r="S173" s="150"/>
      <c r="T173" s="150"/>
      <c r="U173" s="150"/>
      <c r="V173" s="147"/>
      <c r="W173" s="885"/>
      <c r="X173" s="885"/>
      <c r="Y173" s="885"/>
      <c r="Z173" s="885"/>
      <c r="AA173" s="885"/>
      <c r="AB173" s="885"/>
      <c r="AC173" s="885"/>
      <c r="AD173" s="885"/>
      <c r="AE173" s="885"/>
      <c r="AF173" s="885"/>
      <c r="AG173" s="885"/>
      <c r="AH173" s="885"/>
      <c r="AI173" s="885"/>
      <c r="AJ173" s="885"/>
      <c r="AK173" s="885"/>
      <c r="AL173" s="885"/>
      <c r="AM173" s="885"/>
      <c r="AN173" s="885"/>
      <c r="AO173" s="885"/>
      <c r="AP173" s="885"/>
      <c r="AQ173" s="885"/>
      <c r="AR173" s="885"/>
      <c r="AS173" s="885"/>
      <c r="AT173" s="885"/>
      <c r="AU173" s="885"/>
      <c r="AV173" s="885"/>
      <c r="AW173" s="885"/>
      <c r="AX173" s="885"/>
      <c r="AY173" s="885"/>
      <c r="AZ173" s="395"/>
      <c r="BA173" s="942"/>
      <c r="BB173" s="643"/>
      <c r="BC173" s="497"/>
      <c r="BD173" s="484"/>
      <c r="BE173" s="484"/>
      <c r="BF173" s="484"/>
      <c r="BG173" s="501"/>
      <c r="BH173" s="497"/>
      <c r="BI173" s="484"/>
      <c r="BJ173" s="484"/>
      <c r="BK173" s="484"/>
      <c r="BL173" s="501"/>
      <c r="BM173" s="497"/>
      <c r="BN173" s="484"/>
      <c r="BO173" s="484"/>
      <c r="BP173" s="484"/>
      <c r="BQ173" s="501"/>
      <c r="BR173" s="497"/>
      <c r="BS173" s="484"/>
      <c r="BT173" s="484"/>
      <c r="BU173" s="484"/>
      <c r="BV173" s="485"/>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row>
    <row r="174" s="603" customFormat="true" ht="15" customHeight="true" x14ac:dyDescent="0.2">
      <c r="A174" s="192"/>
      <c r="B174" s="186"/>
      <c r="C174" s="151"/>
      <c r="D174" s="150"/>
      <c r="E174" s="150"/>
      <c r="F174" s="150"/>
      <c r="G174" s="149"/>
      <c r="H174" s="148"/>
      <c r="I174" s="150"/>
      <c r="J174" s="150"/>
      <c r="K174" s="150"/>
      <c r="L174" s="147"/>
      <c r="M174" s="151"/>
      <c r="N174" s="150"/>
      <c r="O174" s="150"/>
      <c r="P174" s="150"/>
      <c r="Q174" s="149"/>
      <c r="R174" s="148"/>
      <c r="S174" s="150"/>
      <c r="T174" s="150"/>
      <c r="U174" s="150"/>
      <c r="V174" s="147"/>
      <c r="W174" s="885"/>
      <c r="X174" s="885"/>
      <c r="Y174" s="885"/>
      <c r="Z174" s="885"/>
      <c r="AA174" s="885"/>
      <c r="AB174" s="885"/>
      <c r="AC174" s="885"/>
      <c r="AD174" s="885"/>
      <c r="AE174" s="885"/>
      <c r="AF174" s="885"/>
      <c r="AG174" s="885"/>
      <c r="AH174" s="885"/>
      <c r="AI174" s="885"/>
      <c r="AJ174" s="885"/>
      <c r="AK174" s="885"/>
      <c r="AL174" s="885"/>
      <c r="AM174" s="885"/>
      <c r="AN174" s="885"/>
      <c r="AO174" s="885"/>
      <c r="AP174" s="885"/>
      <c r="AQ174" s="885"/>
      <c r="AR174" s="885"/>
      <c r="AS174" s="885"/>
      <c r="AT174" s="885"/>
      <c r="AU174" s="885"/>
      <c r="AV174" s="885"/>
      <c r="AW174" s="885"/>
      <c r="AX174" s="885"/>
      <c r="AY174" s="885"/>
      <c r="AZ174" s="395"/>
      <c r="BA174" s="942"/>
      <c r="BB174" s="643"/>
      <c r="BC174" s="497"/>
      <c r="BD174" s="484"/>
      <c r="BE174" s="484"/>
      <c r="BF174" s="484"/>
      <c r="BG174" s="501"/>
      <c r="BH174" s="497"/>
      <c r="BI174" s="484"/>
      <c r="BJ174" s="484"/>
      <c r="BK174" s="484"/>
      <c r="BL174" s="501"/>
      <c r="BM174" s="497"/>
      <c r="BN174" s="484"/>
      <c r="BO174" s="484"/>
      <c r="BP174" s="484"/>
      <c r="BQ174" s="501"/>
      <c r="BR174" s="497"/>
      <c r="BS174" s="484"/>
      <c r="BT174" s="484"/>
      <c r="BU174" s="484"/>
      <c r="BV174" s="485"/>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row>
    <row r="175" s="603" customFormat="true" ht="15" customHeight="true" x14ac:dyDescent="0.2">
      <c r="A175" s="192"/>
      <c r="B175" s="186"/>
      <c r="C175" s="151"/>
      <c r="D175" s="150"/>
      <c r="E175" s="150"/>
      <c r="F175" s="150"/>
      <c r="G175" s="149"/>
      <c r="H175" s="148"/>
      <c r="I175" s="150"/>
      <c r="J175" s="150"/>
      <c r="K175" s="150"/>
      <c r="L175" s="147"/>
      <c r="M175" s="151"/>
      <c r="N175" s="150"/>
      <c r="O175" s="150"/>
      <c r="P175" s="150"/>
      <c r="Q175" s="149"/>
      <c r="R175" s="148"/>
      <c r="S175" s="150"/>
      <c r="T175" s="150"/>
      <c r="U175" s="150"/>
      <c r="V175" s="147"/>
      <c r="W175" s="885"/>
      <c r="X175" s="885"/>
      <c r="Y175" s="885"/>
      <c r="Z175" s="885"/>
      <c r="AA175" s="885"/>
      <c r="AB175" s="885"/>
      <c r="AC175" s="885"/>
      <c r="AD175" s="885"/>
      <c r="AE175" s="885"/>
      <c r="AF175" s="885"/>
      <c r="AG175" s="885"/>
      <c r="AH175" s="885"/>
      <c r="AI175" s="885"/>
      <c r="AJ175" s="885"/>
      <c r="AK175" s="885"/>
      <c r="AL175" s="885"/>
      <c r="AM175" s="885"/>
      <c r="AN175" s="885"/>
      <c r="AO175" s="885"/>
      <c r="AP175" s="885"/>
      <c r="AQ175" s="885"/>
      <c r="AR175" s="885"/>
      <c r="AS175" s="885"/>
      <c r="AT175" s="885"/>
      <c r="AU175" s="885"/>
      <c r="AV175" s="885"/>
      <c r="AW175" s="885"/>
      <c r="AX175" s="885"/>
      <c r="AY175" s="885"/>
      <c r="AZ175" s="395"/>
      <c r="BA175" s="942"/>
      <c r="BB175" s="643"/>
      <c r="BC175" s="497"/>
      <c r="BD175" s="484"/>
      <c r="BE175" s="484"/>
      <c r="BF175" s="484"/>
      <c r="BG175" s="501"/>
      <c r="BH175" s="497"/>
      <c r="BI175" s="484"/>
      <c r="BJ175" s="484"/>
      <c r="BK175" s="484"/>
      <c r="BL175" s="501"/>
      <c r="BM175" s="497"/>
      <c r="BN175" s="484"/>
      <c r="BO175" s="484"/>
      <c r="BP175" s="484"/>
      <c r="BQ175" s="501"/>
      <c r="BR175" s="497"/>
      <c r="BS175" s="484"/>
      <c r="BT175" s="484"/>
      <c r="BU175" s="484"/>
      <c r="BV175" s="485"/>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row>
    <row r="176" s="603" customFormat="true" ht="15" customHeight="true" x14ac:dyDescent="0.2">
      <c r="A176" s="192"/>
      <c r="B176" s="186"/>
      <c r="C176" s="151"/>
      <c r="D176" s="150"/>
      <c r="E176" s="150"/>
      <c r="F176" s="150"/>
      <c r="G176" s="149"/>
      <c r="H176" s="148"/>
      <c r="I176" s="150"/>
      <c r="J176" s="150"/>
      <c r="K176" s="150"/>
      <c r="L176" s="147"/>
      <c r="M176" s="151"/>
      <c r="N176" s="150"/>
      <c r="O176" s="150"/>
      <c r="P176" s="150"/>
      <c r="Q176" s="149"/>
      <c r="R176" s="148"/>
      <c r="S176" s="150"/>
      <c r="T176" s="150"/>
      <c r="U176" s="150"/>
      <c r="V176" s="147"/>
      <c r="W176" s="885"/>
      <c r="X176" s="885"/>
      <c r="Y176" s="885"/>
      <c r="Z176" s="885"/>
      <c r="AA176" s="885"/>
      <c r="AB176" s="885"/>
      <c r="AC176" s="885"/>
      <c r="AD176" s="885"/>
      <c r="AE176" s="885"/>
      <c r="AF176" s="885"/>
      <c r="AG176" s="885"/>
      <c r="AH176" s="885"/>
      <c r="AI176" s="885"/>
      <c r="AJ176" s="885"/>
      <c r="AK176" s="885"/>
      <c r="AL176" s="885"/>
      <c r="AM176" s="885"/>
      <c r="AN176" s="885"/>
      <c r="AO176" s="885"/>
      <c r="AP176" s="885"/>
      <c r="AQ176" s="885"/>
      <c r="AR176" s="885"/>
      <c r="AS176" s="885"/>
      <c r="AT176" s="885"/>
      <c r="AU176" s="885"/>
      <c r="AV176" s="885"/>
      <c r="AW176" s="885"/>
      <c r="AX176" s="885"/>
      <c r="AY176" s="885"/>
      <c r="AZ176" s="395"/>
      <c r="BA176" s="942"/>
      <c r="BB176" s="643"/>
      <c r="BC176" s="497"/>
      <c r="BD176" s="484"/>
      <c r="BE176" s="484"/>
      <c r="BF176" s="484"/>
      <c r="BG176" s="501"/>
      <c r="BH176" s="497"/>
      <c r="BI176" s="484"/>
      <c r="BJ176" s="484"/>
      <c r="BK176" s="484"/>
      <c r="BL176" s="501"/>
      <c r="BM176" s="497"/>
      <c r="BN176" s="484"/>
      <c r="BO176" s="484"/>
      <c r="BP176" s="484"/>
      <c r="BQ176" s="501"/>
      <c r="BR176" s="497"/>
      <c r="BS176" s="484"/>
      <c r="BT176" s="484"/>
      <c r="BU176" s="484"/>
      <c r="BV176" s="485"/>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row>
    <row r="177" s="603" customFormat="true" ht="15" customHeight="true" x14ac:dyDescent="0.2">
      <c r="A177" s="192"/>
      <c r="B177" s="186"/>
      <c r="C177" s="151"/>
      <c r="D177" s="150"/>
      <c r="E177" s="150"/>
      <c r="F177" s="150"/>
      <c r="G177" s="149"/>
      <c r="H177" s="148"/>
      <c r="I177" s="150"/>
      <c r="J177" s="150"/>
      <c r="K177" s="150"/>
      <c r="L177" s="147"/>
      <c r="M177" s="151"/>
      <c r="N177" s="150"/>
      <c r="O177" s="150"/>
      <c r="P177" s="150"/>
      <c r="Q177" s="149"/>
      <c r="R177" s="148"/>
      <c r="S177" s="150"/>
      <c r="T177" s="150"/>
      <c r="U177" s="150"/>
      <c r="V177" s="147"/>
      <c r="W177" s="885"/>
      <c r="X177" s="885"/>
      <c r="Y177" s="885"/>
      <c r="Z177" s="885"/>
      <c r="AA177" s="885"/>
      <c r="AB177" s="885"/>
      <c r="AC177" s="885"/>
      <c r="AD177" s="885"/>
      <c r="AE177" s="885"/>
      <c r="AF177" s="885"/>
      <c r="AG177" s="885"/>
      <c r="AH177" s="885"/>
      <c r="AI177" s="885"/>
      <c r="AJ177" s="885"/>
      <c r="AK177" s="885"/>
      <c r="AL177" s="885"/>
      <c r="AM177" s="885"/>
      <c r="AN177" s="885"/>
      <c r="AO177" s="885"/>
      <c r="AP177" s="885"/>
      <c r="AQ177" s="885"/>
      <c r="AR177" s="885"/>
      <c r="AS177" s="885"/>
      <c r="AT177" s="885"/>
      <c r="AU177" s="885"/>
      <c r="AV177" s="885"/>
      <c r="AW177" s="885"/>
      <c r="AX177" s="885"/>
      <c r="AY177" s="885"/>
      <c r="AZ177" s="395"/>
      <c r="BA177" s="942"/>
      <c r="BB177" s="643"/>
      <c r="BC177" s="497"/>
      <c r="BD177" s="484"/>
      <c r="BE177" s="484"/>
      <c r="BF177" s="484"/>
      <c r="BG177" s="501"/>
      <c r="BH177" s="497"/>
      <c r="BI177" s="484"/>
      <c r="BJ177" s="484"/>
      <c r="BK177" s="484"/>
      <c r="BL177" s="501"/>
      <c r="BM177" s="497"/>
      <c r="BN177" s="484"/>
      <c r="BO177" s="484"/>
      <c r="BP177" s="484"/>
      <c r="BQ177" s="501"/>
      <c r="BR177" s="497"/>
      <c r="BS177" s="484"/>
      <c r="BT177" s="484"/>
      <c r="BU177" s="484"/>
      <c r="BV177" s="485"/>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row>
    <row r="178" s="603" customFormat="true" ht="15" customHeight="true" x14ac:dyDescent="0.2">
      <c r="A178" s="192"/>
      <c r="B178" s="186"/>
      <c r="C178" s="151"/>
      <c r="D178" s="150"/>
      <c r="E178" s="150"/>
      <c r="F178" s="150"/>
      <c r="G178" s="149"/>
      <c r="H178" s="148"/>
      <c r="I178" s="150"/>
      <c r="J178" s="150"/>
      <c r="K178" s="150"/>
      <c r="L178" s="147"/>
      <c r="M178" s="151"/>
      <c r="N178" s="150"/>
      <c r="O178" s="150"/>
      <c r="P178" s="150"/>
      <c r="Q178" s="149"/>
      <c r="R178" s="148"/>
      <c r="S178" s="150"/>
      <c r="T178" s="150"/>
      <c r="U178" s="150"/>
      <c r="V178" s="147"/>
      <c r="W178" s="885"/>
      <c r="X178" s="885"/>
      <c r="Y178" s="885"/>
      <c r="Z178" s="885"/>
      <c r="AA178" s="885"/>
      <c r="AB178" s="885"/>
      <c r="AC178" s="885"/>
      <c r="AD178" s="885"/>
      <c r="AE178" s="885"/>
      <c r="AF178" s="885"/>
      <c r="AG178" s="885"/>
      <c r="AH178" s="885"/>
      <c r="AI178" s="885"/>
      <c r="AJ178" s="885"/>
      <c r="AK178" s="885"/>
      <c r="AL178" s="885"/>
      <c r="AM178" s="885"/>
      <c r="AN178" s="885"/>
      <c r="AO178" s="885"/>
      <c r="AP178" s="885"/>
      <c r="AQ178" s="885"/>
      <c r="AR178" s="885"/>
      <c r="AS178" s="885"/>
      <c r="AT178" s="885"/>
      <c r="AU178" s="885"/>
      <c r="AV178" s="885"/>
      <c r="AW178" s="885"/>
      <c r="AX178" s="885"/>
      <c r="AY178" s="885"/>
      <c r="AZ178" s="395"/>
      <c r="BA178" s="942"/>
      <c r="BB178" s="643"/>
      <c r="BC178" s="497"/>
      <c r="BD178" s="484"/>
      <c r="BE178" s="484"/>
      <c r="BF178" s="484"/>
      <c r="BG178" s="501"/>
      <c r="BH178" s="497"/>
      <c r="BI178" s="484"/>
      <c r="BJ178" s="484"/>
      <c r="BK178" s="484"/>
      <c r="BL178" s="501"/>
      <c r="BM178" s="497"/>
      <c r="BN178" s="484"/>
      <c r="BO178" s="484"/>
      <c r="BP178" s="484"/>
      <c r="BQ178" s="501"/>
      <c r="BR178" s="497"/>
      <c r="BS178" s="484"/>
      <c r="BT178" s="484"/>
      <c r="BU178" s="484"/>
      <c r="BV178" s="485"/>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row>
    <row r="179" s="603" customFormat="true" ht="15" customHeight="true" x14ac:dyDescent="0.2">
      <c r="A179" s="192"/>
      <c r="B179" s="186"/>
      <c r="C179" s="151"/>
      <c r="D179" s="150"/>
      <c r="E179" s="150"/>
      <c r="F179" s="150"/>
      <c r="G179" s="149"/>
      <c r="H179" s="148"/>
      <c r="I179" s="150"/>
      <c r="J179" s="150"/>
      <c r="K179" s="150"/>
      <c r="L179" s="147"/>
      <c r="M179" s="151"/>
      <c r="N179" s="150"/>
      <c r="O179" s="150"/>
      <c r="P179" s="150"/>
      <c r="Q179" s="149"/>
      <c r="R179" s="148"/>
      <c r="S179" s="150"/>
      <c r="T179" s="150"/>
      <c r="U179" s="150"/>
      <c r="V179" s="147"/>
      <c r="W179" s="885"/>
      <c r="X179" s="885"/>
      <c r="Y179" s="885"/>
      <c r="Z179" s="885"/>
      <c r="AA179" s="885"/>
      <c r="AB179" s="885"/>
      <c r="AC179" s="885"/>
      <c r="AD179" s="885"/>
      <c r="AE179" s="885"/>
      <c r="AF179" s="885"/>
      <c r="AG179" s="885"/>
      <c r="AH179" s="885"/>
      <c r="AI179" s="885"/>
      <c r="AJ179" s="885"/>
      <c r="AK179" s="885"/>
      <c r="AL179" s="885"/>
      <c r="AM179" s="885"/>
      <c r="AN179" s="885"/>
      <c r="AO179" s="885"/>
      <c r="AP179" s="885"/>
      <c r="AQ179" s="885"/>
      <c r="AR179" s="885"/>
      <c r="AS179" s="885"/>
      <c r="AT179" s="885"/>
      <c r="AU179" s="885"/>
      <c r="AV179" s="885"/>
      <c r="AW179" s="885"/>
      <c r="AX179" s="885"/>
      <c r="AY179" s="885"/>
      <c r="AZ179" s="395"/>
      <c r="BA179" s="942"/>
      <c r="BB179" s="643"/>
      <c r="BC179" s="497"/>
      <c r="BD179" s="484"/>
      <c r="BE179" s="484"/>
      <c r="BF179" s="484"/>
      <c r="BG179" s="501"/>
      <c r="BH179" s="497"/>
      <c r="BI179" s="484"/>
      <c r="BJ179" s="484"/>
      <c r="BK179" s="484"/>
      <c r="BL179" s="501"/>
      <c r="BM179" s="497"/>
      <c r="BN179" s="484"/>
      <c r="BO179" s="484"/>
      <c r="BP179" s="484"/>
      <c r="BQ179" s="501"/>
      <c r="BR179" s="497"/>
      <c r="BS179" s="484"/>
      <c r="BT179" s="484"/>
      <c r="BU179" s="484"/>
      <c r="BV179" s="485"/>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row>
    <row r="180" s="603" customFormat="true" ht="15" customHeight="true" x14ac:dyDescent="0.2">
      <c r="A180" s="192"/>
      <c r="B180" s="186"/>
      <c r="C180" s="151"/>
      <c r="D180" s="150"/>
      <c r="E180" s="150"/>
      <c r="F180" s="150"/>
      <c r="G180" s="149"/>
      <c r="H180" s="148"/>
      <c r="I180" s="150"/>
      <c r="J180" s="150"/>
      <c r="K180" s="150"/>
      <c r="L180" s="147"/>
      <c r="M180" s="151"/>
      <c r="N180" s="150"/>
      <c r="O180" s="150"/>
      <c r="P180" s="150"/>
      <c r="Q180" s="149"/>
      <c r="R180" s="148"/>
      <c r="S180" s="150"/>
      <c r="T180" s="150"/>
      <c r="U180" s="150"/>
      <c r="V180" s="147"/>
      <c r="W180" s="885"/>
      <c r="X180" s="885"/>
      <c r="Y180" s="885"/>
      <c r="Z180" s="885"/>
      <c r="AA180" s="885"/>
      <c r="AB180" s="885"/>
      <c r="AC180" s="885"/>
      <c r="AD180" s="885"/>
      <c r="AE180" s="885"/>
      <c r="AF180" s="885"/>
      <c r="AG180" s="885"/>
      <c r="AH180" s="885"/>
      <c r="AI180" s="885"/>
      <c r="AJ180" s="885"/>
      <c r="AK180" s="885"/>
      <c r="AL180" s="885"/>
      <c r="AM180" s="885"/>
      <c r="AN180" s="885"/>
      <c r="AO180" s="885"/>
      <c r="AP180" s="885"/>
      <c r="AQ180" s="885"/>
      <c r="AR180" s="885"/>
      <c r="AS180" s="885"/>
      <c r="AT180" s="885"/>
      <c r="AU180" s="885"/>
      <c r="AV180" s="885"/>
      <c r="AW180" s="885"/>
      <c r="AX180" s="885"/>
      <c r="AY180" s="885"/>
      <c r="AZ180" s="395"/>
      <c r="BA180" s="942"/>
      <c r="BB180" s="643"/>
      <c r="BC180" s="497"/>
      <c r="BD180" s="484"/>
      <c r="BE180" s="484"/>
      <c r="BF180" s="484"/>
      <c r="BG180" s="501"/>
      <c r="BH180" s="497"/>
      <c r="BI180" s="484"/>
      <c r="BJ180" s="484"/>
      <c r="BK180" s="484"/>
      <c r="BL180" s="501"/>
      <c r="BM180" s="497"/>
      <c r="BN180" s="484"/>
      <c r="BO180" s="484"/>
      <c r="BP180" s="484"/>
      <c r="BQ180" s="501"/>
      <c r="BR180" s="497"/>
      <c r="BS180" s="484"/>
      <c r="BT180" s="484"/>
      <c r="BU180" s="484"/>
      <c r="BV180" s="485"/>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row>
    <row r="181" s="603" customFormat="true" ht="15" customHeight="true" x14ac:dyDescent="0.2">
      <c r="A181" s="192"/>
      <c r="B181" s="186"/>
      <c r="C181" s="151"/>
      <c r="D181" s="150"/>
      <c r="E181" s="150"/>
      <c r="F181" s="150"/>
      <c r="G181" s="149"/>
      <c r="H181" s="148"/>
      <c r="I181" s="150"/>
      <c r="J181" s="150"/>
      <c r="K181" s="150"/>
      <c r="L181" s="147"/>
      <c r="M181" s="151"/>
      <c r="N181" s="150"/>
      <c r="O181" s="150"/>
      <c r="P181" s="150"/>
      <c r="Q181" s="149"/>
      <c r="R181" s="148"/>
      <c r="S181" s="150"/>
      <c r="T181" s="150"/>
      <c r="U181" s="150"/>
      <c r="V181" s="147"/>
      <c r="W181" s="885"/>
      <c r="X181" s="885"/>
      <c r="Y181" s="885"/>
      <c r="Z181" s="885"/>
      <c r="AA181" s="885"/>
      <c r="AB181" s="885"/>
      <c r="AC181" s="885"/>
      <c r="AD181" s="885"/>
      <c r="AE181" s="885"/>
      <c r="AF181" s="885"/>
      <c r="AG181" s="885"/>
      <c r="AH181" s="885"/>
      <c r="AI181" s="885"/>
      <c r="AJ181" s="885"/>
      <c r="AK181" s="885"/>
      <c r="AL181" s="885"/>
      <c r="AM181" s="885"/>
      <c r="AN181" s="885"/>
      <c r="AO181" s="885"/>
      <c r="AP181" s="885"/>
      <c r="AQ181" s="885"/>
      <c r="AR181" s="885"/>
      <c r="AS181" s="885"/>
      <c r="AT181" s="885"/>
      <c r="AU181" s="885"/>
      <c r="AV181" s="885"/>
      <c r="AW181" s="885"/>
      <c r="AX181" s="885"/>
      <c r="AY181" s="885"/>
      <c r="AZ181" s="395"/>
      <c r="BA181" s="942"/>
      <c r="BB181" s="643"/>
      <c r="BC181" s="497"/>
      <c r="BD181" s="484"/>
      <c r="BE181" s="484"/>
      <c r="BF181" s="484"/>
      <c r="BG181" s="501"/>
      <c r="BH181" s="497"/>
      <c r="BI181" s="484"/>
      <c r="BJ181" s="484"/>
      <c r="BK181" s="484"/>
      <c r="BL181" s="501"/>
      <c r="BM181" s="497"/>
      <c r="BN181" s="484"/>
      <c r="BO181" s="484"/>
      <c r="BP181" s="484"/>
      <c r="BQ181" s="501"/>
      <c r="BR181" s="497"/>
      <c r="BS181" s="484"/>
      <c r="BT181" s="484"/>
      <c r="BU181" s="484"/>
      <c r="BV181" s="485"/>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row>
    <row r="182" s="603" customFormat="true" ht="15" customHeight="true" x14ac:dyDescent="0.2">
      <c r="A182" s="192"/>
      <c r="B182" s="186"/>
      <c r="C182" s="151"/>
      <c r="D182" s="150"/>
      <c r="E182" s="150"/>
      <c r="F182" s="150"/>
      <c r="G182" s="149"/>
      <c r="H182" s="148"/>
      <c r="I182" s="150"/>
      <c r="J182" s="150"/>
      <c r="K182" s="150"/>
      <c r="L182" s="147"/>
      <c r="M182" s="151"/>
      <c r="N182" s="150"/>
      <c r="O182" s="150"/>
      <c r="P182" s="150"/>
      <c r="Q182" s="149"/>
      <c r="R182" s="148"/>
      <c r="S182" s="150"/>
      <c r="T182" s="150"/>
      <c r="U182" s="150"/>
      <c r="V182" s="147"/>
      <c r="W182" s="885"/>
      <c r="X182" s="885"/>
      <c r="Y182" s="885"/>
      <c r="Z182" s="885"/>
      <c r="AA182" s="885"/>
      <c r="AB182" s="885"/>
      <c r="AC182" s="885"/>
      <c r="AD182" s="885"/>
      <c r="AE182" s="885"/>
      <c r="AF182" s="885"/>
      <c r="AG182" s="885"/>
      <c r="AH182" s="885"/>
      <c r="AI182" s="885"/>
      <c r="AJ182" s="885"/>
      <c r="AK182" s="885"/>
      <c r="AL182" s="885"/>
      <c r="AM182" s="885"/>
      <c r="AN182" s="885"/>
      <c r="AO182" s="885"/>
      <c r="AP182" s="885"/>
      <c r="AQ182" s="885"/>
      <c r="AR182" s="885"/>
      <c r="AS182" s="885"/>
      <c r="AT182" s="885"/>
      <c r="AU182" s="885"/>
      <c r="AV182" s="885"/>
      <c r="AW182" s="885"/>
      <c r="AX182" s="885"/>
      <c r="AY182" s="885"/>
      <c r="AZ182" s="395"/>
      <c r="BA182" s="942"/>
      <c r="BB182" s="643"/>
      <c r="BC182" s="497"/>
      <c r="BD182" s="484"/>
      <c r="BE182" s="484"/>
      <c r="BF182" s="484"/>
      <c r="BG182" s="501"/>
      <c r="BH182" s="497"/>
      <c r="BI182" s="484"/>
      <c r="BJ182" s="484"/>
      <c r="BK182" s="484"/>
      <c r="BL182" s="501"/>
      <c r="BM182" s="497"/>
      <c r="BN182" s="484"/>
      <c r="BO182" s="484"/>
      <c r="BP182" s="484"/>
      <c r="BQ182" s="501"/>
      <c r="BR182" s="497"/>
      <c r="BS182" s="484"/>
      <c r="BT182" s="484"/>
      <c r="BU182" s="484"/>
      <c r="BV182" s="485"/>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row>
    <row r="183" s="603" customFormat="true" ht="15" customHeight="true" x14ac:dyDescent="0.2">
      <c r="A183" s="192"/>
      <c r="B183" s="186"/>
      <c r="C183" s="151"/>
      <c r="D183" s="150"/>
      <c r="E183" s="150"/>
      <c r="F183" s="150"/>
      <c r="G183" s="149"/>
      <c r="H183" s="148"/>
      <c r="I183" s="150"/>
      <c r="J183" s="150"/>
      <c r="K183" s="150"/>
      <c r="L183" s="147"/>
      <c r="M183" s="151"/>
      <c r="N183" s="150"/>
      <c r="O183" s="150"/>
      <c r="P183" s="150"/>
      <c r="Q183" s="149"/>
      <c r="R183" s="148"/>
      <c r="S183" s="150"/>
      <c r="T183" s="150"/>
      <c r="U183" s="150"/>
      <c r="V183" s="147"/>
      <c r="W183" s="885"/>
      <c r="X183" s="885"/>
      <c r="Y183" s="885"/>
      <c r="Z183" s="885"/>
      <c r="AA183" s="885"/>
      <c r="AB183" s="885"/>
      <c r="AC183" s="885"/>
      <c r="AD183" s="885"/>
      <c r="AE183" s="885"/>
      <c r="AF183" s="885"/>
      <c r="AG183" s="885"/>
      <c r="AH183" s="885"/>
      <c r="AI183" s="885"/>
      <c r="AJ183" s="885"/>
      <c r="AK183" s="885"/>
      <c r="AL183" s="885"/>
      <c r="AM183" s="885"/>
      <c r="AN183" s="885"/>
      <c r="AO183" s="885"/>
      <c r="AP183" s="885"/>
      <c r="AQ183" s="885"/>
      <c r="AR183" s="885"/>
      <c r="AS183" s="885"/>
      <c r="AT183" s="885"/>
      <c r="AU183" s="885"/>
      <c r="AV183" s="885"/>
      <c r="AW183" s="885"/>
      <c r="AX183" s="885"/>
      <c r="AY183" s="885"/>
      <c r="AZ183" s="395"/>
      <c r="BA183" s="942"/>
      <c r="BB183" s="643"/>
      <c r="BC183" s="497"/>
      <c r="BD183" s="484"/>
      <c r="BE183" s="484"/>
      <c r="BF183" s="484"/>
      <c r="BG183" s="501"/>
      <c r="BH183" s="497"/>
      <c r="BI183" s="484"/>
      <c r="BJ183" s="484"/>
      <c r="BK183" s="484"/>
      <c r="BL183" s="501"/>
      <c r="BM183" s="497"/>
      <c r="BN183" s="484"/>
      <c r="BO183" s="484"/>
      <c r="BP183" s="484"/>
      <c r="BQ183" s="501"/>
      <c r="BR183" s="497"/>
      <c r="BS183" s="484"/>
      <c r="BT183" s="484"/>
      <c r="BU183" s="484"/>
      <c r="BV183" s="485"/>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row>
    <row r="184" s="603" customFormat="true" ht="15" customHeight="true" x14ac:dyDescent="0.2">
      <c r="A184" s="192"/>
      <c r="B184" s="186"/>
      <c r="C184" s="151"/>
      <c r="D184" s="150"/>
      <c r="E184" s="150"/>
      <c r="F184" s="150"/>
      <c r="G184" s="149"/>
      <c r="H184" s="148"/>
      <c r="I184" s="150"/>
      <c r="J184" s="150"/>
      <c r="K184" s="150"/>
      <c r="L184" s="147"/>
      <c r="M184" s="151"/>
      <c r="N184" s="150"/>
      <c r="O184" s="150"/>
      <c r="P184" s="150"/>
      <c r="Q184" s="149"/>
      <c r="R184" s="148"/>
      <c r="S184" s="150"/>
      <c r="T184" s="150"/>
      <c r="U184" s="150"/>
      <c r="V184" s="147"/>
      <c r="W184" s="885"/>
      <c r="X184" s="885"/>
      <c r="Y184" s="885"/>
      <c r="Z184" s="885"/>
      <c r="AA184" s="885"/>
      <c r="AB184" s="885"/>
      <c r="AC184" s="885"/>
      <c r="AD184" s="885"/>
      <c r="AE184" s="885"/>
      <c r="AF184" s="885"/>
      <c r="AG184" s="885"/>
      <c r="AH184" s="885"/>
      <c r="AI184" s="885"/>
      <c r="AJ184" s="885"/>
      <c r="AK184" s="885"/>
      <c r="AL184" s="885"/>
      <c r="AM184" s="885"/>
      <c r="AN184" s="885"/>
      <c r="AO184" s="885"/>
      <c r="AP184" s="885"/>
      <c r="AQ184" s="885"/>
      <c r="AR184" s="885"/>
      <c r="AS184" s="885"/>
      <c r="AT184" s="885"/>
      <c r="AU184" s="885"/>
      <c r="AV184" s="885"/>
      <c r="AW184" s="885"/>
      <c r="AX184" s="885"/>
      <c r="AY184" s="885"/>
      <c r="AZ184" s="395"/>
      <c r="BA184" s="942"/>
      <c r="BB184" s="643"/>
      <c r="BC184" s="497"/>
      <c r="BD184" s="484"/>
      <c r="BE184" s="484"/>
      <c r="BF184" s="484"/>
      <c r="BG184" s="501"/>
      <c r="BH184" s="497"/>
      <c r="BI184" s="484"/>
      <c r="BJ184" s="484"/>
      <c r="BK184" s="484"/>
      <c r="BL184" s="501"/>
      <c r="BM184" s="497"/>
      <c r="BN184" s="484"/>
      <c r="BO184" s="484"/>
      <c r="BP184" s="484"/>
      <c r="BQ184" s="501"/>
      <c r="BR184" s="497"/>
      <c r="BS184" s="484"/>
      <c r="BT184" s="484"/>
      <c r="BU184" s="484"/>
      <c r="BV184" s="485"/>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row>
    <row r="185" s="603" customFormat="true" ht="15" customHeight="true" x14ac:dyDescent="0.2">
      <c r="A185" s="192"/>
      <c r="B185" s="186"/>
      <c r="C185" s="151"/>
      <c r="D185" s="150"/>
      <c r="E185" s="150"/>
      <c r="F185" s="150"/>
      <c r="G185" s="149"/>
      <c r="H185" s="148"/>
      <c r="I185" s="150"/>
      <c r="J185" s="150"/>
      <c r="K185" s="150"/>
      <c r="L185" s="147"/>
      <c r="M185" s="151"/>
      <c r="N185" s="150"/>
      <c r="O185" s="150"/>
      <c r="P185" s="150"/>
      <c r="Q185" s="149"/>
      <c r="R185" s="148"/>
      <c r="S185" s="150"/>
      <c r="T185" s="150"/>
      <c r="U185" s="150"/>
      <c r="V185" s="147"/>
      <c r="W185" s="885"/>
      <c r="X185" s="885"/>
      <c r="Y185" s="885"/>
      <c r="Z185" s="885"/>
      <c r="AA185" s="885"/>
      <c r="AB185" s="885"/>
      <c r="AC185" s="885"/>
      <c r="AD185" s="885"/>
      <c r="AE185" s="885"/>
      <c r="AF185" s="885"/>
      <c r="AG185" s="885"/>
      <c r="AH185" s="885"/>
      <c r="AI185" s="885"/>
      <c r="AJ185" s="885"/>
      <c r="AK185" s="885"/>
      <c r="AL185" s="885"/>
      <c r="AM185" s="885"/>
      <c r="AN185" s="885"/>
      <c r="AO185" s="885"/>
      <c r="AP185" s="885"/>
      <c r="AQ185" s="885"/>
      <c r="AR185" s="885"/>
      <c r="AS185" s="885"/>
      <c r="AT185" s="885"/>
      <c r="AU185" s="885"/>
      <c r="AV185" s="885"/>
      <c r="AW185" s="885"/>
      <c r="AX185" s="885"/>
      <c r="AY185" s="885"/>
      <c r="AZ185" s="395"/>
      <c r="BA185" s="942"/>
      <c r="BB185" s="643"/>
      <c r="BC185" s="497"/>
      <c r="BD185" s="484"/>
      <c r="BE185" s="484"/>
      <c r="BF185" s="484"/>
      <c r="BG185" s="501"/>
      <c r="BH185" s="497"/>
      <c r="BI185" s="484"/>
      <c r="BJ185" s="484"/>
      <c r="BK185" s="484"/>
      <c r="BL185" s="501"/>
      <c r="BM185" s="497"/>
      <c r="BN185" s="484"/>
      <c r="BO185" s="484"/>
      <c r="BP185" s="484"/>
      <c r="BQ185" s="501"/>
      <c r="BR185" s="497"/>
      <c r="BS185" s="484"/>
      <c r="BT185" s="484"/>
      <c r="BU185" s="484"/>
      <c r="BV185" s="485"/>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row>
    <row r="186" s="603" customFormat="true" ht="15" customHeight="true" x14ac:dyDescent="0.2">
      <c r="A186" s="192"/>
      <c r="B186" s="186"/>
      <c r="C186" s="151"/>
      <c r="D186" s="150"/>
      <c r="E186" s="150"/>
      <c r="F186" s="150"/>
      <c r="G186" s="149"/>
      <c r="H186" s="148"/>
      <c r="I186" s="150"/>
      <c r="J186" s="150"/>
      <c r="K186" s="150"/>
      <c r="L186" s="147"/>
      <c r="M186" s="151"/>
      <c r="N186" s="150"/>
      <c r="O186" s="150"/>
      <c r="P186" s="150"/>
      <c r="Q186" s="149"/>
      <c r="R186" s="148"/>
      <c r="S186" s="150"/>
      <c r="T186" s="150"/>
      <c r="U186" s="150"/>
      <c r="V186" s="147"/>
      <c r="W186" s="885"/>
      <c r="X186" s="885"/>
      <c r="Y186" s="885"/>
      <c r="Z186" s="885"/>
      <c r="AA186" s="885"/>
      <c r="AB186" s="885"/>
      <c r="AC186" s="885"/>
      <c r="AD186" s="885"/>
      <c r="AE186" s="885"/>
      <c r="AF186" s="885"/>
      <c r="AG186" s="885"/>
      <c r="AH186" s="885"/>
      <c r="AI186" s="885"/>
      <c r="AJ186" s="885"/>
      <c r="AK186" s="885"/>
      <c r="AL186" s="885"/>
      <c r="AM186" s="885"/>
      <c r="AN186" s="885"/>
      <c r="AO186" s="885"/>
      <c r="AP186" s="885"/>
      <c r="AQ186" s="885"/>
      <c r="AR186" s="885"/>
      <c r="AS186" s="885"/>
      <c r="AT186" s="885"/>
      <c r="AU186" s="885"/>
      <c r="AV186" s="885"/>
      <c r="AW186" s="885"/>
      <c r="AX186" s="885"/>
      <c r="AY186" s="885"/>
      <c r="AZ186" s="395"/>
      <c r="BA186" s="942"/>
      <c r="BB186" s="643"/>
      <c r="BC186" s="497"/>
      <c r="BD186" s="484"/>
      <c r="BE186" s="484"/>
      <c r="BF186" s="484"/>
      <c r="BG186" s="501"/>
      <c r="BH186" s="497"/>
      <c r="BI186" s="484"/>
      <c r="BJ186" s="484"/>
      <c r="BK186" s="484"/>
      <c r="BL186" s="501"/>
      <c r="BM186" s="497"/>
      <c r="BN186" s="484"/>
      <c r="BO186" s="484"/>
      <c r="BP186" s="484"/>
      <c r="BQ186" s="501"/>
      <c r="BR186" s="497"/>
      <c r="BS186" s="484"/>
      <c r="BT186" s="484"/>
      <c r="BU186" s="484"/>
      <c r="BV186" s="485"/>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row>
    <row r="187" s="603" customFormat="true" ht="15" customHeight="true" x14ac:dyDescent="0.2">
      <c r="A187" s="192"/>
      <c r="B187" s="186"/>
      <c r="C187" s="151"/>
      <c r="D187" s="150"/>
      <c r="E187" s="150"/>
      <c r="F187" s="150"/>
      <c r="G187" s="149"/>
      <c r="H187" s="148"/>
      <c r="I187" s="150"/>
      <c r="J187" s="150"/>
      <c r="K187" s="150"/>
      <c r="L187" s="147"/>
      <c r="M187" s="151"/>
      <c r="N187" s="150"/>
      <c r="O187" s="150"/>
      <c r="P187" s="150"/>
      <c r="Q187" s="149"/>
      <c r="R187" s="148"/>
      <c r="S187" s="150"/>
      <c r="T187" s="150"/>
      <c r="U187" s="150"/>
      <c r="V187" s="147"/>
      <c r="W187" s="885"/>
      <c r="X187" s="885"/>
      <c r="Y187" s="885"/>
      <c r="Z187" s="885"/>
      <c r="AA187" s="885"/>
      <c r="AB187" s="885"/>
      <c r="AC187" s="885"/>
      <c r="AD187" s="885"/>
      <c r="AE187" s="885"/>
      <c r="AF187" s="885"/>
      <c r="AG187" s="885"/>
      <c r="AH187" s="885"/>
      <c r="AI187" s="885"/>
      <c r="AJ187" s="885"/>
      <c r="AK187" s="885"/>
      <c r="AL187" s="885"/>
      <c r="AM187" s="885"/>
      <c r="AN187" s="885"/>
      <c r="AO187" s="885"/>
      <c r="AP187" s="885"/>
      <c r="AQ187" s="885"/>
      <c r="AR187" s="885"/>
      <c r="AS187" s="885"/>
      <c r="AT187" s="885"/>
      <c r="AU187" s="885"/>
      <c r="AV187" s="885"/>
      <c r="AW187" s="885"/>
      <c r="AX187" s="885"/>
      <c r="AY187" s="885"/>
      <c r="AZ187" s="395"/>
      <c r="BA187" s="942"/>
      <c r="BB187" s="643"/>
      <c r="BC187" s="497"/>
      <c r="BD187" s="484"/>
      <c r="BE187" s="484"/>
      <c r="BF187" s="484"/>
      <c r="BG187" s="501"/>
      <c r="BH187" s="497"/>
      <c r="BI187" s="484"/>
      <c r="BJ187" s="484"/>
      <c r="BK187" s="484"/>
      <c r="BL187" s="501"/>
      <c r="BM187" s="497"/>
      <c r="BN187" s="484"/>
      <c r="BO187" s="484"/>
      <c r="BP187" s="484"/>
      <c r="BQ187" s="501"/>
      <c r="BR187" s="497"/>
      <c r="BS187" s="484"/>
      <c r="BT187" s="484"/>
      <c r="BU187" s="484"/>
      <c r="BV187" s="485"/>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row>
    <row r="188" s="603" customFormat="true" ht="15" customHeight="true" x14ac:dyDescent="0.2">
      <c r="A188" s="192"/>
      <c r="B188" s="186"/>
      <c r="C188" s="151"/>
      <c r="D188" s="150"/>
      <c r="E188" s="150"/>
      <c r="F188" s="150"/>
      <c r="G188" s="149"/>
      <c r="H188" s="148"/>
      <c r="I188" s="150"/>
      <c r="J188" s="150"/>
      <c r="K188" s="150"/>
      <c r="L188" s="147"/>
      <c r="M188" s="151"/>
      <c r="N188" s="150"/>
      <c r="O188" s="150"/>
      <c r="P188" s="150"/>
      <c r="Q188" s="149"/>
      <c r="R188" s="148"/>
      <c r="S188" s="150"/>
      <c r="T188" s="150"/>
      <c r="U188" s="150"/>
      <c r="V188" s="147"/>
      <c r="W188" s="885"/>
      <c r="X188" s="885"/>
      <c r="Y188" s="885"/>
      <c r="Z188" s="885"/>
      <c r="AA188" s="885"/>
      <c r="AB188" s="885"/>
      <c r="AC188" s="885"/>
      <c r="AD188" s="885"/>
      <c r="AE188" s="885"/>
      <c r="AF188" s="885"/>
      <c r="AG188" s="885"/>
      <c r="AH188" s="885"/>
      <c r="AI188" s="885"/>
      <c r="AJ188" s="885"/>
      <c r="AK188" s="885"/>
      <c r="AL188" s="885"/>
      <c r="AM188" s="885"/>
      <c r="AN188" s="885"/>
      <c r="AO188" s="885"/>
      <c r="AP188" s="885"/>
      <c r="AQ188" s="885"/>
      <c r="AR188" s="885"/>
      <c r="AS188" s="885"/>
      <c r="AT188" s="885"/>
      <c r="AU188" s="885"/>
      <c r="AV188" s="885"/>
      <c r="AW188" s="885"/>
      <c r="AX188" s="885"/>
      <c r="AY188" s="885"/>
      <c r="AZ188" s="395"/>
      <c r="BA188" s="942"/>
      <c r="BB188" s="643"/>
      <c r="BC188" s="497"/>
      <c r="BD188" s="484"/>
      <c r="BE188" s="484"/>
      <c r="BF188" s="484"/>
      <c r="BG188" s="501"/>
      <c r="BH188" s="497"/>
      <c r="BI188" s="484"/>
      <c r="BJ188" s="484"/>
      <c r="BK188" s="484"/>
      <c r="BL188" s="501"/>
      <c r="BM188" s="497"/>
      <c r="BN188" s="484"/>
      <c r="BO188" s="484"/>
      <c r="BP188" s="484"/>
      <c r="BQ188" s="501"/>
      <c r="BR188" s="497"/>
      <c r="BS188" s="484"/>
      <c r="BT188" s="484"/>
      <c r="BU188" s="484"/>
      <c r="BV188" s="485"/>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row>
    <row r="189" s="603" customFormat="true" ht="15" customHeight="true" x14ac:dyDescent="0.2">
      <c r="A189" s="192"/>
      <c r="B189" s="186"/>
      <c r="C189" s="151"/>
      <c r="D189" s="150"/>
      <c r="E189" s="150"/>
      <c r="F189" s="150"/>
      <c r="G189" s="149"/>
      <c r="H189" s="148"/>
      <c r="I189" s="150"/>
      <c r="J189" s="150"/>
      <c r="K189" s="150"/>
      <c r="L189" s="147"/>
      <c r="M189" s="151"/>
      <c r="N189" s="150"/>
      <c r="O189" s="150"/>
      <c r="P189" s="150"/>
      <c r="Q189" s="149"/>
      <c r="R189" s="148"/>
      <c r="S189" s="150"/>
      <c r="T189" s="150"/>
      <c r="U189" s="150"/>
      <c r="V189" s="147"/>
      <c r="W189" s="885"/>
      <c r="X189" s="885"/>
      <c r="Y189" s="885"/>
      <c r="Z189" s="885"/>
      <c r="AA189" s="885"/>
      <c r="AB189" s="885"/>
      <c r="AC189" s="885"/>
      <c r="AD189" s="885"/>
      <c r="AE189" s="885"/>
      <c r="AF189" s="885"/>
      <c r="AG189" s="885"/>
      <c r="AH189" s="885"/>
      <c r="AI189" s="885"/>
      <c r="AJ189" s="885"/>
      <c r="AK189" s="885"/>
      <c r="AL189" s="885"/>
      <c r="AM189" s="885"/>
      <c r="AN189" s="885"/>
      <c r="AO189" s="885"/>
      <c r="AP189" s="885"/>
      <c r="AQ189" s="885"/>
      <c r="AR189" s="885"/>
      <c r="AS189" s="885"/>
      <c r="AT189" s="885"/>
      <c r="AU189" s="885"/>
      <c r="AV189" s="885"/>
      <c r="AW189" s="885"/>
      <c r="AX189" s="885"/>
      <c r="AY189" s="885"/>
      <c r="AZ189" s="395"/>
      <c r="BA189" s="942"/>
      <c r="BB189" s="643"/>
      <c r="BC189" s="497"/>
      <c r="BD189" s="484"/>
      <c r="BE189" s="484"/>
      <c r="BF189" s="484"/>
      <c r="BG189" s="501"/>
      <c r="BH189" s="497"/>
      <c r="BI189" s="484"/>
      <c r="BJ189" s="484"/>
      <c r="BK189" s="484"/>
      <c r="BL189" s="501"/>
      <c r="BM189" s="497"/>
      <c r="BN189" s="484"/>
      <c r="BO189" s="484"/>
      <c r="BP189" s="484"/>
      <c r="BQ189" s="501"/>
      <c r="BR189" s="497"/>
      <c r="BS189" s="484"/>
      <c r="BT189" s="484"/>
      <c r="BU189" s="484"/>
      <c r="BV189" s="485"/>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row>
    <row r="190" s="603" customFormat="true" ht="15" customHeight="true" x14ac:dyDescent="0.2">
      <c r="A190" s="192"/>
      <c r="B190" s="186"/>
      <c r="C190" s="151"/>
      <c r="D190" s="150"/>
      <c r="E190" s="150"/>
      <c r="F190" s="150"/>
      <c r="G190" s="149"/>
      <c r="H190" s="148"/>
      <c r="I190" s="150"/>
      <c r="J190" s="150"/>
      <c r="K190" s="150"/>
      <c r="L190" s="147"/>
      <c r="M190" s="151"/>
      <c r="N190" s="150"/>
      <c r="O190" s="150"/>
      <c r="P190" s="150"/>
      <c r="Q190" s="149"/>
      <c r="R190" s="148"/>
      <c r="S190" s="150"/>
      <c r="T190" s="150"/>
      <c r="U190" s="150"/>
      <c r="V190" s="147"/>
      <c r="W190" s="885"/>
      <c r="X190" s="885"/>
      <c r="Y190" s="885"/>
      <c r="Z190" s="885"/>
      <c r="AA190" s="885"/>
      <c r="AB190" s="885"/>
      <c r="AC190" s="885"/>
      <c r="AD190" s="885"/>
      <c r="AE190" s="885"/>
      <c r="AF190" s="885"/>
      <c r="AG190" s="885"/>
      <c r="AH190" s="885"/>
      <c r="AI190" s="885"/>
      <c r="AJ190" s="885"/>
      <c r="AK190" s="885"/>
      <c r="AL190" s="885"/>
      <c r="AM190" s="885"/>
      <c r="AN190" s="885"/>
      <c r="AO190" s="885"/>
      <c r="AP190" s="885"/>
      <c r="AQ190" s="885"/>
      <c r="AR190" s="885"/>
      <c r="AS190" s="885"/>
      <c r="AT190" s="885"/>
      <c r="AU190" s="885"/>
      <c r="AV190" s="885"/>
      <c r="AW190" s="885"/>
      <c r="AX190" s="885"/>
      <c r="AY190" s="885"/>
      <c r="AZ190" s="395"/>
      <c r="BA190" s="942"/>
      <c r="BB190" s="643"/>
      <c r="BC190" s="497"/>
      <c r="BD190" s="484"/>
      <c r="BE190" s="484"/>
      <c r="BF190" s="484"/>
      <c r="BG190" s="501"/>
      <c r="BH190" s="497"/>
      <c r="BI190" s="484"/>
      <c r="BJ190" s="484"/>
      <c r="BK190" s="484"/>
      <c r="BL190" s="501"/>
      <c r="BM190" s="497"/>
      <c r="BN190" s="484"/>
      <c r="BO190" s="484"/>
      <c r="BP190" s="484"/>
      <c r="BQ190" s="501"/>
      <c r="BR190" s="497"/>
      <c r="BS190" s="484"/>
      <c r="BT190" s="484"/>
      <c r="BU190" s="484"/>
      <c r="BV190" s="485"/>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row>
    <row r="191" s="603" customFormat="true" ht="15" customHeight="true" x14ac:dyDescent="0.2">
      <c r="A191" s="192"/>
      <c r="B191" s="186"/>
      <c r="C191" s="151"/>
      <c r="D191" s="150"/>
      <c r="E191" s="150"/>
      <c r="F191" s="150"/>
      <c r="G191" s="149"/>
      <c r="H191" s="148"/>
      <c r="I191" s="150"/>
      <c r="J191" s="150"/>
      <c r="K191" s="150"/>
      <c r="L191" s="147"/>
      <c r="M191" s="151"/>
      <c r="N191" s="150"/>
      <c r="O191" s="150"/>
      <c r="P191" s="150"/>
      <c r="Q191" s="149"/>
      <c r="R191" s="148"/>
      <c r="S191" s="150"/>
      <c r="T191" s="150"/>
      <c r="U191" s="150"/>
      <c r="V191" s="147"/>
      <c r="W191" s="885"/>
      <c r="X191" s="885"/>
      <c r="Y191" s="885"/>
      <c r="Z191" s="885"/>
      <c r="AA191" s="885"/>
      <c r="AB191" s="885"/>
      <c r="AC191" s="885"/>
      <c r="AD191" s="885"/>
      <c r="AE191" s="885"/>
      <c r="AF191" s="885"/>
      <c r="AG191" s="885"/>
      <c r="AH191" s="885"/>
      <c r="AI191" s="885"/>
      <c r="AJ191" s="885"/>
      <c r="AK191" s="885"/>
      <c r="AL191" s="885"/>
      <c r="AM191" s="885"/>
      <c r="AN191" s="885"/>
      <c r="AO191" s="885"/>
      <c r="AP191" s="885"/>
      <c r="AQ191" s="885"/>
      <c r="AR191" s="885"/>
      <c r="AS191" s="885"/>
      <c r="AT191" s="885"/>
      <c r="AU191" s="885"/>
      <c r="AV191" s="885"/>
      <c r="AW191" s="885"/>
      <c r="AX191" s="885"/>
      <c r="AY191" s="885"/>
      <c r="AZ191" s="395"/>
      <c r="BA191" s="942"/>
      <c r="BB191" s="643"/>
      <c r="BC191" s="497"/>
      <c r="BD191" s="484"/>
      <c r="BE191" s="484"/>
      <c r="BF191" s="484"/>
      <c r="BG191" s="501"/>
      <c r="BH191" s="497"/>
      <c r="BI191" s="484"/>
      <c r="BJ191" s="484"/>
      <c r="BK191" s="484"/>
      <c r="BL191" s="501"/>
      <c r="BM191" s="497"/>
      <c r="BN191" s="484"/>
      <c r="BO191" s="484"/>
      <c r="BP191" s="484"/>
      <c r="BQ191" s="501"/>
      <c r="BR191" s="497"/>
      <c r="BS191" s="484"/>
      <c r="BT191" s="484"/>
      <c r="BU191" s="484"/>
      <c r="BV191" s="485"/>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row>
    <row r="192" s="603" customFormat="true" ht="15" customHeight="true" x14ac:dyDescent="0.2">
      <c r="A192" s="192"/>
      <c r="B192" s="186"/>
      <c r="C192" s="127"/>
      <c r="D192" s="126"/>
      <c r="E192" s="126"/>
      <c r="F192" s="126"/>
      <c r="G192" s="125"/>
      <c r="H192" s="124"/>
      <c r="I192" s="126"/>
      <c r="J192" s="126"/>
      <c r="K192" s="126"/>
      <c r="L192" s="123"/>
      <c r="M192" s="127"/>
      <c r="N192" s="126"/>
      <c r="O192" s="126"/>
      <c r="P192" s="126"/>
      <c r="Q192" s="125"/>
      <c r="R192" s="124"/>
      <c r="S192" s="126"/>
      <c r="T192" s="126"/>
      <c r="U192" s="126"/>
      <c r="V192" s="123"/>
      <c r="W192" s="885"/>
      <c r="X192" s="885"/>
      <c r="Y192" s="885"/>
      <c r="Z192" s="885"/>
      <c r="AA192" s="885"/>
      <c r="AB192" s="885"/>
      <c r="AC192" s="885"/>
      <c r="AD192" s="885"/>
      <c r="AE192" s="885"/>
      <c r="AF192" s="885"/>
      <c r="AG192" s="885"/>
      <c r="AH192" s="885"/>
      <c r="AI192" s="885"/>
      <c r="AJ192" s="885"/>
      <c r="AK192" s="885"/>
      <c r="AL192" s="885"/>
      <c r="AM192" s="885"/>
      <c r="AN192" s="885"/>
      <c r="AO192" s="885"/>
      <c r="AP192" s="885"/>
      <c r="AQ192" s="885"/>
      <c r="AR192" s="885"/>
      <c r="AS192" s="885"/>
      <c r="AT192" s="885"/>
      <c r="AU192" s="885"/>
      <c r="AV192" s="885"/>
      <c r="AW192" s="885"/>
      <c r="AX192" s="885"/>
      <c r="AY192" s="885"/>
      <c r="AZ192" s="395"/>
      <c r="BA192" s="942"/>
      <c r="BB192" s="643"/>
      <c r="BC192" s="497"/>
      <c r="BD192" s="484"/>
      <c r="BE192" s="484"/>
      <c r="BF192" s="484"/>
      <c r="BG192" s="501"/>
      <c r="BH192" s="497"/>
      <c r="BI192" s="484"/>
      <c r="BJ192" s="484"/>
      <c r="BK192" s="484"/>
      <c r="BL192" s="501"/>
      <c r="BM192" s="497"/>
      <c r="BN192" s="484"/>
      <c r="BO192" s="484"/>
      <c r="BP192" s="484"/>
      <c r="BQ192" s="501"/>
      <c r="BR192" s="497"/>
      <c r="BS192" s="484"/>
      <c r="BT192" s="484"/>
      <c r="BU192" s="484"/>
      <c r="BV192" s="485"/>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row>
    <row r="193" s="603" customFormat="true" ht="15" customHeight="true" x14ac:dyDescent="0.2">
      <c r="A193" s="192"/>
      <c r="B193" s="186"/>
      <c r="C193" s="127"/>
      <c r="D193" s="126"/>
      <c r="E193" s="126"/>
      <c r="F193" s="126"/>
      <c r="G193" s="125"/>
      <c r="H193" s="124"/>
      <c r="I193" s="126"/>
      <c r="J193" s="126"/>
      <c r="K193" s="126"/>
      <c r="L193" s="123"/>
      <c r="M193" s="127"/>
      <c r="N193" s="126"/>
      <c r="O193" s="126"/>
      <c r="P193" s="126"/>
      <c r="Q193" s="125"/>
      <c r="R193" s="124"/>
      <c r="S193" s="126"/>
      <c r="T193" s="126"/>
      <c r="U193" s="126"/>
      <c r="V193" s="123"/>
      <c r="W193" s="885"/>
      <c r="X193" s="885"/>
      <c r="Y193" s="88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95"/>
      <c r="BA193" s="942"/>
      <c r="BB193" s="643"/>
      <c r="BC193" s="497"/>
      <c r="BD193" s="484"/>
      <c r="BE193" s="484"/>
      <c r="BF193" s="484"/>
      <c r="BG193" s="501"/>
      <c r="BH193" s="497"/>
      <c r="BI193" s="484"/>
      <c r="BJ193" s="484"/>
      <c r="BK193" s="484"/>
      <c r="BL193" s="501"/>
      <c r="BM193" s="497"/>
      <c r="BN193" s="484"/>
      <c r="BO193" s="484"/>
      <c r="BP193" s="484"/>
      <c r="BQ193" s="501"/>
      <c r="BR193" s="497"/>
      <c r="BS193" s="484"/>
      <c r="BT193" s="484"/>
      <c r="BU193" s="484"/>
      <c r="BV193" s="485"/>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row>
    <row r="194" s="603" customFormat="true" ht="15" customHeight="true" x14ac:dyDescent="0.2">
      <c r="A194" s="214"/>
      <c r="B194" s="185"/>
      <c r="C194" s="144"/>
      <c r="D194" s="146"/>
      <c r="E194" s="146"/>
      <c r="F194" s="146"/>
      <c r="G194" s="145"/>
      <c r="H194" s="143"/>
      <c r="I194" s="146"/>
      <c r="J194" s="146"/>
      <c r="K194" s="146"/>
      <c r="L194" s="142"/>
      <c r="M194" s="144"/>
      <c r="N194" s="146"/>
      <c r="O194" s="146"/>
      <c r="P194" s="146"/>
      <c r="Q194" s="145"/>
      <c r="R194" s="143"/>
      <c r="S194" s="146"/>
      <c r="T194" s="146"/>
      <c r="U194" s="146"/>
      <c r="V194" s="142"/>
      <c r="W194" s="885"/>
      <c r="X194" s="885"/>
      <c r="Y194" s="88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95"/>
      <c r="BA194" s="942"/>
      <c r="BB194" s="643"/>
      <c r="BC194" s="497"/>
      <c r="BD194" s="484"/>
      <c r="BE194" s="484"/>
      <c r="BF194" s="484"/>
      <c r="BG194" s="501"/>
      <c r="BH194" s="497"/>
      <c r="BI194" s="484"/>
      <c r="BJ194" s="484"/>
      <c r="BK194" s="484"/>
      <c r="BL194" s="501"/>
      <c r="BM194" s="497"/>
      <c r="BN194" s="484"/>
      <c r="BO194" s="484"/>
      <c r="BP194" s="484"/>
      <c r="BQ194" s="501"/>
      <c r="BR194" s="497"/>
      <c r="BS194" s="484"/>
      <c r="BT194" s="484"/>
      <c r="BU194" s="484"/>
      <c r="BV194" s="485"/>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row>
    <row r="195" s="358" customFormat="true" ht="15" customHeight="true" x14ac:dyDescent="0.2">
      <c r="A195" s="214"/>
      <c r="B195" s="185"/>
      <c r="C195" s="144"/>
      <c r="D195" s="146"/>
      <c r="E195" s="146"/>
      <c r="F195" s="146"/>
      <c r="G195" s="145"/>
      <c r="H195" s="143"/>
      <c r="I195" s="146"/>
      <c r="J195" s="146"/>
      <c r="K195" s="146"/>
      <c r="L195" s="142"/>
      <c r="M195" s="144"/>
      <c r="N195" s="146"/>
      <c r="O195" s="146"/>
      <c r="P195" s="146"/>
      <c r="Q195" s="145"/>
      <c r="R195" s="143"/>
      <c r="S195" s="146"/>
      <c r="T195" s="146"/>
      <c r="U195" s="146"/>
      <c r="V195" s="142"/>
      <c r="W195" s="885"/>
      <c r="X195" s="885"/>
      <c r="Y195" s="88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95"/>
      <c r="BA195" s="942"/>
      <c r="BB195" s="643"/>
      <c r="BC195" s="497"/>
      <c r="BD195" s="484"/>
      <c r="BE195" s="484"/>
      <c r="BF195" s="484"/>
      <c r="BG195" s="501"/>
      <c r="BH195" s="497"/>
      <c r="BI195" s="484"/>
      <c r="BJ195" s="484"/>
      <c r="BK195" s="484"/>
      <c r="BL195" s="501"/>
      <c r="BM195" s="497"/>
      <c r="BN195" s="484"/>
      <c r="BO195" s="484"/>
      <c r="BP195" s="484"/>
      <c r="BQ195" s="501"/>
      <c r="BR195" s="497"/>
      <c r="BS195" s="484"/>
      <c r="BT195" s="484"/>
      <c r="BU195" s="484"/>
      <c r="BV195" s="485"/>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row>
    <row r="196" s="358" customFormat="true" ht="15" customHeight="true" x14ac:dyDescent="0.2">
      <c r="A196" s="214"/>
      <c r="B196" s="185"/>
      <c r="C196" s="144"/>
      <c r="D196" s="146"/>
      <c r="E196" s="146"/>
      <c r="F196" s="146"/>
      <c r="G196" s="145"/>
      <c r="H196" s="143"/>
      <c r="I196" s="146"/>
      <c r="J196" s="146"/>
      <c r="K196" s="146"/>
      <c r="L196" s="142"/>
      <c r="M196" s="144"/>
      <c r="N196" s="146"/>
      <c r="O196" s="146"/>
      <c r="P196" s="146"/>
      <c r="Q196" s="145"/>
      <c r="R196" s="143"/>
      <c r="S196" s="146"/>
      <c r="T196" s="146"/>
      <c r="U196" s="146"/>
      <c r="V196" s="142"/>
      <c r="W196" s="885"/>
      <c r="X196" s="885"/>
      <c r="Y196" s="88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95"/>
      <c r="BA196" s="942"/>
      <c r="BB196" s="643"/>
      <c r="BC196" s="497"/>
      <c r="BD196" s="484"/>
      <c r="BE196" s="484"/>
      <c r="BF196" s="484"/>
      <c r="BG196" s="501"/>
      <c r="BH196" s="497"/>
      <c r="BI196" s="484"/>
      <c r="BJ196" s="484"/>
      <c r="BK196" s="484"/>
      <c r="BL196" s="501"/>
      <c r="BM196" s="497"/>
      <c r="BN196" s="484"/>
      <c r="BO196" s="484"/>
      <c r="BP196" s="484"/>
      <c r="BQ196" s="501"/>
      <c r="BR196" s="497"/>
      <c r="BS196" s="484"/>
      <c r="BT196" s="484"/>
      <c r="BU196" s="484"/>
      <c r="BV196" s="485"/>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row>
    <row r="197" s="358" customFormat="true" ht="15" customHeight="true" x14ac:dyDescent="0.2">
      <c r="A197" s="214"/>
      <c r="B197" s="185"/>
      <c r="C197" s="144"/>
      <c r="D197" s="146"/>
      <c r="E197" s="146"/>
      <c r="F197" s="146"/>
      <c r="G197" s="145"/>
      <c r="H197" s="143"/>
      <c r="I197" s="146"/>
      <c r="J197" s="146"/>
      <c r="K197" s="146"/>
      <c r="L197" s="142"/>
      <c r="M197" s="144"/>
      <c r="N197" s="146"/>
      <c r="O197" s="146"/>
      <c r="P197" s="146"/>
      <c r="Q197" s="145"/>
      <c r="R197" s="143"/>
      <c r="S197" s="146"/>
      <c r="T197" s="146"/>
      <c r="U197" s="146"/>
      <c r="V197" s="142"/>
      <c r="W197" s="885"/>
      <c r="X197" s="885"/>
      <c r="Y197" s="88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95"/>
      <c r="BA197" s="942"/>
      <c r="BB197" s="643"/>
      <c r="BC197" s="497"/>
      <c r="BD197" s="484"/>
      <c r="BE197" s="484"/>
      <c r="BF197" s="484"/>
      <c r="BG197" s="501"/>
      <c r="BH197" s="497"/>
      <c r="BI197" s="484"/>
      <c r="BJ197" s="484"/>
      <c r="BK197" s="484"/>
      <c r="BL197" s="501"/>
      <c r="BM197" s="497"/>
      <c r="BN197" s="484"/>
      <c r="BO197" s="484"/>
      <c r="BP197" s="484"/>
      <c r="BQ197" s="501"/>
      <c r="BR197" s="497"/>
      <c r="BS197" s="484"/>
      <c r="BT197" s="484"/>
      <c r="BU197" s="484"/>
      <c r="BV197" s="485"/>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row>
    <row r="198" s="358" customFormat="true" ht="15" customHeight="true" x14ac:dyDescent="0.2">
      <c r="A198" s="214"/>
      <c r="B198" s="185"/>
      <c r="C198" s="144"/>
      <c r="D198" s="146"/>
      <c r="E198" s="146"/>
      <c r="F198" s="146"/>
      <c r="G198" s="145"/>
      <c r="H198" s="143"/>
      <c r="I198" s="146"/>
      <c r="J198" s="146"/>
      <c r="K198" s="146"/>
      <c r="L198" s="142"/>
      <c r="M198" s="144"/>
      <c r="N198" s="146"/>
      <c r="O198" s="146"/>
      <c r="P198" s="146"/>
      <c r="Q198" s="145"/>
      <c r="R198" s="143"/>
      <c r="S198" s="146"/>
      <c r="T198" s="146"/>
      <c r="U198" s="146"/>
      <c r="V198" s="142"/>
      <c r="W198" s="885"/>
      <c r="X198" s="885"/>
      <c r="Y198" s="88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95"/>
      <c r="BA198" s="942"/>
      <c r="BB198" s="643"/>
      <c r="BC198" s="497"/>
      <c r="BD198" s="484"/>
      <c r="BE198" s="484"/>
      <c r="BF198" s="484"/>
      <c r="BG198" s="501"/>
      <c r="BH198" s="497"/>
      <c r="BI198" s="484"/>
      <c r="BJ198" s="484"/>
      <c r="BK198" s="484"/>
      <c r="BL198" s="501"/>
      <c r="BM198" s="497"/>
      <c r="BN198" s="484"/>
      <c r="BO198" s="484"/>
      <c r="BP198" s="484"/>
      <c r="BQ198" s="501"/>
      <c r="BR198" s="497"/>
      <c r="BS198" s="484"/>
      <c r="BT198" s="484"/>
      <c r="BU198" s="484"/>
      <c r="BV198" s="485"/>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row>
    <row r="199" s="358" customFormat="true" ht="15" customHeight="true" x14ac:dyDescent="0.2">
      <c r="A199" s="214"/>
      <c r="B199" s="185"/>
      <c r="C199" s="144"/>
      <c r="D199" s="146"/>
      <c r="E199" s="146"/>
      <c r="F199" s="146"/>
      <c r="G199" s="145"/>
      <c r="H199" s="143"/>
      <c r="I199" s="146"/>
      <c r="J199" s="146"/>
      <c r="K199" s="146"/>
      <c r="L199" s="142"/>
      <c r="M199" s="144"/>
      <c r="N199" s="146"/>
      <c r="O199" s="146"/>
      <c r="P199" s="146"/>
      <c r="Q199" s="145"/>
      <c r="R199" s="143"/>
      <c r="S199" s="146"/>
      <c r="T199" s="146"/>
      <c r="U199" s="146"/>
      <c r="V199" s="142"/>
      <c r="W199" s="885"/>
      <c r="X199" s="885"/>
      <c r="Y199" s="88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95"/>
      <c r="BA199" s="942"/>
      <c r="BB199" s="643"/>
      <c r="BC199" s="497"/>
      <c r="BD199" s="484"/>
      <c r="BE199" s="484"/>
      <c r="BF199" s="484"/>
      <c r="BG199" s="501"/>
      <c r="BH199" s="497"/>
      <c r="BI199" s="484"/>
      <c r="BJ199" s="484"/>
      <c r="BK199" s="484"/>
      <c r="BL199" s="501"/>
      <c r="BM199" s="497"/>
      <c r="BN199" s="484"/>
      <c r="BO199" s="484"/>
      <c r="BP199" s="484"/>
      <c r="BQ199" s="501"/>
      <c r="BR199" s="497"/>
      <c r="BS199" s="484"/>
      <c r="BT199" s="484"/>
      <c r="BU199" s="484"/>
      <c r="BV199" s="485"/>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row>
    <row r="200" s="358" customFormat="true" ht="15" customHeight="true" x14ac:dyDescent="0.2">
      <c r="A200" s="214"/>
      <c r="B200" s="185"/>
      <c r="C200" s="144"/>
      <c r="D200" s="146"/>
      <c r="E200" s="146"/>
      <c r="F200" s="146"/>
      <c r="G200" s="145"/>
      <c r="H200" s="143"/>
      <c r="I200" s="146"/>
      <c r="J200" s="146"/>
      <c r="K200" s="146"/>
      <c r="L200" s="142"/>
      <c r="M200" s="144"/>
      <c r="N200" s="146"/>
      <c r="O200" s="146"/>
      <c r="P200" s="146"/>
      <c r="Q200" s="145"/>
      <c r="R200" s="143"/>
      <c r="S200" s="146"/>
      <c r="T200" s="146"/>
      <c r="U200" s="146"/>
      <c r="V200" s="142"/>
      <c r="W200" s="885"/>
      <c r="X200" s="885"/>
      <c r="Y200" s="88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95"/>
      <c r="BA200" s="942"/>
      <c r="BB200" s="643"/>
      <c r="BC200" s="497"/>
      <c r="BD200" s="484"/>
      <c r="BE200" s="484"/>
      <c r="BF200" s="484"/>
      <c r="BG200" s="501"/>
      <c r="BH200" s="497"/>
      <c r="BI200" s="484"/>
      <c r="BJ200" s="484"/>
      <c r="BK200" s="484"/>
      <c r="BL200" s="501"/>
      <c r="BM200" s="497"/>
      <c r="BN200" s="484"/>
      <c r="BO200" s="484"/>
      <c r="BP200" s="484"/>
      <c r="BQ200" s="501"/>
      <c r="BR200" s="497"/>
      <c r="BS200" s="484"/>
      <c r="BT200" s="484"/>
      <c r="BU200" s="484"/>
      <c r="BV200" s="485"/>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row>
    <row r="201" s="358" customFormat="true" ht="15" customHeight="true" x14ac:dyDescent="0.2">
      <c r="A201" s="214"/>
      <c r="B201" s="185"/>
      <c r="C201" s="144"/>
      <c r="D201" s="146"/>
      <c r="E201" s="146"/>
      <c r="F201" s="146"/>
      <c r="G201" s="145"/>
      <c r="H201" s="143"/>
      <c r="I201" s="146"/>
      <c r="J201" s="146"/>
      <c r="K201" s="146"/>
      <c r="L201" s="142"/>
      <c r="M201" s="144"/>
      <c r="N201" s="146"/>
      <c r="O201" s="146"/>
      <c r="P201" s="146"/>
      <c r="Q201" s="145"/>
      <c r="R201" s="143"/>
      <c r="S201" s="146"/>
      <c r="T201" s="146"/>
      <c r="U201" s="146"/>
      <c r="V201" s="142"/>
      <c r="W201" s="885"/>
      <c r="X201" s="885"/>
      <c r="Y201" s="88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95"/>
      <c r="BA201" s="942"/>
      <c r="BB201" s="643"/>
      <c r="BC201" s="497"/>
      <c r="BD201" s="484"/>
      <c r="BE201" s="484"/>
      <c r="BF201" s="484"/>
      <c r="BG201" s="501"/>
      <c r="BH201" s="497"/>
      <c r="BI201" s="484"/>
      <c r="BJ201" s="484"/>
      <c r="BK201" s="484"/>
      <c r="BL201" s="501"/>
      <c r="BM201" s="497"/>
      <c r="BN201" s="484"/>
      <c r="BO201" s="484"/>
      <c r="BP201" s="484"/>
      <c r="BQ201" s="501"/>
      <c r="BR201" s="497"/>
      <c r="BS201" s="484"/>
      <c r="BT201" s="484"/>
      <c r="BU201" s="484"/>
      <c r="BV201" s="485"/>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row>
    <row r="202" s="358" customFormat="true" ht="15" customHeight="true" x14ac:dyDescent="0.2">
      <c r="A202" s="214"/>
      <c r="B202" s="185"/>
      <c r="C202" s="144"/>
      <c r="D202" s="146"/>
      <c r="E202" s="146"/>
      <c r="F202" s="146"/>
      <c r="G202" s="145"/>
      <c r="H202" s="143"/>
      <c r="I202" s="146"/>
      <c r="J202" s="146"/>
      <c r="K202" s="146"/>
      <c r="L202" s="142"/>
      <c r="M202" s="144"/>
      <c r="N202" s="146"/>
      <c r="O202" s="146"/>
      <c r="P202" s="146"/>
      <c r="Q202" s="145"/>
      <c r="R202" s="143"/>
      <c r="S202" s="146"/>
      <c r="T202" s="146"/>
      <c r="U202" s="146"/>
      <c r="V202" s="142"/>
      <c r="W202" s="885"/>
      <c r="X202" s="885"/>
      <c r="Y202" s="88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95"/>
      <c r="BA202" s="942"/>
      <c r="BB202" s="643"/>
      <c r="BC202" s="497"/>
      <c r="BD202" s="484"/>
      <c r="BE202" s="484"/>
      <c r="BF202" s="484"/>
      <c r="BG202" s="501"/>
      <c r="BH202" s="497"/>
      <c r="BI202" s="484"/>
      <c r="BJ202" s="484"/>
      <c r="BK202" s="484"/>
      <c r="BL202" s="501"/>
      <c r="BM202" s="497"/>
      <c r="BN202" s="484"/>
      <c r="BO202" s="484"/>
      <c r="BP202" s="484"/>
      <c r="BQ202" s="501"/>
      <c r="BR202" s="497"/>
      <c r="BS202" s="484"/>
      <c r="BT202" s="484"/>
      <c r="BU202" s="484"/>
      <c r="BV202" s="485"/>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row>
    <row r="203" s="603" customFormat="true" ht="15" customHeight="true" x14ac:dyDescent="0.2">
      <c r="A203" s="192"/>
      <c r="B203" s="186"/>
      <c r="C203" s="169"/>
      <c r="D203" s="168"/>
      <c r="E203" s="168"/>
      <c r="F203" s="168"/>
      <c r="G203" s="167"/>
      <c r="H203" s="166"/>
      <c r="I203" s="168"/>
      <c r="J203" s="168"/>
      <c r="K203" s="168"/>
      <c r="L203" s="165"/>
      <c r="M203" s="169"/>
      <c r="N203" s="168"/>
      <c r="O203" s="168"/>
      <c r="P203" s="168"/>
      <c r="Q203" s="167"/>
      <c r="R203" s="166"/>
      <c r="S203" s="168"/>
      <c r="T203" s="168"/>
      <c r="U203" s="168"/>
      <c r="V203" s="165"/>
      <c r="W203" s="885"/>
      <c r="X203" s="885"/>
      <c r="Y203" s="885"/>
      <c r="Z203" s="885"/>
      <c r="AA203" s="885"/>
      <c r="AB203" s="885"/>
      <c r="AC203" s="885"/>
      <c r="AD203" s="885"/>
      <c r="AE203" s="885"/>
      <c r="AF203" s="885"/>
      <c r="AG203" s="885"/>
      <c r="AH203" s="885"/>
      <c r="AI203" s="885"/>
      <c r="AJ203" s="885"/>
      <c r="AK203" s="885"/>
      <c r="AL203" s="885"/>
      <c r="AM203" s="885"/>
      <c r="AN203" s="885"/>
      <c r="AO203" s="885"/>
      <c r="AP203" s="885"/>
      <c r="AQ203" s="885"/>
      <c r="AR203" s="885"/>
      <c r="AS203" s="885"/>
      <c r="AT203" s="885"/>
      <c r="AU203" s="885"/>
      <c r="AV203" s="885"/>
      <c r="AW203" s="885"/>
      <c r="AX203" s="885"/>
      <c r="AY203" s="885"/>
      <c r="AZ203" s="395"/>
      <c r="BA203" s="942"/>
      <c r="BB203" s="643"/>
      <c r="BC203" s="497"/>
      <c r="BD203" s="484"/>
      <c r="BE203" s="484"/>
      <c r="BF203" s="484"/>
      <c r="BG203" s="501"/>
      <c r="BH203" s="497"/>
      <c r="BI203" s="484"/>
      <c r="BJ203" s="484"/>
      <c r="BK203" s="484"/>
      <c r="BL203" s="501"/>
      <c r="BM203" s="497"/>
      <c r="BN203" s="484"/>
      <c r="BO203" s="484"/>
      <c r="BP203" s="484"/>
      <c r="BQ203" s="501"/>
      <c r="BR203" s="497"/>
      <c r="BS203" s="484"/>
      <c r="BT203" s="484"/>
      <c r="BU203" s="484"/>
      <c r="BV203" s="485"/>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row>
    <row r="204" s="603" customFormat="true" ht="15" customHeight="true" x14ac:dyDescent="0.2">
      <c r="A204" s="192"/>
      <c r="B204" s="186"/>
      <c r="C204" s="169"/>
      <c r="D204" s="168"/>
      <c r="E204" s="168"/>
      <c r="F204" s="168"/>
      <c r="G204" s="167"/>
      <c r="H204" s="166"/>
      <c r="I204" s="168"/>
      <c r="J204" s="168"/>
      <c r="K204" s="168"/>
      <c r="L204" s="165"/>
      <c r="M204" s="169"/>
      <c r="N204" s="168"/>
      <c r="O204" s="168"/>
      <c r="P204" s="168"/>
      <c r="Q204" s="167"/>
      <c r="R204" s="166"/>
      <c r="S204" s="168"/>
      <c r="T204" s="168"/>
      <c r="U204" s="168"/>
      <c r="V204" s="165"/>
      <c r="W204" s="885"/>
      <c r="X204" s="885"/>
      <c r="Y204" s="885"/>
      <c r="Z204" s="885"/>
      <c r="AA204" s="885"/>
      <c r="AB204" s="885"/>
      <c r="AC204" s="885"/>
      <c r="AD204" s="885"/>
      <c r="AE204" s="885"/>
      <c r="AF204" s="885"/>
      <c r="AG204" s="885"/>
      <c r="AH204" s="885"/>
      <c r="AI204" s="885"/>
      <c r="AJ204" s="885"/>
      <c r="AK204" s="885"/>
      <c r="AL204" s="885"/>
      <c r="AM204" s="885"/>
      <c r="AN204" s="885"/>
      <c r="AO204" s="885"/>
      <c r="AP204" s="885"/>
      <c r="AQ204" s="885"/>
      <c r="AR204" s="885"/>
      <c r="AS204" s="885"/>
      <c r="AT204" s="885"/>
      <c r="AU204" s="885"/>
      <c r="AV204" s="885"/>
      <c r="AW204" s="885"/>
      <c r="AX204" s="885"/>
      <c r="AY204" s="885"/>
      <c r="AZ204" s="395"/>
      <c r="BA204" s="942"/>
      <c r="BB204" s="643"/>
      <c r="BC204" s="497"/>
      <c r="BD204" s="484"/>
      <c r="BE204" s="484"/>
      <c r="BF204" s="484"/>
      <c r="BG204" s="501"/>
      <c r="BH204" s="497"/>
      <c r="BI204" s="484"/>
      <c r="BJ204" s="484"/>
      <c r="BK204" s="484"/>
      <c r="BL204" s="501"/>
      <c r="BM204" s="497"/>
      <c r="BN204" s="484"/>
      <c r="BO204" s="484"/>
      <c r="BP204" s="484"/>
      <c r="BQ204" s="501"/>
      <c r="BR204" s="497"/>
      <c r="BS204" s="484"/>
      <c r="BT204" s="484"/>
      <c r="BU204" s="484"/>
      <c r="BV204" s="485"/>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row>
    <row r="205" s="603" customFormat="true" ht="15" customHeight="true" x14ac:dyDescent="0.2">
      <c r="A205" s="71"/>
      <c r="B205" s="68"/>
      <c r="C205" s="162"/>
      <c r="D205" s="161"/>
      <c r="E205" s="161"/>
      <c r="F205" s="161"/>
      <c r="G205" s="160"/>
      <c r="H205" s="159"/>
      <c r="I205" s="161"/>
      <c r="J205" s="161"/>
      <c r="K205" s="161"/>
      <c r="L205" s="158"/>
      <c r="M205" s="162"/>
      <c r="N205" s="161"/>
      <c r="O205" s="161"/>
      <c r="P205" s="161"/>
      <c r="Q205" s="160"/>
      <c r="R205" s="159"/>
      <c r="S205" s="161"/>
      <c r="T205" s="161"/>
      <c r="U205" s="161"/>
      <c r="V205" s="158"/>
      <c r="W205" s="885"/>
      <c r="X205" s="885"/>
      <c r="Y205" s="885"/>
      <c r="Z205" s="885"/>
      <c r="AA205" s="885"/>
      <c r="AB205" s="885"/>
      <c r="AC205" s="885"/>
      <c r="AD205" s="885"/>
      <c r="AE205" s="885"/>
      <c r="AF205" s="885"/>
      <c r="AG205" s="885"/>
      <c r="AH205" s="885"/>
      <c r="AI205" s="885"/>
      <c r="AJ205" s="885"/>
      <c r="AK205" s="885"/>
      <c r="AL205" s="885"/>
      <c r="AM205" s="885"/>
      <c r="AN205" s="885"/>
      <c r="AO205" s="885"/>
      <c r="AP205" s="885"/>
      <c r="AQ205" s="885"/>
      <c r="AR205" s="885"/>
      <c r="AS205" s="885"/>
      <c r="AT205" s="885"/>
      <c r="AU205" s="885"/>
      <c r="AV205" s="885"/>
      <c r="AW205" s="885"/>
      <c r="AX205" s="885"/>
      <c r="AY205" s="885"/>
      <c r="AZ205" s="395"/>
      <c r="BA205" s="942"/>
      <c r="BB205" s="643"/>
      <c r="BC205" s="500"/>
      <c r="BD205" s="499"/>
      <c r="BE205" s="499"/>
      <c r="BF205" s="499"/>
      <c r="BG205" s="503"/>
      <c r="BH205" s="500"/>
      <c r="BI205" s="499"/>
      <c r="BJ205" s="499"/>
      <c r="BK205" s="499"/>
      <c r="BL205" s="503"/>
      <c r="BM205" s="500"/>
      <c r="BN205" s="499"/>
      <c r="BO205" s="499"/>
      <c r="BP205" s="499"/>
      <c r="BQ205" s="503"/>
      <c r="BR205" s="500"/>
      <c r="BS205" s="499"/>
      <c r="BT205" s="499"/>
      <c r="BU205" s="499"/>
      <c r="BV205" s="502"/>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row>
    <row r="206" s="603" customFormat="true" ht="250.15" customHeight="true" x14ac:dyDescent="0.2">
      <c r="B206" s="602"/>
      <c r="W206" s="395"/>
      <c r="X206" s="395"/>
      <c r="Y206" s="395"/>
      <c r="Z206" s="395"/>
      <c r="AA206" s="395"/>
      <c r="AB206" s="395"/>
      <c r="AC206" s="395"/>
      <c r="AD206" s="395"/>
      <c r="AE206" s="395"/>
      <c r="AF206" s="395"/>
      <c r="AG206" s="395"/>
      <c r="AH206" s="395"/>
      <c r="AI206" s="395"/>
      <c r="AJ206" s="395"/>
      <c r="AK206" s="395"/>
      <c r="AL206" s="395"/>
      <c r="AM206" s="395"/>
      <c r="AN206" s="395"/>
      <c r="AO206" s="395"/>
      <c r="AP206" s="395"/>
      <c r="AQ206" s="395"/>
      <c r="AR206" s="395"/>
      <c r="AS206" s="395"/>
      <c r="AT206" s="395"/>
      <c r="AU206" s="395"/>
      <c r="AV206" s="395"/>
      <c r="AW206" s="395"/>
      <c r="AX206" s="395"/>
      <c r="AY206" s="395"/>
      <c r="AZ206" s="395"/>
      <c r="BA206" s="359"/>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9"/>
      <c r="BW206" s="394"/>
      <c r="BX206" s="394"/>
      <c r="BY206" s="394"/>
      <c r="BZ206" s="394"/>
      <c r="CA206" s="394"/>
      <c r="CB206" s="394"/>
      <c r="CC206" s="394"/>
      <c r="CD206" s="394"/>
      <c r="CE206" s="394"/>
      <c r="CF206" s="394"/>
      <c r="CG206" s="394"/>
      <c r="CH206" s="394"/>
      <c r="CI206" s="394"/>
      <c r="CJ206" s="394"/>
      <c r="CK206" s="394"/>
      <c r="CL206" s="394"/>
      <c r="CM206" s="394"/>
      <c r="CN206" s="394"/>
      <c r="CO206" s="394"/>
      <c r="CP206" s="394"/>
      <c r="CQ206" s="394"/>
      <c r="CR206" s="394"/>
      <c r="CS206" s="394"/>
      <c r="CT206" s="394"/>
      <c r="CU206" s="394"/>
      <c r="CV206" s="394"/>
      <c r="CW206" s="394"/>
      <c r="CX206" s="394"/>
      <c r="CY206" s="394"/>
      <c r="CZ206" s="394"/>
    </row>
    <row r="207" s="338" customFormat="true" ht="18" customHeight="true" x14ac:dyDescent="0.2">
      <c r="W207" s="390"/>
      <c r="X207" s="390"/>
      <c r="Y207" s="390"/>
      <c r="Z207" s="390"/>
      <c r="AA207" s="390"/>
      <c r="AB207" s="390"/>
      <c r="AC207" s="390"/>
      <c r="AD207" s="390"/>
      <c r="AE207" s="390"/>
      <c r="AF207" s="390"/>
      <c r="AG207" s="390"/>
      <c r="AH207" s="390"/>
      <c r="AI207" s="390"/>
      <c r="AJ207" s="390"/>
      <c r="AK207" s="390"/>
      <c r="AL207" s="390"/>
      <c r="AM207" s="390"/>
      <c r="AN207" s="390"/>
      <c r="AO207" s="390"/>
      <c r="AP207" s="390"/>
      <c r="AQ207" s="390"/>
      <c r="AR207" s="390"/>
      <c r="AS207" s="390"/>
      <c r="AT207" s="390"/>
      <c r="AU207" s="390"/>
      <c r="AV207" s="390"/>
      <c r="AW207" s="390"/>
      <c r="AX207" s="390"/>
      <c r="AY207" s="390"/>
      <c r="AZ207" s="390"/>
      <c r="BB207" s="361"/>
      <c r="BW207" s="390"/>
      <c r="BX207" s="390"/>
      <c r="BY207" s="390"/>
      <c r="BZ207" s="390"/>
      <c r="CA207" s="390"/>
      <c r="CB207" s="390"/>
      <c r="CC207" s="390"/>
      <c r="CD207" s="390"/>
      <c r="CE207" s="390"/>
      <c r="CF207" s="390"/>
      <c r="CG207" s="390"/>
      <c r="CH207" s="390"/>
      <c r="CI207" s="390"/>
      <c r="CJ207" s="390"/>
      <c r="CK207" s="390"/>
      <c r="CL207" s="390"/>
      <c r="CM207" s="390"/>
      <c r="CN207" s="390"/>
      <c r="CO207" s="390"/>
      <c r="CP207" s="390"/>
      <c r="CQ207" s="390"/>
      <c r="CR207" s="390"/>
      <c r="CS207" s="390"/>
      <c r="CT207" s="390"/>
      <c r="CU207" s="390"/>
      <c r="CV207" s="390"/>
      <c r="CW207" s="390"/>
      <c r="CX207" s="390"/>
      <c r="CY207" s="390"/>
      <c r="CZ207" s="390"/>
    </row>
    <row r="208" s="338" customFormat="true" ht="22.5" customHeight="true" x14ac:dyDescent="0.35">
      <c r="A208" s="1145" t="str">
        <f>A1026</f>
        <v>Thailand</v>
      </c>
      <c r="B208" s="1146"/>
      <c r="W208" s="390"/>
      <c r="X208" s="390"/>
      <c r="Y208" s="390"/>
      <c r="Z208" s="390"/>
      <c r="AA208" s="390"/>
      <c r="AB208" s="390"/>
      <c r="AC208" s="390"/>
      <c r="AD208" s="390"/>
      <c r="AE208" s="390"/>
      <c r="AF208" s="390"/>
      <c r="AG208" s="390"/>
      <c r="AH208" s="390"/>
      <c r="AI208" s="390"/>
      <c r="AJ208" s="390"/>
      <c r="AK208" s="390"/>
      <c r="AL208" s="390"/>
      <c r="AM208" s="390"/>
      <c r="AN208" s="390"/>
      <c r="AO208" s="390"/>
      <c r="AP208" s="390"/>
      <c r="AQ208" s="390"/>
      <c r="AR208" s="390"/>
      <c r="AS208" s="390"/>
      <c r="AT208" s="390"/>
      <c r="AU208" s="390"/>
      <c r="AV208" s="390"/>
      <c r="AW208" s="390"/>
      <c r="AX208" s="390"/>
      <c r="AY208" s="390"/>
      <c r="AZ208" s="390"/>
      <c r="BB208" s="361"/>
      <c r="BW208" s="390"/>
      <c r="BX208" s="390"/>
      <c r="BY208" s="390"/>
      <c r="BZ208" s="390"/>
      <c r="CA208" s="390"/>
      <c r="CB208" s="390"/>
      <c r="CC208" s="390"/>
      <c r="CD208" s="390"/>
      <c r="CE208" s="390"/>
      <c r="CF208" s="390"/>
      <c r="CG208" s="390"/>
      <c r="CH208" s="390"/>
      <c r="CI208" s="390"/>
      <c r="CJ208" s="390"/>
      <c r="CK208" s="390"/>
      <c r="CL208" s="390"/>
      <c r="CM208" s="390"/>
      <c r="CN208" s="390"/>
      <c r="CO208" s="390"/>
      <c r="CP208" s="390"/>
      <c r="CQ208" s="390"/>
      <c r="CR208" s="390"/>
      <c r="CS208" s="390"/>
      <c r="CT208" s="390"/>
      <c r="CU208" s="390"/>
      <c r="CV208" s="390"/>
      <c r="CW208" s="390"/>
      <c r="CX208" s="390"/>
      <c r="CY208" s="390"/>
      <c r="CZ208" s="390"/>
    </row>
    <row r="209" s="338" customFormat="true" ht="22.5" customHeight="true" x14ac:dyDescent="0.35">
      <c r="A209" s="365" t="str">
        <f>A1034</f>
        <v>2013</v>
      </c>
      <c r="B209" s="366"/>
      <c r="W209" s="390"/>
      <c r="X209" s="390"/>
      <c r="Y209" s="390"/>
      <c r="Z209" s="390"/>
      <c r="AA209" s="390"/>
      <c r="AB209" s="390"/>
      <c r="AC209" s="390"/>
      <c r="AD209" s="390"/>
      <c r="AE209" s="390"/>
      <c r="AF209" s="390"/>
      <c r="AG209" s="390"/>
      <c r="AH209" s="390"/>
      <c r="AI209" s="390"/>
      <c r="AJ209" s="390"/>
      <c r="AK209" s="390"/>
      <c r="AL209" s="390"/>
      <c r="AM209" s="390"/>
      <c r="AN209" s="390"/>
      <c r="AO209" s="390"/>
      <c r="AP209" s="390"/>
      <c r="AQ209" s="390"/>
      <c r="AR209" s="390"/>
      <c r="AS209" s="390"/>
      <c r="AT209" s="390"/>
      <c r="AU209" s="390"/>
      <c r="AV209" s="390"/>
      <c r="AW209" s="390"/>
      <c r="AX209" s="390"/>
      <c r="AY209" s="390"/>
      <c r="AZ209" s="390"/>
      <c r="BB209" s="361"/>
      <c r="BW209" s="390"/>
      <c r="BX209" s="390"/>
      <c r="BY209" s="390"/>
      <c r="BZ209" s="390"/>
      <c r="CA209" s="390"/>
      <c r="CB209" s="390"/>
      <c r="CC209" s="390"/>
      <c r="CD209" s="390"/>
      <c r="CE209" s="390"/>
      <c r="CF209" s="390"/>
      <c r="CG209" s="390"/>
      <c r="CH209" s="390"/>
      <c r="CI209" s="390"/>
      <c r="CJ209" s="390"/>
      <c r="CK209" s="390"/>
      <c r="CL209" s="390"/>
      <c r="CM209" s="390"/>
      <c r="CN209" s="390"/>
      <c r="CO209" s="390"/>
      <c r="CP209" s="390"/>
      <c r="CQ209" s="390"/>
      <c r="CR209" s="390"/>
      <c r="CS209" s="390"/>
      <c r="CT209" s="390"/>
      <c r="CU209" s="390"/>
      <c r="CV209" s="390"/>
      <c r="CW209" s="390"/>
      <c r="CX209" s="390"/>
      <c r="CY209" s="390"/>
      <c r="CZ209" s="390"/>
    </row>
    <row r="210" s="338" customFormat="true" ht="22.5" customHeight="true" x14ac:dyDescent="0.35">
      <c r="A210" s="646" t="s">
        <v>113</v>
      </c>
      <c r="B210" s="368"/>
      <c r="W210" s="390"/>
      <c r="X210" s="390"/>
      <c r="Y210" s="390"/>
      <c r="Z210" s="390"/>
      <c r="AA210" s="390"/>
      <c r="AB210" s="390"/>
      <c r="AC210" s="390"/>
      <c r="AD210" s="390"/>
      <c r="AE210" s="390"/>
      <c r="AF210" s="390"/>
      <c r="AG210" s="390"/>
      <c r="AH210" s="390"/>
      <c r="AI210" s="390"/>
      <c r="AJ210" s="390"/>
      <c r="AK210" s="390"/>
      <c r="AL210" s="390"/>
      <c r="AM210" s="390"/>
      <c r="AN210" s="390"/>
      <c r="AO210" s="390"/>
      <c r="AP210" s="390"/>
      <c r="AQ210" s="390"/>
      <c r="AR210" s="390"/>
      <c r="AS210" s="390"/>
      <c r="AT210" s="390"/>
      <c r="AU210" s="390"/>
      <c r="AV210" s="390"/>
      <c r="AW210" s="390"/>
      <c r="AX210" s="390"/>
      <c r="AY210" s="390"/>
      <c r="AZ210" s="390"/>
      <c r="BB210" s="361"/>
      <c r="BW210" s="390"/>
      <c r="BX210" s="390"/>
      <c r="BY210" s="390"/>
      <c r="BZ210" s="390"/>
      <c r="CA210" s="390"/>
      <c r="CB210" s="390"/>
      <c r="CC210" s="390"/>
      <c r="CD210" s="390"/>
      <c r="CE210" s="390"/>
      <c r="CF210" s="390"/>
      <c r="CG210" s="390"/>
      <c r="CH210" s="390"/>
      <c r="CI210" s="390"/>
      <c r="CJ210" s="390"/>
      <c r="CK210" s="390"/>
      <c r="CL210" s="390"/>
      <c r="CM210" s="390"/>
      <c r="CN210" s="390"/>
      <c r="CO210" s="390"/>
      <c r="CP210" s="390"/>
      <c r="CQ210" s="390"/>
      <c r="CR210" s="390"/>
      <c r="CS210" s="390"/>
      <c r="CT210" s="390"/>
      <c r="CU210" s="390"/>
      <c r="CV210" s="390"/>
      <c r="CW210" s="390"/>
      <c r="CX210" s="390"/>
      <c r="CY210" s="390"/>
      <c r="CZ210" s="390"/>
    </row>
    <row r="211" s="338" customFormat="true" ht="20.1" customHeight="true" x14ac:dyDescent="0.35">
      <c r="A211" s="370" t="s">
        <v>98</v>
      </c>
      <c r="B211" s="366"/>
      <c r="W211" s="390"/>
      <c r="X211" s="390"/>
      <c r="Y211" s="390"/>
      <c r="Z211" s="390"/>
      <c r="AA211" s="390"/>
      <c r="AB211" s="390"/>
      <c r="AC211" s="390"/>
      <c r="AD211" s="390"/>
      <c r="AE211" s="390"/>
      <c r="AF211" s="390"/>
      <c r="AG211" s="390"/>
      <c r="AH211" s="390"/>
      <c r="AI211" s="390"/>
      <c r="AJ211" s="390"/>
      <c r="AK211" s="390"/>
      <c r="AL211" s="390"/>
      <c r="AM211" s="390"/>
      <c r="AN211" s="390"/>
      <c r="AO211" s="390"/>
      <c r="AP211" s="390"/>
      <c r="AQ211" s="390"/>
      <c r="AR211" s="390"/>
      <c r="AS211" s="390"/>
      <c r="AT211" s="390"/>
      <c r="AU211" s="390"/>
      <c r="AV211" s="390"/>
      <c r="AW211" s="390"/>
      <c r="AX211" s="390"/>
      <c r="AY211" s="390"/>
      <c r="AZ211" s="390"/>
      <c r="BB211" s="361"/>
      <c r="BW211" s="390"/>
      <c r="BX211" s="390"/>
      <c r="BY211" s="390"/>
      <c r="BZ211" s="390"/>
      <c r="CA211" s="390"/>
      <c r="CB211" s="390"/>
      <c r="CC211" s="390"/>
      <c r="CD211" s="390"/>
      <c r="CE211" s="390"/>
      <c r="CF211" s="390"/>
      <c r="CG211" s="390"/>
      <c r="CH211" s="390"/>
      <c r="CI211" s="390"/>
      <c r="CJ211" s="390"/>
      <c r="CK211" s="390"/>
      <c r="CL211" s="390"/>
      <c r="CM211" s="390"/>
      <c r="CN211" s="390"/>
      <c r="CO211" s="390"/>
      <c r="CP211" s="390"/>
      <c r="CQ211" s="390"/>
      <c r="CR211" s="390"/>
      <c r="CS211" s="390"/>
      <c r="CT211" s="390"/>
      <c r="CU211" s="390"/>
      <c r="CV211" s="390"/>
      <c r="CW211" s="390"/>
      <c r="CX211" s="390"/>
      <c r="CY211" s="390"/>
      <c r="CZ211" s="390"/>
    </row>
    <row r="212" s="338" customFormat="true" ht="15" customHeight="true" x14ac:dyDescent="0.2">
      <c r="A212" s="647" t="s">
        <v>99</v>
      </c>
      <c r="B212" s="403"/>
      <c r="W212" s="390"/>
      <c r="X212" s="390"/>
      <c r="Y212" s="390"/>
      <c r="Z212" s="390"/>
      <c r="AA212" s="390"/>
      <c r="AB212" s="390"/>
      <c r="AC212" s="390"/>
      <c r="AD212" s="390"/>
      <c r="AE212" s="390"/>
      <c r="AF212" s="390"/>
      <c r="AG212" s="390"/>
      <c r="AH212" s="390"/>
      <c r="AI212" s="390"/>
      <c r="AJ212" s="390"/>
      <c r="AK212" s="390"/>
      <c r="AL212" s="390"/>
      <c r="AM212" s="390"/>
      <c r="AN212" s="390"/>
      <c r="AO212" s="390"/>
      <c r="AP212" s="390"/>
      <c r="AQ212" s="390"/>
      <c r="AR212" s="390"/>
      <c r="AS212" s="390"/>
      <c r="AT212" s="390"/>
      <c r="AU212" s="390"/>
      <c r="AV212" s="390"/>
      <c r="AW212" s="390"/>
      <c r="AX212" s="390"/>
      <c r="AY212" s="390"/>
      <c r="AZ212" s="390"/>
      <c r="BB212" s="361"/>
      <c r="BW212" s="390"/>
      <c r="BX212" s="390"/>
      <c r="BY212" s="390"/>
      <c r="BZ212" s="390"/>
      <c r="CA212" s="390"/>
      <c r="CB212" s="390"/>
      <c r="CC212" s="390"/>
      <c r="CD212" s="390"/>
      <c r="CE212" s="390"/>
      <c r="CF212" s="390"/>
      <c r="CG212" s="390"/>
      <c r="CH212" s="390"/>
      <c r="CI212" s="390"/>
      <c r="CJ212" s="390"/>
      <c r="CK212" s="390"/>
      <c r="CL212" s="390"/>
      <c r="CM212" s="390"/>
      <c r="CN212" s="390"/>
      <c r="CO212" s="390"/>
      <c r="CP212" s="390"/>
      <c r="CQ212" s="390"/>
      <c r="CR212" s="390"/>
      <c r="CS212" s="390"/>
      <c r="CT212" s="390"/>
      <c r="CU212" s="390"/>
      <c r="CV212" s="390"/>
      <c r="CW212" s="390"/>
      <c r="CX212" s="390"/>
      <c r="CY212" s="390"/>
      <c r="CZ212" s="390"/>
    </row>
    <row r="213" s="338" customFormat="true" ht="15" customHeight="true" x14ac:dyDescent="0.2">
      <c r="A213" s="379" t="s">
        <v>41</v>
      </c>
      <c r="B213" s="378"/>
      <c r="W213" s="390"/>
      <c r="X213" s="390"/>
      <c r="Y213" s="390"/>
      <c r="Z213" s="390"/>
      <c r="AA213" s="390"/>
      <c r="AB213" s="390"/>
      <c r="AC213" s="390"/>
      <c r="AD213" s="390"/>
      <c r="AE213" s="390"/>
      <c r="AF213" s="390"/>
      <c r="AG213" s="390"/>
      <c r="AH213" s="390"/>
      <c r="AI213" s="390"/>
      <c r="AJ213" s="390"/>
      <c r="AK213" s="390"/>
      <c r="AL213" s="390"/>
      <c r="AM213" s="390"/>
      <c r="AN213" s="390"/>
      <c r="AO213" s="390"/>
      <c r="AP213" s="390"/>
      <c r="AQ213" s="390"/>
      <c r="AR213" s="390"/>
      <c r="AS213" s="390"/>
      <c r="AT213" s="390"/>
      <c r="AU213" s="390"/>
      <c r="AV213" s="390"/>
      <c r="AW213" s="390"/>
      <c r="AX213" s="390"/>
      <c r="AY213" s="390"/>
      <c r="AZ213" s="390"/>
      <c r="BB213" s="361"/>
      <c r="BW213" s="390"/>
      <c r="BX213" s="390"/>
      <c r="BY213" s="390"/>
      <c r="BZ213" s="390"/>
      <c r="CA213" s="390"/>
      <c r="CB213" s="390"/>
      <c r="CC213" s="390"/>
      <c r="CD213" s="390"/>
      <c r="CE213" s="390"/>
      <c r="CF213" s="390"/>
      <c r="CG213" s="390"/>
      <c r="CH213" s="390"/>
      <c r="CI213" s="390"/>
      <c r="CJ213" s="390"/>
      <c r="CK213" s="390"/>
      <c r="CL213" s="390"/>
      <c r="CM213" s="390"/>
      <c r="CN213" s="390"/>
      <c r="CO213" s="390"/>
      <c r="CP213" s="390"/>
      <c r="CQ213" s="390"/>
      <c r="CR213" s="390"/>
      <c r="CS213" s="390"/>
      <c r="CT213" s="390"/>
      <c r="CU213" s="390"/>
      <c r="CV213" s="390"/>
      <c r="CW213" s="390"/>
      <c r="CX213" s="390"/>
      <c r="CY213" s="390"/>
      <c r="CZ213" s="390"/>
    </row>
    <row r="214" s="338" customFormat="true" ht="15" customHeight="true" x14ac:dyDescent="0.2">
      <c r="A214" s="377" t="s">
        <v>40</v>
      </c>
      <c r="B214" s="378"/>
      <c r="W214" s="390"/>
      <c r="X214" s="390"/>
      <c r="Y214" s="390"/>
      <c r="Z214" s="390"/>
      <c r="AA214" s="390"/>
      <c r="AB214" s="390"/>
      <c r="AC214" s="390"/>
      <c r="AD214" s="390"/>
      <c r="AE214" s="390"/>
      <c r="AF214" s="390"/>
      <c r="AG214" s="390"/>
      <c r="AH214" s="390"/>
      <c r="AI214" s="390"/>
      <c r="AJ214" s="390"/>
      <c r="AK214" s="390"/>
      <c r="AL214" s="390"/>
      <c r="AM214" s="390"/>
      <c r="AN214" s="390"/>
      <c r="AO214" s="390"/>
      <c r="AP214" s="390"/>
      <c r="AQ214" s="390"/>
      <c r="AR214" s="390"/>
      <c r="AS214" s="390"/>
      <c r="AT214" s="390"/>
      <c r="AU214" s="390"/>
      <c r="AV214" s="390"/>
      <c r="AW214" s="390"/>
      <c r="AX214" s="390"/>
      <c r="AY214" s="390"/>
      <c r="AZ214" s="390"/>
      <c r="BB214" s="361"/>
      <c r="BW214" s="390"/>
      <c r="BX214" s="390"/>
      <c r="BY214" s="390"/>
      <c r="BZ214" s="390"/>
      <c r="CA214" s="390"/>
      <c r="CB214" s="390"/>
      <c r="CC214" s="390"/>
      <c r="CD214" s="390"/>
      <c r="CE214" s="390"/>
      <c r="CF214" s="390"/>
      <c r="CG214" s="390"/>
      <c r="CH214" s="390"/>
      <c r="CI214" s="390"/>
      <c r="CJ214" s="390"/>
      <c r="CK214" s="390"/>
      <c r="CL214" s="390"/>
      <c r="CM214" s="390"/>
      <c r="CN214" s="390"/>
      <c r="CO214" s="390"/>
      <c r="CP214" s="390"/>
      <c r="CQ214" s="390"/>
      <c r="CR214" s="390"/>
      <c r="CS214" s="390"/>
      <c r="CT214" s="390"/>
      <c r="CU214" s="390"/>
      <c r="CV214" s="390"/>
      <c r="CW214" s="390"/>
      <c r="CX214" s="390"/>
      <c r="CY214" s="390"/>
      <c r="CZ214" s="390"/>
    </row>
    <row r="215" s="338" customFormat="true" ht="15" customHeight="true" x14ac:dyDescent="0.2">
      <c r="A215" s="377" t="s">
        <v>137</v>
      </c>
      <c r="B215" s="402" t="str">
        <f>A1025</f>
        <v>MICS13</v>
      </c>
      <c r="W215" s="390"/>
      <c r="X215" s="390"/>
      <c r="Y215" s="390"/>
      <c r="Z215" s="390"/>
      <c r="AA215" s="390"/>
      <c r="AB215" s="390"/>
      <c r="AC215" s="390"/>
      <c r="AD215" s="390"/>
      <c r="AE215" s="390"/>
      <c r="AF215" s="390"/>
      <c r="AG215" s="390"/>
      <c r="AH215" s="390"/>
      <c r="AI215" s="390"/>
      <c r="AJ215" s="390"/>
      <c r="AK215" s="390"/>
      <c r="AL215" s="390"/>
      <c r="AM215" s="390"/>
      <c r="AN215" s="390"/>
      <c r="AO215" s="390"/>
      <c r="AP215" s="390"/>
      <c r="AQ215" s="390"/>
      <c r="AR215" s="390"/>
      <c r="AS215" s="390"/>
      <c r="AT215" s="390"/>
      <c r="AU215" s="390"/>
      <c r="AV215" s="390"/>
      <c r="AW215" s="390"/>
      <c r="AX215" s="390"/>
      <c r="AY215" s="390"/>
      <c r="AZ215" s="390"/>
      <c r="BB215" s="361"/>
      <c r="BW215" s="390"/>
      <c r="BX215" s="390"/>
      <c r="BY215" s="390"/>
      <c r="BZ215" s="390"/>
      <c r="CA215" s="390"/>
      <c r="CB215" s="390"/>
      <c r="CC215" s="390"/>
      <c r="CD215" s="390"/>
      <c r="CE215" s="390"/>
      <c r="CF215" s="390"/>
      <c r="CG215" s="390"/>
      <c r="CH215" s="390"/>
      <c r="CI215" s="390"/>
      <c r="CJ215" s="390"/>
      <c r="CK215" s="390"/>
      <c r="CL215" s="390"/>
      <c r="CM215" s="390"/>
      <c r="CN215" s="390"/>
      <c r="CO215" s="390"/>
      <c r="CP215" s="390"/>
      <c r="CQ215" s="390"/>
      <c r="CR215" s="390"/>
      <c r="CS215" s="390"/>
      <c r="CT215" s="390"/>
      <c r="CU215" s="390"/>
      <c r="CV215" s="390"/>
      <c r="CW215" s="390"/>
      <c r="CX215" s="390"/>
      <c r="CY215" s="390"/>
      <c r="CZ215" s="390"/>
    </row>
    <row r="216" s="338" customFormat="true" ht="15" customHeight="true" x14ac:dyDescent="0.2">
      <c r="A216" s="224"/>
      <c r="B216" s="226"/>
      <c r="W216" s="390"/>
      <c r="X216" s="390"/>
      <c r="Y216" s="390"/>
      <c r="Z216" s="390"/>
      <c r="AA216" s="390"/>
      <c r="AB216" s="390"/>
      <c r="AC216" s="390"/>
      <c r="AD216" s="390"/>
      <c r="AE216" s="390"/>
      <c r="AF216" s="390"/>
      <c r="AG216" s="390"/>
      <c r="AH216" s="390"/>
      <c r="AI216" s="390"/>
      <c r="AJ216" s="390"/>
      <c r="AK216" s="390"/>
      <c r="AL216" s="390"/>
      <c r="AM216" s="390"/>
      <c r="AN216" s="390"/>
      <c r="AO216" s="390"/>
      <c r="AP216" s="390"/>
      <c r="AQ216" s="390"/>
      <c r="AR216" s="390"/>
      <c r="AS216" s="390"/>
      <c r="AT216" s="390"/>
      <c r="AU216" s="390"/>
      <c r="AV216" s="390"/>
      <c r="AW216" s="390"/>
      <c r="AX216" s="390"/>
      <c r="AY216" s="390"/>
      <c r="AZ216" s="390"/>
      <c r="BB216" s="361"/>
      <c r="BW216" s="390"/>
      <c r="BX216" s="390"/>
      <c r="BY216" s="390"/>
      <c r="BZ216" s="390"/>
      <c r="CA216" s="390"/>
      <c r="CB216" s="390"/>
      <c r="CC216" s="390"/>
      <c r="CD216" s="390"/>
      <c r="CE216" s="390"/>
      <c r="CF216" s="390"/>
      <c r="CG216" s="390"/>
      <c r="CH216" s="390"/>
      <c r="CI216" s="390"/>
      <c r="CJ216" s="390"/>
      <c r="CK216" s="390"/>
      <c r="CL216" s="390"/>
      <c r="CM216" s="390"/>
      <c r="CN216" s="390"/>
      <c r="CO216" s="390"/>
      <c r="CP216" s="390"/>
      <c r="CQ216" s="390"/>
      <c r="CR216" s="390"/>
      <c r="CS216" s="390"/>
      <c r="CT216" s="390"/>
      <c r="CU216" s="390"/>
      <c r="CV216" s="390"/>
      <c r="CW216" s="390"/>
      <c r="CX216" s="390"/>
      <c r="CY216" s="390"/>
      <c r="CZ216" s="390"/>
    </row>
    <row r="217" s="338" customFormat="true" ht="15" customHeight="true" x14ac:dyDescent="0.2">
      <c r="A217" s="224"/>
      <c r="B217" s="225"/>
      <c r="W217" s="390"/>
      <c r="X217" s="390"/>
      <c r="Y217" s="390"/>
      <c r="Z217" s="390"/>
      <c r="AA217" s="390"/>
      <c r="AB217" s="390"/>
      <c r="AC217" s="390"/>
      <c r="AD217" s="390"/>
      <c r="AE217" s="390"/>
      <c r="AF217" s="390"/>
      <c r="AG217" s="390"/>
      <c r="AH217" s="390"/>
      <c r="AI217" s="390"/>
      <c r="AJ217" s="390"/>
      <c r="AK217" s="390"/>
      <c r="AL217" s="390"/>
      <c r="AM217" s="390"/>
      <c r="AN217" s="390"/>
      <c r="AO217" s="390"/>
      <c r="AP217" s="390"/>
      <c r="AQ217" s="390"/>
      <c r="AR217" s="390"/>
      <c r="AS217" s="390"/>
      <c r="AT217" s="390"/>
      <c r="AU217" s="390"/>
      <c r="AV217" s="390"/>
      <c r="AW217" s="390"/>
      <c r="AX217" s="390"/>
      <c r="AY217" s="390"/>
      <c r="AZ217" s="390"/>
      <c r="BB217" s="361"/>
      <c r="BW217" s="390"/>
      <c r="BX217" s="390"/>
      <c r="BY217" s="390"/>
      <c r="BZ217" s="390"/>
      <c r="CA217" s="390"/>
      <c r="CB217" s="390"/>
      <c r="CC217" s="390"/>
      <c r="CD217" s="390"/>
      <c r="CE217" s="390"/>
      <c r="CF217" s="390"/>
      <c r="CG217" s="390"/>
      <c r="CH217" s="390"/>
      <c r="CI217" s="390"/>
      <c r="CJ217" s="390"/>
      <c r="CK217" s="390"/>
      <c r="CL217" s="390"/>
      <c r="CM217" s="390"/>
      <c r="CN217" s="390"/>
      <c r="CO217" s="390"/>
      <c r="CP217" s="390"/>
      <c r="CQ217" s="390"/>
      <c r="CR217" s="390"/>
      <c r="CS217" s="390"/>
      <c r="CT217" s="390"/>
      <c r="CU217" s="390"/>
      <c r="CV217" s="390"/>
      <c r="CW217" s="390"/>
      <c r="CX217" s="390"/>
      <c r="CY217" s="390"/>
      <c r="CZ217" s="390"/>
    </row>
    <row r="218" s="338" customFormat="true" ht="18" customHeight="true" x14ac:dyDescent="0.2">
      <c r="A218" s="224"/>
      <c r="B218" s="226"/>
      <c r="W218" s="390"/>
      <c r="X218" s="390"/>
      <c r="Y218" s="390"/>
      <c r="Z218" s="390"/>
      <c r="AA218" s="390"/>
      <c r="AB218" s="390"/>
      <c r="AC218" s="390"/>
      <c r="AD218" s="390"/>
      <c r="AE218" s="390"/>
      <c r="AF218" s="390"/>
      <c r="AG218" s="390"/>
      <c r="AH218" s="390"/>
      <c r="AI218" s="390"/>
      <c r="AJ218" s="390"/>
      <c r="AK218" s="390"/>
      <c r="AL218" s="390"/>
      <c r="AM218" s="390"/>
      <c r="AN218" s="390"/>
      <c r="AO218" s="390"/>
      <c r="AP218" s="390"/>
      <c r="AQ218" s="390"/>
      <c r="AR218" s="390"/>
      <c r="AS218" s="390"/>
      <c r="AT218" s="390"/>
      <c r="AU218" s="390"/>
      <c r="AV218" s="390"/>
      <c r="AW218" s="390"/>
      <c r="AX218" s="390"/>
      <c r="AY218" s="390"/>
      <c r="AZ218" s="390"/>
      <c r="BB218" s="361"/>
      <c r="BW218" s="390"/>
      <c r="BX218" s="390"/>
      <c r="BY218" s="390"/>
      <c r="BZ218" s="390"/>
      <c r="CA218" s="390"/>
      <c r="CB218" s="390"/>
      <c r="CC218" s="390"/>
      <c r="CD218" s="390"/>
      <c r="CE218" s="390"/>
      <c r="CF218" s="390"/>
      <c r="CG218" s="390"/>
      <c r="CH218" s="390"/>
      <c r="CI218" s="390"/>
      <c r="CJ218" s="390"/>
      <c r="CK218" s="390"/>
      <c r="CL218" s="390"/>
      <c r="CM218" s="390"/>
      <c r="CN218" s="390"/>
      <c r="CO218" s="390"/>
      <c r="CP218" s="390"/>
      <c r="CQ218" s="390"/>
      <c r="CR218" s="390"/>
      <c r="CS218" s="390"/>
      <c r="CT218" s="390"/>
      <c r="CU218" s="390"/>
      <c r="CV218" s="390"/>
      <c r="CW218" s="390"/>
      <c r="CX218" s="390"/>
      <c r="CY218" s="390"/>
      <c r="CZ218" s="390"/>
    </row>
    <row r="219" s="338" customFormat="true" ht="18" customHeight="true" x14ac:dyDescent="0.2">
      <c r="A219" s="223"/>
      <c r="B219" s="222"/>
      <c r="W219" s="390"/>
      <c r="X219" s="390"/>
      <c r="Y219" s="390"/>
      <c r="Z219" s="390"/>
      <c r="AA219" s="390"/>
      <c r="AB219" s="390"/>
      <c r="AC219" s="390"/>
      <c r="AD219" s="390"/>
      <c r="AE219" s="390"/>
      <c r="AF219" s="390"/>
      <c r="AG219" s="390"/>
      <c r="AH219" s="390"/>
      <c r="AI219" s="390"/>
      <c r="AJ219" s="390"/>
      <c r="AK219" s="390"/>
      <c r="AL219" s="390"/>
      <c r="AM219" s="390"/>
      <c r="AN219" s="390"/>
      <c r="AO219" s="390"/>
      <c r="AP219" s="390"/>
      <c r="AQ219" s="390"/>
      <c r="AR219" s="390"/>
      <c r="AS219" s="390"/>
      <c r="AT219" s="390"/>
      <c r="AU219" s="390"/>
      <c r="AV219" s="390"/>
      <c r="AW219" s="390"/>
      <c r="AX219" s="390"/>
      <c r="AY219" s="390"/>
      <c r="AZ219" s="390"/>
      <c r="BB219" s="361"/>
      <c r="BW219" s="390"/>
      <c r="BX219" s="390"/>
      <c r="BY219" s="390"/>
      <c r="BZ219" s="390"/>
      <c r="CA219" s="390"/>
      <c r="CB219" s="390"/>
      <c r="CC219" s="390"/>
      <c r="CD219" s="390"/>
      <c r="CE219" s="390"/>
      <c r="CF219" s="390"/>
      <c r="CG219" s="390"/>
      <c r="CH219" s="390"/>
      <c r="CI219" s="390"/>
      <c r="CJ219" s="390"/>
      <c r="CK219" s="390"/>
      <c r="CL219" s="390"/>
      <c r="CM219" s="390"/>
      <c r="CN219" s="390"/>
      <c r="CO219" s="390"/>
      <c r="CP219" s="390"/>
      <c r="CQ219" s="390"/>
      <c r="CR219" s="390"/>
      <c r="CS219" s="390"/>
      <c r="CT219" s="390"/>
      <c r="CU219" s="390"/>
      <c r="CV219" s="390"/>
      <c r="CW219" s="390"/>
      <c r="CX219" s="390"/>
      <c r="CY219" s="390"/>
      <c r="CZ219" s="390"/>
    </row>
    <row r="220" s="603" customFormat="true" ht="15" customHeight="true" x14ac:dyDescent="0.2">
      <c r="A220" s="341" t="s">
        <v>87</v>
      </c>
      <c r="B220" s="385"/>
      <c r="C220" s="1138" t="s">
        <v>116</v>
      </c>
      <c r="D220" s="1139"/>
      <c r="E220" s="1139"/>
      <c r="F220" s="1139"/>
      <c r="G220" s="1140"/>
      <c r="H220" s="1141" t="s">
        <v>39</v>
      </c>
      <c r="I220" s="1129"/>
      <c r="J220" s="1129"/>
      <c r="K220" s="1129"/>
      <c r="L220" s="1131"/>
      <c r="M220" s="1119" t="s">
        <v>38</v>
      </c>
      <c r="N220" s="1120"/>
      <c r="O220" s="1120"/>
      <c r="P220" s="1120"/>
      <c r="Q220" s="1121"/>
      <c r="R220" s="27" t="s">
        <v>142</v>
      </c>
      <c r="S220" s="476"/>
      <c r="T220" s="476"/>
      <c r="U220" s="476"/>
      <c r="V220" s="476"/>
      <c r="W220" s="487"/>
      <c r="X220" s="885"/>
      <c r="Y220" s="885"/>
      <c r="Z220" s="885"/>
      <c r="AA220" s="885"/>
      <c r="AB220" s="885"/>
      <c r="AC220" s="885"/>
      <c r="AD220" s="885"/>
      <c r="AE220" s="885"/>
      <c r="AF220" s="885"/>
      <c r="AG220" s="885"/>
      <c r="AH220" s="885"/>
      <c r="AI220" s="885"/>
      <c r="AJ220" s="885"/>
      <c r="AK220" s="885"/>
      <c r="AL220" s="885"/>
      <c r="AM220" s="885"/>
      <c r="AN220" s="885"/>
      <c r="AO220" s="885"/>
      <c r="AP220" s="885"/>
      <c r="AQ220" s="885"/>
      <c r="AR220" s="885"/>
      <c r="AS220" s="885"/>
      <c r="AT220" s="885"/>
      <c r="AU220" s="885"/>
      <c r="AV220" s="885"/>
      <c r="AW220" s="885"/>
      <c r="AX220" s="885"/>
      <c r="AY220" s="885"/>
      <c r="AZ220" s="395"/>
      <c r="BA220" s="396" t="s">
        <v>132</v>
      </c>
      <c r="BB220" s="341" t="s">
        <v>87</v>
      </c>
      <c r="BC220" s="1119" t="s">
        <v>116</v>
      </c>
      <c r="BD220" s="1120"/>
      <c r="BE220" s="1120"/>
      <c r="BF220" s="1120"/>
      <c r="BG220" s="1122"/>
      <c r="BH220" s="1119" t="s">
        <v>39</v>
      </c>
      <c r="BI220" s="1120"/>
      <c r="BJ220" s="1120"/>
      <c r="BK220" s="1120"/>
      <c r="BL220" s="1122"/>
      <c r="BM220" s="1119" t="s">
        <v>38</v>
      </c>
      <c r="BN220" s="1120"/>
      <c r="BO220" s="1120"/>
      <c r="BP220" s="1120"/>
      <c r="BQ220" s="1121"/>
      <c r="BR220" s="51" t="s">
        <v>142</v>
      </c>
      <c r="BS220" s="476"/>
      <c r="BT220" s="476"/>
      <c r="BU220" s="476"/>
      <c r="BV220" s="476"/>
      <c r="BW220" s="31"/>
      <c r="BX220" s="31"/>
      <c r="BY220" s="31"/>
      <c r="BZ220" s="394"/>
      <c r="CA220" s="394"/>
      <c r="CB220" s="394"/>
      <c r="CC220" s="394"/>
      <c r="CD220" s="394"/>
      <c r="CE220" s="394"/>
      <c r="CF220" s="394"/>
      <c r="CG220" s="394"/>
      <c r="CH220" s="394"/>
      <c r="CI220" s="394"/>
      <c r="CJ220" s="394"/>
      <c r="CK220" s="394"/>
      <c r="CL220" s="394"/>
      <c r="CM220" s="394"/>
      <c r="CN220" s="394"/>
      <c r="CO220" s="394"/>
      <c r="CP220" s="394"/>
      <c r="CQ220" s="394"/>
      <c r="CR220" s="394"/>
      <c r="CS220" s="394"/>
      <c r="CT220" s="394"/>
      <c r="CU220" s="394"/>
      <c r="CV220" s="394"/>
      <c r="CW220" s="394"/>
      <c r="CX220" s="394"/>
      <c r="CY220" s="394"/>
      <c r="CZ220" s="394"/>
    </row>
    <row r="221" s="603" customFormat="true" ht="12.75" x14ac:dyDescent="0.2">
      <c r="A221" s="382" t="s">
        <v>88</v>
      </c>
      <c r="B221" s="425"/>
      <c r="C221" s="467" t="s">
        <v>0</v>
      </c>
      <c r="D221" s="650" t="s">
        <v>1</v>
      </c>
      <c r="E221" s="650" t="s">
        <v>2</v>
      </c>
      <c r="F221" s="650" t="s">
        <v>3</v>
      </c>
      <c r="G221" s="651" t="s">
        <v>4</v>
      </c>
      <c r="H221" s="430" t="s">
        <v>0</v>
      </c>
      <c r="I221" s="653" t="s">
        <v>1</v>
      </c>
      <c r="J221" s="653" t="s">
        <v>2</v>
      </c>
      <c r="K221" s="653" t="s">
        <v>3</v>
      </c>
      <c r="L221" s="654" t="s">
        <v>4</v>
      </c>
      <c r="M221" s="431" t="s">
        <v>0</v>
      </c>
      <c r="N221" s="653" t="s">
        <v>1</v>
      </c>
      <c r="O221" s="653" t="s">
        <v>2</v>
      </c>
      <c r="P221" s="653" t="s">
        <v>3</v>
      </c>
      <c r="Q221" s="648" t="s">
        <v>4</v>
      </c>
      <c r="R221" s="430" t="s">
        <v>372</v>
      </c>
      <c r="S221" s="653" t="s">
        <v>159</v>
      </c>
      <c r="T221" s="653" t="s">
        <v>373</v>
      </c>
      <c r="U221" s="653" t="s">
        <v>374</v>
      </c>
      <c r="V221" s="654" t="s">
        <v>375</v>
      </c>
      <c r="W221" s="885"/>
      <c r="X221" s="885"/>
      <c r="Y221" s="885"/>
      <c r="Z221" s="885"/>
      <c r="AA221" s="885"/>
      <c r="AB221" s="885"/>
      <c r="AC221" s="885"/>
      <c r="AD221" s="885"/>
      <c r="AE221" s="885"/>
      <c r="AF221" s="885"/>
      <c r="AG221" s="885"/>
      <c r="AH221" s="885"/>
      <c r="AI221" s="885"/>
      <c r="AJ221" s="885"/>
      <c r="AK221" s="885"/>
      <c r="AL221" s="885"/>
      <c r="AM221" s="885"/>
      <c r="AN221" s="885"/>
      <c r="AO221" s="885"/>
      <c r="AP221" s="885"/>
      <c r="AQ221" s="885"/>
      <c r="AR221" s="885"/>
      <c r="AS221" s="885"/>
      <c r="AT221" s="885"/>
      <c r="AU221" s="885"/>
      <c r="AV221" s="885"/>
      <c r="AW221" s="885"/>
      <c r="AX221" s="885"/>
      <c r="AY221" s="885"/>
      <c r="AZ221" s="395"/>
      <c r="BA221" s="382" t="s">
        <v>119</v>
      </c>
      <c r="BB221" s="381"/>
      <c r="BC221" s="505" t="s">
        <v>0</v>
      </c>
      <c r="BD221" s="620" t="s">
        <v>1</v>
      </c>
      <c r="BE221" s="620" t="s">
        <v>2</v>
      </c>
      <c r="BF221" s="620" t="s">
        <v>3</v>
      </c>
      <c r="BG221" s="506" t="s">
        <v>4</v>
      </c>
      <c r="BH221" s="505" t="s">
        <v>0</v>
      </c>
      <c r="BI221" s="620" t="s">
        <v>1</v>
      </c>
      <c r="BJ221" s="620" t="s">
        <v>2</v>
      </c>
      <c r="BK221" s="620" t="s">
        <v>3</v>
      </c>
      <c r="BL221" s="506" t="s">
        <v>4</v>
      </c>
      <c r="BM221" s="505" t="s">
        <v>0</v>
      </c>
      <c r="BN221" s="620" t="s">
        <v>1</v>
      </c>
      <c r="BO221" s="620" t="s">
        <v>2</v>
      </c>
      <c r="BP221" s="620" t="s">
        <v>3</v>
      </c>
      <c r="BQ221" s="506" t="s">
        <v>4</v>
      </c>
      <c r="BR221" s="505" t="s">
        <v>372</v>
      </c>
      <c r="BS221" s="620" t="s">
        <v>159</v>
      </c>
      <c r="BT221" s="620" t="s">
        <v>373</v>
      </c>
      <c r="BU221" s="620" t="s">
        <v>374</v>
      </c>
      <c r="BV221" s="621" t="s">
        <v>375</v>
      </c>
      <c r="BW221" s="943"/>
      <c r="BX221" s="943"/>
      <c r="BY221" s="943"/>
      <c r="BZ221" s="943"/>
      <c r="CA221" s="943"/>
      <c r="CB221" s="943"/>
      <c r="CC221" s="943"/>
      <c r="CD221" s="943"/>
      <c r="CE221" s="943"/>
      <c r="CF221" s="943"/>
      <c r="CG221" s="943"/>
      <c r="CH221" s="943"/>
      <c r="CI221" s="943"/>
      <c r="CJ221" s="943"/>
      <c r="CK221" s="943"/>
      <c r="CL221" s="943"/>
      <c r="CM221" s="943"/>
      <c r="CN221" s="943"/>
      <c r="CO221" s="943"/>
      <c r="CP221" s="943"/>
      <c r="CQ221" s="943"/>
      <c r="CR221" s="943"/>
      <c r="CS221" s="943"/>
      <c r="CT221" s="943"/>
      <c r="CU221" s="943"/>
      <c r="CV221" s="943"/>
      <c r="CW221" s="943"/>
      <c r="CX221" s="943"/>
      <c r="CY221" s="943"/>
      <c r="CZ221" s="943"/>
    </row>
    <row r="222" s="603" customFormat="true" ht="15" customHeight="true" x14ac:dyDescent="0.2">
      <c r="A222" s="1132" t="s">
        <v>37</v>
      </c>
      <c r="B222" s="427" t="s">
        <v>15</v>
      </c>
      <c r="C222" s="61" t="s">
        <v>36</v>
      </c>
      <c r="D222" s="59" t="s">
        <v>36</v>
      </c>
      <c r="E222" s="59" t="s">
        <v>36</v>
      </c>
      <c r="F222" s="59" t="s">
        <v>36</v>
      </c>
      <c r="G222" s="57" t="s">
        <v>36</v>
      </c>
      <c r="H222" s="55" t="s">
        <v>36</v>
      </c>
      <c r="I222" s="59" t="s">
        <v>36</v>
      </c>
      <c r="J222" s="59" t="s">
        <v>36</v>
      </c>
      <c r="K222" s="59" t="s">
        <v>36</v>
      </c>
      <c r="L222" s="53" t="s">
        <v>36</v>
      </c>
      <c r="M222" s="61" t="s">
        <v>36</v>
      </c>
      <c r="N222" s="59" t="s">
        <v>36</v>
      </c>
      <c r="O222" s="59" t="s">
        <v>36</v>
      </c>
      <c r="P222" s="59" t="s">
        <v>36</v>
      </c>
      <c r="Q222" s="57" t="s">
        <v>36</v>
      </c>
      <c r="R222" s="55" t="s">
        <v>36</v>
      </c>
      <c r="S222" s="59" t="s">
        <v>36</v>
      </c>
      <c r="T222" s="59" t="s">
        <v>36</v>
      </c>
      <c r="U222" s="59" t="s">
        <v>36</v>
      </c>
      <c r="V222" s="53" t="s">
        <v>36</v>
      </c>
      <c r="W222" s="885"/>
      <c r="X222" s="885"/>
      <c r="Y222" s="885"/>
      <c r="Z222" s="885"/>
      <c r="AA222" s="885"/>
      <c r="AB222" s="885"/>
      <c r="AC222" s="885"/>
      <c r="AD222" s="885"/>
      <c r="AE222" s="885"/>
      <c r="AF222" s="885"/>
      <c r="AG222" s="885"/>
      <c r="AH222" s="885"/>
      <c r="AI222" s="885"/>
      <c r="AJ222" s="885"/>
      <c r="AK222" s="885"/>
      <c r="AL222" s="885"/>
      <c r="AM222" s="885"/>
      <c r="AN222" s="885"/>
      <c r="AO222" s="885"/>
      <c r="AP222" s="885"/>
      <c r="AQ222" s="885"/>
      <c r="AR222" s="885"/>
      <c r="AS222" s="885"/>
      <c r="AT222" s="885"/>
      <c r="AU222" s="885"/>
      <c r="AV222" s="885"/>
      <c r="AW222" s="885"/>
      <c r="AX222" s="885"/>
      <c r="AY222" s="885"/>
      <c r="AZ222" s="395"/>
      <c r="BA222" s="1123" t="s">
        <v>37</v>
      </c>
      <c r="BB222" s="645" t="s">
        <v>15</v>
      </c>
      <c r="BC222" s="92" t="s">
        <v>36</v>
      </c>
      <c r="BD222" s="88" t="s">
        <v>36</v>
      </c>
      <c r="BE222" s="88" t="s">
        <v>36</v>
      </c>
      <c r="BF222" s="88" t="s">
        <v>36</v>
      </c>
      <c r="BG222" s="83" t="s">
        <v>36</v>
      </c>
      <c r="BH222" s="92" t="s">
        <v>36</v>
      </c>
      <c r="BI222" s="88" t="s">
        <v>36</v>
      </c>
      <c r="BJ222" s="88" t="s">
        <v>36</v>
      </c>
      <c r="BK222" s="88" t="s">
        <v>36</v>
      </c>
      <c r="BL222" s="83" t="s">
        <v>36</v>
      </c>
      <c r="BM222" s="92" t="s">
        <v>36</v>
      </c>
      <c r="BN222" s="88" t="s">
        <v>36</v>
      </c>
      <c r="BO222" s="88" t="s">
        <v>36</v>
      </c>
      <c r="BP222" s="88" t="s">
        <v>36</v>
      </c>
      <c r="BQ222" s="83" t="s">
        <v>36</v>
      </c>
      <c r="BR222" s="92" t="s">
        <v>36</v>
      </c>
      <c r="BS222" s="88" t="s">
        <v>36</v>
      </c>
      <c r="BT222" s="88" t="s">
        <v>36</v>
      </c>
      <c r="BU222" s="88" t="s">
        <v>36</v>
      </c>
      <c r="BV222" s="78" t="s">
        <v>36</v>
      </c>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30"/>
    </row>
    <row r="223" s="603" customFormat="true" ht="15" customHeight="true" x14ac:dyDescent="0.2">
      <c r="A223" s="1133"/>
      <c r="B223" s="428" t="s">
        <v>16</v>
      </c>
      <c r="C223" s="60" t="s">
        <v>36</v>
      </c>
      <c r="D223" s="58" t="s">
        <v>36</v>
      </c>
      <c r="E223" s="58" t="s">
        <v>36</v>
      </c>
      <c r="F223" s="58" t="s">
        <v>36</v>
      </c>
      <c r="G223" s="56" t="s">
        <v>36</v>
      </c>
      <c r="H223" s="54" t="s">
        <v>36</v>
      </c>
      <c r="I223" s="58" t="s">
        <v>36</v>
      </c>
      <c r="J223" s="58" t="s">
        <v>36</v>
      </c>
      <c r="K223" s="58" t="s">
        <v>36</v>
      </c>
      <c r="L223" s="52" t="s">
        <v>36</v>
      </c>
      <c r="M223" s="60" t="s">
        <v>36</v>
      </c>
      <c r="N223" s="58" t="s">
        <v>36</v>
      </c>
      <c r="O223" s="58" t="s">
        <v>36</v>
      </c>
      <c r="P223" s="58" t="s">
        <v>36</v>
      </c>
      <c r="Q223" s="56" t="s">
        <v>36</v>
      </c>
      <c r="R223" s="54" t="s">
        <v>36</v>
      </c>
      <c r="S223" s="58" t="s">
        <v>36</v>
      </c>
      <c r="T223" s="58" t="s">
        <v>36</v>
      </c>
      <c r="U223" s="58" t="s">
        <v>36</v>
      </c>
      <c r="V223" s="52" t="s">
        <v>36</v>
      </c>
      <c r="W223" s="885"/>
      <c r="X223" s="885"/>
      <c r="Y223" s="885"/>
      <c r="Z223" s="885"/>
      <c r="AA223" s="885"/>
      <c r="AB223" s="885"/>
      <c r="AC223" s="885"/>
      <c r="AD223" s="885"/>
      <c r="AE223" s="885"/>
      <c r="AF223" s="885"/>
      <c r="AG223" s="885"/>
      <c r="AH223" s="885"/>
      <c r="AI223" s="885"/>
      <c r="AJ223" s="885"/>
      <c r="AK223" s="885"/>
      <c r="AL223" s="885"/>
      <c r="AM223" s="885"/>
      <c r="AN223" s="885"/>
      <c r="AO223" s="885"/>
      <c r="AP223" s="885"/>
      <c r="AQ223" s="885"/>
      <c r="AR223" s="885"/>
      <c r="AS223" s="885"/>
      <c r="AT223" s="885"/>
      <c r="AU223" s="885"/>
      <c r="AV223" s="885"/>
      <c r="AW223" s="885"/>
      <c r="AX223" s="885"/>
      <c r="AY223" s="885"/>
      <c r="AZ223" s="395"/>
      <c r="BA223" s="1124"/>
      <c r="BB223" s="643" t="s">
        <v>16</v>
      </c>
      <c r="BC223" s="91" t="s">
        <v>36</v>
      </c>
      <c r="BD223" s="87" t="s">
        <v>36</v>
      </c>
      <c r="BE223" s="87" t="s">
        <v>36</v>
      </c>
      <c r="BF223" s="87" t="s">
        <v>36</v>
      </c>
      <c r="BG223" s="82" t="s">
        <v>36</v>
      </c>
      <c r="BH223" s="91" t="s">
        <v>36</v>
      </c>
      <c r="BI223" s="87" t="s">
        <v>36</v>
      </c>
      <c r="BJ223" s="87" t="s">
        <v>36</v>
      </c>
      <c r="BK223" s="87" t="s">
        <v>36</v>
      </c>
      <c r="BL223" s="82" t="s">
        <v>36</v>
      </c>
      <c r="BM223" s="91" t="s">
        <v>36</v>
      </c>
      <c r="BN223" s="87" t="s">
        <v>36</v>
      </c>
      <c r="BO223" s="87" t="s">
        <v>36</v>
      </c>
      <c r="BP223" s="87" t="s">
        <v>36</v>
      </c>
      <c r="BQ223" s="82" t="s">
        <v>36</v>
      </c>
      <c r="BR223" s="91" t="s">
        <v>36</v>
      </c>
      <c r="BS223" s="87" t="s">
        <v>36</v>
      </c>
      <c r="BT223" s="87" t="s">
        <v>36</v>
      </c>
      <c r="BU223" s="87" t="s">
        <v>36</v>
      </c>
      <c r="BV223" s="77" t="s">
        <v>36</v>
      </c>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30"/>
    </row>
    <row r="224" s="603" customFormat="true" ht="15" customHeight="true" x14ac:dyDescent="0.2">
      <c r="A224" s="1134"/>
      <c r="B224" s="429" t="s">
        <v>20</v>
      </c>
      <c r="C224" s="60" t="s">
        <v>36</v>
      </c>
      <c r="D224" s="58" t="s">
        <v>36</v>
      </c>
      <c r="E224" s="58" t="s">
        <v>36</v>
      </c>
      <c r="F224" s="58" t="s">
        <v>36</v>
      </c>
      <c r="G224" s="56" t="s">
        <v>36</v>
      </c>
      <c r="H224" s="54" t="s">
        <v>36</v>
      </c>
      <c r="I224" s="58" t="s">
        <v>36</v>
      </c>
      <c r="J224" s="58" t="s">
        <v>36</v>
      </c>
      <c r="K224" s="58" t="s">
        <v>36</v>
      </c>
      <c r="L224" s="52" t="s">
        <v>36</v>
      </c>
      <c r="M224" s="60" t="s">
        <v>36</v>
      </c>
      <c r="N224" s="58" t="s">
        <v>36</v>
      </c>
      <c r="O224" s="58" t="s">
        <v>36</v>
      </c>
      <c r="P224" s="58" t="s">
        <v>36</v>
      </c>
      <c r="Q224" s="56" t="s">
        <v>36</v>
      </c>
      <c r="R224" s="54" t="s">
        <v>36</v>
      </c>
      <c r="S224" s="58" t="s">
        <v>36</v>
      </c>
      <c r="T224" s="58" t="s">
        <v>36</v>
      </c>
      <c r="U224" s="58" t="s">
        <v>36</v>
      </c>
      <c r="V224" s="52" t="s">
        <v>36</v>
      </c>
      <c r="W224" s="885"/>
      <c r="X224" s="885"/>
      <c r="Y224" s="885"/>
      <c r="Z224" s="885"/>
      <c r="AA224" s="885"/>
      <c r="AB224" s="885"/>
      <c r="AC224" s="885"/>
      <c r="AD224" s="885"/>
      <c r="AE224" s="885"/>
      <c r="AF224" s="885"/>
      <c r="AG224" s="885"/>
      <c r="AH224" s="885"/>
      <c r="AI224" s="885"/>
      <c r="AJ224" s="885"/>
      <c r="AK224" s="885"/>
      <c r="AL224" s="885"/>
      <c r="AM224" s="885"/>
      <c r="AN224" s="885"/>
      <c r="AO224" s="885"/>
      <c r="AP224" s="885"/>
      <c r="AQ224" s="885"/>
      <c r="AR224" s="885"/>
      <c r="AS224" s="885"/>
      <c r="AT224" s="885"/>
      <c r="AU224" s="885"/>
      <c r="AV224" s="885"/>
      <c r="AW224" s="885"/>
      <c r="AX224" s="885"/>
      <c r="AY224" s="885"/>
      <c r="AZ224" s="395"/>
      <c r="BA224" s="1124"/>
      <c r="BB224" s="643" t="s">
        <v>20</v>
      </c>
      <c r="BC224" s="91" t="s">
        <v>36</v>
      </c>
      <c r="BD224" s="87" t="s">
        <v>36</v>
      </c>
      <c r="BE224" s="87" t="s">
        <v>36</v>
      </c>
      <c r="BF224" s="87" t="s">
        <v>36</v>
      </c>
      <c r="BG224" s="82" t="s">
        <v>36</v>
      </c>
      <c r="BH224" s="91" t="s">
        <v>36</v>
      </c>
      <c r="BI224" s="87" t="s">
        <v>36</v>
      </c>
      <c r="BJ224" s="87" t="s">
        <v>36</v>
      </c>
      <c r="BK224" s="87" t="s">
        <v>36</v>
      </c>
      <c r="BL224" s="82" t="s">
        <v>36</v>
      </c>
      <c r="BM224" s="91" t="s">
        <v>36</v>
      </c>
      <c r="BN224" s="87" t="s">
        <v>36</v>
      </c>
      <c r="BO224" s="87" t="s">
        <v>36</v>
      </c>
      <c r="BP224" s="87" t="s">
        <v>36</v>
      </c>
      <c r="BQ224" s="82" t="s">
        <v>36</v>
      </c>
      <c r="BR224" s="91" t="s">
        <v>36</v>
      </c>
      <c r="BS224" s="87" t="s">
        <v>36</v>
      </c>
      <c r="BT224" s="87" t="s">
        <v>36</v>
      </c>
      <c r="BU224" s="87" t="s">
        <v>36</v>
      </c>
      <c r="BV224" s="77" t="s">
        <v>36</v>
      </c>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30"/>
    </row>
    <row r="225" s="603" customFormat="true" ht="15" customHeight="true" x14ac:dyDescent="0.2">
      <c r="A225" s="188"/>
      <c r="B225" s="108"/>
      <c r="C225" s="67"/>
      <c r="D225" s="66"/>
      <c r="E225" s="66"/>
      <c r="F225" s="66"/>
      <c r="G225" s="65"/>
      <c r="H225" s="64"/>
      <c r="I225" s="66"/>
      <c r="J225" s="66"/>
      <c r="K225" s="66"/>
      <c r="L225" s="63"/>
      <c r="M225" s="67"/>
      <c r="N225" s="66"/>
      <c r="O225" s="66"/>
      <c r="P225" s="66"/>
      <c r="Q225" s="65"/>
      <c r="R225" s="64"/>
      <c r="S225" s="66"/>
      <c r="T225" s="66"/>
      <c r="U225" s="66"/>
      <c r="V225" s="63"/>
      <c r="W225" s="885"/>
      <c r="X225" s="885"/>
      <c r="Y225" s="885"/>
      <c r="Z225" s="885"/>
      <c r="AA225" s="885"/>
      <c r="AB225" s="885"/>
      <c r="AC225" s="885"/>
      <c r="AD225" s="885"/>
      <c r="AE225" s="885"/>
      <c r="AF225" s="885"/>
      <c r="AG225" s="885"/>
      <c r="AH225" s="885"/>
      <c r="AI225" s="885"/>
      <c r="AJ225" s="885"/>
      <c r="AK225" s="885"/>
      <c r="AL225" s="885"/>
      <c r="AM225" s="885"/>
      <c r="AN225" s="885"/>
      <c r="AO225" s="885"/>
      <c r="AP225" s="885"/>
      <c r="AQ225" s="885"/>
      <c r="AR225" s="885"/>
      <c r="AS225" s="885"/>
      <c r="AT225" s="885"/>
      <c r="AU225" s="885"/>
      <c r="AV225" s="885"/>
      <c r="AW225" s="885"/>
      <c r="AX225" s="885"/>
      <c r="AY225" s="885"/>
      <c r="AZ225" s="395"/>
      <c r="BA225" s="1124" t="s">
        <v>71</v>
      </c>
      <c r="BB225" s="643" t="s">
        <v>72</v>
      </c>
      <c r="BC225" s="91" t="s">
        <v>36</v>
      </c>
      <c r="BD225" s="87" t="s">
        <v>36</v>
      </c>
      <c r="BE225" s="87" t="s">
        <v>36</v>
      </c>
      <c r="BF225" s="87" t="s">
        <v>36</v>
      </c>
      <c r="BG225" s="82" t="s">
        <v>36</v>
      </c>
      <c r="BH225" s="91" t="s">
        <v>36</v>
      </c>
      <c r="BI225" s="87" t="s">
        <v>36</v>
      </c>
      <c r="BJ225" s="87" t="s">
        <v>36</v>
      </c>
      <c r="BK225" s="87" t="s">
        <v>36</v>
      </c>
      <c r="BL225" s="82" t="s">
        <v>36</v>
      </c>
      <c r="BM225" s="91" t="s">
        <v>36</v>
      </c>
      <c r="BN225" s="87" t="s">
        <v>36</v>
      </c>
      <c r="BO225" s="87" t="s">
        <v>36</v>
      </c>
      <c r="BP225" s="87" t="s">
        <v>36</v>
      </c>
      <c r="BQ225" s="82" t="s">
        <v>36</v>
      </c>
      <c r="BR225" s="91" t="s">
        <v>36</v>
      </c>
      <c r="BS225" s="87" t="s">
        <v>36</v>
      </c>
      <c r="BT225" s="87" t="s">
        <v>36</v>
      </c>
      <c r="BU225" s="87" t="s">
        <v>36</v>
      </c>
      <c r="BV225" s="77" t="s">
        <v>36</v>
      </c>
      <c r="BW225" s="30"/>
      <c r="BX225" s="30"/>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c r="CY225" s="30"/>
      <c r="CZ225" s="30"/>
    </row>
    <row r="226" s="603" customFormat="true" ht="15" customHeight="true" x14ac:dyDescent="0.2">
      <c r="A226" s="192"/>
      <c r="B226" s="186"/>
      <c r="C226" s="204"/>
      <c r="D226" s="203"/>
      <c r="E226" s="203"/>
      <c r="F226" s="203"/>
      <c r="G226" s="193"/>
      <c r="H226" s="196"/>
      <c r="I226" s="203"/>
      <c r="J226" s="203"/>
      <c r="K226" s="203"/>
      <c r="L226" s="199"/>
      <c r="M226" s="204"/>
      <c r="N226" s="203"/>
      <c r="O226" s="203"/>
      <c r="P226" s="203"/>
      <c r="Q226" s="193"/>
      <c r="R226" s="196"/>
      <c r="S226" s="203"/>
      <c r="T226" s="203"/>
      <c r="U226" s="203"/>
      <c r="V226" s="199"/>
      <c r="W226" s="885"/>
      <c r="X226" s="885"/>
      <c r="Y226" s="885"/>
      <c r="Z226" s="885"/>
      <c r="AA226" s="885"/>
      <c r="AB226" s="885"/>
      <c r="AC226" s="885"/>
      <c r="AD226" s="885"/>
      <c r="AE226" s="885"/>
      <c r="AF226" s="885"/>
      <c r="AG226" s="885"/>
      <c r="AH226" s="885"/>
      <c r="AI226" s="885"/>
      <c r="AJ226" s="885"/>
      <c r="AK226" s="885"/>
      <c r="AL226" s="885"/>
      <c r="AM226" s="885"/>
      <c r="AN226" s="885"/>
      <c r="AO226" s="885"/>
      <c r="AP226" s="885"/>
      <c r="AQ226" s="885"/>
      <c r="AR226" s="885"/>
      <c r="AS226" s="885"/>
      <c r="AT226" s="885"/>
      <c r="AU226" s="885"/>
      <c r="AV226" s="885"/>
      <c r="AW226" s="885"/>
      <c r="AX226" s="885"/>
      <c r="AY226" s="885"/>
      <c r="AZ226" s="395"/>
      <c r="BA226" s="1124"/>
      <c r="BB226" s="643" t="s">
        <v>73</v>
      </c>
      <c r="BC226" s="91" t="s">
        <v>36</v>
      </c>
      <c r="BD226" s="87" t="s">
        <v>36</v>
      </c>
      <c r="BE226" s="87" t="s">
        <v>36</v>
      </c>
      <c r="BF226" s="87" t="s">
        <v>36</v>
      </c>
      <c r="BG226" s="82" t="s">
        <v>36</v>
      </c>
      <c r="BH226" s="91" t="s">
        <v>36</v>
      </c>
      <c r="BI226" s="87" t="s">
        <v>36</v>
      </c>
      <c r="BJ226" s="87" t="s">
        <v>36</v>
      </c>
      <c r="BK226" s="87" t="s">
        <v>36</v>
      </c>
      <c r="BL226" s="82" t="s">
        <v>36</v>
      </c>
      <c r="BM226" s="91" t="s">
        <v>36</v>
      </c>
      <c r="BN226" s="87" t="s">
        <v>36</v>
      </c>
      <c r="BO226" s="87" t="s">
        <v>36</v>
      </c>
      <c r="BP226" s="87" t="s">
        <v>36</v>
      </c>
      <c r="BQ226" s="82" t="s">
        <v>36</v>
      </c>
      <c r="BR226" s="91" t="s">
        <v>36</v>
      </c>
      <c r="BS226" s="87" t="s">
        <v>36</v>
      </c>
      <c r="BT226" s="87" t="s">
        <v>36</v>
      </c>
      <c r="BU226" s="87" t="s">
        <v>36</v>
      </c>
      <c r="BV226" s="77" t="s">
        <v>36</v>
      </c>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row>
    <row r="227" s="603" customFormat="true" ht="15" customHeight="true" x14ac:dyDescent="0.2">
      <c r="A227" s="192"/>
      <c r="B227" s="186"/>
      <c r="C227" s="204"/>
      <c r="D227" s="203"/>
      <c r="E227" s="203"/>
      <c r="F227" s="203"/>
      <c r="G227" s="193"/>
      <c r="H227" s="196"/>
      <c r="I227" s="203"/>
      <c r="J227" s="203"/>
      <c r="K227" s="203"/>
      <c r="L227" s="199"/>
      <c r="M227" s="204"/>
      <c r="N227" s="203"/>
      <c r="O227" s="203"/>
      <c r="P227" s="203"/>
      <c r="Q227" s="193"/>
      <c r="R227" s="196"/>
      <c r="S227" s="203"/>
      <c r="T227" s="203"/>
      <c r="U227" s="203"/>
      <c r="V227" s="199"/>
      <c r="W227" s="885"/>
      <c r="X227" s="885"/>
      <c r="Y227" s="885"/>
      <c r="Z227" s="885"/>
      <c r="AA227" s="885"/>
      <c r="AB227" s="885"/>
      <c r="AC227" s="885"/>
      <c r="AD227" s="885"/>
      <c r="AE227" s="885"/>
      <c r="AF227" s="885"/>
      <c r="AG227" s="885"/>
      <c r="AH227" s="885"/>
      <c r="AI227" s="885"/>
      <c r="AJ227" s="885"/>
      <c r="AK227" s="885"/>
      <c r="AL227" s="885"/>
      <c r="AM227" s="885"/>
      <c r="AN227" s="885"/>
      <c r="AO227" s="885"/>
      <c r="AP227" s="885"/>
      <c r="AQ227" s="885"/>
      <c r="AR227" s="885"/>
      <c r="AS227" s="885"/>
      <c r="AT227" s="885"/>
      <c r="AU227" s="885"/>
      <c r="AV227" s="885"/>
      <c r="AW227" s="885"/>
      <c r="AX227" s="885"/>
      <c r="AY227" s="885"/>
      <c r="AZ227" s="395"/>
      <c r="BA227" s="1124" t="s">
        <v>96</v>
      </c>
      <c r="BB227" s="643" t="s">
        <v>62</v>
      </c>
      <c r="BC227" s="91" t="s">
        <v>36</v>
      </c>
      <c r="BD227" s="87" t="s">
        <v>36</v>
      </c>
      <c r="BE227" s="87" t="s">
        <v>36</v>
      </c>
      <c r="BF227" s="87" t="s">
        <v>36</v>
      </c>
      <c r="BG227" s="82" t="s">
        <v>36</v>
      </c>
      <c r="BH227" s="91" t="s">
        <v>36</v>
      </c>
      <c r="BI227" s="87" t="s">
        <v>36</v>
      </c>
      <c r="BJ227" s="87" t="s">
        <v>36</v>
      </c>
      <c r="BK227" s="87" t="s">
        <v>36</v>
      </c>
      <c r="BL227" s="82" t="s">
        <v>36</v>
      </c>
      <c r="BM227" s="91" t="s">
        <v>36</v>
      </c>
      <c r="BN227" s="87" t="s">
        <v>36</v>
      </c>
      <c r="BO227" s="87" t="s">
        <v>36</v>
      </c>
      <c r="BP227" s="87" t="s">
        <v>36</v>
      </c>
      <c r="BQ227" s="82" t="s">
        <v>36</v>
      </c>
      <c r="BR227" s="91" t="s">
        <v>36</v>
      </c>
      <c r="BS227" s="87" t="s">
        <v>36</v>
      </c>
      <c r="BT227" s="87" t="s">
        <v>36</v>
      </c>
      <c r="BU227" s="87" t="s">
        <v>36</v>
      </c>
      <c r="BV227" s="77" t="s">
        <v>36</v>
      </c>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row>
    <row r="228" s="603" customFormat="true" ht="15" customHeight="true" x14ac:dyDescent="0.2">
      <c r="A228" s="192"/>
      <c r="B228" s="186"/>
      <c r="C228" s="151"/>
      <c r="D228" s="150"/>
      <c r="E228" s="150"/>
      <c r="F228" s="150"/>
      <c r="G228" s="149"/>
      <c r="H228" s="148"/>
      <c r="I228" s="150"/>
      <c r="J228" s="150"/>
      <c r="K228" s="150"/>
      <c r="L228" s="147"/>
      <c r="M228" s="151"/>
      <c r="N228" s="150"/>
      <c r="O228" s="150"/>
      <c r="P228" s="150"/>
      <c r="Q228" s="149"/>
      <c r="R228" s="148"/>
      <c r="S228" s="150"/>
      <c r="T228" s="150"/>
      <c r="U228" s="150"/>
      <c r="V228" s="147"/>
      <c r="W228" s="885"/>
      <c r="X228" s="885"/>
      <c r="Y228" s="885"/>
      <c r="Z228" s="885"/>
      <c r="AA228" s="885"/>
      <c r="AB228" s="885"/>
      <c r="AC228" s="885"/>
      <c r="AD228" s="885"/>
      <c r="AE228" s="885"/>
      <c r="AF228" s="885"/>
      <c r="AG228" s="885"/>
      <c r="AH228" s="885"/>
      <c r="AI228" s="885"/>
      <c r="AJ228" s="885"/>
      <c r="AK228" s="885"/>
      <c r="AL228" s="885"/>
      <c r="AM228" s="885"/>
      <c r="AN228" s="885"/>
      <c r="AO228" s="885"/>
      <c r="AP228" s="885"/>
      <c r="AQ228" s="885"/>
      <c r="AR228" s="885"/>
      <c r="AS228" s="885"/>
      <c r="AT228" s="885"/>
      <c r="AU228" s="885"/>
      <c r="AV228" s="885"/>
      <c r="AW228" s="885"/>
      <c r="AX228" s="885"/>
      <c r="AY228" s="885"/>
      <c r="AZ228" s="395"/>
      <c r="BA228" s="1124"/>
      <c r="BB228" s="643" t="s">
        <v>93</v>
      </c>
      <c r="BC228" s="91" t="s">
        <v>36</v>
      </c>
      <c r="BD228" s="87" t="s">
        <v>36</v>
      </c>
      <c r="BE228" s="87" t="s">
        <v>36</v>
      </c>
      <c r="BF228" s="87" t="s">
        <v>36</v>
      </c>
      <c r="BG228" s="82" t="s">
        <v>36</v>
      </c>
      <c r="BH228" s="91" t="s">
        <v>36</v>
      </c>
      <c r="BI228" s="87" t="s">
        <v>36</v>
      </c>
      <c r="BJ228" s="87" t="s">
        <v>36</v>
      </c>
      <c r="BK228" s="87" t="s">
        <v>36</v>
      </c>
      <c r="BL228" s="82" t="s">
        <v>36</v>
      </c>
      <c r="BM228" s="91" t="s">
        <v>36</v>
      </c>
      <c r="BN228" s="87" t="s">
        <v>36</v>
      </c>
      <c r="BO228" s="87" t="s">
        <v>36</v>
      </c>
      <c r="BP228" s="87" t="s">
        <v>36</v>
      </c>
      <c r="BQ228" s="82" t="s">
        <v>36</v>
      </c>
      <c r="BR228" s="91" t="s">
        <v>36</v>
      </c>
      <c r="BS228" s="87" t="s">
        <v>36</v>
      </c>
      <c r="BT228" s="87" t="s">
        <v>36</v>
      </c>
      <c r="BU228" s="87" t="s">
        <v>36</v>
      </c>
      <c r="BV228" s="77" t="s">
        <v>36</v>
      </c>
      <c r="BW228" s="30"/>
      <c r="BX228" s="30"/>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c r="CY228" s="30"/>
      <c r="CZ228" s="30"/>
    </row>
    <row r="229" s="603" customFormat="true" ht="15" customHeight="true" x14ac:dyDescent="0.2">
      <c r="A229" s="192"/>
      <c r="B229" s="186"/>
      <c r="C229" s="151"/>
      <c r="D229" s="150"/>
      <c r="E229" s="150"/>
      <c r="F229" s="150"/>
      <c r="G229" s="149"/>
      <c r="H229" s="148"/>
      <c r="I229" s="150"/>
      <c r="J229" s="150"/>
      <c r="K229" s="150"/>
      <c r="L229" s="147"/>
      <c r="M229" s="151"/>
      <c r="N229" s="150"/>
      <c r="O229" s="150"/>
      <c r="P229" s="150"/>
      <c r="Q229" s="149"/>
      <c r="R229" s="148"/>
      <c r="S229" s="150"/>
      <c r="T229" s="150"/>
      <c r="U229" s="150"/>
      <c r="V229" s="147"/>
      <c r="W229" s="885"/>
      <c r="X229" s="885"/>
      <c r="Y229" s="885"/>
      <c r="Z229" s="885"/>
      <c r="AA229" s="885"/>
      <c r="AB229" s="885"/>
      <c r="AC229" s="885"/>
      <c r="AD229" s="885"/>
      <c r="AE229" s="885"/>
      <c r="AF229" s="885"/>
      <c r="AG229" s="885"/>
      <c r="AH229" s="885"/>
      <c r="AI229" s="885"/>
      <c r="AJ229" s="885"/>
      <c r="AK229" s="885"/>
      <c r="AL229" s="885"/>
      <c r="AM229" s="885"/>
      <c r="AN229" s="885"/>
      <c r="AO229" s="885"/>
      <c r="AP229" s="885"/>
      <c r="AQ229" s="885"/>
      <c r="AR229" s="885"/>
      <c r="AS229" s="885"/>
      <c r="AT229" s="885"/>
      <c r="AU229" s="885"/>
      <c r="AV229" s="885"/>
      <c r="AW229" s="885"/>
      <c r="AX229" s="885"/>
      <c r="AY229" s="885"/>
      <c r="AZ229" s="395"/>
      <c r="BA229" s="1124"/>
      <c r="BB229" s="643" t="s">
        <v>94</v>
      </c>
      <c r="BC229" s="91" t="s">
        <v>36</v>
      </c>
      <c r="BD229" s="87" t="s">
        <v>36</v>
      </c>
      <c r="BE229" s="87" t="s">
        <v>36</v>
      </c>
      <c r="BF229" s="87" t="s">
        <v>36</v>
      </c>
      <c r="BG229" s="82" t="s">
        <v>36</v>
      </c>
      <c r="BH229" s="91" t="s">
        <v>36</v>
      </c>
      <c r="BI229" s="87" t="s">
        <v>36</v>
      </c>
      <c r="BJ229" s="87" t="s">
        <v>36</v>
      </c>
      <c r="BK229" s="87" t="s">
        <v>36</v>
      </c>
      <c r="BL229" s="82" t="s">
        <v>36</v>
      </c>
      <c r="BM229" s="91" t="s">
        <v>36</v>
      </c>
      <c r="BN229" s="87" t="s">
        <v>36</v>
      </c>
      <c r="BO229" s="87" t="s">
        <v>36</v>
      </c>
      <c r="BP229" s="87" t="s">
        <v>36</v>
      </c>
      <c r="BQ229" s="82" t="s">
        <v>36</v>
      </c>
      <c r="BR229" s="91" t="s">
        <v>36</v>
      </c>
      <c r="BS229" s="87" t="s">
        <v>36</v>
      </c>
      <c r="BT229" s="87" t="s">
        <v>36</v>
      </c>
      <c r="BU229" s="87" t="s">
        <v>36</v>
      </c>
      <c r="BV229" s="77" t="s">
        <v>36</v>
      </c>
      <c r="BW229" s="30"/>
      <c r="BX229" s="30"/>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c r="CY229" s="30"/>
      <c r="CZ229" s="30"/>
    </row>
    <row r="230" s="603" customFormat="true" ht="15" customHeight="true" x14ac:dyDescent="0.2">
      <c r="A230" s="192"/>
      <c r="B230" s="186"/>
      <c r="C230" s="151"/>
      <c r="D230" s="150"/>
      <c r="E230" s="150"/>
      <c r="F230" s="150"/>
      <c r="G230" s="149"/>
      <c r="H230" s="148"/>
      <c r="I230" s="150"/>
      <c r="J230" s="150"/>
      <c r="K230" s="150"/>
      <c r="L230" s="147"/>
      <c r="M230" s="151"/>
      <c r="N230" s="150"/>
      <c r="O230" s="150"/>
      <c r="P230" s="150"/>
      <c r="Q230" s="149"/>
      <c r="R230" s="148"/>
      <c r="S230" s="150"/>
      <c r="T230" s="150"/>
      <c r="U230" s="150"/>
      <c r="V230" s="147"/>
      <c r="W230" s="885"/>
      <c r="X230" s="885"/>
      <c r="Y230" s="885"/>
      <c r="Z230" s="885"/>
      <c r="AA230" s="885"/>
      <c r="AB230" s="885"/>
      <c r="AC230" s="885"/>
      <c r="AD230" s="885"/>
      <c r="AE230" s="885"/>
      <c r="AF230" s="885"/>
      <c r="AG230" s="885"/>
      <c r="AH230" s="885"/>
      <c r="AI230" s="885"/>
      <c r="AJ230" s="885"/>
      <c r="AK230" s="885"/>
      <c r="AL230" s="885"/>
      <c r="AM230" s="885"/>
      <c r="AN230" s="885"/>
      <c r="AO230" s="885"/>
      <c r="AP230" s="885"/>
      <c r="AQ230" s="885"/>
      <c r="AR230" s="885"/>
      <c r="AS230" s="885"/>
      <c r="AT230" s="885"/>
      <c r="AU230" s="885"/>
      <c r="AV230" s="885"/>
      <c r="AW230" s="885"/>
      <c r="AX230" s="885"/>
      <c r="AY230" s="885"/>
      <c r="AZ230" s="395"/>
      <c r="BA230" s="1124"/>
      <c r="BB230" s="643" t="s">
        <v>95</v>
      </c>
      <c r="BC230" s="91" t="s">
        <v>36</v>
      </c>
      <c r="BD230" s="87" t="s">
        <v>36</v>
      </c>
      <c r="BE230" s="87" t="s">
        <v>36</v>
      </c>
      <c r="BF230" s="87" t="s">
        <v>36</v>
      </c>
      <c r="BG230" s="82" t="s">
        <v>36</v>
      </c>
      <c r="BH230" s="91" t="s">
        <v>36</v>
      </c>
      <c r="BI230" s="87" t="s">
        <v>36</v>
      </c>
      <c r="BJ230" s="87" t="s">
        <v>36</v>
      </c>
      <c r="BK230" s="87" t="s">
        <v>36</v>
      </c>
      <c r="BL230" s="82" t="s">
        <v>36</v>
      </c>
      <c r="BM230" s="91" t="s">
        <v>36</v>
      </c>
      <c r="BN230" s="87" t="s">
        <v>36</v>
      </c>
      <c r="BO230" s="87" t="s">
        <v>36</v>
      </c>
      <c r="BP230" s="87" t="s">
        <v>36</v>
      </c>
      <c r="BQ230" s="82" t="s">
        <v>36</v>
      </c>
      <c r="BR230" s="91" t="s">
        <v>36</v>
      </c>
      <c r="BS230" s="87" t="s">
        <v>36</v>
      </c>
      <c r="BT230" s="87" t="s">
        <v>36</v>
      </c>
      <c r="BU230" s="87" t="s">
        <v>36</v>
      </c>
      <c r="BV230" s="77" t="s">
        <v>36</v>
      </c>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row>
    <row r="231" s="603" customFormat="true" ht="15" customHeight="true" x14ac:dyDescent="0.2">
      <c r="A231" s="192"/>
      <c r="B231" s="186"/>
      <c r="C231" s="204"/>
      <c r="D231" s="203"/>
      <c r="E231" s="203"/>
      <c r="F231" s="203"/>
      <c r="G231" s="193"/>
      <c r="H231" s="196"/>
      <c r="I231" s="203"/>
      <c r="J231" s="203"/>
      <c r="K231" s="203"/>
      <c r="L231" s="199"/>
      <c r="M231" s="204"/>
      <c r="N231" s="203"/>
      <c r="O231" s="203"/>
      <c r="P231" s="203"/>
      <c r="Q231" s="193"/>
      <c r="R231" s="196"/>
      <c r="S231" s="203"/>
      <c r="T231" s="203"/>
      <c r="U231" s="203"/>
      <c r="V231" s="199"/>
      <c r="W231" s="885"/>
      <c r="X231" s="885"/>
      <c r="Y231" s="885"/>
      <c r="Z231" s="885"/>
      <c r="AA231" s="885"/>
      <c r="AB231" s="885"/>
      <c r="AC231" s="885"/>
      <c r="AD231" s="885"/>
      <c r="AE231" s="885"/>
      <c r="AF231" s="885"/>
      <c r="AG231" s="885"/>
      <c r="AH231" s="885"/>
      <c r="AI231" s="885"/>
      <c r="AJ231" s="885"/>
      <c r="AK231" s="885"/>
      <c r="AL231" s="885"/>
      <c r="AM231" s="885"/>
      <c r="AN231" s="885"/>
      <c r="AO231" s="885"/>
      <c r="AP231" s="885"/>
      <c r="AQ231" s="885"/>
      <c r="AR231" s="885"/>
      <c r="AS231" s="885"/>
      <c r="AT231" s="885"/>
      <c r="AU231" s="885"/>
      <c r="AV231" s="885"/>
      <c r="AW231" s="885"/>
      <c r="AX231" s="885"/>
      <c r="AY231" s="885"/>
      <c r="AZ231" s="395"/>
      <c r="BA231" s="604"/>
      <c r="BB231" s="643"/>
      <c r="BC231" s="497"/>
      <c r="BD231" s="484"/>
      <c r="BE231" s="484"/>
      <c r="BF231" s="484"/>
      <c r="BG231" s="501"/>
      <c r="BH231" s="497"/>
      <c r="BI231" s="484"/>
      <c r="BJ231" s="484"/>
      <c r="BK231" s="484"/>
      <c r="BL231" s="501"/>
      <c r="BM231" s="497"/>
      <c r="BN231" s="484"/>
      <c r="BO231" s="484"/>
      <c r="BP231" s="484"/>
      <c r="BQ231" s="501"/>
      <c r="BR231" s="497"/>
      <c r="BS231" s="484"/>
      <c r="BT231" s="484"/>
      <c r="BU231" s="484"/>
      <c r="BV231" s="485"/>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row>
    <row r="232" s="603" customFormat="true" ht="15" customHeight="true" x14ac:dyDescent="0.2">
      <c r="A232" s="192"/>
      <c r="B232" s="186"/>
      <c r="C232" s="204"/>
      <c r="D232" s="203"/>
      <c r="E232" s="203"/>
      <c r="F232" s="203"/>
      <c r="G232" s="193"/>
      <c r="H232" s="196"/>
      <c r="I232" s="203"/>
      <c r="J232" s="203"/>
      <c r="K232" s="203"/>
      <c r="L232" s="199"/>
      <c r="M232" s="204"/>
      <c r="N232" s="203"/>
      <c r="O232" s="203"/>
      <c r="P232" s="203"/>
      <c r="Q232" s="193"/>
      <c r="R232" s="196"/>
      <c r="S232" s="203"/>
      <c r="T232" s="203"/>
      <c r="U232" s="203"/>
      <c r="V232" s="199"/>
      <c r="W232" s="885"/>
      <c r="X232" s="885"/>
      <c r="Y232" s="885"/>
      <c r="Z232" s="885"/>
      <c r="AA232" s="885"/>
      <c r="AB232" s="885"/>
      <c r="AC232" s="885"/>
      <c r="AD232" s="885"/>
      <c r="AE232" s="885"/>
      <c r="AF232" s="885"/>
      <c r="AG232" s="885"/>
      <c r="AH232" s="885"/>
      <c r="AI232" s="885"/>
      <c r="AJ232" s="885"/>
      <c r="AK232" s="885"/>
      <c r="AL232" s="885"/>
      <c r="AM232" s="885"/>
      <c r="AN232" s="885"/>
      <c r="AO232" s="885"/>
      <c r="AP232" s="885"/>
      <c r="AQ232" s="885"/>
      <c r="AR232" s="885"/>
      <c r="AS232" s="885"/>
      <c r="AT232" s="885"/>
      <c r="AU232" s="885"/>
      <c r="AV232" s="885"/>
      <c r="AW232" s="885"/>
      <c r="AX232" s="885"/>
      <c r="AY232" s="885"/>
      <c r="AZ232" s="395"/>
      <c r="BA232" s="942"/>
      <c r="BB232" s="643"/>
      <c r="BC232" s="497"/>
      <c r="BD232" s="484"/>
      <c r="BE232" s="484"/>
      <c r="BF232" s="484"/>
      <c r="BG232" s="501"/>
      <c r="BH232" s="497"/>
      <c r="BI232" s="484"/>
      <c r="BJ232" s="484"/>
      <c r="BK232" s="484"/>
      <c r="BL232" s="501"/>
      <c r="BM232" s="497"/>
      <c r="BN232" s="484"/>
      <c r="BO232" s="484"/>
      <c r="BP232" s="484"/>
      <c r="BQ232" s="501"/>
      <c r="BR232" s="497"/>
      <c r="BS232" s="484"/>
      <c r="BT232" s="484"/>
      <c r="BU232" s="484"/>
      <c r="BV232" s="485"/>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row>
    <row r="233" s="603" customFormat="true" ht="15" customHeight="true" x14ac:dyDescent="0.2">
      <c r="A233" s="192"/>
      <c r="B233" s="186"/>
      <c r="C233" s="127"/>
      <c r="D233" s="126"/>
      <c r="E233" s="126"/>
      <c r="F233" s="126"/>
      <c r="G233" s="125"/>
      <c r="H233" s="124"/>
      <c r="I233" s="126"/>
      <c r="J233" s="126"/>
      <c r="K233" s="126"/>
      <c r="L233" s="123"/>
      <c r="M233" s="127"/>
      <c r="N233" s="126"/>
      <c r="O233" s="126"/>
      <c r="P233" s="126"/>
      <c r="Q233" s="125"/>
      <c r="R233" s="124"/>
      <c r="S233" s="126"/>
      <c r="T233" s="126"/>
      <c r="U233" s="126"/>
      <c r="V233" s="123"/>
      <c r="W233" s="885"/>
      <c r="X233" s="885"/>
      <c r="Y233" s="885"/>
      <c r="Z233" s="885"/>
      <c r="AA233" s="885"/>
      <c r="AB233" s="885"/>
      <c r="AC233" s="885"/>
      <c r="AD233" s="885"/>
      <c r="AE233" s="885"/>
      <c r="AF233" s="885"/>
      <c r="AG233" s="885"/>
      <c r="AH233" s="885"/>
      <c r="AI233" s="885"/>
      <c r="AJ233" s="885"/>
      <c r="AK233" s="885"/>
      <c r="AL233" s="885"/>
      <c r="AM233" s="885"/>
      <c r="AN233" s="885"/>
      <c r="AO233" s="885"/>
      <c r="AP233" s="885"/>
      <c r="AQ233" s="885"/>
      <c r="AR233" s="885"/>
      <c r="AS233" s="885"/>
      <c r="AT233" s="885"/>
      <c r="AU233" s="885"/>
      <c r="AV233" s="885"/>
      <c r="AW233" s="885"/>
      <c r="AX233" s="885"/>
      <c r="AY233" s="885"/>
      <c r="AZ233" s="395"/>
      <c r="BA233" s="942"/>
      <c r="BB233" s="643"/>
      <c r="BC233" s="497"/>
      <c r="BD233" s="484"/>
      <c r="BE233" s="484"/>
      <c r="BF233" s="484"/>
      <c r="BG233" s="501"/>
      <c r="BH233" s="497"/>
      <c r="BI233" s="484"/>
      <c r="BJ233" s="484"/>
      <c r="BK233" s="484"/>
      <c r="BL233" s="501"/>
      <c r="BM233" s="497"/>
      <c r="BN233" s="484"/>
      <c r="BO233" s="484"/>
      <c r="BP233" s="484"/>
      <c r="BQ233" s="501"/>
      <c r="BR233" s="497"/>
      <c r="BS233" s="484"/>
      <c r="BT233" s="484"/>
      <c r="BU233" s="484"/>
      <c r="BV233" s="485"/>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row>
    <row r="234" s="603" customFormat="true" ht="15" customHeight="true" x14ac:dyDescent="0.2">
      <c r="A234" s="192"/>
      <c r="B234" s="186"/>
      <c r="C234" s="127"/>
      <c r="D234" s="126"/>
      <c r="E234" s="126"/>
      <c r="F234" s="126"/>
      <c r="G234" s="125"/>
      <c r="H234" s="124"/>
      <c r="I234" s="126"/>
      <c r="J234" s="126"/>
      <c r="K234" s="126"/>
      <c r="L234" s="123"/>
      <c r="M234" s="127"/>
      <c r="N234" s="126"/>
      <c r="O234" s="126"/>
      <c r="P234" s="126"/>
      <c r="Q234" s="125"/>
      <c r="R234" s="124"/>
      <c r="S234" s="126"/>
      <c r="T234" s="126"/>
      <c r="U234" s="126"/>
      <c r="V234" s="123"/>
      <c r="W234" s="885"/>
      <c r="X234" s="885"/>
      <c r="Y234" s="885"/>
      <c r="Z234" s="885"/>
      <c r="AA234" s="885"/>
      <c r="AB234" s="885"/>
      <c r="AC234" s="885"/>
      <c r="AD234" s="885"/>
      <c r="AE234" s="885"/>
      <c r="AF234" s="885"/>
      <c r="AG234" s="885"/>
      <c r="AH234" s="885"/>
      <c r="AI234" s="885"/>
      <c r="AJ234" s="885"/>
      <c r="AK234" s="885"/>
      <c r="AL234" s="885"/>
      <c r="AM234" s="885"/>
      <c r="AN234" s="885"/>
      <c r="AO234" s="885"/>
      <c r="AP234" s="885"/>
      <c r="AQ234" s="885"/>
      <c r="AR234" s="885"/>
      <c r="AS234" s="885"/>
      <c r="AT234" s="885"/>
      <c r="AU234" s="885"/>
      <c r="AV234" s="885"/>
      <c r="AW234" s="885"/>
      <c r="AX234" s="885"/>
      <c r="AY234" s="885"/>
      <c r="AZ234" s="395"/>
      <c r="BA234" s="942"/>
      <c r="BB234" s="643"/>
      <c r="BC234" s="497"/>
      <c r="BD234" s="484"/>
      <c r="BE234" s="484"/>
      <c r="BF234" s="484"/>
      <c r="BG234" s="501"/>
      <c r="BH234" s="497"/>
      <c r="BI234" s="484"/>
      <c r="BJ234" s="484"/>
      <c r="BK234" s="484"/>
      <c r="BL234" s="501"/>
      <c r="BM234" s="497"/>
      <c r="BN234" s="484"/>
      <c r="BO234" s="484"/>
      <c r="BP234" s="484"/>
      <c r="BQ234" s="501"/>
      <c r="BR234" s="497"/>
      <c r="BS234" s="484"/>
      <c r="BT234" s="484"/>
      <c r="BU234" s="484"/>
      <c r="BV234" s="485"/>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row>
    <row r="235" s="603" customFormat="true" ht="15" customHeight="true" x14ac:dyDescent="0.2">
      <c r="A235" s="192"/>
      <c r="B235" s="186"/>
      <c r="C235" s="127"/>
      <c r="D235" s="126"/>
      <c r="E235" s="126"/>
      <c r="F235" s="126"/>
      <c r="G235" s="125"/>
      <c r="H235" s="124"/>
      <c r="I235" s="126"/>
      <c r="J235" s="126"/>
      <c r="K235" s="126"/>
      <c r="L235" s="123"/>
      <c r="M235" s="127"/>
      <c r="N235" s="126"/>
      <c r="O235" s="126"/>
      <c r="P235" s="126"/>
      <c r="Q235" s="125"/>
      <c r="R235" s="124"/>
      <c r="S235" s="126"/>
      <c r="T235" s="126"/>
      <c r="U235" s="126"/>
      <c r="V235" s="123"/>
      <c r="W235" s="885"/>
      <c r="X235" s="885"/>
      <c r="Y235" s="885"/>
      <c r="Z235" s="885"/>
      <c r="AA235" s="885"/>
      <c r="AB235" s="885"/>
      <c r="AC235" s="885"/>
      <c r="AD235" s="885"/>
      <c r="AE235" s="885"/>
      <c r="AF235" s="885"/>
      <c r="AG235" s="885"/>
      <c r="AH235" s="885"/>
      <c r="AI235" s="885"/>
      <c r="AJ235" s="885"/>
      <c r="AK235" s="885"/>
      <c r="AL235" s="885"/>
      <c r="AM235" s="885"/>
      <c r="AN235" s="885"/>
      <c r="AO235" s="885"/>
      <c r="AP235" s="885"/>
      <c r="AQ235" s="885"/>
      <c r="AR235" s="885"/>
      <c r="AS235" s="885"/>
      <c r="AT235" s="885"/>
      <c r="AU235" s="885"/>
      <c r="AV235" s="885"/>
      <c r="AW235" s="885"/>
      <c r="AX235" s="885"/>
      <c r="AY235" s="885"/>
      <c r="AZ235" s="395"/>
      <c r="BA235" s="942"/>
      <c r="BB235" s="643"/>
      <c r="BC235" s="497"/>
      <c r="BD235" s="484"/>
      <c r="BE235" s="484"/>
      <c r="BF235" s="484"/>
      <c r="BG235" s="501"/>
      <c r="BH235" s="497"/>
      <c r="BI235" s="484"/>
      <c r="BJ235" s="484"/>
      <c r="BK235" s="484"/>
      <c r="BL235" s="501"/>
      <c r="BM235" s="497"/>
      <c r="BN235" s="484"/>
      <c r="BO235" s="484"/>
      <c r="BP235" s="484"/>
      <c r="BQ235" s="501"/>
      <c r="BR235" s="497"/>
      <c r="BS235" s="484"/>
      <c r="BT235" s="484"/>
      <c r="BU235" s="484"/>
      <c r="BV235" s="485"/>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row>
    <row r="236" s="603" customFormat="true" ht="15" customHeight="true" x14ac:dyDescent="0.2">
      <c r="A236" s="192"/>
      <c r="B236" s="186"/>
      <c r="C236" s="127"/>
      <c r="D236" s="126"/>
      <c r="E236" s="126"/>
      <c r="F236" s="126"/>
      <c r="G236" s="125"/>
      <c r="H236" s="124"/>
      <c r="I236" s="126"/>
      <c r="J236" s="126"/>
      <c r="K236" s="126"/>
      <c r="L236" s="123"/>
      <c r="M236" s="127"/>
      <c r="N236" s="126"/>
      <c r="O236" s="126"/>
      <c r="P236" s="126"/>
      <c r="Q236" s="125"/>
      <c r="R236" s="124"/>
      <c r="S236" s="126"/>
      <c r="T236" s="126"/>
      <c r="U236" s="126"/>
      <c r="V236" s="123"/>
      <c r="W236" s="885"/>
      <c r="X236" s="885"/>
      <c r="Y236" s="885"/>
      <c r="Z236" s="885"/>
      <c r="AA236" s="885"/>
      <c r="AB236" s="885"/>
      <c r="AC236" s="885"/>
      <c r="AD236" s="885"/>
      <c r="AE236" s="885"/>
      <c r="AF236" s="885"/>
      <c r="AG236" s="885"/>
      <c r="AH236" s="885"/>
      <c r="AI236" s="885"/>
      <c r="AJ236" s="885"/>
      <c r="AK236" s="885"/>
      <c r="AL236" s="885"/>
      <c r="AM236" s="885"/>
      <c r="AN236" s="885"/>
      <c r="AO236" s="885"/>
      <c r="AP236" s="885"/>
      <c r="AQ236" s="885"/>
      <c r="AR236" s="885"/>
      <c r="AS236" s="885"/>
      <c r="AT236" s="885"/>
      <c r="AU236" s="885"/>
      <c r="AV236" s="885"/>
      <c r="AW236" s="885"/>
      <c r="AX236" s="885"/>
      <c r="AY236" s="885"/>
      <c r="AZ236" s="395"/>
      <c r="BA236" s="942"/>
      <c r="BB236" s="643"/>
      <c r="BC236" s="497"/>
      <c r="BD236" s="484"/>
      <c r="BE236" s="484"/>
      <c r="BF236" s="484"/>
      <c r="BG236" s="501"/>
      <c r="BH236" s="497"/>
      <c r="BI236" s="484"/>
      <c r="BJ236" s="484"/>
      <c r="BK236" s="484"/>
      <c r="BL236" s="501"/>
      <c r="BM236" s="497"/>
      <c r="BN236" s="484"/>
      <c r="BO236" s="484"/>
      <c r="BP236" s="484"/>
      <c r="BQ236" s="501"/>
      <c r="BR236" s="497"/>
      <c r="BS236" s="484"/>
      <c r="BT236" s="484"/>
      <c r="BU236" s="484"/>
      <c r="BV236" s="485"/>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row>
    <row r="237" s="603" customFormat="true" ht="15" customHeight="true" x14ac:dyDescent="0.2">
      <c r="A237" s="192"/>
      <c r="B237" s="186"/>
      <c r="C237" s="127"/>
      <c r="D237" s="126"/>
      <c r="E237" s="126"/>
      <c r="F237" s="126"/>
      <c r="G237" s="125"/>
      <c r="H237" s="124"/>
      <c r="I237" s="126"/>
      <c r="J237" s="126"/>
      <c r="K237" s="126"/>
      <c r="L237" s="123"/>
      <c r="M237" s="127"/>
      <c r="N237" s="126"/>
      <c r="O237" s="126"/>
      <c r="P237" s="126"/>
      <c r="Q237" s="125"/>
      <c r="R237" s="124"/>
      <c r="S237" s="126"/>
      <c r="T237" s="126"/>
      <c r="U237" s="126"/>
      <c r="V237" s="123"/>
      <c r="W237" s="885"/>
      <c r="X237" s="885"/>
      <c r="Y237" s="885"/>
      <c r="Z237" s="885"/>
      <c r="AA237" s="885"/>
      <c r="AB237" s="885"/>
      <c r="AC237" s="885"/>
      <c r="AD237" s="885"/>
      <c r="AE237" s="885"/>
      <c r="AF237" s="885"/>
      <c r="AG237" s="885"/>
      <c r="AH237" s="885"/>
      <c r="AI237" s="885"/>
      <c r="AJ237" s="885"/>
      <c r="AK237" s="885"/>
      <c r="AL237" s="885"/>
      <c r="AM237" s="885"/>
      <c r="AN237" s="885"/>
      <c r="AO237" s="885"/>
      <c r="AP237" s="885"/>
      <c r="AQ237" s="885"/>
      <c r="AR237" s="885"/>
      <c r="AS237" s="885"/>
      <c r="AT237" s="885"/>
      <c r="AU237" s="885"/>
      <c r="AV237" s="885"/>
      <c r="AW237" s="885"/>
      <c r="AX237" s="885"/>
      <c r="AY237" s="885"/>
      <c r="AZ237" s="395"/>
      <c r="BA237" s="942"/>
      <c r="BB237" s="643"/>
      <c r="BC237" s="497"/>
      <c r="BD237" s="484"/>
      <c r="BE237" s="484"/>
      <c r="BF237" s="484"/>
      <c r="BG237" s="501"/>
      <c r="BH237" s="497"/>
      <c r="BI237" s="484"/>
      <c r="BJ237" s="484"/>
      <c r="BK237" s="484"/>
      <c r="BL237" s="501"/>
      <c r="BM237" s="497"/>
      <c r="BN237" s="484"/>
      <c r="BO237" s="484"/>
      <c r="BP237" s="484"/>
      <c r="BQ237" s="501"/>
      <c r="BR237" s="497"/>
      <c r="BS237" s="484"/>
      <c r="BT237" s="484"/>
      <c r="BU237" s="484"/>
      <c r="BV237" s="485"/>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row>
    <row r="238" s="603" customFormat="true" ht="15" customHeight="true" x14ac:dyDescent="0.2">
      <c r="A238" s="192"/>
      <c r="B238" s="186"/>
      <c r="C238" s="127"/>
      <c r="D238" s="126"/>
      <c r="E238" s="126"/>
      <c r="F238" s="126"/>
      <c r="G238" s="125"/>
      <c r="H238" s="124"/>
      <c r="I238" s="126"/>
      <c r="J238" s="126"/>
      <c r="K238" s="126"/>
      <c r="L238" s="123"/>
      <c r="M238" s="127"/>
      <c r="N238" s="126"/>
      <c r="O238" s="126"/>
      <c r="P238" s="126"/>
      <c r="Q238" s="125"/>
      <c r="R238" s="124"/>
      <c r="S238" s="126"/>
      <c r="T238" s="126"/>
      <c r="U238" s="126"/>
      <c r="V238" s="123"/>
      <c r="W238" s="885"/>
      <c r="X238" s="885"/>
      <c r="Y238" s="885"/>
      <c r="Z238" s="885"/>
      <c r="AA238" s="885"/>
      <c r="AB238" s="885"/>
      <c r="AC238" s="885"/>
      <c r="AD238" s="885"/>
      <c r="AE238" s="885"/>
      <c r="AF238" s="885"/>
      <c r="AG238" s="885"/>
      <c r="AH238" s="885"/>
      <c r="AI238" s="885"/>
      <c r="AJ238" s="885"/>
      <c r="AK238" s="885"/>
      <c r="AL238" s="885"/>
      <c r="AM238" s="885"/>
      <c r="AN238" s="885"/>
      <c r="AO238" s="885"/>
      <c r="AP238" s="885"/>
      <c r="AQ238" s="885"/>
      <c r="AR238" s="885"/>
      <c r="AS238" s="885"/>
      <c r="AT238" s="885"/>
      <c r="AU238" s="885"/>
      <c r="AV238" s="885"/>
      <c r="AW238" s="885"/>
      <c r="AX238" s="885"/>
      <c r="AY238" s="885"/>
      <c r="AZ238" s="395"/>
      <c r="BA238" s="942"/>
      <c r="BB238" s="643"/>
      <c r="BC238" s="497"/>
      <c r="BD238" s="484"/>
      <c r="BE238" s="484"/>
      <c r="BF238" s="484"/>
      <c r="BG238" s="501"/>
      <c r="BH238" s="497"/>
      <c r="BI238" s="484"/>
      <c r="BJ238" s="484"/>
      <c r="BK238" s="484"/>
      <c r="BL238" s="501"/>
      <c r="BM238" s="497"/>
      <c r="BN238" s="484"/>
      <c r="BO238" s="484"/>
      <c r="BP238" s="484"/>
      <c r="BQ238" s="501"/>
      <c r="BR238" s="497"/>
      <c r="BS238" s="484"/>
      <c r="BT238" s="484"/>
      <c r="BU238" s="484"/>
      <c r="BV238" s="485"/>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row>
    <row r="239" s="603" customFormat="true" ht="15" customHeight="true" x14ac:dyDescent="0.2">
      <c r="A239" s="192"/>
      <c r="B239" s="186"/>
      <c r="C239" s="127"/>
      <c r="D239" s="126"/>
      <c r="E239" s="126"/>
      <c r="F239" s="126"/>
      <c r="G239" s="125"/>
      <c r="H239" s="124"/>
      <c r="I239" s="126"/>
      <c r="J239" s="126"/>
      <c r="K239" s="126"/>
      <c r="L239" s="123"/>
      <c r="M239" s="127"/>
      <c r="N239" s="126"/>
      <c r="O239" s="126"/>
      <c r="P239" s="126"/>
      <c r="Q239" s="125"/>
      <c r="R239" s="124"/>
      <c r="S239" s="126"/>
      <c r="T239" s="126"/>
      <c r="U239" s="126"/>
      <c r="V239" s="123"/>
      <c r="W239" s="885"/>
      <c r="X239" s="885"/>
      <c r="Y239" s="885"/>
      <c r="Z239" s="885"/>
      <c r="AA239" s="885"/>
      <c r="AB239" s="885"/>
      <c r="AC239" s="885"/>
      <c r="AD239" s="885"/>
      <c r="AE239" s="885"/>
      <c r="AF239" s="885"/>
      <c r="AG239" s="885"/>
      <c r="AH239" s="885"/>
      <c r="AI239" s="885"/>
      <c r="AJ239" s="885"/>
      <c r="AK239" s="885"/>
      <c r="AL239" s="885"/>
      <c r="AM239" s="885"/>
      <c r="AN239" s="885"/>
      <c r="AO239" s="885"/>
      <c r="AP239" s="885"/>
      <c r="AQ239" s="885"/>
      <c r="AR239" s="885"/>
      <c r="AS239" s="885"/>
      <c r="AT239" s="885"/>
      <c r="AU239" s="885"/>
      <c r="AV239" s="885"/>
      <c r="AW239" s="885"/>
      <c r="AX239" s="885"/>
      <c r="AY239" s="885"/>
      <c r="AZ239" s="395"/>
      <c r="BA239" s="942"/>
      <c r="BB239" s="643"/>
      <c r="BC239" s="497"/>
      <c r="BD239" s="484"/>
      <c r="BE239" s="484"/>
      <c r="BF239" s="484"/>
      <c r="BG239" s="501"/>
      <c r="BH239" s="497"/>
      <c r="BI239" s="484"/>
      <c r="BJ239" s="484"/>
      <c r="BK239" s="484"/>
      <c r="BL239" s="501"/>
      <c r="BM239" s="497"/>
      <c r="BN239" s="484"/>
      <c r="BO239" s="484"/>
      <c r="BP239" s="484"/>
      <c r="BQ239" s="501"/>
      <c r="BR239" s="497"/>
      <c r="BS239" s="484"/>
      <c r="BT239" s="484"/>
      <c r="BU239" s="484"/>
      <c r="BV239" s="485"/>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row>
    <row r="240" s="603" customFormat="true" ht="15" customHeight="true" x14ac:dyDescent="0.2">
      <c r="A240" s="192"/>
      <c r="B240" s="186"/>
      <c r="C240" s="127"/>
      <c r="D240" s="126"/>
      <c r="E240" s="126"/>
      <c r="F240" s="126"/>
      <c r="G240" s="125"/>
      <c r="H240" s="124"/>
      <c r="I240" s="126"/>
      <c r="J240" s="126"/>
      <c r="K240" s="126"/>
      <c r="L240" s="123"/>
      <c r="M240" s="127"/>
      <c r="N240" s="126"/>
      <c r="O240" s="126"/>
      <c r="P240" s="126"/>
      <c r="Q240" s="125"/>
      <c r="R240" s="124"/>
      <c r="S240" s="126"/>
      <c r="T240" s="126"/>
      <c r="U240" s="126"/>
      <c r="V240" s="123"/>
      <c r="W240" s="885"/>
      <c r="X240" s="885"/>
      <c r="Y240" s="885"/>
      <c r="Z240" s="885"/>
      <c r="AA240" s="885"/>
      <c r="AB240" s="885"/>
      <c r="AC240" s="885"/>
      <c r="AD240" s="885"/>
      <c r="AE240" s="885"/>
      <c r="AF240" s="885"/>
      <c r="AG240" s="885"/>
      <c r="AH240" s="885"/>
      <c r="AI240" s="885"/>
      <c r="AJ240" s="885"/>
      <c r="AK240" s="885"/>
      <c r="AL240" s="885"/>
      <c r="AM240" s="885"/>
      <c r="AN240" s="885"/>
      <c r="AO240" s="885"/>
      <c r="AP240" s="885"/>
      <c r="AQ240" s="885"/>
      <c r="AR240" s="885"/>
      <c r="AS240" s="885"/>
      <c r="AT240" s="885"/>
      <c r="AU240" s="885"/>
      <c r="AV240" s="885"/>
      <c r="AW240" s="885"/>
      <c r="AX240" s="885"/>
      <c r="AY240" s="885"/>
      <c r="AZ240" s="395"/>
      <c r="BA240" s="942"/>
      <c r="BB240" s="643"/>
      <c r="BC240" s="497"/>
      <c r="BD240" s="484"/>
      <c r="BE240" s="484"/>
      <c r="BF240" s="484"/>
      <c r="BG240" s="501"/>
      <c r="BH240" s="497"/>
      <c r="BI240" s="484"/>
      <c r="BJ240" s="484"/>
      <c r="BK240" s="484"/>
      <c r="BL240" s="501"/>
      <c r="BM240" s="497"/>
      <c r="BN240" s="484"/>
      <c r="BO240" s="484"/>
      <c r="BP240" s="484"/>
      <c r="BQ240" s="501"/>
      <c r="BR240" s="497"/>
      <c r="BS240" s="484"/>
      <c r="BT240" s="484"/>
      <c r="BU240" s="484"/>
      <c r="BV240" s="485"/>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row>
    <row r="241" s="603" customFormat="true" ht="15" customHeight="true" x14ac:dyDescent="0.2">
      <c r="A241" s="192"/>
      <c r="B241" s="186"/>
      <c r="C241" s="127"/>
      <c r="D241" s="126"/>
      <c r="E241" s="126"/>
      <c r="F241" s="126"/>
      <c r="G241" s="125"/>
      <c r="H241" s="124"/>
      <c r="I241" s="126"/>
      <c r="J241" s="126"/>
      <c r="K241" s="126"/>
      <c r="L241" s="123"/>
      <c r="M241" s="127"/>
      <c r="N241" s="126"/>
      <c r="O241" s="126"/>
      <c r="P241" s="126"/>
      <c r="Q241" s="125"/>
      <c r="R241" s="124"/>
      <c r="S241" s="126"/>
      <c r="T241" s="126"/>
      <c r="U241" s="126"/>
      <c r="V241" s="123"/>
      <c r="W241" s="885"/>
      <c r="X241" s="885"/>
      <c r="Y241" s="885"/>
      <c r="Z241" s="885"/>
      <c r="AA241" s="885"/>
      <c r="AB241" s="885"/>
      <c r="AC241" s="885"/>
      <c r="AD241" s="885"/>
      <c r="AE241" s="885"/>
      <c r="AF241" s="885"/>
      <c r="AG241" s="885"/>
      <c r="AH241" s="885"/>
      <c r="AI241" s="885"/>
      <c r="AJ241" s="885"/>
      <c r="AK241" s="885"/>
      <c r="AL241" s="885"/>
      <c r="AM241" s="885"/>
      <c r="AN241" s="885"/>
      <c r="AO241" s="885"/>
      <c r="AP241" s="885"/>
      <c r="AQ241" s="885"/>
      <c r="AR241" s="885"/>
      <c r="AS241" s="885"/>
      <c r="AT241" s="885"/>
      <c r="AU241" s="885"/>
      <c r="AV241" s="885"/>
      <c r="AW241" s="885"/>
      <c r="AX241" s="885"/>
      <c r="AY241" s="885"/>
      <c r="AZ241" s="395"/>
      <c r="BA241" s="942"/>
      <c r="BB241" s="643"/>
      <c r="BC241" s="497"/>
      <c r="BD241" s="484"/>
      <c r="BE241" s="484"/>
      <c r="BF241" s="484"/>
      <c r="BG241" s="501"/>
      <c r="BH241" s="497"/>
      <c r="BI241" s="484"/>
      <c r="BJ241" s="484"/>
      <c r="BK241" s="484"/>
      <c r="BL241" s="501"/>
      <c r="BM241" s="497"/>
      <c r="BN241" s="484"/>
      <c r="BO241" s="484"/>
      <c r="BP241" s="484"/>
      <c r="BQ241" s="501"/>
      <c r="BR241" s="497"/>
      <c r="BS241" s="484"/>
      <c r="BT241" s="484"/>
      <c r="BU241" s="484"/>
      <c r="BV241" s="485"/>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row>
    <row r="242" s="603" customFormat="true" ht="15" customHeight="true" x14ac:dyDescent="0.2">
      <c r="A242" s="214"/>
      <c r="B242" s="185"/>
      <c r="C242" s="144"/>
      <c r="D242" s="146"/>
      <c r="E242" s="146"/>
      <c r="F242" s="146"/>
      <c r="G242" s="145"/>
      <c r="H242" s="143"/>
      <c r="I242" s="146"/>
      <c r="J242" s="146"/>
      <c r="K242" s="146"/>
      <c r="L242" s="142"/>
      <c r="M242" s="144"/>
      <c r="N242" s="146"/>
      <c r="O242" s="146"/>
      <c r="P242" s="146"/>
      <c r="Q242" s="145"/>
      <c r="R242" s="143"/>
      <c r="S242" s="146"/>
      <c r="T242" s="146"/>
      <c r="U242" s="146"/>
      <c r="V242" s="142"/>
      <c r="W242" s="885"/>
      <c r="X242" s="885"/>
      <c r="Y242" s="885"/>
      <c r="Z242" s="885"/>
      <c r="AA242" s="885"/>
      <c r="AB242" s="885"/>
      <c r="AC242" s="885"/>
      <c r="AD242" s="885"/>
      <c r="AE242" s="885"/>
      <c r="AF242" s="885"/>
      <c r="AG242" s="885"/>
      <c r="AH242" s="885"/>
      <c r="AI242" s="885"/>
      <c r="AJ242" s="885"/>
      <c r="AK242" s="885"/>
      <c r="AL242" s="885"/>
      <c r="AM242" s="885"/>
      <c r="AN242" s="885"/>
      <c r="AO242" s="885"/>
      <c r="AP242" s="885"/>
      <c r="AQ242" s="885"/>
      <c r="AR242" s="885"/>
      <c r="AS242" s="885"/>
      <c r="AT242" s="885"/>
      <c r="AU242" s="885"/>
      <c r="AV242" s="885"/>
      <c r="AW242" s="885"/>
      <c r="AX242" s="885"/>
      <c r="AY242" s="885"/>
      <c r="AZ242" s="395"/>
      <c r="BA242" s="942"/>
      <c r="BB242" s="643"/>
      <c r="BC242" s="497"/>
      <c r="BD242" s="484"/>
      <c r="BE242" s="484"/>
      <c r="BF242" s="484"/>
      <c r="BG242" s="501"/>
      <c r="BH242" s="497"/>
      <c r="BI242" s="484"/>
      <c r="BJ242" s="484"/>
      <c r="BK242" s="484"/>
      <c r="BL242" s="501"/>
      <c r="BM242" s="497"/>
      <c r="BN242" s="484"/>
      <c r="BO242" s="484"/>
      <c r="BP242" s="484"/>
      <c r="BQ242" s="501"/>
      <c r="BR242" s="497"/>
      <c r="BS242" s="484"/>
      <c r="BT242" s="484"/>
      <c r="BU242" s="484"/>
      <c r="BV242" s="485"/>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row>
    <row r="243" s="603" customFormat="true" ht="15" customHeight="true" x14ac:dyDescent="0.2">
      <c r="A243" s="214"/>
      <c r="B243" s="185"/>
      <c r="C243" s="144"/>
      <c r="D243" s="146"/>
      <c r="E243" s="146"/>
      <c r="F243" s="146"/>
      <c r="G243" s="145"/>
      <c r="H243" s="143"/>
      <c r="I243" s="146"/>
      <c r="J243" s="146"/>
      <c r="K243" s="146"/>
      <c r="L243" s="142"/>
      <c r="M243" s="144"/>
      <c r="N243" s="146"/>
      <c r="O243" s="146"/>
      <c r="P243" s="146"/>
      <c r="Q243" s="145"/>
      <c r="R243" s="143"/>
      <c r="S243" s="146"/>
      <c r="T243" s="146"/>
      <c r="U243" s="146"/>
      <c r="V243" s="142"/>
      <c r="W243" s="885"/>
      <c r="X243" s="885"/>
      <c r="Y243" s="885"/>
      <c r="Z243" s="885"/>
      <c r="AA243" s="885"/>
      <c r="AB243" s="885"/>
      <c r="AC243" s="885"/>
      <c r="AD243" s="885"/>
      <c r="AE243" s="885"/>
      <c r="AF243" s="885"/>
      <c r="AG243" s="885"/>
      <c r="AH243" s="885"/>
      <c r="AI243" s="885"/>
      <c r="AJ243" s="885"/>
      <c r="AK243" s="885"/>
      <c r="AL243" s="885"/>
      <c r="AM243" s="885"/>
      <c r="AN243" s="885"/>
      <c r="AO243" s="885"/>
      <c r="AP243" s="885"/>
      <c r="AQ243" s="885"/>
      <c r="AR243" s="885"/>
      <c r="AS243" s="885"/>
      <c r="AT243" s="885"/>
      <c r="AU243" s="885"/>
      <c r="AV243" s="885"/>
      <c r="AW243" s="885"/>
      <c r="AX243" s="885"/>
      <c r="AY243" s="885"/>
      <c r="AZ243" s="395"/>
      <c r="BA243" s="942"/>
      <c r="BB243" s="643"/>
      <c r="BC243" s="497"/>
      <c r="BD243" s="484"/>
      <c r="BE243" s="484"/>
      <c r="BF243" s="484"/>
      <c r="BG243" s="501"/>
      <c r="BH243" s="497"/>
      <c r="BI243" s="484"/>
      <c r="BJ243" s="484"/>
      <c r="BK243" s="484"/>
      <c r="BL243" s="501"/>
      <c r="BM243" s="497"/>
      <c r="BN243" s="484"/>
      <c r="BO243" s="484"/>
      <c r="BP243" s="484"/>
      <c r="BQ243" s="501"/>
      <c r="BR243" s="497"/>
      <c r="BS243" s="484"/>
      <c r="BT243" s="484"/>
      <c r="BU243" s="484"/>
      <c r="BV243" s="485"/>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row>
    <row r="244" s="603" customFormat="true" ht="15" customHeight="true" x14ac:dyDescent="0.2">
      <c r="A244" s="214"/>
      <c r="B244" s="185"/>
      <c r="C244" s="144"/>
      <c r="D244" s="146"/>
      <c r="E244" s="146"/>
      <c r="F244" s="146"/>
      <c r="G244" s="145"/>
      <c r="H244" s="143"/>
      <c r="I244" s="146"/>
      <c r="J244" s="146"/>
      <c r="K244" s="146"/>
      <c r="L244" s="142"/>
      <c r="M244" s="144"/>
      <c r="N244" s="146"/>
      <c r="O244" s="146"/>
      <c r="P244" s="146"/>
      <c r="Q244" s="145"/>
      <c r="R244" s="143"/>
      <c r="S244" s="146"/>
      <c r="T244" s="146"/>
      <c r="U244" s="146"/>
      <c r="V244" s="142"/>
      <c r="W244" s="885"/>
      <c r="X244" s="885"/>
      <c r="Y244" s="885"/>
      <c r="Z244" s="885"/>
      <c r="AA244" s="885"/>
      <c r="AB244" s="885"/>
      <c r="AC244" s="885"/>
      <c r="AD244" s="885"/>
      <c r="AE244" s="885"/>
      <c r="AF244" s="885"/>
      <c r="AG244" s="885"/>
      <c r="AH244" s="885"/>
      <c r="AI244" s="885"/>
      <c r="AJ244" s="885"/>
      <c r="AK244" s="885"/>
      <c r="AL244" s="885"/>
      <c r="AM244" s="885"/>
      <c r="AN244" s="885"/>
      <c r="AO244" s="885"/>
      <c r="AP244" s="885"/>
      <c r="AQ244" s="885"/>
      <c r="AR244" s="885"/>
      <c r="AS244" s="885"/>
      <c r="AT244" s="885"/>
      <c r="AU244" s="885"/>
      <c r="AV244" s="885"/>
      <c r="AW244" s="885"/>
      <c r="AX244" s="885"/>
      <c r="AY244" s="885"/>
      <c r="AZ244" s="395"/>
      <c r="BA244" s="942"/>
      <c r="BB244" s="643"/>
      <c r="BC244" s="497"/>
      <c r="BD244" s="484"/>
      <c r="BE244" s="484"/>
      <c r="BF244" s="484"/>
      <c r="BG244" s="501"/>
      <c r="BH244" s="497"/>
      <c r="BI244" s="484"/>
      <c r="BJ244" s="484"/>
      <c r="BK244" s="484"/>
      <c r="BL244" s="501"/>
      <c r="BM244" s="497"/>
      <c r="BN244" s="484"/>
      <c r="BO244" s="484"/>
      <c r="BP244" s="484"/>
      <c r="BQ244" s="501"/>
      <c r="BR244" s="497"/>
      <c r="BS244" s="484"/>
      <c r="BT244" s="484"/>
      <c r="BU244" s="484"/>
      <c r="BV244" s="485"/>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row>
    <row r="245" s="603" customFormat="true" ht="15" customHeight="true" x14ac:dyDescent="0.2">
      <c r="A245" s="214"/>
      <c r="B245" s="185"/>
      <c r="C245" s="144"/>
      <c r="D245" s="146"/>
      <c r="E245" s="146"/>
      <c r="F245" s="146"/>
      <c r="G245" s="145"/>
      <c r="H245" s="143"/>
      <c r="I245" s="146"/>
      <c r="J245" s="146"/>
      <c r="K245" s="146"/>
      <c r="L245" s="142"/>
      <c r="M245" s="144"/>
      <c r="N245" s="146"/>
      <c r="O245" s="146"/>
      <c r="P245" s="146"/>
      <c r="Q245" s="145"/>
      <c r="R245" s="143"/>
      <c r="S245" s="146"/>
      <c r="T245" s="146"/>
      <c r="U245" s="146"/>
      <c r="V245" s="142"/>
      <c r="W245" s="885"/>
      <c r="X245" s="885"/>
      <c r="Y245" s="885"/>
      <c r="Z245" s="885"/>
      <c r="AA245" s="885"/>
      <c r="AB245" s="885"/>
      <c r="AC245" s="885"/>
      <c r="AD245" s="885"/>
      <c r="AE245" s="885"/>
      <c r="AF245" s="885"/>
      <c r="AG245" s="885"/>
      <c r="AH245" s="885"/>
      <c r="AI245" s="885"/>
      <c r="AJ245" s="885"/>
      <c r="AK245" s="885"/>
      <c r="AL245" s="885"/>
      <c r="AM245" s="885"/>
      <c r="AN245" s="885"/>
      <c r="AO245" s="885"/>
      <c r="AP245" s="885"/>
      <c r="AQ245" s="885"/>
      <c r="AR245" s="885"/>
      <c r="AS245" s="885"/>
      <c r="AT245" s="885"/>
      <c r="AU245" s="885"/>
      <c r="AV245" s="885"/>
      <c r="AW245" s="885"/>
      <c r="AX245" s="885"/>
      <c r="AY245" s="885"/>
      <c r="AZ245" s="395"/>
      <c r="BA245" s="942"/>
      <c r="BB245" s="643"/>
      <c r="BC245" s="497"/>
      <c r="BD245" s="484"/>
      <c r="BE245" s="484"/>
      <c r="BF245" s="484"/>
      <c r="BG245" s="501"/>
      <c r="BH245" s="497"/>
      <c r="BI245" s="484"/>
      <c r="BJ245" s="484"/>
      <c r="BK245" s="484"/>
      <c r="BL245" s="501"/>
      <c r="BM245" s="497"/>
      <c r="BN245" s="484"/>
      <c r="BO245" s="484"/>
      <c r="BP245" s="484"/>
      <c r="BQ245" s="501"/>
      <c r="BR245" s="497"/>
      <c r="BS245" s="484"/>
      <c r="BT245" s="484"/>
      <c r="BU245" s="484"/>
      <c r="BV245" s="485"/>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row>
    <row r="246" s="603" customFormat="true" ht="15" customHeight="true" x14ac:dyDescent="0.2">
      <c r="A246" s="214"/>
      <c r="B246" s="185"/>
      <c r="C246" s="144"/>
      <c r="D246" s="146"/>
      <c r="E246" s="146"/>
      <c r="F246" s="146"/>
      <c r="G246" s="145"/>
      <c r="H246" s="143"/>
      <c r="I246" s="146"/>
      <c r="J246" s="146"/>
      <c r="K246" s="146"/>
      <c r="L246" s="142"/>
      <c r="M246" s="144"/>
      <c r="N246" s="146"/>
      <c r="O246" s="146"/>
      <c r="P246" s="146"/>
      <c r="Q246" s="145"/>
      <c r="R246" s="143"/>
      <c r="S246" s="146"/>
      <c r="T246" s="146"/>
      <c r="U246" s="146"/>
      <c r="V246" s="142"/>
      <c r="W246" s="885"/>
      <c r="X246" s="885"/>
      <c r="Y246" s="885"/>
      <c r="Z246" s="885"/>
      <c r="AA246" s="885"/>
      <c r="AB246" s="885"/>
      <c r="AC246" s="885"/>
      <c r="AD246" s="885"/>
      <c r="AE246" s="885"/>
      <c r="AF246" s="885"/>
      <c r="AG246" s="885"/>
      <c r="AH246" s="885"/>
      <c r="AI246" s="885"/>
      <c r="AJ246" s="885"/>
      <c r="AK246" s="885"/>
      <c r="AL246" s="885"/>
      <c r="AM246" s="885"/>
      <c r="AN246" s="885"/>
      <c r="AO246" s="885"/>
      <c r="AP246" s="885"/>
      <c r="AQ246" s="885"/>
      <c r="AR246" s="885"/>
      <c r="AS246" s="885"/>
      <c r="AT246" s="885"/>
      <c r="AU246" s="885"/>
      <c r="AV246" s="885"/>
      <c r="AW246" s="885"/>
      <c r="AX246" s="885"/>
      <c r="AY246" s="885"/>
      <c r="AZ246" s="395"/>
      <c r="BA246" s="942"/>
      <c r="BB246" s="643"/>
      <c r="BC246" s="497"/>
      <c r="BD246" s="484"/>
      <c r="BE246" s="484"/>
      <c r="BF246" s="484"/>
      <c r="BG246" s="501"/>
      <c r="BH246" s="497"/>
      <c r="BI246" s="484"/>
      <c r="BJ246" s="484"/>
      <c r="BK246" s="484"/>
      <c r="BL246" s="501"/>
      <c r="BM246" s="497"/>
      <c r="BN246" s="484"/>
      <c r="BO246" s="484"/>
      <c r="BP246" s="484"/>
      <c r="BQ246" s="501"/>
      <c r="BR246" s="497"/>
      <c r="BS246" s="484"/>
      <c r="BT246" s="484"/>
      <c r="BU246" s="484"/>
      <c r="BV246" s="485"/>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row>
    <row r="247" s="603" customFormat="true" ht="15" customHeight="true" x14ac:dyDescent="0.2">
      <c r="A247" s="214"/>
      <c r="B247" s="185"/>
      <c r="C247" s="144"/>
      <c r="D247" s="146"/>
      <c r="E247" s="146"/>
      <c r="F247" s="146"/>
      <c r="G247" s="145"/>
      <c r="H247" s="143"/>
      <c r="I247" s="146"/>
      <c r="J247" s="146"/>
      <c r="K247" s="146"/>
      <c r="L247" s="142"/>
      <c r="M247" s="144"/>
      <c r="N247" s="146"/>
      <c r="O247" s="146"/>
      <c r="P247" s="146"/>
      <c r="Q247" s="145"/>
      <c r="R247" s="143"/>
      <c r="S247" s="146"/>
      <c r="T247" s="146"/>
      <c r="U247" s="146"/>
      <c r="V247" s="142"/>
      <c r="W247" s="885"/>
      <c r="X247" s="885"/>
      <c r="Y247" s="885"/>
      <c r="Z247" s="885"/>
      <c r="AA247" s="885"/>
      <c r="AB247" s="885"/>
      <c r="AC247" s="885"/>
      <c r="AD247" s="885"/>
      <c r="AE247" s="885"/>
      <c r="AF247" s="885"/>
      <c r="AG247" s="885"/>
      <c r="AH247" s="885"/>
      <c r="AI247" s="885"/>
      <c r="AJ247" s="885"/>
      <c r="AK247" s="885"/>
      <c r="AL247" s="885"/>
      <c r="AM247" s="885"/>
      <c r="AN247" s="885"/>
      <c r="AO247" s="885"/>
      <c r="AP247" s="885"/>
      <c r="AQ247" s="885"/>
      <c r="AR247" s="885"/>
      <c r="AS247" s="885"/>
      <c r="AT247" s="885"/>
      <c r="AU247" s="885"/>
      <c r="AV247" s="885"/>
      <c r="AW247" s="885"/>
      <c r="AX247" s="885"/>
      <c r="AY247" s="885"/>
      <c r="AZ247" s="395"/>
      <c r="BA247" s="942"/>
      <c r="BB247" s="643"/>
      <c r="BC247" s="497"/>
      <c r="BD247" s="484"/>
      <c r="BE247" s="484"/>
      <c r="BF247" s="484"/>
      <c r="BG247" s="501"/>
      <c r="BH247" s="497"/>
      <c r="BI247" s="484"/>
      <c r="BJ247" s="484"/>
      <c r="BK247" s="484"/>
      <c r="BL247" s="501"/>
      <c r="BM247" s="497"/>
      <c r="BN247" s="484"/>
      <c r="BO247" s="484"/>
      <c r="BP247" s="484"/>
      <c r="BQ247" s="501"/>
      <c r="BR247" s="497"/>
      <c r="BS247" s="484"/>
      <c r="BT247" s="484"/>
      <c r="BU247" s="484"/>
      <c r="BV247" s="485"/>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row>
    <row r="248" s="603" customFormat="true" ht="15" customHeight="true" x14ac:dyDescent="0.2">
      <c r="A248" s="110"/>
      <c r="B248" s="175"/>
      <c r="C248" s="117"/>
      <c r="D248" s="131"/>
      <c r="E248" s="131"/>
      <c r="F248" s="131"/>
      <c r="G248" s="130"/>
      <c r="H248" s="116"/>
      <c r="I248" s="131"/>
      <c r="J248" s="131"/>
      <c r="K248" s="131"/>
      <c r="L248" s="115"/>
      <c r="M248" s="117"/>
      <c r="N248" s="131"/>
      <c r="O248" s="131"/>
      <c r="P248" s="131"/>
      <c r="Q248" s="130"/>
      <c r="R248" s="116"/>
      <c r="S248" s="131"/>
      <c r="T248" s="131"/>
      <c r="U248" s="131"/>
      <c r="V248" s="115"/>
      <c r="W248" s="885"/>
      <c r="X248" s="885"/>
      <c r="Y248" s="885"/>
      <c r="Z248" s="885"/>
      <c r="AA248" s="885"/>
      <c r="AB248" s="885"/>
      <c r="AC248" s="885"/>
      <c r="AD248" s="885"/>
      <c r="AE248" s="885"/>
      <c r="AF248" s="885"/>
      <c r="AG248" s="885"/>
      <c r="AH248" s="885"/>
      <c r="AI248" s="885"/>
      <c r="AJ248" s="885"/>
      <c r="AK248" s="885"/>
      <c r="AL248" s="885"/>
      <c r="AM248" s="885"/>
      <c r="AN248" s="885"/>
      <c r="AO248" s="885"/>
      <c r="AP248" s="885"/>
      <c r="AQ248" s="885"/>
      <c r="AR248" s="885"/>
      <c r="AS248" s="885"/>
      <c r="AT248" s="885"/>
      <c r="AU248" s="885"/>
      <c r="AV248" s="885"/>
      <c r="AW248" s="885"/>
      <c r="AX248" s="885"/>
      <c r="AY248" s="885"/>
      <c r="AZ248" s="395"/>
      <c r="BA248" s="942"/>
      <c r="BB248" s="643"/>
      <c r="BC248" s="500"/>
      <c r="BD248" s="499"/>
      <c r="BE248" s="499"/>
      <c r="BF248" s="499"/>
      <c r="BG248" s="503"/>
      <c r="BH248" s="500"/>
      <c r="BI248" s="499"/>
      <c r="BJ248" s="499"/>
      <c r="BK248" s="499"/>
      <c r="BL248" s="503"/>
      <c r="BM248" s="500"/>
      <c r="BN248" s="499"/>
      <c r="BO248" s="499"/>
      <c r="BP248" s="499"/>
      <c r="BQ248" s="503"/>
      <c r="BR248" s="500"/>
      <c r="BS248" s="499"/>
      <c r="BT248" s="499"/>
      <c r="BU248" s="499"/>
      <c r="BV248" s="502"/>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row>
    <row r="249" s="603" customFormat="true" ht="250.15" customHeight="true" x14ac:dyDescent="0.2">
      <c r="B249" s="602"/>
      <c r="W249" s="395"/>
      <c r="X249" s="395"/>
      <c r="Y249" s="395"/>
      <c r="Z249" s="395"/>
      <c r="AA249" s="395"/>
      <c r="AB249" s="395"/>
      <c r="AC249" s="395"/>
      <c r="AD249" s="395"/>
      <c r="AE249" s="395"/>
      <c r="AF249" s="395"/>
      <c r="AG249" s="395"/>
      <c r="AH249" s="395"/>
      <c r="AI249" s="395"/>
      <c r="AJ249" s="395"/>
      <c r="AK249" s="395"/>
      <c r="AL249" s="395"/>
      <c r="AM249" s="395"/>
      <c r="AN249" s="395"/>
      <c r="AO249" s="395"/>
      <c r="AP249" s="395"/>
      <c r="AQ249" s="395"/>
      <c r="AR249" s="395"/>
      <c r="AS249" s="395"/>
      <c r="AT249" s="395"/>
      <c r="AU249" s="395"/>
      <c r="AV249" s="395"/>
      <c r="AW249" s="395"/>
      <c r="AX249" s="395"/>
      <c r="AY249" s="395"/>
      <c r="AZ249" s="395"/>
      <c r="BA249" s="359"/>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9"/>
      <c r="BW249" s="394"/>
      <c r="BX249" s="394"/>
      <c r="BY249" s="394"/>
      <c r="BZ249" s="394"/>
      <c r="CA249" s="394"/>
      <c r="CB249" s="394"/>
      <c r="CC249" s="394"/>
      <c r="CD249" s="394"/>
      <c r="CE249" s="394"/>
      <c r="CF249" s="394"/>
      <c r="CG249" s="394"/>
      <c r="CH249" s="394"/>
      <c r="CI249" s="394"/>
      <c r="CJ249" s="394"/>
      <c r="CK249" s="394"/>
      <c r="CL249" s="394"/>
      <c r="CM249" s="394"/>
      <c r="CN249" s="394"/>
      <c r="CO249" s="394"/>
      <c r="CP249" s="394"/>
      <c r="CQ249" s="394"/>
      <c r="CR249" s="394"/>
      <c r="CS249" s="394"/>
      <c r="CT249" s="394"/>
      <c r="CU249" s="394"/>
      <c r="CV249" s="394"/>
      <c r="CW249" s="394"/>
      <c r="CX249" s="394"/>
      <c r="CY249" s="394"/>
      <c r="CZ249" s="394"/>
    </row>
    <row r="250" s="397" customFormat="true" ht="19.15" customHeight="true" x14ac:dyDescent="0.2">
      <c r="B250" s="552"/>
      <c r="W250" s="390"/>
      <c r="X250" s="390"/>
      <c r="Y250" s="390"/>
      <c r="Z250" s="390"/>
      <c r="AA250" s="390"/>
      <c r="AB250" s="390"/>
      <c r="AC250" s="390"/>
      <c r="AD250" s="390"/>
      <c r="AE250" s="390"/>
      <c r="AF250" s="390"/>
      <c r="AG250" s="390"/>
      <c r="AH250" s="390"/>
      <c r="AI250" s="390"/>
      <c r="AJ250" s="390"/>
      <c r="AK250" s="390"/>
      <c r="AL250" s="390"/>
      <c r="AM250" s="390"/>
      <c r="AN250" s="390"/>
      <c r="AO250" s="390"/>
      <c r="AP250" s="390"/>
      <c r="AQ250" s="390"/>
      <c r="AR250" s="390"/>
      <c r="AS250" s="390"/>
      <c r="AT250" s="390"/>
      <c r="AU250" s="390"/>
      <c r="AV250" s="390"/>
      <c r="AW250" s="390"/>
      <c r="AX250" s="390"/>
      <c r="AY250" s="390"/>
      <c r="AZ250" s="390"/>
      <c r="BA250" s="550"/>
      <c r="BB250" s="418"/>
      <c r="BC250" s="550"/>
      <c r="BD250" s="550"/>
      <c r="BE250" s="550"/>
      <c r="BF250" s="550"/>
      <c r="BG250" s="550"/>
      <c r="BH250" s="550"/>
      <c r="BI250" s="550"/>
      <c r="BJ250" s="550"/>
      <c r="BK250" s="550"/>
      <c r="BL250" s="550"/>
      <c r="BM250" s="550"/>
      <c r="BN250" s="550"/>
      <c r="BO250" s="550"/>
      <c r="BP250" s="550"/>
      <c r="BQ250" s="550"/>
      <c r="BR250" s="550"/>
      <c r="BS250" s="550"/>
      <c r="BT250" s="550"/>
      <c r="BU250" s="550"/>
      <c r="BV250" s="550"/>
      <c r="BW250" s="390"/>
      <c r="BX250" s="390"/>
      <c r="BY250" s="390"/>
      <c r="BZ250" s="390"/>
      <c r="CA250" s="390"/>
      <c r="CB250" s="390"/>
      <c r="CC250" s="390"/>
      <c r="CD250" s="390"/>
      <c r="CE250" s="390"/>
      <c r="CF250" s="390"/>
      <c r="CG250" s="390"/>
      <c r="CH250" s="390"/>
      <c r="CI250" s="390"/>
      <c r="CJ250" s="390"/>
      <c r="CK250" s="390"/>
      <c r="CL250" s="390"/>
      <c r="CM250" s="390"/>
      <c r="CN250" s="390"/>
      <c r="CO250" s="390"/>
      <c r="CP250" s="390"/>
      <c r="CQ250" s="390"/>
      <c r="CR250" s="390"/>
      <c r="CS250" s="390"/>
      <c r="CT250" s="390"/>
      <c r="CU250" s="390"/>
      <c r="CV250" s="390"/>
      <c r="CW250" s="390"/>
      <c r="CX250" s="390"/>
      <c r="CY250" s="390"/>
      <c r="CZ250" s="390"/>
    </row>
    <row r="251" s="397" customFormat="true" ht="15" customHeight="true" x14ac:dyDescent="0.2">
      <c r="B251" s="552"/>
      <c r="W251" s="390"/>
      <c r="X251" s="390"/>
      <c r="Y251" s="390"/>
      <c r="Z251" s="390"/>
      <c r="AA251" s="390"/>
      <c r="AB251" s="390"/>
      <c r="AC251" s="390"/>
      <c r="AD251" s="390"/>
      <c r="AE251" s="390"/>
      <c r="AF251" s="390"/>
      <c r="AG251" s="390"/>
      <c r="AH251" s="390"/>
      <c r="AI251" s="390"/>
      <c r="AJ251" s="390"/>
      <c r="AK251" s="390"/>
      <c r="AL251" s="390"/>
      <c r="AM251" s="390"/>
      <c r="AN251" s="390"/>
      <c r="AO251" s="390"/>
      <c r="AP251" s="390"/>
      <c r="AQ251" s="390"/>
      <c r="AR251" s="390"/>
      <c r="AS251" s="390"/>
      <c r="AT251" s="390"/>
      <c r="AU251" s="390"/>
      <c r="AV251" s="390"/>
      <c r="AW251" s="390"/>
      <c r="AX251" s="390"/>
      <c r="AY251" s="390"/>
      <c r="AZ251" s="390"/>
      <c r="BA251" s="550"/>
      <c r="BB251" s="418"/>
      <c r="BC251" s="550"/>
      <c r="BD251" s="550"/>
      <c r="BE251" s="550"/>
      <c r="BF251" s="550"/>
      <c r="BG251" s="550"/>
      <c r="BH251" s="550"/>
      <c r="BI251" s="550"/>
      <c r="BJ251" s="550"/>
      <c r="BK251" s="550"/>
      <c r="BL251" s="550"/>
      <c r="BM251" s="550"/>
      <c r="BN251" s="550"/>
      <c r="BO251" s="550"/>
      <c r="BP251" s="550"/>
      <c r="BQ251" s="550"/>
      <c r="BR251" s="550"/>
      <c r="BS251" s="550"/>
      <c r="BT251" s="550"/>
      <c r="BU251" s="550"/>
      <c r="BV251" s="550"/>
      <c r="BW251" s="390"/>
      <c r="BX251" s="390"/>
      <c r="BY251" s="390"/>
      <c r="BZ251" s="390"/>
      <c r="CA251" s="390"/>
      <c r="CB251" s="390"/>
      <c r="CC251" s="390"/>
      <c r="CD251" s="390"/>
      <c r="CE251" s="390"/>
      <c r="CF251" s="390"/>
      <c r="CG251" s="390"/>
      <c r="CH251" s="390"/>
      <c r="CI251" s="390"/>
      <c r="CJ251" s="390"/>
      <c r="CK251" s="390"/>
      <c r="CL251" s="390"/>
      <c r="CM251" s="390"/>
      <c r="CN251" s="390"/>
      <c r="CO251" s="390"/>
      <c r="CP251" s="390"/>
      <c r="CQ251" s="390"/>
      <c r="CR251" s="390"/>
      <c r="CS251" s="390"/>
      <c r="CT251" s="390"/>
      <c r="CU251" s="390"/>
      <c r="CV251" s="390"/>
      <c r="CW251" s="390"/>
      <c r="CX251" s="390"/>
      <c r="CY251" s="390"/>
      <c r="CZ251" s="390"/>
    </row>
    <row r="252" s="397" customFormat="true" ht="15" customHeight="true" x14ac:dyDescent="0.2">
      <c r="B252" s="552"/>
      <c r="W252" s="390"/>
      <c r="X252" s="390"/>
      <c r="Y252" s="390"/>
      <c r="Z252" s="390"/>
      <c r="AA252" s="390"/>
      <c r="AB252" s="390"/>
      <c r="AC252" s="390"/>
      <c r="AD252" s="390"/>
      <c r="AE252" s="390"/>
      <c r="AF252" s="390"/>
      <c r="AG252" s="390"/>
      <c r="AH252" s="390"/>
      <c r="AI252" s="390"/>
      <c r="AJ252" s="390"/>
      <c r="AK252" s="390"/>
      <c r="AL252" s="390"/>
      <c r="AM252" s="390"/>
      <c r="AN252" s="390"/>
      <c r="AO252" s="390"/>
      <c r="AP252" s="390"/>
      <c r="AQ252" s="390"/>
      <c r="AR252" s="390"/>
      <c r="AS252" s="390"/>
      <c r="AT252" s="390"/>
      <c r="AU252" s="390"/>
      <c r="AV252" s="390"/>
      <c r="AW252" s="390"/>
      <c r="AX252" s="390"/>
      <c r="AY252" s="390"/>
      <c r="AZ252" s="390"/>
      <c r="BA252" s="550"/>
      <c r="BB252" s="418"/>
      <c r="BC252" s="550"/>
      <c r="BD252" s="550"/>
      <c r="BE252" s="550"/>
      <c r="BF252" s="550"/>
      <c r="BG252" s="550"/>
      <c r="BH252" s="550"/>
      <c r="BI252" s="550"/>
      <c r="BJ252" s="550"/>
      <c r="BK252" s="550"/>
      <c r="BL252" s="550"/>
      <c r="BM252" s="550"/>
      <c r="BN252" s="550"/>
      <c r="BO252" s="550"/>
      <c r="BP252" s="550"/>
      <c r="BQ252" s="550"/>
      <c r="BR252" s="550"/>
      <c r="BS252" s="550"/>
      <c r="BT252" s="550"/>
      <c r="BU252" s="550"/>
      <c r="BV252" s="550"/>
      <c r="BW252" s="390"/>
      <c r="BX252" s="390"/>
      <c r="BY252" s="390"/>
      <c r="BZ252" s="390"/>
      <c r="CA252" s="390"/>
      <c r="CB252" s="390"/>
      <c r="CC252" s="390"/>
      <c r="CD252" s="390"/>
      <c r="CE252" s="390"/>
      <c r="CF252" s="390"/>
      <c r="CG252" s="390"/>
      <c r="CH252" s="390"/>
      <c r="CI252" s="390"/>
      <c r="CJ252" s="390"/>
      <c r="CK252" s="390"/>
      <c r="CL252" s="390"/>
      <c r="CM252" s="390"/>
      <c r="CN252" s="390"/>
      <c r="CO252" s="390"/>
      <c r="CP252" s="390"/>
      <c r="CQ252" s="390"/>
      <c r="CR252" s="390"/>
      <c r="CS252" s="390"/>
      <c r="CT252" s="390"/>
      <c r="CU252" s="390"/>
      <c r="CV252" s="390"/>
      <c r="CW252" s="390"/>
      <c r="CX252" s="390"/>
      <c r="CY252" s="390"/>
      <c r="CZ252" s="390"/>
    </row>
    <row r="253" s="397" customFormat="true" ht="15" customHeight="true" x14ac:dyDescent="0.2">
      <c r="B253" s="552"/>
      <c r="W253" s="390"/>
      <c r="X253" s="390"/>
      <c r="Y253" s="390"/>
      <c r="Z253" s="390"/>
      <c r="AA253" s="390"/>
      <c r="AB253" s="390"/>
      <c r="AC253" s="390"/>
      <c r="AD253" s="390"/>
      <c r="AE253" s="390"/>
      <c r="AF253" s="390"/>
      <c r="AG253" s="390"/>
      <c r="AH253" s="390"/>
      <c r="AI253" s="390"/>
      <c r="AJ253" s="390"/>
      <c r="AK253" s="390"/>
      <c r="AL253" s="390"/>
      <c r="AM253" s="390"/>
      <c r="AN253" s="390"/>
      <c r="AO253" s="390"/>
      <c r="AP253" s="390"/>
      <c r="AQ253" s="390"/>
      <c r="AR253" s="390"/>
      <c r="AS253" s="390"/>
      <c r="AT253" s="390"/>
      <c r="AU253" s="390"/>
      <c r="AV253" s="390"/>
      <c r="AW253" s="390"/>
      <c r="AX253" s="390"/>
      <c r="AY253" s="390"/>
      <c r="AZ253" s="390"/>
      <c r="BA253" s="550"/>
      <c r="BB253" s="418"/>
      <c r="BC253" s="550"/>
      <c r="BD253" s="550"/>
      <c r="BE253" s="550"/>
      <c r="BF253" s="550"/>
      <c r="BG253" s="550"/>
      <c r="BH253" s="550"/>
      <c r="BI253" s="550"/>
      <c r="BJ253" s="550"/>
      <c r="BK253" s="550"/>
      <c r="BL253" s="550"/>
      <c r="BM253" s="550"/>
      <c r="BN253" s="550"/>
      <c r="BO253" s="550"/>
      <c r="BP253" s="550"/>
      <c r="BQ253" s="550"/>
      <c r="BR253" s="550"/>
      <c r="BS253" s="550"/>
      <c r="BT253" s="550"/>
      <c r="BU253" s="550"/>
      <c r="BV253" s="550"/>
      <c r="BW253" s="390"/>
      <c r="BX253" s="390"/>
      <c r="BY253" s="390"/>
      <c r="BZ253" s="390"/>
      <c r="CA253" s="390"/>
      <c r="CB253" s="390"/>
      <c r="CC253" s="390"/>
      <c r="CD253" s="390"/>
      <c r="CE253" s="390"/>
      <c r="CF253" s="390"/>
      <c r="CG253" s="390"/>
      <c r="CH253" s="390"/>
      <c r="CI253" s="390"/>
      <c r="CJ253" s="390"/>
      <c r="CK253" s="390"/>
      <c r="CL253" s="390"/>
      <c r="CM253" s="390"/>
      <c r="CN253" s="390"/>
      <c r="CO253" s="390"/>
      <c r="CP253" s="390"/>
      <c r="CQ253" s="390"/>
      <c r="CR253" s="390"/>
      <c r="CS253" s="390"/>
      <c r="CT253" s="390"/>
      <c r="CU253" s="390"/>
      <c r="CV253" s="390"/>
      <c r="CW253" s="390"/>
      <c r="CX253" s="390"/>
      <c r="CY253" s="390"/>
      <c r="CZ253" s="390"/>
    </row>
    <row r="254" s="397" customFormat="true" ht="15" customHeight="true" x14ac:dyDescent="0.2">
      <c r="B254" s="552"/>
      <c r="W254" s="390"/>
      <c r="X254" s="390"/>
      <c r="Y254" s="390"/>
      <c r="Z254" s="390"/>
      <c r="AA254" s="390"/>
      <c r="AB254" s="390"/>
      <c r="AC254" s="390"/>
      <c r="AD254" s="390"/>
      <c r="AE254" s="390"/>
      <c r="AF254" s="390"/>
      <c r="AG254" s="390"/>
      <c r="AH254" s="390"/>
      <c r="AI254" s="390"/>
      <c r="AJ254" s="390"/>
      <c r="AK254" s="390"/>
      <c r="AL254" s="390"/>
      <c r="AM254" s="390"/>
      <c r="AN254" s="390"/>
      <c r="AO254" s="390"/>
      <c r="AP254" s="390"/>
      <c r="AQ254" s="390"/>
      <c r="AR254" s="390"/>
      <c r="AS254" s="390"/>
      <c r="AT254" s="390"/>
      <c r="AU254" s="390"/>
      <c r="AV254" s="390"/>
      <c r="AW254" s="390"/>
      <c r="AX254" s="390"/>
      <c r="AY254" s="390"/>
      <c r="AZ254" s="390"/>
      <c r="BA254" s="550"/>
      <c r="BB254" s="418"/>
      <c r="BC254" s="550"/>
      <c r="BD254" s="550"/>
      <c r="BE254" s="550"/>
      <c r="BF254" s="550"/>
      <c r="BG254" s="550"/>
      <c r="BH254" s="550"/>
      <c r="BI254" s="550"/>
      <c r="BJ254" s="550"/>
      <c r="BK254" s="550"/>
      <c r="BL254" s="550"/>
      <c r="BM254" s="550"/>
      <c r="BN254" s="550"/>
      <c r="BO254" s="550"/>
      <c r="BP254" s="550"/>
      <c r="BQ254" s="550"/>
      <c r="BR254" s="550"/>
      <c r="BS254" s="550"/>
      <c r="BT254" s="550"/>
      <c r="BU254" s="550"/>
      <c r="BV254" s="550"/>
      <c r="BW254" s="390"/>
      <c r="BX254" s="390"/>
      <c r="BY254" s="390"/>
      <c r="BZ254" s="390"/>
      <c r="CA254" s="390"/>
      <c r="CB254" s="390"/>
      <c r="CC254" s="390"/>
      <c r="CD254" s="390"/>
      <c r="CE254" s="390"/>
      <c r="CF254" s="390"/>
      <c r="CG254" s="390"/>
      <c r="CH254" s="390"/>
      <c r="CI254" s="390"/>
      <c r="CJ254" s="390"/>
      <c r="CK254" s="390"/>
      <c r="CL254" s="390"/>
      <c r="CM254" s="390"/>
      <c r="CN254" s="390"/>
      <c r="CO254" s="390"/>
      <c r="CP254" s="390"/>
      <c r="CQ254" s="390"/>
      <c r="CR254" s="390"/>
      <c r="CS254" s="390"/>
      <c r="CT254" s="390"/>
      <c r="CU254" s="390"/>
      <c r="CV254" s="390"/>
      <c r="CW254" s="390"/>
      <c r="CX254" s="390"/>
      <c r="CY254" s="390"/>
      <c r="CZ254" s="390"/>
    </row>
    <row r="255" s="397" customFormat="true" ht="15" customHeight="true" x14ac:dyDescent="0.2">
      <c r="B255" s="552"/>
      <c r="W255" s="390"/>
      <c r="X255" s="390"/>
      <c r="Y255" s="390"/>
      <c r="Z255" s="390"/>
      <c r="AA255" s="390"/>
      <c r="AB255" s="390"/>
      <c r="AC255" s="390"/>
      <c r="AD255" s="390"/>
      <c r="AE255" s="390"/>
      <c r="AF255" s="390"/>
      <c r="AG255" s="390"/>
      <c r="AH255" s="390"/>
      <c r="AI255" s="390"/>
      <c r="AJ255" s="390"/>
      <c r="AK255" s="390"/>
      <c r="AL255" s="390"/>
      <c r="AM255" s="390"/>
      <c r="AN255" s="390"/>
      <c r="AO255" s="390"/>
      <c r="AP255" s="390"/>
      <c r="AQ255" s="390"/>
      <c r="AR255" s="390"/>
      <c r="AS255" s="390"/>
      <c r="AT255" s="390"/>
      <c r="AU255" s="390"/>
      <c r="AV255" s="390"/>
      <c r="AW255" s="390"/>
      <c r="AX255" s="390"/>
      <c r="AY255" s="390"/>
      <c r="AZ255" s="390"/>
      <c r="BA255" s="550"/>
      <c r="BB255" s="418"/>
      <c r="BC255" s="550"/>
      <c r="BD255" s="550"/>
      <c r="BE255" s="550"/>
      <c r="BF255" s="550"/>
      <c r="BG255" s="550"/>
      <c r="BH255" s="550"/>
      <c r="BI255" s="550"/>
      <c r="BJ255" s="550"/>
      <c r="BK255" s="550"/>
      <c r="BL255" s="550"/>
      <c r="BM255" s="550"/>
      <c r="BN255" s="550"/>
      <c r="BO255" s="550"/>
      <c r="BP255" s="550"/>
      <c r="BQ255" s="550"/>
      <c r="BR255" s="550"/>
      <c r="BS255" s="550"/>
      <c r="BT255" s="550"/>
      <c r="BU255" s="550"/>
      <c r="BV255" s="550"/>
      <c r="BW255" s="390"/>
      <c r="BX255" s="390"/>
      <c r="BY255" s="390"/>
      <c r="BZ255" s="390"/>
      <c r="CA255" s="390"/>
      <c r="CB255" s="390"/>
      <c r="CC255" s="390"/>
      <c r="CD255" s="390"/>
      <c r="CE255" s="390"/>
      <c r="CF255" s="390"/>
      <c r="CG255" s="390"/>
      <c r="CH255" s="390"/>
      <c r="CI255" s="390"/>
      <c r="CJ255" s="390"/>
      <c r="CK255" s="390"/>
      <c r="CL255" s="390"/>
      <c r="CM255" s="390"/>
      <c r="CN255" s="390"/>
      <c r="CO255" s="390"/>
      <c r="CP255" s="390"/>
      <c r="CQ255" s="390"/>
      <c r="CR255" s="390"/>
      <c r="CS255" s="390"/>
      <c r="CT255" s="390"/>
      <c r="CU255" s="390"/>
      <c r="CV255" s="390"/>
      <c r="CW255" s="390"/>
      <c r="CX255" s="390"/>
      <c r="CY255" s="390"/>
      <c r="CZ255" s="390"/>
    </row>
    <row r="256" s="397" customFormat="true" ht="15" customHeight="true" x14ac:dyDescent="0.2">
      <c r="B256" s="552"/>
      <c r="W256" s="390"/>
      <c r="X256" s="390"/>
      <c r="Y256" s="390"/>
      <c r="Z256" s="390"/>
      <c r="AA256" s="390"/>
      <c r="AB256" s="390"/>
      <c r="AC256" s="390"/>
      <c r="AD256" s="390"/>
      <c r="AE256" s="390"/>
      <c r="AF256" s="390"/>
      <c r="AG256" s="390"/>
      <c r="AH256" s="390"/>
      <c r="AI256" s="390"/>
      <c r="AJ256" s="390"/>
      <c r="AK256" s="390"/>
      <c r="AL256" s="390"/>
      <c r="AM256" s="390"/>
      <c r="AN256" s="390"/>
      <c r="AO256" s="390"/>
      <c r="AP256" s="390"/>
      <c r="AQ256" s="390"/>
      <c r="AR256" s="390"/>
      <c r="AS256" s="390"/>
      <c r="AT256" s="390"/>
      <c r="AU256" s="390"/>
      <c r="AV256" s="390"/>
      <c r="AW256" s="390"/>
      <c r="AX256" s="390"/>
      <c r="AY256" s="390"/>
      <c r="AZ256" s="390"/>
      <c r="BA256" s="550"/>
      <c r="BB256" s="418"/>
      <c r="BC256" s="550"/>
      <c r="BD256" s="550"/>
      <c r="BE256" s="550"/>
      <c r="BF256" s="550"/>
      <c r="BG256" s="550"/>
      <c r="BH256" s="550"/>
      <c r="BI256" s="550"/>
      <c r="BJ256" s="550"/>
      <c r="BK256" s="550"/>
      <c r="BL256" s="550"/>
      <c r="BM256" s="550"/>
      <c r="BN256" s="550"/>
      <c r="BO256" s="550"/>
      <c r="BP256" s="550"/>
      <c r="BQ256" s="550"/>
      <c r="BR256" s="550"/>
      <c r="BS256" s="550"/>
      <c r="BT256" s="550"/>
      <c r="BU256" s="550"/>
      <c r="BV256" s="550"/>
      <c r="BW256" s="390"/>
      <c r="BX256" s="390"/>
      <c r="BY256" s="390"/>
      <c r="BZ256" s="390"/>
      <c r="CA256" s="390"/>
      <c r="CB256" s="390"/>
      <c r="CC256" s="390"/>
      <c r="CD256" s="390"/>
      <c r="CE256" s="390"/>
      <c r="CF256" s="390"/>
      <c r="CG256" s="390"/>
      <c r="CH256" s="390"/>
      <c r="CI256" s="390"/>
      <c r="CJ256" s="390"/>
      <c r="CK256" s="390"/>
      <c r="CL256" s="390"/>
      <c r="CM256" s="390"/>
      <c r="CN256" s="390"/>
      <c r="CO256" s="390"/>
      <c r="CP256" s="390"/>
      <c r="CQ256" s="390"/>
      <c r="CR256" s="390"/>
      <c r="CS256" s="390"/>
      <c r="CT256" s="390"/>
      <c r="CU256" s="390"/>
      <c r="CV256" s="390"/>
      <c r="CW256" s="390"/>
      <c r="CX256" s="390"/>
      <c r="CY256" s="390"/>
      <c r="CZ256" s="390"/>
    </row>
    <row r="257" s="397" customFormat="true" ht="18" customHeight="true" x14ac:dyDescent="0.2">
      <c r="B257" s="552"/>
      <c r="W257" s="390"/>
      <c r="X257" s="390"/>
      <c r="Y257" s="390"/>
      <c r="Z257" s="390"/>
      <c r="AA257" s="390"/>
      <c r="AB257" s="390"/>
      <c r="AC257" s="390"/>
      <c r="AD257" s="390"/>
      <c r="AE257" s="390"/>
      <c r="AF257" s="390"/>
      <c r="AG257" s="390"/>
      <c r="AH257" s="390"/>
      <c r="AI257" s="390"/>
      <c r="AJ257" s="390"/>
      <c r="AK257" s="390"/>
      <c r="AL257" s="390"/>
      <c r="AM257" s="390"/>
      <c r="AN257" s="390"/>
      <c r="AO257" s="390"/>
      <c r="AP257" s="390"/>
      <c r="AQ257" s="390"/>
      <c r="AR257" s="390"/>
      <c r="AS257" s="390"/>
      <c r="AT257" s="390"/>
      <c r="AU257" s="390"/>
      <c r="AV257" s="390"/>
      <c r="AW257" s="390"/>
      <c r="AX257" s="390"/>
      <c r="AY257" s="390"/>
      <c r="AZ257" s="390"/>
      <c r="BA257" s="550"/>
      <c r="BB257" s="418"/>
      <c r="BC257" s="550"/>
      <c r="BD257" s="550"/>
      <c r="BE257" s="550"/>
      <c r="BF257" s="550"/>
      <c r="BG257" s="550"/>
      <c r="BH257" s="550"/>
      <c r="BI257" s="550"/>
      <c r="BJ257" s="550"/>
      <c r="BK257" s="550"/>
      <c r="BL257" s="550"/>
      <c r="BM257" s="550"/>
      <c r="BN257" s="550"/>
      <c r="BO257" s="550"/>
      <c r="BP257" s="550"/>
      <c r="BQ257" s="550"/>
      <c r="BR257" s="550"/>
      <c r="BS257" s="550"/>
      <c r="BT257" s="550"/>
      <c r="BU257" s="550"/>
      <c r="BV257" s="550"/>
      <c r="BW257" s="390"/>
      <c r="BX257" s="390"/>
      <c r="BY257" s="390"/>
      <c r="BZ257" s="390"/>
      <c r="CA257" s="390"/>
      <c r="CB257" s="390"/>
      <c r="CC257" s="390"/>
      <c r="CD257" s="390"/>
      <c r="CE257" s="390"/>
      <c r="CF257" s="390"/>
      <c r="CG257" s="390"/>
      <c r="CH257" s="390"/>
      <c r="CI257" s="390"/>
      <c r="CJ257" s="390"/>
      <c r="CK257" s="390"/>
      <c r="CL257" s="390"/>
      <c r="CM257" s="390"/>
      <c r="CN257" s="390"/>
      <c r="CO257" s="390"/>
      <c r="CP257" s="390"/>
      <c r="CQ257" s="390"/>
      <c r="CR257" s="390"/>
      <c r="CS257" s="390"/>
      <c r="CT257" s="390"/>
      <c r="CU257" s="390"/>
      <c r="CV257" s="390"/>
      <c r="CW257" s="390"/>
      <c r="CX257" s="390"/>
      <c r="CY257" s="390"/>
      <c r="CZ257" s="390"/>
    </row>
    <row r="258" s="397" customFormat="true" ht="18" customHeight="true" x14ac:dyDescent="0.2">
      <c r="B258" s="552"/>
      <c r="W258" s="390"/>
      <c r="X258" s="390"/>
      <c r="Y258" s="390"/>
      <c r="Z258" s="390"/>
      <c r="AA258" s="390"/>
      <c r="AB258" s="390"/>
      <c r="AC258" s="390"/>
      <c r="AD258" s="390"/>
      <c r="AE258" s="390"/>
      <c r="AF258" s="390"/>
      <c r="AG258" s="390"/>
      <c r="AH258" s="390"/>
      <c r="AI258" s="390"/>
      <c r="AJ258" s="390"/>
      <c r="AK258" s="390"/>
      <c r="AL258" s="390"/>
      <c r="AM258" s="390"/>
      <c r="AN258" s="390"/>
      <c r="AO258" s="390"/>
      <c r="AP258" s="390"/>
      <c r="AQ258" s="390"/>
      <c r="AR258" s="390"/>
      <c r="AS258" s="390"/>
      <c r="AT258" s="390"/>
      <c r="AU258" s="390"/>
      <c r="AV258" s="390"/>
      <c r="AW258" s="390"/>
      <c r="AX258" s="390"/>
      <c r="AY258" s="390"/>
      <c r="AZ258" s="390"/>
      <c r="BA258" s="550"/>
      <c r="BB258" s="418"/>
      <c r="BC258" s="550"/>
      <c r="BD258" s="550"/>
      <c r="BE258" s="550"/>
      <c r="BF258" s="550"/>
      <c r="BG258" s="550"/>
      <c r="BH258" s="550"/>
      <c r="BI258" s="550"/>
      <c r="BJ258" s="550"/>
      <c r="BK258" s="550"/>
      <c r="BL258" s="550"/>
      <c r="BM258" s="550"/>
      <c r="BN258" s="550"/>
      <c r="BO258" s="550"/>
      <c r="BP258" s="550"/>
      <c r="BQ258" s="550"/>
      <c r="BR258" s="550"/>
      <c r="BS258" s="550"/>
      <c r="BT258" s="550"/>
      <c r="BU258" s="550"/>
      <c r="BV258" s="550"/>
      <c r="BW258" s="390"/>
      <c r="BX258" s="390"/>
      <c r="BY258" s="390"/>
      <c r="BZ258" s="390"/>
      <c r="CA258" s="390"/>
      <c r="CB258" s="390"/>
      <c r="CC258" s="390"/>
      <c r="CD258" s="390"/>
      <c r="CE258" s="390"/>
      <c r="CF258" s="390"/>
      <c r="CG258" s="390"/>
      <c r="CH258" s="390"/>
      <c r="CI258" s="390"/>
      <c r="CJ258" s="390"/>
      <c r="CK258" s="390"/>
      <c r="CL258" s="390"/>
      <c r="CM258" s="390"/>
      <c r="CN258" s="390"/>
      <c r="CO258" s="390"/>
      <c r="CP258" s="390"/>
      <c r="CQ258" s="390"/>
      <c r="CR258" s="390"/>
      <c r="CS258" s="390"/>
      <c r="CT258" s="390"/>
      <c r="CU258" s="390"/>
      <c r="CV258" s="390"/>
      <c r="CW258" s="390"/>
      <c r="CX258" s="390"/>
      <c r="CY258" s="390"/>
      <c r="CZ258" s="390"/>
    </row>
    <row r="259" s="603" customFormat="true" ht="15" customHeight="true" x14ac:dyDescent="0.2">
      <c r="B259" s="602"/>
      <c r="W259" s="395"/>
      <c r="X259" s="395"/>
      <c r="Y259" s="395"/>
      <c r="Z259" s="395"/>
      <c r="AA259" s="395"/>
      <c r="AB259" s="395"/>
      <c r="AC259" s="395"/>
      <c r="AD259" s="395"/>
      <c r="AE259" s="395"/>
      <c r="AF259" s="395"/>
      <c r="AG259" s="395"/>
      <c r="AH259" s="395"/>
      <c r="AI259" s="395"/>
      <c r="AJ259" s="395"/>
      <c r="AK259" s="395"/>
      <c r="AL259" s="395"/>
      <c r="AM259" s="395"/>
      <c r="AN259" s="395"/>
      <c r="AO259" s="395"/>
      <c r="AP259" s="395"/>
      <c r="AQ259" s="395"/>
      <c r="AR259" s="395"/>
      <c r="AS259" s="395"/>
      <c r="AT259" s="395"/>
      <c r="AU259" s="395"/>
      <c r="AV259" s="395"/>
      <c r="AW259" s="395"/>
      <c r="AX259" s="395"/>
      <c r="AY259" s="395"/>
      <c r="AZ259" s="395"/>
      <c r="BA259" s="396" t="s">
        <v>132</v>
      </c>
      <c r="BB259" s="364" t="s">
        <v>86</v>
      </c>
      <c r="BC259" s="1119" t="s">
        <v>116</v>
      </c>
      <c r="BD259" s="1120"/>
      <c r="BE259" s="1120"/>
      <c r="BF259" s="1120"/>
      <c r="BG259" s="1122"/>
      <c r="BH259" s="1119" t="s">
        <v>39</v>
      </c>
      <c r="BI259" s="1120"/>
      <c r="BJ259" s="1120"/>
      <c r="BK259" s="1120"/>
      <c r="BL259" s="1122"/>
      <c r="BM259" s="1119" t="s">
        <v>38</v>
      </c>
      <c r="BN259" s="1120"/>
      <c r="BO259" s="1120"/>
      <c r="BP259" s="1120"/>
      <c r="BQ259" s="1121"/>
      <c r="BR259" s="51" t="s">
        <v>142</v>
      </c>
      <c r="BS259" s="476"/>
      <c r="BT259" s="476"/>
      <c r="BU259" s="476"/>
      <c r="BV259" s="476"/>
      <c r="BW259" s="31"/>
      <c r="BX259" s="31"/>
      <c r="BY259" s="31"/>
      <c r="BZ259" s="394"/>
      <c r="CA259" s="394"/>
      <c r="CB259" s="394"/>
      <c r="CC259" s="394"/>
      <c r="CD259" s="394"/>
      <c r="CE259" s="394"/>
      <c r="CF259" s="394"/>
      <c r="CG259" s="394"/>
      <c r="CH259" s="394"/>
      <c r="CI259" s="394"/>
      <c r="CJ259" s="394"/>
      <c r="CK259" s="394"/>
      <c r="CL259" s="394"/>
      <c r="CM259" s="394"/>
      <c r="CN259" s="394"/>
      <c r="CO259" s="394"/>
      <c r="CP259" s="394"/>
      <c r="CQ259" s="394"/>
      <c r="CR259" s="394"/>
      <c r="CS259" s="394"/>
      <c r="CT259" s="394"/>
      <c r="CU259" s="394"/>
      <c r="CV259" s="394"/>
      <c r="CW259" s="394"/>
      <c r="CX259" s="394"/>
      <c r="CY259" s="394"/>
      <c r="CZ259" s="394"/>
    </row>
    <row r="260" s="603" customFormat="true" ht="12.75" x14ac:dyDescent="0.2">
      <c r="B260" s="602"/>
      <c r="W260" s="395"/>
      <c r="X260" s="395"/>
      <c r="Y260" s="395"/>
      <c r="Z260" s="395"/>
      <c r="AA260" s="395"/>
      <c r="AB260" s="395"/>
      <c r="AC260" s="395"/>
      <c r="AD260" s="395"/>
      <c r="AE260" s="395"/>
      <c r="AF260" s="395"/>
      <c r="AG260" s="395"/>
      <c r="AH260" s="395"/>
      <c r="AI260" s="395"/>
      <c r="AJ260" s="395"/>
      <c r="AK260" s="395"/>
      <c r="AL260" s="395"/>
      <c r="AM260" s="395"/>
      <c r="AN260" s="395"/>
      <c r="AO260" s="395"/>
      <c r="AP260" s="395"/>
      <c r="AQ260" s="395"/>
      <c r="AR260" s="395"/>
      <c r="AS260" s="395"/>
      <c r="AT260" s="395"/>
      <c r="AU260" s="395"/>
      <c r="AV260" s="395"/>
      <c r="AW260" s="395"/>
      <c r="AX260" s="395"/>
      <c r="AY260" s="395"/>
      <c r="AZ260" s="395"/>
      <c r="BA260" s="382" t="s">
        <v>120</v>
      </c>
      <c r="BB260" s="381"/>
      <c r="BC260" s="505" t="s">
        <v>0</v>
      </c>
      <c r="BD260" s="620" t="s">
        <v>1</v>
      </c>
      <c r="BE260" s="620" t="s">
        <v>2</v>
      </c>
      <c r="BF260" s="620" t="s">
        <v>3</v>
      </c>
      <c r="BG260" s="506" t="s">
        <v>4</v>
      </c>
      <c r="BH260" s="505" t="s">
        <v>0</v>
      </c>
      <c r="BI260" s="620" t="s">
        <v>1</v>
      </c>
      <c r="BJ260" s="620" t="s">
        <v>2</v>
      </c>
      <c r="BK260" s="620" t="s">
        <v>3</v>
      </c>
      <c r="BL260" s="506" t="s">
        <v>4</v>
      </c>
      <c r="BM260" s="505" t="s">
        <v>0</v>
      </c>
      <c r="BN260" s="620" t="s">
        <v>1</v>
      </c>
      <c r="BO260" s="620" t="s">
        <v>2</v>
      </c>
      <c r="BP260" s="620" t="s">
        <v>3</v>
      </c>
      <c r="BQ260" s="506" t="s">
        <v>4</v>
      </c>
      <c r="BR260" s="505" t="s">
        <v>372</v>
      </c>
      <c r="BS260" s="620" t="s">
        <v>159</v>
      </c>
      <c r="BT260" s="620" t="s">
        <v>373</v>
      </c>
      <c r="BU260" s="620" t="s">
        <v>374</v>
      </c>
      <c r="BV260" s="621" t="s">
        <v>375</v>
      </c>
      <c r="BW260" s="943"/>
      <c r="BX260" s="943"/>
      <c r="BY260" s="943"/>
      <c r="BZ260" s="943"/>
      <c r="CA260" s="943"/>
      <c r="CB260" s="943"/>
      <c r="CC260" s="943"/>
      <c r="CD260" s="943"/>
      <c r="CE260" s="943"/>
      <c r="CF260" s="943"/>
      <c r="CG260" s="943"/>
      <c r="CH260" s="943"/>
      <c r="CI260" s="943"/>
      <c r="CJ260" s="943"/>
      <c r="CK260" s="943"/>
      <c r="CL260" s="943"/>
      <c r="CM260" s="943"/>
      <c r="CN260" s="943"/>
      <c r="CO260" s="943"/>
      <c r="CP260" s="943"/>
      <c r="CQ260" s="943"/>
      <c r="CR260" s="943"/>
      <c r="CS260" s="943"/>
      <c r="CT260" s="943"/>
      <c r="CU260" s="943"/>
      <c r="CV260" s="943"/>
      <c r="CW260" s="943"/>
      <c r="CX260" s="943"/>
      <c r="CY260" s="943"/>
      <c r="CZ260" s="943"/>
    </row>
    <row r="261" s="603" customFormat="true" ht="15" customHeight="true" x14ac:dyDescent="0.2">
      <c r="B261" s="602"/>
      <c r="W261" s="395"/>
      <c r="X261" s="395"/>
      <c r="Y261" s="395"/>
      <c r="Z261" s="395"/>
      <c r="AA261" s="395"/>
      <c r="AB261" s="395"/>
      <c r="AC261" s="395"/>
      <c r="AD261" s="395"/>
      <c r="AE261" s="395"/>
      <c r="AF261" s="395"/>
      <c r="AG261" s="395"/>
      <c r="AH261" s="395"/>
      <c r="AI261" s="395"/>
      <c r="AJ261" s="395"/>
      <c r="AK261" s="395"/>
      <c r="AL261" s="395"/>
      <c r="AM261" s="395"/>
      <c r="AN261" s="395"/>
      <c r="AO261" s="395"/>
      <c r="AP261" s="395"/>
      <c r="AQ261" s="395"/>
      <c r="AR261" s="395"/>
      <c r="AS261" s="395"/>
      <c r="AT261" s="395"/>
      <c r="AU261" s="395"/>
      <c r="AV261" s="395"/>
      <c r="AW261" s="395"/>
      <c r="AX261" s="395"/>
      <c r="AY261" s="395"/>
      <c r="AZ261" s="395"/>
      <c r="BA261" s="1123" t="s">
        <v>74</v>
      </c>
      <c r="BB261" s="645" t="s">
        <v>50</v>
      </c>
      <c r="BC261" s="92" t="s">
        <v>36</v>
      </c>
      <c r="BD261" s="88" t="s">
        <v>36</v>
      </c>
      <c r="BE261" s="88" t="s">
        <v>36</v>
      </c>
      <c r="BF261" s="88" t="s">
        <v>36</v>
      </c>
      <c r="BG261" s="83" t="s">
        <v>36</v>
      </c>
      <c r="BH261" s="92" t="s">
        <v>36</v>
      </c>
      <c r="BI261" s="88" t="s">
        <v>36</v>
      </c>
      <c r="BJ261" s="88" t="s">
        <v>36</v>
      </c>
      <c r="BK261" s="88" t="s">
        <v>36</v>
      </c>
      <c r="BL261" s="83" t="s">
        <v>36</v>
      </c>
      <c r="BM261" s="92" t="s">
        <v>36</v>
      </c>
      <c r="BN261" s="88" t="s">
        <v>36</v>
      </c>
      <c r="BO261" s="88" t="s">
        <v>36</v>
      </c>
      <c r="BP261" s="88" t="s">
        <v>36</v>
      </c>
      <c r="BQ261" s="83" t="s">
        <v>36</v>
      </c>
      <c r="BR261" s="92" t="s">
        <v>36</v>
      </c>
      <c r="BS261" s="88" t="s">
        <v>36</v>
      </c>
      <c r="BT261" s="88" t="s">
        <v>36</v>
      </c>
      <c r="BU261" s="88" t="s">
        <v>36</v>
      </c>
      <c r="BV261" s="78" t="s">
        <v>36</v>
      </c>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row>
    <row r="262" s="603" customFormat="true" ht="15" customHeight="true" x14ac:dyDescent="0.2">
      <c r="B262" s="602"/>
      <c r="W262" s="395"/>
      <c r="X262" s="395"/>
      <c r="Y262" s="395"/>
      <c r="Z262" s="395"/>
      <c r="AA262" s="395"/>
      <c r="AB262" s="395"/>
      <c r="AC262" s="395"/>
      <c r="AD262" s="395"/>
      <c r="AE262" s="395"/>
      <c r="AF262" s="395"/>
      <c r="AG262" s="395"/>
      <c r="AH262" s="395"/>
      <c r="AI262" s="395"/>
      <c r="AJ262" s="395"/>
      <c r="AK262" s="395"/>
      <c r="AL262" s="395"/>
      <c r="AM262" s="395"/>
      <c r="AN262" s="395"/>
      <c r="AO262" s="395"/>
      <c r="AP262" s="395"/>
      <c r="AQ262" s="395"/>
      <c r="AR262" s="395"/>
      <c r="AS262" s="395"/>
      <c r="AT262" s="395"/>
      <c r="AU262" s="395"/>
      <c r="AV262" s="395"/>
      <c r="AW262" s="395"/>
      <c r="AX262" s="395"/>
      <c r="AY262" s="395"/>
      <c r="AZ262" s="395"/>
      <c r="BA262" s="1124"/>
      <c r="BB262" s="643" t="s">
        <v>49</v>
      </c>
      <c r="BC262" s="91" t="s">
        <v>36</v>
      </c>
      <c r="BD262" s="87" t="s">
        <v>36</v>
      </c>
      <c r="BE262" s="87" t="s">
        <v>36</v>
      </c>
      <c r="BF262" s="87" t="s">
        <v>36</v>
      </c>
      <c r="BG262" s="82" t="s">
        <v>36</v>
      </c>
      <c r="BH262" s="91" t="s">
        <v>36</v>
      </c>
      <c r="BI262" s="87" t="s">
        <v>36</v>
      </c>
      <c r="BJ262" s="87" t="s">
        <v>36</v>
      </c>
      <c r="BK262" s="87" t="s">
        <v>36</v>
      </c>
      <c r="BL262" s="82" t="s">
        <v>36</v>
      </c>
      <c r="BM262" s="91" t="s">
        <v>36</v>
      </c>
      <c r="BN262" s="87" t="s">
        <v>36</v>
      </c>
      <c r="BO262" s="87" t="s">
        <v>36</v>
      </c>
      <c r="BP262" s="87" t="s">
        <v>36</v>
      </c>
      <c r="BQ262" s="82" t="s">
        <v>36</v>
      </c>
      <c r="BR262" s="91" t="s">
        <v>36</v>
      </c>
      <c r="BS262" s="87" t="s">
        <v>36</v>
      </c>
      <c r="BT262" s="87" t="s">
        <v>36</v>
      </c>
      <c r="BU262" s="87" t="s">
        <v>36</v>
      </c>
      <c r="BV262" s="77" t="s">
        <v>36</v>
      </c>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row>
    <row r="263" s="603" customFormat="true" ht="15" customHeight="true" x14ac:dyDescent="0.2">
      <c r="B263" s="602"/>
      <c r="W263" s="395"/>
      <c r="X263" s="395"/>
      <c r="Y263" s="395"/>
      <c r="Z263" s="395"/>
      <c r="AA263" s="395"/>
      <c r="AB263" s="395"/>
      <c r="AC263" s="395"/>
      <c r="AD263" s="395"/>
      <c r="AE263" s="395"/>
      <c r="AF263" s="395"/>
      <c r="AG263" s="395"/>
      <c r="AH263" s="395"/>
      <c r="AI263" s="395"/>
      <c r="AJ263" s="395"/>
      <c r="AK263" s="395"/>
      <c r="AL263" s="395"/>
      <c r="AM263" s="395"/>
      <c r="AN263" s="395"/>
      <c r="AO263" s="395"/>
      <c r="AP263" s="395"/>
      <c r="AQ263" s="395"/>
      <c r="AR263" s="395"/>
      <c r="AS263" s="395"/>
      <c r="AT263" s="395"/>
      <c r="AU263" s="395"/>
      <c r="AV263" s="395"/>
      <c r="AW263" s="395"/>
      <c r="AX263" s="395"/>
      <c r="AY263" s="395"/>
      <c r="AZ263" s="395"/>
      <c r="BA263" s="1124"/>
      <c r="BB263" s="643" t="s">
        <v>114</v>
      </c>
      <c r="BC263" s="91" t="s">
        <v>36</v>
      </c>
      <c r="BD263" s="87" t="s">
        <v>36</v>
      </c>
      <c r="BE263" s="87" t="s">
        <v>36</v>
      </c>
      <c r="BF263" s="87" t="s">
        <v>36</v>
      </c>
      <c r="BG263" s="82" t="s">
        <v>36</v>
      </c>
      <c r="BH263" s="91" t="s">
        <v>36</v>
      </c>
      <c r="BI263" s="87" t="s">
        <v>36</v>
      </c>
      <c r="BJ263" s="87" t="s">
        <v>36</v>
      </c>
      <c r="BK263" s="87" t="s">
        <v>36</v>
      </c>
      <c r="BL263" s="82" t="s">
        <v>36</v>
      </c>
      <c r="BM263" s="91" t="s">
        <v>36</v>
      </c>
      <c r="BN263" s="87" t="s">
        <v>36</v>
      </c>
      <c r="BO263" s="87" t="s">
        <v>36</v>
      </c>
      <c r="BP263" s="87" t="s">
        <v>36</v>
      </c>
      <c r="BQ263" s="82" t="s">
        <v>36</v>
      </c>
      <c r="BR263" s="91" t="s">
        <v>36</v>
      </c>
      <c r="BS263" s="87" t="s">
        <v>36</v>
      </c>
      <c r="BT263" s="87" t="s">
        <v>36</v>
      </c>
      <c r="BU263" s="87" t="s">
        <v>36</v>
      </c>
      <c r="BV263" s="77" t="s">
        <v>36</v>
      </c>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row>
    <row r="264" s="603" customFormat="true" ht="15" customHeight="true" x14ac:dyDescent="0.2">
      <c r="B264" s="602"/>
      <c r="W264" s="395"/>
      <c r="X264" s="395"/>
      <c r="Y264" s="395"/>
      <c r="Z264" s="395"/>
      <c r="AA264" s="395"/>
      <c r="AB264" s="395"/>
      <c r="AC264" s="395"/>
      <c r="AD264" s="395"/>
      <c r="AE264" s="395"/>
      <c r="AF264" s="395"/>
      <c r="AG264" s="395"/>
      <c r="AH264" s="395"/>
      <c r="AI264" s="395"/>
      <c r="AJ264" s="395"/>
      <c r="AK264" s="395"/>
      <c r="AL264" s="395"/>
      <c r="AM264" s="395"/>
      <c r="AN264" s="395"/>
      <c r="AO264" s="395"/>
      <c r="AP264" s="395"/>
      <c r="AQ264" s="395"/>
      <c r="AR264" s="395"/>
      <c r="AS264" s="395"/>
      <c r="AT264" s="395"/>
      <c r="AU264" s="395"/>
      <c r="AV264" s="395"/>
      <c r="AW264" s="395"/>
      <c r="AX264" s="395"/>
      <c r="AY264" s="395"/>
      <c r="AZ264" s="395"/>
      <c r="BA264" s="1124" t="s">
        <v>75</v>
      </c>
      <c r="BB264" s="643" t="s">
        <v>90</v>
      </c>
      <c r="BC264" s="91" t="s">
        <v>36</v>
      </c>
      <c r="BD264" s="87" t="s">
        <v>36</v>
      </c>
      <c r="BE264" s="87" t="s">
        <v>36</v>
      </c>
      <c r="BF264" s="87" t="s">
        <v>36</v>
      </c>
      <c r="BG264" s="82" t="s">
        <v>36</v>
      </c>
      <c r="BH264" s="91" t="s">
        <v>36</v>
      </c>
      <c r="BI264" s="87" t="s">
        <v>36</v>
      </c>
      <c r="BJ264" s="87" t="s">
        <v>36</v>
      </c>
      <c r="BK264" s="87" t="s">
        <v>36</v>
      </c>
      <c r="BL264" s="82" t="s">
        <v>36</v>
      </c>
      <c r="BM264" s="91" t="s">
        <v>36</v>
      </c>
      <c r="BN264" s="87" t="s">
        <v>36</v>
      </c>
      <c r="BO264" s="87" t="s">
        <v>36</v>
      </c>
      <c r="BP264" s="87" t="s">
        <v>36</v>
      </c>
      <c r="BQ264" s="82" t="s">
        <v>36</v>
      </c>
      <c r="BR264" s="91" t="s">
        <v>36</v>
      </c>
      <c r="BS264" s="87" t="s">
        <v>36</v>
      </c>
      <c r="BT264" s="87" t="s">
        <v>36</v>
      </c>
      <c r="BU264" s="87" t="s">
        <v>36</v>
      </c>
      <c r="BV264" s="77" t="s">
        <v>36</v>
      </c>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row>
    <row r="265" s="603" customFormat="true" ht="15" customHeight="true" x14ac:dyDescent="0.2">
      <c r="B265" s="602"/>
      <c r="W265" s="395"/>
      <c r="X265" s="395"/>
      <c r="Y265" s="395"/>
      <c r="Z265" s="395"/>
      <c r="AA265" s="395"/>
      <c r="AB265" s="395"/>
      <c r="AC265" s="395"/>
      <c r="AD265" s="395"/>
      <c r="AE265" s="395"/>
      <c r="AF265" s="395"/>
      <c r="AG265" s="395"/>
      <c r="AH265" s="395"/>
      <c r="AI265" s="395"/>
      <c r="AJ265" s="395"/>
      <c r="AK265" s="395"/>
      <c r="AL265" s="395"/>
      <c r="AM265" s="395"/>
      <c r="AN265" s="395"/>
      <c r="AO265" s="395"/>
      <c r="AP265" s="395"/>
      <c r="AQ265" s="395"/>
      <c r="AR265" s="395"/>
      <c r="AS265" s="395"/>
      <c r="AT265" s="395"/>
      <c r="AU265" s="395"/>
      <c r="AV265" s="395"/>
      <c r="AW265" s="395"/>
      <c r="AX265" s="395"/>
      <c r="AY265" s="395"/>
      <c r="AZ265" s="395"/>
      <c r="BA265" s="1124"/>
      <c r="BB265" s="643" t="s">
        <v>91</v>
      </c>
      <c r="BC265" s="91" t="s">
        <v>36</v>
      </c>
      <c r="BD265" s="87" t="s">
        <v>36</v>
      </c>
      <c r="BE265" s="87" t="s">
        <v>36</v>
      </c>
      <c r="BF265" s="87" t="s">
        <v>36</v>
      </c>
      <c r="BG265" s="82" t="s">
        <v>36</v>
      </c>
      <c r="BH265" s="91" t="s">
        <v>36</v>
      </c>
      <c r="BI265" s="87" t="s">
        <v>36</v>
      </c>
      <c r="BJ265" s="87" t="s">
        <v>36</v>
      </c>
      <c r="BK265" s="87" t="s">
        <v>36</v>
      </c>
      <c r="BL265" s="82" t="s">
        <v>36</v>
      </c>
      <c r="BM265" s="91" t="s">
        <v>36</v>
      </c>
      <c r="BN265" s="87" t="s">
        <v>36</v>
      </c>
      <c r="BO265" s="87" t="s">
        <v>36</v>
      </c>
      <c r="BP265" s="87" t="s">
        <v>36</v>
      </c>
      <c r="BQ265" s="82" t="s">
        <v>36</v>
      </c>
      <c r="BR265" s="91" t="s">
        <v>36</v>
      </c>
      <c r="BS265" s="87" t="s">
        <v>36</v>
      </c>
      <c r="BT265" s="87" t="s">
        <v>36</v>
      </c>
      <c r="BU265" s="87" t="s">
        <v>36</v>
      </c>
      <c r="BV265" s="77" t="s">
        <v>36</v>
      </c>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row>
    <row r="266" s="603" customFormat="true" ht="15" customHeight="true" x14ac:dyDescent="0.2">
      <c r="B266" s="602"/>
      <c r="W266" s="395"/>
      <c r="X266" s="395"/>
      <c r="Y266" s="395"/>
      <c r="Z266" s="395"/>
      <c r="AA266" s="395"/>
      <c r="AB266" s="395"/>
      <c r="AC266" s="395"/>
      <c r="AD266" s="395"/>
      <c r="AE266" s="395"/>
      <c r="AF266" s="395"/>
      <c r="AG266" s="395"/>
      <c r="AH266" s="395"/>
      <c r="AI266" s="395"/>
      <c r="AJ266" s="395"/>
      <c r="AK266" s="395"/>
      <c r="AL266" s="395"/>
      <c r="AM266" s="395"/>
      <c r="AN266" s="395"/>
      <c r="AO266" s="395"/>
      <c r="AP266" s="395"/>
      <c r="AQ266" s="395"/>
      <c r="AR266" s="395"/>
      <c r="AS266" s="395"/>
      <c r="AT266" s="395"/>
      <c r="AU266" s="395"/>
      <c r="AV266" s="395"/>
      <c r="AW266" s="395"/>
      <c r="AX266" s="395"/>
      <c r="AY266" s="395"/>
      <c r="AZ266" s="395"/>
      <c r="BA266" s="1124"/>
      <c r="BB266" s="643" t="s">
        <v>92</v>
      </c>
      <c r="BC266" s="91" t="s">
        <v>36</v>
      </c>
      <c r="BD266" s="87" t="s">
        <v>36</v>
      </c>
      <c r="BE266" s="87" t="s">
        <v>36</v>
      </c>
      <c r="BF266" s="87" t="s">
        <v>36</v>
      </c>
      <c r="BG266" s="82" t="s">
        <v>36</v>
      </c>
      <c r="BH266" s="91" t="s">
        <v>36</v>
      </c>
      <c r="BI266" s="87" t="s">
        <v>36</v>
      </c>
      <c r="BJ266" s="87" t="s">
        <v>36</v>
      </c>
      <c r="BK266" s="87" t="s">
        <v>36</v>
      </c>
      <c r="BL266" s="82" t="s">
        <v>36</v>
      </c>
      <c r="BM266" s="91" t="s">
        <v>36</v>
      </c>
      <c r="BN266" s="87" t="s">
        <v>36</v>
      </c>
      <c r="BO266" s="87" t="s">
        <v>36</v>
      </c>
      <c r="BP266" s="87" t="s">
        <v>36</v>
      </c>
      <c r="BQ266" s="82" t="s">
        <v>36</v>
      </c>
      <c r="BR266" s="91" t="s">
        <v>36</v>
      </c>
      <c r="BS266" s="87" t="s">
        <v>36</v>
      </c>
      <c r="BT266" s="87" t="s">
        <v>36</v>
      </c>
      <c r="BU266" s="87" t="s">
        <v>36</v>
      </c>
      <c r="BV266" s="77" t="s">
        <v>36</v>
      </c>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row>
    <row r="267" s="603" customFormat="true" ht="15" customHeight="true" x14ac:dyDescent="0.2">
      <c r="B267" s="602"/>
      <c r="W267" s="395"/>
      <c r="X267" s="395"/>
      <c r="Y267" s="395"/>
      <c r="Z267" s="395"/>
      <c r="AA267" s="395"/>
      <c r="AB267" s="395"/>
      <c r="AC267" s="395"/>
      <c r="AD267" s="395"/>
      <c r="AE267" s="395"/>
      <c r="AF267" s="395"/>
      <c r="AG267" s="395"/>
      <c r="AH267" s="395"/>
      <c r="AI267" s="395"/>
      <c r="AJ267" s="395"/>
      <c r="AK267" s="395"/>
      <c r="AL267" s="395"/>
      <c r="AM267" s="395"/>
      <c r="AN267" s="395"/>
      <c r="AO267" s="395"/>
      <c r="AP267" s="395"/>
      <c r="AQ267" s="395"/>
      <c r="AR267" s="395"/>
      <c r="AS267" s="395"/>
      <c r="AT267" s="395"/>
      <c r="AU267" s="395"/>
      <c r="AV267" s="395"/>
      <c r="AW267" s="395"/>
      <c r="AX267" s="395"/>
      <c r="AY267" s="395"/>
      <c r="AZ267" s="395"/>
      <c r="BA267" s="1124"/>
      <c r="BB267" s="643" t="s">
        <v>114</v>
      </c>
      <c r="BC267" s="91" t="s">
        <v>36</v>
      </c>
      <c r="BD267" s="87" t="s">
        <v>36</v>
      </c>
      <c r="BE267" s="87" t="s">
        <v>36</v>
      </c>
      <c r="BF267" s="87" t="s">
        <v>36</v>
      </c>
      <c r="BG267" s="82" t="s">
        <v>36</v>
      </c>
      <c r="BH267" s="91" t="s">
        <v>36</v>
      </c>
      <c r="BI267" s="87" t="s">
        <v>36</v>
      </c>
      <c r="BJ267" s="87" t="s">
        <v>36</v>
      </c>
      <c r="BK267" s="87" t="s">
        <v>36</v>
      </c>
      <c r="BL267" s="82" t="s">
        <v>36</v>
      </c>
      <c r="BM267" s="91" t="s">
        <v>36</v>
      </c>
      <c r="BN267" s="87" t="s">
        <v>36</v>
      </c>
      <c r="BO267" s="87" t="s">
        <v>36</v>
      </c>
      <c r="BP267" s="87" t="s">
        <v>36</v>
      </c>
      <c r="BQ267" s="82" t="s">
        <v>36</v>
      </c>
      <c r="BR267" s="91" t="s">
        <v>36</v>
      </c>
      <c r="BS267" s="87" t="s">
        <v>36</v>
      </c>
      <c r="BT267" s="87" t="s">
        <v>36</v>
      </c>
      <c r="BU267" s="87" t="s">
        <v>36</v>
      </c>
      <c r="BV267" s="77" t="s">
        <v>36</v>
      </c>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row>
    <row r="268" s="603" customFormat="true" ht="15" customHeight="true" x14ac:dyDescent="0.2">
      <c r="B268" s="602"/>
      <c r="W268" s="395"/>
      <c r="X268" s="395"/>
      <c r="Y268" s="395"/>
      <c r="Z268" s="395"/>
      <c r="AA268" s="395"/>
      <c r="AB268" s="395"/>
      <c r="AC268" s="395"/>
      <c r="AD268" s="395"/>
      <c r="AE268" s="395"/>
      <c r="AF268" s="395"/>
      <c r="AG268" s="395"/>
      <c r="AH268" s="395"/>
      <c r="AI268" s="395"/>
      <c r="AJ268" s="395"/>
      <c r="AK268" s="395"/>
      <c r="AL268" s="395"/>
      <c r="AM268" s="395"/>
      <c r="AN268" s="395"/>
      <c r="AO268" s="395"/>
      <c r="AP268" s="395"/>
      <c r="AQ268" s="395"/>
      <c r="AR268" s="395"/>
      <c r="AS268" s="395"/>
      <c r="AT268" s="395"/>
      <c r="AU268" s="395"/>
      <c r="AV268" s="395"/>
      <c r="AW268" s="395"/>
      <c r="AX268" s="395"/>
      <c r="AY268" s="395"/>
      <c r="AZ268" s="395"/>
      <c r="BA268" s="1124" t="s">
        <v>117</v>
      </c>
      <c r="BB268" s="643" t="s">
        <v>90</v>
      </c>
      <c r="BC268" s="91" t="s">
        <v>36</v>
      </c>
      <c r="BD268" s="87" t="s">
        <v>36</v>
      </c>
      <c r="BE268" s="87" t="s">
        <v>36</v>
      </c>
      <c r="BF268" s="87" t="s">
        <v>36</v>
      </c>
      <c r="BG268" s="82" t="s">
        <v>36</v>
      </c>
      <c r="BH268" s="91" t="s">
        <v>36</v>
      </c>
      <c r="BI268" s="87" t="s">
        <v>36</v>
      </c>
      <c r="BJ268" s="87" t="s">
        <v>36</v>
      </c>
      <c r="BK268" s="87" t="s">
        <v>36</v>
      </c>
      <c r="BL268" s="82" t="s">
        <v>36</v>
      </c>
      <c r="BM268" s="91" t="s">
        <v>36</v>
      </c>
      <c r="BN268" s="87" t="s">
        <v>36</v>
      </c>
      <c r="BO268" s="87" t="s">
        <v>36</v>
      </c>
      <c r="BP268" s="87" t="s">
        <v>36</v>
      </c>
      <c r="BQ268" s="82" t="s">
        <v>36</v>
      </c>
      <c r="BR268" s="91" t="s">
        <v>36</v>
      </c>
      <c r="BS268" s="87" t="s">
        <v>36</v>
      </c>
      <c r="BT268" s="87" t="s">
        <v>36</v>
      </c>
      <c r="BU268" s="87" t="s">
        <v>36</v>
      </c>
      <c r="BV268" s="77" t="s">
        <v>36</v>
      </c>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row>
    <row r="269" s="603" customFormat="true" ht="15" customHeight="true" x14ac:dyDescent="0.2">
      <c r="B269" s="602"/>
      <c r="W269" s="395"/>
      <c r="X269" s="395"/>
      <c r="Y269" s="395"/>
      <c r="Z269" s="395"/>
      <c r="AA269" s="395"/>
      <c r="AB269" s="395"/>
      <c r="AC269" s="395"/>
      <c r="AD269" s="395"/>
      <c r="AE269" s="395"/>
      <c r="AF269" s="395"/>
      <c r="AG269" s="395"/>
      <c r="AH269" s="395"/>
      <c r="AI269" s="395"/>
      <c r="AJ269" s="395"/>
      <c r="AK269" s="395"/>
      <c r="AL269" s="395"/>
      <c r="AM269" s="395"/>
      <c r="AN269" s="395"/>
      <c r="AO269" s="395"/>
      <c r="AP269" s="395"/>
      <c r="AQ269" s="395"/>
      <c r="AR269" s="395"/>
      <c r="AS269" s="395"/>
      <c r="AT269" s="395"/>
      <c r="AU269" s="395"/>
      <c r="AV269" s="395"/>
      <c r="AW269" s="395"/>
      <c r="AX269" s="395"/>
      <c r="AY269" s="395"/>
      <c r="AZ269" s="395"/>
      <c r="BA269" s="1124"/>
      <c r="BB269" s="643" t="s">
        <v>91</v>
      </c>
      <c r="BC269" s="91" t="s">
        <v>36</v>
      </c>
      <c r="BD269" s="87" t="s">
        <v>36</v>
      </c>
      <c r="BE269" s="87" t="s">
        <v>36</v>
      </c>
      <c r="BF269" s="87" t="s">
        <v>36</v>
      </c>
      <c r="BG269" s="82" t="s">
        <v>36</v>
      </c>
      <c r="BH269" s="91" t="s">
        <v>36</v>
      </c>
      <c r="BI269" s="87" t="s">
        <v>36</v>
      </c>
      <c r="BJ269" s="87" t="s">
        <v>36</v>
      </c>
      <c r="BK269" s="87" t="s">
        <v>36</v>
      </c>
      <c r="BL269" s="82" t="s">
        <v>36</v>
      </c>
      <c r="BM269" s="91" t="s">
        <v>36</v>
      </c>
      <c r="BN269" s="87" t="s">
        <v>36</v>
      </c>
      <c r="BO269" s="87" t="s">
        <v>36</v>
      </c>
      <c r="BP269" s="87" t="s">
        <v>36</v>
      </c>
      <c r="BQ269" s="82" t="s">
        <v>36</v>
      </c>
      <c r="BR269" s="91" t="s">
        <v>36</v>
      </c>
      <c r="BS269" s="87" t="s">
        <v>36</v>
      </c>
      <c r="BT269" s="87" t="s">
        <v>36</v>
      </c>
      <c r="BU269" s="87" t="s">
        <v>36</v>
      </c>
      <c r="BV269" s="77" t="s">
        <v>36</v>
      </c>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row>
    <row r="270" s="603" customFormat="true" ht="15" customHeight="true" x14ac:dyDescent="0.2">
      <c r="B270" s="602"/>
      <c r="W270" s="395"/>
      <c r="X270" s="395"/>
      <c r="Y270" s="395"/>
      <c r="Z270" s="395"/>
      <c r="AA270" s="395"/>
      <c r="AB270" s="395"/>
      <c r="AC270" s="395"/>
      <c r="AD270" s="395"/>
      <c r="AE270" s="395"/>
      <c r="AF270" s="395"/>
      <c r="AG270" s="395"/>
      <c r="AH270" s="395"/>
      <c r="AI270" s="395"/>
      <c r="AJ270" s="395"/>
      <c r="AK270" s="395"/>
      <c r="AL270" s="395"/>
      <c r="AM270" s="395"/>
      <c r="AN270" s="395"/>
      <c r="AO270" s="395"/>
      <c r="AP270" s="395"/>
      <c r="AQ270" s="395"/>
      <c r="AR270" s="395"/>
      <c r="AS270" s="395"/>
      <c r="AT270" s="395"/>
      <c r="AU270" s="395"/>
      <c r="AV270" s="395"/>
      <c r="AW270" s="395"/>
      <c r="AX270" s="395"/>
      <c r="AY270" s="395"/>
      <c r="AZ270" s="395"/>
      <c r="BA270" s="1124"/>
      <c r="BB270" s="643" t="s">
        <v>92</v>
      </c>
      <c r="BC270" s="91" t="s">
        <v>36</v>
      </c>
      <c r="BD270" s="87" t="s">
        <v>36</v>
      </c>
      <c r="BE270" s="87" t="s">
        <v>36</v>
      </c>
      <c r="BF270" s="87" t="s">
        <v>36</v>
      </c>
      <c r="BG270" s="82" t="s">
        <v>36</v>
      </c>
      <c r="BH270" s="91" t="s">
        <v>36</v>
      </c>
      <c r="BI270" s="87" t="s">
        <v>36</v>
      </c>
      <c r="BJ270" s="87" t="s">
        <v>36</v>
      </c>
      <c r="BK270" s="87" t="s">
        <v>36</v>
      </c>
      <c r="BL270" s="82" t="s">
        <v>36</v>
      </c>
      <c r="BM270" s="91" t="s">
        <v>36</v>
      </c>
      <c r="BN270" s="87" t="s">
        <v>36</v>
      </c>
      <c r="BO270" s="87" t="s">
        <v>36</v>
      </c>
      <c r="BP270" s="87" t="s">
        <v>36</v>
      </c>
      <c r="BQ270" s="82" t="s">
        <v>36</v>
      </c>
      <c r="BR270" s="91" t="s">
        <v>36</v>
      </c>
      <c r="BS270" s="87" t="s">
        <v>36</v>
      </c>
      <c r="BT270" s="87" t="s">
        <v>36</v>
      </c>
      <c r="BU270" s="87" t="s">
        <v>36</v>
      </c>
      <c r="BV270" s="77" t="s">
        <v>36</v>
      </c>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row>
    <row r="271" s="603" customFormat="true" ht="15" customHeight="true" x14ac:dyDescent="0.2">
      <c r="B271" s="602"/>
      <c r="W271" s="395"/>
      <c r="X271" s="395"/>
      <c r="Y271" s="395"/>
      <c r="Z271" s="395"/>
      <c r="AA271" s="395"/>
      <c r="AB271" s="395"/>
      <c r="AC271" s="395"/>
      <c r="AD271" s="395"/>
      <c r="AE271" s="395"/>
      <c r="AF271" s="395"/>
      <c r="AG271" s="395"/>
      <c r="AH271" s="395"/>
      <c r="AI271" s="395"/>
      <c r="AJ271" s="395"/>
      <c r="AK271" s="395"/>
      <c r="AL271" s="395"/>
      <c r="AM271" s="395"/>
      <c r="AN271" s="395"/>
      <c r="AO271" s="395"/>
      <c r="AP271" s="395"/>
      <c r="AQ271" s="395"/>
      <c r="AR271" s="395"/>
      <c r="AS271" s="395"/>
      <c r="AT271" s="395"/>
      <c r="AU271" s="395"/>
      <c r="AV271" s="395"/>
      <c r="AW271" s="395"/>
      <c r="AX271" s="395"/>
      <c r="AY271" s="395"/>
      <c r="AZ271" s="395"/>
      <c r="BA271" s="1124" t="s">
        <v>76</v>
      </c>
      <c r="BB271" s="643" t="s">
        <v>50</v>
      </c>
      <c r="BC271" s="91" t="s">
        <v>36</v>
      </c>
      <c r="BD271" s="84" t="s">
        <v>36</v>
      </c>
      <c r="BE271" s="84" t="s">
        <v>36</v>
      </c>
      <c r="BF271" s="84" t="s">
        <v>36</v>
      </c>
      <c r="BG271" s="79" t="s">
        <v>36</v>
      </c>
      <c r="BH271" s="91" t="s">
        <v>36</v>
      </c>
      <c r="BI271" s="84" t="s">
        <v>36</v>
      </c>
      <c r="BJ271" s="84" t="s">
        <v>36</v>
      </c>
      <c r="BK271" s="84" t="s">
        <v>36</v>
      </c>
      <c r="BL271" s="79" t="s">
        <v>36</v>
      </c>
      <c r="BM271" s="91" t="s">
        <v>36</v>
      </c>
      <c r="BN271" s="84" t="s">
        <v>36</v>
      </c>
      <c r="BO271" s="84" t="s">
        <v>36</v>
      </c>
      <c r="BP271" s="84" t="s">
        <v>36</v>
      </c>
      <c r="BQ271" s="79" t="s">
        <v>36</v>
      </c>
      <c r="BR271" s="91" t="s">
        <v>36</v>
      </c>
      <c r="BS271" s="84" t="s">
        <v>36</v>
      </c>
      <c r="BT271" s="84" t="s">
        <v>36</v>
      </c>
      <c r="BU271" s="84" t="s">
        <v>36</v>
      </c>
      <c r="BV271" s="75" t="s">
        <v>36</v>
      </c>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row>
    <row r="272" s="603" customFormat="true" ht="15" customHeight="true" x14ac:dyDescent="0.2">
      <c r="B272" s="602"/>
      <c r="W272" s="395"/>
      <c r="X272" s="395"/>
      <c r="Y272" s="395"/>
      <c r="Z272" s="395"/>
      <c r="AA272" s="395"/>
      <c r="AB272" s="395"/>
      <c r="AC272" s="395"/>
      <c r="AD272" s="395"/>
      <c r="AE272" s="395"/>
      <c r="AF272" s="395"/>
      <c r="AG272" s="395"/>
      <c r="AH272" s="395"/>
      <c r="AI272" s="395"/>
      <c r="AJ272" s="395"/>
      <c r="AK272" s="395"/>
      <c r="AL272" s="395"/>
      <c r="AM272" s="395"/>
      <c r="AN272" s="395"/>
      <c r="AO272" s="395"/>
      <c r="AP272" s="395"/>
      <c r="AQ272" s="395"/>
      <c r="AR272" s="395"/>
      <c r="AS272" s="395"/>
      <c r="AT272" s="395"/>
      <c r="AU272" s="395"/>
      <c r="AV272" s="395"/>
      <c r="AW272" s="395"/>
      <c r="AX272" s="395"/>
      <c r="AY272" s="395"/>
      <c r="AZ272" s="395"/>
      <c r="BA272" s="1124"/>
      <c r="BB272" s="643" t="s">
        <v>49</v>
      </c>
      <c r="BC272" s="91" t="s">
        <v>36</v>
      </c>
      <c r="BD272" s="84" t="s">
        <v>36</v>
      </c>
      <c r="BE272" s="84" t="s">
        <v>36</v>
      </c>
      <c r="BF272" s="84" t="s">
        <v>36</v>
      </c>
      <c r="BG272" s="79" t="s">
        <v>36</v>
      </c>
      <c r="BH272" s="91" t="s">
        <v>36</v>
      </c>
      <c r="BI272" s="84" t="s">
        <v>36</v>
      </c>
      <c r="BJ272" s="84" t="s">
        <v>36</v>
      </c>
      <c r="BK272" s="84" t="s">
        <v>36</v>
      </c>
      <c r="BL272" s="79" t="s">
        <v>36</v>
      </c>
      <c r="BM272" s="91" t="s">
        <v>36</v>
      </c>
      <c r="BN272" s="84" t="s">
        <v>36</v>
      </c>
      <c r="BO272" s="84" t="s">
        <v>36</v>
      </c>
      <c r="BP272" s="84" t="s">
        <v>36</v>
      </c>
      <c r="BQ272" s="79" t="s">
        <v>36</v>
      </c>
      <c r="BR272" s="91" t="s">
        <v>36</v>
      </c>
      <c r="BS272" s="84" t="s">
        <v>36</v>
      </c>
      <c r="BT272" s="84" t="s">
        <v>36</v>
      </c>
      <c r="BU272" s="84" t="s">
        <v>36</v>
      </c>
      <c r="BV272" s="75" t="s">
        <v>36</v>
      </c>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row>
    <row r="273" s="603" customFormat="true" ht="15" customHeight="true" x14ac:dyDescent="0.2">
      <c r="B273" s="602"/>
      <c r="W273" s="395"/>
      <c r="X273" s="395"/>
      <c r="Y273" s="395"/>
      <c r="Z273" s="395"/>
      <c r="AA273" s="395"/>
      <c r="AB273" s="395"/>
      <c r="AC273" s="395"/>
      <c r="AD273" s="395"/>
      <c r="AE273" s="395"/>
      <c r="AF273" s="395"/>
      <c r="AG273" s="395"/>
      <c r="AH273" s="395"/>
      <c r="AI273" s="395"/>
      <c r="AJ273" s="395"/>
      <c r="AK273" s="395"/>
      <c r="AL273" s="395"/>
      <c r="AM273" s="395"/>
      <c r="AN273" s="395"/>
      <c r="AO273" s="395"/>
      <c r="AP273" s="395"/>
      <c r="AQ273" s="395"/>
      <c r="AR273" s="395"/>
      <c r="AS273" s="395"/>
      <c r="AT273" s="395"/>
      <c r="AU273" s="395"/>
      <c r="AV273" s="395"/>
      <c r="AW273" s="395"/>
      <c r="AX273" s="395"/>
      <c r="AY273" s="395"/>
      <c r="AZ273" s="395"/>
      <c r="BA273" s="1124"/>
      <c r="BB273" s="643" t="s">
        <v>114</v>
      </c>
      <c r="BC273" s="91" t="s">
        <v>36</v>
      </c>
      <c r="BD273" s="84" t="s">
        <v>36</v>
      </c>
      <c r="BE273" s="84" t="s">
        <v>36</v>
      </c>
      <c r="BF273" s="84" t="s">
        <v>36</v>
      </c>
      <c r="BG273" s="79" t="s">
        <v>36</v>
      </c>
      <c r="BH273" s="91" t="s">
        <v>36</v>
      </c>
      <c r="BI273" s="84" t="s">
        <v>36</v>
      </c>
      <c r="BJ273" s="84" t="s">
        <v>36</v>
      </c>
      <c r="BK273" s="84" t="s">
        <v>36</v>
      </c>
      <c r="BL273" s="79" t="s">
        <v>36</v>
      </c>
      <c r="BM273" s="91" t="s">
        <v>36</v>
      </c>
      <c r="BN273" s="84" t="s">
        <v>36</v>
      </c>
      <c r="BO273" s="84" t="s">
        <v>36</v>
      </c>
      <c r="BP273" s="84" t="s">
        <v>36</v>
      </c>
      <c r="BQ273" s="79" t="s">
        <v>36</v>
      </c>
      <c r="BR273" s="91" t="s">
        <v>36</v>
      </c>
      <c r="BS273" s="84" t="s">
        <v>36</v>
      </c>
      <c r="BT273" s="84" t="s">
        <v>36</v>
      </c>
      <c r="BU273" s="84" t="s">
        <v>36</v>
      </c>
      <c r="BV273" s="75" t="s">
        <v>36</v>
      </c>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row>
    <row r="274" s="603" customFormat="true" ht="15" customHeight="true" x14ac:dyDescent="0.2">
      <c r="B274" s="602"/>
      <c r="W274" s="395"/>
      <c r="X274" s="395"/>
      <c r="Y274" s="395"/>
      <c r="Z274" s="395"/>
      <c r="AA274" s="395"/>
      <c r="AB274" s="395"/>
      <c r="AC274" s="395"/>
      <c r="AD274" s="395"/>
      <c r="AE274" s="395"/>
      <c r="AF274" s="395"/>
      <c r="AG274" s="395"/>
      <c r="AH274" s="395"/>
      <c r="AI274" s="395"/>
      <c r="AJ274" s="395"/>
      <c r="AK274" s="395"/>
      <c r="AL274" s="395"/>
      <c r="AM274" s="395"/>
      <c r="AN274" s="395"/>
      <c r="AO274" s="395"/>
      <c r="AP274" s="395"/>
      <c r="AQ274" s="395"/>
      <c r="AR274" s="395"/>
      <c r="AS274" s="395"/>
      <c r="AT274" s="395"/>
      <c r="AU274" s="395"/>
      <c r="AV274" s="395"/>
      <c r="AW274" s="395"/>
      <c r="AX274" s="395"/>
      <c r="AY274" s="395"/>
      <c r="AZ274" s="395"/>
      <c r="BA274" s="1124" t="s">
        <v>77</v>
      </c>
      <c r="BB274" s="643" t="s">
        <v>50</v>
      </c>
      <c r="BC274" s="91" t="s">
        <v>36</v>
      </c>
      <c r="BD274" s="87" t="s">
        <v>36</v>
      </c>
      <c r="BE274" s="87" t="s">
        <v>36</v>
      </c>
      <c r="BF274" s="87" t="s">
        <v>36</v>
      </c>
      <c r="BG274" s="82" t="s">
        <v>36</v>
      </c>
      <c r="BH274" s="91" t="s">
        <v>36</v>
      </c>
      <c r="BI274" s="87" t="s">
        <v>36</v>
      </c>
      <c r="BJ274" s="87" t="s">
        <v>36</v>
      </c>
      <c r="BK274" s="87" t="s">
        <v>36</v>
      </c>
      <c r="BL274" s="82" t="s">
        <v>36</v>
      </c>
      <c r="BM274" s="91" t="s">
        <v>36</v>
      </c>
      <c r="BN274" s="87" t="s">
        <v>36</v>
      </c>
      <c r="BO274" s="87" t="s">
        <v>36</v>
      </c>
      <c r="BP274" s="87" t="s">
        <v>36</v>
      </c>
      <c r="BQ274" s="82" t="s">
        <v>36</v>
      </c>
      <c r="BR274" s="91" t="s">
        <v>36</v>
      </c>
      <c r="BS274" s="87" t="s">
        <v>36</v>
      </c>
      <c r="BT274" s="87" t="s">
        <v>36</v>
      </c>
      <c r="BU274" s="87" t="s">
        <v>36</v>
      </c>
      <c r="BV274" s="77" t="s">
        <v>36</v>
      </c>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row>
    <row r="275" s="603" customFormat="true" ht="15" customHeight="true" x14ac:dyDescent="0.2">
      <c r="B275" s="602"/>
      <c r="W275" s="395"/>
      <c r="X275" s="395"/>
      <c r="Y275" s="395"/>
      <c r="Z275" s="395"/>
      <c r="AA275" s="395"/>
      <c r="AB275" s="395"/>
      <c r="AC275" s="395"/>
      <c r="AD275" s="395"/>
      <c r="AE275" s="395"/>
      <c r="AF275" s="395"/>
      <c r="AG275" s="395"/>
      <c r="AH275" s="395"/>
      <c r="AI275" s="395"/>
      <c r="AJ275" s="395"/>
      <c r="AK275" s="395"/>
      <c r="AL275" s="395"/>
      <c r="AM275" s="395"/>
      <c r="AN275" s="395"/>
      <c r="AO275" s="395"/>
      <c r="AP275" s="395"/>
      <c r="AQ275" s="395"/>
      <c r="AR275" s="395"/>
      <c r="AS275" s="395"/>
      <c r="AT275" s="395"/>
      <c r="AU275" s="395"/>
      <c r="AV275" s="395"/>
      <c r="AW275" s="395"/>
      <c r="AX275" s="395"/>
      <c r="AY275" s="395"/>
      <c r="AZ275" s="395"/>
      <c r="BA275" s="1124"/>
      <c r="BB275" s="643" t="s">
        <v>49</v>
      </c>
      <c r="BC275" s="91" t="s">
        <v>36</v>
      </c>
      <c r="BD275" s="87" t="s">
        <v>36</v>
      </c>
      <c r="BE275" s="87" t="s">
        <v>36</v>
      </c>
      <c r="BF275" s="87" t="s">
        <v>36</v>
      </c>
      <c r="BG275" s="82" t="s">
        <v>36</v>
      </c>
      <c r="BH275" s="91" t="s">
        <v>36</v>
      </c>
      <c r="BI275" s="87" t="s">
        <v>36</v>
      </c>
      <c r="BJ275" s="87" t="s">
        <v>36</v>
      </c>
      <c r="BK275" s="87" t="s">
        <v>36</v>
      </c>
      <c r="BL275" s="82" t="s">
        <v>36</v>
      </c>
      <c r="BM275" s="91" t="s">
        <v>36</v>
      </c>
      <c r="BN275" s="87" t="s">
        <v>36</v>
      </c>
      <c r="BO275" s="87" t="s">
        <v>36</v>
      </c>
      <c r="BP275" s="87" t="s">
        <v>36</v>
      </c>
      <c r="BQ275" s="82" t="s">
        <v>36</v>
      </c>
      <c r="BR275" s="91" t="s">
        <v>36</v>
      </c>
      <c r="BS275" s="87" t="s">
        <v>36</v>
      </c>
      <c r="BT275" s="87" t="s">
        <v>36</v>
      </c>
      <c r="BU275" s="87" t="s">
        <v>36</v>
      </c>
      <c r="BV275" s="77" t="s">
        <v>36</v>
      </c>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row>
    <row r="276" s="603" customFormat="true" ht="15" customHeight="true" x14ac:dyDescent="0.2">
      <c r="B276" s="602"/>
      <c r="W276" s="395"/>
      <c r="X276" s="395"/>
      <c r="Y276" s="395"/>
      <c r="Z276" s="395"/>
      <c r="AA276" s="395"/>
      <c r="AB276" s="395"/>
      <c r="AC276" s="395"/>
      <c r="AD276" s="395"/>
      <c r="AE276" s="395"/>
      <c r="AF276" s="395"/>
      <c r="AG276" s="395"/>
      <c r="AH276" s="395"/>
      <c r="AI276" s="395"/>
      <c r="AJ276" s="395"/>
      <c r="AK276" s="395"/>
      <c r="AL276" s="395"/>
      <c r="AM276" s="395"/>
      <c r="AN276" s="395"/>
      <c r="AO276" s="395"/>
      <c r="AP276" s="395"/>
      <c r="AQ276" s="395"/>
      <c r="AR276" s="395"/>
      <c r="AS276" s="395"/>
      <c r="AT276" s="395"/>
      <c r="AU276" s="395"/>
      <c r="AV276" s="395"/>
      <c r="AW276" s="395"/>
      <c r="AX276" s="395"/>
      <c r="AY276" s="395"/>
      <c r="AZ276" s="395"/>
      <c r="BA276" s="1124"/>
      <c r="BB276" s="643" t="s">
        <v>115</v>
      </c>
      <c r="BC276" s="91" t="s">
        <v>36</v>
      </c>
      <c r="BD276" s="87" t="s">
        <v>36</v>
      </c>
      <c r="BE276" s="87" t="s">
        <v>36</v>
      </c>
      <c r="BF276" s="87" t="s">
        <v>36</v>
      </c>
      <c r="BG276" s="82" t="s">
        <v>36</v>
      </c>
      <c r="BH276" s="91" t="s">
        <v>36</v>
      </c>
      <c r="BI276" s="87" t="s">
        <v>36</v>
      </c>
      <c r="BJ276" s="87" t="s">
        <v>36</v>
      </c>
      <c r="BK276" s="87" t="s">
        <v>36</v>
      </c>
      <c r="BL276" s="82" t="s">
        <v>36</v>
      </c>
      <c r="BM276" s="91" t="s">
        <v>36</v>
      </c>
      <c r="BN276" s="87" t="s">
        <v>36</v>
      </c>
      <c r="BO276" s="87" t="s">
        <v>36</v>
      </c>
      <c r="BP276" s="87" t="s">
        <v>36</v>
      </c>
      <c r="BQ276" s="82" t="s">
        <v>36</v>
      </c>
      <c r="BR276" s="91" t="s">
        <v>36</v>
      </c>
      <c r="BS276" s="87" t="s">
        <v>36</v>
      </c>
      <c r="BT276" s="87" t="s">
        <v>36</v>
      </c>
      <c r="BU276" s="87" t="s">
        <v>36</v>
      </c>
      <c r="BV276" s="77" t="s">
        <v>36</v>
      </c>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row>
    <row r="277" s="603" customFormat="true" ht="15" customHeight="true" x14ac:dyDescent="0.2">
      <c r="B277" s="602"/>
      <c r="W277" s="395"/>
      <c r="X277" s="395"/>
      <c r="Y277" s="395"/>
      <c r="Z277" s="395"/>
      <c r="AA277" s="395"/>
      <c r="AB277" s="395"/>
      <c r="AC277" s="395"/>
      <c r="AD277" s="395"/>
      <c r="AE277" s="395"/>
      <c r="AF277" s="395"/>
      <c r="AG277" s="395"/>
      <c r="AH277" s="395"/>
      <c r="AI277" s="395"/>
      <c r="AJ277" s="395"/>
      <c r="AK277" s="395"/>
      <c r="AL277" s="395"/>
      <c r="AM277" s="395"/>
      <c r="AN277" s="395"/>
      <c r="AO277" s="395"/>
      <c r="AP277" s="395"/>
      <c r="AQ277" s="395"/>
      <c r="AR277" s="395"/>
      <c r="AS277" s="395"/>
      <c r="AT277" s="395"/>
      <c r="AU277" s="395"/>
      <c r="AV277" s="395"/>
      <c r="AW277" s="395"/>
      <c r="AX277" s="395"/>
      <c r="AY277" s="395"/>
      <c r="AZ277" s="395"/>
      <c r="BA277" s="1124" t="s">
        <v>78</v>
      </c>
      <c r="BB277" s="643" t="s">
        <v>79</v>
      </c>
      <c r="BC277" s="91" t="s">
        <v>36</v>
      </c>
      <c r="BD277" s="87" t="s">
        <v>36</v>
      </c>
      <c r="BE277" s="87" t="s">
        <v>36</v>
      </c>
      <c r="BF277" s="87" t="s">
        <v>36</v>
      </c>
      <c r="BG277" s="82" t="s">
        <v>36</v>
      </c>
      <c r="BH277" s="91" t="s">
        <v>36</v>
      </c>
      <c r="BI277" s="87" t="s">
        <v>36</v>
      </c>
      <c r="BJ277" s="87" t="s">
        <v>36</v>
      </c>
      <c r="BK277" s="87" t="s">
        <v>36</v>
      </c>
      <c r="BL277" s="82" t="s">
        <v>36</v>
      </c>
      <c r="BM277" s="91" t="s">
        <v>36</v>
      </c>
      <c r="BN277" s="87" t="s">
        <v>36</v>
      </c>
      <c r="BO277" s="87" t="s">
        <v>36</v>
      </c>
      <c r="BP277" s="87" t="s">
        <v>36</v>
      </c>
      <c r="BQ277" s="82" t="s">
        <v>36</v>
      </c>
      <c r="BR277" s="91" t="s">
        <v>36</v>
      </c>
      <c r="BS277" s="87" t="s">
        <v>36</v>
      </c>
      <c r="BT277" s="87" t="s">
        <v>36</v>
      </c>
      <c r="BU277" s="87" t="s">
        <v>36</v>
      </c>
      <c r="BV277" s="77" t="s">
        <v>36</v>
      </c>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row>
    <row r="278" s="603" customFormat="true" ht="15" customHeight="true" x14ac:dyDescent="0.2">
      <c r="B278" s="602"/>
      <c r="W278" s="395"/>
      <c r="X278" s="395"/>
      <c r="Y278" s="395"/>
      <c r="Z278" s="395"/>
      <c r="AA278" s="395"/>
      <c r="AB278" s="395"/>
      <c r="AC278" s="395"/>
      <c r="AD278" s="395"/>
      <c r="AE278" s="395"/>
      <c r="AF278" s="395"/>
      <c r="AG278" s="395"/>
      <c r="AH278" s="395"/>
      <c r="AI278" s="395"/>
      <c r="AJ278" s="395"/>
      <c r="AK278" s="395"/>
      <c r="AL278" s="395"/>
      <c r="AM278" s="395"/>
      <c r="AN278" s="395"/>
      <c r="AO278" s="395"/>
      <c r="AP278" s="395"/>
      <c r="AQ278" s="395"/>
      <c r="AR278" s="395"/>
      <c r="AS278" s="395"/>
      <c r="AT278" s="395"/>
      <c r="AU278" s="395"/>
      <c r="AV278" s="395"/>
      <c r="AW278" s="395"/>
      <c r="AX278" s="395"/>
      <c r="AY278" s="395"/>
      <c r="AZ278" s="395"/>
      <c r="BA278" s="1124"/>
      <c r="BB278" s="643" t="s">
        <v>80</v>
      </c>
      <c r="BC278" s="91" t="s">
        <v>36</v>
      </c>
      <c r="BD278" s="87" t="s">
        <v>36</v>
      </c>
      <c r="BE278" s="87" t="s">
        <v>36</v>
      </c>
      <c r="BF278" s="87" t="s">
        <v>36</v>
      </c>
      <c r="BG278" s="82" t="s">
        <v>36</v>
      </c>
      <c r="BH278" s="91" t="s">
        <v>36</v>
      </c>
      <c r="BI278" s="87" t="s">
        <v>36</v>
      </c>
      <c r="BJ278" s="87" t="s">
        <v>36</v>
      </c>
      <c r="BK278" s="87" t="s">
        <v>36</v>
      </c>
      <c r="BL278" s="82" t="s">
        <v>36</v>
      </c>
      <c r="BM278" s="91" t="s">
        <v>36</v>
      </c>
      <c r="BN278" s="87" t="s">
        <v>36</v>
      </c>
      <c r="BO278" s="87" t="s">
        <v>36</v>
      </c>
      <c r="BP278" s="87" t="s">
        <v>36</v>
      </c>
      <c r="BQ278" s="82" t="s">
        <v>36</v>
      </c>
      <c r="BR278" s="91" t="s">
        <v>36</v>
      </c>
      <c r="BS278" s="87" t="s">
        <v>36</v>
      </c>
      <c r="BT278" s="87" t="s">
        <v>36</v>
      </c>
      <c r="BU278" s="87" t="s">
        <v>36</v>
      </c>
      <c r="BV278" s="77" t="s">
        <v>36</v>
      </c>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row>
    <row r="279" s="603" customFormat="true" ht="15" customHeight="true" x14ac:dyDescent="0.2">
      <c r="B279" s="602"/>
      <c r="W279" s="395"/>
      <c r="X279" s="395"/>
      <c r="Y279" s="395"/>
      <c r="Z279" s="395"/>
      <c r="AA279" s="395"/>
      <c r="AB279" s="395"/>
      <c r="AC279" s="395"/>
      <c r="AD279" s="395"/>
      <c r="AE279" s="395"/>
      <c r="AF279" s="395"/>
      <c r="AG279" s="395"/>
      <c r="AH279" s="395"/>
      <c r="AI279" s="395"/>
      <c r="AJ279" s="395"/>
      <c r="AK279" s="395"/>
      <c r="AL279" s="395"/>
      <c r="AM279" s="395"/>
      <c r="AN279" s="395"/>
      <c r="AO279" s="395"/>
      <c r="AP279" s="395"/>
      <c r="AQ279" s="395"/>
      <c r="AR279" s="395"/>
      <c r="AS279" s="395"/>
      <c r="AT279" s="395"/>
      <c r="AU279" s="395"/>
      <c r="AV279" s="395"/>
      <c r="AW279" s="395"/>
      <c r="AX279" s="395"/>
      <c r="AY279" s="395"/>
      <c r="AZ279" s="395"/>
      <c r="BA279" s="1124"/>
      <c r="BB279" s="643" t="s">
        <v>81</v>
      </c>
      <c r="BC279" s="91" t="s">
        <v>36</v>
      </c>
      <c r="BD279" s="84" t="s">
        <v>36</v>
      </c>
      <c r="BE279" s="84" t="s">
        <v>36</v>
      </c>
      <c r="BF279" s="84" t="s">
        <v>36</v>
      </c>
      <c r="BG279" s="79" t="s">
        <v>36</v>
      </c>
      <c r="BH279" s="91" t="s">
        <v>36</v>
      </c>
      <c r="BI279" s="84" t="s">
        <v>36</v>
      </c>
      <c r="BJ279" s="84" t="s">
        <v>36</v>
      </c>
      <c r="BK279" s="84" t="s">
        <v>36</v>
      </c>
      <c r="BL279" s="79" t="s">
        <v>36</v>
      </c>
      <c r="BM279" s="91" t="s">
        <v>36</v>
      </c>
      <c r="BN279" s="84" t="s">
        <v>36</v>
      </c>
      <c r="BO279" s="84" t="s">
        <v>36</v>
      </c>
      <c r="BP279" s="84" t="s">
        <v>36</v>
      </c>
      <c r="BQ279" s="79" t="s">
        <v>36</v>
      </c>
      <c r="BR279" s="91" t="s">
        <v>36</v>
      </c>
      <c r="BS279" s="84" t="s">
        <v>36</v>
      </c>
      <c r="BT279" s="84" t="s">
        <v>36</v>
      </c>
      <c r="BU279" s="84" t="s">
        <v>36</v>
      </c>
      <c r="BV279" s="75" t="s">
        <v>36</v>
      </c>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row>
    <row r="280" s="603" customFormat="true" ht="15" customHeight="true" x14ac:dyDescent="0.2">
      <c r="B280" s="602"/>
      <c r="W280" s="395"/>
      <c r="X280" s="395"/>
      <c r="Y280" s="395"/>
      <c r="Z280" s="395"/>
      <c r="AA280" s="395"/>
      <c r="AB280" s="395"/>
      <c r="AC280" s="395"/>
      <c r="AD280" s="395"/>
      <c r="AE280" s="395"/>
      <c r="AF280" s="395"/>
      <c r="AG280" s="395"/>
      <c r="AH280" s="395"/>
      <c r="AI280" s="395"/>
      <c r="AJ280" s="395"/>
      <c r="AK280" s="395"/>
      <c r="AL280" s="395"/>
      <c r="AM280" s="395"/>
      <c r="AN280" s="395"/>
      <c r="AO280" s="395"/>
      <c r="AP280" s="395"/>
      <c r="AQ280" s="395"/>
      <c r="AR280" s="395"/>
      <c r="AS280" s="395"/>
      <c r="AT280" s="395"/>
      <c r="AU280" s="395"/>
      <c r="AV280" s="395"/>
      <c r="AW280" s="395"/>
      <c r="AX280" s="395"/>
      <c r="AY280" s="395"/>
      <c r="AZ280" s="395"/>
      <c r="BA280" s="1124"/>
      <c r="BB280" s="643" t="s">
        <v>82</v>
      </c>
      <c r="BC280" s="91" t="s">
        <v>36</v>
      </c>
      <c r="BD280" s="84" t="s">
        <v>36</v>
      </c>
      <c r="BE280" s="84" t="s">
        <v>36</v>
      </c>
      <c r="BF280" s="84" t="s">
        <v>36</v>
      </c>
      <c r="BG280" s="79" t="s">
        <v>36</v>
      </c>
      <c r="BH280" s="91" t="s">
        <v>36</v>
      </c>
      <c r="BI280" s="84" t="s">
        <v>36</v>
      </c>
      <c r="BJ280" s="84" t="s">
        <v>36</v>
      </c>
      <c r="BK280" s="84" t="s">
        <v>36</v>
      </c>
      <c r="BL280" s="79" t="s">
        <v>36</v>
      </c>
      <c r="BM280" s="91" t="s">
        <v>36</v>
      </c>
      <c r="BN280" s="84" t="s">
        <v>36</v>
      </c>
      <c r="BO280" s="84" t="s">
        <v>36</v>
      </c>
      <c r="BP280" s="84" t="s">
        <v>36</v>
      </c>
      <c r="BQ280" s="79" t="s">
        <v>36</v>
      </c>
      <c r="BR280" s="91" t="s">
        <v>36</v>
      </c>
      <c r="BS280" s="84" t="s">
        <v>36</v>
      </c>
      <c r="BT280" s="84" t="s">
        <v>36</v>
      </c>
      <c r="BU280" s="84" t="s">
        <v>36</v>
      </c>
      <c r="BV280" s="75" t="s">
        <v>36</v>
      </c>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row>
    <row r="281" s="603" customFormat="true" ht="15" customHeight="true" x14ac:dyDescent="0.2">
      <c r="B281" s="602"/>
      <c r="W281" s="395"/>
      <c r="X281" s="395"/>
      <c r="Y281" s="395"/>
      <c r="Z281" s="395"/>
      <c r="AA281" s="395"/>
      <c r="AB281" s="395"/>
      <c r="AC281" s="395"/>
      <c r="AD281" s="395"/>
      <c r="AE281" s="395"/>
      <c r="AF281" s="395"/>
      <c r="AG281" s="395"/>
      <c r="AH281" s="395"/>
      <c r="AI281" s="395"/>
      <c r="AJ281" s="395"/>
      <c r="AK281" s="395"/>
      <c r="AL281" s="395"/>
      <c r="AM281" s="395"/>
      <c r="AN281" s="395"/>
      <c r="AO281" s="395"/>
      <c r="AP281" s="395"/>
      <c r="AQ281" s="395"/>
      <c r="AR281" s="395"/>
      <c r="AS281" s="395"/>
      <c r="AT281" s="395"/>
      <c r="AU281" s="395"/>
      <c r="AV281" s="395"/>
      <c r="AW281" s="395"/>
      <c r="AX281" s="395"/>
      <c r="AY281" s="395"/>
      <c r="AZ281" s="395"/>
      <c r="BA281" s="1124"/>
      <c r="BB281" s="643" t="s">
        <v>83</v>
      </c>
      <c r="BC281" s="91" t="s">
        <v>36</v>
      </c>
      <c r="BD281" s="84" t="s">
        <v>36</v>
      </c>
      <c r="BE281" s="84" t="s">
        <v>36</v>
      </c>
      <c r="BF281" s="84" t="s">
        <v>36</v>
      </c>
      <c r="BG281" s="79" t="s">
        <v>36</v>
      </c>
      <c r="BH281" s="91" t="s">
        <v>36</v>
      </c>
      <c r="BI281" s="84" t="s">
        <v>36</v>
      </c>
      <c r="BJ281" s="84" t="s">
        <v>36</v>
      </c>
      <c r="BK281" s="84" t="s">
        <v>36</v>
      </c>
      <c r="BL281" s="79" t="s">
        <v>36</v>
      </c>
      <c r="BM281" s="91" t="s">
        <v>36</v>
      </c>
      <c r="BN281" s="84" t="s">
        <v>36</v>
      </c>
      <c r="BO281" s="84" t="s">
        <v>36</v>
      </c>
      <c r="BP281" s="84" t="s">
        <v>36</v>
      </c>
      <c r="BQ281" s="79" t="s">
        <v>36</v>
      </c>
      <c r="BR281" s="91" t="s">
        <v>36</v>
      </c>
      <c r="BS281" s="84" t="s">
        <v>36</v>
      </c>
      <c r="BT281" s="84" t="s">
        <v>36</v>
      </c>
      <c r="BU281" s="84" t="s">
        <v>36</v>
      </c>
      <c r="BV281" s="75" t="s">
        <v>36</v>
      </c>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row>
    <row r="282" s="603" customFormat="true" ht="15" customHeight="true" x14ac:dyDescent="0.2">
      <c r="B282" s="602"/>
      <c r="W282" s="395"/>
      <c r="X282" s="395"/>
      <c r="Y282" s="395"/>
      <c r="Z282" s="395"/>
      <c r="AA282" s="395"/>
      <c r="AB282" s="395"/>
      <c r="AC282" s="395"/>
      <c r="AD282" s="395"/>
      <c r="AE282" s="395"/>
      <c r="AF282" s="395"/>
      <c r="AG282" s="395"/>
      <c r="AH282" s="395"/>
      <c r="AI282" s="395"/>
      <c r="AJ282" s="395"/>
      <c r="AK282" s="395"/>
      <c r="AL282" s="395"/>
      <c r="AM282" s="395"/>
      <c r="AN282" s="395"/>
      <c r="AO282" s="395"/>
      <c r="AP282" s="395"/>
      <c r="AQ282" s="395"/>
      <c r="AR282" s="395"/>
      <c r="AS282" s="395"/>
      <c r="AT282" s="395"/>
      <c r="AU282" s="395"/>
      <c r="AV282" s="395"/>
      <c r="AW282" s="395"/>
      <c r="AX282" s="395"/>
      <c r="AY282" s="395"/>
      <c r="AZ282" s="395"/>
      <c r="BA282" s="1124"/>
      <c r="BB282" s="643" t="s">
        <v>84</v>
      </c>
      <c r="BC282" s="91" t="s">
        <v>36</v>
      </c>
      <c r="BD282" s="84" t="s">
        <v>36</v>
      </c>
      <c r="BE282" s="84" t="s">
        <v>36</v>
      </c>
      <c r="BF282" s="84" t="s">
        <v>36</v>
      </c>
      <c r="BG282" s="79" t="s">
        <v>36</v>
      </c>
      <c r="BH282" s="91" t="s">
        <v>36</v>
      </c>
      <c r="BI282" s="84" t="s">
        <v>36</v>
      </c>
      <c r="BJ282" s="84" t="s">
        <v>36</v>
      </c>
      <c r="BK282" s="84" t="s">
        <v>36</v>
      </c>
      <c r="BL282" s="79" t="s">
        <v>36</v>
      </c>
      <c r="BM282" s="91" t="s">
        <v>36</v>
      </c>
      <c r="BN282" s="84" t="s">
        <v>36</v>
      </c>
      <c r="BO282" s="84" t="s">
        <v>36</v>
      </c>
      <c r="BP282" s="84" t="s">
        <v>36</v>
      </c>
      <c r="BQ282" s="79" t="s">
        <v>36</v>
      </c>
      <c r="BR282" s="91" t="s">
        <v>36</v>
      </c>
      <c r="BS282" s="84" t="s">
        <v>36</v>
      </c>
      <c r="BT282" s="84" t="s">
        <v>36</v>
      </c>
      <c r="BU282" s="84" t="s">
        <v>36</v>
      </c>
      <c r="BV282" s="75" t="s">
        <v>36</v>
      </c>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row>
    <row r="283" s="603" customFormat="true" ht="15" customHeight="true" x14ac:dyDescent="0.2">
      <c r="B283" s="602"/>
      <c r="W283" s="395"/>
      <c r="X283" s="395"/>
      <c r="Y283" s="395"/>
      <c r="Z283" s="395"/>
      <c r="AA283" s="395"/>
      <c r="AB283" s="395"/>
      <c r="AC283" s="395"/>
      <c r="AD283" s="395"/>
      <c r="AE283" s="395"/>
      <c r="AF283" s="395"/>
      <c r="AG283" s="395"/>
      <c r="AH283" s="395"/>
      <c r="AI283" s="395"/>
      <c r="AJ283" s="395"/>
      <c r="AK283" s="395"/>
      <c r="AL283" s="395"/>
      <c r="AM283" s="395"/>
      <c r="AN283" s="395"/>
      <c r="AO283" s="395"/>
      <c r="AP283" s="395"/>
      <c r="AQ283" s="395"/>
      <c r="AR283" s="395"/>
      <c r="AS283" s="395"/>
      <c r="AT283" s="395"/>
      <c r="AU283" s="395"/>
      <c r="AV283" s="395"/>
      <c r="AW283" s="395"/>
      <c r="AX283" s="395"/>
      <c r="AY283" s="395"/>
      <c r="AZ283" s="395"/>
      <c r="BA283" s="1124"/>
      <c r="BB283" s="643" t="s">
        <v>85</v>
      </c>
      <c r="BC283" s="91" t="s">
        <v>36</v>
      </c>
      <c r="BD283" s="84" t="s">
        <v>36</v>
      </c>
      <c r="BE283" s="84" t="s">
        <v>36</v>
      </c>
      <c r="BF283" s="84" t="s">
        <v>36</v>
      </c>
      <c r="BG283" s="79" t="s">
        <v>36</v>
      </c>
      <c r="BH283" s="91" t="s">
        <v>36</v>
      </c>
      <c r="BI283" s="84" t="s">
        <v>36</v>
      </c>
      <c r="BJ283" s="84" t="s">
        <v>36</v>
      </c>
      <c r="BK283" s="84" t="s">
        <v>36</v>
      </c>
      <c r="BL283" s="79" t="s">
        <v>36</v>
      </c>
      <c r="BM283" s="91" t="s">
        <v>36</v>
      </c>
      <c r="BN283" s="84" t="s">
        <v>36</v>
      </c>
      <c r="BO283" s="84" t="s">
        <v>36</v>
      </c>
      <c r="BP283" s="84" t="s">
        <v>36</v>
      </c>
      <c r="BQ283" s="79" t="s">
        <v>36</v>
      </c>
      <c r="BR283" s="91" t="s">
        <v>36</v>
      </c>
      <c r="BS283" s="84" t="s">
        <v>36</v>
      </c>
      <c r="BT283" s="84" t="s">
        <v>36</v>
      </c>
      <c r="BU283" s="84" t="s">
        <v>36</v>
      </c>
      <c r="BV283" s="75" t="s">
        <v>36</v>
      </c>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row>
    <row r="284" s="603" customFormat="true" ht="15" customHeight="true" x14ac:dyDescent="0.2">
      <c r="B284" s="602"/>
      <c r="W284" s="395"/>
      <c r="X284" s="395"/>
      <c r="Y284" s="395"/>
      <c r="Z284" s="395"/>
      <c r="AA284" s="395"/>
      <c r="AB284" s="395"/>
      <c r="AC284" s="395"/>
      <c r="AD284" s="395"/>
      <c r="AE284" s="395"/>
      <c r="AF284" s="395"/>
      <c r="AG284" s="395"/>
      <c r="AH284" s="395"/>
      <c r="AI284" s="395"/>
      <c r="AJ284" s="395"/>
      <c r="AK284" s="395"/>
      <c r="AL284" s="395"/>
      <c r="AM284" s="395"/>
      <c r="AN284" s="395"/>
      <c r="AO284" s="395"/>
      <c r="AP284" s="395"/>
      <c r="AQ284" s="395"/>
      <c r="AR284" s="395"/>
      <c r="AS284" s="395"/>
      <c r="AT284" s="395"/>
      <c r="AU284" s="395"/>
      <c r="AV284" s="395"/>
      <c r="AW284" s="395"/>
      <c r="AX284" s="395"/>
      <c r="AY284" s="395"/>
      <c r="AZ284" s="395"/>
      <c r="BA284" s="1127"/>
      <c r="BB284" s="644" t="s">
        <v>115</v>
      </c>
      <c r="BC284" s="90" t="s">
        <v>36</v>
      </c>
      <c r="BD284" s="86" t="s">
        <v>36</v>
      </c>
      <c r="BE284" s="86" t="s">
        <v>36</v>
      </c>
      <c r="BF284" s="86" t="s">
        <v>36</v>
      </c>
      <c r="BG284" s="81" t="s">
        <v>36</v>
      </c>
      <c r="BH284" s="90" t="s">
        <v>36</v>
      </c>
      <c r="BI284" s="86" t="s">
        <v>36</v>
      </c>
      <c r="BJ284" s="86" t="s">
        <v>36</v>
      </c>
      <c r="BK284" s="86" t="s">
        <v>36</v>
      </c>
      <c r="BL284" s="81" t="s">
        <v>36</v>
      </c>
      <c r="BM284" s="90" t="s">
        <v>36</v>
      </c>
      <c r="BN284" s="86" t="s">
        <v>36</v>
      </c>
      <c r="BO284" s="86" t="s">
        <v>36</v>
      </c>
      <c r="BP284" s="86" t="s">
        <v>36</v>
      </c>
      <c r="BQ284" s="81" t="s">
        <v>36</v>
      </c>
      <c r="BR284" s="90" t="s">
        <v>36</v>
      </c>
      <c r="BS284" s="86" t="s">
        <v>36</v>
      </c>
      <c r="BT284" s="86" t="s">
        <v>36</v>
      </c>
      <c r="BU284" s="86" t="s">
        <v>36</v>
      </c>
      <c r="BV284" s="76" t="s">
        <v>36</v>
      </c>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row>
    <row r="285" s="603" customFormat="true" ht="15" customHeight="true" x14ac:dyDescent="0.2">
      <c r="B285" s="602"/>
      <c r="W285" s="395"/>
      <c r="X285" s="395"/>
      <c r="Y285" s="395"/>
      <c r="Z285" s="395"/>
      <c r="AA285" s="395"/>
      <c r="AB285" s="395"/>
      <c r="AC285" s="395"/>
      <c r="AD285" s="395"/>
      <c r="AE285" s="395"/>
      <c r="AF285" s="395"/>
      <c r="AG285" s="395"/>
      <c r="AH285" s="395"/>
      <c r="AI285" s="395"/>
      <c r="AJ285" s="395"/>
      <c r="AK285" s="395"/>
      <c r="AL285" s="395"/>
      <c r="AM285" s="395"/>
      <c r="AN285" s="395"/>
      <c r="AO285" s="395"/>
      <c r="AP285" s="395"/>
      <c r="AQ285" s="395"/>
      <c r="AR285" s="395"/>
      <c r="AS285" s="395"/>
      <c r="AT285" s="395"/>
      <c r="AU285" s="395"/>
      <c r="AV285" s="395"/>
      <c r="AW285" s="395"/>
      <c r="AX285" s="395"/>
      <c r="AY285" s="395"/>
      <c r="AZ285" s="395"/>
      <c r="BA285" s="359"/>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9"/>
      <c r="BW285" s="394"/>
      <c r="BX285" s="394"/>
      <c r="BY285" s="394"/>
      <c r="BZ285" s="394"/>
      <c r="CA285" s="394"/>
      <c r="CB285" s="394"/>
      <c r="CC285" s="394"/>
      <c r="CD285" s="394"/>
      <c r="CE285" s="394"/>
      <c r="CF285" s="394"/>
      <c r="CG285" s="394"/>
      <c r="CH285" s="394"/>
      <c r="CI285" s="394"/>
      <c r="CJ285" s="394"/>
      <c r="CK285" s="394"/>
      <c r="CL285" s="394"/>
      <c r="CM285" s="394"/>
      <c r="CN285" s="394"/>
      <c r="CO285" s="394"/>
      <c r="CP285" s="394"/>
      <c r="CQ285" s="394"/>
      <c r="CR285" s="394"/>
      <c r="CS285" s="394"/>
      <c r="CT285" s="394"/>
      <c r="CU285" s="394"/>
      <c r="CV285" s="394"/>
      <c r="CW285" s="394"/>
      <c r="CX285" s="394"/>
      <c r="CY285" s="394"/>
      <c r="CZ285" s="394"/>
    </row>
    <row r="286" s="603" customFormat="true" ht="15" customHeight="true" x14ac:dyDescent="0.2">
      <c r="B286" s="602"/>
      <c r="W286" s="395"/>
      <c r="X286" s="395"/>
      <c r="Y286" s="395"/>
      <c r="Z286" s="395"/>
      <c r="AA286" s="395"/>
      <c r="AB286" s="395"/>
      <c r="AC286" s="395"/>
      <c r="AD286" s="395"/>
      <c r="AE286" s="395"/>
      <c r="AF286" s="395"/>
      <c r="AG286" s="395"/>
      <c r="AH286" s="395"/>
      <c r="AI286" s="395"/>
      <c r="AJ286" s="395"/>
      <c r="AK286" s="395"/>
      <c r="AL286" s="395"/>
      <c r="AM286" s="395"/>
      <c r="AN286" s="395"/>
      <c r="AO286" s="395"/>
      <c r="AP286" s="395"/>
      <c r="AQ286" s="395"/>
      <c r="AR286" s="395"/>
      <c r="AS286" s="395"/>
      <c r="AT286" s="395"/>
      <c r="AU286" s="395"/>
      <c r="AV286" s="395"/>
      <c r="AW286" s="395"/>
      <c r="AX286" s="395"/>
      <c r="AY286" s="395"/>
      <c r="AZ286" s="395"/>
      <c r="BA286" s="359"/>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9"/>
      <c r="BW286" s="394"/>
      <c r="BX286" s="394"/>
      <c r="BY286" s="394"/>
      <c r="BZ286" s="394"/>
      <c r="CA286" s="394"/>
      <c r="CB286" s="394"/>
      <c r="CC286" s="394"/>
      <c r="CD286" s="394"/>
      <c r="CE286" s="394"/>
      <c r="CF286" s="394"/>
      <c r="CG286" s="394"/>
      <c r="CH286" s="394"/>
      <c r="CI286" s="394"/>
      <c r="CJ286" s="394"/>
      <c r="CK286" s="394"/>
      <c r="CL286" s="394"/>
      <c r="CM286" s="394"/>
      <c r="CN286" s="394"/>
      <c r="CO286" s="394"/>
      <c r="CP286" s="394"/>
      <c r="CQ286" s="394"/>
      <c r="CR286" s="394"/>
      <c r="CS286" s="394"/>
      <c r="CT286" s="394"/>
      <c r="CU286" s="394"/>
      <c r="CV286" s="394"/>
      <c r="CW286" s="394"/>
      <c r="CX286" s="394"/>
      <c r="CY286" s="394"/>
      <c r="CZ286" s="394"/>
    </row>
    <row r="287" s="603" customFormat="true" ht="15" customHeight="true" x14ac:dyDescent="0.2">
      <c r="B287" s="602"/>
      <c r="W287" s="395"/>
      <c r="X287" s="395"/>
      <c r="Y287" s="395"/>
      <c r="Z287" s="395"/>
      <c r="AA287" s="395"/>
      <c r="AB287" s="395"/>
      <c r="AC287" s="395"/>
      <c r="AD287" s="395"/>
      <c r="AE287" s="395"/>
      <c r="AF287" s="395"/>
      <c r="AG287" s="395"/>
      <c r="AH287" s="395"/>
      <c r="AI287" s="395"/>
      <c r="AJ287" s="395"/>
      <c r="AK287" s="395"/>
      <c r="AL287" s="395"/>
      <c r="AM287" s="395"/>
      <c r="AN287" s="395"/>
      <c r="AO287" s="395"/>
      <c r="AP287" s="395"/>
      <c r="AQ287" s="395"/>
      <c r="AR287" s="395"/>
      <c r="AS287" s="395"/>
      <c r="AT287" s="395"/>
      <c r="AU287" s="395"/>
      <c r="AV287" s="395"/>
      <c r="AW287" s="395"/>
      <c r="AX287" s="395"/>
      <c r="AY287" s="395"/>
      <c r="AZ287" s="395"/>
      <c r="BA287" s="359"/>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9"/>
      <c r="BW287" s="394"/>
      <c r="BX287" s="394"/>
      <c r="BY287" s="394"/>
      <c r="BZ287" s="394"/>
      <c r="CA287" s="394"/>
      <c r="CB287" s="394"/>
      <c r="CC287" s="394"/>
      <c r="CD287" s="394"/>
      <c r="CE287" s="394"/>
      <c r="CF287" s="394"/>
      <c r="CG287" s="394"/>
      <c r="CH287" s="394"/>
      <c r="CI287" s="394"/>
      <c r="CJ287" s="394"/>
      <c r="CK287" s="394"/>
      <c r="CL287" s="394"/>
      <c r="CM287" s="394"/>
      <c r="CN287" s="394"/>
      <c r="CO287" s="394"/>
      <c r="CP287" s="394"/>
      <c r="CQ287" s="394"/>
      <c r="CR287" s="394"/>
      <c r="CS287" s="394"/>
      <c r="CT287" s="394"/>
      <c r="CU287" s="394"/>
      <c r="CV287" s="394"/>
      <c r="CW287" s="394"/>
      <c r="CX287" s="394"/>
      <c r="CY287" s="394"/>
      <c r="CZ287" s="394"/>
    </row>
    <row r="288" s="603" customFormat="true" ht="15" customHeight="true" x14ac:dyDescent="0.2">
      <c r="B288" s="602"/>
      <c r="W288" s="395"/>
      <c r="X288" s="395"/>
      <c r="Y288" s="395"/>
      <c r="Z288" s="395"/>
      <c r="AA288" s="395"/>
      <c r="AB288" s="395"/>
      <c r="AC288" s="395"/>
      <c r="AD288" s="395"/>
      <c r="AE288" s="395"/>
      <c r="AF288" s="395"/>
      <c r="AG288" s="395"/>
      <c r="AH288" s="395"/>
      <c r="AI288" s="395"/>
      <c r="AJ288" s="395"/>
      <c r="AK288" s="395"/>
      <c r="AL288" s="395"/>
      <c r="AM288" s="395"/>
      <c r="AN288" s="395"/>
      <c r="AO288" s="395"/>
      <c r="AP288" s="395"/>
      <c r="AQ288" s="395"/>
      <c r="AR288" s="395"/>
      <c r="AS288" s="395"/>
      <c r="AT288" s="395"/>
      <c r="AU288" s="395"/>
      <c r="AV288" s="395"/>
      <c r="AW288" s="395"/>
      <c r="AX288" s="395"/>
      <c r="AY288" s="395"/>
      <c r="AZ288" s="395"/>
      <c r="BA288" s="359"/>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9"/>
      <c r="BW288" s="394"/>
      <c r="BX288" s="394"/>
      <c r="BY288" s="394"/>
      <c r="BZ288" s="394"/>
      <c r="CA288" s="394"/>
      <c r="CB288" s="394"/>
      <c r="CC288" s="394"/>
      <c r="CD288" s="394"/>
      <c r="CE288" s="394"/>
      <c r="CF288" s="394"/>
      <c r="CG288" s="394"/>
      <c r="CH288" s="394"/>
      <c r="CI288" s="394"/>
      <c r="CJ288" s="394"/>
      <c r="CK288" s="394"/>
      <c r="CL288" s="394"/>
      <c r="CM288" s="394"/>
      <c r="CN288" s="394"/>
      <c r="CO288" s="394"/>
      <c r="CP288" s="394"/>
      <c r="CQ288" s="394"/>
      <c r="CR288" s="394"/>
      <c r="CS288" s="394"/>
      <c r="CT288" s="394"/>
      <c r="CU288" s="394"/>
      <c r="CV288" s="394"/>
      <c r="CW288" s="394"/>
      <c r="CX288" s="394"/>
      <c r="CY288" s="394"/>
      <c r="CZ288" s="394"/>
    </row>
    <row r="289" s="603" customFormat="true" ht="15" customHeight="true" x14ac:dyDescent="0.2">
      <c r="A289" s="564"/>
      <c r="B289" s="563"/>
      <c r="C289" s="564"/>
      <c r="W289" s="395"/>
      <c r="X289" s="395"/>
      <c r="Y289" s="395"/>
      <c r="Z289" s="395"/>
      <c r="AA289" s="395"/>
      <c r="AB289" s="395"/>
      <c r="AC289" s="395"/>
      <c r="AD289" s="395"/>
      <c r="AE289" s="395"/>
      <c r="AF289" s="395"/>
      <c r="AG289" s="395"/>
      <c r="AH289" s="395"/>
      <c r="AI289" s="395"/>
      <c r="AJ289" s="395"/>
      <c r="AK289" s="395"/>
      <c r="AL289" s="395"/>
      <c r="AM289" s="395"/>
      <c r="AN289" s="395"/>
      <c r="AO289" s="395"/>
      <c r="AP289" s="395"/>
      <c r="AQ289" s="395"/>
      <c r="AR289" s="395"/>
      <c r="AS289" s="395"/>
      <c r="AT289" s="395"/>
      <c r="AU289" s="395"/>
      <c r="AV289" s="395"/>
      <c r="AW289" s="395"/>
      <c r="AX289" s="395"/>
      <c r="AY289" s="395"/>
      <c r="AZ289" s="395"/>
      <c r="BA289" s="359"/>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9"/>
      <c r="BW289" s="394"/>
      <c r="BX289" s="394"/>
      <c r="BY289" s="394"/>
      <c r="BZ289" s="394"/>
      <c r="CA289" s="394"/>
      <c r="CB289" s="394"/>
      <c r="CC289" s="394"/>
      <c r="CD289" s="394"/>
      <c r="CE289" s="394"/>
      <c r="CF289" s="394"/>
      <c r="CG289" s="394"/>
      <c r="CH289" s="394"/>
      <c r="CI289" s="394"/>
      <c r="CJ289" s="394"/>
      <c r="CK289" s="394"/>
      <c r="CL289" s="394"/>
      <c r="CM289" s="394"/>
      <c r="CN289" s="394"/>
      <c r="CO289" s="394"/>
      <c r="CP289" s="394"/>
      <c r="CQ289" s="394"/>
      <c r="CR289" s="394"/>
      <c r="CS289" s="394"/>
      <c r="CT289" s="394"/>
      <c r="CU289" s="394"/>
      <c r="CV289" s="394"/>
      <c r="CW289" s="394"/>
      <c r="CX289" s="394"/>
      <c r="CY289" s="394"/>
      <c r="CZ289" s="394"/>
    </row>
    <row r="290" s="603" customFormat="true" ht="15" customHeight="true" x14ac:dyDescent="0.2">
      <c r="A290" s="604"/>
      <c r="B290" s="217"/>
      <c r="C290" s="215"/>
      <c r="W290" s="395"/>
      <c r="X290" s="395"/>
      <c r="Y290" s="395"/>
      <c r="Z290" s="395"/>
      <c r="AA290" s="395"/>
      <c r="AB290" s="395"/>
      <c r="AC290" s="395"/>
      <c r="AD290" s="395"/>
      <c r="AE290" s="395"/>
      <c r="AF290" s="395"/>
      <c r="AG290" s="395"/>
      <c r="AH290" s="395"/>
      <c r="AI290" s="395"/>
      <c r="AJ290" s="395"/>
      <c r="AK290" s="395"/>
      <c r="AL290" s="395"/>
      <c r="AM290" s="395"/>
      <c r="AN290" s="395"/>
      <c r="AO290" s="395"/>
      <c r="AP290" s="395"/>
      <c r="AQ290" s="395"/>
      <c r="AR290" s="395"/>
      <c r="AS290" s="395"/>
      <c r="AT290" s="395"/>
      <c r="AU290" s="395"/>
      <c r="AV290" s="395"/>
      <c r="AW290" s="395"/>
      <c r="AX290" s="395"/>
      <c r="AY290" s="395"/>
      <c r="AZ290" s="395"/>
      <c r="BA290" s="359"/>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9"/>
      <c r="BW290" s="394"/>
      <c r="BX290" s="394"/>
      <c r="BY290" s="394"/>
      <c r="BZ290" s="394"/>
      <c r="CA290" s="394"/>
      <c r="CB290" s="394"/>
      <c r="CC290" s="394"/>
      <c r="CD290" s="394"/>
      <c r="CE290" s="394"/>
      <c r="CF290" s="394"/>
      <c r="CG290" s="394"/>
      <c r="CH290" s="394"/>
      <c r="CI290" s="394"/>
      <c r="CJ290" s="394"/>
      <c r="CK290" s="394"/>
      <c r="CL290" s="394"/>
      <c r="CM290" s="394"/>
      <c r="CN290" s="394"/>
      <c r="CO290" s="394"/>
      <c r="CP290" s="394"/>
      <c r="CQ290" s="394"/>
      <c r="CR290" s="394"/>
      <c r="CS290" s="394"/>
      <c r="CT290" s="394"/>
      <c r="CU290" s="394"/>
      <c r="CV290" s="394"/>
      <c r="CW290" s="394"/>
      <c r="CX290" s="394"/>
      <c r="CY290" s="394"/>
      <c r="CZ290" s="394"/>
    </row>
    <row r="291" s="603" customFormat="true" ht="15" customHeight="true" x14ac:dyDescent="0.2">
      <c r="A291" s="604"/>
      <c r="B291" s="217"/>
      <c r="C291" s="215"/>
      <c r="W291" s="395"/>
      <c r="X291" s="395"/>
      <c r="Y291" s="395"/>
      <c r="Z291" s="395"/>
      <c r="AA291" s="395"/>
      <c r="AB291" s="395"/>
      <c r="AC291" s="395"/>
      <c r="AD291" s="395"/>
      <c r="AE291" s="395"/>
      <c r="AF291" s="395"/>
      <c r="AG291" s="395"/>
      <c r="AH291" s="395"/>
      <c r="AI291" s="395"/>
      <c r="AJ291" s="395"/>
      <c r="AK291" s="395"/>
      <c r="AL291" s="395"/>
      <c r="AM291" s="395"/>
      <c r="AN291" s="395"/>
      <c r="AO291" s="395"/>
      <c r="AP291" s="395"/>
      <c r="AQ291" s="395"/>
      <c r="AR291" s="395"/>
      <c r="AS291" s="395"/>
      <c r="AT291" s="395"/>
      <c r="AU291" s="395"/>
      <c r="AV291" s="395"/>
      <c r="AW291" s="395"/>
      <c r="AX291" s="395"/>
      <c r="AY291" s="395"/>
      <c r="AZ291" s="395"/>
      <c r="BA291" s="359"/>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9"/>
      <c r="BW291" s="394"/>
      <c r="BX291" s="394"/>
      <c r="BY291" s="394"/>
      <c r="BZ291" s="394"/>
      <c r="CA291" s="394"/>
      <c r="CB291" s="394"/>
      <c r="CC291" s="394"/>
      <c r="CD291" s="394"/>
      <c r="CE291" s="394"/>
      <c r="CF291" s="394"/>
      <c r="CG291" s="394"/>
      <c r="CH291" s="394"/>
      <c r="CI291" s="394"/>
      <c r="CJ291" s="394"/>
      <c r="CK291" s="394"/>
      <c r="CL291" s="394"/>
      <c r="CM291" s="394"/>
      <c r="CN291" s="394"/>
      <c r="CO291" s="394"/>
      <c r="CP291" s="394"/>
      <c r="CQ291" s="394"/>
      <c r="CR291" s="394"/>
      <c r="CS291" s="394"/>
      <c r="CT291" s="394"/>
      <c r="CU291" s="394"/>
      <c r="CV291" s="394"/>
      <c r="CW291" s="394"/>
      <c r="CX291" s="394"/>
      <c r="CY291" s="394"/>
      <c r="CZ291" s="394"/>
    </row>
    <row r="292" s="603" customFormat="true" ht="15" customHeight="true" x14ac:dyDescent="0.2">
      <c r="A292" s="604"/>
      <c r="B292" s="217"/>
      <c r="C292" s="215"/>
      <c r="W292" s="395"/>
      <c r="X292" s="395"/>
      <c r="Y292" s="395"/>
      <c r="Z292" s="395"/>
      <c r="AA292" s="395"/>
      <c r="AB292" s="395"/>
      <c r="AC292" s="395"/>
      <c r="AD292" s="395"/>
      <c r="AE292" s="395"/>
      <c r="AF292" s="395"/>
      <c r="AG292" s="395"/>
      <c r="AH292" s="395"/>
      <c r="AI292" s="395"/>
      <c r="AJ292" s="395"/>
      <c r="AK292" s="395"/>
      <c r="AL292" s="395"/>
      <c r="AM292" s="395"/>
      <c r="AN292" s="395"/>
      <c r="AO292" s="395"/>
      <c r="AP292" s="395"/>
      <c r="AQ292" s="395"/>
      <c r="AR292" s="395"/>
      <c r="AS292" s="395"/>
      <c r="AT292" s="395"/>
      <c r="AU292" s="395"/>
      <c r="AV292" s="395"/>
      <c r="AW292" s="395"/>
      <c r="AX292" s="395"/>
      <c r="AY292" s="395"/>
      <c r="AZ292" s="395"/>
      <c r="BA292" s="359"/>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9"/>
      <c r="BW292" s="394"/>
      <c r="BX292" s="394"/>
      <c r="BY292" s="394"/>
      <c r="BZ292" s="394"/>
      <c r="CA292" s="394"/>
      <c r="CB292" s="394"/>
      <c r="CC292" s="394"/>
      <c r="CD292" s="394"/>
      <c r="CE292" s="394"/>
      <c r="CF292" s="394"/>
      <c r="CG292" s="394"/>
      <c r="CH292" s="394"/>
      <c r="CI292" s="394"/>
      <c r="CJ292" s="394"/>
      <c r="CK292" s="394"/>
      <c r="CL292" s="394"/>
      <c r="CM292" s="394"/>
      <c r="CN292" s="394"/>
      <c r="CO292" s="394"/>
      <c r="CP292" s="394"/>
      <c r="CQ292" s="394"/>
      <c r="CR292" s="394"/>
      <c r="CS292" s="394"/>
      <c r="CT292" s="394"/>
      <c r="CU292" s="394"/>
      <c r="CV292" s="394"/>
      <c r="CW292" s="394"/>
      <c r="CX292" s="394"/>
      <c r="CY292" s="394"/>
      <c r="CZ292" s="394"/>
    </row>
    <row r="293" s="603" customFormat="true" ht="15" customHeight="true" x14ac:dyDescent="0.2">
      <c r="A293" s="604"/>
      <c r="B293" s="217"/>
      <c r="C293" s="216"/>
      <c r="W293" s="395"/>
      <c r="X293" s="395"/>
      <c r="Y293" s="395"/>
      <c r="Z293" s="395"/>
      <c r="AA293" s="395"/>
      <c r="AB293" s="395"/>
      <c r="AC293" s="395"/>
      <c r="AD293" s="395"/>
      <c r="AE293" s="395"/>
      <c r="AF293" s="395"/>
      <c r="AG293" s="395"/>
      <c r="AH293" s="395"/>
      <c r="AI293" s="395"/>
      <c r="AJ293" s="395"/>
      <c r="AK293" s="395"/>
      <c r="AL293" s="395"/>
      <c r="AM293" s="395"/>
      <c r="AN293" s="395"/>
      <c r="AO293" s="395"/>
      <c r="AP293" s="395"/>
      <c r="AQ293" s="395"/>
      <c r="AR293" s="395"/>
      <c r="AS293" s="395"/>
      <c r="AT293" s="395"/>
      <c r="AU293" s="395"/>
      <c r="AV293" s="395"/>
      <c r="AW293" s="395"/>
      <c r="AX293" s="395"/>
      <c r="AY293" s="395"/>
      <c r="AZ293" s="395"/>
      <c r="BA293" s="359"/>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9"/>
      <c r="BW293" s="394"/>
      <c r="BX293" s="394"/>
      <c r="BY293" s="394"/>
      <c r="BZ293" s="394"/>
      <c r="CA293" s="394"/>
      <c r="CB293" s="394"/>
      <c r="CC293" s="394"/>
      <c r="CD293" s="394"/>
      <c r="CE293" s="394"/>
      <c r="CF293" s="394"/>
      <c r="CG293" s="394"/>
      <c r="CH293" s="394"/>
      <c r="CI293" s="394"/>
      <c r="CJ293" s="394"/>
      <c r="CK293" s="394"/>
      <c r="CL293" s="394"/>
      <c r="CM293" s="394"/>
      <c r="CN293" s="394"/>
      <c r="CO293" s="394"/>
      <c r="CP293" s="394"/>
      <c r="CQ293" s="394"/>
      <c r="CR293" s="394"/>
      <c r="CS293" s="394"/>
      <c r="CT293" s="394"/>
      <c r="CU293" s="394"/>
      <c r="CV293" s="394"/>
      <c r="CW293" s="394"/>
      <c r="CX293" s="394"/>
      <c r="CY293" s="394"/>
      <c r="CZ293" s="394"/>
    </row>
    <row r="294" s="603" customFormat="true" ht="15" customHeight="true" x14ac:dyDescent="0.2">
      <c r="A294" s="604"/>
      <c r="B294" s="217"/>
      <c r="C294" s="216"/>
      <c r="W294" s="395"/>
      <c r="X294" s="395"/>
      <c r="Y294" s="395"/>
      <c r="Z294" s="395"/>
      <c r="AA294" s="395"/>
      <c r="AB294" s="395"/>
      <c r="AC294" s="395"/>
      <c r="AD294" s="395"/>
      <c r="AE294" s="395"/>
      <c r="AF294" s="395"/>
      <c r="AG294" s="395"/>
      <c r="AH294" s="395"/>
      <c r="AI294" s="395"/>
      <c r="AJ294" s="395"/>
      <c r="AK294" s="395"/>
      <c r="AL294" s="395"/>
      <c r="AM294" s="395"/>
      <c r="AN294" s="395"/>
      <c r="AO294" s="395"/>
      <c r="AP294" s="395"/>
      <c r="AQ294" s="395"/>
      <c r="AR294" s="395"/>
      <c r="AS294" s="395"/>
      <c r="AT294" s="395"/>
      <c r="AU294" s="395"/>
      <c r="AV294" s="395"/>
      <c r="AW294" s="395"/>
      <c r="AX294" s="395"/>
      <c r="AY294" s="395"/>
      <c r="AZ294" s="395"/>
      <c r="BA294" s="359"/>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9"/>
      <c r="BW294" s="394"/>
      <c r="BX294" s="394"/>
      <c r="BY294" s="394"/>
      <c r="BZ294" s="394"/>
      <c r="CA294" s="394"/>
      <c r="CB294" s="394"/>
      <c r="CC294" s="394"/>
      <c r="CD294" s="394"/>
      <c r="CE294" s="394"/>
      <c r="CF294" s="394"/>
      <c r="CG294" s="394"/>
      <c r="CH294" s="394"/>
      <c r="CI294" s="394"/>
      <c r="CJ294" s="394"/>
      <c r="CK294" s="394"/>
      <c r="CL294" s="394"/>
      <c r="CM294" s="394"/>
      <c r="CN294" s="394"/>
      <c r="CO294" s="394"/>
      <c r="CP294" s="394"/>
      <c r="CQ294" s="394"/>
      <c r="CR294" s="394"/>
      <c r="CS294" s="394"/>
      <c r="CT294" s="394"/>
      <c r="CU294" s="394"/>
      <c r="CV294" s="394"/>
      <c r="CW294" s="394"/>
      <c r="CX294" s="394"/>
      <c r="CY294" s="394"/>
      <c r="CZ294" s="394"/>
    </row>
    <row r="295" s="603" customFormat="true" ht="15" customHeight="true" x14ac:dyDescent="0.2">
      <c r="A295" s="604"/>
      <c r="B295" s="217"/>
      <c r="C295" s="216"/>
      <c r="W295" s="395"/>
      <c r="X295" s="395"/>
      <c r="Y295" s="395"/>
      <c r="Z295" s="395"/>
      <c r="AA295" s="395"/>
      <c r="AB295" s="395"/>
      <c r="AC295" s="395"/>
      <c r="AD295" s="395"/>
      <c r="AE295" s="395"/>
      <c r="AF295" s="395"/>
      <c r="AG295" s="395"/>
      <c r="AH295" s="395"/>
      <c r="AI295" s="395"/>
      <c r="AJ295" s="395"/>
      <c r="AK295" s="395"/>
      <c r="AL295" s="395"/>
      <c r="AM295" s="395"/>
      <c r="AN295" s="395"/>
      <c r="AO295" s="395"/>
      <c r="AP295" s="395"/>
      <c r="AQ295" s="395"/>
      <c r="AR295" s="395"/>
      <c r="AS295" s="395"/>
      <c r="AT295" s="395"/>
      <c r="AU295" s="395"/>
      <c r="AV295" s="395"/>
      <c r="AW295" s="395"/>
      <c r="AX295" s="395"/>
      <c r="AY295" s="395"/>
      <c r="AZ295" s="395"/>
      <c r="BA295" s="359"/>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9"/>
      <c r="BW295" s="394"/>
      <c r="BX295" s="394"/>
      <c r="BY295" s="394"/>
      <c r="BZ295" s="394"/>
      <c r="CA295" s="394"/>
      <c r="CB295" s="394"/>
      <c r="CC295" s="394"/>
      <c r="CD295" s="394"/>
      <c r="CE295" s="394"/>
      <c r="CF295" s="394"/>
      <c r="CG295" s="394"/>
      <c r="CH295" s="394"/>
      <c r="CI295" s="394"/>
      <c r="CJ295" s="394"/>
      <c r="CK295" s="394"/>
      <c r="CL295" s="394"/>
      <c r="CM295" s="394"/>
      <c r="CN295" s="394"/>
      <c r="CO295" s="394"/>
      <c r="CP295" s="394"/>
      <c r="CQ295" s="394"/>
      <c r="CR295" s="394"/>
      <c r="CS295" s="394"/>
      <c r="CT295" s="394"/>
      <c r="CU295" s="394"/>
      <c r="CV295" s="394"/>
      <c r="CW295" s="394"/>
      <c r="CX295" s="394"/>
      <c r="CY295" s="394"/>
      <c r="CZ295" s="394"/>
    </row>
    <row r="296" s="603" customFormat="true" ht="15" customHeight="true" x14ac:dyDescent="0.2">
      <c r="A296" s="604"/>
      <c r="B296" s="217"/>
      <c r="C296" s="216"/>
      <c r="W296" s="395"/>
      <c r="X296" s="395"/>
      <c r="Y296" s="395"/>
      <c r="Z296" s="395"/>
      <c r="AA296" s="395"/>
      <c r="AB296" s="395"/>
      <c r="AC296" s="395"/>
      <c r="AD296" s="395"/>
      <c r="AE296" s="395"/>
      <c r="AF296" s="395"/>
      <c r="AG296" s="395"/>
      <c r="AH296" s="395"/>
      <c r="AI296" s="395"/>
      <c r="AJ296" s="395"/>
      <c r="AK296" s="395"/>
      <c r="AL296" s="395"/>
      <c r="AM296" s="395"/>
      <c r="AN296" s="395"/>
      <c r="AO296" s="395"/>
      <c r="AP296" s="395"/>
      <c r="AQ296" s="395"/>
      <c r="AR296" s="395"/>
      <c r="AS296" s="395"/>
      <c r="AT296" s="395"/>
      <c r="AU296" s="395"/>
      <c r="AV296" s="395"/>
      <c r="AW296" s="395"/>
      <c r="AX296" s="395"/>
      <c r="AY296" s="395"/>
      <c r="AZ296" s="395"/>
      <c r="BA296" s="359"/>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9"/>
      <c r="BW296" s="394"/>
      <c r="BX296" s="394"/>
      <c r="BY296" s="394"/>
      <c r="BZ296" s="394"/>
      <c r="CA296" s="394"/>
      <c r="CB296" s="394"/>
      <c r="CC296" s="394"/>
      <c r="CD296" s="394"/>
      <c r="CE296" s="394"/>
      <c r="CF296" s="394"/>
      <c r="CG296" s="394"/>
      <c r="CH296" s="394"/>
      <c r="CI296" s="394"/>
      <c r="CJ296" s="394"/>
      <c r="CK296" s="394"/>
      <c r="CL296" s="394"/>
      <c r="CM296" s="394"/>
      <c r="CN296" s="394"/>
      <c r="CO296" s="394"/>
      <c r="CP296" s="394"/>
      <c r="CQ296" s="394"/>
      <c r="CR296" s="394"/>
      <c r="CS296" s="394"/>
      <c r="CT296" s="394"/>
      <c r="CU296" s="394"/>
      <c r="CV296" s="394"/>
      <c r="CW296" s="394"/>
      <c r="CX296" s="394"/>
      <c r="CY296" s="394"/>
      <c r="CZ296" s="394"/>
    </row>
    <row r="297" s="603" customFormat="true" ht="15" customHeight="true" x14ac:dyDescent="0.2">
      <c r="A297" s="604"/>
      <c r="B297" s="217"/>
      <c r="C297" s="216"/>
      <c r="W297" s="395"/>
      <c r="X297" s="395"/>
      <c r="Y297" s="395"/>
      <c r="Z297" s="395"/>
      <c r="AA297" s="395"/>
      <c r="AB297" s="395"/>
      <c r="AC297" s="395"/>
      <c r="AD297" s="395"/>
      <c r="AE297" s="395"/>
      <c r="AF297" s="395"/>
      <c r="AG297" s="395"/>
      <c r="AH297" s="395"/>
      <c r="AI297" s="395"/>
      <c r="AJ297" s="395"/>
      <c r="AK297" s="395"/>
      <c r="AL297" s="395"/>
      <c r="AM297" s="395"/>
      <c r="AN297" s="395"/>
      <c r="AO297" s="395"/>
      <c r="AP297" s="395"/>
      <c r="AQ297" s="395"/>
      <c r="AR297" s="395"/>
      <c r="AS297" s="395"/>
      <c r="AT297" s="395"/>
      <c r="AU297" s="395"/>
      <c r="AV297" s="395"/>
      <c r="AW297" s="395"/>
      <c r="AX297" s="395"/>
      <c r="AY297" s="395"/>
      <c r="AZ297" s="395"/>
      <c r="BA297" s="359"/>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9"/>
      <c r="BW297" s="394"/>
      <c r="BX297" s="394"/>
      <c r="BY297" s="394"/>
      <c r="BZ297" s="394"/>
      <c r="CA297" s="394"/>
      <c r="CB297" s="394"/>
      <c r="CC297" s="394"/>
      <c r="CD297" s="394"/>
      <c r="CE297" s="394"/>
      <c r="CF297" s="394"/>
      <c r="CG297" s="394"/>
      <c r="CH297" s="394"/>
      <c r="CI297" s="394"/>
      <c r="CJ297" s="394"/>
      <c r="CK297" s="394"/>
      <c r="CL297" s="394"/>
      <c r="CM297" s="394"/>
      <c r="CN297" s="394"/>
      <c r="CO297" s="394"/>
      <c r="CP297" s="394"/>
      <c r="CQ297" s="394"/>
      <c r="CR297" s="394"/>
      <c r="CS297" s="394"/>
      <c r="CT297" s="394"/>
      <c r="CU297" s="394"/>
      <c r="CV297" s="394"/>
      <c r="CW297" s="394"/>
      <c r="CX297" s="394"/>
      <c r="CY297" s="394"/>
      <c r="CZ297" s="394"/>
    </row>
    <row r="298" s="603" customFormat="true" ht="15" customHeight="true" x14ac:dyDescent="0.2">
      <c r="B298" s="602"/>
      <c r="W298" s="395"/>
      <c r="X298" s="395"/>
      <c r="Y298" s="395"/>
      <c r="Z298" s="395"/>
      <c r="AA298" s="395"/>
      <c r="AB298" s="395"/>
      <c r="AC298" s="395"/>
      <c r="AD298" s="395"/>
      <c r="AE298" s="395"/>
      <c r="AF298" s="395"/>
      <c r="AG298" s="395"/>
      <c r="AH298" s="395"/>
      <c r="AI298" s="395"/>
      <c r="AJ298" s="395"/>
      <c r="AK298" s="395"/>
      <c r="AL298" s="395"/>
      <c r="AM298" s="395"/>
      <c r="AN298" s="395"/>
      <c r="AO298" s="395"/>
      <c r="AP298" s="395"/>
      <c r="AQ298" s="395"/>
      <c r="AR298" s="395"/>
      <c r="AS298" s="395"/>
      <c r="AT298" s="395"/>
      <c r="AU298" s="395"/>
      <c r="AV298" s="395"/>
      <c r="AW298" s="395"/>
      <c r="AX298" s="395"/>
      <c r="AY298" s="395"/>
      <c r="AZ298" s="395"/>
      <c r="BA298" s="359"/>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9"/>
      <c r="BW298" s="394"/>
      <c r="BX298" s="394"/>
      <c r="BY298" s="394"/>
      <c r="BZ298" s="394"/>
      <c r="CA298" s="394"/>
      <c r="CB298" s="394"/>
      <c r="CC298" s="394"/>
      <c r="CD298" s="394"/>
      <c r="CE298" s="394"/>
      <c r="CF298" s="394"/>
      <c r="CG298" s="394"/>
      <c r="CH298" s="394"/>
      <c r="CI298" s="394"/>
      <c r="CJ298" s="394"/>
      <c r="CK298" s="394"/>
      <c r="CL298" s="394"/>
      <c r="CM298" s="394"/>
      <c r="CN298" s="394"/>
      <c r="CO298" s="394"/>
      <c r="CP298" s="394"/>
      <c r="CQ298" s="394"/>
      <c r="CR298" s="394"/>
      <c r="CS298" s="394"/>
      <c r="CT298" s="394"/>
      <c r="CU298" s="394"/>
      <c r="CV298" s="394"/>
      <c r="CW298" s="394"/>
      <c r="CX298" s="394"/>
      <c r="CY298" s="394"/>
      <c r="CZ298" s="394"/>
    </row>
    <row r="299" s="603" customFormat="true" ht="15" customHeight="true" x14ac:dyDescent="0.2">
      <c r="A299" s="564"/>
      <c r="B299" s="563"/>
      <c r="C299" s="564"/>
      <c r="D299" s="564"/>
      <c r="W299" s="395"/>
      <c r="X299" s="395"/>
      <c r="Y299" s="395"/>
      <c r="Z299" s="395"/>
      <c r="AA299" s="395"/>
      <c r="AB299" s="395"/>
      <c r="AC299" s="395"/>
      <c r="AD299" s="395"/>
      <c r="AE299" s="395"/>
      <c r="AF299" s="395"/>
      <c r="AG299" s="395"/>
      <c r="AH299" s="395"/>
      <c r="AI299" s="395"/>
      <c r="AJ299" s="395"/>
      <c r="AK299" s="395"/>
      <c r="AL299" s="395"/>
      <c r="AM299" s="395"/>
      <c r="AN299" s="395"/>
      <c r="AO299" s="395"/>
      <c r="AP299" s="395"/>
      <c r="AQ299" s="395"/>
      <c r="AR299" s="395"/>
      <c r="AS299" s="395"/>
      <c r="AT299" s="395"/>
      <c r="AU299" s="395"/>
      <c r="AV299" s="395"/>
      <c r="AW299" s="395"/>
      <c r="AX299" s="395"/>
      <c r="AY299" s="395"/>
      <c r="AZ299" s="395"/>
      <c r="BA299" s="359"/>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9"/>
      <c r="BW299" s="394"/>
      <c r="BX299" s="394"/>
      <c r="BY299" s="394"/>
      <c r="BZ299" s="394"/>
      <c r="CA299" s="394"/>
      <c r="CB299" s="394"/>
      <c r="CC299" s="394"/>
      <c r="CD299" s="394"/>
      <c r="CE299" s="394"/>
      <c r="CF299" s="394"/>
      <c r="CG299" s="394"/>
      <c r="CH299" s="394"/>
      <c r="CI299" s="394"/>
      <c r="CJ299" s="394"/>
      <c r="CK299" s="394"/>
      <c r="CL299" s="394"/>
      <c r="CM299" s="394"/>
      <c r="CN299" s="394"/>
      <c r="CO299" s="394"/>
      <c r="CP299" s="394"/>
      <c r="CQ299" s="394"/>
      <c r="CR299" s="394"/>
      <c r="CS299" s="394"/>
      <c r="CT299" s="394"/>
      <c r="CU299" s="394"/>
      <c r="CV299" s="394"/>
      <c r="CW299" s="394"/>
      <c r="CX299" s="394"/>
      <c r="CY299" s="394"/>
      <c r="CZ299" s="394"/>
    </row>
    <row r="300" s="603" customFormat="true" ht="15" customHeight="true" x14ac:dyDescent="0.2">
      <c r="A300" s="604"/>
      <c r="B300" s="217"/>
      <c r="C300" s="215"/>
      <c r="D300" s="215"/>
      <c r="W300" s="395"/>
      <c r="X300" s="395"/>
      <c r="Y300" s="395"/>
      <c r="Z300" s="395"/>
      <c r="AA300" s="395"/>
      <c r="AB300" s="395"/>
      <c r="AC300" s="395"/>
      <c r="AD300" s="395"/>
      <c r="AE300" s="395"/>
      <c r="AF300" s="395"/>
      <c r="AG300" s="395"/>
      <c r="AH300" s="395"/>
      <c r="AI300" s="395"/>
      <c r="AJ300" s="395"/>
      <c r="AK300" s="395"/>
      <c r="AL300" s="395"/>
      <c r="AM300" s="395"/>
      <c r="AN300" s="395"/>
      <c r="AO300" s="395"/>
      <c r="AP300" s="395"/>
      <c r="AQ300" s="395"/>
      <c r="AR300" s="395"/>
      <c r="AS300" s="395"/>
      <c r="AT300" s="395"/>
      <c r="AU300" s="395"/>
      <c r="AV300" s="395"/>
      <c r="AW300" s="395"/>
      <c r="AX300" s="395"/>
      <c r="AY300" s="395"/>
      <c r="AZ300" s="395"/>
      <c r="BA300" s="359"/>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9"/>
      <c r="BW300" s="394"/>
      <c r="BX300" s="394"/>
      <c r="BY300" s="394"/>
      <c r="BZ300" s="394"/>
      <c r="CA300" s="394"/>
      <c r="CB300" s="394"/>
      <c r="CC300" s="394"/>
      <c r="CD300" s="394"/>
      <c r="CE300" s="394"/>
      <c r="CF300" s="394"/>
      <c r="CG300" s="394"/>
      <c r="CH300" s="394"/>
      <c r="CI300" s="394"/>
      <c r="CJ300" s="394"/>
      <c r="CK300" s="394"/>
      <c r="CL300" s="394"/>
      <c r="CM300" s="394"/>
      <c r="CN300" s="394"/>
      <c r="CO300" s="394"/>
      <c r="CP300" s="394"/>
      <c r="CQ300" s="394"/>
      <c r="CR300" s="394"/>
      <c r="CS300" s="394"/>
      <c r="CT300" s="394"/>
      <c r="CU300" s="394"/>
      <c r="CV300" s="394"/>
      <c r="CW300" s="394"/>
      <c r="CX300" s="394"/>
      <c r="CY300" s="394"/>
      <c r="CZ300" s="394"/>
    </row>
    <row r="301" s="603" customFormat="true" ht="15" customHeight="true" x14ac:dyDescent="0.2">
      <c r="A301" s="604"/>
      <c r="B301" s="217"/>
      <c r="C301" s="215"/>
      <c r="D301" s="215"/>
      <c r="W301" s="395"/>
      <c r="X301" s="395"/>
      <c r="Y301" s="395"/>
      <c r="Z301" s="395"/>
      <c r="AA301" s="395"/>
      <c r="AB301" s="395"/>
      <c r="AC301" s="395"/>
      <c r="AD301" s="395"/>
      <c r="AE301" s="395"/>
      <c r="AF301" s="395"/>
      <c r="AG301" s="395"/>
      <c r="AH301" s="395"/>
      <c r="AI301" s="395"/>
      <c r="AJ301" s="395"/>
      <c r="AK301" s="395"/>
      <c r="AL301" s="395"/>
      <c r="AM301" s="395"/>
      <c r="AN301" s="395"/>
      <c r="AO301" s="395"/>
      <c r="AP301" s="395"/>
      <c r="AQ301" s="395"/>
      <c r="AR301" s="395"/>
      <c r="AS301" s="395"/>
      <c r="AT301" s="395"/>
      <c r="AU301" s="395"/>
      <c r="AV301" s="395"/>
      <c r="AW301" s="395"/>
      <c r="AX301" s="395"/>
      <c r="AY301" s="395"/>
      <c r="AZ301" s="395"/>
      <c r="BA301" s="359"/>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9"/>
      <c r="BW301" s="394"/>
      <c r="BX301" s="394"/>
      <c r="BY301" s="394"/>
      <c r="BZ301" s="394"/>
      <c r="CA301" s="394"/>
      <c r="CB301" s="394"/>
      <c r="CC301" s="394"/>
      <c r="CD301" s="394"/>
      <c r="CE301" s="394"/>
      <c r="CF301" s="394"/>
      <c r="CG301" s="394"/>
      <c r="CH301" s="394"/>
      <c r="CI301" s="394"/>
      <c r="CJ301" s="394"/>
      <c r="CK301" s="394"/>
      <c r="CL301" s="394"/>
      <c r="CM301" s="394"/>
      <c r="CN301" s="394"/>
      <c r="CO301" s="394"/>
      <c r="CP301" s="394"/>
      <c r="CQ301" s="394"/>
      <c r="CR301" s="394"/>
      <c r="CS301" s="394"/>
      <c r="CT301" s="394"/>
      <c r="CU301" s="394"/>
      <c r="CV301" s="394"/>
      <c r="CW301" s="394"/>
      <c r="CX301" s="394"/>
      <c r="CY301" s="394"/>
      <c r="CZ301" s="394"/>
    </row>
    <row r="302" s="603" customFormat="true" ht="15" customHeight="true" x14ac:dyDescent="0.2">
      <c r="A302" s="604"/>
      <c r="B302" s="217"/>
      <c r="C302" s="215"/>
      <c r="D302" s="215"/>
      <c r="W302" s="395"/>
      <c r="X302" s="395"/>
      <c r="Y302" s="395"/>
      <c r="Z302" s="395"/>
      <c r="AA302" s="395"/>
      <c r="AB302" s="395"/>
      <c r="AC302" s="395"/>
      <c r="AD302" s="395"/>
      <c r="AE302" s="395"/>
      <c r="AF302" s="395"/>
      <c r="AG302" s="395"/>
      <c r="AH302" s="395"/>
      <c r="AI302" s="395"/>
      <c r="AJ302" s="395"/>
      <c r="AK302" s="395"/>
      <c r="AL302" s="395"/>
      <c r="AM302" s="395"/>
      <c r="AN302" s="395"/>
      <c r="AO302" s="395"/>
      <c r="AP302" s="395"/>
      <c r="AQ302" s="395"/>
      <c r="AR302" s="395"/>
      <c r="AS302" s="395"/>
      <c r="AT302" s="395"/>
      <c r="AU302" s="395"/>
      <c r="AV302" s="395"/>
      <c r="AW302" s="395"/>
      <c r="AX302" s="395"/>
      <c r="AY302" s="395"/>
      <c r="AZ302" s="395"/>
      <c r="BA302" s="359"/>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9"/>
      <c r="BW302" s="394"/>
      <c r="BX302" s="394"/>
      <c r="BY302" s="394"/>
      <c r="BZ302" s="394"/>
      <c r="CA302" s="394"/>
      <c r="CB302" s="394"/>
      <c r="CC302" s="394"/>
      <c r="CD302" s="394"/>
      <c r="CE302" s="394"/>
      <c r="CF302" s="394"/>
      <c r="CG302" s="394"/>
      <c r="CH302" s="394"/>
      <c r="CI302" s="394"/>
      <c r="CJ302" s="394"/>
      <c r="CK302" s="394"/>
      <c r="CL302" s="394"/>
      <c r="CM302" s="394"/>
      <c r="CN302" s="394"/>
      <c r="CO302" s="394"/>
      <c r="CP302" s="394"/>
      <c r="CQ302" s="394"/>
      <c r="CR302" s="394"/>
      <c r="CS302" s="394"/>
      <c r="CT302" s="394"/>
      <c r="CU302" s="394"/>
      <c r="CV302" s="394"/>
      <c r="CW302" s="394"/>
      <c r="CX302" s="394"/>
      <c r="CY302" s="394"/>
      <c r="CZ302" s="394"/>
    </row>
    <row r="303" s="603" customFormat="true" ht="15" customHeight="true" x14ac:dyDescent="0.2">
      <c r="A303" s="604"/>
      <c r="B303" s="217"/>
      <c r="C303" s="216"/>
      <c r="D303" s="216"/>
      <c r="W303" s="395"/>
      <c r="X303" s="395"/>
      <c r="Y303" s="395"/>
      <c r="Z303" s="395"/>
      <c r="AA303" s="395"/>
      <c r="AB303" s="395"/>
      <c r="AC303" s="395"/>
      <c r="AD303" s="395"/>
      <c r="AE303" s="395"/>
      <c r="AF303" s="395"/>
      <c r="AG303" s="395"/>
      <c r="AH303" s="395"/>
      <c r="AI303" s="395"/>
      <c r="AJ303" s="395"/>
      <c r="AK303" s="395"/>
      <c r="AL303" s="395"/>
      <c r="AM303" s="395"/>
      <c r="AN303" s="395"/>
      <c r="AO303" s="395"/>
      <c r="AP303" s="395"/>
      <c r="AQ303" s="395"/>
      <c r="AR303" s="395"/>
      <c r="AS303" s="395"/>
      <c r="AT303" s="395"/>
      <c r="AU303" s="395"/>
      <c r="AV303" s="395"/>
      <c r="AW303" s="395"/>
      <c r="AX303" s="395"/>
      <c r="AY303" s="395"/>
      <c r="AZ303" s="395"/>
      <c r="BA303" s="359"/>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9"/>
      <c r="BW303" s="394"/>
      <c r="BX303" s="394"/>
      <c r="BY303" s="394"/>
      <c r="BZ303" s="394"/>
      <c r="CA303" s="394"/>
      <c r="CB303" s="394"/>
      <c r="CC303" s="394"/>
      <c r="CD303" s="394"/>
      <c r="CE303" s="394"/>
      <c r="CF303" s="394"/>
      <c r="CG303" s="394"/>
      <c r="CH303" s="394"/>
      <c r="CI303" s="394"/>
      <c r="CJ303" s="394"/>
      <c r="CK303" s="394"/>
      <c r="CL303" s="394"/>
      <c r="CM303" s="394"/>
      <c r="CN303" s="394"/>
      <c r="CO303" s="394"/>
      <c r="CP303" s="394"/>
      <c r="CQ303" s="394"/>
      <c r="CR303" s="394"/>
      <c r="CS303" s="394"/>
      <c r="CT303" s="394"/>
      <c r="CU303" s="394"/>
      <c r="CV303" s="394"/>
      <c r="CW303" s="394"/>
      <c r="CX303" s="394"/>
      <c r="CY303" s="394"/>
      <c r="CZ303" s="394"/>
    </row>
    <row r="304" s="603" customFormat="true" ht="15" customHeight="true" x14ac:dyDescent="0.2">
      <c r="A304" s="604"/>
      <c r="B304" s="217"/>
      <c r="C304" s="216"/>
      <c r="D304" s="216"/>
      <c r="W304" s="395"/>
      <c r="X304" s="395"/>
      <c r="Y304" s="395"/>
      <c r="Z304" s="395"/>
      <c r="AA304" s="395"/>
      <c r="AB304" s="395"/>
      <c r="AC304" s="395"/>
      <c r="AD304" s="395"/>
      <c r="AE304" s="395"/>
      <c r="AF304" s="395"/>
      <c r="AG304" s="395"/>
      <c r="AH304" s="395"/>
      <c r="AI304" s="395"/>
      <c r="AJ304" s="395"/>
      <c r="AK304" s="395"/>
      <c r="AL304" s="395"/>
      <c r="AM304" s="395"/>
      <c r="AN304" s="395"/>
      <c r="AO304" s="395"/>
      <c r="AP304" s="395"/>
      <c r="AQ304" s="395"/>
      <c r="AR304" s="395"/>
      <c r="AS304" s="395"/>
      <c r="AT304" s="395"/>
      <c r="AU304" s="395"/>
      <c r="AV304" s="395"/>
      <c r="AW304" s="395"/>
      <c r="AX304" s="395"/>
      <c r="AY304" s="395"/>
      <c r="AZ304" s="395"/>
      <c r="BA304" s="359"/>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9"/>
      <c r="BW304" s="394"/>
      <c r="BX304" s="394"/>
      <c r="BY304" s="394"/>
      <c r="BZ304" s="394"/>
      <c r="CA304" s="394"/>
      <c r="CB304" s="394"/>
      <c r="CC304" s="394"/>
      <c r="CD304" s="394"/>
      <c r="CE304" s="394"/>
      <c r="CF304" s="394"/>
      <c r="CG304" s="394"/>
      <c r="CH304" s="394"/>
      <c r="CI304" s="394"/>
      <c r="CJ304" s="394"/>
      <c r="CK304" s="394"/>
      <c r="CL304" s="394"/>
      <c r="CM304" s="394"/>
      <c r="CN304" s="394"/>
      <c r="CO304" s="394"/>
      <c r="CP304" s="394"/>
      <c r="CQ304" s="394"/>
      <c r="CR304" s="394"/>
      <c r="CS304" s="394"/>
      <c r="CT304" s="394"/>
      <c r="CU304" s="394"/>
      <c r="CV304" s="394"/>
      <c r="CW304" s="394"/>
      <c r="CX304" s="394"/>
      <c r="CY304" s="394"/>
      <c r="CZ304" s="394"/>
    </row>
    <row r="305" s="603" customFormat="true" ht="15" customHeight="true" x14ac:dyDescent="0.2">
      <c r="A305" s="604"/>
      <c r="B305" s="217"/>
      <c r="C305" s="216"/>
      <c r="D305" s="216"/>
      <c r="W305" s="395"/>
      <c r="X305" s="395"/>
      <c r="Y305" s="395"/>
      <c r="Z305" s="395"/>
      <c r="AA305" s="395"/>
      <c r="AB305" s="395"/>
      <c r="AC305" s="395"/>
      <c r="AD305" s="395"/>
      <c r="AE305" s="395"/>
      <c r="AF305" s="395"/>
      <c r="AG305" s="395"/>
      <c r="AH305" s="395"/>
      <c r="AI305" s="395"/>
      <c r="AJ305" s="395"/>
      <c r="AK305" s="395"/>
      <c r="AL305" s="395"/>
      <c r="AM305" s="395"/>
      <c r="AN305" s="395"/>
      <c r="AO305" s="395"/>
      <c r="AP305" s="395"/>
      <c r="AQ305" s="395"/>
      <c r="AR305" s="395"/>
      <c r="AS305" s="395"/>
      <c r="AT305" s="395"/>
      <c r="AU305" s="395"/>
      <c r="AV305" s="395"/>
      <c r="AW305" s="395"/>
      <c r="AX305" s="395"/>
      <c r="AY305" s="395"/>
      <c r="AZ305" s="395"/>
      <c r="BA305" s="359"/>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9"/>
      <c r="BW305" s="394"/>
      <c r="BX305" s="394"/>
      <c r="BY305" s="394"/>
      <c r="BZ305" s="394"/>
      <c r="CA305" s="394"/>
      <c r="CB305" s="394"/>
      <c r="CC305" s="394"/>
      <c r="CD305" s="394"/>
      <c r="CE305" s="394"/>
      <c r="CF305" s="394"/>
      <c r="CG305" s="394"/>
      <c r="CH305" s="394"/>
      <c r="CI305" s="394"/>
      <c r="CJ305" s="394"/>
      <c r="CK305" s="394"/>
      <c r="CL305" s="394"/>
      <c r="CM305" s="394"/>
      <c r="CN305" s="394"/>
      <c r="CO305" s="394"/>
      <c r="CP305" s="394"/>
      <c r="CQ305" s="394"/>
      <c r="CR305" s="394"/>
      <c r="CS305" s="394"/>
      <c r="CT305" s="394"/>
      <c r="CU305" s="394"/>
      <c r="CV305" s="394"/>
      <c r="CW305" s="394"/>
      <c r="CX305" s="394"/>
      <c r="CY305" s="394"/>
      <c r="CZ305" s="394"/>
    </row>
    <row r="306" s="603" customFormat="true" ht="15" customHeight="true" x14ac:dyDescent="0.2">
      <c r="B306" s="602"/>
      <c r="W306" s="395"/>
      <c r="X306" s="395"/>
      <c r="Y306" s="395"/>
      <c r="Z306" s="395"/>
      <c r="AA306" s="395"/>
      <c r="AB306" s="395"/>
      <c r="AC306" s="395"/>
      <c r="AD306" s="395"/>
      <c r="AE306" s="395"/>
      <c r="AF306" s="395"/>
      <c r="AG306" s="395"/>
      <c r="AH306" s="395"/>
      <c r="AI306" s="395"/>
      <c r="AJ306" s="395"/>
      <c r="AK306" s="395"/>
      <c r="AL306" s="395"/>
      <c r="AM306" s="395"/>
      <c r="AN306" s="395"/>
      <c r="AO306" s="395"/>
      <c r="AP306" s="395"/>
      <c r="AQ306" s="395"/>
      <c r="AR306" s="395"/>
      <c r="AS306" s="395"/>
      <c r="AT306" s="395"/>
      <c r="AU306" s="395"/>
      <c r="AV306" s="395"/>
      <c r="AW306" s="395"/>
      <c r="AX306" s="395"/>
      <c r="AY306" s="395"/>
      <c r="AZ306" s="395"/>
      <c r="BA306" s="359"/>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9"/>
      <c r="BW306" s="394"/>
      <c r="BX306" s="394"/>
      <c r="BY306" s="394"/>
      <c r="BZ306" s="394"/>
      <c r="CA306" s="394"/>
      <c r="CB306" s="394"/>
      <c r="CC306" s="394"/>
      <c r="CD306" s="394"/>
      <c r="CE306" s="394"/>
      <c r="CF306" s="394"/>
      <c r="CG306" s="394"/>
      <c r="CH306" s="394"/>
      <c r="CI306" s="394"/>
      <c r="CJ306" s="394"/>
      <c r="CK306" s="394"/>
      <c r="CL306" s="394"/>
      <c r="CM306" s="394"/>
      <c r="CN306" s="394"/>
      <c r="CO306" s="394"/>
      <c r="CP306" s="394"/>
      <c r="CQ306" s="394"/>
      <c r="CR306" s="394"/>
      <c r="CS306" s="394"/>
      <c r="CT306" s="394"/>
      <c r="CU306" s="394"/>
      <c r="CV306" s="394"/>
      <c r="CW306" s="394"/>
      <c r="CX306" s="394"/>
      <c r="CY306" s="394"/>
      <c r="CZ306" s="394"/>
    </row>
    <row r="307" s="603" customFormat="true" ht="15" customHeight="true" x14ac:dyDescent="0.2">
      <c r="B307" s="602"/>
      <c r="W307" s="395"/>
      <c r="X307" s="395"/>
      <c r="Y307" s="395"/>
      <c r="Z307" s="395"/>
      <c r="AA307" s="395"/>
      <c r="AB307" s="395"/>
      <c r="AC307" s="395"/>
      <c r="AD307" s="395"/>
      <c r="AE307" s="395"/>
      <c r="AF307" s="395"/>
      <c r="AG307" s="395"/>
      <c r="AH307" s="395"/>
      <c r="AI307" s="395"/>
      <c r="AJ307" s="395"/>
      <c r="AK307" s="395"/>
      <c r="AL307" s="395"/>
      <c r="AM307" s="395"/>
      <c r="AN307" s="395"/>
      <c r="AO307" s="395"/>
      <c r="AP307" s="395"/>
      <c r="AQ307" s="395"/>
      <c r="AR307" s="395"/>
      <c r="AS307" s="395"/>
      <c r="AT307" s="395"/>
      <c r="AU307" s="395"/>
      <c r="AV307" s="395"/>
      <c r="AW307" s="395"/>
      <c r="AX307" s="395"/>
      <c r="AY307" s="395"/>
      <c r="AZ307" s="395"/>
      <c r="BA307" s="359"/>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9"/>
      <c r="BW307" s="394"/>
      <c r="BX307" s="394"/>
      <c r="BY307" s="394"/>
      <c r="BZ307" s="394"/>
      <c r="CA307" s="394"/>
      <c r="CB307" s="394"/>
      <c r="CC307" s="394"/>
      <c r="CD307" s="394"/>
      <c r="CE307" s="394"/>
      <c r="CF307" s="394"/>
      <c r="CG307" s="394"/>
      <c r="CH307" s="394"/>
      <c r="CI307" s="394"/>
      <c r="CJ307" s="394"/>
      <c r="CK307" s="394"/>
      <c r="CL307" s="394"/>
      <c r="CM307" s="394"/>
      <c r="CN307" s="394"/>
      <c r="CO307" s="394"/>
      <c r="CP307" s="394"/>
      <c r="CQ307" s="394"/>
      <c r="CR307" s="394"/>
      <c r="CS307" s="394"/>
      <c r="CT307" s="394"/>
      <c r="CU307" s="394"/>
      <c r="CV307" s="394"/>
      <c r="CW307" s="394"/>
      <c r="CX307" s="394"/>
      <c r="CY307" s="394"/>
      <c r="CZ307" s="394"/>
    </row>
    <row r="308" s="603" customFormat="true" ht="15" customHeight="true" x14ac:dyDescent="0.2">
      <c r="B308" s="602"/>
      <c r="W308" s="395"/>
      <c r="X308" s="395"/>
      <c r="Y308" s="395"/>
      <c r="Z308" s="395"/>
      <c r="AA308" s="395"/>
      <c r="AB308" s="395"/>
      <c r="AC308" s="395"/>
      <c r="AD308" s="395"/>
      <c r="AE308" s="395"/>
      <c r="AF308" s="395"/>
      <c r="AG308" s="395"/>
      <c r="AH308" s="395"/>
      <c r="AI308" s="395"/>
      <c r="AJ308" s="395"/>
      <c r="AK308" s="395"/>
      <c r="AL308" s="395"/>
      <c r="AM308" s="395"/>
      <c r="AN308" s="395"/>
      <c r="AO308" s="395"/>
      <c r="AP308" s="395"/>
      <c r="AQ308" s="395"/>
      <c r="AR308" s="395"/>
      <c r="AS308" s="395"/>
      <c r="AT308" s="395"/>
      <c r="AU308" s="395"/>
      <c r="AV308" s="395"/>
      <c r="AW308" s="395"/>
      <c r="AX308" s="395"/>
      <c r="AY308" s="395"/>
      <c r="AZ308" s="395"/>
      <c r="BA308" s="359"/>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9"/>
      <c r="BW308" s="394"/>
      <c r="BX308" s="394"/>
      <c r="BY308" s="394"/>
      <c r="BZ308" s="394"/>
      <c r="CA308" s="394"/>
      <c r="CB308" s="394"/>
      <c r="CC308" s="394"/>
      <c r="CD308" s="394"/>
      <c r="CE308" s="394"/>
      <c r="CF308" s="394"/>
      <c r="CG308" s="394"/>
      <c r="CH308" s="394"/>
      <c r="CI308" s="394"/>
      <c r="CJ308" s="394"/>
      <c r="CK308" s="394"/>
      <c r="CL308" s="394"/>
      <c r="CM308" s="394"/>
      <c r="CN308" s="394"/>
      <c r="CO308" s="394"/>
      <c r="CP308" s="394"/>
      <c r="CQ308" s="394"/>
      <c r="CR308" s="394"/>
      <c r="CS308" s="394"/>
      <c r="CT308" s="394"/>
      <c r="CU308" s="394"/>
      <c r="CV308" s="394"/>
      <c r="CW308" s="394"/>
      <c r="CX308" s="394"/>
      <c r="CY308" s="394"/>
      <c r="CZ308" s="394"/>
    </row>
    <row r="309" s="603" customFormat="true" ht="15" customHeight="true" x14ac:dyDescent="0.2">
      <c r="B309" s="602"/>
      <c r="W309" s="395"/>
      <c r="X309" s="395"/>
      <c r="Y309" s="395"/>
      <c r="Z309" s="395"/>
      <c r="AA309" s="395"/>
      <c r="AB309" s="395"/>
      <c r="AC309" s="395"/>
      <c r="AD309" s="395"/>
      <c r="AE309" s="395"/>
      <c r="AF309" s="395"/>
      <c r="AG309" s="395"/>
      <c r="AH309" s="395"/>
      <c r="AI309" s="395"/>
      <c r="AJ309" s="395"/>
      <c r="AK309" s="395"/>
      <c r="AL309" s="395"/>
      <c r="AM309" s="395"/>
      <c r="AN309" s="395"/>
      <c r="AO309" s="395"/>
      <c r="AP309" s="395"/>
      <c r="AQ309" s="395"/>
      <c r="AR309" s="395"/>
      <c r="AS309" s="395"/>
      <c r="AT309" s="395"/>
      <c r="AU309" s="395"/>
      <c r="AV309" s="395"/>
      <c r="AW309" s="395"/>
      <c r="AX309" s="395"/>
      <c r="AY309" s="395"/>
      <c r="AZ309" s="395"/>
      <c r="BA309" s="359"/>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9"/>
      <c r="BW309" s="394"/>
      <c r="BX309" s="394"/>
      <c r="BY309" s="394"/>
      <c r="BZ309" s="394"/>
      <c r="CA309" s="394"/>
      <c r="CB309" s="394"/>
      <c r="CC309" s="394"/>
      <c r="CD309" s="394"/>
      <c r="CE309" s="394"/>
      <c r="CF309" s="394"/>
      <c r="CG309" s="394"/>
      <c r="CH309" s="394"/>
      <c r="CI309" s="394"/>
      <c r="CJ309" s="394"/>
      <c r="CK309" s="394"/>
      <c r="CL309" s="394"/>
      <c r="CM309" s="394"/>
      <c r="CN309" s="394"/>
      <c r="CO309" s="394"/>
      <c r="CP309" s="394"/>
      <c r="CQ309" s="394"/>
      <c r="CR309" s="394"/>
      <c r="CS309" s="394"/>
      <c r="CT309" s="394"/>
      <c r="CU309" s="394"/>
      <c r="CV309" s="394"/>
      <c r="CW309" s="394"/>
      <c r="CX309" s="394"/>
      <c r="CY309" s="394"/>
      <c r="CZ309" s="394"/>
    </row>
    <row r="310" s="603" customFormat="true" ht="15" customHeight="true" x14ac:dyDescent="0.2">
      <c r="B310" s="602"/>
      <c r="W310" s="395"/>
      <c r="X310" s="395"/>
      <c r="Y310" s="395"/>
      <c r="Z310" s="395"/>
      <c r="AA310" s="395"/>
      <c r="AB310" s="395"/>
      <c r="AC310" s="395"/>
      <c r="AD310" s="395"/>
      <c r="AE310" s="395"/>
      <c r="AF310" s="395"/>
      <c r="AG310" s="395"/>
      <c r="AH310" s="395"/>
      <c r="AI310" s="395"/>
      <c r="AJ310" s="395"/>
      <c r="AK310" s="395"/>
      <c r="AL310" s="395"/>
      <c r="AM310" s="395"/>
      <c r="AN310" s="395"/>
      <c r="AO310" s="395"/>
      <c r="AP310" s="395"/>
      <c r="AQ310" s="395"/>
      <c r="AR310" s="395"/>
      <c r="AS310" s="395"/>
      <c r="AT310" s="395"/>
      <c r="AU310" s="395"/>
      <c r="AV310" s="395"/>
      <c r="AW310" s="395"/>
      <c r="AX310" s="395"/>
      <c r="AY310" s="395"/>
      <c r="AZ310" s="395"/>
      <c r="BA310" s="359"/>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9"/>
      <c r="BW310" s="394"/>
      <c r="BX310" s="394"/>
      <c r="BY310" s="394"/>
      <c r="BZ310" s="394"/>
      <c r="CA310" s="394"/>
      <c r="CB310" s="394"/>
      <c r="CC310" s="394"/>
      <c r="CD310" s="394"/>
      <c r="CE310" s="394"/>
      <c r="CF310" s="394"/>
      <c r="CG310" s="394"/>
      <c r="CH310" s="394"/>
      <c r="CI310" s="394"/>
      <c r="CJ310" s="394"/>
      <c r="CK310" s="394"/>
      <c r="CL310" s="394"/>
      <c r="CM310" s="394"/>
      <c r="CN310" s="394"/>
      <c r="CO310" s="394"/>
      <c r="CP310" s="394"/>
      <c r="CQ310" s="394"/>
      <c r="CR310" s="394"/>
      <c r="CS310" s="394"/>
      <c r="CT310" s="394"/>
      <c r="CU310" s="394"/>
      <c r="CV310" s="394"/>
      <c r="CW310" s="394"/>
      <c r="CX310" s="394"/>
      <c r="CY310" s="394"/>
      <c r="CZ310" s="394"/>
    </row>
    <row r="311" s="603" customFormat="true" ht="15" customHeight="true" x14ac:dyDescent="0.2">
      <c r="B311" s="602"/>
      <c r="W311" s="395"/>
      <c r="X311" s="395"/>
      <c r="Y311" s="395"/>
      <c r="Z311" s="395"/>
      <c r="AA311" s="395"/>
      <c r="AB311" s="395"/>
      <c r="AC311" s="395"/>
      <c r="AD311" s="395"/>
      <c r="AE311" s="395"/>
      <c r="AF311" s="395"/>
      <c r="AG311" s="395"/>
      <c r="AH311" s="395"/>
      <c r="AI311" s="395"/>
      <c r="AJ311" s="395"/>
      <c r="AK311" s="395"/>
      <c r="AL311" s="395"/>
      <c r="AM311" s="395"/>
      <c r="AN311" s="395"/>
      <c r="AO311" s="395"/>
      <c r="AP311" s="395"/>
      <c r="AQ311" s="395"/>
      <c r="AR311" s="395"/>
      <c r="AS311" s="395"/>
      <c r="AT311" s="395"/>
      <c r="AU311" s="395"/>
      <c r="AV311" s="395"/>
      <c r="AW311" s="395"/>
      <c r="AX311" s="395"/>
      <c r="AY311" s="395"/>
      <c r="AZ311" s="395"/>
      <c r="BA311" s="359"/>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9"/>
      <c r="BW311" s="394"/>
      <c r="BX311" s="394"/>
      <c r="BY311" s="394"/>
      <c r="BZ311" s="394"/>
      <c r="CA311" s="394"/>
      <c r="CB311" s="394"/>
      <c r="CC311" s="394"/>
      <c r="CD311" s="394"/>
      <c r="CE311" s="394"/>
      <c r="CF311" s="394"/>
      <c r="CG311" s="394"/>
      <c r="CH311" s="394"/>
      <c r="CI311" s="394"/>
      <c r="CJ311" s="394"/>
      <c r="CK311" s="394"/>
      <c r="CL311" s="394"/>
      <c r="CM311" s="394"/>
      <c r="CN311" s="394"/>
      <c r="CO311" s="394"/>
      <c r="CP311" s="394"/>
      <c r="CQ311" s="394"/>
      <c r="CR311" s="394"/>
      <c r="CS311" s="394"/>
      <c r="CT311" s="394"/>
      <c r="CU311" s="394"/>
      <c r="CV311" s="394"/>
      <c r="CW311" s="394"/>
      <c r="CX311" s="394"/>
      <c r="CY311" s="394"/>
      <c r="CZ311" s="394"/>
    </row>
    <row r="312" s="603" customFormat="true" ht="15" customHeight="true" x14ac:dyDescent="0.2">
      <c r="B312" s="602"/>
      <c r="W312" s="395"/>
      <c r="X312" s="395"/>
      <c r="Y312" s="395"/>
      <c r="Z312" s="395"/>
      <c r="AA312" s="395"/>
      <c r="AB312" s="395"/>
      <c r="AC312" s="395"/>
      <c r="AD312" s="395"/>
      <c r="AE312" s="395"/>
      <c r="AF312" s="395"/>
      <c r="AG312" s="395"/>
      <c r="AH312" s="395"/>
      <c r="AI312" s="395"/>
      <c r="AJ312" s="395"/>
      <c r="AK312" s="395"/>
      <c r="AL312" s="395"/>
      <c r="AM312" s="395"/>
      <c r="AN312" s="395"/>
      <c r="AO312" s="395"/>
      <c r="AP312" s="395"/>
      <c r="AQ312" s="395"/>
      <c r="AR312" s="395"/>
      <c r="AS312" s="395"/>
      <c r="AT312" s="395"/>
      <c r="AU312" s="395"/>
      <c r="AV312" s="395"/>
      <c r="AW312" s="395"/>
      <c r="AX312" s="395"/>
      <c r="AY312" s="395"/>
      <c r="AZ312" s="395"/>
      <c r="BA312" s="359"/>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9"/>
      <c r="BW312" s="394"/>
      <c r="BX312" s="394"/>
      <c r="BY312" s="394"/>
      <c r="BZ312" s="394"/>
      <c r="CA312" s="394"/>
      <c r="CB312" s="394"/>
      <c r="CC312" s="394"/>
      <c r="CD312" s="394"/>
      <c r="CE312" s="394"/>
      <c r="CF312" s="394"/>
      <c r="CG312" s="394"/>
      <c r="CH312" s="394"/>
      <c r="CI312" s="394"/>
      <c r="CJ312" s="394"/>
      <c r="CK312" s="394"/>
      <c r="CL312" s="394"/>
      <c r="CM312" s="394"/>
      <c r="CN312" s="394"/>
      <c r="CO312" s="394"/>
      <c r="CP312" s="394"/>
      <c r="CQ312" s="394"/>
      <c r="CR312" s="394"/>
      <c r="CS312" s="394"/>
      <c r="CT312" s="394"/>
      <c r="CU312" s="394"/>
      <c r="CV312" s="394"/>
      <c r="CW312" s="394"/>
      <c r="CX312" s="394"/>
      <c r="CY312" s="394"/>
      <c r="CZ312" s="394"/>
    </row>
    <row r="313" s="603" customFormat="true" ht="15" customHeight="true" x14ac:dyDescent="0.2">
      <c r="B313" s="602"/>
      <c r="W313" s="395"/>
      <c r="X313" s="395"/>
      <c r="Y313" s="395"/>
      <c r="Z313" s="395"/>
      <c r="AA313" s="395"/>
      <c r="AB313" s="395"/>
      <c r="AC313" s="395"/>
      <c r="AD313" s="395"/>
      <c r="AE313" s="395"/>
      <c r="AF313" s="395"/>
      <c r="AG313" s="395"/>
      <c r="AH313" s="395"/>
      <c r="AI313" s="395"/>
      <c r="AJ313" s="395"/>
      <c r="AK313" s="395"/>
      <c r="AL313" s="395"/>
      <c r="AM313" s="395"/>
      <c r="AN313" s="395"/>
      <c r="AO313" s="395"/>
      <c r="AP313" s="395"/>
      <c r="AQ313" s="395"/>
      <c r="AR313" s="395"/>
      <c r="AS313" s="395"/>
      <c r="AT313" s="395"/>
      <c r="AU313" s="395"/>
      <c r="AV313" s="395"/>
      <c r="AW313" s="395"/>
      <c r="AX313" s="395"/>
      <c r="AY313" s="395"/>
      <c r="AZ313" s="395"/>
      <c r="BA313" s="359"/>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9"/>
      <c r="BW313" s="394"/>
      <c r="BX313" s="394"/>
      <c r="BY313" s="394"/>
      <c r="BZ313" s="394"/>
      <c r="CA313" s="394"/>
      <c r="CB313" s="394"/>
      <c r="CC313" s="394"/>
      <c r="CD313" s="394"/>
      <c r="CE313" s="394"/>
      <c r="CF313" s="394"/>
      <c r="CG313" s="394"/>
      <c r="CH313" s="394"/>
      <c r="CI313" s="394"/>
      <c r="CJ313" s="394"/>
      <c r="CK313" s="394"/>
      <c r="CL313" s="394"/>
      <c r="CM313" s="394"/>
      <c r="CN313" s="394"/>
      <c r="CO313" s="394"/>
      <c r="CP313" s="394"/>
      <c r="CQ313" s="394"/>
      <c r="CR313" s="394"/>
      <c r="CS313" s="394"/>
      <c r="CT313" s="394"/>
      <c r="CU313" s="394"/>
      <c r="CV313" s="394"/>
      <c r="CW313" s="394"/>
      <c r="CX313" s="394"/>
      <c r="CY313" s="394"/>
      <c r="CZ313" s="394"/>
    </row>
    <row r="314" s="603" customFormat="true" ht="15" customHeight="true" x14ac:dyDescent="0.2">
      <c r="B314" s="602"/>
      <c r="W314" s="395"/>
      <c r="X314" s="395"/>
      <c r="Y314" s="395"/>
      <c r="Z314" s="395"/>
      <c r="AA314" s="395"/>
      <c r="AB314" s="395"/>
      <c r="AC314" s="395"/>
      <c r="AD314" s="395"/>
      <c r="AE314" s="395"/>
      <c r="AF314" s="395"/>
      <c r="AG314" s="395"/>
      <c r="AH314" s="395"/>
      <c r="AI314" s="395"/>
      <c r="AJ314" s="395"/>
      <c r="AK314" s="395"/>
      <c r="AL314" s="395"/>
      <c r="AM314" s="395"/>
      <c r="AN314" s="395"/>
      <c r="AO314" s="395"/>
      <c r="AP314" s="395"/>
      <c r="AQ314" s="395"/>
      <c r="AR314" s="395"/>
      <c r="AS314" s="395"/>
      <c r="AT314" s="395"/>
      <c r="AU314" s="395"/>
      <c r="AV314" s="395"/>
      <c r="AW314" s="395"/>
      <c r="AX314" s="395"/>
      <c r="AY314" s="395"/>
      <c r="AZ314" s="395"/>
      <c r="BA314" s="359"/>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9"/>
      <c r="BW314" s="394"/>
      <c r="BX314" s="394"/>
      <c r="BY314" s="394"/>
      <c r="BZ314" s="394"/>
      <c r="CA314" s="394"/>
      <c r="CB314" s="394"/>
      <c r="CC314" s="394"/>
      <c r="CD314" s="394"/>
      <c r="CE314" s="394"/>
      <c r="CF314" s="394"/>
      <c r="CG314" s="394"/>
      <c r="CH314" s="394"/>
      <c r="CI314" s="394"/>
      <c r="CJ314" s="394"/>
      <c r="CK314" s="394"/>
      <c r="CL314" s="394"/>
      <c r="CM314" s="394"/>
      <c r="CN314" s="394"/>
      <c r="CO314" s="394"/>
      <c r="CP314" s="394"/>
      <c r="CQ314" s="394"/>
      <c r="CR314" s="394"/>
      <c r="CS314" s="394"/>
      <c r="CT314" s="394"/>
      <c r="CU314" s="394"/>
      <c r="CV314" s="394"/>
      <c r="CW314" s="394"/>
      <c r="CX314" s="394"/>
      <c r="CY314" s="394"/>
      <c r="CZ314" s="394"/>
    </row>
    <row r="315" s="603" customFormat="true" ht="15" customHeight="true" x14ac:dyDescent="0.2">
      <c r="B315" s="602"/>
      <c r="W315" s="395"/>
      <c r="X315" s="395"/>
      <c r="Y315" s="395"/>
      <c r="Z315" s="395"/>
      <c r="AA315" s="395"/>
      <c r="AB315" s="395"/>
      <c r="AC315" s="395"/>
      <c r="AD315" s="395"/>
      <c r="AE315" s="395"/>
      <c r="AF315" s="395"/>
      <c r="AG315" s="395"/>
      <c r="AH315" s="395"/>
      <c r="AI315" s="395"/>
      <c r="AJ315" s="395"/>
      <c r="AK315" s="395"/>
      <c r="AL315" s="395"/>
      <c r="AM315" s="395"/>
      <c r="AN315" s="395"/>
      <c r="AO315" s="395"/>
      <c r="AP315" s="395"/>
      <c r="AQ315" s="395"/>
      <c r="AR315" s="395"/>
      <c r="AS315" s="395"/>
      <c r="AT315" s="395"/>
      <c r="AU315" s="395"/>
      <c r="AV315" s="395"/>
      <c r="AW315" s="395"/>
      <c r="AX315" s="395"/>
      <c r="AY315" s="395"/>
      <c r="AZ315" s="395"/>
      <c r="BA315" s="359"/>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9"/>
      <c r="BW315" s="394"/>
      <c r="BX315" s="394"/>
      <c r="BY315" s="394"/>
      <c r="BZ315" s="394"/>
      <c r="CA315" s="394"/>
      <c r="CB315" s="394"/>
      <c r="CC315" s="394"/>
      <c r="CD315" s="394"/>
      <c r="CE315" s="394"/>
      <c r="CF315" s="394"/>
      <c r="CG315" s="394"/>
      <c r="CH315" s="394"/>
      <c r="CI315" s="394"/>
      <c r="CJ315" s="394"/>
      <c r="CK315" s="394"/>
      <c r="CL315" s="394"/>
      <c r="CM315" s="394"/>
      <c r="CN315" s="394"/>
      <c r="CO315" s="394"/>
      <c r="CP315" s="394"/>
      <c r="CQ315" s="394"/>
      <c r="CR315" s="394"/>
      <c r="CS315" s="394"/>
      <c r="CT315" s="394"/>
      <c r="CU315" s="394"/>
      <c r="CV315" s="394"/>
      <c r="CW315" s="394"/>
      <c r="CX315" s="394"/>
      <c r="CY315" s="394"/>
      <c r="CZ315" s="394"/>
    </row>
    <row r="316" s="603" customFormat="true" ht="15" customHeight="true" x14ac:dyDescent="0.2">
      <c r="B316" s="602"/>
      <c r="W316" s="395"/>
      <c r="X316" s="395"/>
      <c r="Y316" s="395"/>
      <c r="Z316" s="395"/>
      <c r="AA316" s="395"/>
      <c r="AB316" s="395"/>
      <c r="AC316" s="395"/>
      <c r="AD316" s="395"/>
      <c r="AE316" s="395"/>
      <c r="AF316" s="395"/>
      <c r="AG316" s="395"/>
      <c r="AH316" s="395"/>
      <c r="AI316" s="395"/>
      <c r="AJ316" s="395"/>
      <c r="AK316" s="395"/>
      <c r="AL316" s="395"/>
      <c r="AM316" s="395"/>
      <c r="AN316" s="395"/>
      <c r="AO316" s="395"/>
      <c r="AP316" s="395"/>
      <c r="AQ316" s="395"/>
      <c r="AR316" s="395"/>
      <c r="AS316" s="395"/>
      <c r="AT316" s="395"/>
      <c r="AU316" s="395"/>
      <c r="AV316" s="395"/>
      <c r="AW316" s="395"/>
      <c r="AX316" s="395"/>
      <c r="AY316" s="395"/>
      <c r="AZ316" s="395"/>
      <c r="BA316" s="359"/>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9"/>
      <c r="BW316" s="394"/>
      <c r="BX316" s="394"/>
      <c r="BY316" s="394"/>
      <c r="BZ316" s="394"/>
      <c r="CA316" s="394"/>
      <c r="CB316" s="394"/>
      <c r="CC316" s="394"/>
      <c r="CD316" s="394"/>
      <c r="CE316" s="394"/>
      <c r="CF316" s="394"/>
      <c r="CG316" s="394"/>
      <c r="CH316" s="394"/>
      <c r="CI316" s="394"/>
      <c r="CJ316" s="394"/>
      <c r="CK316" s="394"/>
      <c r="CL316" s="394"/>
      <c r="CM316" s="394"/>
      <c r="CN316" s="394"/>
      <c r="CO316" s="394"/>
      <c r="CP316" s="394"/>
      <c r="CQ316" s="394"/>
      <c r="CR316" s="394"/>
      <c r="CS316" s="394"/>
      <c r="CT316" s="394"/>
      <c r="CU316" s="394"/>
      <c r="CV316" s="394"/>
      <c r="CW316" s="394"/>
      <c r="CX316" s="394"/>
      <c r="CY316" s="394"/>
      <c r="CZ316" s="394"/>
    </row>
    <row r="317" s="603" customFormat="true" ht="15" customHeight="true" x14ac:dyDescent="0.2">
      <c r="B317" s="602"/>
      <c r="W317" s="395"/>
      <c r="X317" s="395"/>
      <c r="Y317" s="395"/>
      <c r="Z317" s="395"/>
      <c r="AA317" s="395"/>
      <c r="AB317" s="395"/>
      <c r="AC317" s="395"/>
      <c r="AD317" s="395"/>
      <c r="AE317" s="395"/>
      <c r="AF317" s="395"/>
      <c r="AG317" s="395"/>
      <c r="AH317" s="395"/>
      <c r="AI317" s="395"/>
      <c r="AJ317" s="395"/>
      <c r="AK317" s="395"/>
      <c r="AL317" s="395"/>
      <c r="AM317" s="395"/>
      <c r="AN317" s="395"/>
      <c r="AO317" s="395"/>
      <c r="AP317" s="395"/>
      <c r="AQ317" s="395"/>
      <c r="AR317" s="395"/>
      <c r="AS317" s="395"/>
      <c r="AT317" s="395"/>
      <c r="AU317" s="395"/>
      <c r="AV317" s="395"/>
      <c r="AW317" s="395"/>
      <c r="AX317" s="395"/>
      <c r="AY317" s="395"/>
      <c r="AZ317" s="395"/>
      <c r="BA317" s="359"/>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9"/>
      <c r="BW317" s="394"/>
      <c r="BX317" s="394"/>
      <c r="BY317" s="394"/>
      <c r="BZ317" s="394"/>
      <c r="CA317" s="394"/>
      <c r="CB317" s="394"/>
      <c r="CC317" s="394"/>
      <c r="CD317" s="394"/>
      <c r="CE317" s="394"/>
      <c r="CF317" s="394"/>
      <c r="CG317" s="394"/>
      <c r="CH317" s="394"/>
      <c r="CI317" s="394"/>
      <c r="CJ317" s="394"/>
      <c r="CK317" s="394"/>
      <c r="CL317" s="394"/>
      <c r="CM317" s="394"/>
      <c r="CN317" s="394"/>
      <c r="CO317" s="394"/>
      <c r="CP317" s="394"/>
      <c r="CQ317" s="394"/>
      <c r="CR317" s="394"/>
      <c r="CS317" s="394"/>
      <c r="CT317" s="394"/>
      <c r="CU317" s="394"/>
      <c r="CV317" s="394"/>
      <c r="CW317" s="394"/>
      <c r="CX317" s="394"/>
      <c r="CY317" s="394"/>
      <c r="CZ317" s="394"/>
    </row>
    <row r="318" s="603" customFormat="true" ht="15" customHeight="true" x14ac:dyDescent="0.2">
      <c r="B318" s="602"/>
      <c r="W318" s="395"/>
      <c r="X318" s="395"/>
      <c r="Y318" s="395"/>
      <c r="Z318" s="395"/>
      <c r="AA318" s="395"/>
      <c r="AB318" s="395"/>
      <c r="AC318" s="395"/>
      <c r="AD318" s="395"/>
      <c r="AE318" s="395"/>
      <c r="AF318" s="395"/>
      <c r="AG318" s="395"/>
      <c r="AH318" s="395"/>
      <c r="AI318" s="395"/>
      <c r="AJ318" s="395"/>
      <c r="AK318" s="395"/>
      <c r="AL318" s="395"/>
      <c r="AM318" s="395"/>
      <c r="AN318" s="395"/>
      <c r="AO318" s="395"/>
      <c r="AP318" s="395"/>
      <c r="AQ318" s="395"/>
      <c r="AR318" s="395"/>
      <c r="AS318" s="395"/>
      <c r="AT318" s="395"/>
      <c r="AU318" s="395"/>
      <c r="AV318" s="395"/>
      <c r="AW318" s="395"/>
      <c r="AX318" s="395"/>
      <c r="AY318" s="395"/>
      <c r="AZ318" s="395"/>
      <c r="BA318" s="359"/>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9"/>
      <c r="BW318" s="394"/>
      <c r="BX318" s="394"/>
      <c r="BY318" s="394"/>
      <c r="BZ318" s="394"/>
      <c r="CA318" s="394"/>
      <c r="CB318" s="394"/>
      <c r="CC318" s="394"/>
      <c r="CD318" s="394"/>
      <c r="CE318" s="394"/>
      <c r="CF318" s="394"/>
      <c r="CG318" s="394"/>
      <c r="CH318" s="394"/>
      <c r="CI318" s="394"/>
      <c r="CJ318" s="394"/>
      <c r="CK318" s="394"/>
      <c r="CL318" s="394"/>
      <c r="CM318" s="394"/>
      <c r="CN318" s="394"/>
      <c r="CO318" s="394"/>
      <c r="CP318" s="394"/>
      <c r="CQ318" s="394"/>
      <c r="CR318" s="394"/>
      <c r="CS318" s="394"/>
      <c r="CT318" s="394"/>
      <c r="CU318" s="394"/>
      <c r="CV318" s="394"/>
      <c r="CW318" s="394"/>
      <c r="CX318" s="394"/>
      <c r="CY318" s="394"/>
      <c r="CZ318" s="394"/>
    </row>
    <row r="319" s="603" customFormat="true" ht="15" customHeight="true" x14ac:dyDescent="0.2">
      <c r="B319" s="602"/>
      <c r="W319" s="395"/>
      <c r="X319" s="395"/>
      <c r="Y319" s="395"/>
      <c r="Z319" s="395"/>
      <c r="AA319" s="395"/>
      <c r="AB319" s="395"/>
      <c r="AC319" s="395"/>
      <c r="AD319" s="395"/>
      <c r="AE319" s="395"/>
      <c r="AF319" s="395"/>
      <c r="AG319" s="395"/>
      <c r="AH319" s="395"/>
      <c r="AI319" s="395"/>
      <c r="AJ319" s="395"/>
      <c r="AK319" s="395"/>
      <c r="AL319" s="395"/>
      <c r="AM319" s="395"/>
      <c r="AN319" s="395"/>
      <c r="AO319" s="395"/>
      <c r="AP319" s="395"/>
      <c r="AQ319" s="395"/>
      <c r="AR319" s="395"/>
      <c r="AS319" s="395"/>
      <c r="AT319" s="395"/>
      <c r="AU319" s="395"/>
      <c r="AV319" s="395"/>
      <c r="AW319" s="395"/>
      <c r="AX319" s="395"/>
      <c r="AY319" s="395"/>
      <c r="AZ319" s="395"/>
      <c r="BA319" s="359"/>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9"/>
      <c r="BW319" s="394"/>
      <c r="BX319" s="394"/>
      <c r="BY319" s="394"/>
      <c r="BZ319" s="394"/>
      <c r="CA319" s="394"/>
      <c r="CB319" s="394"/>
      <c r="CC319" s="394"/>
      <c r="CD319" s="394"/>
      <c r="CE319" s="394"/>
      <c r="CF319" s="394"/>
      <c r="CG319" s="394"/>
      <c r="CH319" s="394"/>
      <c r="CI319" s="394"/>
      <c r="CJ319" s="394"/>
      <c r="CK319" s="394"/>
      <c r="CL319" s="394"/>
      <c r="CM319" s="394"/>
      <c r="CN319" s="394"/>
      <c r="CO319" s="394"/>
      <c r="CP319" s="394"/>
      <c r="CQ319" s="394"/>
      <c r="CR319" s="394"/>
      <c r="CS319" s="394"/>
      <c r="CT319" s="394"/>
      <c r="CU319" s="394"/>
      <c r="CV319" s="394"/>
      <c r="CW319" s="394"/>
      <c r="CX319" s="394"/>
      <c r="CY319" s="394"/>
      <c r="CZ319" s="394"/>
    </row>
    <row r="320" s="603" customFormat="true" ht="15" customHeight="true" x14ac:dyDescent="0.2">
      <c r="B320" s="602"/>
      <c r="W320" s="395"/>
      <c r="X320" s="395"/>
      <c r="Y320" s="395"/>
      <c r="Z320" s="395"/>
      <c r="AA320" s="395"/>
      <c r="AB320" s="395"/>
      <c r="AC320" s="395"/>
      <c r="AD320" s="395"/>
      <c r="AE320" s="395"/>
      <c r="AF320" s="395"/>
      <c r="AG320" s="395"/>
      <c r="AH320" s="395"/>
      <c r="AI320" s="395"/>
      <c r="AJ320" s="395"/>
      <c r="AK320" s="395"/>
      <c r="AL320" s="395"/>
      <c r="AM320" s="395"/>
      <c r="AN320" s="395"/>
      <c r="AO320" s="395"/>
      <c r="AP320" s="395"/>
      <c r="AQ320" s="395"/>
      <c r="AR320" s="395"/>
      <c r="AS320" s="395"/>
      <c r="AT320" s="395"/>
      <c r="AU320" s="395"/>
      <c r="AV320" s="395"/>
      <c r="AW320" s="395"/>
      <c r="AX320" s="395"/>
      <c r="AY320" s="395"/>
      <c r="AZ320" s="395"/>
      <c r="BA320" s="359"/>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9"/>
      <c r="BW320" s="394"/>
      <c r="BX320" s="394"/>
      <c r="BY320" s="394"/>
      <c r="BZ320" s="394"/>
      <c r="CA320" s="394"/>
      <c r="CB320" s="394"/>
      <c r="CC320" s="394"/>
      <c r="CD320" s="394"/>
      <c r="CE320" s="394"/>
      <c r="CF320" s="394"/>
      <c r="CG320" s="394"/>
      <c r="CH320" s="394"/>
      <c r="CI320" s="394"/>
      <c r="CJ320" s="394"/>
      <c r="CK320" s="394"/>
      <c r="CL320" s="394"/>
      <c r="CM320" s="394"/>
      <c r="CN320" s="394"/>
      <c r="CO320" s="394"/>
      <c r="CP320" s="394"/>
      <c r="CQ320" s="394"/>
      <c r="CR320" s="394"/>
      <c r="CS320" s="394"/>
      <c r="CT320" s="394"/>
      <c r="CU320" s="394"/>
      <c r="CV320" s="394"/>
      <c r="CW320" s="394"/>
      <c r="CX320" s="394"/>
      <c r="CY320" s="394"/>
      <c r="CZ320" s="394"/>
    </row>
    <row r="321" s="603" customFormat="true" ht="15" customHeight="true" x14ac:dyDescent="0.2">
      <c r="B321" s="602"/>
      <c r="W321" s="395"/>
      <c r="X321" s="395"/>
      <c r="Y321" s="395"/>
      <c r="Z321" s="395"/>
      <c r="AA321" s="395"/>
      <c r="AB321" s="395"/>
      <c r="AC321" s="395"/>
      <c r="AD321" s="395"/>
      <c r="AE321" s="395"/>
      <c r="AF321" s="395"/>
      <c r="AG321" s="395"/>
      <c r="AH321" s="395"/>
      <c r="AI321" s="395"/>
      <c r="AJ321" s="395"/>
      <c r="AK321" s="395"/>
      <c r="AL321" s="395"/>
      <c r="AM321" s="395"/>
      <c r="AN321" s="395"/>
      <c r="AO321" s="395"/>
      <c r="AP321" s="395"/>
      <c r="AQ321" s="395"/>
      <c r="AR321" s="395"/>
      <c r="AS321" s="395"/>
      <c r="AT321" s="395"/>
      <c r="AU321" s="395"/>
      <c r="AV321" s="395"/>
      <c r="AW321" s="395"/>
      <c r="AX321" s="395"/>
      <c r="AY321" s="395"/>
      <c r="AZ321" s="395"/>
      <c r="BA321" s="359"/>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9"/>
      <c r="BW321" s="394"/>
      <c r="BX321" s="394"/>
      <c r="BY321" s="394"/>
      <c r="BZ321" s="394"/>
      <c r="CA321" s="394"/>
      <c r="CB321" s="394"/>
      <c r="CC321" s="394"/>
      <c r="CD321" s="394"/>
      <c r="CE321" s="394"/>
      <c r="CF321" s="394"/>
      <c r="CG321" s="394"/>
      <c r="CH321" s="394"/>
      <c r="CI321" s="394"/>
      <c r="CJ321" s="394"/>
      <c r="CK321" s="394"/>
      <c r="CL321" s="394"/>
      <c r="CM321" s="394"/>
      <c r="CN321" s="394"/>
      <c r="CO321" s="394"/>
      <c r="CP321" s="394"/>
      <c r="CQ321" s="394"/>
      <c r="CR321" s="394"/>
      <c r="CS321" s="394"/>
      <c r="CT321" s="394"/>
      <c r="CU321" s="394"/>
      <c r="CV321" s="394"/>
      <c r="CW321" s="394"/>
      <c r="CX321" s="394"/>
      <c r="CY321" s="394"/>
      <c r="CZ321" s="394"/>
    </row>
    <row r="322" s="603" customFormat="true" ht="15" customHeight="true" x14ac:dyDescent="0.2">
      <c r="B322" s="602"/>
      <c r="W322" s="395"/>
      <c r="X322" s="395"/>
      <c r="Y322" s="395"/>
      <c r="Z322" s="395"/>
      <c r="AA322" s="395"/>
      <c r="AB322" s="395"/>
      <c r="AC322" s="395"/>
      <c r="AD322" s="395"/>
      <c r="AE322" s="395"/>
      <c r="AF322" s="395"/>
      <c r="AG322" s="395"/>
      <c r="AH322" s="395"/>
      <c r="AI322" s="395"/>
      <c r="AJ322" s="395"/>
      <c r="AK322" s="395"/>
      <c r="AL322" s="395"/>
      <c r="AM322" s="395"/>
      <c r="AN322" s="395"/>
      <c r="AO322" s="395"/>
      <c r="AP322" s="395"/>
      <c r="AQ322" s="395"/>
      <c r="AR322" s="395"/>
      <c r="AS322" s="395"/>
      <c r="AT322" s="395"/>
      <c r="AU322" s="395"/>
      <c r="AV322" s="395"/>
      <c r="AW322" s="395"/>
      <c r="AX322" s="395"/>
      <c r="AY322" s="395"/>
      <c r="AZ322" s="395"/>
      <c r="BA322" s="359"/>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9"/>
      <c r="BW322" s="394"/>
      <c r="BX322" s="394"/>
      <c r="BY322" s="394"/>
      <c r="BZ322" s="394"/>
      <c r="CA322" s="394"/>
      <c r="CB322" s="394"/>
      <c r="CC322" s="394"/>
      <c r="CD322" s="394"/>
      <c r="CE322" s="394"/>
      <c r="CF322" s="394"/>
      <c r="CG322" s="394"/>
      <c r="CH322" s="394"/>
      <c r="CI322" s="394"/>
      <c r="CJ322" s="394"/>
      <c r="CK322" s="394"/>
      <c r="CL322" s="394"/>
      <c r="CM322" s="394"/>
      <c r="CN322" s="394"/>
      <c r="CO322" s="394"/>
      <c r="CP322" s="394"/>
      <c r="CQ322" s="394"/>
      <c r="CR322" s="394"/>
      <c r="CS322" s="394"/>
      <c r="CT322" s="394"/>
      <c r="CU322" s="394"/>
      <c r="CV322" s="394"/>
      <c r="CW322" s="394"/>
      <c r="CX322" s="394"/>
      <c r="CY322" s="394"/>
      <c r="CZ322" s="394"/>
    </row>
    <row r="323" s="603" customFormat="true" ht="15" customHeight="true" x14ac:dyDescent="0.2">
      <c r="B323" s="602"/>
      <c r="W323" s="395"/>
      <c r="X323" s="395"/>
      <c r="Y323" s="395"/>
      <c r="Z323" s="395"/>
      <c r="AA323" s="395"/>
      <c r="AB323" s="395"/>
      <c r="AC323" s="395"/>
      <c r="AD323" s="395"/>
      <c r="AE323" s="395"/>
      <c r="AF323" s="395"/>
      <c r="AG323" s="395"/>
      <c r="AH323" s="395"/>
      <c r="AI323" s="395"/>
      <c r="AJ323" s="395"/>
      <c r="AK323" s="395"/>
      <c r="AL323" s="395"/>
      <c r="AM323" s="395"/>
      <c r="AN323" s="395"/>
      <c r="AO323" s="395"/>
      <c r="AP323" s="395"/>
      <c r="AQ323" s="395"/>
      <c r="AR323" s="395"/>
      <c r="AS323" s="395"/>
      <c r="AT323" s="395"/>
      <c r="AU323" s="395"/>
      <c r="AV323" s="395"/>
      <c r="AW323" s="395"/>
      <c r="AX323" s="395"/>
      <c r="AY323" s="395"/>
      <c r="AZ323" s="395"/>
      <c r="BA323" s="359"/>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9"/>
      <c r="BW323" s="394"/>
      <c r="BX323" s="394"/>
      <c r="BY323" s="394"/>
      <c r="BZ323" s="394"/>
      <c r="CA323" s="394"/>
      <c r="CB323" s="394"/>
      <c r="CC323" s="394"/>
      <c r="CD323" s="394"/>
      <c r="CE323" s="394"/>
      <c r="CF323" s="394"/>
      <c r="CG323" s="394"/>
      <c r="CH323" s="394"/>
      <c r="CI323" s="394"/>
      <c r="CJ323" s="394"/>
      <c r="CK323" s="394"/>
      <c r="CL323" s="394"/>
      <c r="CM323" s="394"/>
      <c r="CN323" s="394"/>
      <c r="CO323" s="394"/>
      <c r="CP323" s="394"/>
      <c r="CQ323" s="394"/>
      <c r="CR323" s="394"/>
      <c r="CS323" s="394"/>
      <c r="CT323" s="394"/>
      <c r="CU323" s="394"/>
      <c r="CV323" s="394"/>
      <c r="CW323" s="394"/>
      <c r="CX323" s="394"/>
      <c r="CY323" s="394"/>
      <c r="CZ323" s="394"/>
    </row>
    <row r="324" s="603" customFormat="true" ht="15" customHeight="true" x14ac:dyDescent="0.2">
      <c r="B324" s="602"/>
      <c r="W324" s="395"/>
      <c r="X324" s="395"/>
      <c r="Y324" s="395"/>
      <c r="Z324" s="395"/>
      <c r="AA324" s="395"/>
      <c r="AB324" s="395"/>
      <c r="AC324" s="395"/>
      <c r="AD324" s="395"/>
      <c r="AE324" s="395"/>
      <c r="AF324" s="395"/>
      <c r="AG324" s="395"/>
      <c r="AH324" s="395"/>
      <c r="AI324" s="395"/>
      <c r="AJ324" s="395"/>
      <c r="AK324" s="395"/>
      <c r="AL324" s="395"/>
      <c r="AM324" s="395"/>
      <c r="AN324" s="395"/>
      <c r="AO324" s="395"/>
      <c r="AP324" s="395"/>
      <c r="AQ324" s="395"/>
      <c r="AR324" s="395"/>
      <c r="AS324" s="395"/>
      <c r="AT324" s="395"/>
      <c r="AU324" s="395"/>
      <c r="AV324" s="395"/>
      <c r="AW324" s="395"/>
      <c r="AX324" s="395"/>
      <c r="AY324" s="395"/>
      <c r="AZ324" s="395"/>
      <c r="BA324" s="359"/>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9"/>
      <c r="BW324" s="394"/>
      <c r="BX324" s="394"/>
      <c r="BY324" s="394"/>
      <c r="BZ324" s="394"/>
      <c r="CA324" s="394"/>
      <c r="CB324" s="394"/>
      <c r="CC324" s="394"/>
      <c r="CD324" s="394"/>
      <c r="CE324" s="394"/>
      <c r="CF324" s="394"/>
      <c r="CG324" s="394"/>
      <c r="CH324" s="394"/>
      <c r="CI324" s="394"/>
      <c r="CJ324" s="394"/>
      <c r="CK324" s="394"/>
      <c r="CL324" s="394"/>
      <c r="CM324" s="394"/>
      <c r="CN324" s="394"/>
      <c r="CO324" s="394"/>
      <c r="CP324" s="394"/>
      <c r="CQ324" s="394"/>
      <c r="CR324" s="394"/>
      <c r="CS324" s="394"/>
      <c r="CT324" s="394"/>
      <c r="CU324" s="394"/>
      <c r="CV324" s="394"/>
      <c r="CW324" s="394"/>
      <c r="CX324" s="394"/>
      <c r="CY324" s="394"/>
      <c r="CZ324" s="394"/>
    </row>
    <row r="325" s="603" customFormat="true" ht="15" customHeight="true" x14ac:dyDescent="0.2">
      <c r="B325" s="602"/>
      <c r="W325" s="395"/>
      <c r="X325" s="395"/>
      <c r="Y325" s="395"/>
      <c r="Z325" s="395"/>
      <c r="AA325" s="395"/>
      <c r="AB325" s="395"/>
      <c r="AC325" s="395"/>
      <c r="AD325" s="395"/>
      <c r="AE325" s="395"/>
      <c r="AF325" s="395"/>
      <c r="AG325" s="395"/>
      <c r="AH325" s="395"/>
      <c r="AI325" s="395"/>
      <c r="AJ325" s="395"/>
      <c r="AK325" s="395"/>
      <c r="AL325" s="395"/>
      <c r="AM325" s="395"/>
      <c r="AN325" s="395"/>
      <c r="AO325" s="395"/>
      <c r="AP325" s="395"/>
      <c r="AQ325" s="395"/>
      <c r="AR325" s="395"/>
      <c r="AS325" s="395"/>
      <c r="AT325" s="395"/>
      <c r="AU325" s="395"/>
      <c r="AV325" s="395"/>
      <c r="AW325" s="395"/>
      <c r="AX325" s="395"/>
      <c r="AY325" s="395"/>
      <c r="AZ325" s="395"/>
      <c r="BA325" s="359"/>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9"/>
      <c r="BW325" s="394"/>
      <c r="BX325" s="394"/>
      <c r="BY325" s="394"/>
      <c r="BZ325" s="394"/>
      <c r="CA325" s="394"/>
      <c r="CB325" s="394"/>
      <c r="CC325" s="394"/>
      <c r="CD325" s="394"/>
      <c r="CE325" s="394"/>
      <c r="CF325" s="394"/>
      <c r="CG325" s="394"/>
      <c r="CH325" s="394"/>
      <c r="CI325" s="394"/>
      <c r="CJ325" s="394"/>
      <c r="CK325" s="394"/>
      <c r="CL325" s="394"/>
      <c r="CM325" s="394"/>
      <c r="CN325" s="394"/>
      <c r="CO325" s="394"/>
      <c r="CP325" s="394"/>
      <c r="CQ325" s="394"/>
      <c r="CR325" s="394"/>
      <c r="CS325" s="394"/>
      <c r="CT325" s="394"/>
      <c r="CU325" s="394"/>
      <c r="CV325" s="394"/>
      <c r="CW325" s="394"/>
      <c r="CX325" s="394"/>
      <c r="CY325" s="394"/>
      <c r="CZ325" s="394"/>
    </row>
    <row r="326" s="603" customFormat="true" ht="15" customHeight="true" x14ac:dyDescent="0.2">
      <c r="B326" s="602"/>
      <c r="W326" s="395"/>
      <c r="X326" s="395"/>
      <c r="Y326" s="395"/>
      <c r="Z326" s="395"/>
      <c r="AA326" s="395"/>
      <c r="AB326" s="395"/>
      <c r="AC326" s="395"/>
      <c r="AD326" s="395"/>
      <c r="AE326" s="395"/>
      <c r="AF326" s="395"/>
      <c r="AG326" s="395"/>
      <c r="AH326" s="395"/>
      <c r="AI326" s="395"/>
      <c r="AJ326" s="395"/>
      <c r="AK326" s="395"/>
      <c r="AL326" s="395"/>
      <c r="AM326" s="395"/>
      <c r="AN326" s="395"/>
      <c r="AO326" s="395"/>
      <c r="AP326" s="395"/>
      <c r="AQ326" s="395"/>
      <c r="AR326" s="395"/>
      <c r="AS326" s="395"/>
      <c r="AT326" s="395"/>
      <c r="AU326" s="395"/>
      <c r="AV326" s="395"/>
      <c r="AW326" s="395"/>
      <c r="AX326" s="395"/>
      <c r="AY326" s="395"/>
      <c r="AZ326" s="395"/>
      <c r="BA326" s="359"/>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9"/>
      <c r="BW326" s="394"/>
      <c r="BX326" s="394"/>
      <c r="BY326" s="394"/>
      <c r="BZ326" s="394"/>
      <c r="CA326" s="394"/>
      <c r="CB326" s="394"/>
      <c r="CC326" s="394"/>
      <c r="CD326" s="394"/>
      <c r="CE326" s="394"/>
      <c r="CF326" s="394"/>
      <c r="CG326" s="394"/>
      <c r="CH326" s="394"/>
      <c r="CI326" s="394"/>
      <c r="CJ326" s="394"/>
      <c r="CK326" s="394"/>
      <c r="CL326" s="394"/>
      <c r="CM326" s="394"/>
      <c r="CN326" s="394"/>
      <c r="CO326" s="394"/>
      <c r="CP326" s="394"/>
      <c r="CQ326" s="394"/>
      <c r="CR326" s="394"/>
      <c r="CS326" s="394"/>
      <c r="CT326" s="394"/>
      <c r="CU326" s="394"/>
      <c r="CV326" s="394"/>
      <c r="CW326" s="394"/>
      <c r="CX326" s="394"/>
      <c r="CY326" s="394"/>
      <c r="CZ326" s="394"/>
    </row>
    <row r="327" s="603" customFormat="true" ht="15" customHeight="true" x14ac:dyDescent="0.2">
      <c r="B327" s="602"/>
      <c r="W327" s="395"/>
      <c r="X327" s="395"/>
      <c r="Y327" s="395"/>
      <c r="Z327" s="395"/>
      <c r="AA327" s="395"/>
      <c r="AB327" s="395"/>
      <c r="AC327" s="395"/>
      <c r="AD327" s="395"/>
      <c r="AE327" s="395"/>
      <c r="AF327" s="395"/>
      <c r="AG327" s="395"/>
      <c r="AH327" s="395"/>
      <c r="AI327" s="395"/>
      <c r="AJ327" s="395"/>
      <c r="AK327" s="395"/>
      <c r="AL327" s="395"/>
      <c r="AM327" s="395"/>
      <c r="AN327" s="395"/>
      <c r="AO327" s="395"/>
      <c r="AP327" s="395"/>
      <c r="AQ327" s="395"/>
      <c r="AR327" s="395"/>
      <c r="AS327" s="395"/>
      <c r="AT327" s="395"/>
      <c r="AU327" s="395"/>
      <c r="AV327" s="395"/>
      <c r="AW327" s="395"/>
      <c r="AX327" s="395"/>
      <c r="AY327" s="395"/>
      <c r="AZ327" s="395"/>
      <c r="BA327" s="359"/>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9"/>
      <c r="BW327" s="394"/>
      <c r="BX327" s="394"/>
      <c r="BY327" s="394"/>
      <c r="BZ327" s="394"/>
      <c r="CA327" s="394"/>
      <c r="CB327" s="394"/>
      <c r="CC327" s="394"/>
      <c r="CD327" s="394"/>
      <c r="CE327" s="394"/>
      <c r="CF327" s="394"/>
      <c r="CG327" s="394"/>
      <c r="CH327" s="394"/>
      <c r="CI327" s="394"/>
      <c r="CJ327" s="394"/>
      <c r="CK327" s="394"/>
      <c r="CL327" s="394"/>
      <c r="CM327" s="394"/>
      <c r="CN327" s="394"/>
      <c r="CO327" s="394"/>
      <c r="CP327" s="394"/>
      <c r="CQ327" s="394"/>
      <c r="CR327" s="394"/>
      <c r="CS327" s="394"/>
      <c r="CT327" s="394"/>
      <c r="CU327" s="394"/>
      <c r="CV327" s="394"/>
      <c r="CW327" s="394"/>
      <c r="CX327" s="394"/>
      <c r="CY327" s="394"/>
      <c r="CZ327" s="394"/>
    </row>
    <row r="328" s="603" customFormat="true" ht="15" customHeight="true" x14ac:dyDescent="0.2">
      <c r="B328" s="602"/>
      <c r="W328" s="395"/>
      <c r="X328" s="395"/>
      <c r="Y328" s="395"/>
      <c r="Z328" s="395"/>
      <c r="AA328" s="395"/>
      <c r="AB328" s="395"/>
      <c r="AC328" s="395"/>
      <c r="AD328" s="395"/>
      <c r="AE328" s="395"/>
      <c r="AF328" s="395"/>
      <c r="AG328" s="395"/>
      <c r="AH328" s="395"/>
      <c r="AI328" s="395"/>
      <c r="AJ328" s="395"/>
      <c r="AK328" s="395"/>
      <c r="AL328" s="395"/>
      <c r="AM328" s="395"/>
      <c r="AN328" s="395"/>
      <c r="AO328" s="395"/>
      <c r="AP328" s="395"/>
      <c r="AQ328" s="395"/>
      <c r="AR328" s="395"/>
      <c r="AS328" s="395"/>
      <c r="AT328" s="395"/>
      <c r="AU328" s="395"/>
      <c r="AV328" s="395"/>
      <c r="AW328" s="395"/>
      <c r="AX328" s="395"/>
      <c r="AY328" s="395"/>
      <c r="AZ328" s="395"/>
      <c r="BA328" s="359"/>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9"/>
      <c r="BW328" s="394"/>
      <c r="BX328" s="394"/>
      <c r="BY328" s="394"/>
      <c r="BZ328" s="394"/>
      <c r="CA328" s="394"/>
      <c r="CB328" s="394"/>
      <c r="CC328" s="394"/>
      <c r="CD328" s="394"/>
      <c r="CE328" s="394"/>
      <c r="CF328" s="394"/>
      <c r="CG328" s="394"/>
      <c r="CH328" s="394"/>
      <c r="CI328" s="394"/>
      <c r="CJ328" s="394"/>
      <c r="CK328" s="394"/>
      <c r="CL328" s="394"/>
      <c r="CM328" s="394"/>
      <c r="CN328" s="394"/>
      <c r="CO328" s="394"/>
      <c r="CP328" s="394"/>
      <c r="CQ328" s="394"/>
      <c r="CR328" s="394"/>
      <c r="CS328" s="394"/>
      <c r="CT328" s="394"/>
      <c r="CU328" s="394"/>
      <c r="CV328" s="394"/>
      <c r="CW328" s="394"/>
      <c r="CX328" s="394"/>
      <c r="CY328" s="394"/>
      <c r="CZ328" s="394"/>
    </row>
    <row r="329" s="603" customFormat="true" ht="250.15" customHeight="true" x14ac:dyDescent="0.2">
      <c r="B329" s="602"/>
      <c r="W329" s="395"/>
      <c r="X329" s="395"/>
      <c r="Y329" s="395"/>
      <c r="Z329" s="395"/>
      <c r="AA329" s="395"/>
      <c r="AB329" s="395"/>
      <c r="AC329" s="395"/>
      <c r="AD329" s="395"/>
      <c r="AE329" s="395"/>
      <c r="AF329" s="395"/>
      <c r="AG329" s="395"/>
      <c r="AH329" s="395"/>
      <c r="AI329" s="395"/>
      <c r="AJ329" s="395"/>
      <c r="AK329" s="395"/>
      <c r="AL329" s="395"/>
      <c r="AM329" s="395"/>
      <c r="AN329" s="395"/>
      <c r="AO329" s="395"/>
      <c r="AP329" s="395"/>
      <c r="AQ329" s="395"/>
      <c r="AR329" s="395"/>
      <c r="AS329" s="395"/>
      <c r="AT329" s="395"/>
      <c r="AU329" s="395"/>
      <c r="AV329" s="395"/>
      <c r="AW329" s="395"/>
      <c r="AX329" s="395"/>
      <c r="AY329" s="395"/>
      <c r="AZ329" s="395"/>
      <c r="BA329" s="359"/>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9"/>
      <c r="BW329" s="394"/>
      <c r="BX329" s="394"/>
      <c r="BY329" s="394"/>
      <c r="BZ329" s="394"/>
      <c r="CA329" s="394"/>
      <c r="CB329" s="394"/>
      <c r="CC329" s="394"/>
      <c r="CD329" s="394"/>
      <c r="CE329" s="394"/>
      <c r="CF329" s="394"/>
      <c r="CG329" s="394"/>
      <c r="CH329" s="394"/>
      <c r="CI329" s="394"/>
      <c r="CJ329" s="394"/>
      <c r="CK329" s="394"/>
      <c r="CL329" s="394"/>
      <c r="CM329" s="394"/>
      <c r="CN329" s="394"/>
      <c r="CO329" s="394"/>
      <c r="CP329" s="394"/>
      <c r="CQ329" s="394"/>
      <c r="CR329" s="394"/>
      <c r="CS329" s="394"/>
      <c r="CT329" s="394"/>
      <c r="CU329" s="394"/>
      <c r="CV329" s="394"/>
      <c r="CW329" s="394"/>
      <c r="CX329" s="394"/>
      <c r="CY329" s="394"/>
      <c r="CZ329" s="394"/>
    </row>
    <row r="330" s="397" customFormat="true" ht="19.15" customHeight="true" x14ac:dyDescent="0.2">
      <c r="B330" s="552"/>
      <c r="W330" s="390"/>
      <c r="X330" s="390"/>
      <c r="Y330" s="390"/>
      <c r="Z330" s="390"/>
      <c r="AA330" s="390"/>
      <c r="AB330" s="390"/>
      <c r="AC330" s="390"/>
      <c r="AD330" s="390"/>
      <c r="AE330" s="390"/>
      <c r="AF330" s="390"/>
      <c r="AG330" s="390"/>
      <c r="AH330" s="390"/>
      <c r="AI330" s="390"/>
      <c r="AJ330" s="390"/>
      <c r="AK330" s="390"/>
      <c r="AL330" s="390"/>
      <c r="AM330" s="390"/>
      <c r="AN330" s="390"/>
      <c r="AO330" s="390"/>
      <c r="AP330" s="390"/>
      <c r="AQ330" s="390"/>
      <c r="AR330" s="390"/>
      <c r="AS330" s="390"/>
      <c r="AT330" s="390"/>
      <c r="AU330" s="390"/>
      <c r="AV330" s="390"/>
      <c r="AW330" s="390"/>
      <c r="AX330" s="390"/>
      <c r="AY330" s="390"/>
      <c r="AZ330" s="390"/>
      <c r="BA330" s="362"/>
      <c r="BB330" s="362"/>
      <c r="BC330" s="550"/>
      <c r="BD330" s="550"/>
      <c r="BE330" s="550"/>
      <c r="BF330" s="550"/>
      <c r="BG330" s="550"/>
      <c r="BH330" s="550"/>
      <c r="BI330" s="550"/>
      <c r="BJ330" s="550"/>
      <c r="BK330" s="550"/>
      <c r="BL330" s="550"/>
      <c r="BM330" s="550"/>
      <c r="BN330" s="550"/>
      <c r="BO330" s="550"/>
      <c r="BP330" s="550"/>
      <c r="BQ330" s="550"/>
      <c r="BR330" s="550"/>
      <c r="BS330" s="550"/>
      <c r="BT330" s="550"/>
      <c r="BU330" s="550"/>
      <c r="BV330" s="550"/>
      <c r="BW330" s="390"/>
      <c r="BX330" s="390"/>
      <c r="BY330" s="390"/>
      <c r="BZ330" s="390"/>
      <c r="CA330" s="390"/>
      <c r="CB330" s="390"/>
      <c r="CC330" s="390"/>
      <c r="CD330" s="390"/>
      <c r="CE330" s="390"/>
      <c r="CF330" s="390"/>
      <c r="CG330" s="390"/>
      <c r="CH330" s="390"/>
      <c r="CI330" s="390"/>
      <c r="CJ330" s="390"/>
      <c r="CK330" s="390"/>
      <c r="CL330" s="390"/>
      <c r="CM330" s="390"/>
      <c r="CN330" s="390"/>
      <c r="CO330" s="390"/>
      <c r="CP330" s="390"/>
      <c r="CQ330" s="390"/>
      <c r="CR330" s="390"/>
      <c r="CS330" s="390"/>
      <c r="CT330" s="390"/>
      <c r="CU330" s="390"/>
      <c r="CV330" s="390"/>
      <c r="CW330" s="390"/>
      <c r="CX330" s="390"/>
      <c r="CY330" s="390"/>
      <c r="CZ330" s="390"/>
    </row>
    <row r="331" s="397" customFormat="true" ht="15" customHeight="true" x14ac:dyDescent="0.2">
      <c r="B331" s="552"/>
      <c r="W331" s="390"/>
      <c r="X331" s="390"/>
      <c r="Y331" s="390"/>
      <c r="Z331" s="390"/>
      <c r="AA331" s="390"/>
      <c r="AB331" s="390"/>
      <c r="AC331" s="390"/>
      <c r="AD331" s="390"/>
      <c r="AE331" s="390"/>
      <c r="AF331" s="390"/>
      <c r="AG331" s="390"/>
      <c r="AH331" s="390"/>
      <c r="AI331" s="390"/>
      <c r="AJ331" s="390"/>
      <c r="AK331" s="390"/>
      <c r="AL331" s="390"/>
      <c r="AM331" s="390"/>
      <c r="AN331" s="390"/>
      <c r="AO331" s="390"/>
      <c r="AP331" s="390"/>
      <c r="AQ331" s="390"/>
      <c r="AR331" s="390"/>
      <c r="AS331" s="390"/>
      <c r="AT331" s="390"/>
      <c r="AU331" s="390"/>
      <c r="AV331" s="390"/>
      <c r="AW331" s="390"/>
      <c r="AX331" s="390"/>
      <c r="AY331" s="390"/>
      <c r="AZ331" s="390"/>
      <c r="BA331" s="362"/>
      <c r="BB331" s="362"/>
      <c r="BC331" s="550"/>
      <c r="BD331" s="550"/>
      <c r="BE331" s="550"/>
      <c r="BF331" s="550"/>
      <c r="BG331" s="550"/>
      <c r="BH331" s="550"/>
      <c r="BI331" s="550"/>
      <c r="BJ331" s="550"/>
      <c r="BK331" s="550"/>
      <c r="BL331" s="550"/>
      <c r="BM331" s="550"/>
      <c r="BN331" s="550"/>
      <c r="BO331" s="550"/>
      <c r="BP331" s="550"/>
      <c r="BQ331" s="550"/>
      <c r="BR331" s="550"/>
      <c r="BS331" s="550"/>
      <c r="BT331" s="550"/>
      <c r="BU331" s="550"/>
      <c r="BV331" s="550"/>
      <c r="BW331" s="390"/>
      <c r="BX331" s="390"/>
      <c r="BY331" s="390"/>
      <c r="BZ331" s="390"/>
      <c r="CA331" s="390"/>
      <c r="CB331" s="390"/>
      <c r="CC331" s="390"/>
      <c r="CD331" s="390"/>
      <c r="CE331" s="390"/>
      <c r="CF331" s="390"/>
      <c r="CG331" s="390"/>
      <c r="CH331" s="390"/>
      <c r="CI331" s="390"/>
      <c r="CJ331" s="390"/>
      <c r="CK331" s="390"/>
      <c r="CL331" s="390"/>
      <c r="CM331" s="390"/>
      <c r="CN331" s="390"/>
      <c r="CO331" s="390"/>
      <c r="CP331" s="390"/>
      <c r="CQ331" s="390"/>
      <c r="CR331" s="390"/>
      <c r="CS331" s="390"/>
      <c r="CT331" s="390"/>
      <c r="CU331" s="390"/>
      <c r="CV331" s="390"/>
      <c r="CW331" s="390"/>
      <c r="CX331" s="390"/>
      <c r="CY331" s="390"/>
      <c r="CZ331" s="390"/>
    </row>
    <row r="332" s="397" customFormat="true" ht="15" customHeight="true" x14ac:dyDescent="0.2">
      <c r="B332" s="552"/>
      <c r="W332" s="390"/>
      <c r="X332" s="390"/>
      <c r="Y332" s="390"/>
      <c r="Z332" s="390"/>
      <c r="AA332" s="390"/>
      <c r="AB332" s="390"/>
      <c r="AC332" s="390"/>
      <c r="AD332" s="390"/>
      <c r="AE332" s="390"/>
      <c r="AF332" s="390"/>
      <c r="AG332" s="390"/>
      <c r="AH332" s="390"/>
      <c r="AI332" s="390"/>
      <c r="AJ332" s="390"/>
      <c r="AK332" s="390"/>
      <c r="AL332" s="390"/>
      <c r="AM332" s="390"/>
      <c r="AN332" s="390"/>
      <c r="AO332" s="390"/>
      <c r="AP332" s="390"/>
      <c r="AQ332" s="390"/>
      <c r="AR332" s="390"/>
      <c r="AS332" s="390"/>
      <c r="AT332" s="390"/>
      <c r="AU332" s="390"/>
      <c r="AV332" s="390"/>
      <c r="AW332" s="390"/>
      <c r="AX332" s="390"/>
      <c r="AY332" s="390"/>
      <c r="AZ332" s="390"/>
      <c r="BA332" s="362"/>
      <c r="BB332" s="362"/>
      <c r="BC332" s="550"/>
      <c r="BD332" s="550"/>
      <c r="BE332" s="550"/>
      <c r="BF332" s="550"/>
      <c r="BG332" s="550"/>
      <c r="BH332" s="550"/>
      <c r="BI332" s="550"/>
      <c r="BJ332" s="550"/>
      <c r="BK332" s="550"/>
      <c r="BL332" s="550"/>
      <c r="BM332" s="550"/>
      <c r="BN332" s="550"/>
      <c r="BO332" s="550"/>
      <c r="BP332" s="550"/>
      <c r="BQ332" s="550"/>
      <c r="BR332" s="550"/>
      <c r="BS332" s="550"/>
      <c r="BT332" s="550"/>
      <c r="BU332" s="550"/>
      <c r="BV332" s="550"/>
      <c r="BW332" s="390"/>
      <c r="BX332" s="390"/>
      <c r="BY332" s="390"/>
      <c r="BZ332" s="390"/>
      <c r="CA332" s="390"/>
      <c r="CB332" s="390"/>
      <c r="CC332" s="390"/>
      <c r="CD332" s="390"/>
      <c r="CE332" s="390"/>
      <c r="CF332" s="390"/>
      <c r="CG332" s="390"/>
      <c r="CH332" s="390"/>
      <c r="CI332" s="390"/>
      <c r="CJ332" s="390"/>
      <c r="CK332" s="390"/>
      <c r="CL332" s="390"/>
      <c r="CM332" s="390"/>
      <c r="CN332" s="390"/>
      <c r="CO332" s="390"/>
      <c r="CP332" s="390"/>
      <c r="CQ332" s="390"/>
      <c r="CR332" s="390"/>
      <c r="CS332" s="390"/>
      <c r="CT332" s="390"/>
      <c r="CU332" s="390"/>
      <c r="CV332" s="390"/>
      <c r="CW332" s="390"/>
      <c r="CX332" s="390"/>
      <c r="CY332" s="390"/>
      <c r="CZ332" s="390"/>
    </row>
    <row r="333" s="397" customFormat="true" ht="15" customHeight="true" x14ac:dyDescent="0.2">
      <c r="B333" s="552"/>
      <c r="W333" s="390"/>
      <c r="X333" s="390"/>
      <c r="Y333" s="390"/>
      <c r="Z333" s="390"/>
      <c r="AA333" s="390"/>
      <c r="AB333" s="390"/>
      <c r="AC333" s="390"/>
      <c r="AD333" s="390"/>
      <c r="AE333" s="390"/>
      <c r="AF333" s="390"/>
      <c r="AG333" s="390"/>
      <c r="AH333" s="390"/>
      <c r="AI333" s="390"/>
      <c r="AJ333" s="390"/>
      <c r="AK333" s="390"/>
      <c r="AL333" s="390"/>
      <c r="AM333" s="390"/>
      <c r="AN333" s="390"/>
      <c r="AO333" s="390"/>
      <c r="AP333" s="390"/>
      <c r="AQ333" s="390"/>
      <c r="AR333" s="390"/>
      <c r="AS333" s="390"/>
      <c r="AT333" s="390"/>
      <c r="AU333" s="390"/>
      <c r="AV333" s="390"/>
      <c r="AW333" s="390"/>
      <c r="AX333" s="390"/>
      <c r="AY333" s="390"/>
      <c r="AZ333" s="390"/>
      <c r="BA333" s="362"/>
      <c r="BB333" s="362"/>
      <c r="BC333" s="550"/>
      <c r="BD333" s="550"/>
      <c r="BE333" s="550"/>
      <c r="BF333" s="550"/>
      <c r="BG333" s="550"/>
      <c r="BH333" s="550"/>
      <c r="BI333" s="550"/>
      <c r="BJ333" s="550"/>
      <c r="BK333" s="550"/>
      <c r="BL333" s="550"/>
      <c r="BM333" s="550"/>
      <c r="BN333" s="550"/>
      <c r="BO333" s="550"/>
      <c r="BP333" s="550"/>
      <c r="BQ333" s="550"/>
      <c r="BR333" s="550"/>
      <c r="BS333" s="550"/>
      <c r="BT333" s="550"/>
      <c r="BU333" s="550"/>
      <c r="BV333" s="550"/>
      <c r="BW333" s="390"/>
      <c r="BX333" s="390"/>
      <c r="BY333" s="390"/>
      <c r="BZ333" s="390"/>
      <c r="CA333" s="390"/>
      <c r="CB333" s="390"/>
      <c r="CC333" s="390"/>
      <c r="CD333" s="390"/>
      <c r="CE333" s="390"/>
      <c r="CF333" s="390"/>
      <c r="CG333" s="390"/>
      <c r="CH333" s="390"/>
      <c r="CI333" s="390"/>
      <c r="CJ333" s="390"/>
      <c r="CK333" s="390"/>
      <c r="CL333" s="390"/>
      <c r="CM333" s="390"/>
      <c r="CN333" s="390"/>
      <c r="CO333" s="390"/>
      <c r="CP333" s="390"/>
      <c r="CQ333" s="390"/>
      <c r="CR333" s="390"/>
      <c r="CS333" s="390"/>
      <c r="CT333" s="390"/>
      <c r="CU333" s="390"/>
      <c r="CV333" s="390"/>
      <c r="CW333" s="390"/>
      <c r="CX333" s="390"/>
      <c r="CY333" s="390"/>
      <c r="CZ333" s="390"/>
    </row>
    <row r="334" s="397" customFormat="true" ht="15" customHeight="true" x14ac:dyDescent="0.2">
      <c r="B334" s="552"/>
      <c r="W334" s="390"/>
      <c r="X334" s="390"/>
      <c r="Y334" s="390"/>
      <c r="Z334" s="390"/>
      <c r="AA334" s="390"/>
      <c r="AB334" s="390"/>
      <c r="AC334" s="390"/>
      <c r="AD334" s="390"/>
      <c r="AE334" s="390"/>
      <c r="AF334" s="390"/>
      <c r="AG334" s="390"/>
      <c r="AH334" s="390"/>
      <c r="AI334" s="390"/>
      <c r="AJ334" s="390"/>
      <c r="AK334" s="390"/>
      <c r="AL334" s="390"/>
      <c r="AM334" s="390"/>
      <c r="AN334" s="390"/>
      <c r="AO334" s="390"/>
      <c r="AP334" s="390"/>
      <c r="AQ334" s="390"/>
      <c r="AR334" s="390"/>
      <c r="AS334" s="390"/>
      <c r="AT334" s="390"/>
      <c r="AU334" s="390"/>
      <c r="AV334" s="390"/>
      <c r="AW334" s="390"/>
      <c r="AX334" s="390"/>
      <c r="AY334" s="390"/>
      <c r="AZ334" s="390"/>
      <c r="BA334" s="362"/>
      <c r="BB334" s="362"/>
      <c r="BC334" s="550"/>
      <c r="BD334" s="550"/>
      <c r="BE334" s="550"/>
      <c r="BF334" s="550"/>
      <c r="BG334" s="550"/>
      <c r="BH334" s="550"/>
      <c r="BI334" s="550"/>
      <c r="BJ334" s="550"/>
      <c r="BK334" s="550"/>
      <c r="BL334" s="550"/>
      <c r="BM334" s="550"/>
      <c r="BN334" s="550"/>
      <c r="BO334" s="550"/>
      <c r="BP334" s="550"/>
      <c r="BQ334" s="550"/>
      <c r="BR334" s="550"/>
      <c r="BS334" s="550"/>
      <c r="BT334" s="550"/>
      <c r="BU334" s="550"/>
      <c r="BV334" s="550"/>
      <c r="BW334" s="390"/>
      <c r="BX334" s="390"/>
      <c r="BY334" s="390"/>
      <c r="BZ334" s="390"/>
      <c r="CA334" s="390"/>
      <c r="CB334" s="390"/>
      <c r="CC334" s="390"/>
      <c r="CD334" s="390"/>
      <c r="CE334" s="390"/>
      <c r="CF334" s="390"/>
      <c r="CG334" s="390"/>
      <c r="CH334" s="390"/>
      <c r="CI334" s="390"/>
      <c r="CJ334" s="390"/>
      <c r="CK334" s="390"/>
      <c r="CL334" s="390"/>
      <c r="CM334" s="390"/>
      <c r="CN334" s="390"/>
      <c r="CO334" s="390"/>
      <c r="CP334" s="390"/>
      <c r="CQ334" s="390"/>
      <c r="CR334" s="390"/>
      <c r="CS334" s="390"/>
      <c r="CT334" s="390"/>
      <c r="CU334" s="390"/>
      <c r="CV334" s="390"/>
      <c r="CW334" s="390"/>
      <c r="CX334" s="390"/>
      <c r="CY334" s="390"/>
      <c r="CZ334" s="390"/>
    </row>
    <row r="335" s="397" customFormat="true" ht="15" customHeight="true" x14ac:dyDescent="0.2">
      <c r="B335" s="552"/>
      <c r="W335" s="390"/>
      <c r="X335" s="390"/>
      <c r="Y335" s="390"/>
      <c r="Z335" s="390"/>
      <c r="AA335" s="390"/>
      <c r="AB335" s="390"/>
      <c r="AC335" s="390"/>
      <c r="AD335" s="390"/>
      <c r="AE335" s="390"/>
      <c r="AF335" s="390"/>
      <c r="AG335" s="390"/>
      <c r="AH335" s="390"/>
      <c r="AI335" s="390"/>
      <c r="AJ335" s="390"/>
      <c r="AK335" s="390"/>
      <c r="AL335" s="390"/>
      <c r="AM335" s="390"/>
      <c r="AN335" s="390"/>
      <c r="AO335" s="390"/>
      <c r="AP335" s="390"/>
      <c r="AQ335" s="390"/>
      <c r="AR335" s="390"/>
      <c r="AS335" s="390"/>
      <c r="AT335" s="390"/>
      <c r="AU335" s="390"/>
      <c r="AV335" s="390"/>
      <c r="AW335" s="390"/>
      <c r="AX335" s="390"/>
      <c r="AY335" s="390"/>
      <c r="AZ335" s="390"/>
      <c r="BA335" s="362"/>
      <c r="BB335" s="362"/>
      <c r="BC335" s="550"/>
      <c r="BD335" s="550"/>
      <c r="BE335" s="550"/>
      <c r="BF335" s="550"/>
      <c r="BG335" s="550"/>
      <c r="BH335" s="550"/>
      <c r="BI335" s="550"/>
      <c r="BJ335" s="550"/>
      <c r="BK335" s="550"/>
      <c r="BL335" s="550"/>
      <c r="BM335" s="550"/>
      <c r="BN335" s="550"/>
      <c r="BO335" s="550"/>
      <c r="BP335" s="550"/>
      <c r="BQ335" s="550"/>
      <c r="BR335" s="550"/>
      <c r="BS335" s="550"/>
      <c r="BT335" s="550"/>
      <c r="BU335" s="550"/>
      <c r="BV335" s="550"/>
      <c r="BW335" s="390"/>
      <c r="BX335" s="390"/>
      <c r="BY335" s="390"/>
      <c r="BZ335" s="390"/>
      <c r="CA335" s="390"/>
      <c r="CB335" s="390"/>
      <c r="CC335" s="390"/>
      <c r="CD335" s="390"/>
      <c r="CE335" s="390"/>
      <c r="CF335" s="390"/>
      <c r="CG335" s="390"/>
      <c r="CH335" s="390"/>
      <c r="CI335" s="390"/>
      <c r="CJ335" s="390"/>
      <c r="CK335" s="390"/>
      <c r="CL335" s="390"/>
      <c r="CM335" s="390"/>
      <c r="CN335" s="390"/>
      <c r="CO335" s="390"/>
      <c r="CP335" s="390"/>
      <c r="CQ335" s="390"/>
      <c r="CR335" s="390"/>
      <c r="CS335" s="390"/>
      <c r="CT335" s="390"/>
      <c r="CU335" s="390"/>
      <c r="CV335" s="390"/>
      <c r="CW335" s="390"/>
      <c r="CX335" s="390"/>
      <c r="CY335" s="390"/>
      <c r="CZ335" s="390"/>
    </row>
    <row r="336" s="397" customFormat="true" ht="15" customHeight="true" x14ac:dyDescent="0.2">
      <c r="B336" s="552"/>
      <c r="W336" s="390"/>
      <c r="X336" s="390"/>
      <c r="Y336" s="390"/>
      <c r="Z336" s="390"/>
      <c r="AA336" s="390"/>
      <c r="AB336" s="390"/>
      <c r="AC336" s="390"/>
      <c r="AD336" s="390"/>
      <c r="AE336" s="390"/>
      <c r="AF336" s="390"/>
      <c r="AG336" s="390"/>
      <c r="AH336" s="390"/>
      <c r="AI336" s="390"/>
      <c r="AJ336" s="390"/>
      <c r="AK336" s="390"/>
      <c r="AL336" s="390"/>
      <c r="AM336" s="390"/>
      <c r="AN336" s="390"/>
      <c r="AO336" s="390"/>
      <c r="AP336" s="390"/>
      <c r="AQ336" s="390"/>
      <c r="AR336" s="390"/>
      <c r="AS336" s="390"/>
      <c r="AT336" s="390"/>
      <c r="AU336" s="390"/>
      <c r="AV336" s="390"/>
      <c r="AW336" s="390"/>
      <c r="AX336" s="390"/>
      <c r="AY336" s="390"/>
      <c r="AZ336" s="390"/>
      <c r="BA336" s="362"/>
      <c r="BB336" s="362"/>
      <c r="BC336" s="550"/>
      <c r="BD336" s="550"/>
      <c r="BE336" s="550"/>
      <c r="BF336" s="550"/>
      <c r="BG336" s="550"/>
      <c r="BH336" s="550"/>
      <c r="BI336" s="550"/>
      <c r="BJ336" s="550"/>
      <c r="BK336" s="550"/>
      <c r="BL336" s="550"/>
      <c r="BM336" s="550"/>
      <c r="BN336" s="550"/>
      <c r="BO336" s="550"/>
      <c r="BP336" s="550"/>
      <c r="BQ336" s="550"/>
      <c r="BR336" s="550"/>
      <c r="BS336" s="550"/>
      <c r="BT336" s="550"/>
      <c r="BU336" s="550"/>
      <c r="BV336" s="550"/>
      <c r="BW336" s="390"/>
      <c r="BX336" s="390"/>
      <c r="BY336" s="390"/>
      <c r="BZ336" s="390"/>
      <c r="CA336" s="390"/>
      <c r="CB336" s="390"/>
      <c r="CC336" s="390"/>
      <c r="CD336" s="390"/>
      <c r="CE336" s="390"/>
      <c r="CF336" s="390"/>
      <c r="CG336" s="390"/>
      <c r="CH336" s="390"/>
      <c r="CI336" s="390"/>
      <c r="CJ336" s="390"/>
      <c r="CK336" s="390"/>
      <c r="CL336" s="390"/>
      <c r="CM336" s="390"/>
      <c r="CN336" s="390"/>
      <c r="CO336" s="390"/>
      <c r="CP336" s="390"/>
      <c r="CQ336" s="390"/>
      <c r="CR336" s="390"/>
      <c r="CS336" s="390"/>
      <c r="CT336" s="390"/>
      <c r="CU336" s="390"/>
      <c r="CV336" s="390"/>
      <c r="CW336" s="390"/>
      <c r="CX336" s="390"/>
      <c r="CY336" s="390"/>
      <c r="CZ336" s="390"/>
    </row>
    <row r="337" s="397" customFormat="true" ht="18" customHeight="true" x14ac:dyDescent="0.2">
      <c r="B337" s="552"/>
      <c r="W337" s="390"/>
      <c r="X337" s="390"/>
      <c r="Y337" s="390"/>
      <c r="Z337" s="390"/>
      <c r="AA337" s="390"/>
      <c r="AB337" s="390"/>
      <c r="AC337" s="390"/>
      <c r="AD337" s="390"/>
      <c r="AE337" s="390"/>
      <c r="AF337" s="390"/>
      <c r="AG337" s="390"/>
      <c r="AH337" s="390"/>
      <c r="AI337" s="390"/>
      <c r="AJ337" s="390"/>
      <c r="AK337" s="390"/>
      <c r="AL337" s="390"/>
      <c r="AM337" s="390"/>
      <c r="AN337" s="390"/>
      <c r="AO337" s="390"/>
      <c r="AP337" s="390"/>
      <c r="AQ337" s="390"/>
      <c r="AR337" s="390"/>
      <c r="AS337" s="390"/>
      <c r="AT337" s="390"/>
      <c r="AU337" s="390"/>
      <c r="AV337" s="390"/>
      <c r="AW337" s="390"/>
      <c r="AX337" s="390"/>
      <c r="AY337" s="390"/>
      <c r="AZ337" s="390"/>
      <c r="BA337" s="362"/>
      <c r="BB337" s="362"/>
      <c r="BC337" s="550"/>
      <c r="BD337" s="550"/>
      <c r="BE337" s="550"/>
      <c r="BF337" s="550"/>
      <c r="BG337" s="550"/>
      <c r="BH337" s="550"/>
      <c r="BI337" s="550"/>
      <c r="BJ337" s="550"/>
      <c r="BK337" s="550"/>
      <c r="BL337" s="550"/>
      <c r="BM337" s="550"/>
      <c r="BN337" s="550"/>
      <c r="BO337" s="550"/>
      <c r="BP337" s="550"/>
      <c r="BQ337" s="550"/>
      <c r="BR337" s="550"/>
      <c r="BS337" s="550"/>
      <c r="BT337" s="550"/>
      <c r="BU337" s="550"/>
      <c r="BV337" s="550"/>
      <c r="BW337" s="390"/>
      <c r="BX337" s="390"/>
      <c r="BY337" s="390"/>
      <c r="BZ337" s="390"/>
      <c r="CA337" s="390"/>
      <c r="CB337" s="390"/>
      <c r="CC337" s="390"/>
      <c r="CD337" s="390"/>
      <c r="CE337" s="390"/>
      <c r="CF337" s="390"/>
      <c r="CG337" s="390"/>
      <c r="CH337" s="390"/>
      <c r="CI337" s="390"/>
      <c r="CJ337" s="390"/>
      <c r="CK337" s="390"/>
      <c r="CL337" s="390"/>
      <c r="CM337" s="390"/>
      <c r="CN337" s="390"/>
      <c r="CO337" s="390"/>
      <c r="CP337" s="390"/>
      <c r="CQ337" s="390"/>
      <c r="CR337" s="390"/>
      <c r="CS337" s="390"/>
      <c r="CT337" s="390"/>
      <c r="CU337" s="390"/>
      <c r="CV337" s="390"/>
      <c r="CW337" s="390"/>
      <c r="CX337" s="390"/>
      <c r="CY337" s="390"/>
      <c r="CZ337" s="390"/>
    </row>
    <row r="338" s="397" customFormat="true" ht="18" customHeight="true" x14ac:dyDescent="0.2">
      <c r="B338" s="552"/>
      <c r="W338" s="390"/>
      <c r="X338" s="390"/>
      <c r="Y338" s="390"/>
      <c r="Z338" s="390"/>
      <c r="AA338" s="390"/>
      <c r="AB338" s="390"/>
      <c r="AC338" s="390"/>
      <c r="AD338" s="390"/>
      <c r="AE338" s="390"/>
      <c r="AF338" s="390"/>
      <c r="AG338" s="390"/>
      <c r="AH338" s="390"/>
      <c r="AI338" s="390"/>
      <c r="AJ338" s="390"/>
      <c r="AK338" s="390"/>
      <c r="AL338" s="390"/>
      <c r="AM338" s="390"/>
      <c r="AN338" s="390"/>
      <c r="AO338" s="390"/>
      <c r="AP338" s="390"/>
      <c r="AQ338" s="390"/>
      <c r="AR338" s="390"/>
      <c r="AS338" s="390"/>
      <c r="AT338" s="390"/>
      <c r="AU338" s="390"/>
      <c r="AV338" s="390"/>
      <c r="AW338" s="390"/>
      <c r="AX338" s="390"/>
      <c r="AY338" s="390"/>
      <c r="AZ338" s="390"/>
      <c r="BA338" s="362"/>
      <c r="BB338" s="362"/>
      <c r="BC338" s="550"/>
      <c r="BD338" s="550"/>
      <c r="BE338" s="550"/>
      <c r="BF338" s="550"/>
      <c r="BG338" s="550"/>
      <c r="BH338" s="550"/>
      <c r="BI338" s="550"/>
      <c r="BJ338" s="550"/>
      <c r="BK338" s="550"/>
      <c r="BL338" s="550"/>
      <c r="BM338" s="550"/>
      <c r="BN338" s="550"/>
      <c r="BO338" s="550"/>
      <c r="BP338" s="550"/>
      <c r="BQ338" s="550"/>
      <c r="BR338" s="550"/>
      <c r="BS338" s="550"/>
      <c r="BT338" s="550"/>
      <c r="BU338" s="550"/>
      <c r="BV338" s="550"/>
      <c r="BW338" s="390"/>
      <c r="BX338" s="390"/>
      <c r="BY338" s="390"/>
      <c r="BZ338" s="390"/>
      <c r="CA338" s="390"/>
      <c r="CB338" s="390"/>
      <c r="CC338" s="390"/>
      <c r="CD338" s="390"/>
      <c r="CE338" s="390"/>
      <c r="CF338" s="390"/>
      <c r="CG338" s="390"/>
      <c r="CH338" s="390"/>
      <c r="CI338" s="390"/>
      <c r="CJ338" s="390"/>
      <c r="CK338" s="390"/>
      <c r="CL338" s="390"/>
      <c r="CM338" s="390"/>
      <c r="CN338" s="390"/>
      <c r="CO338" s="390"/>
      <c r="CP338" s="390"/>
      <c r="CQ338" s="390"/>
      <c r="CR338" s="390"/>
      <c r="CS338" s="390"/>
      <c r="CT338" s="390"/>
      <c r="CU338" s="390"/>
      <c r="CV338" s="390"/>
      <c r="CW338" s="390"/>
      <c r="CX338" s="390"/>
      <c r="CY338" s="390"/>
      <c r="CZ338" s="390"/>
    </row>
    <row r="339" s="603" customFormat="true" ht="15" customHeight="true" x14ac:dyDescent="0.2">
      <c r="B339" s="602"/>
      <c r="W339" s="395"/>
      <c r="X339" s="395"/>
      <c r="Y339" s="395"/>
      <c r="Z339" s="395"/>
      <c r="AA339" s="395"/>
      <c r="AB339" s="395"/>
      <c r="AC339" s="395"/>
      <c r="AD339" s="395"/>
      <c r="AE339" s="395"/>
      <c r="AF339" s="395"/>
      <c r="AG339" s="395"/>
      <c r="AH339" s="395"/>
      <c r="AI339" s="395"/>
      <c r="AJ339" s="395"/>
      <c r="AK339" s="395"/>
      <c r="AL339" s="395"/>
      <c r="AM339" s="395"/>
      <c r="AN339" s="395"/>
      <c r="AO339" s="395"/>
      <c r="AP339" s="395"/>
      <c r="AQ339" s="395"/>
      <c r="AR339" s="395"/>
      <c r="AS339" s="395"/>
      <c r="AT339" s="395"/>
      <c r="AU339" s="395"/>
      <c r="AV339" s="395"/>
      <c r="AW339" s="395"/>
      <c r="AX339" s="395"/>
      <c r="AY339" s="395"/>
      <c r="AZ339" s="395"/>
      <c r="BA339" s="396" t="s">
        <v>132</v>
      </c>
      <c r="BB339" s="344" t="s">
        <v>131</v>
      </c>
      <c r="BC339" s="1119" t="s">
        <v>116</v>
      </c>
      <c r="BD339" s="1120"/>
      <c r="BE339" s="1120"/>
      <c r="BF339" s="1120"/>
      <c r="BG339" s="1122"/>
      <c r="BH339" s="1119" t="s">
        <v>39</v>
      </c>
      <c r="BI339" s="1120"/>
      <c r="BJ339" s="1120"/>
      <c r="BK339" s="1120"/>
      <c r="BL339" s="1122"/>
      <c r="BM339" s="1119" t="s">
        <v>38</v>
      </c>
      <c r="BN339" s="1120"/>
      <c r="BO339" s="1120"/>
      <c r="BP339" s="1120"/>
      <c r="BQ339" s="1121"/>
      <c r="BR339" s="51" t="s">
        <v>142</v>
      </c>
      <c r="BS339" s="476"/>
      <c r="BT339" s="476"/>
      <c r="BU339" s="476"/>
      <c r="BV339" s="476"/>
      <c r="BW339" s="31"/>
      <c r="BX339" s="31"/>
      <c r="BY339" s="31"/>
      <c r="BZ339" s="394"/>
      <c r="CA339" s="394"/>
      <c r="CB339" s="394"/>
      <c r="CC339" s="394"/>
      <c r="CD339" s="394"/>
      <c r="CE339" s="394"/>
      <c r="CF339" s="394"/>
      <c r="CG339" s="394"/>
      <c r="CH339" s="394"/>
      <c r="CI339" s="394"/>
      <c r="CJ339" s="394"/>
      <c r="CK339" s="394"/>
      <c r="CL339" s="394"/>
      <c r="CM339" s="394"/>
      <c r="CN339" s="394"/>
      <c r="CO339" s="394"/>
      <c r="CP339" s="394"/>
      <c r="CQ339" s="394"/>
      <c r="CR339" s="394"/>
      <c r="CS339" s="394"/>
      <c r="CT339" s="394"/>
      <c r="CU339" s="394"/>
      <c r="CV339" s="394"/>
      <c r="CW339" s="394"/>
      <c r="CX339" s="394"/>
      <c r="CY339" s="394"/>
      <c r="CZ339" s="394"/>
    </row>
    <row r="340" s="603" customFormat="true" ht="12.75" x14ac:dyDescent="0.2">
      <c r="B340" s="602"/>
      <c r="W340" s="395"/>
      <c r="X340" s="395"/>
      <c r="Y340" s="395"/>
      <c r="Z340" s="395"/>
      <c r="AA340" s="395"/>
      <c r="AB340" s="395"/>
      <c r="AC340" s="395"/>
      <c r="AD340" s="395"/>
      <c r="AE340" s="395"/>
      <c r="AF340" s="395"/>
      <c r="AG340" s="395"/>
      <c r="AH340" s="395"/>
      <c r="AI340" s="395"/>
      <c r="AJ340" s="395"/>
      <c r="AK340" s="395"/>
      <c r="AL340" s="395"/>
      <c r="AM340" s="395"/>
      <c r="AN340" s="395"/>
      <c r="AO340" s="395"/>
      <c r="AP340" s="395"/>
      <c r="AQ340" s="395"/>
      <c r="AR340" s="395"/>
      <c r="AS340" s="395"/>
      <c r="AT340" s="395"/>
      <c r="AU340" s="395"/>
      <c r="AV340" s="395"/>
      <c r="AW340" s="395"/>
      <c r="AX340" s="395"/>
      <c r="AY340" s="395"/>
      <c r="AZ340" s="395"/>
      <c r="BA340" s="382" t="s">
        <v>128</v>
      </c>
      <c r="BB340" s="381"/>
      <c r="BC340" s="505" t="s">
        <v>0</v>
      </c>
      <c r="BD340" s="620" t="s">
        <v>1</v>
      </c>
      <c r="BE340" s="620" t="s">
        <v>2</v>
      </c>
      <c r="BF340" s="620" t="s">
        <v>3</v>
      </c>
      <c r="BG340" s="506" t="s">
        <v>4</v>
      </c>
      <c r="BH340" s="505" t="s">
        <v>0</v>
      </c>
      <c r="BI340" s="620" t="s">
        <v>1</v>
      </c>
      <c r="BJ340" s="620" t="s">
        <v>2</v>
      </c>
      <c r="BK340" s="620" t="s">
        <v>3</v>
      </c>
      <c r="BL340" s="506" t="s">
        <v>4</v>
      </c>
      <c r="BM340" s="505" t="s">
        <v>0</v>
      </c>
      <c r="BN340" s="620" t="s">
        <v>1</v>
      </c>
      <c r="BO340" s="620" t="s">
        <v>2</v>
      </c>
      <c r="BP340" s="620" t="s">
        <v>3</v>
      </c>
      <c r="BQ340" s="506" t="s">
        <v>4</v>
      </c>
      <c r="BR340" s="505" t="s">
        <v>372</v>
      </c>
      <c r="BS340" s="620" t="s">
        <v>159</v>
      </c>
      <c r="BT340" s="620" t="s">
        <v>373</v>
      </c>
      <c r="BU340" s="620" t="s">
        <v>374</v>
      </c>
      <c r="BV340" s="621" t="s">
        <v>375</v>
      </c>
      <c r="BW340" s="943"/>
      <c r="BX340" s="943"/>
      <c r="BY340" s="943"/>
      <c r="BZ340" s="943"/>
      <c r="CA340" s="943"/>
      <c r="CB340" s="943"/>
      <c r="CC340" s="943"/>
      <c r="CD340" s="943"/>
      <c r="CE340" s="943"/>
      <c r="CF340" s="943"/>
      <c r="CG340" s="943"/>
      <c r="CH340" s="943"/>
      <c r="CI340" s="943"/>
      <c r="CJ340" s="943"/>
      <c r="CK340" s="943"/>
      <c r="CL340" s="943"/>
      <c r="CM340" s="943"/>
      <c r="CN340" s="943"/>
      <c r="CO340" s="943"/>
      <c r="CP340" s="943"/>
      <c r="CQ340" s="943"/>
      <c r="CR340" s="943"/>
      <c r="CS340" s="943"/>
      <c r="CT340" s="943"/>
      <c r="CU340" s="943"/>
      <c r="CV340" s="943"/>
      <c r="CW340" s="943"/>
      <c r="CX340" s="943"/>
      <c r="CY340" s="943"/>
      <c r="CZ340" s="943"/>
    </row>
    <row r="341" s="603" customFormat="true" ht="15" customHeight="true" x14ac:dyDescent="0.2">
      <c r="B341" s="602"/>
      <c r="W341" s="395"/>
      <c r="X341" s="395"/>
      <c r="Y341" s="395"/>
      <c r="Z341" s="395"/>
      <c r="AA341" s="395"/>
      <c r="AB341" s="395"/>
      <c r="AC341" s="395"/>
      <c r="AD341" s="395"/>
      <c r="AE341" s="395"/>
      <c r="AF341" s="395"/>
      <c r="AG341" s="395"/>
      <c r="AH341" s="395"/>
      <c r="AI341" s="395"/>
      <c r="AJ341" s="395"/>
      <c r="AK341" s="395"/>
      <c r="AL341" s="395"/>
      <c r="AM341" s="395"/>
      <c r="AN341" s="395"/>
      <c r="AO341" s="395"/>
      <c r="AP341" s="395"/>
      <c r="AQ341" s="395"/>
      <c r="AR341" s="395"/>
      <c r="AS341" s="395"/>
      <c r="AT341" s="395"/>
      <c r="AU341" s="395"/>
      <c r="AV341" s="395"/>
      <c r="AW341" s="395"/>
      <c r="AX341" s="395"/>
      <c r="AY341" s="395"/>
      <c r="AZ341" s="395"/>
      <c r="BA341" s="1125" t="s">
        <v>155</v>
      </c>
      <c r="BB341" s="645" t="s">
        <v>50</v>
      </c>
      <c r="BC341" s="92" t="s">
        <v>36</v>
      </c>
      <c r="BD341" s="88" t="s">
        <v>36</v>
      </c>
      <c r="BE341" s="88" t="s">
        <v>36</v>
      </c>
      <c r="BF341" s="88" t="s">
        <v>36</v>
      </c>
      <c r="BG341" s="83" t="s">
        <v>36</v>
      </c>
      <c r="BH341" s="92" t="s">
        <v>36</v>
      </c>
      <c r="BI341" s="88" t="s">
        <v>36</v>
      </c>
      <c r="BJ341" s="88" t="s">
        <v>36</v>
      </c>
      <c r="BK341" s="88" t="s">
        <v>36</v>
      </c>
      <c r="BL341" s="83" t="s">
        <v>36</v>
      </c>
      <c r="BM341" s="92" t="s">
        <v>36</v>
      </c>
      <c r="BN341" s="88" t="s">
        <v>36</v>
      </c>
      <c r="BO341" s="88" t="s">
        <v>36</v>
      </c>
      <c r="BP341" s="88" t="s">
        <v>36</v>
      </c>
      <c r="BQ341" s="83" t="s">
        <v>36</v>
      </c>
      <c r="BR341" s="92" t="s">
        <v>36</v>
      </c>
      <c r="BS341" s="88" t="s">
        <v>36</v>
      </c>
      <c r="BT341" s="88" t="s">
        <v>36</v>
      </c>
      <c r="BU341" s="88" t="s">
        <v>36</v>
      </c>
      <c r="BV341" s="78" t="s">
        <v>36</v>
      </c>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row>
    <row r="342" s="603" customFormat="true" ht="15" customHeight="true" x14ac:dyDescent="0.2">
      <c r="B342" s="602"/>
      <c r="W342" s="395"/>
      <c r="X342" s="395"/>
      <c r="Y342" s="395"/>
      <c r="Z342" s="395"/>
      <c r="AA342" s="395"/>
      <c r="AB342" s="395"/>
      <c r="AC342" s="395"/>
      <c r="AD342" s="395"/>
      <c r="AE342" s="395"/>
      <c r="AF342" s="395"/>
      <c r="AG342" s="395"/>
      <c r="AH342" s="395"/>
      <c r="AI342" s="395"/>
      <c r="AJ342" s="395"/>
      <c r="AK342" s="395"/>
      <c r="AL342" s="395"/>
      <c r="AM342" s="395"/>
      <c r="AN342" s="395"/>
      <c r="AO342" s="395"/>
      <c r="AP342" s="395"/>
      <c r="AQ342" s="395"/>
      <c r="AR342" s="395"/>
      <c r="AS342" s="395"/>
      <c r="AT342" s="395"/>
      <c r="AU342" s="395"/>
      <c r="AV342" s="395"/>
      <c r="AW342" s="395"/>
      <c r="AX342" s="395"/>
      <c r="AY342" s="395"/>
      <c r="AZ342" s="395"/>
      <c r="BA342" s="1124"/>
      <c r="BB342" s="643" t="s">
        <v>49</v>
      </c>
      <c r="BC342" s="91" t="s">
        <v>36</v>
      </c>
      <c r="BD342" s="87" t="s">
        <v>36</v>
      </c>
      <c r="BE342" s="87" t="s">
        <v>36</v>
      </c>
      <c r="BF342" s="87" t="s">
        <v>36</v>
      </c>
      <c r="BG342" s="82" t="s">
        <v>36</v>
      </c>
      <c r="BH342" s="91" t="s">
        <v>36</v>
      </c>
      <c r="BI342" s="87" t="s">
        <v>36</v>
      </c>
      <c r="BJ342" s="87" t="s">
        <v>36</v>
      </c>
      <c r="BK342" s="87" t="s">
        <v>36</v>
      </c>
      <c r="BL342" s="82" t="s">
        <v>36</v>
      </c>
      <c r="BM342" s="91" t="s">
        <v>36</v>
      </c>
      <c r="BN342" s="87" t="s">
        <v>36</v>
      </c>
      <c r="BO342" s="87" t="s">
        <v>36</v>
      </c>
      <c r="BP342" s="87" t="s">
        <v>36</v>
      </c>
      <c r="BQ342" s="82" t="s">
        <v>36</v>
      </c>
      <c r="BR342" s="91" t="s">
        <v>36</v>
      </c>
      <c r="BS342" s="87" t="s">
        <v>36</v>
      </c>
      <c r="BT342" s="87" t="s">
        <v>36</v>
      </c>
      <c r="BU342" s="87" t="s">
        <v>36</v>
      </c>
      <c r="BV342" s="77" t="s">
        <v>36</v>
      </c>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row>
    <row r="343" s="603" customFormat="true" ht="15" customHeight="true" x14ac:dyDescent="0.2">
      <c r="B343" s="602"/>
      <c r="W343" s="395"/>
      <c r="X343" s="395"/>
      <c r="Y343" s="395"/>
      <c r="Z343" s="395"/>
      <c r="AA343" s="395"/>
      <c r="AB343" s="395"/>
      <c r="AC343" s="395"/>
      <c r="AD343" s="395"/>
      <c r="AE343" s="395"/>
      <c r="AF343" s="395"/>
      <c r="AG343" s="395"/>
      <c r="AH343" s="395"/>
      <c r="AI343" s="395"/>
      <c r="AJ343" s="395"/>
      <c r="AK343" s="395"/>
      <c r="AL343" s="395"/>
      <c r="AM343" s="395"/>
      <c r="AN343" s="395"/>
      <c r="AO343" s="395"/>
      <c r="AP343" s="395"/>
      <c r="AQ343" s="395"/>
      <c r="AR343" s="395"/>
      <c r="AS343" s="395"/>
      <c r="AT343" s="395"/>
      <c r="AU343" s="395"/>
      <c r="AV343" s="395"/>
      <c r="AW343" s="395"/>
      <c r="AX343" s="395"/>
      <c r="AY343" s="395"/>
      <c r="AZ343" s="395"/>
      <c r="BA343" s="1126" t="s">
        <v>150</v>
      </c>
      <c r="BB343" s="643" t="s">
        <v>50</v>
      </c>
      <c r="BC343" s="91" t="s">
        <v>36</v>
      </c>
      <c r="BD343" s="87" t="s">
        <v>36</v>
      </c>
      <c r="BE343" s="87" t="s">
        <v>36</v>
      </c>
      <c r="BF343" s="87" t="s">
        <v>36</v>
      </c>
      <c r="BG343" s="82" t="s">
        <v>36</v>
      </c>
      <c r="BH343" s="91" t="s">
        <v>36</v>
      </c>
      <c r="BI343" s="87" t="s">
        <v>36</v>
      </c>
      <c r="BJ343" s="87" t="s">
        <v>36</v>
      </c>
      <c r="BK343" s="87" t="s">
        <v>36</v>
      </c>
      <c r="BL343" s="82" t="s">
        <v>36</v>
      </c>
      <c r="BM343" s="91" t="s">
        <v>36</v>
      </c>
      <c r="BN343" s="87" t="s">
        <v>36</v>
      </c>
      <c r="BO343" s="87" t="s">
        <v>36</v>
      </c>
      <c r="BP343" s="87" t="s">
        <v>36</v>
      </c>
      <c r="BQ343" s="82" t="s">
        <v>36</v>
      </c>
      <c r="BR343" s="91" t="s">
        <v>36</v>
      </c>
      <c r="BS343" s="87" t="s">
        <v>36</v>
      </c>
      <c r="BT343" s="87" t="s">
        <v>36</v>
      </c>
      <c r="BU343" s="87" t="s">
        <v>36</v>
      </c>
      <c r="BV343" s="77" t="s">
        <v>36</v>
      </c>
      <c r="BW343" s="30"/>
      <c r="BX343" s="30"/>
      <c r="BY343" s="30"/>
      <c r="BZ343" s="30"/>
      <c r="CA343" s="30"/>
      <c r="CB343" s="30"/>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0"/>
    </row>
    <row r="344" s="603" customFormat="true" ht="15" customHeight="true" x14ac:dyDescent="0.2">
      <c r="B344" s="602"/>
      <c r="W344" s="395"/>
      <c r="X344" s="395"/>
      <c r="Y344" s="395"/>
      <c r="Z344" s="395"/>
      <c r="AA344" s="395"/>
      <c r="AB344" s="395"/>
      <c r="AC344" s="395"/>
      <c r="AD344" s="395"/>
      <c r="AE344" s="395"/>
      <c r="AF344" s="395"/>
      <c r="AG344" s="395"/>
      <c r="AH344" s="395"/>
      <c r="AI344" s="395"/>
      <c r="AJ344" s="395"/>
      <c r="AK344" s="395"/>
      <c r="AL344" s="395"/>
      <c r="AM344" s="395"/>
      <c r="AN344" s="395"/>
      <c r="AO344" s="395"/>
      <c r="AP344" s="395"/>
      <c r="AQ344" s="395"/>
      <c r="AR344" s="395"/>
      <c r="AS344" s="395"/>
      <c r="AT344" s="395"/>
      <c r="AU344" s="395"/>
      <c r="AV344" s="395"/>
      <c r="AW344" s="395"/>
      <c r="AX344" s="395"/>
      <c r="AY344" s="395"/>
      <c r="AZ344" s="395"/>
      <c r="BA344" s="1124"/>
      <c r="BB344" s="643" t="s">
        <v>49</v>
      </c>
      <c r="BC344" s="91" t="s">
        <v>36</v>
      </c>
      <c r="BD344" s="87" t="s">
        <v>36</v>
      </c>
      <c r="BE344" s="87" t="s">
        <v>36</v>
      </c>
      <c r="BF344" s="87" t="s">
        <v>36</v>
      </c>
      <c r="BG344" s="82" t="s">
        <v>36</v>
      </c>
      <c r="BH344" s="91" t="s">
        <v>36</v>
      </c>
      <c r="BI344" s="87" t="s">
        <v>36</v>
      </c>
      <c r="BJ344" s="87" t="s">
        <v>36</v>
      </c>
      <c r="BK344" s="87" t="s">
        <v>36</v>
      </c>
      <c r="BL344" s="82" t="s">
        <v>36</v>
      </c>
      <c r="BM344" s="91" t="s">
        <v>36</v>
      </c>
      <c r="BN344" s="87" t="s">
        <v>36</v>
      </c>
      <c r="BO344" s="87" t="s">
        <v>36</v>
      </c>
      <c r="BP344" s="87" t="s">
        <v>36</v>
      </c>
      <c r="BQ344" s="82" t="s">
        <v>36</v>
      </c>
      <c r="BR344" s="91" t="s">
        <v>36</v>
      </c>
      <c r="BS344" s="87" t="s">
        <v>36</v>
      </c>
      <c r="BT344" s="87" t="s">
        <v>36</v>
      </c>
      <c r="BU344" s="87" t="s">
        <v>36</v>
      </c>
      <c r="BV344" s="77" t="s">
        <v>36</v>
      </c>
      <c r="BW344" s="30"/>
      <c r="BX344" s="30"/>
      <c r="BY344" s="30"/>
      <c r="BZ344" s="30"/>
      <c r="CA344" s="30"/>
      <c r="CB344" s="30"/>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0"/>
    </row>
    <row r="345" s="603" customFormat="true" ht="15" customHeight="true" x14ac:dyDescent="0.2">
      <c r="B345" s="602"/>
      <c r="W345" s="395"/>
      <c r="X345" s="395"/>
      <c r="Y345" s="395"/>
      <c r="Z345" s="395"/>
      <c r="AA345" s="395"/>
      <c r="AB345" s="395"/>
      <c r="AC345" s="395"/>
      <c r="AD345" s="395"/>
      <c r="AE345" s="395"/>
      <c r="AF345" s="395"/>
      <c r="AG345" s="395"/>
      <c r="AH345" s="395"/>
      <c r="AI345" s="395"/>
      <c r="AJ345" s="395"/>
      <c r="AK345" s="395"/>
      <c r="AL345" s="395"/>
      <c r="AM345" s="395"/>
      <c r="AN345" s="395"/>
      <c r="AO345" s="395"/>
      <c r="AP345" s="395"/>
      <c r="AQ345" s="395"/>
      <c r="AR345" s="395"/>
      <c r="AS345" s="395"/>
      <c r="AT345" s="395"/>
      <c r="AU345" s="395"/>
      <c r="AV345" s="395"/>
      <c r="AW345" s="395"/>
      <c r="AX345" s="395"/>
      <c r="AY345" s="395"/>
      <c r="AZ345" s="395"/>
      <c r="BA345" s="1126" t="s">
        <v>151</v>
      </c>
      <c r="BB345" s="643" t="s">
        <v>50</v>
      </c>
      <c r="BC345" s="91" t="s">
        <v>36</v>
      </c>
      <c r="BD345" s="87" t="s">
        <v>36</v>
      </c>
      <c r="BE345" s="87" t="s">
        <v>36</v>
      </c>
      <c r="BF345" s="87" t="s">
        <v>36</v>
      </c>
      <c r="BG345" s="82" t="s">
        <v>36</v>
      </c>
      <c r="BH345" s="91" t="s">
        <v>36</v>
      </c>
      <c r="BI345" s="87" t="s">
        <v>36</v>
      </c>
      <c r="BJ345" s="87" t="s">
        <v>36</v>
      </c>
      <c r="BK345" s="87" t="s">
        <v>36</v>
      </c>
      <c r="BL345" s="82" t="s">
        <v>36</v>
      </c>
      <c r="BM345" s="91" t="s">
        <v>36</v>
      </c>
      <c r="BN345" s="87" t="s">
        <v>36</v>
      </c>
      <c r="BO345" s="87" t="s">
        <v>36</v>
      </c>
      <c r="BP345" s="87" t="s">
        <v>36</v>
      </c>
      <c r="BQ345" s="82" t="s">
        <v>36</v>
      </c>
      <c r="BR345" s="91" t="s">
        <v>36</v>
      </c>
      <c r="BS345" s="87" t="s">
        <v>36</v>
      </c>
      <c r="BT345" s="87" t="s">
        <v>36</v>
      </c>
      <c r="BU345" s="87" t="s">
        <v>36</v>
      </c>
      <c r="BV345" s="77" t="s">
        <v>36</v>
      </c>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row>
    <row r="346" s="603" customFormat="true" ht="15" customHeight="true" x14ac:dyDescent="0.2">
      <c r="B346" s="602"/>
      <c r="W346" s="395"/>
      <c r="X346" s="395"/>
      <c r="Y346" s="395"/>
      <c r="Z346" s="395"/>
      <c r="AA346" s="395"/>
      <c r="AB346" s="395"/>
      <c r="AC346" s="395"/>
      <c r="AD346" s="395"/>
      <c r="AE346" s="395"/>
      <c r="AF346" s="395"/>
      <c r="AG346" s="395"/>
      <c r="AH346" s="395"/>
      <c r="AI346" s="395"/>
      <c r="AJ346" s="395"/>
      <c r="AK346" s="395"/>
      <c r="AL346" s="395"/>
      <c r="AM346" s="395"/>
      <c r="AN346" s="395"/>
      <c r="AO346" s="395"/>
      <c r="AP346" s="395"/>
      <c r="AQ346" s="395"/>
      <c r="AR346" s="395"/>
      <c r="AS346" s="395"/>
      <c r="AT346" s="395"/>
      <c r="AU346" s="395"/>
      <c r="AV346" s="395"/>
      <c r="AW346" s="395"/>
      <c r="AX346" s="395"/>
      <c r="AY346" s="395"/>
      <c r="AZ346" s="395"/>
      <c r="BA346" s="1124"/>
      <c r="BB346" s="643" t="s">
        <v>49</v>
      </c>
      <c r="BC346" s="91" t="s">
        <v>36</v>
      </c>
      <c r="BD346" s="87" t="s">
        <v>36</v>
      </c>
      <c r="BE346" s="87" t="s">
        <v>36</v>
      </c>
      <c r="BF346" s="87" t="s">
        <v>36</v>
      </c>
      <c r="BG346" s="82" t="s">
        <v>36</v>
      </c>
      <c r="BH346" s="91" t="s">
        <v>36</v>
      </c>
      <c r="BI346" s="87" t="s">
        <v>36</v>
      </c>
      <c r="BJ346" s="87" t="s">
        <v>36</v>
      </c>
      <c r="BK346" s="87" t="s">
        <v>36</v>
      </c>
      <c r="BL346" s="82" t="s">
        <v>36</v>
      </c>
      <c r="BM346" s="91" t="s">
        <v>36</v>
      </c>
      <c r="BN346" s="87" t="s">
        <v>36</v>
      </c>
      <c r="BO346" s="87" t="s">
        <v>36</v>
      </c>
      <c r="BP346" s="87" t="s">
        <v>36</v>
      </c>
      <c r="BQ346" s="82" t="s">
        <v>36</v>
      </c>
      <c r="BR346" s="91" t="s">
        <v>36</v>
      </c>
      <c r="BS346" s="87" t="s">
        <v>36</v>
      </c>
      <c r="BT346" s="87" t="s">
        <v>36</v>
      </c>
      <c r="BU346" s="87" t="s">
        <v>36</v>
      </c>
      <c r="BV346" s="77" t="s">
        <v>36</v>
      </c>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row>
    <row r="347" s="603" customFormat="true" ht="15" customHeight="true" x14ac:dyDescent="0.2">
      <c r="B347" s="602"/>
      <c r="W347" s="395"/>
      <c r="X347" s="395"/>
      <c r="Y347" s="395"/>
      <c r="Z347" s="395"/>
      <c r="AA347" s="395"/>
      <c r="AB347" s="395"/>
      <c r="AC347" s="395"/>
      <c r="AD347" s="395"/>
      <c r="AE347" s="395"/>
      <c r="AF347" s="395"/>
      <c r="AG347" s="395"/>
      <c r="AH347" s="395"/>
      <c r="AI347" s="395"/>
      <c r="AJ347" s="395"/>
      <c r="AK347" s="395"/>
      <c r="AL347" s="395"/>
      <c r="AM347" s="395"/>
      <c r="AN347" s="395"/>
      <c r="AO347" s="395"/>
      <c r="AP347" s="395"/>
      <c r="AQ347" s="395"/>
      <c r="AR347" s="395"/>
      <c r="AS347" s="395"/>
      <c r="AT347" s="395"/>
      <c r="AU347" s="395"/>
      <c r="AV347" s="395"/>
      <c r="AW347" s="395"/>
      <c r="AX347" s="395"/>
      <c r="AY347" s="395"/>
      <c r="AZ347" s="395"/>
      <c r="BA347" s="1126" t="s">
        <v>152</v>
      </c>
      <c r="BB347" s="643" t="s">
        <v>50</v>
      </c>
      <c r="BC347" s="91" t="s">
        <v>36</v>
      </c>
      <c r="BD347" s="87" t="s">
        <v>36</v>
      </c>
      <c r="BE347" s="87" t="s">
        <v>36</v>
      </c>
      <c r="BF347" s="87" t="s">
        <v>36</v>
      </c>
      <c r="BG347" s="82" t="s">
        <v>36</v>
      </c>
      <c r="BH347" s="91" t="s">
        <v>36</v>
      </c>
      <c r="BI347" s="87" t="s">
        <v>36</v>
      </c>
      <c r="BJ347" s="87" t="s">
        <v>36</v>
      </c>
      <c r="BK347" s="87" t="s">
        <v>36</v>
      </c>
      <c r="BL347" s="82" t="s">
        <v>36</v>
      </c>
      <c r="BM347" s="91" t="s">
        <v>36</v>
      </c>
      <c r="BN347" s="87" t="s">
        <v>36</v>
      </c>
      <c r="BO347" s="87" t="s">
        <v>36</v>
      </c>
      <c r="BP347" s="87" t="s">
        <v>36</v>
      </c>
      <c r="BQ347" s="82" t="s">
        <v>36</v>
      </c>
      <c r="BR347" s="91" t="s">
        <v>36</v>
      </c>
      <c r="BS347" s="87" t="s">
        <v>36</v>
      </c>
      <c r="BT347" s="87" t="s">
        <v>36</v>
      </c>
      <c r="BU347" s="87" t="s">
        <v>36</v>
      </c>
      <c r="BV347" s="77" t="s">
        <v>36</v>
      </c>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row>
    <row r="348" s="603" customFormat="true" ht="15" customHeight="true" x14ac:dyDescent="0.2">
      <c r="B348" s="602"/>
      <c r="W348" s="395"/>
      <c r="X348" s="395"/>
      <c r="Y348" s="395"/>
      <c r="Z348" s="395"/>
      <c r="AA348" s="395"/>
      <c r="AB348" s="395"/>
      <c r="AC348" s="395"/>
      <c r="AD348" s="395"/>
      <c r="AE348" s="395"/>
      <c r="AF348" s="395"/>
      <c r="AG348" s="395"/>
      <c r="AH348" s="395"/>
      <c r="AI348" s="395"/>
      <c r="AJ348" s="395"/>
      <c r="AK348" s="395"/>
      <c r="AL348" s="395"/>
      <c r="AM348" s="395"/>
      <c r="AN348" s="395"/>
      <c r="AO348" s="395"/>
      <c r="AP348" s="395"/>
      <c r="AQ348" s="395"/>
      <c r="AR348" s="395"/>
      <c r="AS348" s="395"/>
      <c r="AT348" s="395"/>
      <c r="AU348" s="395"/>
      <c r="AV348" s="395"/>
      <c r="AW348" s="395"/>
      <c r="AX348" s="395"/>
      <c r="AY348" s="395"/>
      <c r="AZ348" s="395"/>
      <c r="BA348" s="1124"/>
      <c r="BB348" s="643" t="s">
        <v>49</v>
      </c>
      <c r="BC348" s="91" t="s">
        <v>36</v>
      </c>
      <c r="BD348" s="87" t="s">
        <v>36</v>
      </c>
      <c r="BE348" s="87" t="s">
        <v>36</v>
      </c>
      <c r="BF348" s="87" t="s">
        <v>36</v>
      </c>
      <c r="BG348" s="82" t="s">
        <v>36</v>
      </c>
      <c r="BH348" s="91" t="s">
        <v>36</v>
      </c>
      <c r="BI348" s="87" t="s">
        <v>36</v>
      </c>
      <c r="BJ348" s="87" t="s">
        <v>36</v>
      </c>
      <c r="BK348" s="87" t="s">
        <v>36</v>
      </c>
      <c r="BL348" s="82" t="s">
        <v>36</v>
      </c>
      <c r="BM348" s="91" t="s">
        <v>36</v>
      </c>
      <c r="BN348" s="87" t="s">
        <v>36</v>
      </c>
      <c r="BO348" s="87" t="s">
        <v>36</v>
      </c>
      <c r="BP348" s="87" t="s">
        <v>36</v>
      </c>
      <c r="BQ348" s="82" t="s">
        <v>36</v>
      </c>
      <c r="BR348" s="91" t="s">
        <v>36</v>
      </c>
      <c r="BS348" s="87" t="s">
        <v>36</v>
      </c>
      <c r="BT348" s="87" t="s">
        <v>36</v>
      </c>
      <c r="BU348" s="87" t="s">
        <v>36</v>
      </c>
      <c r="BV348" s="77" t="s">
        <v>36</v>
      </c>
      <c r="BW348" s="30"/>
      <c r="BX348" s="30"/>
      <c r="BY348" s="30"/>
      <c r="BZ348" s="30"/>
      <c r="CA348" s="30"/>
      <c r="CB348" s="30"/>
      <c r="CC348" s="30"/>
      <c r="CD348" s="30"/>
      <c r="CE348" s="30"/>
      <c r="CF348" s="30"/>
      <c r="CG348" s="30"/>
      <c r="CH348" s="30"/>
      <c r="CI348" s="30"/>
      <c r="CJ348" s="30"/>
      <c r="CK348" s="30"/>
      <c r="CL348" s="30"/>
      <c r="CM348" s="30"/>
      <c r="CN348" s="30"/>
      <c r="CO348" s="30"/>
      <c r="CP348" s="30"/>
      <c r="CQ348" s="30"/>
      <c r="CR348" s="30"/>
      <c r="CS348" s="30"/>
      <c r="CT348" s="30"/>
      <c r="CU348" s="30"/>
      <c r="CV348" s="30"/>
      <c r="CW348" s="30"/>
      <c r="CX348" s="30"/>
      <c r="CY348" s="30"/>
      <c r="CZ348" s="30"/>
    </row>
    <row r="349" s="603" customFormat="true" ht="15" customHeight="true" x14ac:dyDescent="0.2">
      <c r="B349" s="602"/>
      <c r="W349" s="395"/>
      <c r="X349" s="395"/>
      <c r="Y349" s="395"/>
      <c r="Z349" s="395"/>
      <c r="AA349" s="395"/>
      <c r="AB349" s="395"/>
      <c r="AC349" s="395"/>
      <c r="AD349" s="395"/>
      <c r="AE349" s="395"/>
      <c r="AF349" s="395"/>
      <c r="AG349" s="395"/>
      <c r="AH349" s="395"/>
      <c r="AI349" s="395"/>
      <c r="AJ349" s="395"/>
      <c r="AK349" s="395"/>
      <c r="AL349" s="395"/>
      <c r="AM349" s="395"/>
      <c r="AN349" s="395"/>
      <c r="AO349" s="395"/>
      <c r="AP349" s="395"/>
      <c r="AQ349" s="395"/>
      <c r="AR349" s="395"/>
      <c r="AS349" s="395"/>
      <c r="AT349" s="395"/>
      <c r="AU349" s="395"/>
      <c r="AV349" s="395"/>
      <c r="AW349" s="395"/>
      <c r="AX349" s="395"/>
      <c r="AY349" s="395"/>
      <c r="AZ349" s="395"/>
      <c r="BA349" s="1126" t="s">
        <v>153</v>
      </c>
      <c r="BB349" s="643" t="s">
        <v>50</v>
      </c>
      <c r="BC349" s="91" t="s">
        <v>36</v>
      </c>
      <c r="BD349" s="87" t="s">
        <v>36</v>
      </c>
      <c r="BE349" s="87" t="s">
        <v>36</v>
      </c>
      <c r="BF349" s="87" t="s">
        <v>36</v>
      </c>
      <c r="BG349" s="82" t="s">
        <v>36</v>
      </c>
      <c r="BH349" s="91" t="s">
        <v>36</v>
      </c>
      <c r="BI349" s="87" t="s">
        <v>36</v>
      </c>
      <c r="BJ349" s="87" t="s">
        <v>36</v>
      </c>
      <c r="BK349" s="87" t="s">
        <v>36</v>
      </c>
      <c r="BL349" s="82" t="s">
        <v>36</v>
      </c>
      <c r="BM349" s="91" t="s">
        <v>36</v>
      </c>
      <c r="BN349" s="87" t="s">
        <v>36</v>
      </c>
      <c r="BO349" s="87" t="s">
        <v>36</v>
      </c>
      <c r="BP349" s="87" t="s">
        <v>36</v>
      </c>
      <c r="BQ349" s="82" t="s">
        <v>36</v>
      </c>
      <c r="BR349" s="91" t="s">
        <v>36</v>
      </c>
      <c r="BS349" s="87" t="s">
        <v>36</v>
      </c>
      <c r="BT349" s="87" t="s">
        <v>36</v>
      </c>
      <c r="BU349" s="87" t="s">
        <v>36</v>
      </c>
      <c r="BV349" s="77" t="s">
        <v>36</v>
      </c>
      <c r="BW349" s="30"/>
      <c r="BX349" s="30"/>
      <c r="BY349" s="30"/>
      <c r="BZ349" s="30"/>
      <c r="CA349" s="30"/>
      <c r="CB349" s="30"/>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0"/>
    </row>
    <row r="350" s="603" customFormat="true" ht="15" customHeight="true" x14ac:dyDescent="0.2">
      <c r="B350" s="602"/>
      <c r="W350" s="395"/>
      <c r="X350" s="395"/>
      <c r="Y350" s="395"/>
      <c r="Z350" s="395"/>
      <c r="AA350" s="395"/>
      <c r="AB350" s="395"/>
      <c r="AC350" s="395"/>
      <c r="AD350" s="395"/>
      <c r="AE350" s="395"/>
      <c r="AF350" s="395"/>
      <c r="AG350" s="395"/>
      <c r="AH350" s="395"/>
      <c r="AI350" s="395"/>
      <c r="AJ350" s="395"/>
      <c r="AK350" s="395"/>
      <c r="AL350" s="395"/>
      <c r="AM350" s="395"/>
      <c r="AN350" s="395"/>
      <c r="AO350" s="395"/>
      <c r="AP350" s="395"/>
      <c r="AQ350" s="395"/>
      <c r="AR350" s="395"/>
      <c r="AS350" s="395"/>
      <c r="AT350" s="395"/>
      <c r="AU350" s="395"/>
      <c r="AV350" s="395"/>
      <c r="AW350" s="395"/>
      <c r="AX350" s="395"/>
      <c r="AY350" s="395"/>
      <c r="AZ350" s="395"/>
      <c r="BA350" s="1124"/>
      <c r="BB350" s="643" t="s">
        <v>49</v>
      </c>
      <c r="BC350" s="91" t="s">
        <v>36</v>
      </c>
      <c r="BD350" s="87" t="s">
        <v>36</v>
      </c>
      <c r="BE350" s="87" t="s">
        <v>36</v>
      </c>
      <c r="BF350" s="87" t="s">
        <v>36</v>
      </c>
      <c r="BG350" s="82" t="s">
        <v>36</v>
      </c>
      <c r="BH350" s="91" t="s">
        <v>36</v>
      </c>
      <c r="BI350" s="87" t="s">
        <v>36</v>
      </c>
      <c r="BJ350" s="87" t="s">
        <v>36</v>
      </c>
      <c r="BK350" s="87" t="s">
        <v>36</v>
      </c>
      <c r="BL350" s="82" t="s">
        <v>36</v>
      </c>
      <c r="BM350" s="91" t="s">
        <v>36</v>
      </c>
      <c r="BN350" s="87" t="s">
        <v>36</v>
      </c>
      <c r="BO350" s="87" t="s">
        <v>36</v>
      </c>
      <c r="BP350" s="87" t="s">
        <v>36</v>
      </c>
      <c r="BQ350" s="82" t="s">
        <v>36</v>
      </c>
      <c r="BR350" s="91" t="s">
        <v>36</v>
      </c>
      <c r="BS350" s="87" t="s">
        <v>36</v>
      </c>
      <c r="BT350" s="87" t="s">
        <v>36</v>
      </c>
      <c r="BU350" s="87" t="s">
        <v>36</v>
      </c>
      <c r="BV350" s="77" t="s">
        <v>36</v>
      </c>
      <c r="BW350" s="30"/>
      <c r="BX350" s="30"/>
      <c r="BY350" s="30"/>
      <c r="BZ350" s="30"/>
      <c r="CA350" s="30"/>
      <c r="CB350" s="30"/>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0"/>
    </row>
    <row r="351" s="603" customFormat="true" ht="15" customHeight="true" x14ac:dyDescent="0.2">
      <c r="B351" s="602"/>
      <c r="W351" s="395"/>
      <c r="X351" s="395"/>
      <c r="Y351" s="395"/>
      <c r="Z351" s="395"/>
      <c r="AA351" s="395"/>
      <c r="AB351" s="395"/>
      <c r="AC351" s="395"/>
      <c r="AD351" s="395"/>
      <c r="AE351" s="395"/>
      <c r="AF351" s="395"/>
      <c r="AG351" s="395"/>
      <c r="AH351" s="395"/>
      <c r="AI351" s="395"/>
      <c r="AJ351" s="395"/>
      <c r="AK351" s="395"/>
      <c r="AL351" s="395"/>
      <c r="AM351" s="395"/>
      <c r="AN351" s="395"/>
      <c r="AO351" s="395"/>
      <c r="AP351" s="395"/>
      <c r="AQ351" s="395"/>
      <c r="AR351" s="395"/>
      <c r="AS351" s="395"/>
      <c r="AT351" s="395"/>
      <c r="AU351" s="395"/>
      <c r="AV351" s="395"/>
      <c r="AW351" s="395"/>
      <c r="AX351" s="395"/>
      <c r="AY351" s="395"/>
      <c r="AZ351" s="395"/>
      <c r="BA351" s="1126" t="s">
        <v>154</v>
      </c>
      <c r="BB351" s="643" t="s">
        <v>50</v>
      </c>
      <c r="BC351" s="91" t="s">
        <v>36</v>
      </c>
      <c r="BD351" s="87" t="s">
        <v>36</v>
      </c>
      <c r="BE351" s="87" t="s">
        <v>36</v>
      </c>
      <c r="BF351" s="87" t="s">
        <v>36</v>
      </c>
      <c r="BG351" s="82" t="s">
        <v>36</v>
      </c>
      <c r="BH351" s="91" t="s">
        <v>36</v>
      </c>
      <c r="BI351" s="87" t="s">
        <v>36</v>
      </c>
      <c r="BJ351" s="87" t="s">
        <v>36</v>
      </c>
      <c r="BK351" s="87" t="s">
        <v>36</v>
      </c>
      <c r="BL351" s="82" t="s">
        <v>36</v>
      </c>
      <c r="BM351" s="91" t="s">
        <v>36</v>
      </c>
      <c r="BN351" s="87" t="s">
        <v>36</v>
      </c>
      <c r="BO351" s="87" t="s">
        <v>36</v>
      </c>
      <c r="BP351" s="87" t="s">
        <v>36</v>
      </c>
      <c r="BQ351" s="82" t="s">
        <v>36</v>
      </c>
      <c r="BR351" s="91" t="s">
        <v>36</v>
      </c>
      <c r="BS351" s="87" t="s">
        <v>36</v>
      </c>
      <c r="BT351" s="87" t="s">
        <v>36</v>
      </c>
      <c r="BU351" s="87" t="s">
        <v>36</v>
      </c>
      <c r="BV351" s="77" t="s">
        <v>36</v>
      </c>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row>
    <row r="352" s="603" customFormat="true" ht="15" customHeight="true" x14ac:dyDescent="0.2">
      <c r="B352" s="602"/>
      <c r="W352" s="395"/>
      <c r="X352" s="395"/>
      <c r="Y352" s="395"/>
      <c r="Z352" s="395"/>
      <c r="AA352" s="395"/>
      <c r="AB352" s="395"/>
      <c r="AC352" s="395"/>
      <c r="AD352" s="395"/>
      <c r="AE352" s="395"/>
      <c r="AF352" s="395"/>
      <c r="AG352" s="395"/>
      <c r="AH352" s="395"/>
      <c r="AI352" s="395"/>
      <c r="AJ352" s="395"/>
      <c r="AK352" s="395"/>
      <c r="AL352" s="395"/>
      <c r="AM352" s="395"/>
      <c r="AN352" s="395"/>
      <c r="AO352" s="395"/>
      <c r="AP352" s="395"/>
      <c r="AQ352" s="395"/>
      <c r="AR352" s="395"/>
      <c r="AS352" s="395"/>
      <c r="AT352" s="395"/>
      <c r="AU352" s="395"/>
      <c r="AV352" s="395"/>
      <c r="AW352" s="395"/>
      <c r="AX352" s="395"/>
      <c r="AY352" s="395"/>
      <c r="AZ352" s="395"/>
      <c r="BA352" s="1124"/>
      <c r="BB352" s="643" t="s">
        <v>49</v>
      </c>
      <c r="BC352" s="91" t="s">
        <v>36</v>
      </c>
      <c r="BD352" s="87" t="s">
        <v>36</v>
      </c>
      <c r="BE352" s="87" t="s">
        <v>36</v>
      </c>
      <c r="BF352" s="87" t="s">
        <v>36</v>
      </c>
      <c r="BG352" s="82" t="s">
        <v>36</v>
      </c>
      <c r="BH352" s="91" t="s">
        <v>36</v>
      </c>
      <c r="BI352" s="87" t="s">
        <v>36</v>
      </c>
      <c r="BJ352" s="87" t="s">
        <v>36</v>
      </c>
      <c r="BK352" s="87" t="s">
        <v>36</v>
      </c>
      <c r="BL352" s="82" t="s">
        <v>36</v>
      </c>
      <c r="BM352" s="91" t="s">
        <v>36</v>
      </c>
      <c r="BN352" s="87" t="s">
        <v>36</v>
      </c>
      <c r="BO352" s="87" t="s">
        <v>36</v>
      </c>
      <c r="BP352" s="87" t="s">
        <v>36</v>
      </c>
      <c r="BQ352" s="82" t="s">
        <v>36</v>
      </c>
      <c r="BR352" s="91" t="s">
        <v>36</v>
      </c>
      <c r="BS352" s="87" t="s">
        <v>36</v>
      </c>
      <c r="BT352" s="87" t="s">
        <v>36</v>
      </c>
      <c r="BU352" s="87" t="s">
        <v>36</v>
      </c>
      <c r="BV352" s="77" t="s">
        <v>36</v>
      </c>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row>
    <row r="353" s="603" customFormat="true" ht="15" customHeight="true" x14ac:dyDescent="0.2">
      <c r="B353" s="602"/>
      <c r="W353" s="395"/>
      <c r="X353" s="395"/>
      <c r="Y353" s="395"/>
      <c r="Z353" s="395"/>
      <c r="AA353" s="395"/>
      <c r="AB353" s="395"/>
      <c r="AC353" s="395"/>
      <c r="AD353" s="395"/>
      <c r="AE353" s="395"/>
      <c r="AF353" s="395"/>
      <c r="AG353" s="395"/>
      <c r="AH353" s="395"/>
      <c r="AI353" s="395"/>
      <c r="AJ353" s="395"/>
      <c r="AK353" s="395"/>
      <c r="AL353" s="395"/>
      <c r="AM353" s="395"/>
      <c r="AN353" s="395"/>
      <c r="AO353" s="395"/>
      <c r="AP353" s="395"/>
      <c r="AQ353" s="395"/>
      <c r="AR353" s="395"/>
      <c r="AS353" s="395"/>
      <c r="AT353" s="395"/>
      <c r="AU353" s="395"/>
      <c r="AV353" s="395"/>
      <c r="AW353" s="395"/>
      <c r="AX353" s="395"/>
      <c r="AY353" s="395"/>
      <c r="AZ353" s="395"/>
      <c r="BA353" s="1126" t="s">
        <v>143</v>
      </c>
      <c r="BB353" s="643" t="s">
        <v>50</v>
      </c>
      <c r="BC353" s="91" t="s">
        <v>36</v>
      </c>
      <c r="BD353" s="87" t="s">
        <v>36</v>
      </c>
      <c r="BE353" s="87" t="s">
        <v>36</v>
      </c>
      <c r="BF353" s="87" t="s">
        <v>36</v>
      </c>
      <c r="BG353" s="82" t="s">
        <v>36</v>
      </c>
      <c r="BH353" s="91" t="s">
        <v>36</v>
      </c>
      <c r="BI353" s="87" t="s">
        <v>36</v>
      </c>
      <c r="BJ353" s="87" t="s">
        <v>36</v>
      </c>
      <c r="BK353" s="87" t="s">
        <v>36</v>
      </c>
      <c r="BL353" s="82" t="s">
        <v>36</v>
      </c>
      <c r="BM353" s="91" t="s">
        <v>36</v>
      </c>
      <c r="BN353" s="87" t="s">
        <v>36</v>
      </c>
      <c r="BO353" s="87" t="s">
        <v>36</v>
      </c>
      <c r="BP353" s="87" t="s">
        <v>36</v>
      </c>
      <c r="BQ353" s="82" t="s">
        <v>36</v>
      </c>
      <c r="BR353" s="91" t="s">
        <v>36</v>
      </c>
      <c r="BS353" s="87" t="s">
        <v>36</v>
      </c>
      <c r="BT353" s="87" t="s">
        <v>36</v>
      </c>
      <c r="BU353" s="87" t="s">
        <v>36</v>
      </c>
      <c r="BV353" s="77" t="s">
        <v>36</v>
      </c>
      <c r="BW353" s="30"/>
      <c r="BX353" s="30"/>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row>
    <row r="354" s="603" customFormat="true" ht="15" customHeight="true" x14ac:dyDescent="0.2">
      <c r="B354" s="602"/>
      <c r="W354" s="395"/>
      <c r="X354" s="395"/>
      <c r="Y354" s="395"/>
      <c r="Z354" s="395"/>
      <c r="AA354" s="395"/>
      <c r="AB354" s="395"/>
      <c r="AC354" s="395"/>
      <c r="AD354" s="395"/>
      <c r="AE354" s="395"/>
      <c r="AF354" s="395"/>
      <c r="AG354" s="395"/>
      <c r="AH354" s="395"/>
      <c r="AI354" s="395"/>
      <c r="AJ354" s="395"/>
      <c r="AK354" s="395"/>
      <c r="AL354" s="395"/>
      <c r="AM354" s="395"/>
      <c r="AN354" s="395"/>
      <c r="AO354" s="395"/>
      <c r="AP354" s="395"/>
      <c r="AQ354" s="395"/>
      <c r="AR354" s="395"/>
      <c r="AS354" s="395"/>
      <c r="AT354" s="395"/>
      <c r="AU354" s="395"/>
      <c r="AV354" s="395"/>
      <c r="AW354" s="395"/>
      <c r="AX354" s="395"/>
      <c r="AY354" s="395"/>
      <c r="AZ354" s="395"/>
      <c r="BA354" s="1127"/>
      <c r="BB354" s="644" t="s">
        <v>49</v>
      </c>
      <c r="BC354" s="90" t="s">
        <v>36</v>
      </c>
      <c r="BD354" s="86" t="s">
        <v>36</v>
      </c>
      <c r="BE354" s="86" t="s">
        <v>36</v>
      </c>
      <c r="BF354" s="86" t="s">
        <v>36</v>
      </c>
      <c r="BG354" s="81" t="s">
        <v>36</v>
      </c>
      <c r="BH354" s="90" t="s">
        <v>36</v>
      </c>
      <c r="BI354" s="86" t="s">
        <v>36</v>
      </c>
      <c r="BJ354" s="86" t="s">
        <v>36</v>
      </c>
      <c r="BK354" s="86" t="s">
        <v>36</v>
      </c>
      <c r="BL354" s="81" t="s">
        <v>36</v>
      </c>
      <c r="BM354" s="90" t="s">
        <v>36</v>
      </c>
      <c r="BN354" s="86" t="s">
        <v>36</v>
      </c>
      <c r="BO354" s="86" t="s">
        <v>36</v>
      </c>
      <c r="BP354" s="86" t="s">
        <v>36</v>
      </c>
      <c r="BQ354" s="81" t="s">
        <v>36</v>
      </c>
      <c r="BR354" s="90" t="s">
        <v>36</v>
      </c>
      <c r="BS354" s="86" t="s">
        <v>36</v>
      </c>
      <c r="BT354" s="86" t="s">
        <v>36</v>
      </c>
      <c r="BU354" s="86" t="s">
        <v>36</v>
      </c>
      <c r="BV354" s="76" t="s">
        <v>36</v>
      </c>
      <c r="BW354" s="30"/>
      <c r="BX354" s="30"/>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row>
    <row r="355" s="603" customFormat="true" ht="15" customHeight="true" x14ac:dyDescent="0.2">
      <c r="B355" s="602"/>
      <c r="W355" s="395"/>
      <c r="X355" s="395"/>
      <c r="Y355" s="395"/>
      <c r="Z355" s="395"/>
      <c r="AA355" s="395"/>
      <c r="AB355" s="395"/>
      <c r="AC355" s="395"/>
      <c r="AD355" s="395"/>
      <c r="AE355" s="395"/>
      <c r="AF355" s="395"/>
      <c r="AG355" s="395"/>
      <c r="AH355" s="395"/>
      <c r="AI355" s="395"/>
      <c r="AJ355" s="395"/>
      <c r="AK355" s="395"/>
      <c r="AL355" s="395"/>
      <c r="AM355" s="395"/>
      <c r="AN355" s="395"/>
      <c r="AO355" s="395"/>
      <c r="AP355" s="395"/>
      <c r="AQ355" s="395"/>
      <c r="AR355" s="395"/>
      <c r="AS355" s="395"/>
      <c r="AT355" s="395"/>
      <c r="AU355" s="395"/>
      <c r="AV355" s="395"/>
      <c r="AW355" s="395"/>
      <c r="AX355" s="395"/>
      <c r="AY355" s="395"/>
      <c r="AZ355" s="395"/>
      <c r="BA355" s="422"/>
      <c r="BB355" s="362"/>
      <c r="BC355" s="486"/>
      <c r="BD355" s="486"/>
      <c r="BE355" s="486"/>
      <c r="BF355" s="486"/>
      <c r="BG355" s="486"/>
      <c r="BH355" s="486"/>
      <c r="BI355" s="486"/>
      <c r="BJ355" s="486"/>
      <c r="BK355" s="486"/>
      <c r="BL355" s="486"/>
      <c r="BM355" s="486"/>
      <c r="BN355" s="486"/>
      <c r="BO355" s="486"/>
      <c r="BP355" s="486"/>
      <c r="BQ355" s="486"/>
      <c r="BR355" s="486"/>
      <c r="BS355" s="486"/>
      <c r="BT355" s="486"/>
      <c r="BU355" s="486"/>
      <c r="BV355" s="486"/>
      <c r="BW355" s="487"/>
      <c r="BX355" s="487"/>
      <c r="BY355" s="487"/>
      <c r="BZ355" s="487"/>
      <c r="CA355" s="487"/>
      <c r="CB355" s="487"/>
      <c r="CC355" s="487"/>
      <c r="CD355" s="487"/>
      <c r="CE355" s="487"/>
      <c r="CF355" s="487"/>
      <c r="CG355" s="487"/>
      <c r="CH355" s="487"/>
      <c r="CI355" s="487"/>
      <c r="CJ355" s="487"/>
      <c r="CK355" s="487"/>
      <c r="CL355" s="487"/>
      <c r="CM355" s="487"/>
      <c r="CN355" s="487"/>
      <c r="CO355" s="487"/>
      <c r="CP355" s="487"/>
      <c r="CQ355" s="487"/>
      <c r="CR355" s="487"/>
      <c r="CS355" s="487"/>
      <c r="CT355" s="487"/>
      <c r="CU355" s="487"/>
      <c r="CV355" s="487"/>
      <c r="CW355" s="487"/>
      <c r="CX355" s="487"/>
      <c r="CY355" s="487"/>
      <c r="CZ355" s="487"/>
    </row>
    <row r="356" s="603" customFormat="true" ht="15" customHeight="true" x14ac:dyDescent="0.2">
      <c r="B356" s="602"/>
      <c r="W356" s="395"/>
      <c r="X356" s="395"/>
      <c r="Y356" s="395"/>
      <c r="Z356" s="395"/>
      <c r="AA356" s="395"/>
      <c r="AB356" s="395"/>
      <c r="AC356" s="395"/>
      <c r="AD356" s="395"/>
      <c r="AE356" s="395"/>
      <c r="AF356" s="395"/>
      <c r="AG356" s="395"/>
      <c r="AH356" s="395"/>
      <c r="AI356" s="395"/>
      <c r="AJ356" s="395"/>
      <c r="AK356" s="395"/>
      <c r="AL356" s="395"/>
      <c r="AM356" s="395"/>
      <c r="AN356" s="395"/>
      <c r="AO356" s="395"/>
      <c r="AP356" s="395"/>
      <c r="AQ356" s="395"/>
      <c r="AR356" s="395"/>
      <c r="AS356" s="395"/>
      <c r="AT356" s="395"/>
      <c r="AU356" s="395"/>
      <c r="AV356" s="395"/>
      <c r="AW356" s="395"/>
      <c r="AX356" s="395"/>
      <c r="AY356" s="395"/>
      <c r="AZ356" s="395"/>
      <c r="BA356" s="422"/>
      <c r="BB356" s="362"/>
      <c r="BC356" s="422"/>
      <c r="BD356" s="422"/>
      <c r="BE356" s="422"/>
      <c r="BF356" s="422"/>
      <c r="BG356" s="422"/>
      <c r="BH356" s="422"/>
      <c r="BI356" s="422"/>
      <c r="BJ356" s="422"/>
      <c r="BK356" s="422"/>
      <c r="BL356" s="422"/>
      <c r="BM356" s="422"/>
      <c r="BN356" s="422"/>
      <c r="BO356" s="422"/>
      <c r="BP356" s="422"/>
      <c r="BQ356" s="422"/>
      <c r="BR356" s="422"/>
      <c r="BS356" s="422"/>
      <c r="BT356" s="422"/>
      <c r="BU356" s="422"/>
      <c r="BV356" s="422"/>
      <c r="BW356" s="395"/>
      <c r="BX356" s="395"/>
      <c r="BY356" s="395"/>
      <c r="BZ356" s="395"/>
      <c r="CA356" s="395"/>
      <c r="CB356" s="395"/>
      <c r="CC356" s="395"/>
      <c r="CD356" s="395"/>
      <c r="CE356" s="395"/>
      <c r="CF356" s="395"/>
      <c r="CG356" s="395"/>
      <c r="CH356" s="395"/>
      <c r="CI356" s="395"/>
      <c r="CJ356" s="395"/>
      <c r="CK356" s="395"/>
      <c r="CL356" s="395"/>
      <c r="CM356" s="395"/>
      <c r="CN356" s="395"/>
      <c r="CO356" s="395"/>
      <c r="CP356" s="395"/>
      <c r="CQ356" s="395"/>
      <c r="CR356" s="395"/>
      <c r="CS356" s="395"/>
      <c r="CT356" s="395"/>
      <c r="CU356" s="395"/>
      <c r="CV356" s="395"/>
      <c r="CW356" s="395"/>
      <c r="CX356" s="395"/>
      <c r="CY356" s="395"/>
      <c r="CZ356" s="395"/>
    </row>
    <row r="357" s="358" customFormat="true" ht="15" customHeight="true" x14ac:dyDescent="0.2">
      <c r="B357" s="360"/>
      <c r="W357" s="395"/>
      <c r="X357" s="395"/>
      <c r="Y357" s="395"/>
      <c r="Z357" s="395"/>
      <c r="AA357" s="395"/>
      <c r="AB357" s="395"/>
      <c r="AC357" s="395"/>
      <c r="AD357" s="395"/>
      <c r="AE357" s="395"/>
      <c r="AF357" s="395"/>
      <c r="AG357" s="395"/>
      <c r="AH357" s="395"/>
      <c r="AI357" s="395"/>
      <c r="AJ357" s="395"/>
      <c r="AK357" s="395"/>
      <c r="AL357" s="395"/>
      <c r="AM357" s="395"/>
      <c r="AN357" s="395"/>
      <c r="AO357" s="395"/>
      <c r="AP357" s="395"/>
      <c r="AQ357" s="395"/>
      <c r="AR357" s="395"/>
      <c r="AS357" s="395"/>
      <c r="AT357" s="395"/>
      <c r="AU357" s="395"/>
      <c r="AV357" s="395"/>
      <c r="AW357" s="395"/>
      <c r="AX357" s="395"/>
      <c r="AY357" s="395"/>
      <c r="AZ357" s="395"/>
      <c r="BA357" s="422"/>
      <c r="BB357" s="362"/>
      <c r="BC357" s="422"/>
      <c r="BD357" s="422"/>
      <c r="BE357" s="422"/>
      <c r="BF357" s="422"/>
      <c r="BG357" s="422"/>
      <c r="BH357" s="422"/>
      <c r="BI357" s="422"/>
      <c r="BJ357" s="422"/>
      <c r="BK357" s="422"/>
      <c r="BL357" s="422"/>
      <c r="BM357" s="422"/>
      <c r="BN357" s="422"/>
      <c r="BO357" s="422"/>
      <c r="BP357" s="422"/>
      <c r="BQ357" s="422"/>
      <c r="BR357" s="422"/>
      <c r="BS357" s="422"/>
      <c r="BT357" s="422"/>
      <c r="BU357" s="422"/>
      <c r="BV357" s="422"/>
      <c r="BW357" s="395"/>
      <c r="BX357" s="395"/>
      <c r="BY357" s="395"/>
      <c r="BZ357" s="395"/>
      <c r="CA357" s="395"/>
      <c r="CB357" s="395"/>
      <c r="CC357" s="395"/>
      <c r="CD357" s="395"/>
      <c r="CE357" s="395"/>
      <c r="CF357" s="395"/>
      <c r="CG357" s="395"/>
      <c r="CH357" s="395"/>
      <c r="CI357" s="395"/>
      <c r="CJ357" s="395"/>
      <c r="CK357" s="395"/>
      <c r="CL357" s="395"/>
      <c r="CM357" s="395"/>
      <c r="CN357" s="395"/>
      <c r="CO357" s="395"/>
      <c r="CP357" s="395"/>
      <c r="CQ357" s="395"/>
      <c r="CR357" s="395"/>
      <c r="CS357" s="395"/>
      <c r="CT357" s="395"/>
      <c r="CU357" s="395"/>
      <c r="CV357" s="395"/>
      <c r="CW357" s="395"/>
      <c r="CX357" s="395"/>
      <c r="CY357" s="395"/>
      <c r="CZ357" s="395"/>
    </row>
    <row r="358" s="358" customFormat="true" ht="15" customHeight="true" x14ac:dyDescent="0.2">
      <c r="B358" s="360"/>
      <c r="W358" s="395"/>
      <c r="X358" s="395"/>
      <c r="Y358" s="395"/>
      <c r="Z358" s="395"/>
      <c r="AA358" s="395"/>
      <c r="AB358" s="395"/>
      <c r="AC358" s="395"/>
      <c r="AD358" s="395"/>
      <c r="AE358" s="395"/>
      <c r="AF358" s="395"/>
      <c r="AG358" s="395"/>
      <c r="AH358" s="395"/>
      <c r="AI358" s="395"/>
      <c r="AJ358" s="395"/>
      <c r="AK358" s="395"/>
      <c r="AL358" s="395"/>
      <c r="AM358" s="395"/>
      <c r="AN358" s="395"/>
      <c r="AO358" s="395"/>
      <c r="AP358" s="395"/>
      <c r="AQ358" s="395"/>
      <c r="AR358" s="395"/>
      <c r="AS358" s="395"/>
      <c r="AT358" s="395"/>
      <c r="AU358" s="395"/>
      <c r="AV358" s="395"/>
      <c r="AW358" s="395"/>
      <c r="AX358" s="395"/>
      <c r="AY358" s="395"/>
      <c r="AZ358" s="395"/>
      <c r="BA358" s="422"/>
      <c r="BB358" s="362"/>
      <c r="BC358" s="422"/>
      <c r="BD358" s="422"/>
      <c r="BE358" s="422"/>
      <c r="BF358" s="422"/>
      <c r="BG358" s="422"/>
      <c r="BH358" s="422"/>
      <c r="BI358" s="422"/>
      <c r="BJ358" s="422"/>
      <c r="BK358" s="422"/>
      <c r="BL358" s="422"/>
      <c r="BM358" s="422"/>
      <c r="BN358" s="422"/>
      <c r="BO358" s="422"/>
      <c r="BP358" s="422"/>
      <c r="BQ358" s="422"/>
      <c r="BR358" s="422"/>
      <c r="BS358" s="422"/>
      <c r="BT358" s="422"/>
      <c r="BU358" s="422"/>
      <c r="BV358" s="422"/>
      <c r="BW358" s="395"/>
      <c r="BX358" s="395"/>
      <c r="BY358" s="395"/>
      <c r="BZ358" s="395"/>
      <c r="CA358" s="395"/>
      <c r="CB358" s="395"/>
      <c r="CC358" s="395"/>
      <c r="CD358" s="395"/>
      <c r="CE358" s="395"/>
      <c r="CF358" s="395"/>
      <c r="CG358" s="395"/>
      <c r="CH358" s="395"/>
      <c r="CI358" s="395"/>
      <c r="CJ358" s="395"/>
      <c r="CK358" s="395"/>
      <c r="CL358" s="395"/>
      <c r="CM358" s="395"/>
      <c r="CN358" s="395"/>
      <c r="CO358" s="395"/>
      <c r="CP358" s="395"/>
      <c r="CQ358" s="395"/>
      <c r="CR358" s="395"/>
      <c r="CS358" s="395"/>
      <c r="CT358" s="395"/>
      <c r="CU358" s="395"/>
      <c r="CV358" s="395"/>
      <c r="CW358" s="395"/>
      <c r="CX358" s="395"/>
      <c r="CY358" s="395"/>
      <c r="CZ358" s="395"/>
    </row>
    <row r="359" s="358" customFormat="true" ht="15" customHeight="true" x14ac:dyDescent="0.2">
      <c r="B359" s="360"/>
      <c r="W359" s="395"/>
      <c r="X359" s="395"/>
      <c r="Y359" s="395"/>
      <c r="Z359" s="395"/>
      <c r="AA359" s="395"/>
      <c r="AB359" s="395"/>
      <c r="AC359" s="395"/>
      <c r="AD359" s="395"/>
      <c r="AE359" s="395"/>
      <c r="AF359" s="395"/>
      <c r="AG359" s="395"/>
      <c r="AH359" s="395"/>
      <c r="AI359" s="395"/>
      <c r="AJ359" s="395"/>
      <c r="AK359" s="395"/>
      <c r="AL359" s="395"/>
      <c r="AM359" s="395"/>
      <c r="AN359" s="395"/>
      <c r="AO359" s="395"/>
      <c r="AP359" s="395"/>
      <c r="AQ359" s="395"/>
      <c r="AR359" s="395"/>
      <c r="AS359" s="395"/>
      <c r="AT359" s="395"/>
      <c r="AU359" s="395"/>
      <c r="AV359" s="395"/>
      <c r="AW359" s="395"/>
      <c r="AX359" s="395"/>
      <c r="AY359" s="395"/>
      <c r="AZ359" s="395"/>
      <c r="BA359" s="422"/>
      <c r="BB359" s="362"/>
      <c r="BC359" s="422"/>
      <c r="BD359" s="422"/>
      <c r="BE359" s="422"/>
      <c r="BF359" s="422"/>
      <c r="BG359" s="422"/>
      <c r="BH359" s="422"/>
      <c r="BI359" s="422"/>
      <c r="BJ359" s="422"/>
      <c r="BK359" s="422"/>
      <c r="BL359" s="422"/>
      <c r="BM359" s="422"/>
      <c r="BN359" s="422"/>
      <c r="BO359" s="422"/>
      <c r="BP359" s="422"/>
      <c r="BQ359" s="422"/>
      <c r="BR359" s="422"/>
      <c r="BS359" s="422"/>
      <c r="BT359" s="422"/>
      <c r="BU359" s="422"/>
      <c r="BV359" s="422"/>
      <c r="BW359" s="395"/>
      <c r="BX359" s="395"/>
      <c r="BY359" s="395"/>
      <c r="BZ359" s="395"/>
      <c r="CA359" s="395"/>
      <c r="CB359" s="395"/>
      <c r="CC359" s="395"/>
      <c r="CD359" s="395"/>
      <c r="CE359" s="395"/>
      <c r="CF359" s="395"/>
      <c r="CG359" s="395"/>
      <c r="CH359" s="395"/>
      <c r="CI359" s="395"/>
      <c r="CJ359" s="395"/>
      <c r="CK359" s="395"/>
      <c r="CL359" s="395"/>
      <c r="CM359" s="395"/>
      <c r="CN359" s="395"/>
      <c r="CO359" s="395"/>
      <c r="CP359" s="395"/>
      <c r="CQ359" s="395"/>
      <c r="CR359" s="395"/>
      <c r="CS359" s="395"/>
      <c r="CT359" s="395"/>
      <c r="CU359" s="395"/>
      <c r="CV359" s="395"/>
      <c r="CW359" s="395"/>
      <c r="CX359" s="395"/>
      <c r="CY359" s="395"/>
      <c r="CZ359" s="395"/>
    </row>
    <row r="360" s="358" customFormat="true" ht="15" customHeight="true" x14ac:dyDescent="0.2">
      <c r="B360" s="360"/>
      <c r="W360" s="395"/>
      <c r="X360" s="395"/>
      <c r="Y360" s="395"/>
      <c r="Z360" s="395"/>
      <c r="AA360" s="395"/>
      <c r="AB360" s="395"/>
      <c r="AC360" s="395"/>
      <c r="AD360" s="395"/>
      <c r="AE360" s="395"/>
      <c r="AF360" s="395"/>
      <c r="AG360" s="395"/>
      <c r="AH360" s="395"/>
      <c r="AI360" s="395"/>
      <c r="AJ360" s="395"/>
      <c r="AK360" s="395"/>
      <c r="AL360" s="395"/>
      <c r="AM360" s="395"/>
      <c r="AN360" s="395"/>
      <c r="AO360" s="395"/>
      <c r="AP360" s="395"/>
      <c r="AQ360" s="395"/>
      <c r="AR360" s="395"/>
      <c r="AS360" s="395"/>
      <c r="AT360" s="395"/>
      <c r="AU360" s="395"/>
      <c r="AV360" s="395"/>
      <c r="AW360" s="395"/>
      <c r="AX360" s="395"/>
      <c r="AY360" s="395"/>
      <c r="AZ360" s="395"/>
      <c r="BA360" s="422"/>
      <c r="BB360" s="362"/>
      <c r="BC360" s="422"/>
      <c r="BD360" s="422"/>
      <c r="BE360" s="422"/>
      <c r="BF360" s="422"/>
      <c r="BG360" s="422"/>
      <c r="BH360" s="422"/>
      <c r="BI360" s="422"/>
      <c r="BJ360" s="422"/>
      <c r="BK360" s="422"/>
      <c r="BL360" s="422"/>
      <c r="BM360" s="422"/>
      <c r="BN360" s="422"/>
      <c r="BO360" s="422"/>
      <c r="BP360" s="422"/>
      <c r="BQ360" s="422"/>
      <c r="BR360" s="422"/>
      <c r="BS360" s="422"/>
      <c r="BT360" s="422"/>
      <c r="BU360" s="422"/>
      <c r="BV360" s="422"/>
      <c r="BW360" s="395"/>
      <c r="BX360" s="395"/>
      <c r="BY360" s="395"/>
      <c r="BZ360" s="395"/>
      <c r="CA360" s="395"/>
      <c r="CB360" s="395"/>
      <c r="CC360" s="395"/>
      <c r="CD360" s="395"/>
      <c r="CE360" s="395"/>
      <c r="CF360" s="395"/>
      <c r="CG360" s="395"/>
      <c r="CH360" s="395"/>
      <c r="CI360" s="395"/>
      <c r="CJ360" s="395"/>
      <c r="CK360" s="395"/>
      <c r="CL360" s="395"/>
      <c r="CM360" s="395"/>
      <c r="CN360" s="395"/>
      <c r="CO360" s="395"/>
      <c r="CP360" s="395"/>
      <c r="CQ360" s="395"/>
      <c r="CR360" s="395"/>
      <c r="CS360" s="395"/>
      <c r="CT360" s="395"/>
      <c r="CU360" s="395"/>
      <c r="CV360" s="395"/>
      <c r="CW360" s="395"/>
      <c r="CX360" s="395"/>
      <c r="CY360" s="395"/>
      <c r="CZ360" s="395"/>
    </row>
    <row r="361" s="358" customFormat="true" ht="15" customHeight="true" x14ac:dyDescent="0.2">
      <c r="B361" s="360"/>
      <c r="W361" s="395"/>
      <c r="X361" s="395"/>
      <c r="Y361" s="395"/>
      <c r="Z361" s="395"/>
      <c r="AA361" s="395"/>
      <c r="AB361" s="395"/>
      <c r="AC361" s="395"/>
      <c r="AD361" s="395"/>
      <c r="AE361" s="395"/>
      <c r="AF361" s="395"/>
      <c r="AG361" s="395"/>
      <c r="AH361" s="395"/>
      <c r="AI361" s="395"/>
      <c r="AJ361" s="395"/>
      <c r="AK361" s="395"/>
      <c r="AL361" s="395"/>
      <c r="AM361" s="395"/>
      <c r="AN361" s="395"/>
      <c r="AO361" s="395"/>
      <c r="AP361" s="395"/>
      <c r="AQ361" s="395"/>
      <c r="AR361" s="395"/>
      <c r="AS361" s="395"/>
      <c r="AT361" s="395"/>
      <c r="AU361" s="395"/>
      <c r="AV361" s="395"/>
      <c r="AW361" s="395"/>
      <c r="AX361" s="395"/>
      <c r="AY361" s="395"/>
      <c r="AZ361" s="395"/>
      <c r="BA361" s="422"/>
      <c r="BB361" s="362"/>
      <c r="BC361" s="422"/>
      <c r="BD361" s="422"/>
      <c r="BE361" s="422"/>
      <c r="BF361" s="422"/>
      <c r="BG361" s="422"/>
      <c r="BH361" s="422"/>
      <c r="BI361" s="422"/>
      <c r="BJ361" s="422"/>
      <c r="BK361" s="422"/>
      <c r="BL361" s="422"/>
      <c r="BM361" s="422"/>
      <c r="BN361" s="422"/>
      <c r="BO361" s="422"/>
      <c r="BP361" s="422"/>
      <c r="BQ361" s="422"/>
      <c r="BR361" s="422"/>
      <c r="BS361" s="422"/>
      <c r="BT361" s="422"/>
      <c r="BU361" s="422"/>
      <c r="BV361" s="422"/>
      <c r="BW361" s="395"/>
      <c r="BX361" s="395"/>
      <c r="BY361" s="395"/>
      <c r="BZ361" s="395"/>
      <c r="CA361" s="395"/>
      <c r="CB361" s="395"/>
      <c r="CC361" s="395"/>
      <c r="CD361" s="395"/>
      <c r="CE361" s="395"/>
      <c r="CF361" s="395"/>
      <c r="CG361" s="395"/>
      <c r="CH361" s="395"/>
      <c r="CI361" s="395"/>
      <c r="CJ361" s="395"/>
      <c r="CK361" s="395"/>
      <c r="CL361" s="395"/>
      <c r="CM361" s="395"/>
      <c r="CN361" s="395"/>
      <c r="CO361" s="395"/>
      <c r="CP361" s="395"/>
      <c r="CQ361" s="395"/>
      <c r="CR361" s="395"/>
      <c r="CS361" s="395"/>
      <c r="CT361" s="395"/>
      <c r="CU361" s="395"/>
      <c r="CV361" s="395"/>
      <c r="CW361" s="395"/>
      <c r="CX361" s="395"/>
      <c r="CY361" s="395"/>
      <c r="CZ361" s="395"/>
    </row>
    <row r="362" s="358" customFormat="true" ht="15" customHeight="true" x14ac:dyDescent="0.2">
      <c r="B362" s="360"/>
      <c r="W362" s="395"/>
      <c r="X362" s="395"/>
      <c r="Y362" s="395"/>
      <c r="Z362" s="395"/>
      <c r="AA362" s="395"/>
      <c r="AB362" s="395"/>
      <c r="AC362" s="395"/>
      <c r="AD362" s="395"/>
      <c r="AE362" s="395"/>
      <c r="AF362" s="395"/>
      <c r="AG362" s="395"/>
      <c r="AH362" s="395"/>
      <c r="AI362" s="395"/>
      <c r="AJ362" s="395"/>
      <c r="AK362" s="395"/>
      <c r="AL362" s="395"/>
      <c r="AM362" s="395"/>
      <c r="AN362" s="395"/>
      <c r="AO362" s="395"/>
      <c r="AP362" s="395"/>
      <c r="AQ362" s="395"/>
      <c r="AR362" s="395"/>
      <c r="AS362" s="395"/>
      <c r="AT362" s="395"/>
      <c r="AU362" s="395"/>
      <c r="AV362" s="395"/>
      <c r="AW362" s="395"/>
      <c r="AX362" s="395"/>
      <c r="AY362" s="395"/>
      <c r="AZ362" s="395"/>
      <c r="BA362" s="422"/>
      <c r="BB362" s="362"/>
      <c r="BC362" s="422"/>
      <c r="BD362" s="422"/>
      <c r="BE362" s="422"/>
      <c r="BF362" s="422"/>
      <c r="BG362" s="422"/>
      <c r="BH362" s="422"/>
      <c r="BI362" s="422"/>
      <c r="BJ362" s="422"/>
      <c r="BK362" s="422"/>
      <c r="BL362" s="422"/>
      <c r="BM362" s="422"/>
      <c r="BN362" s="422"/>
      <c r="BO362" s="422"/>
      <c r="BP362" s="422"/>
      <c r="BQ362" s="422"/>
      <c r="BR362" s="422"/>
      <c r="BS362" s="422"/>
      <c r="BT362" s="422"/>
      <c r="BU362" s="422"/>
      <c r="BV362" s="422"/>
      <c r="BW362" s="395"/>
      <c r="BX362" s="395"/>
      <c r="BY362" s="395"/>
      <c r="BZ362" s="395"/>
      <c r="CA362" s="395"/>
      <c r="CB362" s="395"/>
      <c r="CC362" s="395"/>
      <c r="CD362" s="395"/>
      <c r="CE362" s="395"/>
      <c r="CF362" s="395"/>
      <c r="CG362" s="395"/>
      <c r="CH362" s="395"/>
      <c r="CI362" s="395"/>
      <c r="CJ362" s="395"/>
      <c r="CK362" s="395"/>
      <c r="CL362" s="395"/>
      <c r="CM362" s="395"/>
      <c r="CN362" s="395"/>
      <c r="CO362" s="395"/>
      <c r="CP362" s="395"/>
      <c r="CQ362" s="395"/>
      <c r="CR362" s="395"/>
      <c r="CS362" s="395"/>
      <c r="CT362" s="395"/>
      <c r="CU362" s="395"/>
      <c r="CV362" s="395"/>
      <c r="CW362" s="395"/>
      <c r="CX362" s="395"/>
      <c r="CY362" s="395"/>
      <c r="CZ362" s="395"/>
    </row>
    <row r="363" s="358" customFormat="true" ht="15" customHeight="true" x14ac:dyDescent="0.2">
      <c r="B363" s="360"/>
      <c r="W363" s="395"/>
      <c r="X363" s="395"/>
      <c r="Y363" s="395"/>
      <c r="Z363" s="395"/>
      <c r="AA363" s="395"/>
      <c r="AB363" s="395"/>
      <c r="AC363" s="395"/>
      <c r="AD363" s="395"/>
      <c r="AE363" s="395"/>
      <c r="AF363" s="395"/>
      <c r="AG363" s="395"/>
      <c r="AH363" s="395"/>
      <c r="AI363" s="395"/>
      <c r="AJ363" s="395"/>
      <c r="AK363" s="395"/>
      <c r="AL363" s="395"/>
      <c r="AM363" s="395"/>
      <c r="AN363" s="395"/>
      <c r="AO363" s="395"/>
      <c r="AP363" s="395"/>
      <c r="AQ363" s="395"/>
      <c r="AR363" s="395"/>
      <c r="AS363" s="395"/>
      <c r="AT363" s="395"/>
      <c r="AU363" s="395"/>
      <c r="AV363" s="395"/>
      <c r="AW363" s="395"/>
      <c r="AX363" s="395"/>
      <c r="AY363" s="395"/>
      <c r="AZ363" s="395"/>
      <c r="BA363" s="422"/>
      <c r="BB363" s="362"/>
      <c r="BC363" s="422"/>
      <c r="BD363" s="422"/>
      <c r="BE363" s="422"/>
      <c r="BF363" s="422"/>
      <c r="BG363" s="422"/>
      <c r="BH363" s="422"/>
      <c r="BI363" s="422"/>
      <c r="BJ363" s="422"/>
      <c r="BK363" s="422"/>
      <c r="BL363" s="422"/>
      <c r="BM363" s="422"/>
      <c r="BN363" s="422"/>
      <c r="BO363" s="422"/>
      <c r="BP363" s="422"/>
      <c r="BQ363" s="422"/>
      <c r="BR363" s="422"/>
      <c r="BS363" s="422"/>
      <c r="BT363" s="422"/>
      <c r="BU363" s="422"/>
      <c r="BV363" s="422"/>
      <c r="BW363" s="395"/>
      <c r="BX363" s="395"/>
      <c r="BY363" s="395"/>
      <c r="BZ363" s="395"/>
      <c r="CA363" s="395"/>
      <c r="CB363" s="395"/>
      <c r="CC363" s="395"/>
      <c r="CD363" s="395"/>
      <c r="CE363" s="395"/>
      <c r="CF363" s="395"/>
      <c r="CG363" s="395"/>
      <c r="CH363" s="395"/>
      <c r="CI363" s="395"/>
      <c r="CJ363" s="395"/>
      <c r="CK363" s="395"/>
      <c r="CL363" s="395"/>
      <c r="CM363" s="395"/>
      <c r="CN363" s="395"/>
      <c r="CO363" s="395"/>
      <c r="CP363" s="395"/>
      <c r="CQ363" s="395"/>
      <c r="CR363" s="395"/>
      <c r="CS363" s="395"/>
      <c r="CT363" s="395"/>
      <c r="CU363" s="395"/>
      <c r="CV363" s="395"/>
      <c r="CW363" s="395"/>
      <c r="CX363" s="395"/>
      <c r="CY363" s="395"/>
      <c r="CZ363" s="395"/>
    </row>
    <row r="364" s="358" customFormat="true" ht="15" customHeight="true" x14ac:dyDescent="0.2">
      <c r="B364" s="360"/>
      <c r="W364" s="395"/>
      <c r="X364" s="395"/>
      <c r="Y364" s="395"/>
      <c r="Z364" s="395"/>
      <c r="AA364" s="395"/>
      <c r="AB364" s="395"/>
      <c r="AC364" s="395"/>
      <c r="AD364" s="395"/>
      <c r="AE364" s="395"/>
      <c r="AF364" s="395"/>
      <c r="AG364" s="395"/>
      <c r="AH364" s="395"/>
      <c r="AI364" s="395"/>
      <c r="AJ364" s="395"/>
      <c r="AK364" s="395"/>
      <c r="AL364" s="395"/>
      <c r="AM364" s="395"/>
      <c r="AN364" s="395"/>
      <c r="AO364" s="395"/>
      <c r="AP364" s="395"/>
      <c r="AQ364" s="395"/>
      <c r="AR364" s="395"/>
      <c r="AS364" s="395"/>
      <c r="AT364" s="395"/>
      <c r="AU364" s="395"/>
      <c r="AV364" s="395"/>
      <c r="AW364" s="395"/>
      <c r="AX364" s="395"/>
      <c r="AY364" s="395"/>
      <c r="AZ364" s="395"/>
      <c r="BA364" s="422"/>
      <c r="BB364" s="362"/>
      <c r="BC364" s="422"/>
      <c r="BD364" s="422"/>
      <c r="BE364" s="422"/>
      <c r="BF364" s="422"/>
      <c r="BG364" s="422"/>
      <c r="BH364" s="422"/>
      <c r="BI364" s="422"/>
      <c r="BJ364" s="422"/>
      <c r="BK364" s="422"/>
      <c r="BL364" s="422"/>
      <c r="BM364" s="422"/>
      <c r="BN364" s="422"/>
      <c r="BO364" s="422"/>
      <c r="BP364" s="422"/>
      <c r="BQ364" s="422"/>
      <c r="BR364" s="422"/>
      <c r="BS364" s="422"/>
      <c r="BT364" s="422"/>
      <c r="BU364" s="422"/>
      <c r="BV364" s="422"/>
      <c r="BW364" s="395"/>
      <c r="BX364" s="395"/>
      <c r="BY364" s="395"/>
      <c r="BZ364" s="395"/>
      <c r="CA364" s="395"/>
      <c r="CB364" s="395"/>
      <c r="CC364" s="395"/>
      <c r="CD364" s="395"/>
      <c r="CE364" s="395"/>
      <c r="CF364" s="395"/>
      <c r="CG364" s="395"/>
      <c r="CH364" s="395"/>
      <c r="CI364" s="395"/>
      <c r="CJ364" s="395"/>
      <c r="CK364" s="395"/>
      <c r="CL364" s="395"/>
      <c r="CM364" s="395"/>
      <c r="CN364" s="395"/>
      <c r="CO364" s="395"/>
      <c r="CP364" s="395"/>
      <c r="CQ364" s="395"/>
      <c r="CR364" s="395"/>
      <c r="CS364" s="395"/>
      <c r="CT364" s="395"/>
      <c r="CU364" s="395"/>
      <c r="CV364" s="395"/>
      <c r="CW364" s="395"/>
      <c r="CX364" s="395"/>
      <c r="CY364" s="395"/>
      <c r="CZ364" s="395"/>
    </row>
    <row r="365" s="358" customFormat="true" ht="15" customHeight="true" x14ac:dyDescent="0.2">
      <c r="B365" s="360"/>
      <c r="W365" s="395"/>
      <c r="X365" s="395"/>
      <c r="Y365" s="395"/>
      <c r="Z365" s="395"/>
      <c r="AA365" s="395"/>
      <c r="AB365" s="395"/>
      <c r="AC365" s="395"/>
      <c r="AD365" s="395"/>
      <c r="AE365" s="395"/>
      <c r="AF365" s="395"/>
      <c r="AG365" s="395"/>
      <c r="AH365" s="395"/>
      <c r="AI365" s="395"/>
      <c r="AJ365" s="395"/>
      <c r="AK365" s="395"/>
      <c r="AL365" s="395"/>
      <c r="AM365" s="395"/>
      <c r="AN365" s="395"/>
      <c r="AO365" s="395"/>
      <c r="AP365" s="395"/>
      <c r="AQ365" s="395"/>
      <c r="AR365" s="395"/>
      <c r="AS365" s="395"/>
      <c r="AT365" s="395"/>
      <c r="AU365" s="395"/>
      <c r="AV365" s="395"/>
      <c r="AW365" s="395"/>
      <c r="AX365" s="395"/>
      <c r="AY365" s="395"/>
      <c r="AZ365" s="395"/>
      <c r="BA365" s="422"/>
      <c r="BB365" s="362"/>
      <c r="BC365" s="422"/>
      <c r="BD365" s="422"/>
      <c r="BE365" s="422"/>
      <c r="BF365" s="422"/>
      <c r="BG365" s="422"/>
      <c r="BH365" s="422"/>
      <c r="BI365" s="422"/>
      <c r="BJ365" s="422"/>
      <c r="BK365" s="422"/>
      <c r="BL365" s="422"/>
      <c r="BM365" s="422"/>
      <c r="BN365" s="422"/>
      <c r="BO365" s="422"/>
      <c r="BP365" s="422"/>
      <c r="BQ365" s="422"/>
      <c r="BR365" s="422"/>
      <c r="BS365" s="422"/>
      <c r="BT365" s="422"/>
      <c r="BU365" s="422"/>
      <c r="BV365" s="422"/>
      <c r="BW365" s="395"/>
      <c r="BX365" s="395"/>
      <c r="BY365" s="395"/>
      <c r="BZ365" s="395"/>
      <c r="CA365" s="395"/>
      <c r="CB365" s="395"/>
      <c r="CC365" s="395"/>
      <c r="CD365" s="395"/>
      <c r="CE365" s="395"/>
      <c r="CF365" s="395"/>
      <c r="CG365" s="395"/>
      <c r="CH365" s="395"/>
      <c r="CI365" s="395"/>
      <c r="CJ365" s="395"/>
      <c r="CK365" s="395"/>
      <c r="CL365" s="395"/>
      <c r="CM365" s="395"/>
      <c r="CN365" s="395"/>
      <c r="CO365" s="395"/>
      <c r="CP365" s="395"/>
      <c r="CQ365" s="395"/>
      <c r="CR365" s="395"/>
      <c r="CS365" s="395"/>
      <c r="CT365" s="395"/>
      <c r="CU365" s="395"/>
      <c r="CV365" s="395"/>
      <c r="CW365" s="395"/>
      <c r="CX365" s="395"/>
      <c r="CY365" s="395"/>
      <c r="CZ365" s="395"/>
    </row>
    <row r="366" s="358" customFormat="true" ht="15" customHeight="true" x14ac:dyDescent="0.2">
      <c r="B366" s="360"/>
      <c r="W366" s="395"/>
      <c r="X366" s="395"/>
      <c r="Y366" s="395"/>
      <c r="Z366" s="395"/>
      <c r="AA366" s="395"/>
      <c r="AB366" s="395"/>
      <c r="AC366" s="395"/>
      <c r="AD366" s="395"/>
      <c r="AE366" s="395"/>
      <c r="AF366" s="395"/>
      <c r="AG366" s="395"/>
      <c r="AH366" s="395"/>
      <c r="AI366" s="395"/>
      <c r="AJ366" s="395"/>
      <c r="AK366" s="395"/>
      <c r="AL366" s="395"/>
      <c r="AM366" s="395"/>
      <c r="AN366" s="395"/>
      <c r="AO366" s="395"/>
      <c r="AP366" s="395"/>
      <c r="AQ366" s="395"/>
      <c r="AR366" s="395"/>
      <c r="AS366" s="395"/>
      <c r="AT366" s="395"/>
      <c r="AU366" s="395"/>
      <c r="AV366" s="395"/>
      <c r="AW366" s="395"/>
      <c r="AX366" s="395"/>
      <c r="AY366" s="395"/>
      <c r="AZ366" s="395"/>
      <c r="BA366" s="422"/>
      <c r="BB366" s="362"/>
      <c r="BC366" s="422"/>
      <c r="BD366" s="422"/>
      <c r="BE366" s="422"/>
      <c r="BF366" s="422"/>
      <c r="BG366" s="422"/>
      <c r="BH366" s="422"/>
      <c r="BI366" s="422"/>
      <c r="BJ366" s="422"/>
      <c r="BK366" s="422"/>
      <c r="BL366" s="422"/>
      <c r="BM366" s="422"/>
      <c r="BN366" s="422"/>
      <c r="BO366" s="422"/>
      <c r="BP366" s="422"/>
      <c r="BQ366" s="422"/>
      <c r="BR366" s="422"/>
      <c r="BS366" s="422"/>
      <c r="BT366" s="422"/>
      <c r="BU366" s="422"/>
      <c r="BV366" s="422"/>
      <c r="BW366" s="395"/>
      <c r="BX366" s="395"/>
      <c r="BY366" s="395"/>
      <c r="BZ366" s="395"/>
      <c r="CA366" s="395"/>
      <c r="CB366" s="395"/>
      <c r="CC366" s="395"/>
      <c r="CD366" s="395"/>
      <c r="CE366" s="395"/>
      <c r="CF366" s="395"/>
      <c r="CG366" s="395"/>
      <c r="CH366" s="395"/>
      <c r="CI366" s="395"/>
      <c r="CJ366" s="395"/>
      <c r="CK366" s="395"/>
      <c r="CL366" s="395"/>
      <c r="CM366" s="395"/>
      <c r="CN366" s="395"/>
      <c r="CO366" s="395"/>
      <c r="CP366" s="395"/>
      <c r="CQ366" s="395"/>
      <c r="CR366" s="395"/>
      <c r="CS366" s="395"/>
      <c r="CT366" s="395"/>
      <c r="CU366" s="395"/>
      <c r="CV366" s="395"/>
      <c r="CW366" s="395"/>
      <c r="CX366" s="395"/>
      <c r="CY366" s="395"/>
      <c r="CZ366" s="395"/>
    </row>
    <row r="367" s="358" customFormat="true" ht="15" customHeight="true" x14ac:dyDescent="0.2">
      <c r="B367" s="360"/>
      <c r="W367" s="395"/>
      <c r="X367" s="395"/>
      <c r="Y367" s="395"/>
      <c r="Z367" s="395"/>
      <c r="AA367" s="395"/>
      <c r="AB367" s="395"/>
      <c r="AC367" s="395"/>
      <c r="AD367" s="395"/>
      <c r="AE367" s="395"/>
      <c r="AF367" s="395"/>
      <c r="AG367" s="395"/>
      <c r="AH367" s="395"/>
      <c r="AI367" s="395"/>
      <c r="AJ367" s="395"/>
      <c r="AK367" s="395"/>
      <c r="AL367" s="395"/>
      <c r="AM367" s="395"/>
      <c r="AN367" s="395"/>
      <c r="AO367" s="395"/>
      <c r="AP367" s="395"/>
      <c r="AQ367" s="395"/>
      <c r="AR367" s="395"/>
      <c r="AS367" s="395"/>
      <c r="AT367" s="395"/>
      <c r="AU367" s="395"/>
      <c r="AV367" s="395"/>
      <c r="AW367" s="395"/>
      <c r="AX367" s="395"/>
      <c r="AY367" s="395"/>
      <c r="AZ367" s="395"/>
      <c r="BA367" s="422"/>
      <c r="BB367" s="362"/>
      <c r="BC367" s="422"/>
      <c r="BD367" s="422"/>
      <c r="BE367" s="422"/>
      <c r="BF367" s="422"/>
      <c r="BG367" s="422"/>
      <c r="BH367" s="422"/>
      <c r="BI367" s="422"/>
      <c r="BJ367" s="422"/>
      <c r="BK367" s="422"/>
      <c r="BL367" s="422"/>
      <c r="BM367" s="422"/>
      <c r="BN367" s="422"/>
      <c r="BO367" s="422"/>
      <c r="BP367" s="422"/>
      <c r="BQ367" s="422"/>
      <c r="BR367" s="422"/>
      <c r="BS367" s="422"/>
      <c r="BT367" s="422"/>
      <c r="BU367" s="422"/>
      <c r="BV367" s="422"/>
      <c r="BW367" s="395"/>
      <c r="BX367" s="395"/>
      <c r="BY367" s="395"/>
      <c r="BZ367" s="395"/>
      <c r="CA367" s="395"/>
      <c r="CB367" s="395"/>
      <c r="CC367" s="395"/>
      <c r="CD367" s="395"/>
      <c r="CE367" s="395"/>
      <c r="CF367" s="395"/>
      <c r="CG367" s="395"/>
      <c r="CH367" s="395"/>
      <c r="CI367" s="395"/>
      <c r="CJ367" s="395"/>
      <c r="CK367" s="395"/>
      <c r="CL367" s="395"/>
      <c r="CM367" s="395"/>
      <c r="CN367" s="395"/>
      <c r="CO367" s="395"/>
      <c r="CP367" s="395"/>
      <c r="CQ367" s="395"/>
      <c r="CR367" s="395"/>
      <c r="CS367" s="395"/>
      <c r="CT367" s="395"/>
      <c r="CU367" s="395"/>
      <c r="CV367" s="395"/>
      <c r="CW367" s="395"/>
      <c r="CX367" s="395"/>
      <c r="CY367" s="395"/>
      <c r="CZ367" s="395"/>
    </row>
    <row r="368" s="358" customFormat="true" ht="15" customHeight="true" x14ac:dyDescent="0.2">
      <c r="B368" s="360"/>
      <c r="W368" s="395"/>
      <c r="X368" s="395"/>
      <c r="Y368" s="395"/>
      <c r="Z368" s="395"/>
      <c r="AA368" s="395"/>
      <c r="AB368" s="395"/>
      <c r="AC368" s="395"/>
      <c r="AD368" s="395"/>
      <c r="AE368" s="395"/>
      <c r="AF368" s="395"/>
      <c r="AG368" s="395"/>
      <c r="AH368" s="395"/>
      <c r="AI368" s="395"/>
      <c r="AJ368" s="395"/>
      <c r="AK368" s="395"/>
      <c r="AL368" s="395"/>
      <c r="AM368" s="395"/>
      <c r="AN368" s="395"/>
      <c r="AO368" s="395"/>
      <c r="AP368" s="395"/>
      <c r="AQ368" s="395"/>
      <c r="AR368" s="395"/>
      <c r="AS368" s="395"/>
      <c r="AT368" s="395"/>
      <c r="AU368" s="395"/>
      <c r="AV368" s="395"/>
      <c r="AW368" s="395"/>
      <c r="AX368" s="395"/>
      <c r="AY368" s="395"/>
      <c r="AZ368" s="395"/>
      <c r="BA368" s="422"/>
      <c r="BB368" s="362"/>
      <c r="BC368" s="422"/>
      <c r="BD368" s="422"/>
      <c r="BE368" s="422"/>
      <c r="BF368" s="422"/>
      <c r="BG368" s="422"/>
      <c r="BH368" s="422"/>
      <c r="BI368" s="422"/>
      <c r="BJ368" s="422"/>
      <c r="BK368" s="422"/>
      <c r="BL368" s="422"/>
      <c r="BM368" s="422"/>
      <c r="BN368" s="422"/>
      <c r="BO368" s="422"/>
      <c r="BP368" s="422"/>
      <c r="BQ368" s="422"/>
      <c r="BR368" s="422"/>
      <c r="BS368" s="422"/>
      <c r="BT368" s="422"/>
      <c r="BU368" s="422"/>
      <c r="BV368" s="422"/>
      <c r="BW368" s="395"/>
      <c r="BX368" s="395"/>
      <c r="BY368" s="395"/>
      <c r="BZ368" s="395"/>
      <c r="CA368" s="395"/>
      <c r="CB368" s="395"/>
      <c r="CC368" s="395"/>
      <c r="CD368" s="395"/>
      <c r="CE368" s="395"/>
      <c r="CF368" s="395"/>
      <c r="CG368" s="395"/>
      <c r="CH368" s="395"/>
      <c r="CI368" s="395"/>
      <c r="CJ368" s="395"/>
      <c r="CK368" s="395"/>
      <c r="CL368" s="395"/>
      <c r="CM368" s="395"/>
      <c r="CN368" s="395"/>
      <c r="CO368" s="395"/>
      <c r="CP368" s="395"/>
      <c r="CQ368" s="395"/>
      <c r="CR368" s="395"/>
      <c r="CS368" s="395"/>
      <c r="CT368" s="395"/>
      <c r="CU368" s="395"/>
      <c r="CV368" s="395"/>
      <c r="CW368" s="395"/>
      <c r="CX368" s="395"/>
      <c r="CY368" s="395"/>
      <c r="CZ368" s="395"/>
    </row>
    <row r="369" s="358" customFormat="true" ht="15" customHeight="true" x14ac:dyDescent="0.2">
      <c r="B369" s="360"/>
      <c r="W369" s="395"/>
      <c r="X369" s="395"/>
      <c r="Y369" s="395"/>
      <c r="Z369" s="395"/>
      <c r="AA369" s="395"/>
      <c r="AB369" s="395"/>
      <c r="AC369" s="395"/>
      <c r="AD369" s="395"/>
      <c r="AE369" s="395"/>
      <c r="AF369" s="395"/>
      <c r="AG369" s="395"/>
      <c r="AH369" s="395"/>
      <c r="AI369" s="395"/>
      <c r="AJ369" s="395"/>
      <c r="AK369" s="395"/>
      <c r="AL369" s="395"/>
      <c r="AM369" s="395"/>
      <c r="AN369" s="395"/>
      <c r="AO369" s="395"/>
      <c r="AP369" s="395"/>
      <c r="AQ369" s="395"/>
      <c r="AR369" s="395"/>
      <c r="AS369" s="395"/>
      <c r="AT369" s="395"/>
      <c r="AU369" s="395"/>
      <c r="AV369" s="395"/>
      <c r="AW369" s="395"/>
      <c r="AX369" s="395"/>
      <c r="AY369" s="395"/>
      <c r="AZ369" s="395"/>
      <c r="BA369" s="422"/>
      <c r="BB369" s="362"/>
      <c r="BC369" s="422"/>
      <c r="BD369" s="422"/>
      <c r="BE369" s="422"/>
      <c r="BF369" s="422"/>
      <c r="BG369" s="422"/>
      <c r="BH369" s="422"/>
      <c r="BI369" s="422"/>
      <c r="BJ369" s="422"/>
      <c r="BK369" s="422"/>
      <c r="BL369" s="422"/>
      <c r="BM369" s="422"/>
      <c r="BN369" s="422"/>
      <c r="BO369" s="422"/>
      <c r="BP369" s="422"/>
      <c r="BQ369" s="422"/>
      <c r="BR369" s="422"/>
      <c r="BS369" s="422"/>
      <c r="BT369" s="422"/>
      <c r="BU369" s="422"/>
      <c r="BV369" s="422"/>
      <c r="BW369" s="395"/>
      <c r="BX369" s="395"/>
      <c r="BY369" s="395"/>
      <c r="BZ369" s="395"/>
      <c r="CA369" s="395"/>
      <c r="CB369" s="395"/>
      <c r="CC369" s="395"/>
      <c r="CD369" s="395"/>
      <c r="CE369" s="395"/>
      <c r="CF369" s="395"/>
      <c r="CG369" s="395"/>
      <c r="CH369" s="395"/>
      <c r="CI369" s="395"/>
      <c r="CJ369" s="395"/>
      <c r="CK369" s="395"/>
      <c r="CL369" s="395"/>
      <c r="CM369" s="395"/>
      <c r="CN369" s="395"/>
      <c r="CO369" s="395"/>
      <c r="CP369" s="395"/>
      <c r="CQ369" s="395"/>
      <c r="CR369" s="395"/>
      <c r="CS369" s="395"/>
      <c r="CT369" s="395"/>
      <c r="CU369" s="395"/>
      <c r="CV369" s="395"/>
      <c r="CW369" s="395"/>
      <c r="CX369" s="395"/>
      <c r="CY369" s="395"/>
      <c r="CZ369" s="395"/>
    </row>
    <row r="370" s="358" customFormat="true" ht="15" customHeight="true" x14ac:dyDescent="0.2">
      <c r="B370" s="360"/>
      <c r="W370" s="395"/>
      <c r="X370" s="395"/>
      <c r="Y370" s="395"/>
      <c r="Z370" s="395"/>
      <c r="AA370" s="395"/>
      <c r="AB370" s="395"/>
      <c r="AC370" s="395"/>
      <c r="AD370" s="395"/>
      <c r="AE370" s="395"/>
      <c r="AF370" s="395"/>
      <c r="AG370" s="395"/>
      <c r="AH370" s="395"/>
      <c r="AI370" s="395"/>
      <c r="AJ370" s="395"/>
      <c r="AK370" s="395"/>
      <c r="AL370" s="395"/>
      <c r="AM370" s="395"/>
      <c r="AN370" s="395"/>
      <c r="AO370" s="395"/>
      <c r="AP370" s="395"/>
      <c r="AQ370" s="395"/>
      <c r="AR370" s="395"/>
      <c r="AS370" s="395"/>
      <c r="AT370" s="395"/>
      <c r="AU370" s="395"/>
      <c r="AV370" s="395"/>
      <c r="AW370" s="395"/>
      <c r="AX370" s="395"/>
      <c r="AY370" s="395"/>
      <c r="AZ370" s="395"/>
      <c r="BA370" s="422"/>
      <c r="BB370" s="362"/>
      <c r="BC370" s="422"/>
      <c r="BD370" s="422"/>
      <c r="BE370" s="422"/>
      <c r="BF370" s="422"/>
      <c r="BG370" s="422"/>
      <c r="BH370" s="422"/>
      <c r="BI370" s="422"/>
      <c r="BJ370" s="422"/>
      <c r="BK370" s="422"/>
      <c r="BL370" s="422"/>
      <c r="BM370" s="422"/>
      <c r="BN370" s="422"/>
      <c r="BO370" s="422"/>
      <c r="BP370" s="422"/>
      <c r="BQ370" s="422"/>
      <c r="BR370" s="422"/>
      <c r="BS370" s="422"/>
      <c r="BT370" s="422"/>
      <c r="BU370" s="422"/>
      <c r="BV370" s="422"/>
      <c r="BW370" s="395"/>
      <c r="BX370" s="395"/>
      <c r="BY370" s="395"/>
      <c r="BZ370" s="395"/>
      <c r="CA370" s="395"/>
      <c r="CB370" s="395"/>
      <c r="CC370" s="395"/>
      <c r="CD370" s="395"/>
      <c r="CE370" s="395"/>
      <c r="CF370" s="395"/>
      <c r="CG370" s="395"/>
      <c r="CH370" s="395"/>
      <c r="CI370" s="395"/>
      <c r="CJ370" s="395"/>
      <c r="CK370" s="395"/>
      <c r="CL370" s="395"/>
      <c r="CM370" s="395"/>
      <c r="CN370" s="395"/>
      <c r="CO370" s="395"/>
      <c r="CP370" s="395"/>
      <c r="CQ370" s="395"/>
      <c r="CR370" s="395"/>
      <c r="CS370" s="395"/>
      <c r="CT370" s="395"/>
      <c r="CU370" s="395"/>
      <c r="CV370" s="395"/>
      <c r="CW370" s="395"/>
      <c r="CX370" s="395"/>
      <c r="CY370" s="395"/>
      <c r="CZ370" s="395"/>
    </row>
    <row r="371" s="358" customFormat="true" ht="15" customHeight="true" x14ac:dyDescent="0.2">
      <c r="B371" s="360"/>
      <c r="W371" s="395"/>
      <c r="X371" s="395"/>
      <c r="Y371" s="395"/>
      <c r="Z371" s="395"/>
      <c r="AA371" s="395"/>
      <c r="AB371" s="395"/>
      <c r="AC371" s="395"/>
      <c r="AD371" s="395"/>
      <c r="AE371" s="395"/>
      <c r="AF371" s="395"/>
      <c r="AG371" s="395"/>
      <c r="AH371" s="395"/>
      <c r="AI371" s="395"/>
      <c r="AJ371" s="395"/>
      <c r="AK371" s="395"/>
      <c r="AL371" s="395"/>
      <c r="AM371" s="395"/>
      <c r="AN371" s="395"/>
      <c r="AO371" s="395"/>
      <c r="AP371" s="395"/>
      <c r="AQ371" s="395"/>
      <c r="AR371" s="395"/>
      <c r="AS371" s="395"/>
      <c r="AT371" s="395"/>
      <c r="AU371" s="395"/>
      <c r="AV371" s="395"/>
      <c r="AW371" s="395"/>
      <c r="AX371" s="395"/>
      <c r="AY371" s="395"/>
      <c r="AZ371" s="395"/>
      <c r="BA371" s="422"/>
      <c r="BB371" s="362"/>
      <c r="BC371" s="422"/>
      <c r="BD371" s="422"/>
      <c r="BE371" s="422"/>
      <c r="BF371" s="422"/>
      <c r="BG371" s="422"/>
      <c r="BH371" s="422"/>
      <c r="BI371" s="422"/>
      <c r="BJ371" s="422"/>
      <c r="BK371" s="422"/>
      <c r="BL371" s="422"/>
      <c r="BM371" s="422"/>
      <c r="BN371" s="422"/>
      <c r="BO371" s="422"/>
      <c r="BP371" s="422"/>
      <c r="BQ371" s="422"/>
      <c r="BR371" s="422"/>
      <c r="BS371" s="422"/>
      <c r="BT371" s="422"/>
      <c r="BU371" s="422"/>
      <c r="BV371" s="422"/>
      <c r="BW371" s="395"/>
      <c r="BX371" s="395"/>
      <c r="BY371" s="395"/>
      <c r="BZ371" s="395"/>
      <c r="CA371" s="395"/>
      <c r="CB371" s="395"/>
      <c r="CC371" s="395"/>
      <c r="CD371" s="395"/>
      <c r="CE371" s="395"/>
      <c r="CF371" s="395"/>
      <c r="CG371" s="395"/>
      <c r="CH371" s="395"/>
      <c r="CI371" s="395"/>
      <c r="CJ371" s="395"/>
      <c r="CK371" s="395"/>
      <c r="CL371" s="395"/>
      <c r="CM371" s="395"/>
      <c r="CN371" s="395"/>
      <c r="CO371" s="395"/>
      <c r="CP371" s="395"/>
      <c r="CQ371" s="395"/>
      <c r="CR371" s="395"/>
      <c r="CS371" s="395"/>
      <c r="CT371" s="395"/>
      <c r="CU371" s="395"/>
      <c r="CV371" s="395"/>
      <c r="CW371" s="395"/>
      <c r="CX371" s="395"/>
      <c r="CY371" s="395"/>
      <c r="CZ371" s="395"/>
    </row>
    <row r="372" s="358" customFormat="true" ht="15" customHeight="true" x14ac:dyDescent="0.2">
      <c r="B372" s="360"/>
      <c r="W372" s="395"/>
      <c r="X372" s="395"/>
      <c r="Y372" s="395"/>
      <c r="Z372" s="395"/>
      <c r="AA372" s="395"/>
      <c r="AB372" s="395"/>
      <c r="AC372" s="395"/>
      <c r="AD372" s="395"/>
      <c r="AE372" s="395"/>
      <c r="AF372" s="395"/>
      <c r="AG372" s="395"/>
      <c r="AH372" s="395"/>
      <c r="AI372" s="395"/>
      <c r="AJ372" s="395"/>
      <c r="AK372" s="395"/>
      <c r="AL372" s="395"/>
      <c r="AM372" s="395"/>
      <c r="AN372" s="395"/>
      <c r="AO372" s="395"/>
      <c r="AP372" s="395"/>
      <c r="AQ372" s="395"/>
      <c r="AR372" s="395"/>
      <c r="AS372" s="395"/>
      <c r="AT372" s="395"/>
      <c r="AU372" s="395"/>
      <c r="AV372" s="395"/>
      <c r="AW372" s="395"/>
      <c r="AX372" s="395"/>
      <c r="AY372" s="395"/>
      <c r="AZ372" s="395"/>
      <c r="BA372" s="422"/>
      <c r="BB372" s="362"/>
      <c r="BC372" s="422"/>
      <c r="BD372" s="422"/>
      <c r="BE372" s="422"/>
      <c r="BF372" s="422"/>
      <c r="BG372" s="422"/>
      <c r="BH372" s="422"/>
      <c r="BI372" s="422"/>
      <c r="BJ372" s="422"/>
      <c r="BK372" s="422"/>
      <c r="BL372" s="422"/>
      <c r="BM372" s="422"/>
      <c r="BN372" s="422"/>
      <c r="BO372" s="422"/>
      <c r="BP372" s="422"/>
      <c r="BQ372" s="422"/>
      <c r="BR372" s="422"/>
      <c r="BS372" s="422"/>
      <c r="BT372" s="422"/>
      <c r="BU372" s="422"/>
      <c r="BV372" s="422"/>
      <c r="BW372" s="395"/>
      <c r="BX372" s="395"/>
      <c r="BY372" s="395"/>
      <c r="BZ372" s="395"/>
      <c r="CA372" s="395"/>
      <c r="CB372" s="395"/>
      <c r="CC372" s="395"/>
      <c r="CD372" s="395"/>
      <c r="CE372" s="395"/>
      <c r="CF372" s="395"/>
      <c r="CG372" s="395"/>
      <c r="CH372" s="395"/>
      <c r="CI372" s="395"/>
      <c r="CJ372" s="395"/>
      <c r="CK372" s="395"/>
      <c r="CL372" s="395"/>
      <c r="CM372" s="395"/>
      <c r="CN372" s="395"/>
      <c r="CO372" s="395"/>
      <c r="CP372" s="395"/>
      <c r="CQ372" s="395"/>
      <c r="CR372" s="395"/>
      <c r="CS372" s="395"/>
      <c r="CT372" s="395"/>
      <c r="CU372" s="395"/>
      <c r="CV372" s="395"/>
      <c r="CW372" s="395"/>
      <c r="CX372" s="395"/>
      <c r="CY372" s="395"/>
      <c r="CZ372" s="395"/>
    </row>
    <row r="373" s="358" customFormat="true" ht="15" customHeight="true" x14ac:dyDescent="0.2">
      <c r="B373" s="360"/>
      <c r="W373" s="395"/>
      <c r="X373" s="395"/>
      <c r="Y373" s="395"/>
      <c r="Z373" s="395"/>
      <c r="AA373" s="395"/>
      <c r="AB373" s="395"/>
      <c r="AC373" s="395"/>
      <c r="AD373" s="395"/>
      <c r="AE373" s="395"/>
      <c r="AF373" s="395"/>
      <c r="AG373" s="395"/>
      <c r="AH373" s="395"/>
      <c r="AI373" s="395"/>
      <c r="AJ373" s="395"/>
      <c r="AK373" s="395"/>
      <c r="AL373" s="395"/>
      <c r="AM373" s="395"/>
      <c r="AN373" s="395"/>
      <c r="AO373" s="395"/>
      <c r="AP373" s="395"/>
      <c r="AQ373" s="395"/>
      <c r="AR373" s="395"/>
      <c r="AS373" s="395"/>
      <c r="AT373" s="395"/>
      <c r="AU373" s="395"/>
      <c r="AV373" s="395"/>
      <c r="AW373" s="395"/>
      <c r="AX373" s="395"/>
      <c r="AY373" s="395"/>
      <c r="AZ373" s="395"/>
      <c r="BA373" s="422"/>
      <c r="BB373" s="362"/>
      <c r="BC373" s="422"/>
      <c r="BD373" s="422"/>
      <c r="BE373" s="422"/>
      <c r="BF373" s="422"/>
      <c r="BG373" s="422"/>
      <c r="BH373" s="422"/>
      <c r="BI373" s="422"/>
      <c r="BJ373" s="422"/>
      <c r="BK373" s="422"/>
      <c r="BL373" s="422"/>
      <c r="BM373" s="422"/>
      <c r="BN373" s="422"/>
      <c r="BO373" s="422"/>
      <c r="BP373" s="422"/>
      <c r="BQ373" s="422"/>
      <c r="BR373" s="422"/>
      <c r="BS373" s="422"/>
      <c r="BT373" s="422"/>
      <c r="BU373" s="422"/>
      <c r="BV373" s="422"/>
      <c r="BW373" s="395"/>
      <c r="BX373" s="395"/>
      <c r="BY373" s="395"/>
      <c r="BZ373" s="395"/>
      <c r="CA373" s="395"/>
      <c r="CB373" s="395"/>
      <c r="CC373" s="395"/>
      <c r="CD373" s="395"/>
      <c r="CE373" s="395"/>
      <c r="CF373" s="395"/>
      <c r="CG373" s="395"/>
      <c r="CH373" s="395"/>
      <c r="CI373" s="395"/>
      <c r="CJ373" s="395"/>
      <c r="CK373" s="395"/>
      <c r="CL373" s="395"/>
      <c r="CM373" s="395"/>
      <c r="CN373" s="395"/>
      <c r="CO373" s="395"/>
      <c r="CP373" s="395"/>
      <c r="CQ373" s="395"/>
      <c r="CR373" s="395"/>
      <c r="CS373" s="395"/>
      <c r="CT373" s="395"/>
      <c r="CU373" s="395"/>
      <c r="CV373" s="395"/>
      <c r="CW373" s="395"/>
      <c r="CX373" s="395"/>
      <c r="CY373" s="395"/>
      <c r="CZ373" s="395"/>
    </row>
    <row r="374" s="358" customFormat="true" ht="15" customHeight="true" x14ac:dyDescent="0.2">
      <c r="B374" s="360"/>
      <c r="W374" s="395"/>
      <c r="X374" s="395"/>
      <c r="Y374" s="395"/>
      <c r="Z374" s="395"/>
      <c r="AA374" s="395"/>
      <c r="AB374" s="395"/>
      <c r="AC374" s="395"/>
      <c r="AD374" s="395"/>
      <c r="AE374" s="395"/>
      <c r="AF374" s="395"/>
      <c r="AG374" s="395"/>
      <c r="AH374" s="395"/>
      <c r="AI374" s="395"/>
      <c r="AJ374" s="395"/>
      <c r="AK374" s="395"/>
      <c r="AL374" s="395"/>
      <c r="AM374" s="395"/>
      <c r="AN374" s="395"/>
      <c r="AO374" s="395"/>
      <c r="AP374" s="395"/>
      <c r="AQ374" s="395"/>
      <c r="AR374" s="395"/>
      <c r="AS374" s="395"/>
      <c r="AT374" s="395"/>
      <c r="AU374" s="395"/>
      <c r="AV374" s="395"/>
      <c r="AW374" s="395"/>
      <c r="AX374" s="395"/>
      <c r="AY374" s="395"/>
      <c r="AZ374" s="395"/>
      <c r="BA374" s="422"/>
      <c r="BB374" s="362"/>
      <c r="BC374" s="422"/>
      <c r="BD374" s="422"/>
      <c r="BE374" s="422"/>
      <c r="BF374" s="422"/>
      <c r="BG374" s="422"/>
      <c r="BH374" s="422"/>
      <c r="BI374" s="422"/>
      <c r="BJ374" s="422"/>
      <c r="BK374" s="422"/>
      <c r="BL374" s="422"/>
      <c r="BM374" s="422"/>
      <c r="BN374" s="422"/>
      <c r="BO374" s="422"/>
      <c r="BP374" s="422"/>
      <c r="BQ374" s="422"/>
      <c r="BR374" s="422"/>
      <c r="BS374" s="422"/>
      <c r="BT374" s="422"/>
      <c r="BU374" s="422"/>
      <c r="BV374" s="422"/>
      <c r="BW374" s="395"/>
      <c r="BX374" s="395"/>
      <c r="BY374" s="395"/>
      <c r="BZ374" s="395"/>
      <c r="CA374" s="395"/>
      <c r="CB374" s="395"/>
      <c r="CC374" s="395"/>
      <c r="CD374" s="395"/>
      <c r="CE374" s="395"/>
      <c r="CF374" s="395"/>
      <c r="CG374" s="395"/>
      <c r="CH374" s="395"/>
      <c r="CI374" s="395"/>
      <c r="CJ374" s="395"/>
      <c r="CK374" s="395"/>
      <c r="CL374" s="395"/>
      <c r="CM374" s="395"/>
      <c r="CN374" s="395"/>
      <c r="CO374" s="395"/>
      <c r="CP374" s="395"/>
      <c r="CQ374" s="395"/>
      <c r="CR374" s="395"/>
      <c r="CS374" s="395"/>
      <c r="CT374" s="395"/>
      <c r="CU374" s="395"/>
      <c r="CV374" s="395"/>
      <c r="CW374" s="395"/>
      <c r="CX374" s="395"/>
      <c r="CY374" s="395"/>
      <c r="CZ374" s="395"/>
    </row>
    <row r="375" s="358" customFormat="true" ht="15" customHeight="true" x14ac:dyDescent="0.2">
      <c r="B375" s="360"/>
      <c r="W375" s="395"/>
      <c r="X375" s="395"/>
      <c r="Y375" s="395"/>
      <c r="Z375" s="395"/>
      <c r="AA375" s="395"/>
      <c r="AB375" s="395"/>
      <c r="AC375" s="395"/>
      <c r="AD375" s="395"/>
      <c r="AE375" s="395"/>
      <c r="AF375" s="395"/>
      <c r="AG375" s="395"/>
      <c r="AH375" s="395"/>
      <c r="AI375" s="395"/>
      <c r="AJ375" s="395"/>
      <c r="AK375" s="395"/>
      <c r="AL375" s="395"/>
      <c r="AM375" s="395"/>
      <c r="AN375" s="395"/>
      <c r="AO375" s="395"/>
      <c r="AP375" s="395"/>
      <c r="AQ375" s="395"/>
      <c r="AR375" s="395"/>
      <c r="AS375" s="395"/>
      <c r="AT375" s="395"/>
      <c r="AU375" s="395"/>
      <c r="AV375" s="395"/>
      <c r="AW375" s="395"/>
      <c r="AX375" s="395"/>
      <c r="AY375" s="395"/>
      <c r="AZ375" s="395"/>
      <c r="BA375" s="359"/>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9"/>
      <c r="BW375" s="394"/>
      <c r="BX375" s="394"/>
      <c r="BY375" s="394"/>
      <c r="BZ375" s="394"/>
      <c r="CA375" s="394"/>
      <c r="CB375" s="394"/>
      <c r="CC375" s="394"/>
      <c r="CD375" s="394"/>
      <c r="CE375" s="394"/>
      <c r="CF375" s="394"/>
      <c r="CG375" s="394"/>
      <c r="CH375" s="394"/>
      <c r="CI375" s="394"/>
      <c r="CJ375" s="394"/>
      <c r="CK375" s="394"/>
      <c r="CL375" s="394"/>
      <c r="CM375" s="394"/>
      <c r="CN375" s="394"/>
      <c r="CO375" s="394"/>
      <c r="CP375" s="394"/>
      <c r="CQ375" s="394"/>
      <c r="CR375" s="394"/>
      <c r="CS375" s="394"/>
      <c r="CT375" s="394"/>
      <c r="CU375" s="394"/>
      <c r="CV375" s="394"/>
      <c r="CW375" s="394"/>
      <c r="CX375" s="394"/>
      <c r="CY375" s="394"/>
      <c r="CZ375" s="394"/>
    </row>
    <row r="376" s="358" customFormat="true" ht="15" customHeight="true" x14ac:dyDescent="0.2">
      <c r="B376" s="360"/>
      <c r="W376" s="395"/>
      <c r="X376" s="395"/>
      <c r="Y376" s="395"/>
      <c r="Z376" s="395"/>
      <c r="AA376" s="395"/>
      <c r="AB376" s="395"/>
      <c r="AC376" s="395"/>
      <c r="AD376" s="395"/>
      <c r="AE376" s="395"/>
      <c r="AF376" s="395"/>
      <c r="AG376" s="395"/>
      <c r="AH376" s="395"/>
      <c r="AI376" s="395"/>
      <c r="AJ376" s="395"/>
      <c r="AK376" s="395"/>
      <c r="AL376" s="395"/>
      <c r="AM376" s="395"/>
      <c r="AN376" s="395"/>
      <c r="AO376" s="395"/>
      <c r="AP376" s="395"/>
      <c r="AQ376" s="395"/>
      <c r="AR376" s="395"/>
      <c r="AS376" s="395"/>
      <c r="AT376" s="395"/>
      <c r="AU376" s="395"/>
      <c r="AV376" s="395"/>
      <c r="AW376" s="395"/>
      <c r="AX376" s="395"/>
      <c r="AY376" s="395"/>
      <c r="AZ376" s="395"/>
      <c r="BA376" s="359"/>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9"/>
      <c r="BW376" s="394"/>
      <c r="BX376" s="394"/>
      <c r="BY376" s="394"/>
      <c r="BZ376" s="394"/>
      <c r="CA376" s="394"/>
      <c r="CB376" s="394"/>
      <c r="CC376" s="394"/>
      <c r="CD376" s="394"/>
      <c r="CE376" s="394"/>
      <c r="CF376" s="394"/>
      <c r="CG376" s="394"/>
      <c r="CH376" s="394"/>
      <c r="CI376" s="394"/>
      <c r="CJ376" s="394"/>
      <c r="CK376" s="394"/>
      <c r="CL376" s="394"/>
      <c r="CM376" s="394"/>
      <c r="CN376" s="394"/>
      <c r="CO376" s="394"/>
      <c r="CP376" s="394"/>
      <c r="CQ376" s="394"/>
      <c r="CR376" s="394"/>
      <c r="CS376" s="394"/>
      <c r="CT376" s="394"/>
      <c r="CU376" s="394"/>
      <c r="CV376" s="394"/>
      <c r="CW376" s="394"/>
      <c r="CX376" s="394"/>
      <c r="CY376" s="394"/>
      <c r="CZ376" s="394"/>
    </row>
    <row r="377" s="358" customFormat="true" ht="15" customHeight="true" x14ac:dyDescent="0.2">
      <c r="B377" s="360"/>
      <c r="W377" s="395"/>
      <c r="X377" s="395"/>
      <c r="Y377" s="395"/>
      <c r="Z377" s="395"/>
      <c r="AA377" s="395"/>
      <c r="AB377" s="395"/>
      <c r="AC377" s="395"/>
      <c r="AD377" s="395"/>
      <c r="AE377" s="395"/>
      <c r="AF377" s="395"/>
      <c r="AG377" s="395"/>
      <c r="AH377" s="395"/>
      <c r="AI377" s="395"/>
      <c r="AJ377" s="395"/>
      <c r="AK377" s="395"/>
      <c r="AL377" s="395"/>
      <c r="AM377" s="395"/>
      <c r="AN377" s="395"/>
      <c r="AO377" s="395"/>
      <c r="AP377" s="395"/>
      <c r="AQ377" s="395"/>
      <c r="AR377" s="395"/>
      <c r="AS377" s="395"/>
      <c r="AT377" s="395"/>
      <c r="AU377" s="395"/>
      <c r="AV377" s="395"/>
      <c r="AW377" s="395"/>
      <c r="AX377" s="395"/>
      <c r="AY377" s="395"/>
      <c r="AZ377" s="395"/>
      <c r="BA377" s="359"/>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9"/>
      <c r="BW377" s="394"/>
      <c r="BX377" s="394"/>
      <c r="BY377" s="394"/>
      <c r="BZ377" s="394"/>
      <c r="CA377" s="394"/>
      <c r="CB377" s="394"/>
      <c r="CC377" s="394"/>
      <c r="CD377" s="394"/>
      <c r="CE377" s="394"/>
      <c r="CF377" s="394"/>
      <c r="CG377" s="394"/>
      <c r="CH377" s="394"/>
      <c r="CI377" s="394"/>
      <c r="CJ377" s="394"/>
      <c r="CK377" s="394"/>
      <c r="CL377" s="394"/>
      <c r="CM377" s="394"/>
      <c r="CN377" s="394"/>
      <c r="CO377" s="394"/>
      <c r="CP377" s="394"/>
      <c r="CQ377" s="394"/>
      <c r="CR377" s="394"/>
      <c r="CS377" s="394"/>
      <c r="CT377" s="394"/>
      <c r="CU377" s="394"/>
      <c r="CV377" s="394"/>
      <c r="CW377" s="394"/>
      <c r="CX377" s="394"/>
      <c r="CY377" s="394"/>
      <c r="CZ377" s="394"/>
    </row>
    <row r="378" s="358" customFormat="true" ht="15" customHeight="true" x14ac:dyDescent="0.2">
      <c r="B378" s="360"/>
      <c r="W378" s="395"/>
      <c r="X378" s="395"/>
      <c r="Y378" s="395"/>
      <c r="Z378" s="395"/>
      <c r="AA378" s="395"/>
      <c r="AB378" s="395"/>
      <c r="AC378" s="395"/>
      <c r="AD378" s="395"/>
      <c r="AE378" s="395"/>
      <c r="AF378" s="395"/>
      <c r="AG378" s="395"/>
      <c r="AH378" s="395"/>
      <c r="AI378" s="395"/>
      <c r="AJ378" s="395"/>
      <c r="AK378" s="395"/>
      <c r="AL378" s="395"/>
      <c r="AM378" s="395"/>
      <c r="AN378" s="395"/>
      <c r="AO378" s="395"/>
      <c r="AP378" s="395"/>
      <c r="AQ378" s="395"/>
      <c r="AR378" s="395"/>
      <c r="AS378" s="395"/>
      <c r="AT378" s="395"/>
      <c r="AU378" s="395"/>
      <c r="AV378" s="395"/>
      <c r="AW378" s="395"/>
      <c r="AX378" s="395"/>
      <c r="AY378" s="395"/>
      <c r="AZ378" s="395"/>
      <c r="BA378" s="359"/>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9"/>
      <c r="BW378" s="394"/>
      <c r="BX378" s="394"/>
      <c r="BY378" s="394"/>
      <c r="BZ378" s="394"/>
      <c r="CA378" s="394"/>
      <c r="CB378" s="394"/>
      <c r="CC378" s="394"/>
      <c r="CD378" s="394"/>
      <c r="CE378" s="394"/>
      <c r="CF378" s="394"/>
      <c r="CG378" s="394"/>
      <c r="CH378" s="394"/>
      <c r="CI378" s="394"/>
      <c r="CJ378" s="394"/>
      <c r="CK378" s="394"/>
      <c r="CL378" s="394"/>
      <c r="CM378" s="394"/>
      <c r="CN378" s="394"/>
      <c r="CO378" s="394"/>
      <c r="CP378" s="394"/>
      <c r="CQ378" s="394"/>
      <c r="CR378" s="394"/>
      <c r="CS378" s="394"/>
      <c r="CT378" s="394"/>
      <c r="CU378" s="394"/>
      <c r="CV378" s="394"/>
      <c r="CW378" s="394"/>
      <c r="CX378" s="394"/>
      <c r="CY378" s="394"/>
      <c r="CZ378" s="394"/>
    </row>
    <row r="379" s="358" customFormat="true" ht="15" customHeight="true" x14ac:dyDescent="0.2">
      <c r="B379" s="360"/>
      <c r="W379" s="395"/>
      <c r="X379" s="395"/>
      <c r="Y379" s="395"/>
      <c r="Z379" s="395"/>
      <c r="AA379" s="395"/>
      <c r="AB379" s="395"/>
      <c r="AC379" s="395"/>
      <c r="AD379" s="395"/>
      <c r="AE379" s="395"/>
      <c r="AF379" s="395"/>
      <c r="AG379" s="395"/>
      <c r="AH379" s="395"/>
      <c r="AI379" s="395"/>
      <c r="AJ379" s="395"/>
      <c r="AK379" s="395"/>
      <c r="AL379" s="395"/>
      <c r="AM379" s="395"/>
      <c r="AN379" s="395"/>
      <c r="AO379" s="395"/>
      <c r="AP379" s="395"/>
      <c r="AQ379" s="395"/>
      <c r="AR379" s="395"/>
      <c r="AS379" s="395"/>
      <c r="AT379" s="395"/>
      <c r="AU379" s="395"/>
      <c r="AV379" s="395"/>
      <c r="AW379" s="395"/>
      <c r="AX379" s="395"/>
      <c r="AY379" s="395"/>
      <c r="AZ379" s="395"/>
      <c r="BA379" s="359"/>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9"/>
      <c r="BW379" s="394"/>
      <c r="BX379" s="394"/>
      <c r="BY379" s="394"/>
      <c r="BZ379" s="394"/>
      <c r="CA379" s="394"/>
      <c r="CB379" s="394"/>
      <c r="CC379" s="394"/>
      <c r="CD379" s="394"/>
      <c r="CE379" s="394"/>
      <c r="CF379" s="394"/>
      <c r="CG379" s="394"/>
      <c r="CH379" s="394"/>
      <c r="CI379" s="394"/>
      <c r="CJ379" s="394"/>
      <c r="CK379" s="394"/>
      <c r="CL379" s="394"/>
      <c r="CM379" s="394"/>
      <c r="CN379" s="394"/>
      <c r="CO379" s="394"/>
      <c r="CP379" s="394"/>
      <c r="CQ379" s="394"/>
      <c r="CR379" s="394"/>
      <c r="CS379" s="394"/>
      <c r="CT379" s="394"/>
      <c r="CU379" s="394"/>
      <c r="CV379" s="394"/>
      <c r="CW379" s="394"/>
      <c r="CX379" s="394"/>
      <c r="CY379" s="394"/>
      <c r="CZ379" s="394"/>
    </row>
    <row r="380" s="358" customFormat="true" ht="15" customHeight="true" x14ac:dyDescent="0.2">
      <c r="B380" s="360"/>
      <c r="W380" s="395"/>
      <c r="X380" s="395"/>
      <c r="Y380" s="395"/>
      <c r="Z380" s="395"/>
      <c r="AA380" s="395"/>
      <c r="AB380" s="395"/>
      <c r="AC380" s="395"/>
      <c r="AD380" s="395"/>
      <c r="AE380" s="395"/>
      <c r="AF380" s="395"/>
      <c r="AG380" s="395"/>
      <c r="AH380" s="395"/>
      <c r="AI380" s="395"/>
      <c r="AJ380" s="395"/>
      <c r="AK380" s="395"/>
      <c r="AL380" s="395"/>
      <c r="AM380" s="395"/>
      <c r="AN380" s="395"/>
      <c r="AO380" s="395"/>
      <c r="AP380" s="395"/>
      <c r="AQ380" s="395"/>
      <c r="AR380" s="395"/>
      <c r="AS380" s="395"/>
      <c r="AT380" s="395"/>
      <c r="AU380" s="395"/>
      <c r="AV380" s="395"/>
      <c r="AW380" s="395"/>
      <c r="AX380" s="395"/>
      <c r="AY380" s="395"/>
      <c r="AZ380" s="395"/>
      <c r="BA380" s="359"/>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9"/>
      <c r="BW380" s="394"/>
      <c r="BX380" s="394"/>
      <c r="BY380" s="394"/>
      <c r="BZ380" s="394"/>
      <c r="CA380" s="394"/>
      <c r="CB380" s="394"/>
      <c r="CC380" s="394"/>
      <c r="CD380" s="394"/>
      <c r="CE380" s="394"/>
      <c r="CF380" s="394"/>
      <c r="CG380" s="394"/>
      <c r="CH380" s="394"/>
      <c r="CI380" s="394"/>
      <c r="CJ380" s="394"/>
      <c r="CK380" s="394"/>
      <c r="CL380" s="394"/>
      <c r="CM380" s="394"/>
      <c r="CN380" s="394"/>
      <c r="CO380" s="394"/>
      <c r="CP380" s="394"/>
      <c r="CQ380" s="394"/>
      <c r="CR380" s="394"/>
      <c r="CS380" s="394"/>
      <c r="CT380" s="394"/>
      <c r="CU380" s="394"/>
      <c r="CV380" s="394"/>
      <c r="CW380" s="394"/>
      <c r="CX380" s="394"/>
      <c r="CY380" s="394"/>
      <c r="CZ380" s="394"/>
    </row>
    <row r="381" s="358" customFormat="true" ht="15" customHeight="true" x14ac:dyDescent="0.2">
      <c r="B381" s="360"/>
      <c r="W381" s="395"/>
      <c r="X381" s="395"/>
      <c r="Y381" s="395"/>
      <c r="Z381" s="395"/>
      <c r="AA381" s="395"/>
      <c r="AB381" s="395"/>
      <c r="AC381" s="395"/>
      <c r="AD381" s="395"/>
      <c r="AE381" s="395"/>
      <c r="AF381" s="395"/>
      <c r="AG381" s="395"/>
      <c r="AH381" s="395"/>
      <c r="AI381" s="395"/>
      <c r="AJ381" s="395"/>
      <c r="AK381" s="395"/>
      <c r="AL381" s="395"/>
      <c r="AM381" s="395"/>
      <c r="AN381" s="395"/>
      <c r="AO381" s="395"/>
      <c r="AP381" s="395"/>
      <c r="AQ381" s="395"/>
      <c r="AR381" s="395"/>
      <c r="AS381" s="395"/>
      <c r="AT381" s="395"/>
      <c r="AU381" s="395"/>
      <c r="AV381" s="395"/>
      <c r="AW381" s="395"/>
      <c r="AX381" s="395"/>
      <c r="AY381" s="395"/>
      <c r="AZ381" s="395"/>
      <c r="BA381" s="359"/>
      <c r="BB381" s="357"/>
      <c r="BC381" s="357"/>
      <c r="BD381" s="357"/>
      <c r="BE381" s="357"/>
      <c r="BF381" s="357"/>
      <c r="BG381" s="357"/>
      <c r="BH381" s="357"/>
      <c r="BI381" s="357"/>
      <c r="BJ381" s="357"/>
      <c r="BK381" s="357"/>
      <c r="BL381" s="357"/>
      <c r="BM381" s="357"/>
      <c r="BN381" s="357"/>
      <c r="BO381" s="357"/>
      <c r="BP381" s="357"/>
      <c r="BQ381" s="357"/>
      <c r="BR381" s="357"/>
      <c r="BS381" s="357"/>
      <c r="BT381" s="357"/>
      <c r="BU381" s="357"/>
      <c r="BV381" s="359"/>
      <c r="BW381" s="394"/>
      <c r="BX381" s="394"/>
      <c r="BY381" s="394"/>
      <c r="BZ381" s="394"/>
      <c r="CA381" s="394"/>
      <c r="CB381" s="394"/>
      <c r="CC381" s="394"/>
      <c r="CD381" s="394"/>
      <c r="CE381" s="394"/>
      <c r="CF381" s="394"/>
      <c r="CG381" s="394"/>
      <c r="CH381" s="394"/>
      <c r="CI381" s="394"/>
      <c r="CJ381" s="394"/>
      <c r="CK381" s="394"/>
      <c r="CL381" s="394"/>
      <c r="CM381" s="394"/>
      <c r="CN381" s="394"/>
      <c r="CO381" s="394"/>
      <c r="CP381" s="394"/>
      <c r="CQ381" s="394"/>
      <c r="CR381" s="394"/>
      <c r="CS381" s="394"/>
      <c r="CT381" s="394"/>
      <c r="CU381" s="394"/>
      <c r="CV381" s="394"/>
      <c r="CW381" s="394"/>
      <c r="CX381" s="394"/>
      <c r="CY381" s="394"/>
      <c r="CZ381" s="394"/>
    </row>
    <row r="382" s="358" customFormat="true" ht="15" customHeight="true" x14ac:dyDescent="0.2">
      <c r="B382" s="360"/>
      <c r="W382" s="395"/>
      <c r="X382" s="395"/>
      <c r="Y382" s="395"/>
      <c r="Z382" s="395"/>
      <c r="AA382" s="395"/>
      <c r="AB382" s="395"/>
      <c r="AC382" s="395"/>
      <c r="AD382" s="395"/>
      <c r="AE382" s="395"/>
      <c r="AF382" s="395"/>
      <c r="AG382" s="395"/>
      <c r="AH382" s="395"/>
      <c r="AI382" s="395"/>
      <c r="AJ382" s="395"/>
      <c r="AK382" s="395"/>
      <c r="AL382" s="395"/>
      <c r="AM382" s="395"/>
      <c r="AN382" s="395"/>
      <c r="AO382" s="395"/>
      <c r="AP382" s="395"/>
      <c r="AQ382" s="395"/>
      <c r="AR382" s="395"/>
      <c r="AS382" s="395"/>
      <c r="AT382" s="395"/>
      <c r="AU382" s="395"/>
      <c r="AV382" s="395"/>
      <c r="AW382" s="395"/>
      <c r="AX382" s="395"/>
      <c r="AY382" s="395"/>
      <c r="AZ382" s="395"/>
      <c r="BA382" s="359"/>
      <c r="BB382" s="357"/>
      <c r="BC382" s="357"/>
      <c r="BD382" s="357"/>
      <c r="BE382" s="357"/>
      <c r="BF382" s="357"/>
      <c r="BG382" s="357"/>
      <c r="BH382" s="357"/>
      <c r="BI382" s="357"/>
      <c r="BJ382" s="357"/>
      <c r="BK382" s="357"/>
      <c r="BL382" s="357"/>
      <c r="BM382" s="357"/>
      <c r="BN382" s="357"/>
      <c r="BO382" s="357"/>
      <c r="BP382" s="357"/>
      <c r="BQ382" s="357"/>
      <c r="BR382" s="357"/>
      <c r="BS382" s="357"/>
      <c r="BT382" s="357"/>
      <c r="BU382" s="357"/>
      <c r="BV382" s="359"/>
      <c r="BW382" s="394"/>
      <c r="BX382" s="394"/>
      <c r="BY382" s="394"/>
      <c r="BZ382" s="394"/>
      <c r="CA382" s="394"/>
      <c r="CB382" s="394"/>
      <c r="CC382" s="394"/>
      <c r="CD382" s="394"/>
      <c r="CE382" s="394"/>
      <c r="CF382" s="394"/>
      <c r="CG382" s="394"/>
      <c r="CH382" s="394"/>
      <c r="CI382" s="394"/>
      <c r="CJ382" s="394"/>
      <c r="CK382" s="394"/>
      <c r="CL382" s="394"/>
      <c r="CM382" s="394"/>
      <c r="CN382" s="394"/>
      <c r="CO382" s="394"/>
      <c r="CP382" s="394"/>
      <c r="CQ382" s="394"/>
      <c r="CR382" s="394"/>
      <c r="CS382" s="394"/>
      <c r="CT382" s="394"/>
      <c r="CU382" s="394"/>
      <c r="CV382" s="394"/>
      <c r="CW382" s="394"/>
      <c r="CX382" s="394"/>
      <c r="CY382" s="394"/>
      <c r="CZ382" s="394"/>
    </row>
    <row r="383" s="358" customFormat="true" ht="15" customHeight="true" x14ac:dyDescent="0.2">
      <c r="B383" s="360"/>
      <c r="W383" s="395"/>
      <c r="X383" s="395"/>
      <c r="Y383" s="395"/>
      <c r="Z383" s="395"/>
      <c r="AA383" s="395"/>
      <c r="AB383" s="395"/>
      <c r="AC383" s="395"/>
      <c r="AD383" s="395"/>
      <c r="AE383" s="395"/>
      <c r="AF383" s="395"/>
      <c r="AG383" s="395"/>
      <c r="AH383" s="395"/>
      <c r="AI383" s="395"/>
      <c r="AJ383" s="395"/>
      <c r="AK383" s="395"/>
      <c r="AL383" s="395"/>
      <c r="AM383" s="395"/>
      <c r="AN383" s="395"/>
      <c r="AO383" s="395"/>
      <c r="AP383" s="395"/>
      <c r="AQ383" s="395"/>
      <c r="AR383" s="395"/>
      <c r="AS383" s="395"/>
      <c r="AT383" s="395"/>
      <c r="AU383" s="395"/>
      <c r="AV383" s="395"/>
      <c r="AW383" s="395"/>
      <c r="AX383" s="395"/>
      <c r="AY383" s="395"/>
      <c r="AZ383" s="395"/>
      <c r="BA383" s="359"/>
      <c r="BB383" s="357"/>
      <c r="BC383" s="357"/>
      <c r="BD383" s="357"/>
      <c r="BE383" s="357"/>
      <c r="BF383" s="357"/>
      <c r="BG383" s="357"/>
      <c r="BH383" s="357"/>
      <c r="BI383" s="357"/>
      <c r="BJ383" s="357"/>
      <c r="BK383" s="357"/>
      <c r="BL383" s="357"/>
      <c r="BM383" s="357"/>
      <c r="BN383" s="357"/>
      <c r="BO383" s="357"/>
      <c r="BP383" s="357"/>
      <c r="BQ383" s="357"/>
      <c r="BR383" s="357"/>
      <c r="BS383" s="357"/>
      <c r="BT383" s="357"/>
      <c r="BU383" s="357"/>
      <c r="BV383" s="359"/>
      <c r="BW383" s="394"/>
      <c r="BX383" s="394"/>
      <c r="BY383" s="394"/>
      <c r="BZ383" s="394"/>
      <c r="CA383" s="394"/>
      <c r="CB383" s="394"/>
      <c r="CC383" s="394"/>
      <c r="CD383" s="394"/>
      <c r="CE383" s="394"/>
      <c r="CF383" s="394"/>
      <c r="CG383" s="394"/>
      <c r="CH383" s="394"/>
      <c r="CI383" s="394"/>
      <c r="CJ383" s="394"/>
      <c r="CK383" s="394"/>
      <c r="CL383" s="394"/>
      <c r="CM383" s="394"/>
      <c r="CN383" s="394"/>
      <c r="CO383" s="394"/>
      <c r="CP383" s="394"/>
      <c r="CQ383" s="394"/>
      <c r="CR383" s="394"/>
      <c r="CS383" s="394"/>
      <c r="CT383" s="394"/>
      <c r="CU383" s="394"/>
      <c r="CV383" s="394"/>
      <c r="CW383" s="394"/>
      <c r="CX383" s="394"/>
      <c r="CY383" s="394"/>
      <c r="CZ383" s="394"/>
    </row>
    <row r="384" s="358" customFormat="true" ht="15" customHeight="true" x14ac:dyDescent="0.2">
      <c r="B384" s="360"/>
      <c r="W384" s="395"/>
      <c r="X384" s="395"/>
      <c r="Y384" s="395"/>
      <c r="Z384" s="395"/>
      <c r="AA384" s="395"/>
      <c r="AB384" s="395"/>
      <c r="AC384" s="395"/>
      <c r="AD384" s="395"/>
      <c r="AE384" s="395"/>
      <c r="AF384" s="395"/>
      <c r="AG384" s="395"/>
      <c r="AH384" s="395"/>
      <c r="AI384" s="395"/>
      <c r="AJ384" s="395"/>
      <c r="AK384" s="395"/>
      <c r="AL384" s="395"/>
      <c r="AM384" s="395"/>
      <c r="AN384" s="395"/>
      <c r="AO384" s="395"/>
      <c r="AP384" s="395"/>
      <c r="AQ384" s="395"/>
      <c r="AR384" s="395"/>
      <c r="AS384" s="395"/>
      <c r="AT384" s="395"/>
      <c r="AU384" s="395"/>
      <c r="AV384" s="395"/>
      <c r="AW384" s="395"/>
      <c r="AX384" s="395"/>
      <c r="AY384" s="395"/>
      <c r="AZ384" s="395"/>
      <c r="BA384" s="359"/>
      <c r="BB384" s="357"/>
      <c r="BC384" s="357"/>
      <c r="BD384" s="357"/>
      <c r="BE384" s="357"/>
      <c r="BF384" s="357"/>
      <c r="BG384" s="357"/>
      <c r="BH384" s="357"/>
      <c r="BI384" s="357"/>
      <c r="BJ384" s="357"/>
      <c r="BK384" s="357"/>
      <c r="BL384" s="357"/>
      <c r="BM384" s="357"/>
      <c r="BN384" s="357"/>
      <c r="BO384" s="357"/>
      <c r="BP384" s="357"/>
      <c r="BQ384" s="357"/>
      <c r="BR384" s="357"/>
      <c r="BS384" s="357"/>
      <c r="BT384" s="357"/>
      <c r="BU384" s="357"/>
      <c r="BV384" s="359"/>
      <c r="BW384" s="394"/>
      <c r="BX384" s="394"/>
      <c r="BY384" s="394"/>
      <c r="BZ384" s="394"/>
      <c r="CA384" s="394"/>
      <c r="CB384" s="394"/>
      <c r="CC384" s="394"/>
      <c r="CD384" s="394"/>
      <c r="CE384" s="394"/>
      <c r="CF384" s="394"/>
      <c r="CG384" s="394"/>
      <c r="CH384" s="394"/>
      <c r="CI384" s="394"/>
      <c r="CJ384" s="394"/>
      <c r="CK384" s="394"/>
      <c r="CL384" s="394"/>
      <c r="CM384" s="394"/>
      <c r="CN384" s="394"/>
      <c r="CO384" s="394"/>
      <c r="CP384" s="394"/>
      <c r="CQ384" s="394"/>
      <c r="CR384" s="394"/>
      <c r="CS384" s="394"/>
      <c r="CT384" s="394"/>
      <c r="CU384" s="394"/>
      <c r="CV384" s="394"/>
      <c r="CW384" s="394"/>
      <c r="CX384" s="394"/>
      <c r="CY384" s="394"/>
      <c r="CZ384" s="394"/>
    </row>
    <row r="385" s="358" customFormat="true" ht="15" customHeight="true" x14ac:dyDescent="0.2">
      <c r="B385" s="360"/>
      <c r="W385" s="395"/>
      <c r="X385" s="395"/>
      <c r="Y385" s="395"/>
      <c r="Z385" s="395"/>
      <c r="AA385" s="395"/>
      <c r="AB385" s="395"/>
      <c r="AC385" s="395"/>
      <c r="AD385" s="395"/>
      <c r="AE385" s="395"/>
      <c r="AF385" s="395"/>
      <c r="AG385" s="395"/>
      <c r="AH385" s="395"/>
      <c r="AI385" s="395"/>
      <c r="AJ385" s="395"/>
      <c r="AK385" s="395"/>
      <c r="AL385" s="395"/>
      <c r="AM385" s="395"/>
      <c r="AN385" s="395"/>
      <c r="AO385" s="395"/>
      <c r="AP385" s="395"/>
      <c r="AQ385" s="395"/>
      <c r="AR385" s="395"/>
      <c r="AS385" s="395"/>
      <c r="AT385" s="395"/>
      <c r="AU385" s="395"/>
      <c r="AV385" s="395"/>
      <c r="AW385" s="395"/>
      <c r="AX385" s="395"/>
      <c r="AY385" s="395"/>
      <c r="AZ385" s="395"/>
      <c r="BA385" s="359"/>
      <c r="BB385" s="357"/>
      <c r="BC385" s="357"/>
      <c r="BD385" s="357"/>
      <c r="BE385" s="357"/>
      <c r="BF385" s="357"/>
      <c r="BG385" s="357"/>
      <c r="BH385" s="357"/>
      <c r="BI385" s="357"/>
      <c r="BJ385" s="357"/>
      <c r="BK385" s="357"/>
      <c r="BL385" s="357"/>
      <c r="BM385" s="357"/>
      <c r="BN385" s="357"/>
      <c r="BO385" s="357"/>
      <c r="BP385" s="357"/>
      <c r="BQ385" s="357"/>
      <c r="BR385" s="357"/>
      <c r="BS385" s="357"/>
      <c r="BT385" s="357"/>
      <c r="BU385" s="357"/>
      <c r="BV385" s="359"/>
      <c r="BW385" s="394"/>
      <c r="BX385" s="394"/>
      <c r="BY385" s="394"/>
      <c r="BZ385" s="394"/>
      <c r="CA385" s="394"/>
      <c r="CB385" s="394"/>
      <c r="CC385" s="394"/>
      <c r="CD385" s="394"/>
      <c r="CE385" s="394"/>
      <c r="CF385" s="394"/>
      <c r="CG385" s="394"/>
      <c r="CH385" s="394"/>
      <c r="CI385" s="394"/>
      <c r="CJ385" s="394"/>
      <c r="CK385" s="394"/>
      <c r="CL385" s="394"/>
      <c r="CM385" s="394"/>
      <c r="CN385" s="394"/>
      <c r="CO385" s="394"/>
      <c r="CP385" s="394"/>
      <c r="CQ385" s="394"/>
      <c r="CR385" s="394"/>
      <c r="CS385" s="394"/>
      <c r="CT385" s="394"/>
      <c r="CU385" s="394"/>
      <c r="CV385" s="394"/>
      <c r="CW385" s="394"/>
      <c r="CX385" s="394"/>
      <c r="CY385" s="394"/>
      <c r="CZ385" s="394"/>
    </row>
    <row r="386" s="358" customFormat="true" ht="15" customHeight="true" x14ac:dyDescent="0.2">
      <c r="B386" s="360"/>
      <c r="W386" s="395"/>
      <c r="X386" s="395"/>
      <c r="Y386" s="395"/>
      <c r="Z386" s="395"/>
      <c r="AA386" s="395"/>
      <c r="AB386" s="395"/>
      <c r="AC386" s="395"/>
      <c r="AD386" s="395"/>
      <c r="AE386" s="395"/>
      <c r="AF386" s="395"/>
      <c r="AG386" s="395"/>
      <c r="AH386" s="395"/>
      <c r="AI386" s="395"/>
      <c r="AJ386" s="395"/>
      <c r="AK386" s="395"/>
      <c r="AL386" s="395"/>
      <c r="AM386" s="395"/>
      <c r="AN386" s="395"/>
      <c r="AO386" s="395"/>
      <c r="AP386" s="395"/>
      <c r="AQ386" s="395"/>
      <c r="AR386" s="395"/>
      <c r="AS386" s="395"/>
      <c r="AT386" s="395"/>
      <c r="AU386" s="395"/>
      <c r="AV386" s="395"/>
      <c r="AW386" s="395"/>
      <c r="AX386" s="395"/>
      <c r="AY386" s="395"/>
      <c r="AZ386" s="395"/>
      <c r="BA386" s="359"/>
      <c r="BB386" s="357"/>
      <c r="BC386" s="357"/>
      <c r="BD386" s="357"/>
      <c r="BE386" s="357"/>
      <c r="BF386" s="357"/>
      <c r="BG386" s="357"/>
      <c r="BH386" s="357"/>
      <c r="BI386" s="357"/>
      <c r="BJ386" s="357"/>
      <c r="BK386" s="357"/>
      <c r="BL386" s="357"/>
      <c r="BM386" s="357"/>
      <c r="BN386" s="357"/>
      <c r="BO386" s="357"/>
      <c r="BP386" s="357"/>
      <c r="BQ386" s="357"/>
      <c r="BR386" s="357"/>
      <c r="BS386" s="357"/>
      <c r="BT386" s="357"/>
      <c r="BU386" s="357"/>
      <c r="BV386" s="359"/>
      <c r="BW386" s="394"/>
      <c r="BX386" s="394"/>
      <c r="BY386" s="394"/>
      <c r="BZ386" s="394"/>
      <c r="CA386" s="394"/>
      <c r="CB386" s="394"/>
      <c r="CC386" s="394"/>
      <c r="CD386" s="394"/>
      <c r="CE386" s="394"/>
      <c r="CF386" s="394"/>
      <c r="CG386" s="394"/>
      <c r="CH386" s="394"/>
      <c r="CI386" s="394"/>
      <c r="CJ386" s="394"/>
      <c r="CK386" s="394"/>
      <c r="CL386" s="394"/>
      <c r="CM386" s="394"/>
      <c r="CN386" s="394"/>
      <c r="CO386" s="394"/>
      <c r="CP386" s="394"/>
      <c r="CQ386" s="394"/>
      <c r="CR386" s="394"/>
      <c r="CS386" s="394"/>
      <c r="CT386" s="394"/>
      <c r="CU386" s="394"/>
      <c r="CV386" s="394"/>
      <c r="CW386" s="394"/>
      <c r="CX386" s="394"/>
      <c r="CY386" s="394"/>
      <c r="CZ386" s="394"/>
    </row>
    <row r="387" s="358" customFormat="true" ht="15" customHeight="true" x14ac:dyDescent="0.2">
      <c r="B387" s="360"/>
      <c r="W387" s="395"/>
      <c r="X387" s="395"/>
      <c r="Y387" s="395"/>
      <c r="Z387" s="395"/>
      <c r="AA387" s="395"/>
      <c r="AB387" s="395"/>
      <c r="AC387" s="395"/>
      <c r="AD387" s="395"/>
      <c r="AE387" s="395"/>
      <c r="AF387" s="395"/>
      <c r="AG387" s="395"/>
      <c r="AH387" s="395"/>
      <c r="AI387" s="395"/>
      <c r="AJ387" s="395"/>
      <c r="AK387" s="395"/>
      <c r="AL387" s="395"/>
      <c r="AM387" s="395"/>
      <c r="AN387" s="395"/>
      <c r="AO387" s="395"/>
      <c r="AP387" s="395"/>
      <c r="AQ387" s="395"/>
      <c r="AR387" s="395"/>
      <c r="AS387" s="395"/>
      <c r="AT387" s="395"/>
      <c r="AU387" s="395"/>
      <c r="AV387" s="395"/>
      <c r="AW387" s="395"/>
      <c r="AX387" s="395"/>
      <c r="AY387" s="395"/>
      <c r="AZ387" s="395"/>
      <c r="BA387" s="359"/>
      <c r="BB387" s="357"/>
      <c r="BC387" s="357"/>
      <c r="BD387" s="357"/>
      <c r="BE387" s="357"/>
      <c r="BF387" s="357"/>
      <c r="BG387" s="357"/>
      <c r="BH387" s="357"/>
      <c r="BI387" s="357"/>
      <c r="BJ387" s="357"/>
      <c r="BK387" s="357"/>
      <c r="BL387" s="357"/>
      <c r="BM387" s="357"/>
      <c r="BN387" s="357"/>
      <c r="BO387" s="357"/>
      <c r="BP387" s="357"/>
      <c r="BQ387" s="357"/>
      <c r="BR387" s="357"/>
      <c r="BS387" s="357"/>
      <c r="BT387" s="357"/>
      <c r="BU387" s="357"/>
      <c r="BV387" s="359"/>
      <c r="BW387" s="394"/>
      <c r="BX387" s="394"/>
      <c r="BY387" s="394"/>
      <c r="BZ387" s="394"/>
      <c r="CA387" s="394"/>
      <c r="CB387" s="394"/>
      <c r="CC387" s="394"/>
      <c r="CD387" s="394"/>
      <c r="CE387" s="394"/>
      <c r="CF387" s="394"/>
      <c r="CG387" s="394"/>
      <c r="CH387" s="394"/>
      <c r="CI387" s="394"/>
      <c r="CJ387" s="394"/>
      <c r="CK387" s="394"/>
      <c r="CL387" s="394"/>
      <c r="CM387" s="394"/>
      <c r="CN387" s="394"/>
      <c r="CO387" s="394"/>
      <c r="CP387" s="394"/>
      <c r="CQ387" s="394"/>
      <c r="CR387" s="394"/>
      <c r="CS387" s="394"/>
      <c r="CT387" s="394"/>
      <c r="CU387" s="394"/>
      <c r="CV387" s="394"/>
      <c r="CW387" s="394"/>
      <c r="CX387" s="394"/>
      <c r="CY387" s="394"/>
      <c r="CZ387" s="394"/>
    </row>
    <row r="388" s="358" customFormat="true" ht="15" customHeight="true" x14ac:dyDescent="0.2">
      <c r="B388" s="360"/>
      <c r="W388" s="395"/>
      <c r="X388" s="395"/>
      <c r="Y388" s="395"/>
      <c r="Z388" s="395"/>
      <c r="AA388" s="395"/>
      <c r="AB388" s="395"/>
      <c r="AC388" s="395"/>
      <c r="AD388" s="395"/>
      <c r="AE388" s="395"/>
      <c r="AF388" s="395"/>
      <c r="AG388" s="395"/>
      <c r="AH388" s="395"/>
      <c r="AI388" s="395"/>
      <c r="AJ388" s="395"/>
      <c r="AK388" s="395"/>
      <c r="AL388" s="395"/>
      <c r="AM388" s="395"/>
      <c r="AN388" s="395"/>
      <c r="AO388" s="395"/>
      <c r="AP388" s="395"/>
      <c r="AQ388" s="395"/>
      <c r="AR388" s="395"/>
      <c r="AS388" s="395"/>
      <c r="AT388" s="395"/>
      <c r="AU388" s="395"/>
      <c r="AV388" s="395"/>
      <c r="AW388" s="395"/>
      <c r="AX388" s="395"/>
      <c r="AY388" s="395"/>
      <c r="AZ388" s="395"/>
      <c r="BA388" s="359"/>
      <c r="BB388" s="357"/>
      <c r="BC388" s="357"/>
      <c r="BD388" s="357"/>
      <c r="BE388" s="357"/>
      <c r="BF388" s="357"/>
      <c r="BG388" s="357"/>
      <c r="BH388" s="357"/>
      <c r="BI388" s="357"/>
      <c r="BJ388" s="357"/>
      <c r="BK388" s="357"/>
      <c r="BL388" s="357"/>
      <c r="BM388" s="357"/>
      <c r="BN388" s="357"/>
      <c r="BO388" s="357"/>
      <c r="BP388" s="357"/>
      <c r="BQ388" s="357"/>
      <c r="BR388" s="357"/>
      <c r="BS388" s="357"/>
      <c r="BT388" s="357"/>
      <c r="BU388" s="357"/>
      <c r="BV388" s="359"/>
      <c r="BW388" s="394"/>
      <c r="BX388" s="394"/>
      <c r="BY388" s="394"/>
      <c r="BZ388" s="394"/>
      <c r="CA388" s="394"/>
      <c r="CB388" s="394"/>
      <c r="CC388" s="394"/>
      <c r="CD388" s="394"/>
      <c r="CE388" s="394"/>
      <c r="CF388" s="394"/>
      <c r="CG388" s="394"/>
      <c r="CH388" s="394"/>
      <c r="CI388" s="394"/>
      <c r="CJ388" s="394"/>
      <c r="CK388" s="394"/>
      <c r="CL388" s="394"/>
      <c r="CM388" s="394"/>
      <c r="CN388" s="394"/>
      <c r="CO388" s="394"/>
      <c r="CP388" s="394"/>
      <c r="CQ388" s="394"/>
      <c r="CR388" s="394"/>
      <c r="CS388" s="394"/>
      <c r="CT388" s="394"/>
      <c r="CU388" s="394"/>
      <c r="CV388" s="394"/>
      <c r="CW388" s="394"/>
      <c r="CX388" s="394"/>
      <c r="CY388" s="394"/>
      <c r="CZ388" s="394"/>
    </row>
    <row r="389" s="358" customFormat="true" ht="15" customHeight="true" x14ac:dyDescent="0.2">
      <c r="B389" s="360"/>
      <c r="W389" s="395"/>
      <c r="X389" s="395"/>
      <c r="Y389" s="395"/>
      <c r="Z389" s="395"/>
      <c r="AA389" s="395"/>
      <c r="AB389" s="395"/>
      <c r="AC389" s="395"/>
      <c r="AD389" s="395"/>
      <c r="AE389" s="395"/>
      <c r="AF389" s="395"/>
      <c r="AG389" s="395"/>
      <c r="AH389" s="395"/>
      <c r="AI389" s="395"/>
      <c r="AJ389" s="395"/>
      <c r="AK389" s="395"/>
      <c r="AL389" s="395"/>
      <c r="AM389" s="395"/>
      <c r="AN389" s="395"/>
      <c r="AO389" s="395"/>
      <c r="AP389" s="395"/>
      <c r="AQ389" s="395"/>
      <c r="AR389" s="395"/>
      <c r="AS389" s="395"/>
      <c r="AT389" s="395"/>
      <c r="AU389" s="395"/>
      <c r="AV389" s="395"/>
      <c r="AW389" s="395"/>
      <c r="AX389" s="395"/>
      <c r="AY389" s="395"/>
      <c r="AZ389" s="395"/>
      <c r="BA389" s="359"/>
      <c r="BB389" s="357"/>
      <c r="BC389" s="357"/>
      <c r="BD389" s="357"/>
      <c r="BE389" s="357"/>
      <c r="BF389" s="357"/>
      <c r="BG389" s="357"/>
      <c r="BH389" s="357"/>
      <c r="BI389" s="357"/>
      <c r="BJ389" s="357"/>
      <c r="BK389" s="357"/>
      <c r="BL389" s="357"/>
      <c r="BM389" s="357"/>
      <c r="BN389" s="357"/>
      <c r="BO389" s="357"/>
      <c r="BP389" s="357"/>
      <c r="BQ389" s="357"/>
      <c r="BR389" s="357"/>
      <c r="BS389" s="357"/>
      <c r="BT389" s="357"/>
      <c r="BU389" s="357"/>
      <c r="BV389" s="359"/>
      <c r="BW389" s="394"/>
      <c r="BX389" s="394"/>
      <c r="BY389" s="394"/>
      <c r="BZ389" s="394"/>
      <c r="CA389" s="394"/>
      <c r="CB389" s="394"/>
      <c r="CC389" s="394"/>
      <c r="CD389" s="394"/>
      <c r="CE389" s="394"/>
      <c r="CF389" s="394"/>
      <c r="CG389" s="394"/>
      <c r="CH389" s="394"/>
      <c r="CI389" s="394"/>
      <c r="CJ389" s="394"/>
      <c r="CK389" s="394"/>
      <c r="CL389" s="394"/>
      <c r="CM389" s="394"/>
      <c r="CN389" s="394"/>
      <c r="CO389" s="394"/>
      <c r="CP389" s="394"/>
      <c r="CQ389" s="394"/>
      <c r="CR389" s="394"/>
      <c r="CS389" s="394"/>
      <c r="CT389" s="394"/>
      <c r="CU389" s="394"/>
      <c r="CV389" s="394"/>
      <c r="CW389" s="394"/>
      <c r="CX389" s="394"/>
      <c r="CY389" s="394"/>
      <c r="CZ389" s="394"/>
    </row>
    <row r="390" s="603" customFormat="true" ht="15" customHeight="true" x14ac:dyDescent="0.2">
      <c r="B390" s="602"/>
      <c r="W390" s="395"/>
      <c r="X390" s="395"/>
      <c r="Y390" s="395"/>
      <c r="Z390" s="395"/>
      <c r="AA390" s="395"/>
      <c r="AB390" s="395"/>
      <c r="AC390" s="395"/>
      <c r="AD390" s="395"/>
      <c r="AE390" s="395"/>
      <c r="AF390" s="395"/>
      <c r="AG390" s="395"/>
      <c r="AH390" s="395"/>
      <c r="AI390" s="395"/>
      <c r="AJ390" s="395"/>
      <c r="AK390" s="395"/>
      <c r="AL390" s="395"/>
      <c r="AM390" s="395"/>
      <c r="AN390" s="395"/>
      <c r="AO390" s="395"/>
      <c r="AP390" s="395"/>
      <c r="AQ390" s="395"/>
      <c r="AR390" s="395"/>
      <c r="AS390" s="395"/>
      <c r="AT390" s="395"/>
      <c r="AU390" s="395"/>
      <c r="AV390" s="395"/>
      <c r="AW390" s="395"/>
      <c r="AX390" s="395"/>
      <c r="AY390" s="395"/>
      <c r="AZ390" s="395"/>
      <c r="BA390" s="359"/>
      <c r="BB390" s="357"/>
      <c r="BC390" s="357"/>
      <c r="BD390" s="357"/>
      <c r="BE390" s="357"/>
      <c r="BF390" s="357"/>
      <c r="BG390" s="357"/>
      <c r="BH390" s="357"/>
      <c r="BI390" s="357"/>
      <c r="BJ390" s="357"/>
      <c r="BK390" s="357"/>
      <c r="BL390" s="357"/>
      <c r="BM390" s="357"/>
      <c r="BN390" s="357"/>
      <c r="BO390" s="357"/>
      <c r="BP390" s="357"/>
      <c r="BQ390" s="357"/>
      <c r="BR390" s="357"/>
      <c r="BS390" s="357"/>
      <c r="BT390" s="357"/>
      <c r="BU390" s="357"/>
      <c r="BV390" s="359"/>
      <c r="BW390" s="394"/>
      <c r="BX390" s="394"/>
      <c r="BY390" s="394"/>
      <c r="BZ390" s="394"/>
      <c r="CA390" s="394"/>
      <c r="CB390" s="394"/>
      <c r="CC390" s="394"/>
      <c r="CD390" s="394"/>
      <c r="CE390" s="394"/>
      <c r="CF390" s="394"/>
      <c r="CG390" s="394"/>
      <c r="CH390" s="394"/>
      <c r="CI390" s="394"/>
      <c r="CJ390" s="394"/>
      <c r="CK390" s="394"/>
      <c r="CL390" s="394"/>
      <c r="CM390" s="394"/>
      <c r="CN390" s="394"/>
      <c r="CO390" s="394"/>
      <c r="CP390" s="394"/>
      <c r="CQ390" s="394"/>
      <c r="CR390" s="394"/>
      <c r="CS390" s="394"/>
      <c r="CT390" s="394"/>
      <c r="CU390" s="394"/>
      <c r="CV390" s="394"/>
      <c r="CW390" s="394"/>
      <c r="CX390" s="394"/>
      <c r="CY390" s="394"/>
      <c r="CZ390" s="394"/>
    </row>
    <row r="391" s="603" customFormat="true" ht="15" customHeight="true" x14ac:dyDescent="0.2">
      <c r="B391" s="602"/>
      <c r="W391" s="395"/>
      <c r="X391" s="395"/>
      <c r="Y391" s="395"/>
      <c r="Z391" s="395"/>
      <c r="AA391" s="395"/>
      <c r="AB391" s="395"/>
      <c r="AC391" s="395"/>
      <c r="AD391" s="395"/>
      <c r="AE391" s="395"/>
      <c r="AF391" s="395"/>
      <c r="AG391" s="395"/>
      <c r="AH391" s="395"/>
      <c r="AI391" s="395"/>
      <c r="AJ391" s="395"/>
      <c r="AK391" s="395"/>
      <c r="AL391" s="395"/>
      <c r="AM391" s="395"/>
      <c r="AN391" s="395"/>
      <c r="AO391" s="395"/>
      <c r="AP391" s="395"/>
      <c r="AQ391" s="395"/>
      <c r="AR391" s="395"/>
      <c r="AS391" s="395"/>
      <c r="AT391" s="395"/>
      <c r="AU391" s="395"/>
      <c r="AV391" s="395"/>
      <c r="AW391" s="395"/>
      <c r="AX391" s="395"/>
      <c r="AY391" s="395"/>
      <c r="AZ391" s="395"/>
      <c r="BA391" s="359"/>
      <c r="BB391" s="357"/>
      <c r="BC391" s="357"/>
      <c r="BD391" s="357"/>
      <c r="BE391" s="357"/>
      <c r="BF391" s="357"/>
      <c r="BG391" s="357"/>
      <c r="BH391" s="357"/>
      <c r="BI391" s="357"/>
      <c r="BJ391" s="357"/>
      <c r="BK391" s="357"/>
      <c r="BL391" s="357"/>
      <c r="BM391" s="357"/>
      <c r="BN391" s="357"/>
      <c r="BO391" s="357"/>
      <c r="BP391" s="357"/>
      <c r="BQ391" s="357"/>
      <c r="BR391" s="357"/>
      <c r="BS391" s="357"/>
      <c r="BT391" s="357"/>
      <c r="BU391" s="357"/>
      <c r="BV391" s="359"/>
      <c r="BW391" s="394"/>
      <c r="BX391" s="394"/>
      <c r="BY391" s="394"/>
      <c r="BZ391" s="394"/>
      <c r="CA391" s="394"/>
      <c r="CB391" s="394"/>
      <c r="CC391" s="394"/>
      <c r="CD391" s="394"/>
      <c r="CE391" s="394"/>
      <c r="CF391" s="394"/>
      <c r="CG391" s="394"/>
      <c r="CH391" s="394"/>
      <c r="CI391" s="394"/>
      <c r="CJ391" s="394"/>
      <c r="CK391" s="394"/>
      <c r="CL391" s="394"/>
      <c r="CM391" s="394"/>
      <c r="CN391" s="394"/>
      <c r="CO391" s="394"/>
      <c r="CP391" s="394"/>
      <c r="CQ391" s="394"/>
      <c r="CR391" s="394"/>
      <c r="CS391" s="394"/>
      <c r="CT391" s="394"/>
      <c r="CU391" s="394"/>
      <c r="CV391" s="394"/>
      <c r="CW391" s="394"/>
      <c r="CX391" s="394"/>
      <c r="CY391" s="394"/>
      <c r="CZ391" s="394"/>
    </row>
    <row r="392" s="603" customFormat="true" ht="15" customHeight="true" x14ac:dyDescent="0.2">
      <c r="W392" s="395"/>
      <c r="X392" s="395"/>
      <c r="Y392" s="395"/>
      <c r="Z392" s="395"/>
      <c r="AA392" s="395"/>
      <c r="AB392" s="395"/>
      <c r="AC392" s="395"/>
      <c r="AD392" s="395"/>
      <c r="AE392" s="395"/>
      <c r="AF392" s="395"/>
      <c r="AG392" s="395"/>
      <c r="AH392" s="395"/>
      <c r="AI392" s="395"/>
      <c r="AJ392" s="395"/>
      <c r="AK392" s="395"/>
      <c r="AL392" s="395"/>
      <c r="AM392" s="395"/>
      <c r="AN392" s="395"/>
      <c r="AO392" s="395"/>
      <c r="AP392" s="395"/>
      <c r="AQ392" s="395"/>
      <c r="AR392" s="395"/>
      <c r="AS392" s="395"/>
      <c r="AT392" s="395"/>
      <c r="AU392" s="395"/>
      <c r="AV392" s="395"/>
      <c r="AW392" s="395"/>
      <c r="AX392" s="395"/>
      <c r="AY392" s="395"/>
      <c r="AZ392" s="395"/>
      <c r="BA392" s="359"/>
      <c r="BB392" s="357"/>
      <c r="BC392" s="357"/>
      <c r="BD392" s="357"/>
      <c r="BE392" s="357"/>
      <c r="BF392" s="357"/>
      <c r="BG392" s="357"/>
      <c r="BH392" s="357"/>
      <c r="BI392" s="357"/>
      <c r="BJ392" s="357"/>
      <c r="BK392" s="357"/>
      <c r="BL392" s="357"/>
      <c r="BM392" s="357"/>
      <c r="BN392" s="357"/>
      <c r="BO392" s="357"/>
      <c r="BP392" s="357"/>
      <c r="BQ392" s="357"/>
      <c r="BR392" s="357"/>
      <c r="BS392" s="357"/>
      <c r="BT392" s="357"/>
      <c r="BU392" s="357"/>
      <c r="BV392" s="359"/>
      <c r="BW392" s="394"/>
      <c r="BX392" s="394"/>
      <c r="BY392" s="394"/>
      <c r="BZ392" s="394"/>
      <c r="CA392" s="394"/>
      <c r="CB392" s="394"/>
      <c r="CC392" s="394"/>
      <c r="CD392" s="394"/>
      <c r="CE392" s="394"/>
      <c r="CF392" s="394"/>
      <c r="CG392" s="394"/>
      <c r="CH392" s="394"/>
      <c r="CI392" s="394"/>
      <c r="CJ392" s="394"/>
      <c r="CK392" s="394"/>
      <c r="CL392" s="394"/>
      <c r="CM392" s="394"/>
      <c r="CN392" s="394"/>
      <c r="CO392" s="394"/>
      <c r="CP392" s="394"/>
      <c r="CQ392" s="394"/>
      <c r="CR392" s="394"/>
      <c r="CS392" s="394"/>
      <c r="CT392" s="394"/>
      <c r="CU392" s="394"/>
      <c r="CV392" s="394"/>
      <c r="CW392" s="394"/>
      <c r="CX392" s="394"/>
      <c r="CY392" s="394"/>
      <c r="CZ392" s="394"/>
    </row>
    <row r="393" s="603" customFormat="true" ht="15" customHeight="true" x14ac:dyDescent="0.2">
      <c r="W393" s="395"/>
      <c r="X393" s="395"/>
      <c r="Y393" s="395"/>
      <c r="Z393" s="395"/>
      <c r="AA393" s="395"/>
      <c r="AB393" s="395"/>
      <c r="AC393" s="395"/>
      <c r="AD393" s="395"/>
      <c r="AE393" s="395"/>
      <c r="AF393" s="395"/>
      <c r="AG393" s="395"/>
      <c r="AH393" s="395"/>
      <c r="AI393" s="395"/>
      <c r="AJ393" s="395"/>
      <c r="AK393" s="395"/>
      <c r="AL393" s="395"/>
      <c r="AM393" s="395"/>
      <c r="AN393" s="395"/>
      <c r="AO393" s="395"/>
      <c r="AP393" s="395"/>
      <c r="AQ393" s="395"/>
      <c r="AR393" s="395"/>
      <c r="AS393" s="395"/>
      <c r="AT393" s="395"/>
      <c r="AU393" s="395"/>
      <c r="AV393" s="395"/>
      <c r="AW393" s="395"/>
      <c r="AX393" s="395"/>
      <c r="AY393" s="395"/>
      <c r="AZ393" s="395"/>
      <c r="BA393" s="359"/>
      <c r="BB393" s="357"/>
      <c r="BC393" s="357"/>
      <c r="BD393" s="357"/>
      <c r="BE393" s="357"/>
      <c r="BF393" s="357"/>
      <c r="BG393" s="357"/>
      <c r="BH393" s="357"/>
      <c r="BI393" s="357"/>
      <c r="BJ393" s="357"/>
      <c r="BK393" s="357"/>
      <c r="BL393" s="357"/>
      <c r="BM393" s="357"/>
      <c r="BN393" s="357"/>
      <c r="BO393" s="357"/>
      <c r="BP393" s="357"/>
      <c r="BQ393" s="357"/>
      <c r="BR393" s="357"/>
      <c r="BS393" s="357"/>
      <c r="BT393" s="357"/>
      <c r="BU393" s="357"/>
      <c r="BV393" s="359"/>
      <c r="BW393" s="394"/>
      <c r="BX393" s="394"/>
      <c r="BY393" s="394"/>
      <c r="BZ393" s="394"/>
      <c r="CA393" s="394"/>
      <c r="CB393" s="394"/>
      <c r="CC393" s="394"/>
      <c r="CD393" s="394"/>
      <c r="CE393" s="394"/>
      <c r="CF393" s="394"/>
      <c r="CG393" s="394"/>
      <c r="CH393" s="394"/>
      <c r="CI393" s="394"/>
      <c r="CJ393" s="394"/>
      <c r="CK393" s="394"/>
      <c r="CL393" s="394"/>
      <c r="CM393" s="394"/>
      <c r="CN393" s="394"/>
      <c r="CO393" s="394"/>
      <c r="CP393" s="394"/>
      <c r="CQ393" s="394"/>
      <c r="CR393" s="394"/>
      <c r="CS393" s="394"/>
      <c r="CT393" s="394"/>
      <c r="CU393" s="394"/>
      <c r="CV393" s="394"/>
      <c r="CW393" s="394"/>
      <c r="CX393" s="394"/>
      <c r="CY393" s="394"/>
      <c r="CZ393" s="394"/>
    </row>
    <row r="394" s="603" customFormat="true" ht="15" customHeight="true" x14ac:dyDescent="0.2">
      <c r="W394" s="395"/>
      <c r="X394" s="395"/>
      <c r="Y394" s="395"/>
      <c r="Z394" s="395"/>
      <c r="AA394" s="395"/>
      <c r="AB394" s="395"/>
      <c r="AC394" s="395"/>
      <c r="AD394" s="395"/>
      <c r="AE394" s="395"/>
      <c r="AF394" s="395"/>
      <c r="AG394" s="395"/>
      <c r="AH394" s="395"/>
      <c r="AI394" s="395"/>
      <c r="AJ394" s="395"/>
      <c r="AK394" s="395"/>
      <c r="AL394" s="395"/>
      <c r="AM394" s="395"/>
      <c r="AN394" s="395"/>
      <c r="AO394" s="395"/>
      <c r="AP394" s="395"/>
      <c r="AQ394" s="395"/>
      <c r="AR394" s="395"/>
      <c r="AS394" s="395"/>
      <c r="AT394" s="395"/>
      <c r="AU394" s="395"/>
      <c r="AV394" s="395"/>
      <c r="AW394" s="395"/>
      <c r="AX394" s="395"/>
      <c r="AY394" s="395"/>
      <c r="AZ394" s="395"/>
      <c r="BA394" s="359"/>
      <c r="BB394" s="357"/>
      <c r="BC394" s="357"/>
      <c r="BD394" s="357"/>
      <c r="BE394" s="357"/>
      <c r="BF394" s="357"/>
      <c r="BG394" s="357"/>
      <c r="BH394" s="357"/>
      <c r="BI394" s="357"/>
      <c r="BJ394" s="357"/>
      <c r="BK394" s="357"/>
      <c r="BL394" s="357"/>
      <c r="BM394" s="357"/>
      <c r="BN394" s="357"/>
      <c r="BO394" s="357"/>
      <c r="BP394" s="357"/>
      <c r="BQ394" s="357"/>
      <c r="BR394" s="357"/>
      <c r="BS394" s="357"/>
      <c r="BT394" s="357"/>
      <c r="BU394" s="357"/>
      <c r="BV394" s="359"/>
      <c r="BW394" s="394"/>
      <c r="BX394" s="394"/>
      <c r="BY394" s="394"/>
      <c r="BZ394" s="394"/>
      <c r="CA394" s="394"/>
      <c r="CB394" s="394"/>
      <c r="CC394" s="394"/>
      <c r="CD394" s="394"/>
      <c r="CE394" s="394"/>
      <c r="CF394" s="394"/>
      <c r="CG394" s="394"/>
      <c r="CH394" s="394"/>
      <c r="CI394" s="394"/>
      <c r="CJ394" s="394"/>
      <c r="CK394" s="394"/>
      <c r="CL394" s="394"/>
      <c r="CM394" s="394"/>
      <c r="CN394" s="394"/>
      <c r="CO394" s="394"/>
      <c r="CP394" s="394"/>
      <c r="CQ394" s="394"/>
      <c r="CR394" s="394"/>
      <c r="CS394" s="394"/>
      <c r="CT394" s="394"/>
      <c r="CU394" s="394"/>
      <c r="CV394" s="394"/>
      <c r="CW394" s="394"/>
      <c r="CX394" s="394"/>
      <c r="CY394" s="394"/>
      <c r="CZ394" s="394"/>
    </row>
    <row r="395" s="603" customFormat="true" ht="15" customHeight="true" x14ac:dyDescent="0.2">
      <c r="W395" s="395"/>
      <c r="X395" s="395"/>
      <c r="Y395" s="395"/>
      <c r="Z395" s="395"/>
      <c r="AA395" s="395"/>
      <c r="AB395" s="395"/>
      <c r="AC395" s="395"/>
      <c r="AD395" s="395"/>
      <c r="AE395" s="395"/>
      <c r="AF395" s="395"/>
      <c r="AG395" s="395"/>
      <c r="AH395" s="395"/>
      <c r="AI395" s="395"/>
      <c r="AJ395" s="395"/>
      <c r="AK395" s="395"/>
      <c r="AL395" s="395"/>
      <c r="AM395" s="395"/>
      <c r="AN395" s="395"/>
      <c r="AO395" s="395"/>
      <c r="AP395" s="395"/>
      <c r="AQ395" s="395"/>
      <c r="AR395" s="395"/>
      <c r="AS395" s="395"/>
      <c r="AT395" s="395"/>
      <c r="AU395" s="395"/>
      <c r="AV395" s="395"/>
      <c r="AW395" s="395"/>
      <c r="AX395" s="395"/>
      <c r="AY395" s="395"/>
      <c r="AZ395" s="395"/>
      <c r="BA395" s="359"/>
      <c r="BB395" s="357"/>
      <c r="BC395" s="357"/>
      <c r="BD395" s="357"/>
      <c r="BE395" s="357"/>
      <c r="BF395" s="357"/>
      <c r="BG395" s="357"/>
      <c r="BH395" s="357"/>
      <c r="BI395" s="357"/>
      <c r="BJ395" s="357"/>
      <c r="BK395" s="357"/>
      <c r="BL395" s="357"/>
      <c r="BM395" s="357"/>
      <c r="BN395" s="357"/>
      <c r="BO395" s="357"/>
      <c r="BP395" s="357"/>
      <c r="BQ395" s="357"/>
      <c r="BR395" s="357"/>
      <c r="BS395" s="357"/>
      <c r="BT395" s="357"/>
      <c r="BU395" s="357"/>
      <c r="BV395" s="359"/>
      <c r="BW395" s="394"/>
      <c r="BX395" s="394"/>
      <c r="BY395" s="394"/>
      <c r="BZ395" s="394"/>
      <c r="CA395" s="394"/>
      <c r="CB395" s="394"/>
      <c r="CC395" s="394"/>
      <c r="CD395" s="394"/>
      <c r="CE395" s="394"/>
      <c r="CF395" s="394"/>
      <c r="CG395" s="394"/>
      <c r="CH395" s="394"/>
      <c r="CI395" s="394"/>
      <c r="CJ395" s="394"/>
      <c r="CK395" s="394"/>
      <c r="CL395" s="394"/>
      <c r="CM395" s="394"/>
      <c r="CN395" s="394"/>
      <c r="CO395" s="394"/>
      <c r="CP395" s="394"/>
      <c r="CQ395" s="394"/>
      <c r="CR395" s="394"/>
      <c r="CS395" s="394"/>
      <c r="CT395" s="394"/>
      <c r="CU395" s="394"/>
      <c r="CV395" s="394"/>
      <c r="CW395" s="394"/>
      <c r="CX395" s="394"/>
      <c r="CY395" s="394"/>
      <c r="CZ395" s="394"/>
    </row>
    <row r="396" s="603" customFormat="true" ht="15" customHeight="true" x14ac:dyDescent="0.2">
      <c r="W396" s="395"/>
      <c r="X396" s="395"/>
      <c r="Y396" s="395"/>
      <c r="Z396" s="395"/>
      <c r="AA396" s="395"/>
      <c r="AB396" s="395"/>
      <c r="AC396" s="395"/>
      <c r="AD396" s="395"/>
      <c r="AE396" s="395"/>
      <c r="AF396" s="395"/>
      <c r="AG396" s="395"/>
      <c r="AH396" s="395"/>
      <c r="AI396" s="395"/>
      <c r="AJ396" s="395"/>
      <c r="AK396" s="395"/>
      <c r="AL396" s="395"/>
      <c r="AM396" s="395"/>
      <c r="AN396" s="395"/>
      <c r="AO396" s="395"/>
      <c r="AP396" s="395"/>
      <c r="AQ396" s="395"/>
      <c r="AR396" s="395"/>
      <c r="AS396" s="395"/>
      <c r="AT396" s="395"/>
      <c r="AU396" s="395"/>
      <c r="AV396" s="395"/>
      <c r="AW396" s="395"/>
      <c r="AX396" s="395"/>
      <c r="AY396" s="395"/>
      <c r="AZ396" s="395"/>
      <c r="BA396" s="359"/>
      <c r="BB396" s="357"/>
      <c r="BC396" s="357"/>
      <c r="BD396" s="357"/>
      <c r="BE396" s="357"/>
      <c r="BF396" s="357"/>
      <c r="BG396" s="357"/>
      <c r="BH396" s="357"/>
      <c r="BI396" s="357"/>
      <c r="BJ396" s="357"/>
      <c r="BK396" s="357"/>
      <c r="BL396" s="357"/>
      <c r="BM396" s="357"/>
      <c r="BN396" s="357"/>
      <c r="BO396" s="357"/>
      <c r="BP396" s="357"/>
      <c r="BQ396" s="357"/>
      <c r="BR396" s="357"/>
      <c r="BS396" s="357"/>
      <c r="BT396" s="357"/>
      <c r="BU396" s="357"/>
      <c r="BV396" s="359"/>
      <c r="BW396" s="394"/>
      <c r="BX396" s="394"/>
      <c r="BY396" s="394"/>
      <c r="BZ396" s="394"/>
      <c r="CA396" s="394"/>
      <c r="CB396" s="394"/>
      <c r="CC396" s="394"/>
      <c r="CD396" s="394"/>
      <c r="CE396" s="394"/>
      <c r="CF396" s="394"/>
      <c r="CG396" s="394"/>
      <c r="CH396" s="394"/>
      <c r="CI396" s="394"/>
      <c r="CJ396" s="394"/>
      <c r="CK396" s="394"/>
      <c r="CL396" s="394"/>
      <c r="CM396" s="394"/>
      <c r="CN396" s="394"/>
      <c r="CO396" s="394"/>
      <c r="CP396" s="394"/>
      <c r="CQ396" s="394"/>
      <c r="CR396" s="394"/>
      <c r="CS396" s="394"/>
      <c r="CT396" s="394"/>
      <c r="CU396" s="394"/>
      <c r="CV396" s="394"/>
      <c r="CW396" s="394"/>
      <c r="CX396" s="394"/>
      <c r="CY396" s="394"/>
      <c r="CZ396" s="394"/>
    </row>
    <row r="397" s="603" customFormat="true" ht="15" customHeight="true" x14ac:dyDescent="0.2">
      <c r="W397" s="395"/>
      <c r="X397" s="395"/>
      <c r="Y397" s="395"/>
      <c r="Z397" s="395"/>
      <c r="AA397" s="395"/>
      <c r="AB397" s="395"/>
      <c r="AC397" s="395"/>
      <c r="AD397" s="395"/>
      <c r="AE397" s="395"/>
      <c r="AF397" s="395"/>
      <c r="AG397" s="395"/>
      <c r="AH397" s="395"/>
      <c r="AI397" s="395"/>
      <c r="AJ397" s="395"/>
      <c r="AK397" s="395"/>
      <c r="AL397" s="395"/>
      <c r="AM397" s="395"/>
      <c r="AN397" s="395"/>
      <c r="AO397" s="395"/>
      <c r="AP397" s="395"/>
      <c r="AQ397" s="395"/>
      <c r="AR397" s="395"/>
      <c r="AS397" s="395"/>
      <c r="AT397" s="395"/>
      <c r="AU397" s="395"/>
      <c r="AV397" s="395"/>
      <c r="AW397" s="395"/>
      <c r="AX397" s="395"/>
      <c r="AY397" s="395"/>
      <c r="AZ397" s="395"/>
      <c r="BA397" s="359"/>
      <c r="BB397" s="357"/>
      <c r="BC397" s="357"/>
      <c r="BD397" s="357"/>
      <c r="BE397" s="357"/>
      <c r="BF397" s="357"/>
      <c r="BG397" s="357"/>
      <c r="BH397" s="357"/>
      <c r="BI397" s="357"/>
      <c r="BJ397" s="357"/>
      <c r="BK397" s="357"/>
      <c r="BL397" s="357"/>
      <c r="BM397" s="357"/>
      <c r="BN397" s="357"/>
      <c r="BO397" s="357"/>
      <c r="BP397" s="357"/>
      <c r="BQ397" s="357"/>
      <c r="BR397" s="357"/>
      <c r="BS397" s="357"/>
      <c r="BT397" s="357"/>
      <c r="BU397" s="357"/>
      <c r="BV397" s="359"/>
      <c r="BW397" s="394"/>
      <c r="BX397" s="394"/>
      <c r="BY397" s="394"/>
      <c r="BZ397" s="394"/>
      <c r="CA397" s="394"/>
      <c r="CB397" s="394"/>
      <c r="CC397" s="394"/>
      <c r="CD397" s="394"/>
      <c r="CE397" s="394"/>
      <c r="CF397" s="394"/>
      <c r="CG397" s="394"/>
      <c r="CH397" s="394"/>
      <c r="CI397" s="394"/>
      <c r="CJ397" s="394"/>
      <c r="CK397" s="394"/>
      <c r="CL397" s="394"/>
      <c r="CM397" s="394"/>
      <c r="CN397" s="394"/>
      <c r="CO397" s="394"/>
      <c r="CP397" s="394"/>
      <c r="CQ397" s="394"/>
      <c r="CR397" s="394"/>
      <c r="CS397" s="394"/>
      <c r="CT397" s="394"/>
      <c r="CU397" s="394"/>
      <c r="CV397" s="394"/>
      <c r="CW397" s="394"/>
      <c r="CX397" s="394"/>
      <c r="CY397" s="394"/>
      <c r="CZ397" s="394"/>
    </row>
    <row r="398" s="603" customFormat="true" ht="15" customHeight="true" x14ac:dyDescent="0.2">
      <c r="W398" s="395"/>
      <c r="X398" s="395"/>
      <c r="Y398" s="395"/>
      <c r="Z398" s="395"/>
      <c r="AA398" s="395"/>
      <c r="AB398" s="395"/>
      <c r="AC398" s="395"/>
      <c r="AD398" s="395"/>
      <c r="AE398" s="395"/>
      <c r="AF398" s="395"/>
      <c r="AG398" s="395"/>
      <c r="AH398" s="395"/>
      <c r="AI398" s="395"/>
      <c r="AJ398" s="395"/>
      <c r="AK398" s="395"/>
      <c r="AL398" s="395"/>
      <c r="AM398" s="395"/>
      <c r="AN398" s="395"/>
      <c r="AO398" s="395"/>
      <c r="AP398" s="395"/>
      <c r="AQ398" s="395"/>
      <c r="AR398" s="395"/>
      <c r="AS398" s="395"/>
      <c r="AT398" s="395"/>
      <c r="AU398" s="395"/>
      <c r="AV398" s="395"/>
      <c r="AW398" s="395"/>
      <c r="AX398" s="395"/>
      <c r="AY398" s="395"/>
      <c r="AZ398" s="395"/>
      <c r="BA398" s="359"/>
      <c r="BB398" s="357"/>
      <c r="BC398" s="357"/>
      <c r="BD398" s="357"/>
      <c r="BE398" s="357"/>
      <c r="BF398" s="357"/>
      <c r="BG398" s="357"/>
      <c r="BH398" s="357"/>
      <c r="BI398" s="357"/>
      <c r="BJ398" s="357"/>
      <c r="BK398" s="357"/>
      <c r="BL398" s="357"/>
      <c r="BM398" s="357"/>
      <c r="BN398" s="357"/>
      <c r="BO398" s="357"/>
      <c r="BP398" s="357"/>
      <c r="BQ398" s="357"/>
      <c r="BR398" s="357"/>
      <c r="BS398" s="357"/>
      <c r="BT398" s="357"/>
      <c r="BU398" s="357"/>
      <c r="BV398" s="359"/>
      <c r="BW398" s="394"/>
      <c r="BX398" s="394"/>
      <c r="BY398" s="394"/>
      <c r="BZ398" s="394"/>
      <c r="CA398" s="394"/>
      <c r="CB398" s="394"/>
      <c r="CC398" s="394"/>
      <c r="CD398" s="394"/>
      <c r="CE398" s="394"/>
      <c r="CF398" s="394"/>
      <c r="CG398" s="394"/>
      <c r="CH398" s="394"/>
      <c r="CI398" s="394"/>
      <c r="CJ398" s="394"/>
      <c r="CK398" s="394"/>
      <c r="CL398" s="394"/>
      <c r="CM398" s="394"/>
      <c r="CN398" s="394"/>
      <c r="CO398" s="394"/>
      <c r="CP398" s="394"/>
      <c r="CQ398" s="394"/>
      <c r="CR398" s="394"/>
      <c r="CS398" s="394"/>
      <c r="CT398" s="394"/>
      <c r="CU398" s="394"/>
      <c r="CV398" s="394"/>
      <c r="CW398" s="394"/>
      <c r="CX398" s="394"/>
      <c r="CY398" s="394"/>
      <c r="CZ398" s="394"/>
    </row>
    <row r="399" s="565" customFormat="true" ht="15" customHeight="true" x14ac:dyDescent="0.25">
      <c r="A399" s="363"/>
      <c r="B399" s="363"/>
      <c r="C399" s="1152" t="s">
        <v>133</v>
      </c>
      <c r="D399" s="1153"/>
      <c r="E399" s="1153"/>
      <c r="F399" s="1153"/>
      <c r="G399" s="363"/>
      <c r="H399" s="1157" t="s">
        <v>134</v>
      </c>
      <c r="I399" s="1158"/>
      <c r="J399" s="1158"/>
      <c r="K399" s="1158"/>
      <c r="M399" s="1157" t="s">
        <v>135</v>
      </c>
      <c r="N399" s="1158"/>
      <c r="O399" s="1158"/>
      <c r="P399" s="1158"/>
      <c r="W399" s="390"/>
      <c r="X399" s="390"/>
      <c r="Y399" s="390"/>
      <c r="Z399" s="390"/>
      <c r="AA399" s="390"/>
      <c r="AB399" s="390"/>
      <c r="AC399" s="390"/>
      <c r="AD399" s="390"/>
      <c r="AE399" s="390"/>
      <c r="AF399" s="390"/>
      <c r="AG399" s="390"/>
      <c r="AH399" s="390"/>
      <c r="AI399" s="390"/>
      <c r="AJ399" s="390"/>
      <c r="AK399" s="390"/>
      <c r="AL399" s="390"/>
      <c r="AM399" s="390"/>
      <c r="AN399" s="390"/>
      <c r="AO399" s="390"/>
      <c r="AP399" s="390"/>
      <c r="AQ399" s="390"/>
      <c r="AR399" s="390"/>
      <c r="AS399" s="390"/>
      <c r="AT399" s="390"/>
      <c r="AU399" s="390"/>
      <c r="AV399" s="390"/>
      <c r="AW399" s="390"/>
      <c r="AX399" s="390"/>
      <c r="AY399" s="390"/>
      <c r="AZ399" s="390"/>
      <c r="BB399" s="363"/>
      <c r="BW399" s="390"/>
      <c r="BX399" s="390"/>
      <c r="BY399" s="390"/>
      <c r="BZ399" s="390"/>
      <c r="CA399" s="390"/>
      <c r="CB399" s="390"/>
      <c r="CC399" s="390"/>
      <c r="CD399" s="390"/>
      <c r="CE399" s="390"/>
      <c r="CF399" s="390"/>
      <c r="CG399" s="390"/>
      <c r="CH399" s="390"/>
      <c r="CI399" s="390"/>
      <c r="CJ399" s="390"/>
      <c r="CK399" s="390"/>
      <c r="CL399" s="390"/>
      <c r="CM399" s="390"/>
      <c r="CN399" s="390"/>
      <c r="CO399" s="390"/>
      <c r="CP399" s="390"/>
      <c r="CQ399" s="390"/>
      <c r="CR399" s="390"/>
      <c r="CS399" s="390"/>
      <c r="CT399" s="390"/>
      <c r="CU399" s="390"/>
      <c r="CV399" s="390"/>
      <c r="CW399" s="390"/>
      <c r="CX399" s="390"/>
      <c r="CY399" s="390"/>
      <c r="CZ399" s="390"/>
    </row>
    <row r="400" s="397" customFormat="true" ht="24" customHeight="true" x14ac:dyDescent="0.2">
      <c r="C400" s="1165" t="s">
        <v>203</v>
      </c>
      <c r="D400" s="1041"/>
      <c r="E400" s="1041"/>
      <c r="H400" s="1165" t="s">
        <v>203</v>
      </c>
      <c r="I400" s="1041"/>
      <c r="J400" s="1041"/>
      <c r="M400" s="1165" t="s">
        <v>203</v>
      </c>
      <c r="N400" s="1041"/>
      <c r="O400" s="1041"/>
      <c r="W400" s="390"/>
      <c r="X400" s="390"/>
      <c r="Y400" s="390"/>
      <c r="Z400" s="390"/>
      <c r="AA400" s="390"/>
      <c r="AB400" s="390"/>
      <c r="AC400" s="390"/>
      <c r="AD400" s="390"/>
      <c r="AE400" s="390"/>
      <c r="AF400" s="390"/>
      <c r="AG400" s="390"/>
      <c r="AH400" s="390"/>
      <c r="AI400" s="390"/>
      <c r="AJ400" s="390"/>
      <c r="AK400" s="390"/>
      <c r="AL400" s="390"/>
      <c r="AM400" s="390"/>
      <c r="AN400" s="390"/>
      <c r="AO400" s="390"/>
      <c r="AP400" s="390"/>
      <c r="AQ400" s="390"/>
      <c r="AR400" s="390"/>
      <c r="AS400" s="390"/>
      <c r="AT400" s="390"/>
      <c r="AU400" s="390"/>
      <c r="AV400" s="390"/>
      <c r="AW400" s="390"/>
      <c r="AX400" s="390"/>
      <c r="AY400" s="390"/>
      <c r="AZ400" s="390"/>
      <c r="BA400" s="565"/>
      <c r="BB400" s="363"/>
      <c r="BC400" s="565"/>
      <c r="BD400" s="565"/>
      <c r="BE400" s="565"/>
      <c r="BF400" s="565"/>
      <c r="BG400" s="565"/>
      <c r="BH400" s="565"/>
      <c r="BI400" s="565"/>
      <c r="BJ400" s="565"/>
      <c r="BK400" s="565"/>
      <c r="BL400" s="565"/>
      <c r="BM400" s="565"/>
      <c r="BN400" s="565"/>
      <c r="BO400" s="565"/>
      <c r="BP400" s="565"/>
      <c r="BQ400" s="565"/>
      <c r="BR400" s="565"/>
      <c r="BS400" s="565"/>
      <c r="BT400" s="565"/>
      <c r="BU400" s="565"/>
      <c r="BV400" s="565"/>
      <c r="BW400" s="390"/>
      <c r="BX400" s="390"/>
      <c r="BY400" s="390"/>
      <c r="BZ400" s="390"/>
      <c r="CA400" s="390"/>
      <c r="CB400" s="390"/>
      <c r="CC400" s="390"/>
      <c r="CD400" s="390"/>
      <c r="CE400" s="390"/>
      <c r="CF400" s="390"/>
      <c r="CG400" s="390"/>
      <c r="CH400" s="390"/>
      <c r="CI400" s="390"/>
      <c r="CJ400" s="390"/>
      <c r="CK400" s="390"/>
      <c r="CL400" s="390"/>
      <c r="CM400" s="390"/>
      <c r="CN400" s="390"/>
      <c r="CO400" s="390"/>
      <c r="CP400" s="390"/>
      <c r="CQ400" s="390"/>
      <c r="CR400" s="390"/>
      <c r="CS400" s="390"/>
      <c r="CT400" s="390"/>
      <c r="CU400" s="390"/>
      <c r="CV400" s="390"/>
      <c r="CW400" s="390"/>
      <c r="CX400" s="390"/>
      <c r="CY400" s="390"/>
      <c r="CZ400" s="390"/>
    </row>
    <row r="401" s="397" customFormat="true" ht="25.15" customHeight="true" x14ac:dyDescent="0.2">
      <c r="C401" s="1159"/>
      <c r="D401" s="1041"/>
      <c r="E401" s="614" t="s">
        <v>204</v>
      </c>
      <c r="H401" s="1159"/>
      <c r="I401" s="1041"/>
      <c r="J401" s="615" t="s">
        <v>204</v>
      </c>
      <c r="M401" s="1159"/>
      <c r="N401" s="1041"/>
      <c r="O401" s="616" t="s">
        <v>204</v>
      </c>
      <c r="W401" s="390"/>
      <c r="X401" s="390"/>
      <c r="Y401" s="390"/>
      <c r="Z401" s="390"/>
      <c r="AA401" s="390"/>
      <c r="AB401" s="390"/>
      <c r="AC401" s="390"/>
      <c r="AD401" s="390"/>
      <c r="AE401" s="390"/>
      <c r="AF401" s="390"/>
      <c r="AG401" s="390"/>
      <c r="AH401" s="390"/>
      <c r="AI401" s="390"/>
      <c r="AJ401" s="390"/>
      <c r="AK401" s="390"/>
      <c r="AL401" s="390"/>
      <c r="AM401" s="390"/>
      <c r="AN401" s="390"/>
      <c r="AO401" s="390"/>
      <c r="AP401" s="390"/>
      <c r="AQ401" s="390"/>
      <c r="AR401" s="390"/>
      <c r="AS401" s="390"/>
      <c r="AT401" s="390"/>
      <c r="AU401" s="390"/>
      <c r="AV401" s="390"/>
      <c r="AW401" s="390"/>
      <c r="AX401" s="390"/>
      <c r="AY401" s="390"/>
      <c r="AZ401" s="390"/>
      <c r="BA401" s="565"/>
      <c r="BB401" s="363"/>
      <c r="BC401" s="565"/>
      <c r="BD401" s="565"/>
      <c r="BE401" s="565"/>
      <c r="BF401" s="565"/>
      <c r="BG401" s="565"/>
      <c r="BH401" s="565"/>
      <c r="BI401" s="565"/>
      <c r="BJ401" s="565"/>
      <c r="BK401" s="565"/>
      <c r="BL401" s="565"/>
      <c r="BM401" s="565"/>
      <c r="BN401" s="565"/>
      <c r="BO401" s="565"/>
      <c r="BP401" s="565"/>
      <c r="BQ401" s="565"/>
      <c r="BR401" s="565"/>
      <c r="BS401" s="565"/>
      <c r="BT401" s="565"/>
      <c r="BU401" s="565"/>
      <c r="BV401" s="565"/>
      <c r="BW401" s="390"/>
      <c r="BX401" s="390"/>
      <c r="BY401" s="390"/>
      <c r="BZ401" s="390"/>
      <c r="CA401" s="390"/>
      <c r="CB401" s="390"/>
      <c r="CC401" s="390"/>
      <c r="CD401" s="390"/>
      <c r="CE401" s="390"/>
      <c r="CF401" s="390"/>
      <c r="CG401" s="390"/>
      <c r="CH401" s="390"/>
      <c r="CI401" s="390"/>
      <c r="CJ401" s="390"/>
      <c r="CK401" s="390"/>
      <c r="CL401" s="390"/>
      <c r="CM401" s="390"/>
      <c r="CN401" s="390"/>
      <c r="CO401" s="390"/>
      <c r="CP401" s="390"/>
      <c r="CQ401" s="390"/>
      <c r="CR401" s="390"/>
      <c r="CS401" s="390"/>
      <c r="CT401" s="390"/>
      <c r="CU401" s="390"/>
      <c r="CV401" s="390"/>
      <c r="CW401" s="390"/>
      <c r="CX401" s="390"/>
      <c r="CY401" s="390"/>
      <c r="CZ401" s="390"/>
    </row>
    <row r="402" s="397" customFormat="true" ht="25.15" customHeight="true" x14ac:dyDescent="0.2">
      <c r="B402" s="1156" t="s">
        <v>140</v>
      </c>
      <c r="C402" s="1041"/>
      <c r="D402" s="1041"/>
      <c r="E402" s="617" t="s">
        <v>205</v>
      </c>
      <c r="H402" s="1041"/>
      <c r="I402" s="1041"/>
      <c r="J402" s="618" t="s">
        <v>205</v>
      </c>
      <c r="M402" s="1041"/>
      <c r="N402" s="1041"/>
      <c r="O402" s="619" t="s">
        <v>205</v>
      </c>
      <c r="W402" s="390"/>
      <c r="X402" s="390"/>
      <c r="Y402" s="390"/>
      <c r="Z402" s="390"/>
      <c r="AA402" s="390"/>
      <c r="AB402" s="390"/>
      <c r="AC402" s="390"/>
      <c r="AD402" s="390"/>
      <c r="AE402" s="390"/>
      <c r="AF402" s="390"/>
      <c r="AG402" s="390"/>
      <c r="AH402" s="390"/>
      <c r="AI402" s="390"/>
      <c r="AJ402" s="390"/>
      <c r="AK402" s="390"/>
      <c r="AL402" s="390"/>
      <c r="AM402" s="390"/>
      <c r="AN402" s="390"/>
      <c r="AO402" s="390"/>
      <c r="AP402" s="390"/>
      <c r="AQ402" s="390"/>
      <c r="AR402" s="390"/>
      <c r="AS402" s="390"/>
      <c r="AT402" s="390"/>
      <c r="AU402" s="390"/>
      <c r="AV402" s="390"/>
      <c r="AW402" s="390"/>
      <c r="AX402" s="390"/>
      <c r="AY402" s="390"/>
      <c r="AZ402" s="390"/>
      <c r="BA402" s="565"/>
      <c r="BB402" s="363"/>
      <c r="BC402" s="565"/>
      <c r="BD402" s="565"/>
      <c r="BE402" s="565"/>
      <c r="BF402" s="565"/>
      <c r="BG402" s="565"/>
      <c r="BH402" s="565"/>
      <c r="BI402" s="565"/>
      <c r="BJ402" s="565"/>
      <c r="BK402" s="565"/>
      <c r="BL402" s="565"/>
      <c r="BM402" s="565"/>
      <c r="BN402" s="565"/>
      <c r="BO402" s="565"/>
      <c r="BP402" s="565"/>
      <c r="BQ402" s="565"/>
      <c r="BR402" s="565"/>
      <c r="BS402" s="565"/>
      <c r="BT402" s="565"/>
      <c r="BU402" s="565"/>
      <c r="BV402" s="565"/>
      <c r="BW402" s="390"/>
      <c r="BX402" s="390"/>
      <c r="BY402" s="390"/>
      <c r="BZ402" s="390"/>
      <c r="CA402" s="390"/>
      <c r="CB402" s="390"/>
      <c r="CC402" s="390"/>
      <c r="CD402" s="390"/>
      <c r="CE402" s="390"/>
      <c r="CF402" s="390"/>
      <c r="CG402" s="390"/>
      <c r="CH402" s="390"/>
      <c r="CI402" s="390"/>
      <c r="CJ402" s="390"/>
      <c r="CK402" s="390"/>
      <c r="CL402" s="390"/>
      <c r="CM402" s="390"/>
      <c r="CN402" s="390"/>
      <c r="CO402" s="390"/>
      <c r="CP402" s="390"/>
      <c r="CQ402" s="390"/>
      <c r="CR402" s="390"/>
      <c r="CS402" s="390"/>
      <c r="CT402" s="390"/>
      <c r="CU402" s="390"/>
      <c r="CV402" s="390"/>
      <c r="CW402" s="390"/>
      <c r="CX402" s="390"/>
      <c r="CY402" s="390"/>
      <c r="CZ402" s="390"/>
    </row>
    <row r="403" s="397" customFormat="true" ht="25.15" customHeight="true" x14ac:dyDescent="0.2">
      <c r="B403" s="1041"/>
      <c r="C403" s="1166" t="s">
        <v>390</v>
      </c>
      <c r="D403" s="1155"/>
      <c r="E403" s="798">
        <v>0.65282599798903351</v>
      </c>
      <c r="F403" s="670"/>
      <c r="G403" s="670"/>
      <c r="H403" s="1166" t="s">
        <v>390</v>
      </c>
      <c r="I403" s="1155"/>
      <c r="J403" s="799">
        <v>0.68876984045453671</v>
      </c>
      <c r="K403" s="670"/>
      <c r="L403" s="670"/>
      <c r="M403" s="1166" t="s">
        <v>322</v>
      </c>
      <c r="N403" s="1155"/>
      <c r="O403" s="800">
        <v>0.59166541616357649</v>
      </c>
      <c r="P403" s="670"/>
      <c r="Q403" s="670"/>
      <c r="W403" s="390"/>
      <c r="X403" s="390"/>
      <c r="Y403" s="390"/>
      <c r="Z403" s="390"/>
      <c r="AA403" s="390"/>
      <c r="AB403" s="390"/>
      <c r="AC403" s="390"/>
      <c r="AD403" s="390"/>
      <c r="AE403" s="390"/>
      <c r="AF403" s="390"/>
      <c r="AG403" s="390"/>
      <c r="AH403" s="390"/>
      <c r="AI403" s="390"/>
      <c r="AJ403" s="390"/>
      <c r="AK403" s="390"/>
      <c r="AL403" s="390"/>
      <c r="AM403" s="390"/>
      <c r="AN403" s="390"/>
      <c r="AO403" s="390"/>
      <c r="AP403" s="390"/>
      <c r="AQ403" s="390"/>
      <c r="AR403" s="390"/>
      <c r="AS403" s="390"/>
      <c r="AT403" s="390"/>
      <c r="AU403" s="390"/>
      <c r="AV403" s="390"/>
      <c r="AW403" s="390"/>
      <c r="AX403" s="390"/>
      <c r="AY403" s="390"/>
      <c r="AZ403" s="390"/>
      <c r="BA403" s="392"/>
      <c r="BB403" s="469"/>
      <c r="BC403" s="392"/>
      <c r="BD403" s="392"/>
      <c r="BE403" s="392"/>
      <c r="BF403" s="392"/>
      <c r="BG403" s="392"/>
      <c r="BH403" s="392"/>
      <c r="BI403" s="392"/>
      <c r="BJ403" s="392"/>
      <c r="BK403" s="392"/>
      <c r="BL403" s="392"/>
      <c r="BM403" s="392"/>
      <c r="BN403" s="392"/>
      <c r="BO403" s="392"/>
      <c r="BP403" s="392"/>
      <c r="BQ403" s="392"/>
      <c r="BR403" s="392"/>
      <c r="BS403" s="392"/>
      <c r="BT403" s="392"/>
      <c r="BU403" s="392"/>
      <c r="BV403" s="392"/>
      <c r="BW403" s="393"/>
      <c r="BX403" s="393"/>
      <c r="BY403" s="393"/>
      <c r="BZ403" s="393"/>
      <c r="CA403" s="393"/>
      <c r="CB403" s="393"/>
      <c r="CC403" s="393"/>
      <c r="CD403" s="393"/>
      <c r="CE403" s="393"/>
      <c r="CF403" s="393"/>
      <c r="CG403" s="393"/>
      <c r="CH403" s="393"/>
      <c r="CI403" s="393"/>
      <c r="CJ403" s="393"/>
      <c r="CK403" s="393"/>
      <c r="CL403" s="393"/>
      <c r="CM403" s="393"/>
      <c r="CN403" s="393"/>
      <c r="CO403" s="393"/>
      <c r="CP403" s="393"/>
      <c r="CQ403" s="393"/>
      <c r="CR403" s="393"/>
      <c r="CS403" s="393"/>
      <c r="CT403" s="393"/>
      <c r="CU403" s="393"/>
      <c r="CV403" s="393"/>
      <c r="CW403" s="393"/>
      <c r="CX403" s="393"/>
      <c r="CY403" s="393"/>
      <c r="CZ403" s="393"/>
    </row>
    <row r="404" s="397" customFormat="true" ht="25.15" customHeight="true" x14ac:dyDescent="0.2">
      <c r="B404" s="1041"/>
      <c r="C404" s="1166" t="s">
        <v>391</v>
      </c>
      <c r="D404" s="1155"/>
      <c r="E404" s="801">
        <v>0.63577622337569528</v>
      </c>
      <c r="F404" s="670"/>
      <c r="G404" s="670"/>
      <c r="H404" s="1166" t="s">
        <v>391</v>
      </c>
      <c r="I404" s="1155"/>
      <c r="J404" s="802">
        <v>0.65128729711648137</v>
      </c>
      <c r="K404" s="670"/>
      <c r="L404" s="670"/>
      <c r="M404" s="1166" t="s">
        <v>392</v>
      </c>
      <c r="N404" s="1155"/>
      <c r="O404" s="803">
        <v>0.57258969694360973</v>
      </c>
      <c r="P404" s="670"/>
      <c r="Q404" s="670"/>
      <c r="W404" s="390"/>
      <c r="X404" s="390"/>
      <c r="Y404" s="390"/>
      <c r="Z404" s="390"/>
      <c r="AA404" s="390"/>
      <c r="AB404" s="390"/>
      <c r="AC404" s="390"/>
      <c r="AD404" s="390"/>
      <c r="AE404" s="390"/>
      <c r="AF404" s="390"/>
      <c r="AG404" s="390"/>
      <c r="AH404" s="390"/>
      <c r="AI404" s="390"/>
      <c r="AJ404" s="390"/>
      <c r="AK404" s="390"/>
      <c r="AL404" s="390"/>
      <c r="AM404" s="390"/>
      <c r="AN404" s="390"/>
      <c r="AO404" s="390"/>
      <c r="AP404" s="390"/>
      <c r="AQ404" s="390"/>
      <c r="AR404" s="390"/>
      <c r="AS404" s="390"/>
      <c r="AT404" s="390"/>
      <c r="AU404" s="390"/>
      <c r="AV404" s="390"/>
      <c r="AW404" s="390"/>
      <c r="AX404" s="390"/>
      <c r="AY404" s="390"/>
      <c r="AZ404" s="390"/>
      <c r="BA404" s="392"/>
      <c r="BB404" s="469"/>
      <c r="BC404" s="392"/>
      <c r="BD404" s="392"/>
      <c r="BE404" s="392"/>
      <c r="BF404" s="392"/>
      <c r="BG404" s="392"/>
      <c r="BH404" s="392"/>
      <c r="BI404" s="392"/>
      <c r="BJ404" s="392"/>
      <c r="BK404" s="392"/>
      <c r="BL404" s="392"/>
      <c r="BM404" s="392"/>
      <c r="BN404" s="392"/>
      <c r="BO404" s="392"/>
      <c r="BP404" s="392"/>
      <c r="BQ404" s="392"/>
      <c r="BR404" s="392"/>
      <c r="BS404" s="392"/>
      <c r="BT404" s="392"/>
      <c r="BU404" s="392"/>
      <c r="BV404" s="392"/>
      <c r="BW404" s="393"/>
      <c r="BX404" s="393"/>
      <c r="BY404" s="393"/>
      <c r="BZ404" s="393"/>
      <c r="CA404" s="393"/>
      <c r="CB404" s="393"/>
      <c r="CC404" s="393"/>
      <c r="CD404" s="393"/>
      <c r="CE404" s="393"/>
      <c r="CF404" s="393"/>
      <c r="CG404" s="393"/>
      <c r="CH404" s="393"/>
      <c r="CI404" s="393"/>
      <c r="CJ404" s="393"/>
      <c r="CK404" s="393"/>
      <c r="CL404" s="393"/>
      <c r="CM404" s="393"/>
      <c r="CN404" s="393"/>
      <c r="CO404" s="393"/>
      <c r="CP404" s="393"/>
      <c r="CQ404" s="393"/>
      <c r="CR404" s="393"/>
      <c r="CS404" s="393"/>
      <c r="CT404" s="393"/>
      <c r="CU404" s="393"/>
      <c r="CV404" s="393"/>
      <c r="CW404" s="393"/>
      <c r="CX404" s="393"/>
      <c r="CY404" s="393"/>
      <c r="CZ404" s="393"/>
    </row>
    <row r="405" s="397" customFormat="true" ht="25.15" customHeight="true" x14ac:dyDescent="0.2">
      <c r="B405" s="1041"/>
      <c r="C405" s="1166" t="s">
        <v>393</v>
      </c>
      <c r="D405" s="1155"/>
      <c r="E405" s="801">
        <v>0.60995910145499022</v>
      </c>
      <c r="F405" s="670"/>
      <c r="G405" s="670"/>
      <c r="H405" s="1166" t="s">
        <v>393</v>
      </c>
      <c r="I405" s="1155"/>
      <c r="J405" s="802">
        <v>0.63946844989502027</v>
      </c>
      <c r="K405" s="670"/>
      <c r="L405" s="670"/>
      <c r="M405" s="1166" t="s">
        <v>391</v>
      </c>
      <c r="N405" s="1155"/>
      <c r="O405" s="803">
        <v>0.56831444198004155</v>
      </c>
      <c r="P405" s="670"/>
      <c r="Q405" s="670"/>
      <c r="W405" s="390"/>
      <c r="X405" s="390"/>
      <c r="Y405" s="390"/>
      <c r="Z405" s="390"/>
      <c r="AA405" s="390"/>
      <c r="AB405" s="390"/>
      <c r="AC405" s="390"/>
      <c r="AD405" s="390"/>
      <c r="AE405" s="390"/>
      <c r="AF405" s="390"/>
      <c r="AG405" s="390"/>
      <c r="AH405" s="390"/>
      <c r="AI405" s="390"/>
      <c r="AJ405" s="390"/>
      <c r="AK405" s="390"/>
      <c r="AL405" s="390"/>
      <c r="AM405" s="390"/>
      <c r="AN405" s="390"/>
      <c r="AO405" s="390"/>
      <c r="AP405" s="390"/>
      <c r="AQ405" s="390"/>
      <c r="AR405" s="390"/>
      <c r="AS405" s="390"/>
      <c r="AT405" s="390"/>
      <c r="AU405" s="390"/>
      <c r="AV405" s="390"/>
      <c r="AW405" s="390"/>
      <c r="AX405" s="390"/>
      <c r="AY405" s="390"/>
      <c r="AZ405" s="390"/>
      <c r="BA405" s="392"/>
      <c r="BB405" s="469"/>
      <c r="BC405" s="392"/>
      <c r="BD405" s="392"/>
      <c r="BE405" s="392"/>
      <c r="BF405" s="392"/>
      <c r="BG405" s="392"/>
      <c r="BH405" s="392"/>
      <c r="BI405" s="392"/>
      <c r="BJ405" s="392"/>
      <c r="BK405" s="392"/>
      <c r="BL405" s="392"/>
      <c r="BM405" s="392"/>
      <c r="BN405" s="392"/>
      <c r="BO405" s="392"/>
      <c r="BP405" s="392"/>
      <c r="BQ405" s="392"/>
      <c r="BR405" s="392"/>
      <c r="BS405" s="392"/>
      <c r="BT405" s="392"/>
      <c r="BU405" s="392"/>
      <c r="BV405" s="392"/>
      <c r="BW405" s="393"/>
      <c r="BX405" s="393"/>
      <c r="BY405" s="393"/>
      <c r="BZ405" s="393"/>
      <c r="CA405" s="393"/>
      <c r="CB405" s="393"/>
      <c r="CC405" s="393"/>
      <c r="CD405" s="393"/>
      <c r="CE405" s="393"/>
      <c r="CF405" s="393"/>
      <c r="CG405" s="393"/>
      <c r="CH405" s="393"/>
      <c r="CI405" s="393"/>
      <c r="CJ405" s="393"/>
      <c r="CK405" s="393"/>
      <c r="CL405" s="393"/>
      <c r="CM405" s="393"/>
      <c r="CN405" s="393"/>
      <c r="CO405" s="393"/>
      <c r="CP405" s="393"/>
      <c r="CQ405" s="393"/>
      <c r="CR405" s="393"/>
      <c r="CS405" s="393"/>
      <c r="CT405" s="393"/>
      <c r="CU405" s="393"/>
      <c r="CV405" s="393"/>
      <c r="CW405" s="393"/>
      <c r="CX405" s="393"/>
      <c r="CY405" s="393"/>
      <c r="CZ405" s="393"/>
    </row>
    <row r="406" s="397" customFormat="true" ht="25.15" customHeight="true" x14ac:dyDescent="0.2">
      <c r="B406" s="1041"/>
      <c r="C406" s="1166" t="s">
        <v>392</v>
      </c>
      <c r="D406" s="1155"/>
      <c r="E406" s="801">
        <v>0.59289915235334734</v>
      </c>
      <c r="F406" s="670"/>
      <c r="G406" s="670"/>
      <c r="H406" s="1166" t="s">
        <v>392</v>
      </c>
      <c r="I406" s="1155"/>
      <c r="J406" s="802">
        <v>0.6026589714263465</v>
      </c>
      <c r="K406" s="670"/>
      <c r="L406" s="670"/>
      <c r="M406" s="1166" t="s">
        <v>394</v>
      </c>
      <c r="N406" s="1155"/>
      <c r="O406" s="803">
        <v>0.56472893630204224</v>
      </c>
      <c r="P406" s="670"/>
      <c r="Q406" s="670"/>
      <c r="W406" s="390"/>
      <c r="X406" s="390"/>
      <c r="Y406" s="390"/>
      <c r="Z406" s="390"/>
      <c r="AA406" s="390"/>
      <c r="AB406" s="390"/>
      <c r="AC406" s="390"/>
      <c r="AD406" s="390"/>
      <c r="AE406" s="390"/>
      <c r="AF406" s="390"/>
      <c r="AG406" s="390"/>
      <c r="AH406" s="390"/>
      <c r="AI406" s="390"/>
      <c r="AJ406" s="390"/>
      <c r="AK406" s="390"/>
      <c r="AL406" s="390"/>
      <c r="AM406" s="390"/>
      <c r="AN406" s="390"/>
      <c r="AO406" s="390"/>
      <c r="AP406" s="390"/>
      <c r="AQ406" s="390"/>
      <c r="AR406" s="390"/>
      <c r="AS406" s="390"/>
      <c r="AT406" s="390"/>
      <c r="AU406" s="390"/>
      <c r="AV406" s="390"/>
      <c r="AW406" s="390"/>
      <c r="AX406" s="390"/>
      <c r="AY406" s="390"/>
      <c r="AZ406" s="390"/>
      <c r="BA406" s="392"/>
      <c r="BB406" s="469"/>
      <c r="BC406" s="392"/>
      <c r="BD406" s="392"/>
      <c r="BE406" s="392"/>
      <c r="BF406" s="392"/>
      <c r="BG406" s="392"/>
      <c r="BH406" s="392"/>
      <c r="BI406" s="392"/>
      <c r="BJ406" s="392"/>
      <c r="BK406" s="392"/>
      <c r="BL406" s="392"/>
      <c r="BM406" s="392"/>
      <c r="BN406" s="392"/>
      <c r="BO406" s="392"/>
      <c r="BP406" s="392"/>
      <c r="BQ406" s="392"/>
      <c r="BR406" s="392"/>
      <c r="BS406" s="392"/>
      <c r="BT406" s="392"/>
      <c r="BU406" s="392"/>
      <c r="BV406" s="392"/>
      <c r="BW406" s="393"/>
      <c r="BX406" s="393"/>
      <c r="BY406" s="393"/>
      <c r="BZ406" s="393"/>
      <c r="CA406" s="393"/>
      <c r="CB406" s="393"/>
      <c r="CC406" s="393"/>
      <c r="CD406" s="393"/>
      <c r="CE406" s="393"/>
      <c r="CF406" s="393"/>
      <c r="CG406" s="393"/>
      <c r="CH406" s="393"/>
      <c r="CI406" s="393"/>
      <c r="CJ406" s="393"/>
      <c r="CK406" s="393"/>
      <c r="CL406" s="393"/>
      <c r="CM406" s="393"/>
      <c r="CN406" s="393"/>
      <c r="CO406" s="393"/>
      <c r="CP406" s="393"/>
      <c r="CQ406" s="393"/>
      <c r="CR406" s="393"/>
      <c r="CS406" s="393"/>
      <c r="CT406" s="393"/>
      <c r="CU406" s="393"/>
      <c r="CV406" s="393"/>
      <c r="CW406" s="393"/>
      <c r="CX406" s="393"/>
      <c r="CY406" s="393"/>
      <c r="CZ406" s="393"/>
    </row>
    <row r="407" s="397" customFormat="true" ht="25.15" customHeight="true" x14ac:dyDescent="0.2">
      <c r="B407" s="1041"/>
      <c r="C407" s="1166" t="s">
        <v>322</v>
      </c>
      <c r="D407" s="1155"/>
      <c r="E407" s="801">
        <v>0.5527401478674554</v>
      </c>
      <c r="F407" s="670"/>
      <c r="G407" s="670"/>
      <c r="H407" s="1166" t="s">
        <v>395</v>
      </c>
      <c r="I407" s="1155"/>
      <c r="J407" s="802">
        <v>0.55387799976654217</v>
      </c>
      <c r="K407" s="670"/>
      <c r="L407" s="670"/>
      <c r="M407" s="1166" t="s">
        <v>390</v>
      </c>
      <c r="N407" s="1155"/>
      <c r="O407" s="803">
        <v>0.5533685928797718</v>
      </c>
      <c r="P407" s="670"/>
      <c r="Q407" s="670"/>
      <c r="W407" s="390"/>
      <c r="X407" s="390"/>
      <c r="Y407" s="390"/>
      <c r="Z407" s="390"/>
      <c r="AA407" s="390"/>
      <c r="AB407" s="390"/>
      <c r="AC407" s="390"/>
      <c r="AD407" s="390"/>
      <c r="AE407" s="390"/>
      <c r="AF407" s="390"/>
      <c r="AG407" s="390"/>
      <c r="AH407" s="390"/>
      <c r="AI407" s="390"/>
      <c r="AJ407" s="390"/>
      <c r="AK407" s="390"/>
      <c r="AL407" s="390"/>
      <c r="AM407" s="390"/>
      <c r="AN407" s="390"/>
      <c r="AO407" s="390"/>
      <c r="AP407" s="390"/>
      <c r="AQ407" s="390"/>
      <c r="AR407" s="390"/>
      <c r="AS407" s="390"/>
      <c r="AT407" s="390"/>
      <c r="AU407" s="390"/>
      <c r="AV407" s="390"/>
      <c r="AW407" s="390"/>
      <c r="AX407" s="390"/>
      <c r="AY407" s="390"/>
      <c r="AZ407" s="390"/>
      <c r="BA407" s="392"/>
      <c r="BB407" s="469"/>
      <c r="BC407" s="392"/>
      <c r="BD407" s="392"/>
      <c r="BE407" s="392"/>
      <c r="BF407" s="392"/>
      <c r="BG407" s="392"/>
      <c r="BH407" s="392"/>
      <c r="BI407" s="392"/>
      <c r="BJ407" s="392"/>
      <c r="BK407" s="392"/>
      <c r="BL407" s="392"/>
      <c r="BM407" s="392"/>
      <c r="BN407" s="392"/>
      <c r="BO407" s="392"/>
      <c r="BP407" s="392"/>
      <c r="BQ407" s="392"/>
      <c r="BR407" s="392"/>
      <c r="BS407" s="392"/>
      <c r="BT407" s="392"/>
      <c r="BU407" s="392"/>
      <c r="BV407" s="392"/>
      <c r="BW407" s="393"/>
      <c r="BX407" s="393"/>
      <c r="BY407" s="393"/>
      <c r="BZ407" s="393"/>
      <c r="CA407" s="393"/>
      <c r="CB407" s="393"/>
      <c r="CC407" s="393"/>
      <c r="CD407" s="393"/>
      <c r="CE407" s="393"/>
      <c r="CF407" s="393"/>
      <c r="CG407" s="393"/>
      <c r="CH407" s="393"/>
      <c r="CI407" s="393"/>
      <c r="CJ407" s="393"/>
      <c r="CK407" s="393"/>
      <c r="CL407" s="393"/>
      <c r="CM407" s="393"/>
      <c r="CN407" s="393"/>
      <c r="CO407" s="393"/>
      <c r="CP407" s="393"/>
      <c r="CQ407" s="393"/>
      <c r="CR407" s="393"/>
      <c r="CS407" s="393"/>
      <c r="CT407" s="393"/>
      <c r="CU407" s="393"/>
      <c r="CV407" s="393"/>
      <c r="CW407" s="393"/>
      <c r="CX407" s="393"/>
      <c r="CY407" s="393"/>
      <c r="CZ407" s="393"/>
    </row>
    <row r="408" s="397" customFormat="true" ht="25.15" customHeight="true" x14ac:dyDescent="0.2">
      <c r="B408" s="1041"/>
      <c r="C408" s="1166" t="s">
        <v>396</v>
      </c>
      <c r="D408" s="1155"/>
      <c r="E408" s="801">
        <v>0.55044258490412079</v>
      </c>
      <c r="F408" s="670"/>
      <c r="G408" s="670"/>
      <c r="H408" s="1166" t="s">
        <v>396</v>
      </c>
      <c r="I408" s="1155"/>
      <c r="J408" s="802">
        <v>0.55376137334639253</v>
      </c>
      <c r="K408" s="670"/>
      <c r="L408" s="670"/>
      <c r="M408" s="1166" t="s">
        <v>397</v>
      </c>
      <c r="N408" s="1155"/>
      <c r="O408" s="803">
        <v>-0.55004495458256564</v>
      </c>
      <c r="P408" s="670"/>
      <c r="Q408" s="670"/>
      <c r="W408" s="390"/>
      <c r="X408" s="390"/>
      <c r="Y408" s="390"/>
      <c r="Z408" s="390"/>
      <c r="AA408" s="390"/>
      <c r="AB408" s="390"/>
      <c r="AC408" s="390"/>
      <c r="AD408" s="390"/>
      <c r="AE408" s="390"/>
      <c r="AF408" s="390"/>
      <c r="AG408" s="390"/>
      <c r="AH408" s="390"/>
      <c r="AI408" s="390"/>
      <c r="AJ408" s="390"/>
      <c r="AK408" s="390"/>
      <c r="AL408" s="390"/>
      <c r="AM408" s="390"/>
      <c r="AN408" s="390"/>
      <c r="AO408" s="390"/>
      <c r="AP408" s="390"/>
      <c r="AQ408" s="390"/>
      <c r="AR408" s="390"/>
      <c r="AS408" s="390"/>
      <c r="AT408" s="390"/>
      <c r="AU408" s="390"/>
      <c r="AV408" s="390"/>
      <c r="AW408" s="390"/>
      <c r="AX408" s="390"/>
      <c r="AY408" s="390"/>
      <c r="AZ408" s="390"/>
      <c r="BA408" s="392"/>
      <c r="BB408" s="469"/>
      <c r="BC408" s="392"/>
      <c r="BD408" s="392"/>
      <c r="BE408" s="392"/>
      <c r="BF408" s="392"/>
      <c r="BG408" s="392"/>
      <c r="BH408" s="392"/>
      <c r="BI408" s="392"/>
      <c r="BJ408" s="392"/>
      <c r="BK408" s="392"/>
      <c r="BL408" s="392"/>
      <c r="BM408" s="392"/>
      <c r="BN408" s="392"/>
      <c r="BO408" s="392"/>
      <c r="BP408" s="392"/>
      <c r="BQ408" s="392"/>
      <c r="BR408" s="392"/>
      <c r="BS408" s="392"/>
      <c r="BT408" s="392"/>
      <c r="BU408" s="392"/>
      <c r="BV408" s="392"/>
      <c r="BW408" s="393"/>
      <c r="BX408" s="393"/>
      <c r="BY408" s="393"/>
      <c r="BZ408" s="393"/>
      <c r="CA408" s="393"/>
      <c r="CB408" s="393"/>
      <c r="CC408" s="393"/>
      <c r="CD408" s="393"/>
      <c r="CE408" s="393"/>
      <c r="CF408" s="393"/>
      <c r="CG408" s="393"/>
      <c r="CH408" s="393"/>
      <c r="CI408" s="393"/>
      <c r="CJ408" s="393"/>
      <c r="CK408" s="393"/>
      <c r="CL408" s="393"/>
      <c r="CM408" s="393"/>
      <c r="CN408" s="393"/>
      <c r="CO408" s="393"/>
      <c r="CP408" s="393"/>
      <c r="CQ408" s="393"/>
      <c r="CR408" s="393"/>
      <c r="CS408" s="393"/>
      <c r="CT408" s="393"/>
      <c r="CU408" s="393"/>
      <c r="CV408" s="393"/>
      <c r="CW408" s="393"/>
      <c r="CX408" s="393"/>
      <c r="CY408" s="393"/>
      <c r="CZ408" s="393"/>
    </row>
    <row r="409" s="397" customFormat="true" ht="25.15" customHeight="true" x14ac:dyDescent="0.2">
      <c r="B409" s="1041"/>
      <c r="C409" s="1166" t="s">
        <v>336</v>
      </c>
      <c r="D409" s="1155"/>
      <c r="E409" s="801">
        <v>0.54335599084204134</v>
      </c>
      <c r="F409" s="670"/>
      <c r="G409" s="670"/>
      <c r="H409" s="1166" t="s">
        <v>398</v>
      </c>
      <c r="I409" s="1155"/>
      <c r="J409" s="802">
        <v>0.53583519410115721</v>
      </c>
      <c r="K409" s="670"/>
      <c r="L409" s="670"/>
      <c r="M409" s="1166" t="s">
        <v>396</v>
      </c>
      <c r="N409" s="1155"/>
      <c r="O409" s="803">
        <v>0.54938088014058184</v>
      </c>
      <c r="P409" s="670"/>
      <c r="Q409" s="670"/>
      <c r="W409" s="390"/>
      <c r="X409" s="390"/>
      <c r="Y409" s="390"/>
      <c r="Z409" s="390"/>
      <c r="AA409" s="390"/>
      <c r="AB409" s="390"/>
      <c r="AC409" s="390"/>
      <c r="AD409" s="390"/>
      <c r="AE409" s="390"/>
      <c r="AF409" s="390"/>
      <c r="AG409" s="390"/>
      <c r="AH409" s="390"/>
      <c r="AI409" s="390"/>
      <c r="AJ409" s="390"/>
      <c r="AK409" s="390"/>
      <c r="AL409" s="390"/>
      <c r="AM409" s="390"/>
      <c r="AN409" s="390"/>
      <c r="AO409" s="390"/>
      <c r="AP409" s="390"/>
      <c r="AQ409" s="390"/>
      <c r="AR409" s="390"/>
      <c r="AS409" s="390"/>
      <c r="AT409" s="390"/>
      <c r="AU409" s="390"/>
      <c r="AV409" s="390"/>
      <c r="AW409" s="390"/>
      <c r="AX409" s="390"/>
      <c r="AY409" s="390"/>
      <c r="AZ409" s="390"/>
      <c r="BA409" s="392"/>
      <c r="BB409" s="469"/>
      <c r="BC409" s="392"/>
      <c r="BD409" s="392"/>
      <c r="BE409" s="392"/>
      <c r="BF409" s="392"/>
      <c r="BG409" s="392"/>
      <c r="BH409" s="392"/>
      <c r="BI409" s="392"/>
      <c r="BJ409" s="392"/>
      <c r="BK409" s="392"/>
      <c r="BL409" s="392"/>
      <c r="BM409" s="392"/>
      <c r="BN409" s="392"/>
      <c r="BO409" s="392"/>
      <c r="BP409" s="392"/>
      <c r="BQ409" s="392"/>
      <c r="BR409" s="392"/>
      <c r="BS409" s="392"/>
      <c r="BT409" s="392"/>
      <c r="BU409" s="392"/>
      <c r="BV409" s="392"/>
      <c r="BW409" s="393"/>
      <c r="BX409" s="393"/>
      <c r="BY409" s="393"/>
      <c r="BZ409" s="393"/>
      <c r="CA409" s="393"/>
      <c r="CB409" s="393"/>
      <c r="CC409" s="393"/>
      <c r="CD409" s="393"/>
      <c r="CE409" s="393"/>
      <c r="CF409" s="393"/>
      <c r="CG409" s="393"/>
      <c r="CH409" s="393"/>
      <c r="CI409" s="393"/>
      <c r="CJ409" s="393"/>
      <c r="CK409" s="393"/>
      <c r="CL409" s="393"/>
      <c r="CM409" s="393"/>
      <c r="CN409" s="393"/>
      <c r="CO409" s="393"/>
      <c r="CP409" s="393"/>
      <c r="CQ409" s="393"/>
      <c r="CR409" s="393"/>
      <c r="CS409" s="393"/>
      <c r="CT409" s="393"/>
      <c r="CU409" s="393"/>
      <c r="CV409" s="393"/>
      <c r="CW409" s="393"/>
      <c r="CX409" s="393"/>
      <c r="CY409" s="393"/>
      <c r="CZ409" s="393"/>
    </row>
    <row r="410" s="397" customFormat="true" ht="25.15" customHeight="true" x14ac:dyDescent="0.2">
      <c r="B410" s="1041"/>
      <c r="C410" s="1166" t="s">
        <v>397</v>
      </c>
      <c r="D410" s="1155"/>
      <c r="E410" s="801">
        <v>-0.54103374096228829</v>
      </c>
      <c r="F410" s="670"/>
      <c r="G410" s="670"/>
      <c r="H410" s="1166" t="s">
        <v>399</v>
      </c>
      <c r="I410" s="1155"/>
      <c r="J410" s="802">
        <v>0.53112969404154764</v>
      </c>
      <c r="K410" s="670"/>
      <c r="L410" s="670"/>
      <c r="M410" s="1166" t="s">
        <v>336</v>
      </c>
      <c r="N410" s="1155"/>
      <c r="O410" s="803">
        <v>0.53567062308824032</v>
      </c>
      <c r="P410" s="670"/>
      <c r="Q410" s="670"/>
      <c r="W410" s="390"/>
      <c r="X410" s="390"/>
      <c r="Y410" s="390"/>
      <c r="Z410" s="390"/>
      <c r="AA410" s="390"/>
      <c r="AB410" s="390"/>
      <c r="AC410" s="390"/>
      <c r="AD410" s="390"/>
      <c r="AE410" s="390"/>
      <c r="AF410" s="390"/>
      <c r="AG410" s="390"/>
      <c r="AH410" s="390"/>
      <c r="AI410" s="390"/>
      <c r="AJ410" s="390"/>
      <c r="AK410" s="390"/>
      <c r="AL410" s="390"/>
      <c r="AM410" s="390"/>
      <c r="AN410" s="390"/>
      <c r="AO410" s="390"/>
      <c r="AP410" s="390"/>
      <c r="AQ410" s="390"/>
      <c r="AR410" s="390"/>
      <c r="AS410" s="390"/>
      <c r="AT410" s="390"/>
      <c r="AU410" s="390"/>
      <c r="AV410" s="390"/>
      <c r="AW410" s="390"/>
      <c r="AX410" s="390"/>
      <c r="AY410" s="390"/>
      <c r="AZ410" s="390"/>
      <c r="BA410" s="392"/>
      <c r="BB410" s="469"/>
      <c r="BC410" s="392"/>
      <c r="BD410" s="392"/>
      <c r="BE410" s="392"/>
      <c r="BF410" s="392"/>
      <c r="BG410" s="392"/>
      <c r="BH410" s="392"/>
      <c r="BI410" s="392"/>
      <c r="BJ410" s="392"/>
      <c r="BK410" s="392"/>
      <c r="BL410" s="392"/>
      <c r="BM410" s="392"/>
      <c r="BN410" s="392"/>
      <c r="BO410" s="392"/>
      <c r="BP410" s="392"/>
      <c r="BQ410" s="392"/>
      <c r="BR410" s="392"/>
      <c r="BS410" s="392"/>
      <c r="BT410" s="392"/>
      <c r="BU410" s="392"/>
      <c r="BV410" s="392"/>
      <c r="BW410" s="393"/>
      <c r="BX410" s="393"/>
      <c r="BY410" s="393"/>
      <c r="BZ410" s="393"/>
      <c r="CA410" s="393"/>
      <c r="CB410" s="393"/>
      <c r="CC410" s="393"/>
      <c r="CD410" s="393"/>
      <c r="CE410" s="393"/>
      <c r="CF410" s="393"/>
      <c r="CG410" s="393"/>
      <c r="CH410" s="393"/>
      <c r="CI410" s="393"/>
      <c r="CJ410" s="393"/>
      <c r="CK410" s="393"/>
      <c r="CL410" s="393"/>
      <c r="CM410" s="393"/>
      <c r="CN410" s="393"/>
      <c r="CO410" s="393"/>
      <c r="CP410" s="393"/>
      <c r="CQ410" s="393"/>
      <c r="CR410" s="393"/>
      <c r="CS410" s="393"/>
      <c r="CT410" s="393"/>
      <c r="CU410" s="393"/>
      <c r="CV410" s="393"/>
      <c r="CW410" s="393"/>
      <c r="CX410" s="393"/>
      <c r="CY410" s="393"/>
      <c r="CZ410" s="393"/>
    </row>
    <row r="411" s="397" customFormat="true" ht="25.15" customHeight="true" x14ac:dyDescent="0.2">
      <c r="B411" s="1041"/>
      <c r="C411" s="1166" t="s">
        <v>394</v>
      </c>
      <c r="D411" s="1155"/>
      <c r="E411" s="801">
        <v>0.53018543488671366</v>
      </c>
      <c r="F411" s="670"/>
      <c r="G411" s="670"/>
      <c r="H411" s="1166" t="s">
        <v>322</v>
      </c>
      <c r="I411" s="1155"/>
      <c r="J411" s="802">
        <v>0.52983293594996728</v>
      </c>
      <c r="K411" s="670"/>
      <c r="L411" s="670"/>
      <c r="M411" s="1166" t="s">
        <v>393</v>
      </c>
      <c r="N411" s="1155"/>
      <c r="O411" s="803">
        <v>0.52391997713460026</v>
      </c>
      <c r="P411" s="670"/>
      <c r="Q411" s="670"/>
      <c r="W411" s="390"/>
      <c r="X411" s="390"/>
      <c r="Y411" s="390"/>
      <c r="Z411" s="390"/>
      <c r="AA411" s="390"/>
      <c r="AB411" s="390"/>
      <c r="AC411" s="390"/>
      <c r="AD411" s="390"/>
      <c r="AE411" s="390"/>
      <c r="AF411" s="390"/>
      <c r="AG411" s="390"/>
      <c r="AH411" s="390"/>
      <c r="AI411" s="390"/>
      <c r="AJ411" s="390"/>
      <c r="AK411" s="390"/>
      <c r="AL411" s="390"/>
      <c r="AM411" s="390"/>
      <c r="AN411" s="390"/>
      <c r="AO411" s="390"/>
      <c r="AP411" s="390"/>
      <c r="AQ411" s="390"/>
      <c r="AR411" s="390"/>
      <c r="AS411" s="390"/>
      <c r="AT411" s="390"/>
      <c r="AU411" s="390"/>
      <c r="AV411" s="390"/>
      <c r="AW411" s="390"/>
      <c r="AX411" s="390"/>
      <c r="AY411" s="390"/>
      <c r="AZ411" s="390"/>
      <c r="BA411" s="392"/>
      <c r="BB411" s="469"/>
      <c r="BC411" s="392"/>
      <c r="BD411" s="392"/>
      <c r="BE411" s="392"/>
      <c r="BF411" s="392"/>
      <c r="BG411" s="392"/>
      <c r="BH411" s="392"/>
      <c r="BI411" s="392"/>
      <c r="BJ411" s="392"/>
      <c r="BK411" s="392"/>
      <c r="BL411" s="392"/>
      <c r="BM411" s="392"/>
      <c r="BN411" s="392"/>
      <c r="BO411" s="392"/>
      <c r="BP411" s="392"/>
      <c r="BQ411" s="392"/>
      <c r="BR411" s="392"/>
      <c r="BS411" s="392"/>
      <c r="BT411" s="392"/>
      <c r="BU411" s="392"/>
      <c r="BV411" s="392"/>
      <c r="BW411" s="393"/>
      <c r="BX411" s="393"/>
      <c r="BY411" s="393"/>
      <c r="BZ411" s="393"/>
      <c r="CA411" s="393"/>
      <c r="CB411" s="393"/>
      <c r="CC411" s="393"/>
      <c r="CD411" s="393"/>
      <c r="CE411" s="393"/>
      <c r="CF411" s="393"/>
      <c r="CG411" s="393"/>
      <c r="CH411" s="393"/>
      <c r="CI411" s="393"/>
      <c r="CJ411" s="393"/>
      <c r="CK411" s="393"/>
      <c r="CL411" s="393"/>
      <c r="CM411" s="393"/>
      <c r="CN411" s="393"/>
      <c r="CO411" s="393"/>
      <c r="CP411" s="393"/>
      <c r="CQ411" s="393"/>
      <c r="CR411" s="393"/>
      <c r="CS411" s="393"/>
      <c r="CT411" s="393"/>
      <c r="CU411" s="393"/>
      <c r="CV411" s="393"/>
      <c r="CW411" s="393"/>
      <c r="CX411" s="393"/>
      <c r="CY411" s="393"/>
      <c r="CZ411" s="393"/>
    </row>
    <row r="412" s="397" customFormat="true" ht="25.15" customHeight="true" x14ac:dyDescent="0.2">
      <c r="B412" s="1041"/>
      <c r="C412" s="1166" t="s">
        <v>395</v>
      </c>
      <c r="D412" s="1155"/>
      <c r="E412" s="801">
        <v>0.52112766381316522</v>
      </c>
      <c r="F412" s="670"/>
      <c r="G412" s="670"/>
      <c r="H412" s="1166" t="s">
        <v>336</v>
      </c>
      <c r="I412" s="1155"/>
      <c r="J412" s="802">
        <v>0.52789140194896667</v>
      </c>
      <c r="K412" s="670"/>
      <c r="L412" s="670"/>
      <c r="M412" s="1166" t="s">
        <v>400</v>
      </c>
      <c r="N412" s="1155"/>
      <c r="O412" s="803">
        <v>0.48734980366608527</v>
      </c>
      <c r="P412" s="670"/>
      <c r="Q412" s="670"/>
      <c r="W412" s="390"/>
      <c r="X412" s="390"/>
      <c r="Y412" s="390"/>
      <c r="Z412" s="390"/>
      <c r="AA412" s="390"/>
      <c r="AB412" s="390"/>
      <c r="AC412" s="390"/>
      <c r="AD412" s="390"/>
      <c r="AE412" s="390"/>
      <c r="AF412" s="390"/>
      <c r="AG412" s="390"/>
      <c r="AH412" s="390"/>
      <c r="AI412" s="390"/>
      <c r="AJ412" s="390"/>
      <c r="AK412" s="390"/>
      <c r="AL412" s="390"/>
      <c r="AM412" s="390"/>
      <c r="AN412" s="390"/>
      <c r="AO412" s="390"/>
      <c r="AP412" s="390"/>
      <c r="AQ412" s="390"/>
      <c r="AR412" s="390"/>
      <c r="AS412" s="390"/>
      <c r="AT412" s="390"/>
      <c r="AU412" s="390"/>
      <c r="AV412" s="390"/>
      <c r="AW412" s="390"/>
      <c r="AX412" s="390"/>
      <c r="AY412" s="390"/>
      <c r="AZ412" s="390"/>
      <c r="BA412" s="392"/>
      <c r="BB412" s="469"/>
      <c r="BC412" s="392"/>
      <c r="BD412" s="392"/>
      <c r="BE412" s="392"/>
      <c r="BF412" s="392"/>
      <c r="BG412" s="392"/>
      <c r="BH412" s="392"/>
      <c r="BI412" s="392"/>
      <c r="BJ412" s="392"/>
      <c r="BK412" s="392"/>
      <c r="BL412" s="392"/>
      <c r="BM412" s="392"/>
      <c r="BN412" s="392"/>
      <c r="BO412" s="392"/>
      <c r="BP412" s="392"/>
      <c r="BQ412" s="392"/>
      <c r="BR412" s="392"/>
      <c r="BS412" s="392"/>
      <c r="BT412" s="392"/>
      <c r="BU412" s="392"/>
      <c r="BV412" s="392"/>
      <c r="BW412" s="393"/>
      <c r="BX412" s="393"/>
      <c r="BY412" s="393"/>
      <c r="BZ412" s="393"/>
      <c r="CA412" s="393"/>
      <c r="CB412" s="393"/>
      <c r="CC412" s="393"/>
      <c r="CD412" s="393"/>
      <c r="CE412" s="393"/>
      <c r="CF412" s="393"/>
      <c r="CG412" s="393"/>
      <c r="CH412" s="393"/>
      <c r="CI412" s="393"/>
      <c r="CJ412" s="393"/>
      <c r="CK412" s="393"/>
      <c r="CL412" s="393"/>
      <c r="CM412" s="393"/>
      <c r="CN412" s="393"/>
      <c r="CO412" s="393"/>
      <c r="CP412" s="393"/>
      <c r="CQ412" s="393"/>
      <c r="CR412" s="393"/>
      <c r="CS412" s="393"/>
      <c r="CT412" s="393"/>
      <c r="CU412" s="393"/>
      <c r="CV412" s="393"/>
      <c r="CW412" s="393"/>
      <c r="CX412" s="393"/>
      <c r="CY412" s="393"/>
      <c r="CZ412" s="393"/>
    </row>
    <row r="413" s="397" customFormat="true" ht="25.15" customHeight="true" x14ac:dyDescent="0.2">
      <c r="B413" s="1041"/>
      <c r="C413" s="1166" t="s">
        <v>398</v>
      </c>
      <c r="D413" s="1155"/>
      <c r="E413" s="801">
        <v>0.51244084080297314</v>
      </c>
      <c r="F413" s="670"/>
      <c r="G413" s="670"/>
      <c r="H413" s="1166" t="s">
        <v>397</v>
      </c>
      <c r="I413" s="1155"/>
      <c r="J413" s="802">
        <v>-0.51334012164324594</v>
      </c>
      <c r="K413" s="670"/>
      <c r="L413" s="670"/>
      <c r="M413" s="1166" t="s">
        <v>401</v>
      </c>
      <c r="N413" s="1155"/>
      <c r="O413" s="803">
        <v>0.47750256042417216</v>
      </c>
      <c r="P413" s="670"/>
      <c r="Q413" s="670"/>
      <c r="W413" s="390"/>
      <c r="X413" s="390"/>
      <c r="Y413" s="390"/>
      <c r="Z413" s="390"/>
      <c r="AA413" s="390"/>
      <c r="AB413" s="390"/>
      <c r="AC413" s="390"/>
      <c r="AD413" s="390"/>
      <c r="AE413" s="390"/>
      <c r="AF413" s="390"/>
      <c r="AG413" s="390"/>
      <c r="AH413" s="390"/>
      <c r="AI413" s="390"/>
      <c r="AJ413" s="390"/>
      <c r="AK413" s="390"/>
      <c r="AL413" s="390"/>
      <c r="AM413" s="390"/>
      <c r="AN413" s="390"/>
      <c r="AO413" s="390"/>
      <c r="AP413" s="390"/>
      <c r="AQ413" s="390"/>
      <c r="AR413" s="390"/>
      <c r="AS413" s="390"/>
      <c r="AT413" s="390"/>
      <c r="AU413" s="390"/>
      <c r="AV413" s="390"/>
      <c r="AW413" s="390"/>
      <c r="AX413" s="390"/>
      <c r="AY413" s="390"/>
      <c r="AZ413" s="390"/>
      <c r="BA413" s="392"/>
      <c r="BB413" s="469"/>
      <c r="BC413" s="392"/>
      <c r="BD413" s="392"/>
      <c r="BE413" s="392"/>
      <c r="BF413" s="392"/>
      <c r="BG413" s="392"/>
      <c r="BH413" s="392"/>
      <c r="BI413" s="392"/>
      <c r="BJ413" s="392"/>
      <c r="BK413" s="392"/>
      <c r="BL413" s="392"/>
      <c r="BM413" s="392"/>
      <c r="BN413" s="392"/>
      <c r="BO413" s="392"/>
      <c r="BP413" s="392"/>
      <c r="BQ413" s="392"/>
      <c r="BR413" s="392"/>
      <c r="BS413" s="392"/>
      <c r="BT413" s="392"/>
      <c r="BU413" s="392"/>
      <c r="BV413" s="392"/>
      <c r="BW413" s="393"/>
      <c r="BX413" s="393"/>
      <c r="BY413" s="393"/>
      <c r="BZ413" s="393"/>
      <c r="CA413" s="393"/>
      <c r="CB413" s="393"/>
      <c r="CC413" s="393"/>
      <c r="CD413" s="393"/>
      <c r="CE413" s="393"/>
      <c r="CF413" s="393"/>
      <c r="CG413" s="393"/>
      <c r="CH413" s="393"/>
      <c r="CI413" s="393"/>
      <c r="CJ413" s="393"/>
      <c r="CK413" s="393"/>
      <c r="CL413" s="393"/>
      <c r="CM413" s="393"/>
      <c r="CN413" s="393"/>
      <c r="CO413" s="393"/>
      <c r="CP413" s="393"/>
      <c r="CQ413" s="393"/>
      <c r="CR413" s="393"/>
      <c r="CS413" s="393"/>
      <c r="CT413" s="393"/>
      <c r="CU413" s="393"/>
      <c r="CV413" s="393"/>
      <c r="CW413" s="393"/>
      <c r="CX413" s="393"/>
      <c r="CY413" s="393"/>
      <c r="CZ413" s="393"/>
    </row>
    <row r="414" s="397" customFormat="true" ht="25.15" customHeight="true" x14ac:dyDescent="0.2">
      <c r="B414" s="1041"/>
      <c r="C414" s="1166" t="s">
        <v>400</v>
      </c>
      <c r="D414" s="1155"/>
      <c r="E414" s="801">
        <v>0.51065789793653371</v>
      </c>
      <c r="F414" s="670"/>
      <c r="G414" s="670"/>
      <c r="H414" s="1166" t="s">
        <v>400</v>
      </c>
      <c r="I414" s="1155"/>
      <c r="J414" s="802">
        <v>0.50607810691095034</v>
      </c>
      <c r="K414" s="670"/>
      <c r="L414" s="670"/>
      <c r="M414" s="1166" t="s">
        <v>348</v>
      </c>
      <c r="N414" s="1155"/>
      <c r="O414" s="803">
        <v>-0.47292480231606565</v>
      </c>
      <c r="P414" s="670"/>
      <c r="Q414" s="670"/>
      <c r="W414" s="390"/>
      <c r="X414" s="390"/>
      <c r="Y414" s="390"/>
      <c r="Z414" s="390"/>
      <c r="AA414" s="390"/>
      <c r="AB414" s="390"/>
      <c r="AC414" s="390"/>
      <c r="AD414" s="390"/>
      <c r="AE414" s="390"/>
      <c r="AF414" s="390"/>
      <c r="AG414" s="390"/>
      <c r="AH414" s="390"/>
      <c r="AI414" s="390"/>
      <c r="AJ414" s="390"/>
      <c r="AK414" s="390"/>
      <c r="AL414" s="390"/>
      <c r="AM414" s="390"/>
      <c r="AN414" s="390"/>
      <c r="AO414" s="390"/>
      <c r="AP414" s="390"/>
      <c r="AQ414" s="390"/>
      <c r="AR414" s="390"/>
      <c r="AS414" s="390"/>
      <c r="AT414" s="390"/>
      <c r="AU414" s="390"/>
      <c r="AV414" s="390"/>
      <c r="AW414" s="390"/>
      <c r="AX414" s="390"/>
      <c r="AY414" s="390"/>
      <c r="AZ414" s="390"/>
      <c r="BA414" s="392"/>
      <c r="BB414" s="469"/>
      <c r="BC414" s="392"/>
      <c r="BD414" s="392"/>
      <c r="BE414" s="392"/>
      <c r="BF414" s="392"/>
      <c r="BG414" s="392"/>
      <c r="BH414" s="392"/>
      <c r="BI414" s="392"/>
      <c r="BJ414" s="392"/>
      <c r="BK414" s="392"/>
      <c r="BL414" s="392"/>
      <c r="BM414" s="392"/>
      <c r="BN414" s="392"/>
      <c r="BO414" s="392"/>
      <c r="BP414" s="392"/>
      <c r="BQ414" s="392"/>
      <c r="BR414" s="392"/>
      <c r="BS414" s="392"/>
      <c r="BT414" s="392"/>
      <c r="BU414" s="392"/>
      <c r="BV414" s="392"/>
      <c r="BW414" s="393"/>
      <c r="BX414" s="393"/>
      <c r="BY414" s="393"/>
      <c r="BZ414" s="393"/>
      <c r="CA414" s="393"/>
      <c r="CB414" s="393"/>
      <c r="CC414" s="393"/>
      <c r="CD414" s="393"/>
      <c r="CE414" s="393"/>
      <c r="CF414" s="393"/>
      <c r="CG414" s="393"/>
      <c r="CH414" s="393"/>
      <c r="CI414" s="393"/>
      <c r="CJ414" s="393"/>
      <c r="CK414" s="393"/>
      <c r="CL414" s="393"/>
      <c r="CM414" s="393"/>
      <c r="CN414" s="393"/>
      <c r="CO414" s="393"/>
      <c r="CP414" s="393"/>
      <c r="CQ414" s="393"/>
      <c r="CR414" s="393"/>
      <c r="CS414" s="393"/>
      <c r="CT414" s="393"/>
      <c r="CU414" s="393"/>
      <c r="CV414" s="393"/>
      <c r="CW414" s="393"/>
      <c r="CX414" s="393"/>
      <c r="CY414" s="393"/>
      <c r="CZ414" s="393"/>
    </row>
    <row r="415" s="397" customFormat="true" ht="25.15" customHeight="true" x14ac:dyDescent="0.2">
      <c r="B415" s="1041"/>
      <c r="C415" s="1166" t="s">
        <v>399</v>
      </c>
      <c r="D415" s="1155"/>
      <c r="E415" s="801">
        <v>0.50558075188054896</v>
      </c>
      <c r="F415" s="670"/>
      <c r="G415" s="670"/>
      <c r="H415" s="1166" t="s">
        <v>394</v>
      </c>
      <c r="I415" s="1155"/>
      <c r="J415" s="802">
        <v>0.49067476870423804</v>
      </c>
      <c r="K415" s="670"/>
      <c r="L415" s="670"/>
      <c r="M415" s="1166" t="s">
        <v>398</v>
      </c>
      <c r="N415" s="1155"/>
      <c r="O415" s="803">
        <v>0.44405670302722655</v>
      </c>
      <c r="P415" s="670"/>
      <c r="Q415" s="670"/>
      <c r="W415" s="390"/>
      <c r="X415" s="390"/>
      <c r="Y415" s="390"/>
      <c r="Z415" s="390"/>
      <c r="AA415" s="390"/>
      <c r="AB415" s="390"/>
      <c r="AC415" s="390"/>
      <c r="AD415" s="390"/>
      <c r="AE415" s="390"/>
      <c r="AF415" s="390"/>
      <c r="AG415" s="390"/>
      <c r="AH415" s="390"/>
      <c r="AI415" s="390"/>
      <c r="AJ415" s="390"/>
      <c r="AK415" s="390"/>
      <c r="AL415" s="390"/>
      <c r="AM415" s="390"/>
      <c r="AN415" s="390"/>
      <c r="AO415" s="390"/>
      <c r="AP415" s="390"/>
      <c r="AQ415" s="390"/>
      <c r="AR415" s="390"/>
      <c r="AS415" s="390"/>
      <c r="AT415" s="390"/>
      <c r="AU415" s="390"/>
      <c r="AV415" s="390"/>
      <c r="AW415" s="390"/>
      <c r="AX415" s="390"/>
      <c r="AY415" s="390"/>
      <c r="AZ415" s="390"/>
      <c r="BA415" s="392"/>
      <c r="BB415" s="469"/>
      <c r="BC415" s="392"/>
      <c r="BD415" s="392"/>
      <c r="BE415" s="392"/>
      <c r="BF415" s="392"/>
      <c r="BG415" s="392"/>
      <c r="BH415" s="392"/>
      <c r="BI415" s="392"/>
      <c r="BJ415" s="392"/>
      <c r="BK415" s="392"/>
      <c r="BL415" s="392"/>
      <c r="BM415" s="392"/>
      <c r="BN415" s="392"/>
      <c r="BO415" s="392"/>
      <c r="BP415" s="392"/>
      <c r="BQ415" s="392"/>
      <c r="BR415" s="392"/>
      <c r="BS415" s="392"/>
      <c r="BT415" s="392"/>
      <c r="BU415" s="392"/>
      <c r="BV415" s="392"/>
      <c r="BW415" s="393"/>
      <c r="BX415" s="393"/>
      <c r="BY415" s="393"/>
      <c r="BZ415" s="393"/>
      <c r="CA415" s="393"/>
      <c r="CB415" s="393"/>
      <c r="CC415" s="393"/>
      <c r="CD415" s="393"/>
      <c r="CE415" s="393"/>
      <c r="CF415" s="393"/>
      <c r="CG415" s="393"/>
      <c r="CH415" s="393"/>
      <c r="CI415" s="393"/>
      <c r="CJ415" s="393"/>
      <c r="CK415" s="393"/>
      <c r="CL415" s="393"/>
      <c r="CM415" s="393"/>
      <c r="CN415" s="393"/>
      <c r="CO415" s="393"/>
      <c r="CP415" s="393"/>
      <c r="CQ415" s="393"/>
      <c r="CR415" s="393"/>
      <c r="CS415" s="393"/>
      <c r="CT415" s="393"/>
      <c r="CU415" s="393"/>
      <c r="CV415" s="393"/>
      <c r="CW415" s="393"/>
      <c r="CX415" s="393"/>
      <c r="CY415" s="393"/>
      <c r="CZ415" s="393"/>
    </row>
    <row r="416" s="397" customFormat="true" ht="25.15" customHeight="true" x14ac:dyDescent="0.2">
      <c r="B416" s="1041"/>
      <c r="C416" s="1166" t="s">
        <v>401</v>
      </c>
      <c r="D416" s="1155"/>
      <c r="E416" s="801">
        <v>0.48261887432549627</v>
      </c>
      <c r="F416" s="670"/>
      <c r="G416" s="670"/>
      <c r="H416" s="1166" t="s">
        <v>401</v>
      </c>
      <c r="I416" s="1155"/>
      <c r="J416" s="802">
        <v>0.47669936430340609</v>
      </c>
      <c r="K416" s="670"/>
      <c r="L416" s="670"/>
      <c r="M416" s="1166" t="s">
        <v>402</v>
      </c>
      <c r="N416" s="1155"/>
      <c r="O416" s="803">
        <v>-0.42951941468794874</v>
      </c>
      <c r="P416" s="670"/>
      <c r="Q416" s="670"/>
      <c r="W416" s="390"/>
      <c r="X416" s="390"/>
      <c r="Y416" s="390"/>
      <c r="Z416" s="390"/>
      <c r="AA416" s="390"/>
      <c r="AB416" s="390"/>
      <c r="AC416" s="390"/>
      <c r="AD416" s="390"/>
      <c r="AE416" s="390"/>
      <c r="AF416" s="390"/>
      <c r="AG416" s="390"/>
      <c r="AH416" s="390"/>
      <c r="AI416" s="390"/>
      <c r="AJ416" s="390"/>
      <c r="AK416" s="390"/>
      <c r="AL416" s="390"/>
      <c r="AM416" s="390"/>
      <c r="AN416" s="390"/>
      <c r="AO416" s="390"/>
      <c r="AP416" s="390"/>
      <c r="AQ416" s="390"/>
      <c r="AR416" s="390"/>
      <c r="AS416" s="390"/>
      <c r="AT416" s="390"/>
      <c r="AU416" s="390"/>
      <c r="AV416" s="390"/>
      <c r="AW416" s="390"/>
      <c r="AX416" s="390"/>
      <c r="AY416" s="390"/>
      <c r="AZ416" s="390"/>
      <c r="BA416" s="392"/>
      <c r="BB416" s="469"/>
      <c r="BC416" s="392"/>
      <c r="BD416" s="392"/>
      <c r="BE416" s="392"/>
      <c r="BF416" s="392"/>
      <c r="BG416" s="392"/>
      <c r="BH416" s="392"/>
      <c r="BI416" s="392"/>
      <c r="BJ416" s="392"/>
      <c r="BK416" s="392"/>
      <c r="BL416" s="392"/>
      <c r="BM416" s="392"/>
      <c r="BN416" s="392"/>
      <c r="BO416" s="392"/>
      <c r="BP416" s="392"/>
      <c r="BQ416" s="392"/>
      <c r="BR416" s="392"/>
      <c r="BS416" s="392"/>
      <c r="BT416" s="392"/>
      <c r="BU416" s="392"/>
      <c r="BV416" s="392"/>
      <c r="BW416" s="393"/>
      <c r="BX416" s="393"/>
      <c r="BY416" s="393"/>
      <c r="BZ416" s="393"/>
      <c r="CA416" s="393"/>
      <c r="CB416" s="393"/>
      <c r="CC416" s="393"/>
      <c r="CD416" s="393"/>
      <c r="CE416" s="393"/>
      <c r="CF416" s="393"/>
      <c r="CG416" s="393"/>
      <c r="CH416" s="393"/>
      <c r="CI416" s="393"/>
      <c r="CJ416" s="393"/>
      <c r="CK416" s="393"/>
      <c r="CL416" s="393"/>
      <c r="CM416" s="393"/>
      <c r="CN416" s="393"/>
      <c r="CO416" s="393"/>
      <c r="CP416" s="393"/>
      <c r="CQ416" s="393"/>
      <c r="CR416" s="393"/>
      <c r="CS416" s="393"/>
      <c r="CT416" s="393"/>
      <c r="CU416" s="393"/>
      <c r="CV416" s="393"/>
      <c r="CW416" s="393"/>
      <c r="CX416" s="393"/>
      <c r="CY416" s="393"/>
      <c r="CZ416" s="393"/>
    </row>
    <row r="417" s="397" customFormat="true" ht="25.15" customHeight="true" x14ac:dyDescent="0.2">
      <c r="B417" s="1041"/>
      <c r="C417" s="1166" t="s">
        <v>348</v>
      </c>
      <c r="D417" s="1155"/>
      <c r="E417" s="801">
        <v>-0.43315334882098949</v>
      </c>
      <c r="F417" s="670"/>
      <c r="G417" s="670"/>
      <c r="H417" s="1166" t="s">
        <v>402</v>
      </c>
      <c r="I417" s="1155"/>
      <c r="J417" s="802">
        <v>-0.39107056783032629</v>
      </c>
      <c r="K417" s="670"/>
      <c r="L417" s="670"/>
      <c r="M417" s="1166" t="s">
        <v>399</v>
      </c>
      <c r="N417" s="1155"/>
      <c r="O417" s="803">
        <v>0.41705062504385182</v>
      </c>
      <c r="P417" s="670"/>
      <c r="Q417" s="670"/>
      <c r="W417" s="390"/>
      <c r="X417" s="390"/>
      <c r="Y417" s="390"/>
      <c r="Z417" s="390"/>
      <c r="AA417" s="390"/>
      <c r="AB417" s="390"/>
      <c r="AC417" s="390"/>
      <c r="AD417" s="390"/>
      <c r="AE417" s="390"/>
      <c r="AF417" s="390"/>
      <c r="AG417" s="390"/>
      <c r="AH417" s="390"/>
      <c r="AI417" s="390"/>
      <c r="AJ417" s="390"/>
      <c r="AK417" s="390"/>
      <c r="AL417" s="390"/>
      <c r="AM417" s="390"/>
      <c r="AN417" s="390"/>
      <c r="AO417" s="390"/>
      <c r="AP417" s="390"/>
      <c r="AQ417" s="390"/>
      <c r="AR417" s="390"/>
      <c r="AS417" s="390"/>
      <c r="AT417" s="390"/>
      <c r="AU417" s="390"/>
      <c r="AV417" s="390"/>
      <c r="AW417" s="390"/>
      <c r="AX417" s="390"/>
      <c r="AY417" s="390"/>
      <c r="AZ417" s="390"/>
      <c r="BA417" s="392"/>
      <c r="BB417" s="469"/>
      <c r="BC417" s="392"/>
      <c r="BD417" s="392"/>
      <c r="BE417" s="392"/>
      <c r="BF417" s="392"/>
      <c r="BG417" s="392"/>
      <c r="BH417" s="392"/>
      <c r="BI417" s="392"/>
      <c r="BJ417" s="392"/>
      <c r="BK417" s="392"/>
      <c r="BL417" s="392"/>
      <c r="BM417" s="392"/>
      <c r="BN417" s="392"/>
      <c r="BO417" s="392"/>
      <c r="BP417" s="392"/>
      <c r="BQ417" s="392"/>
      <c r="BR417" s="392"/>
      <c r="BS417" s="392"/>
      <c r="BT417" s="392"/>
      <c r="BU417" s="392"/>
      <c r="BV417" s="392"/>
      <c r="BW417" s="393"/>
      <c r="BX417" s="393"/>
      <c r="BY417" s="393"/>
      <c r="BZ417" s="393"/>
      <c r="CA417" s="393"/>
      <c r="CB417" s="393"/>
      <c r="CC417" s="393"/>
      <c r="CD417" s="393"/>
      <c r="CE417" s="393"/>
      <c r="CF417" s="393"/>
      <c r="CG417" s="393"/>
      <c r="CH417" s="393"/>
      <c r="CI417" s="393"/>
      <c r="CJ417" s="393"/>
      <c r="CK417" s="393"/>
      <c r="CL417" s="393"/>
      <c r="CM417" s="393"/>
      <c r="CN417" s="393"/>
      <c r="CO417" s="393"/>
      <c r="CP417" s="393"/>
      <c r="CQ417" s="393"/>
      <c r="CR417" s="393"/>
      <c r="CS417" s="393"/>
      <c r="CT417" s="393"/>
      <c r="CU417" s="393"/>
      <c r="CV417" s="393"/>
      <c r="CW417" s="393"/>
      <c r="CX417" s="393"/>
      <c r="CY417" s="393"/>
      <c r="CZ417" s="393"/>
    </row>
    <row r="418" s="397" customFormat="true" ht="25.15" customHeight="true" x14ac:dyDescent="0.2">
      <c r="B418" s="1041"/>
      <c r="C418" s="1166" t="s">
        <v>402</v>
      </c>
      <c r="D418" s="1155"/>
      <c r="E418" s="801">
        <v>-0.41553396317645641</v>
      </c>
      <c r="F418" s="670"/>
      <c r="G418" s="670"/>
      <c r="H418" s="1166" t="s">
        <v>403</v>
      </c>
      <c r="I418" s="1155"/>
      <c r="J418" s="802">
        <v>0.39033026007329791</v>
      </c>
      <c r="K418" s="670"/>
      <c r="L418" s="670"/>
      <c r="M418" s="1166" t="s">
        <v>395</v>
      </c>
      <c r="N418" s="1155"/>
      <c r="O418" s="803">
        <v>0.4108444405349711</v>
      </c>
      <c r="P418" s="670"/>
      <c r="Q418" s="670"/>
      <c r="W418" s="390"/>
      <c r="X418" s="390"/>
      <c r="Y418" s="390"/>
      <c r="Z418" s="390"/>
      <c r="AA418" s="390"/>
      <c r="AB418" s="390"/>
      <c r="AC418" s="390"/>
      <c r="AD418" s="390"/>
      <c r="AE418" s="390"/>
      <c r="AF418" s="390"/>
      <c r="AG418" s="390"/>
      <c r="AH418" s="390"/>
      <c r="AI418" s="390"/>
      <c r="AJ418" s="390"/>
      <c r="AK418" s="390"/>
      <c r="AL418" s="390"/>
      <c r="AM418" s="390"/>
      <c r="AN418" s="390"/>
      <c r="AO418" s="390"/>
      <c r="AP418" s="390"/>
      <c r="AQ418" s="390"/>
      <c r="AR418" s="390"/>
      <c r="AS418" s="390"/>
      <c r="AT418" s="390"/>
      <c r="AU418" s="390"/>
      <c r="AV418" s="390"/>
      <c r="AW418" s="390"/>
      <c r="AX418" s="390"/>
      <c r="AY418" s="390"/>
      <c r="AZ418" s="390"/>
      <c r="BA418" s="392"/>
      <c r="BB418" s="469"/>
      <c r="BC418" s="392"/>
      <c r="BD418" s="392"/>
      <c r="BE418" s="392"/>
      <c r="BF418" s="392"/>
      <c r="BG418" s="392"/>
      <c r="BH418" s="392"/>
      <c r="BI418" s="392"/>
      <c r="BJ418" s="392"/>
      <c r="BK418" s="392"/>
      <c r="BL418" s="392"/>
      <c r="BM418" s="392"/>
      <c r="BN418" s="392"/>
      <c r="BO418" s="392"/>
      <c r="BP418" s="392"/>
      <c r="BQ418" s="392"/>
      <c r="BR418" s="392"/>
      <c r="BS418" s="392"/>
      <c r="BT418" s="392"/>
      <c r="BU418" s="392"/>
      <c r="BV418" s="392"/>
      <c r="BW418" s="393"/>
      <c r="BX418" s="393"/>
      <c r="BY418" s="393"/>
      <c r="BZ418" s="393"/>
      <c r="CA418" s="393"/>
      <c r="CB418" s="393"/>
      <c r="CC418" s="393"/>
      <c r="CD418" s="393"/>
      <c r="CE418" s="393"/>
      <c r="CF418" s="393"/>
      <c r="CG418" s="393"/>
      <c r="CH418" s="393"/>
      <c r="CI418" s="393"/>
      <c r="CJ418" s="393"/>
      <c r="CK418" s="393"/>
      <c r="CL418" s="393"/>
      <c r="CM418" s="393"/>
      <c r="CN418" s="393"/>
      <c r="CO418" s="393"/>
      <c r="CP418" s="393"/>
      <c r="CQ418" s="393"/>
      <c r="CR418" s="393"/>
      <c r="CS418" s="393"/>
      <c r="CT418" s="393"/>
      <c r="CU418" s="393"/>
      <c r="CV418" s="393"/>
      <c r="CW418" s="393"/>
      <c r="CX418" s="393"/>
      <c r="CY418" s="393"/>
      <c r="CZ418" s="393"/>
    </row>
    <row r="419" s="397" customFormat="true" ht="25.15" customHeight="true" x14ac:dyDescent="0.2">
      <c r="B419" s="1041"/>
      <c r="C419" s="1166" t="s">
        <v>325</v>
      </c>
      <c r="D419" s="1155"/>
      <c r="E419" s="801">
        <v>0.40896324315374261</v>
      </c>
      <c r="F419" s="670"/>
      <c r="G419" s="670"/>
      <c r="H419" s="1166" t="s">
        <v>325</v>
      </c>
      <c r="I419" s="1155"/>
      <c r="J419" s="802">
        <v>0.38474125359999201</v>
      </c>
      <c r="K419" s="670"/>
      <c r="L419" s="670"/>
      <c r="M419" s="1166" t="s">
        <v>403</v>
      </c>
      <c r="N419" s="1155"/>
      <c r="O419" s="803">
        <v>0.39378623281429509</v>
      </c>
      <c r="P419" s="670"/>
      <c r="Q419" s="670"/>
      <c r="W419" s="390"/>
      <c r="X419" s="390"/>
      <c r="Y419" s="390"/>
      <c r="Z419" s="390"/>
      <c r="AA419" s="390"/>
      <c r="AB419" s="390"/>
      <c r="AC419" s="390"/>
      <c r="AD419" s="390"/>
      <c r="AE419" s="390"/>
      <c r="AF419" s="390"/>
      <c r="AG419" s="390"/>
      <c r="AH419" s="390"/>
      <c r="AI419" s="390"/>
      <c r="AJ419" s="390"/>
      <c r="AK419" s="390"/>
      <c r="AL419" s="390"/>
      <c r="AM419" s="390"/>
      <c r="AN419" s="390"/>
      <c r="AO419" s="390"/>
      <c r="AP419" s="390"/>
      <c r="AQ419" s="390"/>
      <c r="AR419" s="390"/>
      <c r="AS419" s="390"/>
      <c r="AT419" s="390"/>
      <c r="AU419" s="390"/>
      <c r="AV419" s="390"/>
      <c r="AW419" s="390"/>
      <c r="AX419" s="390"/>
      <c r="AY419" s="390"/>
      <c r="AZ419" s="390"/>
      <c r="BA419" s="392"/>
      <c r="BB419" s="469"/>
      <c r="BC419" s="392"/>
      <c r="BD419" s="392"/>
      <c r="BE419" s="392"/>
      <c r="BF419" s="392"/>
      <c r="BG419" s="392"/>
      <c r="BH419" s="392"/>
      <c r="BI419" s="392"/>
      <c r="BJ419" s="392"/>
      <c r="BK419" s="392"/>
      <c r="BL419" s="392"/>
      <c r="BM419" s="392"/>
      <c r="BN419" s="392"/>
      <c r="BO419" s="392"/>
      <c r="BP419" s="392"/>
      <c r="BQ419" s="392"/>
      <c r="BR419" s="392"/>
      <c r="BS419" s="392"/>
      <c r="BT419" s="392"/>
      <c r="BU419" s="392"/>
      <c r="BV419" s="392"/>
      <c r="BW419" s="393"/>
      <c r="BX419" s="393"/>
      <c r="BY419" s="393"/>
      <c r="BZ419" s="393"/>
      <c r="CA419" s="393"/>
      <c r="CB419" s="393"/>
      <c r="CC419" s="393"/>
      <c r="CD419" s="393"/>
      <c r="CE419" s="393"/>
      <c r="CF419" s="393"/>
      <c r="CG419" s="393"/>
      <c r="CH419" s="393"/>
      <c r="CI419" s="393"/>
      <c r="CJ419" s="393"/>
      <c r="CK419" s="393"/>
      <c r="CL419" s="393"/>
      <c r="CM419" s="393"/>
      <c r="CN419" s="393"/>
      <c r="CO419" s="393"/>
      <c r="CP419" s="393"/>
      <c r="CQ419" s="393"/>
      <c r="CR419" s="393"/>
      <c r="CS419" s="393"/>
      <c r="CT419" s="393"/>
      <c r="CU419" s="393"/>
      <c r="CV419" s="393"/>
      <c r="CW419" s="393"/>
      <c r="CX419" s="393"/>
      <c r="CY419" s="393"/>
      <c r="CZ419" s="393"/>
    </row>
    <row r="420" s="397" customFormat="true" ht="25.15" customHeight="true" x14ac:dyDescent="0.2">
      <c r="B420" s="1041"/>
      <c r="C420" s="1166" t="s">
        <v>403</v>
      </c>
      <c r="D420" s="1155"/>
      <c r="E420" s="801">
        <v>0.39454246058673503</v>
      </c>
      <c r="F420" s="670"/>
      <c r="G420" s="670"/>
      <c r="H420" s="1166" t="s">
        <v>348</v>
      </c>
      <c r="I420" s="1155"/>
      <c r="J420" s="802">
        <v>-0.37989492329179791</v>
      </c>
      <c r="K420" s="670"/>
      <c r="L420" s="670"/>
      <c r="M420" s="1166" t="s">
        <v>404</v>
      </c>
      <c r="N420" s="1155"/>
      <c r="O420" s="803">
        <v>0.39272059597215453</v>
      </c>
      <c r="P420" s="670"/>
      <c r="Q420" s="670"/>
      <c r="W420" s="390"/>
      <c r="X420" s="390"/>
      <c r="Y420" s="390"/>
      <c r="Z420" s="390"/>
      <c r="AA420" s="390"/>
      <c r="AB420" s="390"/>
      <c r="AC420" s="390"/>
      <c r="AD420" s="390"/>
      <c r="AE420" s="390"/>
      <c r="AF420" s="390"/>
      <c r="AG420" s="390"/>
      <c r="AH420" s="390"/>
      <c r="AI420" s="390"/>
      <c r="AJ420" s="390"/>
      <c r="AK420" s="390"/>
      <c r="AL420" s="390"/>
      <c r="AM420" s="390"/>
      <c r="AN420" s="390"/>
      <c r="AO420" s="390"/>
      <c r="AP420" s="390"/>
      <c r="AQ420" s="390"/>
      <c r="AR420" s="390"/>
      <c r="AS420" s="390"/>
      <c r="AT420" s="390"/>
      <c r="AU420" s="390"/>
      <c r="AV420" s="390"/>
      <c r="AW420" s="390"/>
      <c r="AX420" s="390"/>
      <c r="AY420" s="390"/>
      <c r="AZ420" s="390"/>
      <c r="BA420" s="392"/>
      <c r="BB420" s="469"/>
      <c r="BC420" s="392"/>
      <c r="BD420" s="392"/>
      <c r="BE420" s="392"/>
      <c r="BF420" s="392"/>
      <c r="BG420" s="392"/>
      <c r="BH420" s="392"/>
      <c r="BI420" s="392"/>
      <c r="BJ420" s="392"/>
      <c r="BK420" s="392"/>
      <c r="BL420" s="392"/>
      <c r="BM420" s="392"/>
      <c r="BN420" s="392"/>
      <c r="BO420" s="392"/>
      <c r="BP420" s="392"/>
      <c r="BQ420" s="392"/>
      <c r="BR420" s="392"/>
      <c r="BS420" s="392"/>
      <c r="BT420" s="392"/>
      <c r="BU420" s="392"/>
      <c r="BV420" s="392"/>
      <c r="BW420" s="393"/>
      <c r="BX420" s="393"/>
      <c r="BY420" s="393"/>
      <c r="BZ420" s="393"/>
      <c r="CA420" s="393"/>
      <c r="CB420" s="393"/>
      <c r="CC420" s="393"/>
      <c r="CD420" s="393"/>
      <c r="CE420" s="393"/>
      <c r="CF420" s="393"/>
      <c r="CG420" s="393"/>
      <c r="CH420" s="393"/>
      <c r="CI420" s="393"/>
      <c r="CJ420" s="393"/>
      <c r="CK420" s="393"/>
      <c r="CL420" s="393"/>
      <c r="CM420" s="393"/>
      <c r="CN420" s="393"/>
      <c r="CO420" s="393"/>
      <c r="CP420" s="393"/>
      <c r="CQ420" s="393"/>
      <c r="CR420" s="393"/>
      <c r="CS420" s="393"/>
      <c r="CT420" s="393"/>
      <c r="CU420" s="393"/>
      <c r="CV420" s="393"/>
      <c r="CW420" s="393"/>
      <c r="CX420" s="393"/>
      <c r="CY420" s="393"/>
      <c r="CZ420" s="393"/>
    </row>
    <row r="421" s="397" customFormat="true" ht="25.15" customHeight="true" x14ac:dyDescent="0.2">
      <c r="B421" s="1041"/>
      <c r="C421" s="1166" t="s">
        <v>332</v>
      </c>
      <c r="D421" s="1155"/>
      <c r="E421" s="801">
        <v>-0.37837805934261171</v>
      </c>
      <c r="F421" s="670"/>
      <c r="G421" s="670"/>
      <c r="H421" s="1166" t="s">
        <v>404</v>
      </c>
      <c r="I421" s="1155"/>
      <c r="J421" s="802">
        <v>0.3731421552269617</v>
      </c>
      <c r="K421" s="670"/>
      <c r="L421" s="670"/>
      <c r="M421" s="1166" t="s">
        <v>332</v>
      </c>
      <c r="N421" s="1155"/>
      <c r="O421" s="803">
        <v>-0.39265093991698585</v>
      </c>
      <c r="P421" s="670"/>
      <c r="Q421" s="670"/>
      <c r="W421" s="390"/>
      <c r="X421" s="390"/>
      <c r="Y421" s="390"/>
      <c r="Z421" s="390"/>
      <c r="AA421" s="390"/>
      <c r="AB421" s="390"/>
      <c r="AC421" s="390"/>
      <c r="AD421" s="390"/>
      <c r="AE421" s="390"/>
      <c r="AF421" s="390"/>
      <c r="AG421" s="390"/>
      <c r="AH421" s="390"/>
      <c r="AI421" s="390"/>
      <c r="AJ421" s="390"/>
      <c r="AK421" s="390"/>
      <c r="AL421" s="390"/>
      <c r="AM421" s="390"/>
      <c r="AN421" s="390"/>
      <c r="AO421" s="390"/>
      <c r="AP421" s="390"/>
      <c r="AQ421" s="390"/>
      <c r="AR421" s="390"/>
      <c r="AS421" s="390"/>
      <c r="AT421" s="390"/>
      <c r="AU421" s="390"/>
      <c r="AV421" s="390"/>
      <c r="AW421" s="390"/>
      <c r="AX421" s="390"/>
      <c r="AY421" s="390"/>
      <c r="AZ421" s="390"/>
      <c r="BA421" s="392"/>
      <c r="BB421" s="469"/>
      <c r="BC421" s="392"/>
      <c r="BD421" s="392"/>
      <c r="BE421" s="392"/>
      <c r="BF421" s="392"/>
      <c r="BG421" s="392"/>
      <c r="BH421" s="392"/>
      <c r="BI421" s="392"/>
      <c r="BJ421" s="392"/>
      <c r="BK421" s="392"/>
      <c r="BL421" s="392"/>
      <c r="BM421" s="392"/>
      <c r="BN421" s="392"/>
      <c r="BO421" s="392"/>
      <c r="BP421" s="392"/>
      <c r="BQ421" s="392"/>
      <c r="BR421" s="392"/>
      <c r="BS421" s="392"/>
      <c r="BT421" s="392"/>
      <c r="BU421" s="392"/>
      <c r="BV421" s="392"/>
      <c r="BW421" s="393"/>
      <c r="BX421" s="393"/>
      <c r="BY421" s="393"/>
      <c r="BZ421" s="393"/>
      <c r="CA421" s="393"/>
      <c r="CB421" s="393"/>
      <c r="CC421" s="393"/>
      <c r="CD421" s="393"/>
      <c r="CE421" s="393"/>
      <c r="CF421" s="393"/>
      <c r="CG421" s="393"/>
      <c r="CH421" s="393"/>
      <c r="CI421" s="393"/>
      <c r="CJ421" s="393"/>
      <c r="CK421" s="393"/>
      <c r="CL421" s="393"/>
      <c r="CM421" s="393"/>
      <c r="CN421" s="393"/>
      <c r="CO421" s="393"/>
      <c r="CP421" s="393"/>
      <c r="CQ421" s="393"/>
      <c r="CR421" s="393"/>
      <c r="CS421" s="393"/>
      <c r="CT421" s="393"/>
      <c r="CU421" s="393"/>
      <c r="CV421" s="393"/>
      <c r="CW421" s="393"/>
      <c r="CX421" s="393"/>
      <c r="CY421" s="393"/>
      <c r="CZ421" s="393"/>
    </row>
    <row r="422" s="397" customFormat="true" ht="25.15" customHeight="true" x14ac:dyDescent="0.2">
      <c r="B422" s="1041"/>
      <c r="C422" s="1166" t="s">
        <v>404</v>
      </c>
      <c r="D422" s="1155"/>
      <c r="E422" s="801">
        <v>0.37105469098501753</v>
      </c>
      <c r="F422" s="670"/>
      <c r="G422" s="670"/>
      <c r="H422" s="1166" t="s">
        <v>333</v>
      </c>
      <c r="I422" s="1155"/>
      <c r="J422" s="802">
        <v>-0.35595817379090339</v>
      </c>
      <c r="K422" s="670"/>
      <c r="L422" s="670"/>
      <c r="M422" s="1166" t="s">
        <v>325</v>
      </c>
      <c r="N422" s="1155"/>
      <c r="O422" s="803">
        <v>0.36998268731980111</v>
      </c>
      <c r="P422" s="670"/>
      <c r="Q422" s="670"/>
      <c r="W422" s="390"/>
      <c r="X422" s="390"/>
      <c r="Y422" s="390"/>
      <c r="Z422" s="390"/>
      <c r="AA422" s="390"/>
      <c r="AB422" s="390"/>
      <c r="AC422" s="390"/>
      <c r="AD422" s="390"/>
      <c r="AE422" s="390"/>
      <c r="AF422" s="390"/>
      <c r="AG422" s="390"/>
      <c r="AH422" s="390"/>
      <c r="AI422" s="390"/>
      <c r="AJ422" s="390"/>
      <c r="AK422" s="390"/>
      <c r="AL422" s="390"/>
      <c r="AM422" s="390"/>
      <c r="AN422" s="390"/>
      <c r="AO422" s="390"/>
      <c r="AP422" s="390"/>
      <c r="AQ422" s="390"/>
      <c r="AR422" s="390"/>
      <c r="AS422" s="390"/>
      <c r="AT422" s="390"/>
      <c r="AU422" s="390"/>
      <c r="AV422" s="390"/>
      <c r="AW422" s="390"/>
      <c r="AX422" s="390"/>
      <c r="AY422" s="390"/>
      <c r="AZ422" s="390"/>
      <c r="BA422" s="392"/>
      <c r="BB422" s="469"/>
      <c r="BC422" s="392"/>
      <c r="BD422" s="392"/>
      <c r="BE422" s="392"/>
      <c r="BF422" s="392"/>
      <c r="BG422" s="392"/>
      <c r="BH422" s="392"/>
      <c r="BI422" s="392"/>
      <c r="BJ422" s="392"/>
      <c r="BK422" s="392"/>
      <c r="BL422" s="392"/>
      <c r="BM422" s="392"/>
      <c r="BN422" s="392"/>
      <c r="BO422" s="392"/>
      <c r="BP422" s="392"/>
      <c r="BQ422" s="392"/>
      <c r="BR422" s="392"/>
      <c r="BS422" s="392"/>
      <c r="BT422" s="392"/>
      <c r="BU422" s="392"/>
      <c r="BV422" s="392"/>
      <c r="BW422" s="393"/>
      <c r="BX422" s="393"/>
      <c r="BY422" s="393"/>
      <c r="BZ422" s="393"/>
      <c r="CA422" s="393"/>
      <c r="CB422" s="393"/>
      <c r="CC422" s="393"/>
      <c r="CD422" s="393"/>
      <c r="CE422" s="393"/>
      <c r="CF422" s="393"/>
      <c r="CG422" s="393"/>
      <c r="CH422" s="393"/>
      <c r="CI422" s="393"/>
      <c r="CJ422" s="393"/>
      <c r="CK422" s="393"/>
      <c r="CL422" s="393"/>
      <c r="CM422" s="393"/>
      <c r="CN422" s="393"/>
      <c r="CO422" s="393"/>
      <c r="CP422" s="393"/>
      <c r="CQ422" s="393"/>
      <c r="CR422" s="393"/>
      <c r="CS422" s="393"/>
      <c r="CT422" s="393"/>
      <c r="CU422" s="393"/>
      <c r="CV422" s="393"/>
      <c r="CW422" s="393"/>
      <c r="CX422" s="393"/>
      <c r="CY422" s="393"/>
      <c r="CZ422" s="393"/>
    </row>
    <row r="423" s="397" customFormat="true" ht="25.15" customHeight="true" x14ac:dyDescent="0.2">
      <c r="B423" s="1041"/>
      <c r="C423" s="1166" t="s">
        <v>333</v>
      </c>
      <c r="D423" s="1155"/>
      <c r="E423" s="801">
        <v>-0.36187498016365638</v>
      </c>
      <c r="F423" s="670"/>
      <c r="G423" s="670"/>
      <c r="H423" s="1166" t="s">
        <v>332</v>
      </c>
      <c r="I423" s="1155"/>
      <c r="J423" s="802">
        <v>-0.34890853683126882</v>
      </c>
      <c r="K423" s="670"/>
      <c r="L423" s="670"/>
      <c r="M423" s="1166" t="s">
        <v>333</v>
      </c>
      <c r="N423" s="1155"/>
      <c r="O423" s="803">
        <v>-0.36844464830925194</v>
      </c>
      <c r="P423" s="670"/>
      <c r="Q423" s="670"/>
      <c r="W423" s="390"/>
      <c r="X423" s="390"/>
      <c r="Y423" s="390"/>
      <c r="Z423" s="390"/>
      <c r="AA423" s="390"/>
      <c r="AB423" s="390"/>
      <c r="AC423" s="390"/>
      <c r="AD423" s="390"/>
      <c r="AE423" s="390"/>
      <c r="AF423" s="390"/>
      <c r="AG423" s="390"/>
      <c r="AH423" s="390"/>
      <c r="AI423" s="390"/>
      <c r="AJ423" s="390"/>
      <c r="AK423" s="390"/>
      <c r="AL423" s="390"/>
      <c r="AM423" s="390"/>
      <c r="AN423" s="390"/>
      <c r="AO423" s="390"/>
      <c r="AP423" s="390"/>
      <c r="AQ423" s="390"/>
      <c r="AR423" s="390"/>
      <c r="AS423" s="390"/>
      <c r="AT423" s="390"/>
      <c r="AU423" s="390"/>
      <c r="AV423" s="390"/>
      <c r="AW423" s="390"/>
      <c r="AX423" s="390"/>
      <c r="AY423" s="390"/>
      <c r="AZ423" s="390"/>
      <c r="BA423" s="392"/>
      <c r="BB423" s="469"/>
      <c r="BC423" s="392"/>
      <c r="BD423" s="392"/>
      <c r="BE423" s="392"/>
      <c r="BF423" s="392"/>
      <c r="BG423" s="392"/>
      <c r="BH423" s="392"/>
      <c r="BI423" s="392"/>
      <c r="BJ423" s="392"/>
      <c r="BK423" s="392"/>
      <c r="BL423" s="392"/>
      <c r="BM423" s="392"/>
      <c r="BN423" s="392"/>
      <c r="BO423" s="392"/>
      <c r="BP423" s="392"/>
      <c r="BQ423" s="392"/>
      <c r="BR423" s="392"/>
      <c r="BS423" s="392"/>
      <c r="BT423" s="392"/>
      <c r="BU423" s="392"/>
      <c r="BV423" s="392"/>
      <c r="BW423" s="393"/>
      <c r="BX423" s="393"/>
      <c r="BY423" s="393"/>
      <c r="BZ423" s="393"/>
      <c r="CA423" s="393"/>
      <c r="CB423" s="393"/>
      <c r="CC423" s="393"/>
      <c r="CD423" s="393"/>
      <c r="CE423" s="393"/>
      <c r="CF423" s="393"/>
      <c r="CG423" s="393"/>
      <c r="CH423" s="393"/>
      <c r="CI423" s="393"/>
      <c r="CJ423" s="393"/>
      <c r="CK423" s="393"/>
      <c r="CL423" s="393"/>
      <c r="CM423" s="393"/>
      <c r="CN423" s="393"/>
      <c r="CO423" s="393"/>
      <c r="CP423" s="393"/>
      <c r="CQ423" s="393"/>
      <c r="CR423" s="393"/>
      <c r="CS423" s="393"/>
      <c r="CT423" s="393"/>
      <c r="CU423" s="393"/>
      <c r="CV423" s="393"/>
      <c r="CW423" s="393"/>
      <c r="CX423" s="393"/>
      <c r="CY423" s="393"/>
      <c r="CZ423" s="393"/>
    </row>
    <row r="424" s="397" customFormat="true" ht="25.15" customHeight="true" x14ac:dyDescent="0.2">
      <c r="B424" s="1041"/>
      <c r="C424" s="1166" t="s">
        <v>405</v>
      </c>
      <c r="D424" s="1155"/>
      <c r="E424" s="801">
        <v>0.31964599235244856</v>
      </c>
      <c r="F424" s="670"/>
      <c r="G424" s="670"/>
      <c r="H424" s="1166" t="s">
        <v>405</v>
      </c>
      <c r="I424" s="1155"/>
      <c r="J424" s="802">
        <v>0.27641475690495226</v>
      </c>
      <c r="K424" s="670"/>
      <c r="L424" s="670"/>
      <c r="M424" s="1166" t="s">
        <v>405</v>
      </c>
      <c r="N424" s="1155"/>
      <c r="O424" s="803">
        <v>0.36537502577394015</v>
      </c>
      <c r="P424" s="670"/>
      <c r="Q424" s="670"/>
      <c r="W424" s="390"/>
      <c r="X424" s="390"/>
      <c r="Y424" s="390"/>
      <c r="Z424" s="390"/>
      <c r="AA424" s="390"/>
      <c r="AB424" s="390"/>
      <c r="AC424" s="390"/>
      <c r="AD424" s="390"/>
      <c r="AE424" s="390"/>
      <c r="AF424" s="390"/>
      <c r="AG424" s="390"/>
      <c r="AH424" s="390"/>
      <c r="AI424" s="390"/>
      <c r="AJ424" s="390"/>
      <c r="AK424" s="390"/>
      <c r="AL424" s="390"/>
      <c r="AM424" s="390"/>
      <c r="AN424" s="390"/>
      <c r="AO424" s="390"/>
      <c r="AP424" s="390"/>
      <c r="AQ424" s="390"/>
      <c r="AR424" s="390"/>
      <c r="AS424" s="390"/>
      <c r="AT424" s="390"/>
      <c r="AU424" s="390"/>
      <c r="AV424" s="390"/>
      <c r="AW424" s="390"/>
      <c r="AX424" s="390"/>
      <c r="AY424" s="390"/>
      <c r="AZ424" s="390"/>
      <c r="BA424" s="392"/>
      <c r="BB424" s="469"/>
      <c r="BC424" s="392"/>
      <c r="BD424" s="392"/>
      <c r="BE424" s="392"/>
      <c r="BF424" s="392"/>
      <c r="BG424" s="392"/>
      <c r="BH424" s="392"/>
      <c r="BI424" s="392"/>
      <c r="BJ424" s="392"/>
      <c r="BK424" s="392"/>
      <c r="BL424" s="392"/>
      <c r="BM424" s="392"/>
      <c r="BN424" s="392"/>
      <c r="BO424" s="392"/>
      <c r="BP424" s="392"/>
      <c r="BQ424" s="392"/>
      <c r="BR424" s="392"/>
      <c r="BS424" s="392"/>
      <c r="BT424" s="392"/>
      <c r="BU424" s="392"/>
      <c r="BV424" s="392"/>
      <c r="BW424" s="393"/>
      <c r="BX424" s="393"/>
      <c r="BY424" s="393"/>
      <c r="BZ424" s="393"/>
      <c r="CA424" s="393"/>
      <c r="CB424" s="393"/>
      <c r="CC424" s="393"/>
      <c r="CD424" s="393"/>
      <c r="CE424" s="393"/>
      <c r="CF424" s="393"/>
      <c r="CG424" s="393"/>
      <c r="CH424" s="393"/>
      <c r="CI424" s="393"/>
      <c r="CJ424" s="393"/>
      <c r="CK424" s="393"/>
      <c r="CL424" s="393"/>
      <c r="CM424" s="393"/>
      <c r="CN424" s="393"/>
      <c r="CO424" s="393"/>
      <c r="CP424" s="393"/>
      <c r="CQ424" s="393"/>
      <c r="CR424" s="393"/>
      <c r="CS424" s="393"/>
      <c r="CT424" s="393"/>
      <c r="CU424" s="393"/>
      <c r="CV424" s="393"/>
      <c r="CW424" s="393"/>
      <c r="CX424" s="393"/>
      <c r="CY424" s="393"/>
      <c r="CZ424" s="393"/>
    </row>
    <row r="425" s="397" customFormat="true" ht="25.15" customHeight="true" x14ac:dyDescent="0.2">
      <c r="B425" s="1041"/>
      <c r="C425" s="1166" t="s">
        <v>406</v>
      </c>
      <c r="D425" s="1155"/>
      <c r="E425" s="801">
        <v>0.22588152580773985</v>
      </c>
      <c r="F425" s="670"/>
      <c r="G425" s="670"/>
      <c r="H425" s="1166" t="s">
        <v>407</v>
      </c>
      <c r="I425" s="1155"/>
      <c r="J425" s="802">
        <v>-0.26708820103081438</v>
      </c>
      <c r="K425" s="670"/>
      <c r="L425" s="670"/>
      <c r="M425" s="1166" t="s">
        <v>406</v>
      </c>
      <c r="N425" s="1155"/>
      <c r="O425" s="803">
        <v>0.28383106669474711</v>
      </c>
      <c r="P425" s="670"/>
      <c r="Q425" s="670"/>
      <c r="W425" s="390"/>
      <c r="X425" s="390"/>
      <c r="Y425" s="390"/>
      <c r="Z425" s="390"/>
      <c r="AA425" s="390"/>
      <c r="AB425" s="390"/>
      <c r="AC425" s="390"/>
      <c r="AD425" s="390"/>
      <c r="AE425" s="390"/>
      <c r="AF425" s="390"/>
      <c r="AG425" s="390"/>
      <c r="AH425" s="390"/>
      <c r="AI425" s="390"/>
      <c r="AJ425" s="390"/>
      <c r="AK425" s="390"/>
      <c r="AL425" s="390"/>
      <c r="AM425" s="390"/>
      <c r="AN425" s="390"/>
      <c r="AO425" s="390"/>
      <c r="AP425" s="390"/>
      <c r="AQ425" s="390"/>
      <c r="AR425" s="390"/>
      <c r="AS425" s="390"/>
      <c r="AT425" s="390"/>
      <c r="AU425" s="390"/>
      <c r="AV425" s="390"/>
      <c r="AW425" s="390"/>
      <c r="AX425" s="390"/>
      <c r="AY425" s="390"/>
      <c r="AZ425" s="390"/>
      <c r="BA425" s="392"/>
      <c r="BB425" s="469"/>
      <c r="BC425" s="392"/>
      <c r="BD425" s="392"/>
      <c r="BE425" s="392"/>
      <c r="BF425" s="392"/>
      <c r="BG425" s="392"/>
      <c r="BH425" s="392"/>
      <c r="BI425" s="392"/>
      <c r="BJ425" s="392"/>
      <c r="BK425" s="392"/>
      <c r="BL425" s="392"/>
      <c r="BM425" s="392"/>
      <c r="BN425" s="392"/>
      <c r="BO425" s="392"/>
      <c r="BP425" s="392"/>
      <c r="BQ425" s="392"/>
      <c r="BR425" s="392"/>
      <c r="BS425" s="392"/>
      <c r="BT425" s="392"/>
      <c r="BU425" s="392"/>
      <c r="BV425" s="392"/>
      <c r="BW425" s="393"/>
      <c r="BX425" s="393"/>
      <c r="BY425" s="393"/>
      <c r="BZ425" s="393"/>
      <c r="CA425" s="393"/>
      <c r="CB425" s="393"/>
      <c r="CC425" s="393"/>
      <c r="CD425" s="393"/>
      <c r="CE425" s="393"/>
      <c r="CF425" s="393"/>
      <c r="CG425" s="393"/>
      <c r="CH425" s="393"/>
      <c r="CI425" s="393"/>
      <c r="CJ425" s="393"/>
      <c r="CK425" s="393"/>
      <c r="CL425" s="393"/>
      <c r="CM425" s="393"/>
      <c r="CN425" s="393"/>
      <c r="CO425" s="393"/>
      <c r="CP425" s="393"/>
      <c r="CQ425" s="393"/>
      <c r="CR425" s="393"/>
      <c r="CS425" s="393"/>
      <c r="CT425" s="393"/>
      <c r="CU425" s="393"/>
      <c r="CV425" s="393"/>
      <c r="CW425" s="393"/>
      <c r="CX425" s="393"/>
      <c r="CY425" s="393"/>
      <c r="CZ425" s="393"/>
    </row>
    <row r="426" s="397" customFormat="true" ht="25.15" customHeight="true" x14ac:dyDescent="0.2">
      <c r="B426" s="1041"/>
      <c r="C426" s="1166" t="s">
        <v>343</v>
      </c>
      <c r="D426" s="1155"/>
      <c r="E426" s="801">
        <v>-0.18585957070234291</v>
      </c>
      <c r="F426" s="670"/>
      <c r="G426" s="670"/>
      <c r="H426" s="1166" t="s">
        <v>343</v>
      </c>
      <c r="I426" s="1155"/>
      <c r="J426" s="802">
        <v>-0.20664466183802921</v>
      </c>
      <c r="K426" s="670"/>
      <c r="L426" s="670"/>
      <c r="M426" s="1166" t="s">
        <v>408</v>
      </c>
      <c r="N426" s="1155"/>
      <c r="O426" s="803">
        <v>0.26068559295743665</v>
      </c>
      <c r="P426" s="670"/>
      <c r="Q426" s="670"/>
      <c r="W426" s="390"/>
      <c r="X426" s="390"/>
      <c r="Y426" s="390"/>
      <c r="Z426" s="390"/>
      <c r="AA426" s="390"/>
      <c r="AB426" s="390"/>
      <c r="AC426" s="390"/>
      <c r="AD426" s="390"/>
      <c r="AE426" s="390"/>
      <c r="AF426" s="390"/>
      <c r="AG426" s="390"/>
      <c r="AH426" s="390"/>
      <c r="AI426" s="390"/>
      <c r="AJ426" s="390"/>
      <c r="AK426" s="390"/>
      <c r="AL426" s="390"/>
      <c r="AM426" s="390"/>
      <c r="AN426" s="390"/>
      <c r="AO426" s="390"/>
      <c r="AP426" s="390"/>
      <c r="AQ426" s="390"/>
      <c r="AR426" s="390"/>
      <c r="AS426" s="390"/>
      <c r="AT426" s="390"/>
      <c r="AU426" s="390"/>
      <c r="AV426" s="390"/>
      <c r="AW426" s="390"/>
      <c r="AX426" s="390"/>
      <c r="AY426" s="390"/>
      <c r="AZ426" s="390"/>
      <c r="BA426" s="392"/>
      <c r="BB426" s="469"/>
      <c r="BC426" s="392"/>
      <c r="BD426" s="392"/>
      <c r="BE426" s="392"/>
      <c r="BF426" s="392"/>
      <c r="BG426" s="392"/>
      <c r="BH426" s="392"/>
      <c r="BI426" s="392"/>
      <c r="BJ426" s="392"/>
      <c r="BK426" s="392"/>
      <c r="BL426" s="392"/>
      <c r="BM426" s="392"/>
      <c r="BN426" s="392"/>
      <c r="BO426" s="392"/>
      <c r="BP426" s="392"/>
      <c r="BQ426" s="392"/>
      <c r="BR426" s="392"/>
      <c r="BS426" s="392"/>
      <c r="BT426" s="392"/>
      <c r="BU426" s="392"/>
      <c r="BV426" s="392"/>
      <c r="BW426" s="393"/>
      <c r="BX426" s="393"/>
      <c r="BY426" s="393"/>
      <c r="BZ426" s="393"/>
      <c r="CA426" s="393"/>
      <c r="CB426" s="393"/>
      <c r="CC426" s="393"/>
      <c r="CD426" s="393"/>
      <c r="CE426" s="393"/>
      <c r="CF426" s="393"/>
      <c r="CG426" s="393"/>
      <c r="CH426" s="393"/>
      <c r="CI426" s="393"/>
      <c r="CJ426" s="393"/>
      <c r="CK426" s="393"/>
      <c r="CL426" s="393"/>
      <c r="CM426" s="393"/>
      <c r="CN426" s="393"/>
      <c r="CO426" s="393"/>
      <c r="CP426" s="393"/>
      <c r="CQ426" s="393"/>
      <c r="CR426" s="393"/>
      <c r="CS426" s="393"/>
      <c r="CT426" s="393"/>
      <c r="CU426" s="393"/>
      <c r="CV426" s="393"/>
      <c r="CW426" s="393"/>
      <c r="CX426" s="393"/>
      <c r="CY426" s="393"/>
      <c r="CZ426" s="393"/>
    </row>
    <row r="427" s="397" customFormat="true" ht="25.15" customHeight="true" x14ac:dyDescent="0.2">
      <c r="B427" s="1041"/>
      <c r="C427" s="1166" t="s">
        <v>409</v>
      </c>
      <c r="D427" s="1155"/>
      <c r="E427" s="801">
        <v>-0.17831387756097108</v>
      </c>
      <c r="F427" s="670"/>
      <c r="G427" s="670"/>
      <c r="H427" s="1166" t="s">
        <v>410</v>
      </c>
      <c r="I427" s="1155"/>
      <c r="J427" s="802">
        <v>0.1862957922668616</v>
      </c>
      <c r="K427" s="670"/>
      <c r="L427" s="670"/>
      <c r="M427" s="1166" t="s">
        <v>407</v>
      </c>
      <c r="N427" s="1155"/>
      <c r="O427" s="803">
        <v>-0.20039087949407475</v>
      </c>
      <c r="P427" s="670"/>
      <c r="Q427" s="670"/>
      <c r="W427" s="390"/>
      <c r="X427" s="390"/>
      <c r="Y427" s="390"/>
      <c r="Z427" s="390"/>
      <c r="AA427" s="390"/>
      <c r="AB427" s="390"/>
      <c r="AC427" s="390"/>
      <c r="AD427" s="390"/>
      <c r="AE427" s="390"/>
      <c r="AF427" s="390"/>
      <c r="AG427" s="390"/>
      <c r="AH427" s="390"/>
      <c r="AI427" s="390"/>
      <c r="AJ427" s="390"/>
      <c r="AK427" s="390"/>
      <c r="AL427" s="390"/>
      <c r="AM427" s="390"/>
      <c r="AN427" s="390"/>
      <c r="AO427" s="390"/>
      <c r="AP427" s="390"/>
      <c r="AQ427" s="390"/>
      <c r="AR427" s="390"/>
      <c r="AS427" s="390"/>
      <c r="AT427" s="390"/>
      <c r="AU427" s="390"/>
      <c r="AV427" s="390"/>
      <c r="AW427" s="390"/>
      <c r="AX427" s="390"/>
      <c r="AY427" s="390"/>
      <c r="AZ427" s="390"/>
      <c r="BA427" s="392"/>
      <c r="BB427" s="469"/>
      <c r="BC427" s="392"/>
      <c r="BD427" s="392"/>
      <c r="BE427" s="392"/>
      <c r="BF427" s="392"/>
      <c r="BG427" s="392"/>
      <c r="BH427" s="392"/>
      <c r="BI427" s="392"/>
      <c r="BJ427" s="392"/>
      <c r="BK427" s="392"/>
      <c r="BL427" s="392"/>
      <c r="BM427" s="392"/>
      <c r="BN427" s="392"/>
      <c r="BO427" s="392"/>
      <c r="BP427" s="392"/>
      <c r="BQ427" s="392"/>
      <c r="BR427" s="392"/>
      <c r="BS427" s="392"/>
      <c r="BT427" s="392"/>
      <c r="BU427" s="392"/>
      <c r="BV427" s="392"/>
      <c r="BW427" s="393"/>
      <c r="BX427" s="393"/>
      <c r="BY427" s="393"/>
      <c r="BZ427" s="393"/>
      <c r="CA427" s="393"/>
      <c r="CB427" s="393"/>
      <c r="CC427" s="393"/>
      <c r="CD427" s="393"/>
      <c r="CE427" s="393"/>
      <c r="CF427" s="393"/>
      <c r="CG427" s="393"/>
      <c r="CH427" s="393"/>
      <c r="CI427" s="393"/>
      <c r="CJ427" s="393"/>
      <c r="CK427" s="393"/>
      <c r="CL427" s="393"/>
      <c r="CM427" s="393"/>
      <c r="CN427" s="393"/>
      <c r="CO427" s="393"/>
      <c r="CP427" s="393"/>
      <c r="CQ427" s="393"/>
      <c r="CR427" s="393"/>
      <c r="CS427" s="393"/>
      <c r="CT427" s="393"/>
      <c r="CU427" s="393"/>
      <c r="CV427" s="393"/>
      <c r="CW427" s="393"/>
      <c r="CX427" s="393"/>
      <c r="CY427" s="393"/>
      <c r="CZ427" s="393"/>
    </row>
    <row r="428" s="397" customFormat="true" ht="25.15" customHeight="true" x14ac:dyDescent="0.2">
      <c r="B428" s="1041"/>
      <c r="C428" s="1166" t="s">
        <v>410</v>
      </c>
      <c r="D428" s="1155"/>
      <c r="E428" s="801">
        <v>0.15894600963512395</v>
      </c>
      <c r="F428" s="670"/>
      <c r="G428" s="670"/>
      <c r="H428" s="1166" t="s">
        <v>406</v>
      </c>
      <c r="I428" s="1155"/>
      <c r="J428" s="802">
        <v>0.16873832194375638</v>
      </c>
      <c r="K428" s="670"/>
      <c r="L428" s="670"/>
      <c r="M428" s="1166" t="s">
        <v>409</v>
      </c>
      <c r="N428" s="1155"/>
      <c r="O428" s="803">
        <v>-0.19518688379842186</v>
      </c>
      <c r="P428" s="670"/>
      <c r="Q428" s="670"/>
      <c r="W428" s="390"/>
      <c r="X428" s="390"/>
      <c r="Y428" s="390"/>
      <c r="Z428" s="390"/>
      <c r="AA428" s="390"/>
      <c r="AB428" s="390"/>
      <c r="AC428" s="390"/>
      <c r="AD428" s="390"/>
      <c r="AE428" s="390"/>
      <c r="AF428" s="390"/>
      <c r="AG428" s="390"/>
      <c r="AH428" s="390"/>
      <c r="AI428" s="390"/>
      <c r="AJ428" s="390"/>
      <c r="AK428" s="390"/>
      <c r="AL428" s="390"/>
      <c r="AM428" s="390"/>
      <c r="AN428" s="390"/>
      <c r="AO428" s="390"/>
      <c r="AP428" s="390"/>
      <c r="AQ428" s="390"/>
      <c r="AR428" s="390"/>
      <c r="AS428" s="390"/>
      <c r="AT428" s="390"/>
      <c r="AU428" s="390"/>
      <c r="AV428" s="390"/>
      <c r="AW428" s="390"/>
      <c r="AX428" s="390"/>
      <c r="AY428" s="390"/>
      <c r="AZ428" s="390"/>
      <c r="BA428" s="392"/>
      <c r="BB428" s="469"/>
      <c r="BC428" s="392"/>
      <c r="BD428" s="392"/>
      <c r="BE428" s="392"/>
      <c r="BF428" s="392"/>
      <c r="BG428" s="392"/>
      <c r="BH428" s="392"/>
      <c r="BI428" s="392"/>
      <c r="BJ428" s="392"/>
      <c r="BK428" s="392"/>
      <c r="BL428" s="392"/>
      <c r="BM428" s="392"/>
      <c r="BN428" s="392"/>
      <c r="BO428" s="392"/>
      <c r="BP428" s="392"/>
      <c r="BQ428" s="392"/>
      <c r="BR428" s="392"/>
      <c r="BS428" s="392"/>
      <c r="BT428" s="392"/>
      <c r="BU428" s="392"/>
      <c r="BV428" s="392"/>
      <c r="BW428" s="393"/>
      <c r="BX428" s="393"/>
      <c r="BY428" s="393"/>
      <c r="BZ428" s="393"/>
      <c r="CA428" s="393"/>
      <c r="CB428" s="393"/>
      <c r="CC428" s="393"/>
      <c r="CD428" s="393"/>
      <c r="CE428" s="393"/>
      <c r="CF428" s="393"/>
      <c r="CG428" s="393"/>
      <c r="CH428" s="393"/>
      <c r="CI428" s="393"/>
      <c r="CJ428" s="393"/>
      <c r="CK428" s="393"/>
      <c r="CL428" s="393"/>
      <c r="CM428" s="393"/>
      <c r="CN428" s="393"/>
      <c r="CO428" s="393"/>
      <c r="CP428" s="393"/>
      <c r="CQ428" s="393"/>
      <c r="CR428" s="393"/>
      <c r="CS428" s="393"/>
      <c r="CT428" s="393"/>
      <c r="CU428" s="393"/>
      <c r="CV428" s="393"/>
      <c r="CW428" s="393"/>
      <c r="CX428" s="393"/>
      <c r="CY428" s="393"/>
      <c r="CZ428" s="393"/>
    </row>
    <row r="429" s="397" customFormat="true" ht="25.15" customHeight="true" x14ac:dyDescent="0.2">
      <c r="B429" s="1041"/>
      <c r="C429" s="1166" t="s">
        <v>411</v>
      </c>
      <c r="D429" s="1155"/>
      <c r="E429" s="801">
        <v>-0.14669379748807959</v>
      </c>
      <c r="F429" s="670"/>
      <c r="G429" s="670"/>
      <c r="H429" s="1166" t="s">
        <v>342</v>
      </c>
      <c r="I429" s="1155"/>
      <c r="J429" s="802">
        <v>-0.16157125364141234</v>
      </c>
      <c r="K429" s="670"/>
      <c r="L429" s="670"/>
      <c r="M429" s="1166" t="s">
        <v>411</v>
      </c>
      <c r="N429" s="1155"/>
      <c r="O429" s="803">
        <v>-0.17195656363812001</v>
      </c>
      <c r="P429" s="670"/>
      <c r="Q429" s="670"/>
      <c r="W429" s="390"/>
      <c r="X429" s="390"/>
      <c r="Y429" s="390"/>
      <c r="Z429" s="390"/>
      <c r="AA429" s="390"/>
      <c r="AB429" s="390"/>
      <c r="AC429" s="390"/>
      <c r="AD429" s="390"/>
      <c r="AE429" s="390"/>
      <c r="AF429" s="390"/>
      <c r="AG429" s="390"/>
      <c r="AH429" s="390"/>
      <c r="AI429" s="390"/>
      <c r="AJ429" s="390"/>
      <c r="AK429" s="390"/>
      <c r="AL429" s="390"/>
      <c r="AM429" s="390"/>
      <c r="AN429" s="390"/>
      <c r="AO429" s="390"/>
      <c r="AP429" s="390"/>
      <c r="AQ429" s="390"/>
      <c r="AR429" s="390"/>
      <c r="AS429" s="390"/>
      <c r="AT429" s="390"/>
      <c r="AU429" s="390"/>
      <c r="AV429" s="390"/>
      <c r="AW429" s="390"/>
      <c r="AX429" s="390"/>
      <c r="AY429" s="390"/>
      <c r="AZ429" s="390"/>
      <c r="BA429" s="392"/>
      <c r="BB429" s="469"/>
      <c r="BC429" s="392"/>
      <c r="BD429" s="392"/>
      <c r="BE429" s="392"/>
      <c r="BF429" s="392"/>
      <c r="BG429" s="392"/>
      <c r="BH429" s="392"/>
      <c r="BI429" s="392"/>
      <c r="BJ429" s="392"/>
      <c r="BK429" s="392"/>
      <c r="BL429" s="392"/>
      <c r="BM429" s="392"/>
      <c r="BN429" s="392"/>
      <c r="BO429" s="392"/>
      <c r="BP429" s="392"/>
      <c r="BQ429" s="392"/>
      <c r="BR429" s="392"/>
      <c r="BS429" s="392"/>
      <c r="BT429" s="392"/>
      <c r="BU429" s="392"/>
      <c r="BV429" s="392"/>
      <c r="BW429" s="393"/>
      <c r="BX429" s="393"/>
      <c r="BY429" s="393"/>
      <c r="BZ429" s="393"/>
      <c r="CA429" s="393"/>
      <c r="CB429" s="393"/>
      <c r="CC429" s="393"/>
      <c r="CD429" s="393"/>
      <c r="CE429" s="393"/>
      <c r="CF429" s="393"/>
      <c r="CG429" s="393"/>
      <c r="CH429" s="393"/>
      <c r="CI429" s="393"/>
      <c r="CJ429" s="393"/>
      <c r="CK429" s="393"/>
      <c r="CL429" s="393"/>
      <c r="CM429" s="393"/>
      <c r="CN429" s="393"/>
      <c r="CO429" s="393"/>
      <c r="CP429" s="393"/>
      <c r="CQ429" s="393"/>
      <c r="CR429" s="393"/>
      <c r="CS429" s="393"/>
      <c r="CT429" s="393"/>
      <c r="CU429" s="393"/>
      <c r="CV429" s="393"/>
      <c r="CW429" s="393"/>
      <c r="CX429" s="393"/>
      <c r="CY429" s="393"/>
      <c r="CZ429" s="393"/>
    </row>
    <row r="430" s="397" customFormat="true" ht="25.15" customHeight="true" x14ac:dyDescent="0.2">
      <c r="B430" s="1041"/>
      <c r="C430" s="1166" t="s">
        <v>408</v>
      </c>
      <c r="D430" s="1155"/>
      <c r="E430" s="801">
        <v>0.12819224835889112</v>
      </c>
      <c r="F430" s="670"/>
      <c r="G430" s="670"/>
      <c r="H430" s="1166" t="s">
        <v>409</v>
      </c>
      <c r="I430" s="1155"/>
      <c r="J430" s="802">
        <v>-0.15335794016792648</v>
      </c>
      <c r="K430" s="670"/>
      <c r="L430" s="670"/>
      <c r="M430" s="1166" t="s">
        <v>412</v>
      </c>
      <c r="N430" s="1155"/>
      <c r="O430" s="803">
        <v>0.14862808551111939</v>
      </c>
      <c r="P430" s="670"/>
      <c r="Q430" s="670"/>
      <c r="W430" s="390"/>
      <c r="X430" s="390"/>
      <c r="Y430" s="390"/>
      <c r="Z430" s="390"/>
      <c r="AA430" s="390"/>
      <c r="AB430" s="390"/>
      <c r="AC430" s="390"/>
      <c r="AD430" s="390"/>
      <c r="AE430" s="390"/>
      <c r="AF430" s="390"/>
      <c r="AG430" s="390"/>
      <c r="AH430" s="390"/>
      <c r="AI430" s="390"/>
      <c r="AJ430" s="390"/>
      <c r="AK430" s="390"/>
      <c r="AL430" s="390"/>
      <c r="AM430" s="390"/>
      <c r="AN430" s="390"/>
      <c r="AO430" s="390"/>
      <c r="AP430" s="390"/>
      <c r="AQ430" s="390"/>
      <c r="AR430" s="390"/>
      <c r="AS430" s="390"/>
      <c r="AT430" s="390"/>
      <c r="AU430" s="390"/>
      <c r="AV430" s="390"/>
      <c r="AW430" s="390"/>
      <c r="AX430" s="390"/>
      <c r="AY430" s="390"/>
      <c r="AZ430" s="390"/>
      <c r="BA430" s="392"/>
      <c r="BB430" s="469"/>
      <c r="BC430" s="392"/>
      <c r="BD430" s="392"/>
      <c r="BE430" s="392"/>
      <c r="BF430" s="392"/>
      <c r="BG430" s="392"/>
      <c r="BH430" s="392"/>
      <c r="BI430" s="392"/>
      <c r="BJ430" s="392"/>
      <c r="BK430" s="392"/>
      <c r="BL430" s="392"/>
      <c r="BM430" s="392"/>
      <c r="BN430" s="392"/>
      <c r="BO430" s="392"/>
      <c r="BP430" s="392"/>
      <c r="BQ430" s="392"/>
      <c r="BR430" s="392"/>
      <c r="BS430" s="392"/>
      <c r="BT430" s="392"/>
      <c r="BU430" s="392"/>
      <c r="BV430" s="392"/>
      <c r="BW430" s="393"/>
      <c r="BX430" s="393"/>
      <c r="BY430" s="393"/>
      <c r="BZ430" s="393"/>
      <c r="CA430" s="393"/>
      <c r="CB430" s="393"/>
      <c r="CC430" s="393"/>
      <c r="CD430" s="393"/>
      <c r="CE430" s="393"/>
      <c r="CF430" s="393"/>
      <c r="CG430" s="393"/>
      <c r="CH430" s="393"/>
      <c r="CI430" s="393"/>
      <c r="CJ430" s="393"/>
      <c r="CK430" s="393"/>
      <c r="CL430" s="393"/>
      <c r="CM430" s="393"/>
      <c r="CN430" s="393"/>
      <c r="CO430" s="393"/>
      <c r="CP430" s="393"/>
      <c r="CQ430" s="393"/>
      <c r="CR430" s="393"/>
      <c r="CS430" s="393"/>
      <c r="CT430" s="393"/>
      <c r="CU430" s="393"/>
      <c r="CV430" s="393"/>
      <c r="CW430" s="393"/>
      <c r="CX430" s="393"/>
      <c r="CY430" s="393"/>
      <c r="CZ430" s="393"/>
    </row>
    <row r="431" s="397" customFormat="true" ht="25.15" customHeight="true" x14ac:dyDescent="0.2">
      <c r="B431" s="1041"/>
      <c r="C431" s="1166" t="s">
        <v>413</v>
      </c>
      <c r="D431" s="1155"/>
      <c r="E431" s="801">
        <v>0.12052079306348058</v>
      </c>
      <c r="F431" s="670"/>
      <c r="G431" s="670"/>
      <c r="H431" s="1166" t="s">
        <v>414</v>
      </c>
      <c r="I431" s="1155"/>
      <c r="J431" s="802">
        <v>-0.13526246727410821</v>
      </c>
      <c r="K431" s="670"/>
      <c r="L431" s="670"/>
      <c r="M431" s="1166" t="s">
        <v>415</v>
      </c>
      <c r="N431" s="1155"/>
      <c r="O431" s="803">
        <v>0.14384149118092732</v>
      </c>
      <c r="P431" s="670"/>
      <c r="Q431" s="670"/>
      <c r="W431" s="390"/>
      <c r="X431" s="390"/>
      <c r="Y431" s="390"/>
      <c r="Z431" s="390"/>
      <c r="AA431" s="390"/>
      <c r="AB431" s="390"/>
      <c r="AC431" s="390"/>
      <c r="AD431" s="390"/>
      <c r="AE431" s="390"/>
      <c r="AF431" s="390"/>
      <c r="AG431" s="390"/>
      <c r="AH431" s="390"/>
      <c r="AI431" s="390"/>
      <c r="AJ431" s="390"/>
      <c r="AK431" s="390"/>
      <c r="AL431" s="390"/>
      <c r="AM431" s="390"/>
      <c r="AN431" s="390"/>
      <c r="AO431" s="390"/>
      <c r="AP431" s="390"/>
      <c r="AQ431" s="390"/>
      <c r="AR431" s="390"/>
      <c r="AS431" s="390"/>
      <c r="AT431" s="390"/>
      <c r="AU431" s="390"/>
      <c r="AV431" s="390"/>
      <c r="AW431" s="390"/>
      <c r="AX431" s="390"/>
      <c r="AY431" s="390"/>
      <c r="AZ431" s="390"/>
      <c r="BA431" s="392"/>
      <c r="BB431" s="469"/>
      <c r="BC431" s="392"/>
      <c r="BD431" s="392"/>
      <c r="BE431" s="392"/>
      <c r="BF431" s="392"/>
      <c r="BG431" s="392"/>
      <c r="BH431" s="392"/>
      <c r="BI431" s="392"/>
      <c r="BJ431" s="392"/>
      <c r="BK431" s="392"/>
      <c r="BL431" s="392"/>
      <c r="BM431" s="392"/>
      <c r="BN431" s="392"/>
      <c r="BO431" s="392"/>
      <c r="BP431" s="392"/>
      <c r="BQ431" s="392"/>
      <c r="BR431" s="392"/>
      <c r="BS431" s="392"/>
      <c r="BT431" s="392"/>
      <c r="BU431" s="392"/>
      <c r="BV431" s="392"/>
      <c r="BW431" s="393"/>
      <c r="BX431" s="393"/>
      <c r="BY431" s="393"/>
      <c r="BZ431" s="393"/>
      <c r="CA431" s="393"/>
      <c r="CB431" s="393"/>
      <c r="CC431" s="393"/>
      <c r="CD431" s="393"/>
      <c r="CE431" s="393"/>
      <c r="CF431" s="393"/>
      <c r="CG431" s="393"/>
      <c r="CH431" s="393"/>
      <c r="CI431" s="393"/>
      <c r="CJ431" s="393"/>
      <c r="CK431" s="393"/>
      <c r="CL431" s="393"/>
      <c r="CM431" s="393"/>
      <c r="CN431" s="393"/>
      <c r="CO431" s="393"/>
      <c r="CP431" s="393"/>
      <c r="CQ431" s="393"/>
      <c r="CR431" s="393"/>
      <c r="CS431" s="393"/>
      <c r="CT431" s="393"/>
      <c r="CU431" s="393"/>
      <c r="CV431" s="393"/>
      <c r="CW431" s="393"/>
      <c r="CX431" s="393"/>
      <c r="CY431" s="393"/>
      <c r="CZ431" s="393"/>
    </row>
    <row r="432" s="397" customFormat="true" ht="25.15" customHeight="true" x14ac:dyDescent="0.2">
      <c r="B432" s="1041"/>
      <c r="C432" s="1166" t="s">
        <v>342</v>
      </c>
      <c r="D432" s="1155"/>
      <c r="E432" s="801">
        <v>-0.11440140454752749</v>
      </c>
      <c r="F432" s="670"/>
      <c r="G432" s="670"/>
      <c r="H432" s="1166" t="s">
        <v>413</v>
      </c>
      <c r="I432" s="1155"/>
      <c r="J432" s="802">
        <v>0.12925818275310325</v>
      </c>
      <c r="K432" s="670"/>
      <c r="L432" s="670"/>
      <c r="M432" s="1166" t="s">
        <v>413</v>
      </c>
      <c r="N432" s="1155"/>
      <c r="O432" s="803">
        <v>0.13282102455624051</v>
      </c>
      <c r="P432" s="670"/>
      <c r="Q432" s="670"/>
      <c r="W432" s="390"/>
      <c r="X432" s="390"/>
      <c r="Y432" s="390"/>
      <c r="Z432" s="390"/>
      <c r="AA432" s="390"/>
      <c r="AB432" s="390"/>
      <c r="AC432" s="390"/>
      <c r="AD432" s="390"/>
      <c r="AE432" s="390"/>
      <c r="AF432" s="390"/>
      <c r="AG432" s="390"/>
      <c r="AH432" s="390"/>
      <c r="AI432" s="390"/>
      <c r="AJ432" s="390"/>
      <c r="AK432" s="390"/>
      <c r="AL432" s="390"/>
      <c r="AM432" s="390"/>
      <c r="AN432" s="390"/>
      <c r="AO432" s="390"/>
      <c r="AP432" s="390"/>
      <c r="AQ432" s="390"/>
      <c r="AR432" s="390"/>
      <c r="AS432" s="390"/>
      <c r="AT432" s="390"/>
      <c r="AU432" s="390"/>
      <c r="AV432" s="390"/>
      <c r="AW432" s="390"/>
      <c r="AX432" s="390"/>
      <c r="AY432" s="390"/>
      <c r="AZ432" s="390"/>
      <c r="BA432" s="392"/>
      <c r="BB432" s="469"/>
      <c r="BC432" s="392"/>
      <c r="BD432" s="392"/>
      <c r="BE432" s="392"/>
      <c r="BF432" s="392"/>
      <c r="BG432" s="392"/>
      <c r="BH432" s="392"/>
      <c r="BI432" s="392"/>
      <c r="BJ432" s="392"/>
      <c r="BK432" s="392"/>
      <c r="BL432" s="392"/>
      <c r="BM432" s="392"/>
      <c r="BN432" s="392"/>
      <c r="BO432" s="392"/>
      <c r="BP432" s="392"/>
      <c r="BQ432" s="392"/>
      <c r="BR432" s="392"/>
      <c r="BS432" s="392"/>
      <c r="BT432" s="392"/>
      <c r="BU432" s="392"/>
      <c r="BV432" s="392"/>
      <c r="BW432" s="393"/>
      <c r="BX432" s="393"/>
      <c r="BY432" s="393"/>
      <c r="BZ432" s="393"/>
      <c r="CA432" s="393"/>
      <c r="CB432" s="393"/>
      <c r="CC432" s="393"/>
      <c r="CD432" s="393"/>
      <c r="CE432" s="393"/>
      <c r="CF432" s="393"/>
      <c r="CG432" s="393"/>
      <c r="CH432" s="393"/>
      <c r="CI432" s="393"/>
      <c r="CJ432" s="393"/>
      <c r="CK432" s="393"/>
      <c r="CL432" s="393"/>
      <c r="CM432" s="393"/>
      <c r="CN432" s="393"/>
      <c r="CO432" s="393"/>
      <c r="CP432" s="393"/>
      <c r="CQ432" s="393"/>
      <c r="CR432" s="393"/>
      <c r="CS432" s="393"/>
      <c r="CT432" s="393"/>
      <c r="CU432" s="393"/>
      <c r="CV432" s="393"/>
      <c r="CW432" s="393"/>
      <c r="CX432" s="393"/>
      <c r="CY432" s="393"/>
      <c r="CZ432" s="393"/>
    </row>
    <row r="433" s="397" customFormat="true" ht="25.15" customHeight="true" x14ac:dyDescent="0.2">
      <c r="B433" s="1041"/>
      <c r="C433" s="1166" t="s">
        <v>412</v>
      </c>
      <c r="D433" s="1155"/>
      <c r="E433" s="801">
        <v>0.10972196709592988</v>
      </c>
      <c r="F433" s="670"/>
      <c r="G433" s="670"/>
      <c r="H433" s="1166" t="s">
        <v>416</v>
      </c>
      <c r="I433" s="1155"/>
      <c r="J433" s="802">
        <v>-0.12252969346206029</v>
      </c>
      <c r="K433" s="670"/>
      <c r="L433" s="670"/>
      <c r="M433" s="1166" t="s">
        <v>343</v>
      </c>
      <c r="N433" s="1155"/>
      <c r="O433" s="803">
        <v>-0.12801394054329343</v>
      </c>
      <c r="P433" s="670"/>
      <c r="Q433" s="670"/>
      <c r="W433" s="390"/>
      <c r="X433" s="390"/>
      <c r="Y433" s="390"/>
      <c r="Z433" s="390"/>
      <c r="AA433" s="390"/>
      <c r="AB433" s="390"/>
      <c r="AC433" s="390"/>
      <c r="AD433" s="390"/>
      <c r="AE433" s="390"/>
      <c r="AF433" s="390"/>
      <c r="AG433" s="390"/>
      <c r="AH433" s="390"/>
      <c r="AI433" s="390"/>
      <c r="AJ433" s="390"/>
      <c r="AK433" s="390"/>
      <c r="AL433" s="390"/>
      <c r="AM433" s="390"/>
      <c r="AN433" s="390"/>
      <c r="AO433" s="390"/>
      <c r="AP433" s="390"/>
      <c r="AQ433" s="390"/>
      <c r="AR433" s="390"/>
      <c r="AS433" s="390"/>
      <c r="AT433" s="390"/>
      <c r="AU433" s="390"/>
      <c r="AV433" s="390"/>
      <c r="AW433" s="390"/>
      <c r="AX433" s="390"/>
      <c r="AY433" s="390"/>
      <c r="AZ433" s="390"/>
      <c r="BA433" s="392"/>
      <c r="BB433" s="469"/>
      <c r="BC433" s="392"/>
      <c r="BD433" s="392"/>
      <c r="BE433" s="392"/>
      <c r="BF433" s="392"/>
      <c r="BG433" s="392"/>
      <c r="BH433" s="392"/>
      <c r="BI433" s="392"/>
      <c r="BJ433" s="392"/>
      <c r="BK433" s="392"/>
      <c r="BL433" s="392"/>
      <c r="BM433" s="392"/>
      <c r="BN433" s="392"/>
      <c r="BO433" s="392"/>
      <c r="BP433" s="392"/>
      <c r="BQ433" s="392"/>
      <c r="BR433" s="392"/>
      <c r="BS433" s="392"/>
      <c r="BT433" s="392"/>
      <c r="BU433" s="392"/>
      <c r="BV433" s="392"/>
      <c r="BW433" s="393"/>
      <c r="BX433" s="393"/>
      <c r="BY433" s="393"/>
      <c r="BZ433" s="393"/>
      <c r="CA433" s="393"/>
      <c r="CB433" s="393"/>
      <c r="CC433" s="393"/>
      <c r="CD433" s="393"/>
      <c r="CE433" s="393"/>
      <c r="CF433" s="393"/>
      <c r="CG433" s="393"/>
      <c r="CH433" s="393"/>
      <c r="CI433" s="393"/>
      <c r="CJ433" s="393"/>
      <c r="CK433" s="393"/>
      <c r="CL433" s="393"/>
      <c r="CM433" s="393"/>
      <c r="CN433" s="393"/>
      <c r="CO433" s="393"/>
      <c r="CP433" s="393"/>
      <c r="CQ433" s="393"/>
      <c r="CR433" s="393"/>
      <c r="CS433" s="393"/>
      <c r="CT433" s="393"/>
      <c r="CU433" s="393"/>
      <c r="CV433" s="393"/>
      <c r="CW433" s="393"/>
      <c r="CX433" s="393"/>
      <c r="CY433" s="393"/>
      <c r="CZ433" s="393"/>
    </row>
    <row r="434" s="397" customFormat="true" ht="25.15" customHeight="true" x14ac:dyDescent="0.2">
      <c r="B434" s="1041"/>
      <c r="C434" s="1166" t="s">
        <v>417</v>
      </c>
      <c r="D434" s="1155"/>
      <c r="E434" s="801">
        <v>-0.10476448948865709</v>
      </c>
      <c r="F434" s="670"/>
      <c r="G434" s="670"/>
      <c r="H434" s="1166" t="s">
        <v>418</v>
      </c>
      <c r="I434" s="1155"/>
      <c r="J434" s="802">
        <v>0.11814039508747141</v>
      </c>
      <c r="K434" s="670"/>
      <c r="L434" s="670"/>
      <c r="M434" s="1166" t="s">
        <v>417</v>
      </c>
      <c r="N434" s="1155"/>
      <c r="O434" s="803">
        <v>-0.12019668006489088</v>
      </c>
      <c r="P434" s="670"/>
      <c r="Q434" s="670"/>
      <c r="W434" s="390"/>
      <c r="X434" s="390"/>
      <c r="Y434" s="390"/>
      <c r="Z434" s="390"/>
      <c r="AA434" s="390"/>
      <c r="AB434" s="390"/>
      <c r="AC434" s="390"/>
      <c r="AD434" s="390"/>
      <c r="AE434" s="390"/>
      <c r="AF434" s="390"/>
      <c r="AG434" s="390"/>
      <c r="AH434" s="390"/>
      <c r="AI434" s="390"/>
      <c r="AJ434" s="390"/>
      <c r="AK434" s="390"/>
      <c r="AL434" s="390"/>
      <c r="AM434" s="390"/>
      <c r="AN434" s="390"/>
      <c r="AO434" s="390"/>
      <c r="AP434" s="390"/>
      <c r="AQ434" s="390"/>
      <c r="AR434" s="390"/>
      <c r="AS434" s="390"/>
      <c r="AT434" s="390"/>
      <c r="AU434" s="390"/>
      <c r="AV434" s="390"/>
      <c r="AW434" s="390"/>
      <c r="AX434" s="390"/>
      <c r="AY434" s="390"/>
      <c r="AZ434" s="390"/>
      <c r="BA434" s="392"/>
      <c r="BB434" s="469"/>
      <c r="BC434" s="392"/>
      <c r="BD434" s="392"/>
      <c r="BE434" s="392"/>
      <c r="BF434" s="392"/>
      <c r="BG434" s="392"/>
      <c r="BH434" s="392"/>
      <c r="BI434" s="392"/>
      <c r="BJ434" s="392"/>
      <c r="BK434" s="392"/>
      <c r="BL434" s="392"/>
      <c r="BM434" s="392"/>
      <c r="BN434" s="392"/>
      <c r="BO434" s="392"/>
      <c r="BP434" s="392"/>
      <c r="BQ434" s="392"/>
      <c r="BR434" s="392"/>
      <c r="BS434" s="392"/>
      <c r="BT434" s="392"/>
      <c r="BU434" s="392"/>
      <c r="BV434" s="392"/>
      <c r="BW434" s="393"/>
      <c r="BX434" s="393"/>
      <c r="BY434" s="393"/>
      <c r="BZ434" s="393"/>
      <c r="CA434" s="393"/>
      <c r="CB434" s="393"/>
      <c r="CC434" s="393"/>
      <c r="CD434" s="393"/>
      <c r="CE434" s="393"/>
      <c r="CF434" s="393"/>
      <c r="CG434" s="393"/>
      <c r="CH434" s="393"/>
      <c r="CI434" s="393"/>
      <c r="CJ434" s="393"/>
      <c r="CK434" s="393"/>
      <c r="CL434" s="393"/>
      <c r="CM434" s="393"/>
      <c r="CN434" s="393"/>
      <c r="CO434" s="393"/>
      <c r="CP434" s="393"/>
      <c r="CQ434" s="393"/>
      <c r="CR434" s="393"/>
      <c r="CS434" s="393"/>
      <c r="CT434" s="393"/>
      <c r="CU434" s="393"/>
      <c r="CV434" s="393"/>
      <c r="CW434" s="393"/>
      <c r="CX434" s="393"/>
      <c r="CY434" s="393"/>
      <c r="CZ434" s="393"/>
    </row>
    <row r="435" s="397" customFormat="true" ht="25.15" customHeight="true" x14ac:dyDescent="0.2">
      <c r="B435" s="1041"/>
      <c r="C435" s="1166" t="s">
        <v>414</v>
      </c>
      <c r="D435" s="1155"/>
      <c r="E435" s="801">
        <v>-0.10396719446764267</v>
      </c>
      <c r="F435" s="670"/>
      <c r="G435" s="670"/>
      <c r="H435" s="1166" t="s">
        <v>411</v>
      </c>
      <c r="I435" s="1155"/>
      <c r="J435" s="802">
        <v>-0.11749805377491</v>
      </c>
      <c r="K435" s="670"/>
      <c r="L435" s="670"/>
      <c r="M435" s="1166" t="s">
        <v>410</v>
      </c>
      <c r="N435" s="1155"/>
      <c r="O435" s="803">
        <v>0.1192206461550014</v>
      </c>
      <c r="P435" s="670"/>
      <c r="Q435" s="670"/>
      <c r="W435" s="390"/>
      <c r="X435" s="390"/>
      <c r="Y435" s="390"/>
      <c r="Z435" s="390"/>
      <c r="AA435" s="390"/>
      <c r="AB435" s="390"/>
      <c r="AC435" s="390"/>
      <c r="AD435" s="390"/>
      <c r="AE435" s="390"/>
      <c r="AF435" s="390"/>
      <c r="AG435" s="390"/>
      <c r="AH435" s="390"/>
      <c r="AI435" s="390"/>
      <c r="AJ435" s="390"/>
      <c r="AK435" s="390"/>
      <c r="AL435" s="390"/>
      <c r="AM435" s="390"/>
      <c r="AN435" s="390"/>
      <c r="AO435" s="390"/>
      <c r="AP435" s="390"/>
      <c r="AQ435" s="390"/>
      <c r="AR435" s="390"/>
      <c r="AS435" s="390"/>
      <c r="AT435" s="390"/>
      <c r="AU435" s="390"/>
      <c r="AV435" s="390"/>
      <c r="AW435" s="390"/>
      <c r="AX435" s="390"/>
      <c r="AY435" s="390"/>
      <c r="AZ435" s="390"/>
      <c r="BA435" s="392"/>
      <c r="BB435" s="469"/>
      <c r="BC435" s="392"/>
      <c r="BD435" s="392"/>
      <c r="BE435" s="392"/>
      <c r="BF435" s="392"/>
      <c r="BG435" s="392"/>
      <c r="BH435" s="392"/>
      <c r="BI435" s="392"/>
      <c r="BJ435" s="392"/>
      <c r="BK435" s="392"/>
      <c r="BL435" s="392"/>
      <c r="BM435" s="392"/>
      <c r="BN435" s="392"/>
      <c r="BO435" s="392"/>
      <c r="BP435" s="392"/>
      <c r="BQ435" s="392"/>
      <c r="BR435" s="392"/>
      <c r="BS435" s="392"/>
      <c r="BT435" s="392"/>
      <c r="BU435" s="392"/>
      <c r="BV435" s="392"/>
      <c r="BW435" s="393"/>
      <c r="BX435" s="393"/>
      <c r="BY435" s="393"/>
      <c r="BZ435" s="393"/>
      <c r="CA435" s="393"/>
      <c r="CB435" s="393"/>
      <c r="CC435" s="393"/>
      <c r="CD435" s="393"/>
      <c r="CE435" s="393"/>
      <c r="CF435" s="393"/>
      <c r="CG435" s="393"/>
      <c r="CH435" s="393"/>
      <c r="CI435" s="393"/>
      <c r="CJ435" s="393"/>
      <c r="CK435" s="393"/>
      <c r="CL435" s="393"/>
      <c r="CM435" s="393"/>
      <c r="CN435" s="393"/>
      <c r="CO435" s="393"/>
      <c r="CP435" s="393"/>
      <c r="CQ435" s="393"/>
      <c r="CR435" s="393"/>
      <c r="CS435" s="393"/>
      <c r="CT435" s="393"/>
      <c r="CU435" s="393"/>
      <c r="CV435" s="393"/>
      <c r="CW435" s="393"/>
      <c r="CX435" s="393"/>
      <c r="CY435" s="393"/>
      <c r="CZ435" s="393"/>
    </row>
    <row r="436" s="397" customFormat="true" ht="25.15" customHeight="true" x14ac:dyDescent="0.2">
      <c r="B436" s="1041"/>
      <c r="C436" s="1166" t="s">
        <v>349</v>
      </c>
      <c r="D436" s="1155"/>
      <c r="E436" s="801">
        <v>-9.8359108313184923E-2</v>
      </c>
      <c r="F436" s="670"/>
      <c r="G436" s="670"/>
      <c r="H436" s="1166" t="s">
        <v>419</v>
      </c>
      <c r="I436" s="1155"/>
      <c r="J436" s="802">
        <v>-0.10913804598932572</v>
      </c>
      <c r="K436" s="670"/>
      <c r="L436" s="670"/>
      <c r="M436" s="1166" t="s">
        <v>420</v>
      </c>
      <c r="N436" s="1155"/>
      <c r="O436" s="803">
        <v>-0.10682895697797699</v>
      </c>
      <c r="P436" s="670"/>
      <c r="Q436" s="670"/>
      <c r="W436" s="390"/>
      <c r="X436" s="390"/>
      <c r="Y436" s="390"/>
      <c r="Z436" s="390"/>
      <c r="AA436" s="390"/>
      <c r="AB436" s="390"/>
      <c r="AC436" s="390"/>
      <c r="AD436" s="390"/>
      <c r="AE436" s="390"/>
      <c r="AF436" s="390"/>
      <c r="AG436" s="390"/>
      <c r="AH436" s="390"/>
      <c r="AI436" s="390"/>
      <c r="AJ436" s="390"/>
      <c r="AK436" s="390"/>
      <c r="AL436" s="390"/>
      <c r="AM436" s="390"/>
      <c r="AN436" s="390"/>
      <c r="AO436" s="390"/>
      <c r="AP436" s="390"/>
      <c r="AQ436" s="390"/>
      <c r="AR436" s="390"/>
      <c r="AS436" s="390"/>
      <c r="AT436" s="390"/>
      <c r="AU436" s="390"/>
      <c r="AV436" s="390"/>
      <c r="AW436" s="390"/>
      <c r="AX436" s="390"/>
      <c r="AY436" s="390"/>
      <c r="AZ436" s="390"/>
      <c r="BA436" s="392"/>
      <c r="BB436" s="469"/>
      <c r="BC436" s="392"/>
      <c r="BD436" s="392"/>
      <c r="BE436" s="392"/>
      <c r="BF436" s="392"/>
      <c r="BG436" s="392"/>
      <c r="BH436" s="392"/>
      <c r="BI436" s="392"/>
      <c r="BJ436" s="392"/>
      <c r="BK436" s="392"/>
      <c r="BL436" s="392"/>
      <c r="BM436" s="392"/>
      <c r="BN436" s="392"/>
      <c r="BO436" s="392"/>
      <c r="BP436" s="392"/>
      <c r="BQ436" s="392"/>
      <c r="BR436" s="392"/>
      <c r="BS436" s="392"/>
      <c r="BT436" s="392"/>
      <c r="BU436" s="392"/>
      <c r="BV436" s="392"/>
      <c r="BW436" s="393"/>
      <c r="BX436" s="393"/>
      <c r="BY436" s="393"/>
      <c r="BZ436" s="393"/>
      <c r="CA436" s="393"/>
      <c r="CB436" s="393"/>
      <c r="CC436" s="393"/>
      <c r="CD436" s="393"/>
      <c r="CE436" s="393"/>
      <c r="CF436" s="393"/>
      <c r="CG436" s="393"/>
      <c r="CH436" s="393"/>
      <c r="CI436" s="393"/>
      <c r="CJ436" s="393"/>
      <c r="CK436" s="393"/>
      <c r="CL436" s="393"/>
      <c r="CM436" s="393"/>
      <c r="CN436" s="393"/>
      <c r="CO436" s="393"/>
      <c r="CP436" s="393"/>
      <c r="CQ436" s="393"/>
      <c r="CR436" s="393"/>
      <c r="CS436" s="393"/>
      <c r="CT436" s="393"/>
      <c r="CU436" s="393"/>
      <c r="CV436" s="393"/>
      <c r="CW436" s="393"/>
      <c r="CX436" s="393"/>
      <c r="CY436" s="393"/>
      <c r="CZ436" s="393"/>
    </row>
    <row r="437" s="397" customFormat="true" ht="25.15" customHeight="true" x14ac:dyDescent="0.2">
      <c r="B437" s="1041"/>
      <c r="C437" s="1166" t="s">
        <v>420</v>
      </c>
      <c r="D437" s="1155"/>
      <c r="E437" s="801">
        <v>-8.5746297160227247E-2</v>
      </c>
      <c r="F437" s="670"/>
      <c r="G437" s="670"/>
      <c r="H437" s="1166" t="s">
        <v>421</v>
      </c>
      <c r="I437" s="1155"/>
      <c r="J437" s="802">
        <v>-0.10908365378765413</v>
      </c>
      <c r="K437" s="670"/>
      <c r="L437" s="670"/>
      <c r="M437" s="1166" t="s">
        <v>422</v>
      </c>
      <c r="N437" s="1155"/>
      <c r="O437" s="803">
        <v>0.10195272014452587</v>
      </c>
      <c r="P437" s="670"/>
      <c r="Q437" s="670"/>
      <c r="W437" s="390"/>
      <c r="X437" s="390"/>
      <c r="Y437" s="390"/>
      <c r="Z437" s="390"/>
      <c r="AA437" s="390"/>
      <c r="AB437" s="390"/>
      <c r="AC437" s="390"/>
      <c r="AD437" s="390"/>
      <c r="AE437" s="390"/>
      <c r="AF437" s="390"/>
      <c r="AG437" s="390"/>
      <c r="AH437" s="390"/>
      <c r="AI437" s="390"/>
      <c r="AJ437" s="390"/>
      <c r="AK437" s="390"/>
      <c r="AL437" s="390"/>
      <c r="AM437" s="390"/>
      <c r="AN437" s="390"/>
      <c r="AO437" s="390"/>
      <c r="AP437" s="390"/>
      <c r="AQ437" s="390"/>
      <c r="AR437" s="390"/>
      <c r="AS437" s="390"/>
      <c r="AT437" s="390"/>
      <c r="AU437" s="390"/>
      <c r="AV437" s="390"/>
      <c r="AW437" s="390"/>
      <c r="AX437" s="390"/>
      <c r="AY437" s="390"/>
      <c r="AZ437" s="390"/>
      <c r="BA437" s="392"/>
      <c r="BB437" s="469"/>
      <c r="BC437" s="392"/>
      <c r="BD437" s="392"/>
      <c r="BE437" s="392"/>
      <c r="BF437" s="392"/>
      <c r="BG437" s="392"/>
      <c r="BH437" s="392"/>
      <c r="BI437" s="392"/>
      <c r="BJ437" s="392"/>
      <c r="BK437" s="392"/>
      <c r="BL437" s="392"/>
      <c r="BM437" s="392"/>
      <c r="BN437" s="392"/>
      <c r="BO437" s="392"/>
      <c r="BP437" s="392"/>
      <c r="BQ437" s="392"/>
      <c r="BR437" s="392"/>
      <c r="BS437" s="392"/>
      <c r="BT437" s="392"/>
      <c r="BU437" s="392"/>
      <c r="BV437" s="392"/>
      <c r="BW437" s="393"/>
      <c r="BX437" s="393"/>
      <c r="BY437" s="393"/>
      <c r="BZ437" s="393"/>
      <c r="CA437" s="393"/>
      <c r="CB437" s="393"/>
      <c r="CC437" s="393"/>
      <c r="CD437" s="393"/>
      <c r="CE437" s="393"/>
      <c r="CF437" s="393"/>
      <c r="CG437" s="393"/>
      <c r="CH437" s="393"/>
      <c r="CI437" s="393"/>
      <c r="CJ437" s="393"/>
      <c r="CK437" s="393"/>
      <c r="CL437" s="393"/>
      <c r="CM437" s="393"/>
      <c r="CN437" s="393"/>
      <c r="CO437" s="393"/>
      <c r="CP437" s="393"/>
      <c r="CQ437" s="393"/>
      <c r="CR437" s="393"/>
      <c r="CS437" s="393"/>
      <c r="CT437" s="393"/>
      <c r="CU437" s="393"/>
      <c r="CV437" s="393"/>
      <c r="CW437" s="393"/>
      <c r="CX437" s="393"/>
      <c r="CY437" s="393"/>
      <c r="CZ437" s="393"/>
    </row>
    <row r="438" s="397" customFormat="true" ht="25.15" customHeight="true" x14ac:dyDescent="0.2">
      <c r="B438" s="1041"/>
      <c r="C438" s="1166" t="s">
        <v>416</v>
      </c>
      <c r="D438" s="1155"/>
      <c r="E438" s="801">
        <v>-8.3667145513168104E-2</v>
      </c>
      <c r="F438" s="670"/>
      <c r="G438" s="670"/>
      <c r="H438" s="1166" t="s">
        <v>423</v>
      </c>
      <c r="I438" s="1155"/>
      <c r="J438" s="802">
        <v>-9.3952285791999129E-2</v>
      </c>
      <c r="K438" s="670"/>
      <c r="L438" s="670"/>
      <c r="M438" s="1166" t="s">
        <v>349</v>
      </c>
      <c r="N438" s="1155"/>
      <c r="O438" s="803">
        <v>-9.9070762244427568E-2</v>
      </c>
      <c r="P438" s="670"/>
      <c r="Q438" s="670"/>
      <c r="W438" s="390"/>
      <c r="X438" s="390"/>
      <c r="Y438" s="390"/>
      <c r="Z438" s="390"/>
      <c r="AA438" s="390"/>
      <c r="AB438" s="390"/>
      <c r="AC438" s="390"/>
      <c r="AD438" s="390"/>
      <c r="AE438" s="390"/>
      <c r="AF438" s="390"/>
      <c r="AG438" s="390"/>
      <c r="AH438" s="390"/>
      <c r="AI438" s="390"/>
      <c r="AJ438" s="390"/>
      <c r="AK438" s="390"/>
      <c r="AL438" s="390"/>
      <c r="AM438" s="390"/>
      <c r="AN438" s="390"/>
      <c r="AO438" s="390"/>
      <c r="AP438" s="390"/>
      <c r="AQ438" s="390"/>
      <c r="AR438" s="390"/>
      <c r="AS438" s="390"/>
      <c r="AT438" s="390"/>
      <c r="AU438" s="390"/>
      <c r="AV438" s="390"/>
      <c r="AW438" s="390"/>
      <c r="AX438" s="390"/>
      <c r="AY438" s="390"/>
      <c r="AZ438" s="390"/>
      <c r="BA438" s="392"/>
      <c r="BB438" s="469"/>
      <c r="BC438" s="392"/>
      <c r="BD438" s="392"/>
      <c r="BE438" s="392"/>
      <c r="BF438" s="392"/>
      <c r="BG438" s="392"/>
      <c r="BH438" s="392"/>
      <c r="BI438" s="392"/>
      <c r="BJ438" s="392"/>
      <c r="BK438" s="392"/>
      <c r="BL438" s="392"/>
      <c r="BM438" s="392"/>
      <c r="BN438" s="392"/>
      <c r="BO438" s="392"/>
      <c r="BP438" s="392"/>
      <c r="BQ438" s="392"/>
      <c r="BR438" s="392"/>
      <c r="BS438" s="392"/>
      <c r="BT438" s="392"/>
      <c r="BU438" s="392"/>
      <c r="BV438" s="392"/>
      <c r="BW438" s="393"/>
      <c r="BX438" s="393"/>
      <c r="BY438" s="393"/>
      <c r="BZ438" s="393"/>
      <c r="CA438" s="393"/>
      <c r="CB438" s="393"/>
      <c r="CC438" s="393"/>
      <c r="CD438" s="393"/>
      <c r="CE438" s="393"/>
      <c r="CF438" s="393"/>
      <c r="CG438" s="393"/>
      <c r="CH438" s="393"/>
      <c r="CI438" s="393"/>
      <c r="CJ438" s="393"/>
      <c r="CK438" s="393"/>
      <c r="CL438" s="393"/>
      <c r="CM438" s="393"/>
      <c r="CN438" s="393"/>
      <c r="CO438" s="393"/>
      <c r="CP438" s="393"/>
      <c r="CQ438" s="393"/>
      <c r="CR438" s="393"/>
      <c r="CS438" s="393"/>
      <c r="CT438" s="393"/>
      <c r="CU438" s="393"/>
      <c r="CV438" s="393"/>
      <c r="CW438" s="393"/>
      <c r="CX438" s="393"/>
      <c r="CY438" s="393"/>
      <c r="CZ438" s="393"/>
    </row>
    <row r="439" s="397" customFormat="true" ht="25.15" customHeight="true" x14ac:dyDescent="0.2">
      <c r="B439" s="1041"/>
      <c r="C439" s="1166" t="s">
        <v>419</v>
      </c>
      <c r="D439" s="1155"/>
      <c r="E439" s="801">
        <v>-7.2448060477858858E-2</v>
      </c>
      <c r="F439" s="670"/>
      <c r="G439" s="670"/>
      <c r="H439" s="1166" t="s">
        <v>349</v>
      </c>
      <c r="I439" s="1155"/>
      <c r="J439" s="802">
        <v>-9.1127748008726306E-2</v>
      </c>
      <c r="K439" s="670"/>
      <c r="L439" s="670"/>
      <c r="M439" s="1166" t="s">
        <v>419</v>
      </c>
      <c r="N439" s="1155"/>
      <c r="O439" s="803">
        <v>-8.4688164313360514E-2</v>
      </c>
      <c r="P439" s="670"/>
      <c r="Q439" s="670"/>
      <c r="W439" s="390"/>
      <c r="X439" s="390"/>
      <c r="Y439" s="390"/>
      <c r="Z439" s="390"/>
      <c r="AA439" s="390"/>
      <c r="AB439" s="390"/>
      <c r="AC439" s="390"/>
      <c r="AD439" s="390"/>
      <c r="AE439" s="390"/>
      <c r="AF439" s="390"/>
      <c r="AG439" s="390"/>
      <c r="AH439" s="390"/>
      <c r="AI439" s="390"/>
      <c r="AJ439" s="390"/>
      <c r="AK439" s="390"/>
      <c r="AL439" s="390"/>
      <c r="AM439" s="390"/>
      <c r="AN439" s="390"/>
      <c r="AO439" s="390"/>
      <c r="AP439" s="390"/>
      <c r="AQ439" s="390"/>
      <c r="AR439" s="390"/>
      <c r="AS439" s="390"/>
      <c r="AT439" s="390"/>
      <c r="AU439" s="390"/>
      <c r="AV439" s="390"/>
      <c r="AW439" s="390"/>
      <c r="AX439" s="390"/>
      <c r="AY439" s="390"/>
      <c r="AZ439" s="390"/>
      <c r="BA439" s="392"/>
      <c r="BB439" s="469"/>
      <c r="BC439" s="392"/>
      <c r="BD439" s="392"/>
      <c r="BE439" s="392"/>
      <c r="BF439" s="392"/>
      <c r="BG439" s="392"/>
      <c r="BH439" s="392"/>
      <c r="BI439" s="392"/>
      <c r="BJ439" s="392"/>
      <c r="BK439" s="392"/>
      <c r="BL439" s="392"/>
      <c r="BM439" s="392"/>
      <c r="BN439" s="392"/>
      <c r="BO439" s="392"/>
      <c r="BP439" s="392"/>
      <c r="BQ439" s="392"/>
      <c r="BR439" s="392"/>
      <c r="BS439" s="392"/>
      <c r="BT439" s="392"/>
      <c r="BU439" s="392"/>
      <c r="BV439" s="392"/>
      <c r="BW439" s="393"/>
      <c r="BX439" s="393"/>
      <c r="BY439" s="393"/>
      <c r="BZ439" s="393"/>
      <c r="CA439" s="393"/>
      <c r="CB439" s="393"/>
      <c r="CC439" s="393"/>
      <c r="CD439" s="393"/>
      <c r="CE439" s="393"/>
      <c r="CF439" s="393"/>
      <c r="CG439" s="393"/>
      <c r="CH439" s="393"/>
      <c r="CI439" s="393"/>
      <c r="CJ439" s="393"/>
      <c r="CK439" s="393"/>
      <c r="CL439" s="393"/>
      <c r="CM439" s="393"/>
      <c r="CN439" s="393"/>
      <c r="CO439" s="393"/>
      <c r="CP439" s="393"/>
      <c r="CQ439" s="393"/>
      <c r="CR439" s="393"/>
      <c r="CS439" s="393"/>
      <c r="CT439" s="393"/>
      <c r="CU439" s="393"/>
      <c r="CV439" s="393"/>
      <c r="CW439" s="393"/>
      <c r="CX439" s="393"/>
      <c r="CY439" s="393"/>
      <c r="CZ439" s="393"/>
    </row>
    <row r="440" s="397" customFormat="true" ht="25.15" customHeight="true" x14ac:dyDescent="0.2">
      <c r="B440" s="1041"/>
      <c r="C440" s="1166" t="s">
        <v>422</v>
      </c>
      <c r="D440" s="1155"/>
      <c r="E440" s="801">
        <v>6.7053483380438747E-2</v>
      </c>
      <c r="F440" s="670"/>
      <c r="G440" s="670"/>
      <c r="H440" s="1166" t="s">
        <v>417</v>
      </c>
      <c r="I440" s="1155"/>
      <c r="J440" s="802">
        <v>-9.0622401264064401E-2</v>
      </c>
      <c r="K440" s="670"/>
      <c r="L440" s="670"/>
      <c r="M440" s="1166" t="s">
        <v>414</v>
      </c>
      <c r="N440" s="1155"/>
      <c r="O440" s="803">
        <v>-6.1183794438475263E-2</v>
      </c>
      <c r="P440" s="670"/>
      <c r="Q440" s="670"/>
      <c r="W440" s="390"/>
      <c r="X440" s="390"/>
      <c r="Y440" s="390"/>
      <c r="Z440" s="390"/>
      <c r="AA440" s="390"/>
      <c r="AB440" s="390"/>
      <c r="AC440" s="390"/>
      <c r="AD440" s="390"/>
      <c r="AE440" s="390"/>
      <c r="AF440" s="390"/>
      <c r="AG440" s="390"/>
      <c r="AH440" s="390"/>
      <c r="AI440" s="390"/>
      <c r="AJ440" s="390"/>
      <c r="AK440" s="390"/>
      <c r="AL440" s="390"/>
      <c r="AM440" s="390"/>
      <c r="AN440" s="390"/>
      <c r="AO440" s="390"/>
      <c r="AP440" s="390"/>
      <c r="AQ440" s="390"/>
      <c r="AR440" s="390"/>
      <c r="AS440" s="390"/>
      <c r="AT440" s="390"/>
      <c r="AU440" s="390"/>
      <c r="AV440" s="390"/>
      <c r="AW440" s="390"/>
      <c r="AX440" s="390"/>
      <c r="AY440" s="390"/>
      <c r="AZ440" s="390"/>
      <c r="BA440" s="392"/>
      <c r="BB440" s="469"/>
      <c r="BC440" s="392"/>
      <c r="BD440" s="392"/>
      <c r="BE440" s="392"/>
      <c r="BF440" s="392"/>
      <c r="BG440" s="392"/>
      <c r="BH440" s="392"/>
      <c r="BI440" s="392"/>
      <c r="BJ440" s="392"/>
      <c r="BK440" s="392"/>
      <c r="BL440" s="392"/>
      <c r="BM440" s="392"/>
      <c r="BN440" s="392"/>
      <c r="BO440" s="392"/>
      <c r="BP440" s="392"/>
      <c r="BQ440" s="392"/>
      <c r="BR440" s="392"/>
      <c r="BS440" s="392"/>
      <c r="BT440" s="392"/>
      <c r="BU440" s="392"/>
      <c r="BV440" s="392"/>
      <c r="BW440" s="393"/>
      <c r="BX440" s="393"/>
      <c r="BY440" s="393"/>
      <c r="BZ440" s="393"/>
      <c r="CA440" s="393"/>
      <c r="CB440" s="393"/>
      <c r="CC440" s="393"/>
      <c r="CD440" s="393"/>
      <c r="CE440" s="393"/>
      <c r="CF440" s="393"/>
      <c r="CG440" s="393"/>
      <c r="CH440" s="393"/>
      <c r="CI440" s="393"/>
      <c r="CJ440" s="393"/>
      <c r="CK440" s="393"/>
      <c r="CL440" s="393"/>
      <c r="CM440" s="393"/>
      <c r="CN440" s="393"/>
      <c r="CO440" s="393"/>
      <c r="CP440" s="393"/>
      <c r="CQ440" s="393"/>
      <c r="CR440" s="393"/>
      <c r="CS440" s="393"/>
      <c r="CT440" s="393"/>
      <c r="CU440" s="393"/>
      <c r="CV440" s="393"/>
      <c r="CW440" s="393"/>
      <c r="CX440" s="393"/>
      <c r="CY440" s="393"/>
      <c r="CZ440" s="393"/>
    </row>
    <row r="441" s="397" customFormat="true" ht="25.15" customHeight="true" x14ac:dyDescent="0.2">
      <c r="B441" s="1041"/>
      <c r="C441" s="1166" t="s">
        <v>415</v>
      </c>
      <c r="D441" s="1155"/>
      <c r="E441" s="801">
        <v>6.6295314043680831E-2</v>
      </c>
      <c r="F441" s="670"/>
      <c r="G441" s="670"/>
      <c r="H441" s="1166" t="s">
        <v>408</v>
      </c>
      <c r="I441" s="1155"/>
      <c r="J441" s="802">
        <v>8.3747151718317439E-2</v>
      </c>
      <c r="K441" s="670"/>
      <c r="L441" s="670"/>
      <c r="M441" s="1166" t="s">
        <v>421</v>
      </c>
      <c r="N441" s="1155"/>
      <c r="O441" s="803">
        <v>5.902398943752353E-2</v>
      </c>
      <c r="P441" s="670"/>
      <c r="Q441" s="670"/>
      <c r="W441" s="390"/>
      <c r="X441" s="390"/>
      <c r="Y441" s="390"/>
      <c r="Z441" s="390"/>
      <c r="AA441" s="390"/>
      <c r="AB441" s="390"/>
      <c r="AC441" s="390"/>
      <c r="AD441" s="390"/>
      <c r="AE441" s="390"/>
      <c r="AF441" s="390"/>
      <c r="AG441" s="390"/>
      <c r="AH441" s="390"/>
      <c r="AI441" s="390"/>
      <c r="AJ441" s="390"/>
      <c r="AK441" s="390"/>
      <c r="AL441" s="390"/>
      <c r="AM441" s="390"/>
      <c r="AN441" s="390"/>
      <c r="AO441" s="390"/>
      <c r="AP441" s="390"/>
      <c r="AQ441" s="390"/>
      <c r="AR441" s="390"/>
      <c r="AS441" s="390"/>
      <c r="AT441" s="390"/>
      <c r="AU441" s="390"/>
      <c r="AV441" s="390"/>
      <c r="AW441" s="390"/>
      <c r="AX441" s="390"/>
      <c r="AY441" s="390"/>
      <c r="AZ441" s="390"/>
      <c r="BA441" s="392"/>
      <c r="BB441" s="469"/>
      <c r="BC441" s="392"/>
      <c r="BD441" s="392"/>
      <c r="BE441" s="392"/>
      <c r="BF441" s="392"/>
      <c r="BG441" s="392"/>
      <c r="BH441" s="392"/>
      <c r="BI441" s="392"/>
      <c r="BJ441" s="392"/>
      <c r="BK441" s="392"/>
      <c r="BL441" s="392"/>
      <c r="BM441" s="392"/>
      <c r="BN441" s="392"/>
      <c r="BO441" s="392"/>
      <c r="BP441" s="392"/>
      <c r="BQ441" s="392"/>
      <c r="BR441" s="392"/>
      <c r="BS441" s="392"/>
      <c r="BT441" s="392"/>
      <c r="BU441" s="392"/>
      <c r="BV441" s="392"/>
      <c r="BW441" s="393"/>
      <c r="BX441" s="393"/>
      <c r="BY441" s="393"/>
      <c r="BZ441" s="393"/>
      <c r="CA441" s="393"/>
      <c r="CB441" s="393"/>
      <c r="CC441" s="393"/>
      <c r="CD441" s="393"/>
      <c r="CE441" s="393"/>
      <c r="CF441" s="393"/>
      <c r="CG441" s="393"/>
      <c r="CH441" s="393"/>
      <c r="CI441" s="393"/>
      <c r="CJ441" s="393"/>
      <c r="CK441" s="393"/>
      <c r="CL441" s="393"/>
      <c r="CM441" s="393"/>
      <c r="CN441" s="393"/>
      <c r="CO441" s="393"/>
      <c r="CP441" s="393"/>
      <c r="CQ441" s="393"/>
      <c r="CR441" s="393"/>
      <c r="CS441" s="393"/>
      <c r="CT441" s="393"/>
      <c r="CU441" s="393"/>
      <c r="CV441" s="393"/>
      <c r="CW441" s="393"/>
      <c r="CX441" s="393"/>
      <c r="CY441" s="393"/>
      <c r="CZ441" s="393"/>
    </row>
    <row r="442" s="397" customFormat="true" ht="25.15" customHeight="true" x14ac:dyDescent="0.2">
      <c r="B442" s="1041"/>
      <c r="C442" s="1166" t="s">
        <v>327</v>
      </c>
      <c r="D442" s="1155"/>
      <c r="E442" s="801">
        <v>-6.2909068825266409E-2</v>
      </c>
      <c r="F442" s="670"/>
      <c r="G442" s="670"/>
      <c r="H442" s="1166" t="s">
        <v>327</v>
      </c>
      <c r="I442" s="1155"/>
      <c r="J442" s="802">
        <v>-8.3341153632836132E-2</v>
      </c>
      <c r="K442" s="670"/>
      <c r="L442" s="670"/>
      <c r="M442" s="1166" t="s">
        <v>352</v>
      </c>
      <c r="N442" s="1155"/>
      <c r="O442" s="803">
        <v>-5.1982251113299363E-2</v>
      </c>
      <c r="P442" s="670"/>
      <c r="Q442" s="670"/>
      <c r="W442" s="390"/>
      <c r="X442" s="390"/>
      <c r="Y442" s="390"/>
      <c r="Z442" s="390"/>
      <c r="AA442" s="390"/>
      <c r="AB442" s="390"/>
      <c r="AC442" s="390"/>
      <c r="AD442" s="390"/>
      <c r="AE442" s="390"/>
      <c r="AF442" s="390"/>
      <c r="AG442" s="390"/>
      <c r="AH442" s="390"/>
      <c r="AI442" s="390"/>
      <c r="AJ442" s="390"/>
      <c r="AK442" s="390"/>
      <c r="AL442" s="390"/>
      <c r="AM442" s="390"/>
      <c r="AN442" s="390"/>
      <c r="AO442" s="390"/>
      <c r="AP442" s="390"/>
      <c r="AQ442" s="390"/>
      <c r="AR442" s="390"/>
      <c r="AS442" s="390"/>
      <c r="AT442" s="390"/>
      <c r="AU442" s="390"/>
      <c r="AV442" s="390"/>
      <c r="AW442" s="390"/>
      <c r="AX442" s="390"/>
      <c r="AY442" s="390"/>
      <c r="AZ442" s="390"/>
      <c r="BA442" s="392"/>
      <c r="BB442" s="469"/>
      <c r="BC442" s="392"/>
      <c r="BD442" s="392"/>
      <c r="BE442" s="392"/>
      <c r="BF442" s="392"/>
      <c r="BG442" s="392"/>
      <c r="BH442" s="392"/>
      <c r="BI442" s="392"/>
      <c r="BJ442" s="392"/>
      <c r="BK442" s="392"/>
      <c r="BL442" s="392"/>
      <c r="BM442" s="392"/>
      <c r="BN442" s="392"/>
      <c r="BO442" s="392"/>
      <c r="BP442" s="392"/>
      <c r="BQ442" s="392"/>
      <c r="BR442" s="392"/>
      <c r="BS442" s="392"/>
      <c r="BT442" s="392"/>
      <c r="BU442" s="392"/>
      <c r="BV442" s="392"/>
      <c r="BW442" s="393"/>
      <c r="BX442" s="393"/>
      <c r="BY442" s="393"/>
      <c r="BZ442" s="393"/>
      <c r="CA442" s="393"/>
      <c r="CB442" s="393"/>
      <c r="CC442" s="393"/>
      <c r="CD442" s="393"/>
      <c r="CE442" s="393"/>
      <c r="CF442" s="393"/>
      <c r="CG442" s="393"/>
      <c r="CH442" s="393"/>
      <c r="CI442" s="393"/>
      <c r="CJ442" s="393"/>
      <c r="CK442" s="393"/>
      <c r="CL442" s="393"/>
      <c r="CM442" s="393"/>
      <c r="CN442" s="393"/>
      <c r="CO442" s="393"/>
      <c r="CP442" s="393"/>
      <c r="CQ442" s="393"/>
      <c r="CR442" s="393"/>
      <c r="CS442" s="393"/>
      <c r="CT442" s="393"/>
      <c r="CU442" s="393"/>
      <c r="CV442" s="393"/>
      <c r="CW442" s="393"/>
      <c r="CX442" s="393"/>
      <c r="CY442" s="393"/>
      <c r="CZ442" s="393"/>
    </row>
    <row r="443" s="397" customFormat="true" ht="25.15" customHeight="true" x14ac:dyDescent="0.2">
      <c r="B443" s="1041"/>
      <c r="C443" s="1166" t="s">
        <v>352</v>
      </c>
      <c r="D443" s="1155"/>
      <c r="E443" s="801">
        <v>-6.0959611593639537E-2</v>
      </c>
      <c r="F443" s="670"/>
      <c r="G443" s="670"/>
      <c r="H443" s="1166" t="s">
        <v>357</v>
      </c>
      <c r="I443" s="1155"/>
      <c r="J443" s="802">
        <v>-7.353038017466533E-2</v>
      </c>
      <c r="K443" s="670"/>
      <c r="L443" s="670"/>
      <c r="M443" s="1166" t="s">
        <v>424</v>
      </c>
      <c r="N443" s="1155"/>
      <c r="O443" s="803">
        <v>-4.7442923626778016E-2</v>
      </c>
      <c r="P443" s="670"/>
      <c r="Q443" s="670"/>
      <c r="W443" s="390"/>
      <c r="X443" s="390"/>
      <c r="Y443" s="390"/>
      <c r="Z443" s="390"/>
      <c r="AA443" s="390"/>
      <c r="AB443" s="390"/>
      <c r="AC443" s="390"/>
      <c r="AD443" s="390"/>
      <c r="AE443" s="390"/>
      <c r="AF443" s="390"/>
      <c r="AG443" s="390"/>
      <c r="AH443" s="390"/>
      <c r="AI443" s="390"/>
      <c r="AJ443" s="390"/>
      <c r="AK443" s="390"/>
      <c r="AL443" s="390"/>
      <c r="AM443" s="390"/>
      <c r="AN443" s="390"/>
      <c r="AO443" s="390"/>
      <c r="AP443" s="390"/>
      <c r="AQ443" s="390"/>
      <c r="AR443" s="390"/>
      <c r="AS443" s="390"/>
      <c r="AT443" s="390"/>
      <c r="AU443" s="390"/>
      <c r="AV443" s="390"/>
      <c r="AW443" s="390"/>
      <c r="AX443" s="390"/>
      <c r="AY443" s="390"/>
      <c r="AZ443" s="390"/>
      <c r="BA443" s="392"/>
      <c r="BB443" s="469"/>
      <c r="BC443" s="392"/>
      <c r="BD443" s="392"/>
      <c r="BE443" s="392"/>
      <c r="BF443" s="392"/>
      <c r="BG443" s="392"/>
      <c r="BH443" s="392"/>
      <c r="BI443" s="392"/>
      <c r="BJ443" s="392"/>
      <c r="BK443" s="392"/>
      <c r="BL443" s="392"/>
      <c r="BM443" s="392"/>
      <c r="BN443" s="392"/>
      <c r="BO443" s="392"/>
      <c r="BP443" s="392"/>
      <c r="BQ443" s="392"/>
      <c r="BR443" s="392"/>
      <c r="BS443" s="392"/>
      <c r="BT443" s="392"/>
      <c r="BU443" s="392"/>
      <c r="BV443" s="392"/>
      <c r="BW443" s="393"/>
      <c r="BX443" s="393"/>
      <c r="BY443" s="393"/>
      <c r="BZ443" s="393"/>
      <c r="CA443" s="393"/>
      <c r="CB443" s="393"/>
      <c r="CC443" s="393"/>
      <c r="CD443" s="393"/>
      <c r="CE443" s="393"/>
      <c r="CF443" s="393"/>
      <c r="CG443" s="393"/>
      <c r="CH443" s="393"/>
      <c r="CI443" s="393"/>
      <c r="CJ443" s="393"/>
      <c r="CK443" s="393"/>
      <c r="CL443" s="393"/>
      <c r="CM443" s="393"/>
      <c r="CN443" s="393"/>
      <c r="CO443" s="393"/>
      <c r="CP443" s="393"/>
      <c r="CQ443" s="393"/>
      <c r="CR443" s="393"/>
      <c r="CS443" s="393"/>
      <c r="CT443" s="393"/>
      <c r="CU443" s="393"/>
      <c r="CV443" s="393"/>
      <c r="CW443" s="393"/>
      <c r="CX443" s="393"/>
      <c r="CY443" s="393"/>
      <c r="CZ443" s="393"/>
    </row>
    <row r="444" s="397" customFormat="true" ht="25.15" customHeight="true" x14ac:dyDescent="0.2">
      <c r="B444" s="1041"/>
      <c r="C444" s="1166" t="s">
        <v>424</v>
      </c>
      <c r="D444" s="1155"/>
      <c r="E444" s="801">
        <v>-5.7342234423306507E-2</v>
      </c>
      <c r="F444" s="670"/>
      <c r="G444" s="670"/>
      <c r="H444" s="1166" t="s">
        <v>424</v>
      </c>
      <c r="I444" s="1155"/>
      <c r="J444" s="802">
        <v>-7.1417839578754458E-2</v>
      </c>
      <c r="K444" s="670"/>
      <c r="L444" s="670"/>
      <c r="M444" s="1166" t="s">
        <v>327</v>
      </c>
      <c r="N444" s="1155"/>
      <c r="O444" s="803">
        <v>-4.5058489600552677E-2</v>
      </c>
      <c r="P444" s="670"/>
      <c r="Q444" s="670"/>
      <c r="W444" s="390"/>
      <c r="X444" s="390"/>
      <c r="Y444" s="390"/>
      <c r="Z444" s="390"/>
      <c r="AA444" s="390"/>
      <c r="AB444" s="390"/>
      <c r="AC444" s="390"/>
      <c r="AD444" s="390"/>
      <c r="AE444" s="390"/>
      <c r="AF444" s="390"/>
      <c r="AG444" s="390"/>
      <c r="AH444" s="390"/>
      <c r="AI444" s="390"/>
      <c r="AJ444" s="390"/>
      <c r="AK444" s="390"/>
      <c r="AL444" s="390"/>
      <c r="AM444" s="390"/>
      <c r="AN444" s="390"/>
      <c r="AO444" s="390"/>
      <c r="AP444" s="390"/>
      <c r="AQ444" s="390"/>
      <c r="AR444" s="390"/>
      <c r="AS444" s="390"/>
      <c r="AT444" s="390"/>
      <c r="AU444" s="390"/>
      <c r="AV444" s="390"/>
      <c r="AW444" s="390"/>
      <c r="AX444" s="390"/>
      <c r="AY444" s="390"/>
      <c r="AZ444" s="390"/>
      <c r="BA444" s="392"/>
      <c r="BB444" s="469"/>
      <c r="BC444" s="392"/>
      <c r="BD444" s="392"/>
      <c r="BE444" s="392"/>
      <c r="BF444" s="392"/>
      <c r="BG444" s="392"/>
      <c r="BH444" s="392"/>
      <c r="BI444" s="392"/>
      <c r="BJ444" s="392"/>
      <c r="BK444" s="392"/>
      <c r="BL444" s="392"/>
      <c r="BM444" s="392"/>
      <c r="BN444" s="392"/>
      <c r="BO444" s="392"/>
      <c r="BP444" s="392"/>
      <c r="BQ444" s="392"/>
      <c r="BR444" s="392"/>
      <c r="BS444" s="392"/>
      <c r="BT444" s="392"/>
      <c r="BU444" s="392"/>
      <c r="BV444" s="392"/>
      <c r="BW444" s="393"/>
      <c r="BX444" s="393"/>
      <c r="BY444" s="393"/>
      <c r="BZ444" s="393"/>
      <c r="CA444" s="393"/>
      <c r="CB444" s="393"/>
      <c r="CC444" s="393"/>
      <c r="CD444" s="393"/>
      <c r="CE444" s="393"/>
      <c r="CF444" s="393"/>
      <c r="CG444" s="393"/>
      <c r="CH444" s="393"/>
      <c r="CI444" s="393"/>
      <c r="CJ444" s="393"/>
      <c r="CK444" s="393"/>
      <c r="CL444" s="393"/>
      <c r="CM444" s="393"/>
      <c r="CN444" s="393"/>
      <c r="CO444" s="393"/>
      <c r="CP444" s="393"/>
      <c r="CQ444" s="393"/>
      <c r="CR444" s="393"/>
      <c r="CS444" s="393"/>
      <c r="CT444" s="393"/>
      <c r="CU444" s="393"/>
      <c r="CV444" s="393"/>
      <c r="CW444" s="393"/>
      <c r="CX444" s="393"/>
      <c r="CY444" s="393"/>
      <c r="CZ444" s="393"/>
    </row>
    <row r="445" s="397" customFormat="true" ht="25.15" customHeight="true" x14ac:dyDescent="0.2">
      <c r="B445" s="1041"/>
      <c r="C445" s="1166" t="s">
        <v>423</v>
      </c>
      <c r="D445" s="1155"/>
      <c r="E445" s="801">
        <v>-5.4262809571313061E-2</v>
      </c>
      <c r="F445" s="670"/>
      <c r="G445" s="670"/>
      <c r="H445" s="1166" t="s">
        <v>352</v>
      </c>
      <c r="I445" s="1155"/>
      <c r="J445" s="802">
        <v>-7.0952569371930466E-2</v>
      </c>
      <c r="K445" s="670"/>
      <c r="L445" s="670"/>
      <c r="M445" s="1166" t="s">
        <v>416</v>
      </c>
      <c r="N445" s="1155"/>
      <c r="O445" s="803">
        <v>-4.0604707615288498E-2</v>
      </c>
      <c r="P445" s="670"/>
      <c r="Q445" s="670"/>
      <c r="W445" s="390"/>
      <c r="X445" s="390"/>
      <c r="Y445" s="390"/>
      <c r="Z445" s="390"/>
      <c r="AA445" s="390"/>
      <c r="AB445" s="390"/>
      <c r="AC445" s="390"/>
      <c r="AD445" s="390"/>
      <c r="AE445" s="390"/>
      <c r="AF445" s="390"/>
      <c r="AG445" s="390"/>
      <c r="AH445" s="390"/>
      <c r="AI445" s="390"/>
      <c r="AJ445" s="390"/>
      <c r="AK445" s="390"/>
      <c r="AL445" s="390"/>
      <c r="AM445" s="390"/>
      <c r="AN445" s="390"/>
      <c r="AO445" s="390"/>
      <c r="AP445" s="390"/>
      <c r="AQ445" s="390"/>
      <c r="AR445" s="390"/>
      <c r="AS445" s="390"/>
      <c r="AT445" s="390"/>
      <c r="AU445" s="390"/>
      <c r="AV445" s="390"/>
      <c r="AW445" s="390"/>
      <c r="AX445" s="390"/>
      <c r="AY445" s="390"/>
      <c r="AZ445" s="390"/>
      <c r="BA445" s="392"/>
      <c r="BB445" s="469"/>
      <c r="BC445" s="392"/>
      <c r="BD445" s="392"/>
      <c r="BE445" s="392"/>
      <c r="BF445" s="392"/>
      <c r="BG445" s="392"/>
      <c r="BH445" s="392"/>
      <c r="BI445" s="392"/>
      <c r="BJ445" s="392"/>
      <c r="BK445" s="392"/>
      <c r="BL445" s="392"/>
      <c r="BM445" s="392"/>
      <c r="BN445" s="392"/>
      <c r="BO445" s="392"/>
      <c r="BP445" s="392"/>
      <c r="BQ445" s="392"/>
      <c r="BR445" s="392"/>
      <c r="BS445" s="392"/>
      <c r="BT445" s="392"/>
      <c r="BU445" s="392"/>
      <c r="BV445" s="392"/>
      <c r="BW445" s="393"/>
      <c r="BX445" s="393"/>
      <c r="BY445" s="393"/>
      <c r="BZ445" s="393"/>
      <c r="CA445" s="393"/>
      <c r="CB445" s="393"/>
      <c r="CC445" s="393"/>
      <c r="CD445" s="393"/>
      <c r="CE445" s="393"/>
      <c r="CF445" s="393"/>
      <c r="CG445" s="393"/>
      <c r="CH445" s="393"/>
      <c r="CI445" s="393"/>
      <c r="CJ445" s="393"/>
      <c r="CK445" s="393"/>
      <c r="CL445" s="393"/>
      <c r="CM445" s="393"/>
      <c r="CN445" s="393"/>
      <c r="CO445" s="393"/>
      <c r="CP445" s="393"/>
      <c r="CQ445" s="393"/>
      <c r="CR445" s="393"/>
      <c r="CS445" s="393"/>
      <c r="CT445" s="393"/>
      <c r="CU445" s="393"/>
      <c r="CV445" s="393"/>
      <c r="CW445" s="393"/>
      <c r="CX445" s="393"/>
      <c r="CY445" s="393"/>
      <c r="CZ445" s="393"/>
    </row>
    <row r="446" s="397" customFormat="true" ht="25.15" customHeight="true" x14ac:dyDescent="0.2">
      <c r="C446" s="1166" t="s">
        <v>425</v>
      </c>
      <c r="D446" s="1155"/>
      <c r="E446" s="801">
        <v>5.3161742623220161E-2</v>
      </c>
      <c r="F446" s="670"/>
      <c r="G446" s="670"/>
      <c r="H446" s="1166" t="s">
        <v>412</v>
      </c>
      <c r="I446" s="1155"/>
      <c r="J446" s="802">
        <v>6.51834891467305E-2</v>
      </c>
      <c r="K446" s="670"/>
      <c r="L446" s="670"/>
      <c r="M446" s="1166" t="s">
        <v>342</v>
      </c>
      <c r="N446" s="1155"/>
      <c r="O446" s="803">
        <v>-3.8381626865690743E-2</v>
      </c>
      <c r="P446" s="670"/>
      <c r="Q446" s="670"/>
      <c r="W446" s="390"/>
      <c r="X446" s="390"/>
      <c r="Y446" s="390"/>
      <c r="Z446" s="390"/>
      <c r="AA446" s="390"/>
      <c r="AB446" s="390"/>
      <c r="AC446" s="390"/>
      <c r="AD446" s="390"/>
      <c r="AE446" s="390"/>
      <c r="AF446" s="390"/>
      <c r="AG446" s="390"/>
      <c r="AH446" s="390"/>
      <c r="AI446" s="390"/>
      <c r="AJ446" s="390"/>
      <c r="AK446" s="390"/>
      <c r="AL446" s="390"/>
      <c r="AM446" s="390"/>
      <c r="AN446" s="390"/>
      <c r="AO446" s="390"/>
      <c r="AP446" s="390"/>
      <c r="AQ446" s="390"/>
      <c r="AR446" s="390"/>
      <c r="AS446" s="390"/>
      <c r="AT446" s="390"/>
      <c r="AU446" s="390"/>
      <c r="AV446" s="390"/>
      <c r="AW446" s="390"/>
      <c r="AX446" s="390"/>
      <c r="AY446" s="390"/>
      <c r="AZ446" s="390"/>
      <c r="BA446" s="392"/>
      <c r="BB446" s="469"/>
      <c r="BC446" s="392"/>
      <c r="BD446" s="392"/>
      <c r="BE446" s="392"/>
      <c r="BF446" s="392"/>
      <c r="BG446" s="392"/>
      <c r="BH446" s="392"/>
      <c r="BI446" s="392"/>
      <c r="BJ446" s="392"/>
      <c r="BK446" s="392"/>
      <c r="BL446" s="392"/>
      <c r="BM446" s="392"/>
      <c r="BN446" s="392"/>
      <c r="BO446" s="392"/>
      <c r="BP446" s="392"/>
      <c r="BQ446" s="392"/>
      <c r="BR446" s="392"/>
      <c r="BS446" s="392"/>
      <c r="BT446" s="392"/>
      <c r="BU446" s="392"/>
      <c r="BV446" s="392"/>
      <c r="BW446" s="393"/>
      <c r="BX446" s="393"/>
      <c r="BY446" s="393"/>
      <c r="BZ446" s="393"/>
      <c r="CA446" s="393"/>
      <c r="CB446" s="393"/>
      <c r="CC446" s="393"/>
      <c r="CD446" s="393"/>
      <c r="CE446" s="393"/>
      <c r="CF446" s="393"/>
      <c r="CG446" s="393"/>
      <c r="CH446" s="393"/>
      <c r="CI446" s="393"/>
      <c r="CJ446" s="393"/>
      <c r="CK446" s="393"/>
      <c r="CL446" s="393"/>
      <c r="CM446" s="393"/>
      <c r="CN446" s="393"/>
      <c r="CO446" s="393"/>
      <c r="CP446" s="393"/>
      <c r="CQ446" s="393"/>
      <c r="CR446" s="393"/>
      <c r="CS446" s="393"/>
      <c r="CT446" s="393"/>
      <c r="CU446" s="393"/>
      <c r="CV446" s="393"/>
      <c r="CW446" s="393"/>
      <c r="CX446" s="393"/>
      <c r="CY446" s="393"/>
      <c r="CZ446" s="393"/>
    </row>
    <row r="447" s="397" customFormat="true" ht="25.15" customHeight="true" x14ac:dyDescent="0.2">
      <c r="C447" s="1166" t="s">
        <v>426</v>
      </c>
      <c r="D447" s="1155"/>
      <c r="E447" s="801">
        <v>3.4622670292795192E-2</v>
      </c>
      <c r="F447" s="670"/>
      <c r="G447" s="670"/>
      <c r="H447" s="1166" t="s">
        <v>422</v>
      </c>
      <c r="I447" s="1155"/>
      <c r="J447" s="802">
        <v>5.9038741352194064E-2</v>
      </c>
      <c r="K447" s="670"/>
      <c r="L447" s="670"/>
      <c r="M447" s="1166" t="s">
        <v>425</v>
      </c>
      <c r="N447" s="1155"/>
      <c r="O447" s="803">
        <v>3.6949715429545373E-2</v>
      </c>
      <c r="P447" s="670"/>
      <c r="Q447" s="670"/>
      <c r="W447" s="390"/>
      <c r="X447" s="390"/>
      <c r="Y447" s="390"/>
      <c r="Z447" s="390"/>
      <c r="AA447" s="390"/>
      <c r="AB447" s="390"/>
      <c r="AC447" s="390"/>
      <c r="AD447" s="390"/>
      <c r="AE447" s="390"/>
      <c r="AF447" s="390"/>
      <c r="AG447" s="390"/>
      <c r="AH447" s="390"/>
      <c r="AI447" s="390"/>
      <c r="AJ447" s="390"/>
      <c r="AK447" s="390"/>
      <c r="AL447" s="390"/>
      <c r="AM447" s="390"/>
      <c r="AN447" s="390"/>
      <c r="AO447" s="390"/>
      <c r="AP447" s="390"/>
      <c r="AQ447" s="390"/>
      <c r="AR447" s="390"/>
      <c r="AS447" s="390"/>
      <c r="AT447" s="390"/>
      <c r="AU447" s="390"/>
      <c r="AV447" s="390"/>
      <c r="AW447" s="390"/>
      <c r="AX447" s="390"/>
      <c r="AY447" s="390"/>
      <c r="AZ447" s="390"/>
      <c r="BA447" s="392"/>
      <c r="BB447" s="469"/>
      <c r="BC447" s="392"/>
      <c r="BD447" s="392"/>
      <c r="BE447" s="392"/>
      <c r="BF447" s="392"/>
      <c r="BG447" s="392"/>
      <c r="BH447" s="392"/>
      <c r="BI447" s="392"/>
      <c r="BJ447" s="392"/>
      <c r="BK447" s="392"/>
      <c r="BL447" s="392"/>
      <c r="BM447" s="392"/>
      <c r="BN447" s="392"/>
      <c r="BO447" s="392"/>
      <c r="BP447" s="392"/>
      <c r="BQ447" s="392"/>
      <c r="BR447" s="392"/>
      <c r="BS447" s="392"/>
      <c r="BT447" s="392"/>
      <c r="BU447" s="392"/>
      <c r="BV447" s="392"/>
      <c r="BW447" s="393"/>
      <c r="BX447" s="393"/>
      <c r="BY447" s="393"/>
      <c r="BZ447" s="393"/>
      <c r="CA447" s="393"/>
      <c r="CB447" s="393"/>
      <c r="CC447" s="393"/>
      <c r="CD447" s="393"/>
      <c r="CE447" s="393"/>
      <c r="CF447" s="393"/>
      <c r="CG447" s="393"/>
      <c r="CH447" s="393"/>
      <c r="CI447" s="393"/>
      <c r="CJ447" s="393"/>
      <c r="CK447" s="393"/>
      <c r="CL447" s="393"/>
      <c r="CM447" s="393"/>
      <c r="CN447" s="393"/>
      <c r="CO447" s="393"/>
      <c r="CP447" s="393"/>
      <c r="CQ447" s="393"/>
      <c r="CR447" s="393"/>
      <c r="CS447" s="393"/>
      <c r="CT447" s="393"/>
      <c r="CU447" s="393"/>
      <c r="CV447" s="393"/>
      <c r="CW447" s="393"/>
      <c r="CX447" s="393"/>
      <c r="CY447" s="393"/>
      <c r="CZ447" s="393"/>
    </row>
    <row r="448" s="397" customFormat="true" ht="25.15" customHeight="true" x14ac:dyDescent="0.2">
      <c r="C448" s="1166" t="s">
        <v>357</v>
      </c>
      <c r="D448" s="1155"/>
      <c r="E448" s="801">
        <v>-3.2258238359561646E-2</v>
      </c>
      <c r="F448" s="670"/>
      <c r="G448" s="670"/>
      <c r="H448" s="1166" t="s">
        <v>420</v>
      </c>
      <c r="I448" s="1155"/>
      <c r="J448" s="802">
        <v>-5.82640209628391E-2</v>
      </c>
      <c r="K448" s="670"/>
      <c r="L448" s="670"/>
      <c r="M448" s="1166" t="s">
        <v>418</v>
      </c>
      <c r="N448" s="1155"/>
      <c r="O448" s="803">
        <v>-3.4663011282880615E-2</v>
      </c>
      <c r="P448" s="670"/>
      <c r="Q448" s="670"/>
      <c r="W448" s="390"/>
      <c r="X448" s="390"/>
      <c r="Y448" s="390"/>
      <c r="Z448" s="390"/>
      <c r="AA448" s="390"/>
      <c r="AB448" s="390"/>
      <c r="AC448" s="390"/>
      <c r="AD448" s="390"/>
      <c r="AE448" s="390"/>
      <c r="AF448" s="390"/>
      <c r="AG448" s="390"/>
      <c r="AH448" s="390"/>
      <c r="AI448" s="390"/>
      <c r="AJ448" s="390"/>
      <c r="AK448" s="390"/>
      <c r="AL448" s="390"/>
      <c r="AM448" s="390"/>
      <c r="AN448" s="390"/>
      <c r="AO448" s="390"/>
      <c r="AP448" s="390"/>
      <c r="AQ448" s="390"/>
      <c r="AR448" s="390"/>
      <c r="AS448" s="390"/>
      <c r="AT448" s="390"/>
      <c r="AU448" s="390"/>
      <c r="AV448" s="390"/>
      <c r="AW448" s="390"/>
      <c r="AX448" s="390"/>
      <c r="AY448" s="390"/>
      <c r="AZ448" s="390"/>
      <c r="BA448" s="392"/>
      <c r="BB448" s="469"/>
      <c r="BC448" s="392"/>
      <c r="BD448" s="392"/>
      <c r="BE448" s="392"/>
      <c r="BF448" s="392"/>
      <c r="BG448" s="392"/>
      <c r="BH448" s="392"/>
      <c r="BI448" s="392"/>
      <c r="BJ448" s="392"/>
      <c r="BK448" s="392"/>
      <c r="BL448" s="392"/>
      <c r="BM448" s="392"/>
      <c r="BN448" s="392"/>
      <c r="BO448" s="392"/>
      <c r="BP448" s="392"/>
      <c r="BQ448" s="392"/>
      <c r="BR448" s="392"/>
      <c r="BS448" s="392"/>
      <c r="BT448" s="392"/>
      <c r="BU448" s="392"/>
      <c r="BV448" s="392"/>
      <c r="BW448" s="393"/>
      <c r="BX448" s="393"/>
      <c r="BY448" s="393"/>
      <c r="BZ448" s="393"/>
      <c r="CA448" s="393"/>
      <c r="CB448" s="393"/>
      <c r="CC448" s="393"/>
      <c r="CD448" s="393"/>
      <c r="CE448" s="393"/>
      <c r="CF448" s="393"/>
      <c r="CG448" s="393"/>
      <c r="CH448" s="393"/>
      <c r="CI448" s="393"/>
      <c r="CJ448" s="393"/>
      <c r="CK448" s="393"/>
      <c r="CL448" s="393"/>
      <c r="CM448" s="393"/>
      <c r="CN448" s="393"/>
      <c r="CO448" s="393"/>
      <c r="CP448" s="393"/>
      <c r="CQ448" s="393"/>
      <c r="CR448" s="393"/>
      <c r="CS448" s="393"/>
      <c r="CT448" s="393"/>
      <c r="CU448" s="393"/>
      <c r="CV448" s="393"/>
      <c r="CW448" s="393"/>
      <c r="CX448" s="393"/>
      <c r="CY448" s="393"/>
      <c r="CZ448" s="393"/>
    </row>
    <row r="449" s="397" customFormat="true" ht="25.15" customHeight="true" x14ac:dyDescent="0.2">
      <c r="C449" s="1166" t="s">
        <v>361</v>
      </c>
      <c r="D449" s="1155"/>
      <c r="E449" s="801">
        <v>-2.9794897675064731E-2</v>
      </c>
      <c r="F449" s="670"/>
      <c r="G449" s="670"/>
      <c r="H449" s="1166" t="s">
        <v>361</v>
      </c>
      <c r="I449" s="1155"/>
      <c r="J449" s="802">
        <v>-4.8164538888040169E-2</v>
      </c>
      <c r="K449" s="670"/>
      <c r="L449" s="670"/>
      <c r="M449" s="1166" t="s">
        <v>427</v>
      </c>
      <c r="N449" s="1155"/>
      <c r="O449" s="803">
        <v>3.4570813165310001E-2</v>
      </c>
      <c r="P449" s="670"/>
      <c r="Q449" s="670"/>
      <c r="W449" s="390"/>
      <c r="X449" s="390"/>
      <c r="Y449" s="390"/>
      <c r="Z449" s="390"/>
      <c r="AA449" s="390"/>
      <c r="AB449" s="390"/>
      <c r="AC449" s="390"/>
      <c r="AD449" s="390"/>
      <c r="AE449" s="390"/>
      <c r="AF449" s="390"/>
      <c r="AG449" s="390"/>
      <c r="AH449" s="390"/>
      <c r="AI449" s="390"/>
      <c r="AJ449" s="390"/>
      <c r="AK449" s="390"/>
      <c r="AL449" s="390"/>
      <c r="AM449" s="390"/>
      <c r="AN449" s="390"/>
      <c r="AO449" s="390"/>
      <c r="AP449" s="390"/>
      <c r="AQ449" s="390"/>
      <c r="AR449" s="390"/>
      <c r="AS449" s="390"/>
      <c r="AT449" s="390"/>
      <c r="AU449" s="390"/>
      <c r="AV449" s="390"/>
      <c r="AW449" s="390"/>
      <c r="AX449" s="390"/>
      <c r="AY449" s="390"/>
      <c r="AZ449" s="390"/>
      <c r="BA449" s="392"/>
      <c r="BB449" s="469"/>
      <c r="BC449" s="392"/>
      <c r="BD449" s="392"/>
      <c r="BE449" s="392"/>
      <c r="BF449" s="392"/>
      <c r="BG449" s="392"/>
      <c r="BH449" s="392"/>
      <c r="BI449" s="392"/>
      <c r="BJ449" s="392"/>
      <c r="BK449" s="392"/>
      <c r="BL449" s="392"/>
      <c r="BM449" s="392"/>
      <c r="BN449" s="392"/>
      <c r="BO449" s="392"/>
      <c r="BP449" s="392"/>
      <c r="BQ449" s="392"/>
      <c r="BR449" s="392"/>
      <c r="BS449" s="392"/>
      <c r="BT449" s="392"/>
      <c r="BU449" s="392"/>
      <c r="BV449" s="392"/>
      <c r="BW449" s="393"/>
      <c r="BX449" s="393"/>
      <c r="BY449" s="393"/>
      <c r="BZ449" s="393"/>
      <c r="CA449" s="393"/>
      <c r="CB449" s="393"/>
      <c r="CC449" s="393"/>
      <c r="CD449" s="393"/>
      <c r="CE449" s="393"/>
      <c r="CF449" s="393"/>
      <c r="CG449" s="393"/>
      <c r="CH449" s="393"/>
      <c r="CI449" s="393"/>
      <c r="CJ449" s="393"/>
      <c r="CK449" s="393"/>
      <c r="CL449" s="393"/>
      <c r="CM449" s="393"/>
      <c r="CN449" s="393"/>
      <c r="CO449" s="393"/>
      <c r="CP449" s="393"/>
      <c r="CQ449" s="393"/>
      <c r="CR449" s="393"/>
      <c r="CS449" s="393"/>
      <c r="CT449" s="393"/>
      <c r="CU449" s="393"/>
      <c r="CV449" s="393"/>
      <c r="CW449" s="393"/>
      <c r="CX449" s="393"/>
      <c r="CY449" s="393"/>
      <c r="CZ449" s="393"/>
    </row>
    <row r="450" s="397" customFormat="true" ht="25.15" customHeight="true" x14ac:dyDescent="0.2">
      <c r="C450" s="1166" t="s">
        <v>428</v>
      </c>
      <c r="D450" s="1155"/>
      <c r="E450" s="801">
        <v>-2.5817808868026169E-2</v>
      </c>
      <c r="F450" s="670"/>
      <c r="G450" s="670"/>
      <c r="H450" s="1166" t="s">
        <v>426</v>
      </c>
      <c r="I450" s="1155"/>
      <c r="J450" s="802">
        <v>3.8704836130633864E-2</v>
      </c>
      <c r="K450" s="670"/>
      <c r="L450" s="670"/>
      <c r="M450" s="1166" t="s">
        <v>426</v>
      </c>
      <c r="N450" s="1155"/>
      <c r="O450" s="803">
        <v>3.2954206280056512E-2</v>
      </c>
      <c r="P450" s="670"/>
      <c r="Q450" s="670"/>
      <c r="W450" s="390"/>
      <c r="X450" s="390"/>
      <c r="Y450" s="390"/>
      <c r="Z450" s="390"/>
      <c r="AA450" s="390"/>
      <c r="AB450" s="390"/>
      <c r="AC450" s="390"/>
      <c r="AD450" s="390"/>
      <c r="AE450" s="390"/>
      <c r="AF450" s="390"/>
      <c r="AG450" s="390"/>
      <c r="AH450" s="390"/>
      <c r="AI450" s="390"/>
      <c r="AJ450" s="390"/>
      <c r="AK450" s="390"/>
      <c r="AL450" s="390"/>
      <c r="AM450" s="390"/>
      <c r="AN450" s="390"/>
      <c r="AO450" s="390"/>
      <c r="AP450" s="390"/>
      <c r="AQ450" s="390"/>
      <c r="AR450" s="390"/>
      <c r="AS450" s="390"/>
      <c r="AT450" s="390"/>
      <c r="AU450" s="390"/>
      <c r="AV450" s="390"/>
      <c r="AW450" s="390"/>
      <c r="AX450" s="390"/>
      <c r="AY450" s="390"/>
      <c r="AZ450" s="390"/>
      <c r="BA450" s="392"/>
      <c r="BB450" s="469"/>
      <c r="BC450" s="392"/>
      <c r="BD450" s="392"/>
      <c r="BE450" s="392"/>
      <c r="BF450" s="392"/>
      <c r="BG450" s="392"/>
      <c r="BH450" s="392"/>
      <c r="BI450" s="392"/>
      <c r="BJ450" s="392"/>
      <c r="BK450" s="392"/>
      <c r="BL450" s="392"/>
      <c r="BM450" s="392"/>
      <c r="BN450" s="392"/>
      <c r="BO450" s="392"/>
      <c r="BP450" s="392"/>
      <c r="BQ450" s="392"/>
      <c r="BR450" s="392"/>
      <c r="BS450" s="392"/>
      <c r="BT450" s="392"/>
      <c r="BU450" s="392"/>
      <c r="BV450" s="392"/>
      <c r="BW450" s="393"/>
      <c r="BX450" s="393"/>
      <c r="BY450" s="393"/>
      <c r="BZ450" s="393"/>
      <c r="CA450" s="393"/>
      <c r="CB450" s="393"/>
      <c r="CC450" s="393"/>
      <c r="CD450" s="393"/>
      <c r="CE450" s="393"/>
      <c r="CF450" s="393"/>
      <c r="CG450" s="393"/>
      <c r="CH450" s="393"/>
      <c r="CI450" s="393"/>
      <c r="CJ450" s="393"/>
      <c r="CK450" s="393"/>
      <c r="CL450" s="393"/>
      <c r="CM450" s="393"/>
      <c r="CN450" s="393"/>
      <c r="CO450" s="393"/>
      <c r="CP450" s="393"/>
      <c r="CQ450" s="393"/>
      <c r="CR450" s="393"/>
      <c r="CS450" s="393"/>
      <c r="CT450" s="393"/>
      <c r="CU450" s="393"/>
      <c r="CV450" s="393"/>
      <c r="CW450" s="393"/>
      <c r="CX450" s="393"/>
      <c r="CY450" s="393"/>
      <c r="CZ450" s="393"/>
    </row>
    <row r="451" s="397" customFormat="true" ht="25.15" customHeight="true" x14ac:dyDescent="0.2">
      <c r="C451" s="1166" t="s">
        <v>429</v>
      </c>
      <c r="D451" s="1155"/>
      <c r="E451" s="801">
        <v>1.4456422206903618E-2</v>
      </c>
      <c r="F451" s="670"/>
      <c r="G451" s="670"/>
      <c r="H451" s="1166" t="s">
        <v>415</v>
      </c>
      <c r="I451" s="1155"/>
      <c r="J451" s="802">
        <v>3.7984820273058086E-2</v>
      </c>
      <c r="K451" s="670"/>
      <c r="L451" s="670"/>
      <c r="M451" s="1166" t="s">
        <v>430</v>
      </c>
      <c r="N451" s="1155"/>
      <c r="O451" s="803">
        <v>2.8834532668301785E-2</v>
      </c>
      <c r="P451" s="670"/>
      <c r="Q451" s="670"/>
      <c r="W451" s="390"/>
      <c r="X451" s="390"/>
      <c r="Y451" s="390"/>
      <c r="Z451" s="390"/>
      <c r="AA451" s="390"/>
      <c r="AB451" s="390"/>
      <c r="AC451" s="390"/>
      <c r="AD451" s="390"/>
      <c r="AE451" s="390"/>
      <c r="AF451" s="390"/>
      <c r="AG451" s="390"/>
      <c r="AH451" s="390"/>
      <c r="AI451" s="390"/>
      <c r="AJ451" s="390"/>
      <c r="AK451" s="390"/>
      <c r="AL451" s="390"/>
      <c r="AM451" s="390"/>
      <c r="AN451" s="390"/>
      <c r="AO451" s="390"/>
      <c r="AP451" s="390"/>
      <c r="AQ451" s="390"/>
      <c r="AR451" s="390"/>
      <c r="AS451" s="390"/>
      <c r="AT451" s="390"/>
      <c r="AU451" s="390"/>
      <c r="AV451" s="390"/>
      <c r="AW451" s="390"/>
      <c r="AX451" s="390"/>
      <c r="AY451" s="390"/>
      <c r="AZ451" s="390"/>
      <c r="BA451" s="392"/>
      <c r="BB451" s="469"/>
      <c r="BC451" s="392"/>
      <c r="BD451" s="392"/>
      <c r="BE451" s="392"/>
      <c r="BF451" s="392"/>
      <c r="BG451" s="392"/>
      <c r="BH451" s="392"/>
      <c r="BI451" s="392"/>
      <c r="BJ451" s="392"/>
      <c r="BK451" s="392"/>
      <c r="BL451" s="392"/>
      <c r="BM451" s="392"/>
      <c r="BN451" s="392"/>
      <c r="BO451" s="392"/>
      <c r="BP451" s="392"/>
      <c r="BQ451" s="392"/>
      <c r="BR451" s="392"/>
      <c r="BS451" s="392"/>
      <c r="BT451" s="392"/>
      <c r="BU451" s="392"/>
      <c r="BV451" s="392"/>
      <c r="BW451" s="393"/>
      <c r="BX451" s="393"/>
      <c r="BY451" s="393"/>
      <c r="BZ451" s="393"/>
      <c r="CA451" s="393"/>
      <c r="CB451" s="393"/>
      <c r="CC451" s="393"/>
      <c r="CD451" s="393"/>
      <c r="CE451" s="393"/>
      <c r="CF451" s="393"/>
      <c r="CG451" s="393"/>
      <c r="CH451" s="393"/>
      <c r="CI451" s="393"/>
      <c r="CJ451" s="393"/>
      <c r="CK451" s="393"/>
      <c r="CL451" s="393"/>
      <c r="CM451" s="393"/>
      <c r="CN451" s="393"/>
      <c r="CO451" s="393"/>
      <c r="CP451" s="393"/>
      <c r="CQ451" s="393"/>
      <c r="CR451" s="393"/>
      <c r="CS451" s="393"/>
      <c r="CT451" s="393"/>
      <c r="CU451" s="393"/>
      <c r="CV451" s="393"/>
      <c r="CW451" s="393"/>
      <c r="CX451" s="393"/>
      <c r="CY451" s="393"/>
      <c r="CZ451" s="393"/>
    </row>
    <row r="452" s="397" customFormat="true" ht="25.15" customHeight="true" x14ac:dyDescent="0.2">
      <c r="C452" s="1166" t="s">
        <v>430</v>
      </c>
      <c r="D452" s="1155"/>
      <c r="E452" s="804">
        <v>4.6339033124651119E-3</v>
      </c>
      <c r="F452" s="670"/>
      <c r="G452" s="670"/>
      <c r="H452" s="1166" t="s">
        <v>428</v>
      </c>
      <c r="I452" s="1155"/>
      <c r="J452" s="802">
        <v>-3.4806201524357226E-2</v>
      </c>
      <c r="K452" s="670"/>
      <c r="L452" s="670"/>
      <c r="M452" s="1166" t="s">
        <v>361</v>
      </c>
      <c r="N452" s="1155"/>
      <c r="O452" s="803">
        <v>-1.7207090910365833E-2</v>
      </c>
      <c r="P452" s="670"/>
      <c r="Q452" s="670"/>
      <c r="W452" s="390"/>
      <c r="X452" s="390"/>
      <c r="Y452" s="390"/>
      <c r="Z452" s="390"/>
      <c r="AA452" s="390"/>
      <c r="AB452" s="390"/>
      <c r="AC452" s="390"/>
      <c r="AD452" s="390"/>
      <c r="AE452" s="390"/>
      <c r="AF452" s="390"/>
      <c r="AG452" s="390"/>
      <c r="AH452" s="390"/>
      <c r="AI452" s="390"/>
      <c r="AJ452" s="390"/>
      <c r="AK452" s="390"/>
      <c r="AL452" s="390"/>
      <c r="AM452" s="390"/>
      <c r="AN452" s="390"/>
      <c r="AO452" s="390"/>
      <c r="AP452" s="390"/>
      <c r="AQ452" s="390"/>
      <c r="AR452" s="390"/>
      <c r="AS452" s="390"/>
      <c r="AT452" s="390"/>
      <c r="AU452" s="390"/>
      <c r="AV452" s="390"/>
      <c r="AW452" s="390"/>
      <c r="AX452" s="390"/>
      <c r="AY452" s="390"/>
      <c r="AZ452" s="390"/>
      <c r="BA452" s="392"/>
      <c r="BB452" s="469"/>
      <c r="BC452" s="392"/>
      <c r="BD452" s="392"/>
      <c r="BE452" s="392"/>
      <c r="BF452" s="392"/>
      <c r="BG452" s="392"/>
      <c r="BH452" s="392"/>
      <c r="BI452" s="392"/>
      <c r="BJ452" s="392"/>
      <c r="BK452" s="392"/>
      <c r="BL452" s="392"/>
      <c r="BM452" s="392"/>
      <c r="BN452" s="392"/>
      <c r="BO452" s="392"/>
      <c r="BP452" s="392"/>
      <c r="BQ452" s="392"/>
      <c r="BR452" s="392"/>
      <c r="BS452" s="392"/>
      <c r="BT452" s="392"/>
      <c r="BU452" s="392"/>
      <c r="BV452" s="392"/>
      <c r="BW452" s="393"/>
      <c r="BX452" s="393"/>
      <c r="BY452" s="393"/>
      <c r="BZ452" s="393"/>
      <c r="CA452" s="393"/>
      <c r="CB452" s="393"/>
      <c r="CC452" s="393"/>
      <c r="CD452" s="393"/>
      <c r="CE452" s="393"/>
      <c r="CF452" s="393"/>
      <c r="CG452" s="393"/>
      <c r="CH452" s="393"/>
      <c r="CI452" s="393"/>
      <c r="CJ452" s="393"/>
      <c r="CK452" s="393"/>
      <c r="CL452" s="393"/>
      <c r="CM452" s="393"/>
      <c r="CN452" s="393"/>
      <c r="CO452" s="393"/>
      <c r="CP452" s="393"/>
      <c r="CQ452" s="393"/>
      <c r="CR452" s="393"/>
      <c r="CS452" s="393"/>
      <c r="CT452" s="393"/>
      <c r="CU452" s="393"/>
      <c r="CV452" s="393"/>
      <c r="CW452" s="393"/>
      <c r="CX452" s="393"/>
      <c r="CY452" s="393"/>
      <c r="CZ452" s="393"/>
    </row>
    <row r="453" s="397" customFormat="true" ht="25.15" customHeight="true" x14ac:dyDescent="0.2">
      <c r="C453" s="1154"/>
      <c r="D453" s="1155"/>
      <c r="E453" s="671"/>
      <c r="F453" s="670"/>
      <c r="G453" s="670"/>
      <c r="H453" s="1166" t="s">
        <v>429</v>
      </c>
      <c r="I453" s="1155"/>
      <c r="J453" s="802">
        <v>3.4220473155760205E-2</v>
      </c>
      <c r="K453" s="670"/>
      <c r="L453" s="670"/>
      <c r="M453" s="1166" t="s">
        <v>428</v>
      </c>
      <c r="N453" s="1155"/>
      <c r="O453" s="803">
        <v>-1.6538562029922148E-2</v>
      </c>
      <c r="P453" s="670"/>
      <c r="Q453" s="670"/>
      <c r="W453" s="390"/>
      <c r="X453" s="390"/>
      <c r="Y453" s="390"/>
      <c r="Z453" s="390"/>
      <c r="AA453" s="390"/>
      <c r="AB453" s="390"/>
      <c r="AC453" s="390"/>
      <c r="AD453" s="390"/>
      <c r="AE453" s="390"/>
      <c r="AF453" s="390"/>
      <c r="AG453" s="390"/>
      <c r="AH453" s="390"/>
      <c r="AI453" s="390"/>
      <c r="AJ453" s="390"/>
      <c r="AK453" s="390"/>
      <c r="AL453" s="390"/>
      <c r="AM453" s="390"/>
      <c r="AN453" s="390"/>
      <c r="AO453" s="390"/>
      <c r="AP453" s="390"/>
      <c r="AQ453" s="390"/>
      <c r="AR453" s="390"/>
      <c r="AS453" s="390"/>
      <c r="AT453" s="390"/>
      <c r="AU453" s="390"/>
      <c r="AV453" s="390"/>
      <c r="AW453" s="390"/>
      <c r="AX453" s="390"/>
      <c r="AY453" s="390"/>
      <c r="AZ453" s="390"/>
      <c r="BA453" s="392"/>
      <c r="BB453" s="469"/>
      <c r="BC453" s="392"/>
      <c r="BD453" s="392"/>
      <c r="BE453" s="392"/>
      <c r="BF453" s="392"/>
      <c r="BG453" s="392"/>
      <c r="BH453" s="392"/>
      <c r="BI453" s="392"/>
      <c r="BJ453" s="392"/>
      <c r="BK453" s="392"/>
      <c r="BL453" s="392"/>
      <c r="BM453" s="392"/>
      <c r="BN453" s="392"/>
      <c r="BO453" s="392"/>
      <c r="BP453" s="392"/>
      <c r="BQ453" s="392"/>
      <c r="BR453" s="392"/>
      <c r="BS453" s="392"/>
      <c r="BT453" s="392"/>
      <c r="BU453" s="392"/>
      <c r="BV453" s="392"/>
      <c r="BW453" s="393"/>
      <c r="BX453" s="393"/>
      <c r="BY453" s="393"/>
      <c r="BZ453" s="393"/>
      <c r="CA453" s="393"/>
      <c r="CB453" s="393"/>
      <c r="CC453" s="393"/>
      <c r="CD453" s="393"/>
      <c r="CE453" s="393"/>
      <c r="CF453" s="393"/>
      <c r="CG453" s="393"/>
      <c r="CH453" s="393"/>
      <c r="CI453" s="393"/>
      <c r="CJ453" s="393"/>
      <c r="CK453" s="393"/>
      <c r="CL453" s="393"/>
      <c r="CM453" s="393"/>
      <c r="CN453" s="393"/>
      <c r="CO453" s="393"/>
      <c r="CP453" s="393"/>
      <c r="CQ453" s="393"/>
      <c r="CR453" s="393"/>
      <c r="CS453" s="393"/>
      <c r="CT453" s="393"/>
      <c r="CU453" s="393"/>
      <c r="CV453" s="393"/>
      <c r="CW453" s="393"/>
      <c r="CX453" s="393"/>
      <c r="CY453" s="393"/>
      <c r="CZ453" s="393"/>
    </row>
    <row r="454" s="397" customFormat="true" ht="25.15" customHeight="true" x14ac:dyDescent="0.2">
      <c r="C454" s="1154"/>
      <c r="D454" s="1155"/>
      <c r="E454" s="671"/>
      <c r="F454" s="670"/>
      <c r="G454" s="670"/>
      <c r="H454" s="1166" t="s">
        <v>425</v>
      </c>
      <c r="I454" s="1155"/>
      <c r="J454" s="802">
        <v>2.2908005814150756E-2</v>
      </c>
      <c r="K454" s="670"/>
      <c r="L454" s="670"/>
      <c r="M454" s="1166" t="s">
        <v>423</v>
      </c>
      <c r="N454" s="1155"/>
      <c r="O454" s="803">
        <v>1.2302161025650115E-2</v>
      </c>
      <c r="P454" s="670"/>
      <c r="Q454" s="670"/>
      <c r="W454" s="390"/>
      <c r="X454" s="390"/>
      <c r="Y454" s="390"/>
      <c r="Z454" s="390"/>
      <c r="AA454" s="390"/>
      <c r="AB454" s="390"/>
      <c r="AC454" s="390"/>
      <c r="AD454" s="390"/>
      <c r="AE454" s="390"/>
      <c r="AF454" s="390"/>
      <c r="AG454" s="390"/>
      <c r="AH454" s="390"/>
      <c r="AI454" s="390"/>
      <c r="AJ454" s="390"/>
      <c r="AK454" s="390"/>
      <c r="AL454" s="390"/>
      <c r="AM454" s="390"/>
      <c r="AN454" s="390"/>
      <c r="AO454" s="390"/>
      <c r="AP454" s="390"/>
      <c r="AQ454" s="390"/>
      <c r="AR454" s="390"/>
      <c r="AS454" s="390"/>
      <c r="AT454" s="390"/>
      <c r="AU454" s="390"/>
      <c r="AV454" s="390"/>
      <c r="AW454" s="390"/>
      <c r="AX454" s="390"/>
      <c r="AY454" s="390"/>
      <c r="AZ454" s="390"/>
      <c r="BA454" s="392"/>
      <c r="BB454" s="469"/>
      <c r="BC454" s="392"/>
      <c r="BD454" s="392"/>
      <c r="BE454" s="392"/>
      <c r="BF454" s="392"/>
      <c r="BG454" s="392"/>
      <c r="BH454" s="392"/>
      <c r="BI454" s="392"/>
      <c r="BJ454" s="392"/>
      <c r="BK454" s="392"/>
      <c r="BL454" s="392"/>
      <c r="BM454" s="392"/>
      <c r="BN454" s="392"/>
      <c r="BO454" s="392"/>
      <c r="BP454" s="392"/>
      <c r="BQ454" s="392"/>
      <c r="BR454" s="392"/>
      <c r="BS454" s="392"/>
      <c r="BT454" s="392"/>
      <c r="BU454" s="392"/>
      <c r="BV454" s="392"/>
      <c r="BW454" s="393"/>
      <c r="BX454" s="393"/>
      <c r="BY454" s="393"/>
      <c r="BZ454" s="393"/>
      <c r="CA454" s="393"/>
      <c r="CB454" s="393"/>
      <c r="CC454" s="393"/>
      <c r="CD454" s="393"/>
      <c r="CE454" s="393"/>
      <c r="CF454" s="393"/>
      <c r="CG454" s="393"/>
      <c r="CH454" s="393"/>
      <c r="CI454" s="393"/>
      <c r="CJ454" s="393"/>
      <c r="CK454" s="393"/>
      <c r="CL454" s="393"/>
      <c r="CM454" s="393"/>
      <c r="CN454" s="393"/>
      <c r="CO454" s="393"/>
      <c r="CP454" s="393"/>
      <c r="CQ454" s="393"/>
      <c r="CR454" s="393"/>
      <c r="CS454" s="393"/>
      <c r="CT454" s="393"/>
      <c r="CU454" s="393"/>
      <c r="CV454" s="393"/>
      <c r="CW454" s="393"/>
      <c r="CX454" s="393"/>
      <c r="CY454" s="393"/>
      <c r="CZ454" s="393"/>
    </row>
    <row r="455" s="397" customFormat="true" ht="25.15" customHeight="true" x14ac:dyDescent="0.2">
      <c r="C455" s="1154"/>
      <c r="D455" s="1155"/>
      <c r="E455" s="670"/>
      <c r="F455" s="670"/>
      <c r="G455" s="670"/>
      <c r="H455" s="1166" t="s">
        <v>427</v>
      </c>
      <c r="I455" s="1155"/>
      <c r="J455" s="802">
        <v>-1.9401726703074169E-2</v>
      </c>
      <c r="K455" s="670"/>
      <c r="L455" s="670"/>
      <c r="M455" s="1166" t="s">
        <v>357</v>
      </c>
      <c r="N455" s="1155"/>
      <c r="O455" s="803">
        <v>-1.0165399588987345E-2</v>
      </c>
      <c r="P455" s="670"/>
      <c r="Q455" s="670"/>
      <c r="W455" s="390"/>
      <c r="X455" s="390"/>
      <c r="Y455" s="390"/>
      <c r="Z455" s="390"/>
      <c r="AA455" s="390"/>
      <c r="AB455" s="390"/>
      <c r="AC455" s="390"/>
      <c r="AD455" s="390"/>
      <c r="AE455" s="390"/>
      <c r="AF455" s="390"/>
      <c r="AG455" s="390"/>
      <c r="AH455" s="390"/>
      <c r="AI455" s="390"/>
      <c r="AJ455" s="390"/>
      <c r="AK455" s="390"/>
      <c r="AL455" s="390"/>
      <c r="AM455" s="390"/>
      <c r="AN455" s="390"/>
      <c r="AO455" s="390"/>
      <c r="AP455" s="390"/>
      <c r="AQ455" s="390"/>
      <c r="AR455" s="390"/>
      <c r="AS455" s="390"/>
      <c r="AT455" s="390"/>
      <c r="AU455" s="390"/>
      <c r="AV455" s="390"/>
      <c r="AW455" s="390"/>
      <c r="AX455" s="390"/>
      <c r="AY455" s="390"/>
      <c r="AZ455" s="390"/>
      <c r="BA455" s="392"/>
      <c r="BB455" s="469"/>
      <c r="BC455" s="392"/>
      <c r="BD455" s="392"/>
      <c r="BE455" s="392"/>
      <c r="BF455" s="392"/>
      <c r="BG455" s="392"/>
      <c r="BH455" s="392"/>
      <c r="BI455" s="392"/>
      <c r="BJ455" s="392"/>
      <c r="BK455" s="392"/>
      <c r="BL455" s="392"/>
      <c r="BM455" s="392"/>
      <c r="BN455" s="392"/>
      <c r="BO455" s="392"/>
      <c r="BP455" s="392"/>
      <c r="BQ455" s="392"/>
      <c r="BR455" s="392"/>
      <c r="BS455" s="392"/>
      <c r="BT455" s="392"/>
      <c r="BU455" s="392"/>
      <c r="BV455" s="392"/>
      <c r="BW455" s="393"/>
      <c r="BX455" s="393"/>
      <c r="BY455" s="393"/>
      <c r="BZ455" s="393"/>
      <c r="CA455" s="393"/>
      <c r="CB455" s="393"/>
      <c r="CC455" s="393"/>
      <c r="CD455" s="393"/>
      <c r="CE455" s="393"/>
      <c r="CF455" s="393"/>
      <c r="CG455" s="393"/>
      <c r="CH455" s="393"/>
      <c r="CI455" s="393"/>
      <c r="CJ455" s="393"/>
      <c r="CK455" s="393"/>
      <c r="CL455" s="393"/>
      <c r="CM455" s="393"/>
      <c r="CN455" s="393"/>
      <c r="CO455" s="393"/>
      <c r="CP455" s="393"/>
      <c r="CQ455" s="393"/>
      <c r="CR455" s="393"/>
      <c r="CS455" s="393"/>
      <c r="CT455" s="393"/>
      <c r="CU455" s="393"/>
      <c r="CV455" s="393"/>
      <c r="CW455" s="393"/>
      <c r="CX455" s="393"/>
      <c r="CY455" s="393"/>
      <c r="CZ455" s="393"/>
    </row>
    <row r="456" s="397" customFormat="true" ht="25.15" customHeight="true" x14ac:dyDescent="0.2">
      <c r="C456" s="1167" t="s">
        <v>257</v>
      </c>
      <c r="D456" s="1155"/>
      <c r="E456" s="1155"/>
      <c r="F456" s="670"/>
      <c r="G456" s="670"/>
      <c r="H456" s="1166" t="s">
        <v>430</v>
      </c>
      <c r="I456" s="1155"/>
      <c r="J456" s="805">
        <v>-7.1115205046486619E-3</v>
      </c>
      <c r="K456" s="670"/>
      <c r="L456" s="670"/>
      <c r="M456" s="1166" t="s">
        <v>429</v>
      </c>
      <c r="N456" s="1155"/>
      <c r="O456" s="806">
        <v>9.7735195426672111E-3</v>
      </c>
      <c r="P456" s="670"/>
      <c r="Q456" s="670"/>
      <c r="W456" s="390"/>
      <c r="X456" s="390"/>
      <c r="Y456" s="390"/>
      <c r="Z456" s="390"/>
      <c r="AA456" s="390"/>
      <c r="AB456" s="390"/>
      <c r="AC456" s="390"/>
      <c r="AD456" s="390"/>
      <c r="AE456" s="390"/>
      <c r="AF456" s="390"/>
      <c r="AG456" s="390"/>
      <c r="AH456" s="390"/>
      <c r="AI456" s="390"/>
      <c r="AJ456" s="390"/>
      <c r="AK456" s="390"/>
      <c r="AL456" s="390"/>
      <c r="AM456" s="390"/>
      <c r="AN456" s="390"/>
      <c r="AO456" s="390"/>
      <c r="AP456" s="390"/>
      <c r="AQ456" s="390"/>
      <c r="AR456" s="390"/>
      <c r="AS456" s="390"/>
      <c r="AT456" s="390"/>
      <c r="AU456" s="390"/>
      <c r="AV456" s="390"/>
      <c r="AW456" s="390"/>
      <c r="AX456" s="390"/>
      <c r="AY456" s="390"/>
      <c r="AZ456" s="390"/>
      <c r="BA456" s="392"/>
      <c r="BB456" s="469"/>
      <c r="BC456" s="392"/>
      <c r="BD456" s="392"/>
      <c r="BE456" s="392"/>
      <c r="BF456" s="392"/>
      <c r="BG456" s="392"/>
      <c r="BH456" s="392"/>
      <c r="BI456" s="392"/>
      <c r="BJ456" s="392"/>
      <c r="BK456" s="392"/>
      <c r="BL456" s="392"/>
      <c r="BM456" s="392"/>
      <c r="BN456" s="392"/>
      <c r="BO456" s="392"/>
      <c r="BP456" s="392"/>
      <c r="BQ456" s="392"/>
      <c r="BR456" s="392"/>
      <c r="BS456" s="392"/>
      <c r="BT456" s="392"/>
      <c r="BU456" s="392"/>
      <c r="BV456" s="392"/>
      <c r="BW456" s="393"/>
      <c r="BX456" s="393"/>
      <c r="BY456" s="393"/>
      <c r="BZ456" s="393"/>
      <c r="CA456" s="393"/>
      <c r="CB456" s="393"/>
      <c r="CC456" s="393"/>
      <c r="CD456" s="393"/>
      <c r="CE456" s="393"/>
      <c r="CF456" s="393"/>
      <c r="CG456" s="393"/>
      <c r="CH456" s="393"/>
      <c r="CI456" s="393"/>
      <c r="CJ456" s="393"/>
      <c r="CK456" s="393"/>
      <c r="CL456" s="393"/>
      <c r="CM456" s="393"/>
      <c r="CN456" s="393"/>
      <c r="CO456" s="393"/>
      <c r="CP456" s="393"/>
      <c r="CQ456" s="393"/>
      <c r="CR456" s="393"/>
      <c r="CS456" s="393"/>
      <c r="CT456" s="393"/>
      <c r="CU456" s="393"/>
      <c r="CV456" s="393"/>
      <c r="CW456" s="393"/>
      <c r="CX456" s="393"/>
      <c r="CY456" s="393"/>
      <c r="CZ456" s="393"/>
    </row>
    <row r="457" s="397" customFormat="true" ht="25.15" customHeight="true" x14ac:dyDescent="0.2">
      <c r="C457" s="1154"/>
      <c r="D457" s="1155"/>
      <c r="E457" s="783" t="s">
        <v>258</v>
      </c>
      <c r="F457" s="670"/>
      <c r="G457" s="670"/>
      <c r="H457" s="1154"/>
      <c r="I457" s="1155"/>
      <c r="J457" s="671"/>
      <c r="K457" s="670"/>
      <c r="L457" s="670"/>
      <c r="M457" s="1154"/>
      <c r="N457" s="1155"/>
      <c r="O457" s="671"/>
      <c r="P457" s="670"/>
      <c r="Q457" s="670"/>
      <c r="W457" s="390"/>
      <c r="X457" s="390"/>
      <c r="Y457" s="390"/>
      <c r="Z457" s="390"/>
      <c r="AA457" s="390"/>
      <c r="AB457" s="390"/>
      <c r="AC457" s="390"/>
      <c r="AD457" s="390"/>
      <c r="AE457" s="390"/>
      <c r="AF457" s="390"/>
      <c r="AG457" s="390"/>
      <c r="AH457" s="390"/>
      <c r="AI457" s="390"/>
      <c r="AJ457" s="390"/>
      <c r="AK457" s="390"/>
      <c r="AL457" s="390"/>
      <c r="AM457" s="390"/>
      <c r="AN457" s="390"/>
      <c r="AO457" s="390"/>
      <c r="AP457" s="390"/>
      <c r="AQ457" s="390"/>
      <c r="AR457" s="390"/>
      <c r="AS457" s="390"/>
      <c r="AT457" s="390"/>
      <c r="AU457" s="390"/>
      <c r="AV457" s="390"/>
      <c r="AW457" s="390"/>
      <c r="AX457" s="390"/>
      <c r="AY457" s="390"/>
      <c r="AZ457" s="390"/>
      <c r="BA457" s="392"/>
      <c r="BB457" s="469"/>
      <c r="BC457" s="392"/>
      <c r="BD457" s="392"/>
      <c r="BE457" s="392"/>
      <c r="BF457" s="392"/>
      <c r="BG457" s="392"/>
      <c r="BH457" s="392"/>
      <c r="BI457" s="392"/>
      <c r="BJ457" s="392"/>
      <c r="BK457" s="392"/>
      <c r="BL457" s="392"/>
      <c r="BM457" s="392"/>
      <c r="BN457" s="392"/>
      <c r="BO457" s="392"/>
      <c r="BP457" s="392"/>
      <c r="BQ457" s="392"/>
      <c r="BR457" s="392"/>
      <c r="BS457" s="392"/>
      <c r="BT457" s="392"/>
      <c r="BU457" s="392"/>
      <c r="BV457" s="392"/>
      <c r="BW457" s="393"/>
      <c r="BX457" s="393"/>
      <c r="BY457" s="393"/>
      <c r="BZ457" s="393"/>
      <c r="CA457" s="393"/>
      <c r="CB457" s="393"/>
      <c r="CC457" s="393"/>
      <c r="CD457" s="393"/>
      <c r="CE457" s="393"/>
      <c r="CF457" s="393"/>
      <c r="CG457" s="393"/>
      <c r="CH457" s="393"/>
      <c r="CI457" s="393"/>
      <c r="CJ457" s="393"/>
      <c r="CK457" s="393"/>
      <c r="CL457" s="393"/>
      <c r="CM457" s="393"/>
      <c r="CN457" s="393"/>
      <c r="CO457" s="393"/>
      <c r="CP457" s="393"/>
      <c r="CQ457" s="393"/>
      <c r="CR457" s="393"/>
      <c r="CS457" s="393"/>
      <c r="CT457" s="393"/>
      <c r="CU457" s="393"/>
      <c r="CV457" s="393"/>
      <c r="CW457" s="393"/>
      <c r="CX457" s="393"/>
      <c r="CY457" s="393"/>
      <c r="CZ457" s="393"/>
    </row>
    <row r="458" s="397" customFormat="true" ht="25.15" customHeight="true" x14ac:dyDescent="0.2">
      <c r="C458" s="1166" t="s">
        <v>343</v>
      </c>
      <c r="D458" s="1155"/>
      <c r="E458" s="798">
        <v>3.4543780021659205E-2</v>
      </c>
      <c r="F458" s="670"/>
      <c r="G458" s="670"/>
      <c r="H458" s="1154"/>
      <c r="I458" s="1155"/>
      <c r="J458" s="671"/>
      <c r="K458" s="670"/>
      <c r="L458" s="670"/>
      <c r="M458" s="1154"/>
      <c r="N458" s="1155"/>
      <c r="O458" s="671"/>
      <c r="P458" s="670"/>
      <c r="Q458" s="670"/>
      <c r="W458" s="390"/>
      <c r="X458" s="390"/>
      <c r="Y458" s="390"/>
      <c r="Z458" s="390"/>
      <c r="AA458" s="390"/>
      <c r="AB458" s="390"/>
      <c r="AC458" s="390"/>
      <c r="AD458" s="390"/>
      <c r="AE458" s="390"/>
      <c r="AF458" s="390"/>
      <c r="AG458" s="390"/>
      <c r="AH458" s="390"/>
      <c r="AI458" s="390"/>
      <c r="AJ458" s="390"/>
      <c r="AK458" s="390"/>
      <c r="AL458" s="390"/>
      <c r="AM458" s="390"/>
      <c r="AN458" s="390"/>
      <c r="AO458" s="390"/>
      <c r="AP458" s="390"/>
      <c r="AQ458" s="390"/>
      <c r="AR458" s="390"/>
      <c r="AS458" s="390"/>
      <c r="AT458" s="390"/>
      <c r="AU458" s="390"/>
      <c r="AV458" s="390"/>
      <c r="AW458" s="390"/>
      <c r="AX458" s="390"/>
      <c r="AY458" s="390"/>
      <c r="AZ458" s="390"/>
      <c r="BA458" s="392"/>
      <c r="BB458" s="469"/>
      <c r="BC458" s="392"/>
      <c r="BD458" s="392"/>
      <c r="BE458" s="392"/>
      <c r="BF458" s="392"/>
      <c r="BG458" s="392"/>
      <c r="BH458" s="392"/>
      <c r="BI458" s="392"/>
      <c r="BJ458" s="392"/>
      <c r="BK458" s="392"/>
      <c r="BL458" s="392"/>
      <c r="BM458" s="392"/>
      <c r="BN458" s="392"/>
      <c r="BO458" s="392"/>
      <c r="BP458" s="392"/>
      <c r="BQ458" s="392"/>
      <c r="BR458" s="392"/>
      <c r="BS458" s="392"/>
      <c r="BT458" s="392"/>
      <c r="BU458" s="392"/>
      <c r="BV458" s="392"/>
      <c r="BW458" s="393"/>
      <c r="BX458" s="393"/>
      <c r="BY458" s="393"/>
      <c r="BZ458" s="393"/>
      <c r="CA458" s="393"/>
      <c r="CB458" s="393"/>
      <c r="CC458" s="393"/>
      <c r="CD458" s="393"/>
      <c r="CE458" s="393"/>
      <c r="CF458" s="393"/>
      <c r="CG458" s="393"/>
      <c r="CH458" s="393"/>
      <c r="CI458" s="393"/>
      <c r="CJ458" s="393"/>
      <c r="CK458" s="393"/>
      <c r="CL458" s="393"/>
      <c r="CM458" s="393"/>
      <c r="CN458" s="393"/>
      <c r="CO458" s="393"/>
      <c r="CP458" s="393"/>
      <c r="CQ458" s="393"/>
      <c r="CR458" s="393"/>
      <c r="CS458" s="393"/>
      <c r="CT458" s="393"/>
      <c r="CU458" s="393"/>
      <c r="CV458" s="393"/>
      <c r="CW458" s="393"/>
      <c r="CX458" s="393"/>
      <c r="CY458" s="393"/>
      <c r="CZ458" s="393"/>
    </row>
    <row r="459" s="397" customFormat="true" ht="25.15" customHeight="true" x14ac:dyDescent="0.2">
      <c r="C459" s="1166" t="s">
        <v>349</v>
      </c>
      <c r="D459" s="1155"/>
      <c r="E459" s="801">
        <v>9.6745141881648435E-3</v>
      </c>
      <c r="F459" s="670"/>
      <c r="G459" s="670"/>
      <c r="H459" s="1154"/>
      <c r="I459" s="1155"/>
      <c r="J459" s="670"/>
      <c r="K459" s="670"/>
      <c r="L459" s="670"/>
      <c r="M459" s="1154"/>
      <c r="N459" s="1155"/>
      <c r="O459" s="670"/>
      <c r="P459" s="670"/>
      <c r="Q459" s="670"/>
      <c r="W459" s="390"/>
      <c r="X459" s="390"/>
      <c r="Y459" s="390"/>
      <c r="Z459" s="390"/>
      <c r="AA459" s="390"/>
      <c r="AB459" s="390"/>
      <c r="AC459" s="390"/>
      <c r="AD459" s="390"/>
      <c r="AE459" s="390"/>
      <c r="AF459" s="390"/>
      <c r="AG459" s="390"/>
      <c r="AH459" s="390"/>
      <c r="AI459" s="390"/>
      <c r="AJ459" s="390"/>
      <c r="AK459" s="390"/>
      <c r="AL459" s="390"/>
      <c r="AM459" s="390"/>
      <c r="AN459" s="390"/>
      <c r="AO459" s="390"/>
      <c r="AP459" s="390"/>
      <c r="AQ459" s="390"/>
      <c r="AR459" s="390"/>
      <c r="AS459" s="390"/>
      <c r="AT459" s="390"/>
      <c r="AU459" s="390"/>
      <c r="AV459" s="390"/>
      <c r="AW459" s="390"/>
      <c r="AX459" s="390"/>
      <c r="AY459" s="390"/>
      <c r="AZ459" s="390"/>
      <c r="BA459" s="392"/>
      <c r="BB459" s="469"/>
      <c r="BC459" s="392"/>
      <c r="BD459" s="392"/>
      <c r="BE459" s="392"/>
      <c r="BF459" s="392"/>
      <c r="BG459" s="392"/>
      <c r="BH459" s="392"/>
      <c r="BI459" s="392"/>
      <c r="BJ459" s="392"/>
      <c r="BK459" s="392"/>
      <c r="BL459" s="392"/>
      <c r="BM459" s="392"/>
      <c r="BN459" s="392"/>
      <c r="BO459" s="392"/>
      <c r="BP459" s="392"/>
      <c r="BQ459" s="392"/>
      <c r="BR459" s="392"/>
      <c r="BS459" s="392"/>
      <c r="BT459" s="392"/>
      <c r="BU459" s="392"/>
      <c r="BV459" s="392"/>
      <c r="BW459" s="393"/>
      <c r="BX459" s="393"/>
      <c r="BY459" s="393"/>
      <c r="BZ459" s="393"/>
      <c r="CA459" s="393"/>
      <c r="CB459" s="393"/>
      <c r="CC459" s="393"/>
      <c r="CD459" s="393"/>
      <c r="CE459" s="393"/>
      <c r="CF459" s="393"/>
      <c r="CG459" s="393"/>
      <c r="CH459" s="393"/>
      <c r="CI459" s="393"/>
      <c r="CJ459" s="393"/>
      <c r="CK459" s="393"/>
      <c r="CL459" s="393"/>
      <c r="CM459" s="393"/>
      <c r="CN459" s="393"/>
      <c r="CO459" s="393"/>
      <c r="CP459" s="393"/>
      <c r="CQ459" s="393"/>
      <c r="CR459" s="393"/>
      <c r="CS459" s="393"/>
      <c r="CT459" s="393"/>
      <c r="CU459" s="393"/>
      <c r="CV459" s="393"/>
      <c r="CW459" s="393"/>
      <c r="CX459" s="393"/>
      <c r="CY459" s="393"/>
      <c r="CZ459" s="393"/>
    </row>
    <row r="460" s="397" customFormat="true" ht="25.15" customHeight="true" x14ac:dyDescent="0.2">
      <c r="C460" s="1166" t="s">
        <v>327</v>
      </c>
      <c r="D460" s="1155"/>
      <c r="E460" s="801">
        <v>3.9575509404621064E-3</v>
      </c>
      <c r="F460" s="670"/>
      <c r="G460" s="670"/>
      <c r="H460" s="1167" t="s">
        <v>257</v>
      </c>
      <c r="I460" s="1155"/>
      <c r="J460" s="1155"/>
      <c r="K460" s="670"/>
      <c r="L460" s="670"/>
      <c r="M460" s="1167" t="s">
        <v>257</v>
      </c>
      <c r="N460" s="1155"/>
      <c r="O460" s="1155"/>
      <c r="P460" s="670"/>
      <c r="Q460" s="670"/>
      <c r="W460" s="390"/>
      <c r="X460" s="390"/>
      <c r="Y460" s="390"/>
      <c r="Z460" s="390"/>
      <c r="AA460" s="390"/>
      <c r="AB460" s="390"/>
      <c r="AC460" s="390"/>
      <c r="AD460" s="390"/>
      <c r="AE460" s="390"/>
      <c r="AF460" s="390"/>
      <c r="AG460" s="390"/>
      <c r="AH460" s="390"/>
      <c r="AI460" s="390"/>
      <c r="AJ460" s="390"/>
      <c r="AK460" s="390"/>
      <c r="AL460" s="390"/>
      <c r="AM460" s="390"/>
      <c r="AN460" s="390"/>
      <c r="AO460" s="390"/>
      <c r="AP460" s="390"/>
      <c r="AQ460" s="390"/>
      <c r="AR460" s="390"/>
      <c r="AS460" s="390"/>
      <c r="AT460" s="390"/>
      <c r="AU460" s="390"/>
      <c r="AV460" s="390"/>
      <c r="AW460" s="390"/>
      <c r="AX460" s="390"/>
      <c r="AY460" s="390"/>
      <c r="AZ460" s="390"/>
      <c r="BA460" s="392"/>
      <c r="BB460" s="469"/>
      <c r="BC460" s="392"/>
      <c r="BD460" s="392"/>
      <c r="BE460" s="392"/>
      <c r="BF460" s="392"/>
      <c r="BG460" s="392"/>
      <c r="BH460" s="392"/>
      <c r="BI460" s="392"/>
      <c r="BJ460" s="392"/>
      <c r="BK460" s="392"/>
      <c r="BL460" s="392"/>
      <c r="BM460" s="392"/>
      <c r="BN460" s="392"/>
      <c r="BO460" s="392"/>
      <c r="BP460" s="392"/>
      <c r="BQ460" s="392"/>
      <c r="BR460" s="392"/>
      <c r="BS460" s="392"/>
      <c r="BT460" s="392"/>
      <c r="BU460" s="392"/>
      <c r="BV460" s="392"/>
      <c r="BW460" s="393"/>
      <c r="BX460" s="393"/>
      <c r="BY460" s="393"/>
      <c r="BZ460" s="393"/>
      <c r="CA460" s="393"/>
      <c r="CB460" s="393"/>
      <c r="CC460" s="393"/>
      <c r="CD460" s="393"/>
      <c r="CE460" s="393"/>
      <c r="CF460" s="393"/>
      <c r="CG460" s="393"/>
      <c r="CH460" s="393"/>
      <c r="CI460" s="393"/>
      <c r="CJ460" s="393"/>
      <c r="CK460" s="393"/>
      <c r="CL460" s="393"/>
      <c r="CM460" s="393"/>
      <c r="CN460" s="393"/>
      <c r="CO460" s="393"/>
      <c r="CP460" s="393"/>
      <c r="CQ460" s="393"/>
      <c r="CR460" s="393"/>
      <c r="CS460" s="393"/>
      <c r="CT460" s="393"/>
      <c r="CU460" s="393"/>
      <c r="CV460" s="393"/>
      <c r="CW460" s="393"/>
      <c r="CX460" s="393"/>
      <c r="CY460" s="393"/>
      <c r="CZ460" s="393"/>
    </row>
    <row r="461" s="397" customFormat="true" ht="25.15" customHeight="true" x14ac:dyDescent="0.2">
      <c r="C461" s="1166" t="s">
        <v>411</v>
      </c>
      <c r="D461" s="1155"/>
      <c r="E461" s="801">
        <v>2.1519070221473705E-2</v>
      </c>
      <c r="F461" s="670"/>
      <c r="G461" s="670"/>
      <c r="H461" s="1154"/>
      <c r="I461" s="1155"/>
      <c r="J461" s="784" t="s">
        <v>258</v>
      </c>
      <c r="K461" s="670"/>
      <c r="L461" s="670"/>
      <c r="M461" s="1154"/>
      <c r="N461" s="1155"/>
      <c r="O461" s="785" t="s">
        <v>258</v>
      </c>
      <c r="P461" s="670"/>
      <c r="Q461" s="670"/>
      <c r="W461" s="390"/>
      <c r="X461" s="390"/>
      <c r="Y461" s="390"/>
      <c r="Z461" s="390"/>
      <c r="AA461" s="390"/>
      <c r="AB461" s="390"/>
      <c r="AC461" s="390"/>
      <c r="AD461" s="390"/>
      <c r="AE461" s="390"/>
      <c r="AF461" s="390"/>
      <c r="AG461" s="390"/>
      <c r="AH461" s="390"/>
      <c r="AI461" s="390"/>
      <c r="AJ461" s="390"/>
      <c r="AK461" s="390"/>
      <c r="AL461" s="390"/>
      <c r="AM461" s="390"/>
      <c r="AN461" s="390"/>
      <c r="AO461" s="390"/>
      <c r="AP461" s="390"/>
      <c r="AQ461" s="390"/>
      <c r="AR461" s="390"/>
      <c r="AS461" s="390"/>
      <c r="AT461" s="390"/>
      <c r="AU461" s="390"/>
      <c r="AV461" s="390"/>
      <c r="AW461" s="390"/>
      <c r="AX461" s="390"/>
      <c r="AY461" s="390"/>
      <c r="AZ461" s="390"/>
      <c r="BA461" s="392"/>
      <c r="BB461" s="469"/>
      <c r="BC461" s="392"/>
      <c r="BD461" s="392"/>
      <c r="BE461" s="392"/>
      <c r="BF461" s="392"/>
      <c r="BG461" s="392"/>
      <c r="BH461" s="392"/>
      <c r="BI461" s="392"/>
      <c r="BJ461" s="392"/>
      <c r="BK461" s="392"/>
      <c r="BL461" s="392"/>
      <c r="BM461" s="392"/>
      <c r="BN461" s="392"/>
      <c r="BO461" s="392"/>
      <c r="BP461" s="392"/>
      <c r="BQ461" s="392"/>
      <c r="BR461" s="392"/>
      <c r="BS461" s="392"/>
      <c r="BT461" s="392"/>
      <c r="BU461" s="392"/>
      <c r="BV461" s="392"/>
      <c r="BW461" s="393"/>
      <c r="BX461" s="393"/>
      <c r="BY461" s="393"/>
      <c r="BZ461" s="393"/>
      <c r="CA461" s="393"/>
      <c r="CB461" s="393"/>
      <c r="CC461" s="393"/>
      <c r="CD461" s="393"/>
      <c r="CE461" s="393"/>
      <c r="CF461" s="393"/>
      <c r="CG461" s="393"/>
      <c r="CH461" s="393"/>
      <c r="CI461" s="393"/>
      <c r="CJ461" s="393"/>
      <c r="CK461" s="393"/>
      <c r="CL461" s="393"/>
      <c r="CM461" s="393"/>
      <c r="CN461" s="393"/>
      <c r="CO461" s="393"/>
      <c r="CP461" s="393"/>
      <c r="CQ461" s="393"/>
      <c r="CR461" s="393"/>
      <c r="CS461" s="393"/>
      <c r="CT461" s="393"/>
      <c r="CU461" s="393"/>
      <c r="CV461" s="393"/>
      <c r="CW461" s="393"/>
      <c r="CX461" s="393"/>
      <c r="CY461" s="393"/>
      <c r="CZ461" s="393"/>
    </row>
    <row r="462" s="397" customFormat="true" ht="25.15" customHeight="true" x14ac:dyDescent="0.2">
      <c r="C462" s="1166" t="s">
        <v>348</v>
      </c>
      <c r="D462" s="1155"/>
      <c r="E462" s="801">
        <v>0.18762182359483781</v>
      </c>
      <c r="F462" s="670"/>
      <c r="G462" s="670"/>
      <c r="H462" s="1166" t="s">
        <v>343</v>
      </c>
      <c r="I462" s="1155"/>
      <c r="J462" s="799">
        <v>4.2702016266153442E-2</v>
      </c>
      <c r="K462" s="670"/>
      <c r="L462" s="670"/>
      <c r="M462" s="1166" t="s">
        <v>343</v>
      </c>
      <c r="N462" s="1155"/>
      <c r="O462" s="800">
        <v>1.6387568973421866E-2</v>
      </c>
      <c r="P462" s="670"/>
      <c r="Q462" s="670"/>
      <c r="W462" s="390"/>
      <c r="X462" s="390"/>
      <c r="Y462" s="390"/>
      <c r="Z462" s="390"/>
      <c r="AA462" s="390"/>
      <c r="AB462" s="390"/>
      <c r="AC462" s="390"/>
      <c r="AD462" s="390"/>
      <c r="AE462" s="390"/>
      <c r="AF462" s="390"/>
      <c r="AG462" s="390"/>
      <c r="AH462" s="390"/>
      <c r="AI462" s="390"/>
      <c r="AJ462" s="390"/>
      <c r="AK462" s="390"/>
      <c r="AL462" s="390"/>
      <c r="AM462" s="390"/>
      <c r="AN462" s="390"/>
      <c r="AO462" s="390"/>
      <c r="AP462" s="390"/>
      <c r="AQ462" s="390"/>
      <c r="AR462" s="390"/>
      <c r="AS462" s="390"/>
      <c r="AT462" s="390"/>
      <c r="AU462" s="390"/>
      <c r="AV462" s="390"/>
      <c r="AW462" s="390"/>
      <c r="AX462" s="390"/>
      <c r="AY462" s="390"/>
      <c r="AZ462" s="390"/>
      <c r="BA462" s="392"/>
      <c r="BB462" s="469"/>
      <c r="BC462" s="392"/>
      <c r="BD462" s="392"/>
      <c r="BE462" s="392"/>
      <c r="BF462" s="392"/>
      <c r="BG462" s="392"/>
      <c r="BH462" s="392"/>
      <c r="BI462" s="392"/>
      <c r="BJ462" s="392"/>
      <c r="BK462" s="392"/>
      <c r="BL462" s="392"/>
      <c r="BM462" s="392"/>
      <c r="BN462" s="392"/>
      <c r="BO462" s="392"/>
      <c r="BP462" s="392"/>
      <c r="BQ462" s="392"/>
      <c r="BR462" s="392"/>
      <c r="BS462" s="392"/>
      <c r="BT462" s="392"/>
      <c r="BU462" s="392"/>
      <c r="BV462" s="392"/>
      <c r="BW462" s="393"/>
      <c r="BX462" s="393"/>
      <c r="BY462" s="393"/>
      <c r="BZ462" s="393"/>
      <c r="CA462" s="393"/>
      <c r="CB462" s="393"/>
      <c r="CC462" s="393"/>
      <c r="CD462" s="393"/>
      <c r="CE462" s="393"/>
      <c r="CF462" s="393"/>
      <c r="CG462" s="393"/>
      <c r="CH462" s="393"/>
      <c r="CI462" s="393"/>
      <c r="CJ462" s="393"/>
      <c r="CK462" s="393"/>
      <c r="CL462" s="393"/>
      <c r="CM462" s="393"/>
      <c r="CN462" s="393"/>
      <c r="CO462" s="393"/>
      <c r="CP462" s="393"/>
      <c r="CQ462" s="393"/>
      <c r="CR462" s="393"/>
      <c r="CS462" s="393"/>
      <c r="CT462" s="393"/>
      <c r="CU462" s="393"/>
      <c r="CV462" s="393"/>
      <c r="CW462" s="393"/>
      <c r="CX462" s="393"/>
      <c r="CY462" s="393"/>
      <c r="CZ462" s="393"/>
    </row>
    <row r="463" s="397" customFormat="true" ht="25.15" customHeight="true" x14ac:dyDescent="0.2">
      <c r="C463" s="1166" t="s">
        <v>361</v>
      </c>
      <c r="D463" s="1155"/>
      <c r="E463" s="801">
        <v>8.8773592746757774E-4</v>
      </c>
      <c r="F463" s="670"/>
      <c r="G463" s="670"/>
      <c r="H463" s="1166" t="s">
        <v>349</v>
      </c>
      <c r="I463" s="1155"/>
      <c r="J463" s="802">
        <v>8.3042664571419209E-3</v>
      </c>
      <c r="K463" s="670"/>
      <c r="L463" s="670"/>
      <c r="M463" s="1166" t="s">
        <v>349</v>
      </c>
      <c r="N463" s="1155"/>
      <c r="O463" s="803">
        <v>9.8150159316918954E-3</v>
      </c>
      <c r="P463" s="670"/>
      <c r="Q463" s="670"/>
      <c r="W463" s="390"/>
      <c r="X463" s="390"/>
      <c r="Y463" s="390"/>
      <c r="Z463" s="390"/>
      <c r="AA463" s="390"/>
      <c r="AB463" s="390"/>
      <c r="AC463" s="390"/>
      <c r="AD463" s="390"/>
      <c r="AE463" s="390"/>
      <c r="AF463" s="390"/>
      <c r="AG463" s="390"/>
      <c r="AH463" s="390"/>
      <c r="AI463" s="390"/>
      <c r="AJ463" s="390"/>
      <c r="AK463" s="390"/>
      <c r="AL463" s="390"/>
      <c r="AM463" s="390"/>
      <c r="AN463" s="390"/>
      <c r="AO463" s="390"/>
      <c r="AP463" s="390"/>
      <c r="AQ463" s="390"/>
      <c r="AR463" s="390"/>
      <c r="AS463" s="390"/>
      <c r="AT463" s="390"/>
      <c r="AU463" s="390"/>
      <c r="AV463" s="390"/>
      <c r="AW463" s="390"/>
      <c r="AX463" s="390"/>
      <c r="AY463" s="390"/>
      <c r="AZ463" s="390"/>
      <c r="BA463" s="392"/>
      <c r="BB463" s="469"/>
      <c r="BC463" s="392"/>
      <c r="BD463" s="392"/>
      <c r="BE463" s="392"/>
      <c r="BF463" s="392"/>
      <c r="BG463" s="392"/>
      <c r="BH463" s="392"/>
      <c r="BI463" s="392"/>
      <c r="BJ463" s="392"/>
      <c r="BK463" s="392"/>
      <c r="BL463" s="392"/>
      <c r="BM463" s="392"/>
      <c r="BN463" s="392"/>
      <c r="BO463" s="392"/>
      <c r="BP463" s="392"/>
      <c r="BQ463" s="392"/>
      <c r="BR463" s="392"/>
      <c r="BS463" s="392"/>
      <c r="BT463" s="392"/>
      <c r="BU463" s="392"/>
      <c r="BV463" s="392"/>
      <c r="BW463" s="393"/>
      <c r="BX463" s="393"/>
      <c r="BY463" s="393"/>
      <c r="BZ463" s="393"/>
      <c r="CA463" s="393"/>
      <c r="CB463" s="393"/>
      <c r="CC463" s="393"/>
      <c r="CD463" s="393"/>
      <c r="CE463" s="393"/>
      <c r="CF463" s="393"/>
      <c r="CG463" s="393"/>
      <c r="CH463" s="393"/>
      <c r="CI463" s="393"/>
      <c r="CJ463" s="393"/>
      <c r="CK463" s="393"/>
      <c r="CL463" s="393"/>
      <c r="CM463" s="393"/>
      <c r="CN463" s="393"/>
      <c r="CO463" s="393"/>
      <c r="CP463" s="393"/>
      <c r="CQ463" s="393"/>
      <c r="CR463" s="393"/>
      <c r="CS463" s="393"/>
      <c r="CT463" s="393"/>
      <c r="CU463" s="393"/>
      <c r="CV463" s="393"/>
      <c r="CW463" s="393"/>
      <c r="CX463" s="393"/>
      <c r="CY463" s="393"/>
      <c r="CZ463" s="393"/>
    </row>
    <row r="464" s="397" customFormat="true" ht="25.15" customHeight="true" x14ac:dyDescent="0.2">
      <c r="C464" s="1166" t="s">
        <v>336</v>
      </c>
      <c r="D464" s="1155"/>
      <c r="E464" s="801">
        <v>0.2952357327839365</v>
      </c>
      <c r="F464" s="670"/>
      <c r="G464" s="670"/>
      <c r="H464" s="1166" t="s">
        <v>327</v>
      </c>
      <c r="I464" s="1155"/>
      <c r="J464" s="802">
        <v>6.945747888851995E-3</v>
      </c>
      <c r="K464" s="670"/>
      <c r="L464" s="670"/>
      <c r="M464" s="1166" t="s">
        <v>327</v>
      </c>
      <c r="N464" s="1155"/>
      <c r="O464" s="803">
        <v>2.030267485083114E-3</v>
      </c>
      <c r="P464" s="670"/>
      <c r="Q464" s="670"/>
      <c r="W464" s="390"/>
      <c r="X464" s="390"/>
      <c r="Y464" s="390"/>
      <c r="Z464" s="390"/>
      <c r="AA464" s="390"/>
      <c r="AB464" s="390"/>
      <c r="AC464" s="390"/>
      <c r="AD464" s="390"/>
      <c r="AE464" s="390"/>
      <c r="AF464" s="390"/>
      <c r="AG464" s="390"/>
      <c r="AH464" s="390"/>
      <c r="AI464" s="390"/>
      <c r="AJ464" s="390"/>
      <c r="AK464" s="390"/>
      <c r="AL464" s="390"/>
      <c r="AM464" s="390"/>
      <c r="AN464" s="390"/>
      <c r="AO464" s="390"/>
      <c r="AP464" s="390"/>
      <c r="AQ464" s="390"/>
      <c r="AR464" s="390"/>
      <c r="AS464" s="390"/>
      <c r="AT464" s="390"/>
      <c r="AU464" s="390"/>
      <c r="AV464" s="390"/>
      <c r="AW464" s="390"/>
      <c r="AX464" s="390"/>
      <c r="AY464" s="390"/>
      <c r="AZ464" s="390"/>
      <c r="BA464" s="392"/>
      <c r="BB464" s="469"/>
      <c r="BC464" s="392"/>
      <c r="BD464" s="392"/>
      <c r="BE464" s="392"/>
      <c r="BF464" s="392"/>
      <c r="BG464" s="392"/>
      <c r="BH464" s="392"/>
      <c r="BI464" s="392"/>
      <c r="BJ464" s="392"/>
      <c r="BK464" s="392"/>
      <c r="BL464" s="392"/>
      <c r="BM464" s="392"/>
      <c r="BN464" s="392"/>
      <c r="BO464" s="392"/>
      <c r="BP464" s="392"/>
      <c r="BQ464" s="392"/>
      <c r="BR464" s="392"/>
      <c r="BS464" s="392"/>
      <c r="BT464" s="392"/>
      <c r="BU464" s="392"/>
      <c r="BV464" s="392"/>
      <c r="BW464" s="393"/>
      <c r="BX464" s="393"/>
      <c r="BY464" s="393"/>
      <c r="BZ464" s="393"/>
      <c r="CA464" s="393"/>
      <c r="CB464" s="393"/>
      <c r="CC464" s="393"/>
      <c r="CD464" s="393"/>
      <c r="CE464" s="393"/>
      <c r="CF464" s="393"/>
      <c r="CG464" s="393"/>
      <c r="CH464" s="393"/>
      <c r="CI464" s="393"/>
      <c r="CJ464" s="393"/>
      <c r="CK464" s="393"/>
      <c r="CL464" s="393"/>
      <c r="CM464" s="393"/>
      <c r="CN464" s="393"/>
      <c r="CO464" s="393"/>
      <c r="CP464" s="393"/>
      <c r="CQ464" s="393"/>
      <c r="CR464" s="393"/>
      <c r="CS464" s="393"/>
      <c r="CT464" s="393"/>
      <c r="CU464" s="393"/>
      <c r="CV464" s="393"/>
      <c r="CW464" s="393"/>
      <c r="CX464" s="393"/>
      <c r="CY464" s="393"/>
      <c r="CZ464" s="393"/>
    </row>
    <row r="465" s="397" customFormat="true" ht="25.15" customHeight="true" x14ac:dyDescent="0.2">
      <c r="C465" s="1166" t="s">
        <v>342</v>
      </c>
      <c r="D465" s="1155"/>
      <c r="E465" s="801">
        <v>1.3087681362447045E-2</v>
      </c>
      <c r="F465" s="670"/>
      <c r="G465" s="670"/>
      <c r="H465" s="1166" t="s">
        <v>411</v>
      </c>
      <c r="I465" s="1155"/>
      <c r="J465" s="802">
        <v>1.3805792640891643E-2</v>
      </c>
      <c r="K465" s="670"/>
      <c r="L465" s="670"/>
      <c r="M465" s="1166" t="s">
        <v>411</v>
      </c>
      <c r="N465" s="1155"/>
      <c r="O465" s="803">
        <v>2.9569059778230815E-2</v>
      </c>
      <c r="P465" s="670"/>
      <c r="Q465" s="670"/>
      <c r="W465" s="390"/>
      <c r="X465" s="390"/>
      <c r="Y465" s="390"/>
      <c r="Z465" s="390"/>
      <c r="AA465" s="390"/>
      <c r="AB465" s="390"/>
      <c r="AC465" s="390"/>
      <c r="AD465" s="390"/>
      <c r="AE465" s="390"/>
      <c r="AF465" s="390"/>
      <c r="AG465" s="390"/>
      <c r="AH465" s="390"/>
      <c r="AI465" s="390"/>
      <c r="AJ465" s="390"/>
      <c r="AK465" s="390"/>
      <c r="AL465" s="390"/>
      <c r="AM465" s="390"/>
      <c r="AN465" s="390"/>
      <c r="AO465" s="390"/>
      <c r="AP465" s="390"/>
      <c r="AQ465" s="390"/>
      <c r="AR465" s="390"/>
      <c r="AS465" s="390"/>
      <c r="AT465" s="390"/>
      <c r="AU465" s="390"/>
      <c r="AV465" s="390"/>
      <c r="AW465" s="390"/>
      <c r="AX465" s="390"/>
      <c r="AY465" s="390"/>
      <c r="AZ465" s="390"/>
      <c r="BA465" s="392"/>
      <c r="BB465" s="469"/>
      <c r="BC465" s="392"/>
      <c r="BD465" s="392"/>
      <c r="BE465" s="392"/>
      <c r="BF465" s="392"/>
      <c r="BG465" s="392"/>
      <c r="BH465" s="392"/>
      <c r="BI465" s="392"/>
      <c r="BJ465" s="392"/>
      <c r="BK465" s="392"/>
      <c r="BL465" s="392"/>
      <c r="BM465" s="392"/>
      <c r="BN465" s="392"/>
      <c r="BO465" s="392"/>
      <c r="BP465" s="392"/>
      <c r="BQ465" s="392"/>
      <c r="BR465" s="392"/>
      <c r="BS465" s="392"/>
      <c r="BT465" s="392"/>
      <c r="BU465" s="392"/>
      <c r="BV465" s="392"/>
      <c r="BW465" s="393"/>
      <c r="BX465" s="393"/>
      <c r="BY465" s="393"/>
      <c r="BZ465" s="393"/>
      <c r="CA465" s="393"/>
      <c r="CB465" s="393"/>
      <c r="CC465" s="393"/>
      <c r="CD465" s="393"/>
      <c r="CE465" s="393"/>
      <c r="CF465" s="393"/>
      <c r="CG465" s="393"/>
      <c r="CH465" s="393"/>
      <c r="CI465" s="393"/>
      <c r="CJ465" s="393"/>
      <c r="CK465" s="393"/>
      <c r="CL465" s="393"/>
      <c r="CM465" s="393"/>
      <c r="CN465" s="393"/>
      <c r="CO465" s="393"/>
      <c r="CP465" s="393"/>
      <c r="CQ465" s="393"/>
      <c r="CR465" s="393"/>
      <c r="CS465" s="393"/>
      <c r="CT465" s="393"/>
      <c r="CU465" s="393"/>
      <c r="CV465" s="393"/>
      <c r="CW465" s="393"/>
      <c r="CX465" s="393"/>
      <c r="CY465" s="393"/>
      <c r="CZ465" s="393"/>
    </row>
    <row r="466" s="397" customFormat="true" ht="25.15" customHeight="true" x14ac:dyDescent="0.2">
      <c r="C466" s="1166" t="s">
        <v>416</v>
      </c>
      <c r="D466" s="1155"/>
      <c r="E466" s="801">
        <v>7.0001912383216456E-3</v>
      </c>
      <c r="F466" s="670"/>
      <c r="G466" s="670"/>
      <c r="H466" s="1166" t="s">
        <v>348</v>
      </c>
      <c r="I466" s="1155"/>
      <c r="J466" s="802">
        <v>0.14432015274288101</v>
      </c>
      <c r="K466" s="670"/>
      <c r="L466" s="670"/>
      <c r="M466" s="1166" t="s">
        <v>348</v>
      </c>
      <c r="N466" s="1155"/>
      <c r="O466" s="803">
        <v>0.22365786864568976</v>
      </c>
      <c r="P466" s="670"/>
      <c r="Q466" s="670"/>
      <c r="W466" s="390"/>
      <c r="X466" s="390"/>
      <c r="Y466" s="390"/>
      <c r="Z466" s="390"/>
      <c r="AA466" s="390"/>
      <c r="AB466" s="390"/>
      <c r="AC466" s="390"/>
      <c r="AD466" s="390"/>
      <c r="AE466" s="390"/>
      <c r="AF466" s="390"/>
      <c r="AG466" s="390"/>
      <c r="AH466" s="390"/>
      <c r="AI466" s="390"/>
      <c r="AJ466" s="390"/>
      <c r="AK466" s="390"/>
      <c r="AL466" s="390"/>
      <c r="AM466" s="390"/>
      <c r="AN466" s="390"/>
      <c r="AO466" s="390"/>
      <c r="AP466" s="390"/>
      <c r="AQ466" s="390"/>
      <c r="AR466" s="390"/>
      <c r="AS466" s="390"/>
      <c r="AT466" s="390"/>
      <c r="AU466" s="390"/>
      <c r="AV466" s="390"/>
      <c r="AW466" s="390"/>
      <c r="AX466" s="390"/>
      <c r="AY466" s="390"/>
      <c r="AZ466" s="390"/>
      <c r="BA466" s="392"/>
      <c r="BB466" s="469"/>
      <c r="BC466" s="392"/>
      <c r="BD466" s="392"/>
      <c r="BE466" s="392"/>
      <c r="BF466" s="392"/>
      <c r="BG466" s="392"/>
      <c r="BH466" s="392"/>
      <c r="BI466" s="392"/>
      <c r="BJ466" s="392"/>
      <c r="BK466" s="392"/>
      <c r="BL466" s="392"/>
      <c r="BM466" s="392"/>
      <c r="BN466" s="392"/>
      <c r="BO466" s="392"/>
      <c r="BP466" s="392"/>
      <c r="BQ466" s="392"/>
      <c r="BR466" s="392"/>
      <c r="BS466" s="392"/>
      <c r="BT466" s="392"/>
      <c r="BU466" s="392"/>
      <c r="BV466" s="392"/>
      <c r="BW466" s="393"/>
      <c r="BX466" s="393"/>
      <c r="BY466" s="393"/>
      <c r="BZ466" s="393"/>
      <c r="CA466" s="393"/>
      <c r="CB466" s="393"/>
      <c r="CC466" s="393"/>
      <c r="CD466" s="393"/>
      <c r="CE466" s="393"/>
      <c r="CF466" s="393"/>
      <c r="CG466" s="393"/>
      <c r="CH466" s="393"/>
      <c r="CI466" s="393"/>
      <c r="CJ466" s="393"/>
      <c r="CK466" s="393"/>
      <c r="CL466" s="393"/>
      <c r="CM466" s="393"/>
      <c r="CN466" s="393"/>
      <c r="CO466" s="393"/>
      <c r="CP466" s="393"/>
      <c r="CQ466" s="393"/>
      <c r="CR466" s="393"/>
      <c r="CS466" s="393"/>
      <c r="CT466" s="393"/>
      <c r="CU466" s="393"/>
      <c r="CV466" s="393"/>
      <c r="CW466" s="393"/>
      <c r="CX466" s="393"/>
      <c r="CY466" s="393"/>
      <c r="CZ466" s="393"/>
    </row>
    <row r="467" s="397" customFormat="true" ht="25.15" customHeight="true" x14ac:dyDescent="0.2">
      <c r="C467" s="1166" t="s">
        <v>417</v>
      </c>
      <c r="D467" s="1155"/>
      <c r="E467" s="801">
        <v>1.0975598257818941E-2</v>
      </c>
      <c r="F467" s="670"/>
      <c r="G467" s="670"/>
      <c r="H467" s="1166" t="s">
        <v>361</v>
      </c>
      <c r="I467" s="1155"/>
      <c r="J467" s="802">
        <v>2.3198228062975335E-3</v>
      </c>
      <c r="K467" s="670"/>
      <c r="L467" s="670"/>
      <c r="M467" s="1166" t="s">
        <v>361</v>
      </c>
      <c r="N467" s="1155"/>
      <c r="O467" s="803">
        <v>2.9608397759759445E-4</v>
      </c>
      <c r="P467" s="670"/>
      <c r="Q467" s="670"/>
      <c r="W467" s="390"/>
      <c r="X467" s="390"/>
      <c r="Y467" s="390"/>
      <c r="Z467" s="390"/>
      <c r="AA467" s="390"/>
      <c r="AB467" s="390"/>
      <c r="AC467" s="390"/>
      <c r="AD467" s="390"/>
      <c r="AE467" s="390"/>
      <c r="AF467" s="390"/>
      <c r="AG467" s="390"/>
      <c r="AH467" s="390"/>
      <c r="AI467" s="390"/>
      <c r="AJ467" s="390"/>
      <c r="AK467" s="390"/>
      <c r="AL467" s="390"/>
      <c r="AM467" s="390"/>
      <c r="AN467" s="390"/>
      <c r="AO467" s="390"/>
      <c r="AP467" s="390"/>
      <c r="AQ467" s="390"/>
      <c r="AR467" s="390"/>
      <c r="AS467" s="390"/>
      <c r="AT467" s="390"/>
      <c r="AU467" s="390"/>
      <c r="AV467" s="390"/>
      <c r="AW467" s="390"/>
      <c r="AX467" s="390"/>
      <c r="AY467" s="390"/>
      <c r="AZ467" s="390"/>
      <c r="BA467" s="392"/>
      <c r="BB467" s="469"/>
      <c r="BC467" s="392"/>
      <c r="BD467" s="392"/>
      <c r="BE467" s="392"/>
      <c r="BF467" s="392"/>
      <c r="BG467" s="392"/>
      <c r="BH467" s="392"/>
      <c r="BI467" s="392"/>
      <c r="BJ467" s="392"/>
      <c r="BK467" s="392"/>
      <c r="BL467" s="392"/>
      <c r="BM467" s="392"/>
      <c r="BN467" s="392"/>
      <c r="BO467" s="392"/>
      <c r="BP467" s="392"/>
      <c r="BQ467" s="392"/>
      <c r="BR467" s="392"/>
      <c r="BS467" s="392"/>
      <c r="BT467" s="392"/>
      <c r="BU467" s="392"/>
      <c r="BV467" s="392"/>
      <c r="BW467" s="393"/>
      <c r="BX467" s="393"/>
      <c r="BY467" s="393"/>
      <c r="BZ467" s="393"/>
      <c r="CA467" s="393"/>
      <c r="CB467" s="393"/>
      <c r="CC467" s="393"/>
      <c r="CD467" s="393"/>
      <c r="CE467" s="393"/>
      <c r="CF467" s="393"/>
      <c r="CG467" s="393"/>
      <c r="CH467" s="393"/>
      <c r="CI467" s="393"/>
      <c r="CJ467" s="393"/>
      <c r="CK467" s="393"/>
      <c r="CL467" s="393"/>
      <c r="CM467" s="393"/>
      <c r="CN467" s="393"/>
      <c r="CO467" s="393"/>
      <c r="CP467" s="393"/>
      <c r="CQ467" s="393"/>
      <c r="CR467" s="393"/>
      <c r="CS467" s="393"/>
      <c r="CT467" s="393"/>
      <c r="CU467" s="393"/>
      <c r="CV467" s="393"/>
      <c r="CW467" s="393"/>
      <c r="CX467" s="393"/>
      <c r="CY467" s="393"/>
      <c r="CZ467" s="393"/>
    </row>
    <row r="468" s="397" customFormat="true" ht="25.15" customHeight="true" x14ac:dyDescent="0.2">
      <c r="C468" s="1166" t="s">
        <v>420</v>
      </c>
      <c r="D468" s="1155"/>
      <c r="E468" s="801">
        <v>7.3524274766899956E-3</v>
      </c>
      <c r="F468" s="670"/>
      <c r="G468" s="670"/>
      <c r="H468" s="1166" t="s">
        <v>336</v>
      </c>
      <c r="I468" s="1155"/>
      <c r="J468" s="802">
        <v>0.27866933225164547</v>
      </c>
      <c r="K468" s="670"/>
      <c r="L468" s="670"/>
      <c r="M468" s="1166" t="s">
        <v>336</v>
      </c>
      <c r="N468" s="1155"/>
      <c r="O468" s="803">
        <v>0.28694301643974363</v>
      </c>
      <c r="P468" s="670"/>
      <c r="Q468" s="670"/>
      <c r="W468" s="390"/>
      <c r="X468" s="390"/>
      <c r="Y468" s="390"/>
      <c r="Z468" s="390"/>
      <c r="AA468" s="390"/>
      <c r="AB468" s="390"/>
      <c r="AC468" s="390"/>
      <c r="AD468" s="390"/>
      <c r="AE468" s="390"/>
      <c r="AF468" s="390"/>
      <c r="AG468" s="390"/>
      <c r="AH468" s="390"/>
      <c r="AI468" s="390"/>
      <c r="AJ468" s="390"/>
      <c r="AK468" s="390"/>
      <c r="AL468" s="390"/>
      <c r="AM468" s="390"/>
      <c r="AN468" s="390"/>
      <c r="AO468" s="390"/>
      <c r="AP468" s="390"/>
      <c r="AQ468" s="390"/>
      <c r="AR468" s="390"/>
      <c r="AS468" s="390"/>
      <c r="AT468" s="390"/>
      <c r="AU468" s="390"/>
      <c r="AV468" s="390"/>
      <c r="AW468" s="390"/>
      <c r="AX468" s="390"/>
      <c r="AY468" s="390"/>
      <c r="AZ468" s="390"/>
      <c r="BA468" s="392"/>
      <c r="BB468" s="469"/>
      <c r="BC468" s="392"/>
      <c r="BD468" s="392"/>
      <c r="BE468" s="392"/>
      <c r="BF468" s="392"/>
      <c r="BG468" s="392"/>
      <c r="BH468" s="392"/>
      <c r="BI468" s="392"/>
      <c r="BJ468" s="392"/>
      <c r="BK468" s="392"/>
      <c r="BL468" s="392"/>
      <c r="BM468" s="392"/>
      <c r="BN468" s="392"/>
      <c r="BO468" s="392"/>
      <c r="BP468" s="392"/>
      <c r="BQ468" s="392"/>
      <c r="BR468" s="392"/>
      <c r="BS468" s="392"/>
      <c r="BT468" s="392"/>
      <c r="BU468" s="392"/>
      <c r="BV468" s="392"/>
      <c r="BW468" s="393"/>
      <c r="BX468" s="393"/>
      <c r="BY468" s="393"/>
      <c r="BZ468" s="393"/>
      <c r="CA468" s="393"/>
      <c r="CB468" s="393"/>
      <c r="CC468" s="393"/>
      <c r="CD468" s="393"/>
      <c r="CE468" s="393"/>
      <c r="CF468" s="393"/>
      <c r="CG468" s="393"/>
      <c r="CH468" s="393"/>
      <c r="CI468" s="393"/>
      <c r="CJ468" s="393"/>
      <c r="CK468" s="393"/>
      <c r="CL468" s="393"/>
      <c r="CM468" s="393"/>
      <c r="CN468" s="393"/>
      <c r="CO468" s="393"/>
      <c r="CP468" s="393"/>
      <c r="CQ468" s="393"/>
      <c r="CR468" s="393"/>
      <c r="CS468" s="393"/>
      <c r="CT468" s="393"/>
      <c r="CU468" s="393"/>
      <c r="CV468" s="393"/>
      <c r="CW468" s="393"/>
      <c r="CX468" s="393"/>
      <c r="CY468" s="393"/>
      <c r="CZ468" s="393"/>
    </row>
    <row r="469" s="397" customFormat="true" ht="25.15" customHeight="true" x14ac:dyDescent="0.2">
      <c r="C469" s="1166" t="s">
        <v>397</v>
      </c>
      <c r="D469" s="1155"/>
      <c r="E469" s="801">
        <v>0.29271750885964848</v>
      </c>
      <c r="F469" s="670"/>
      <c r="G469" s="670"/>
      <c r="H469" s="1166" t="s">
        <v>342</v>
      </c>
      <c r="I469" s="1155"/>
      <c r="J469" s="802">
        <v>2.6105270003257599E-2</v>
      </c>
      <c r="K469" s="670"/>
      <c r="L469" s="670"/>
      <c r="M469" s="1166" t="s">
        <v>342</v>
      </c>
      <c r="N469" s="1155"/>
      <c r="O469" s="803">
        <v>1.4731492808571134E-3</v>
      </c>
      <c r="P469" s="670"/>
      <c r="Q469" s="670"/>
      <c r="W469" s="390"/>
      <c r="X469" s="390"/>
      <c r="Y469" s="390"/>
      <c r="Z469" s="390"/>
      <c r="AA469" s="390"/>
      <c r="AB469" s="390"/>
      <c r="AC469" s="390"/>
      <c r="AD469" s="390"/>
      <c r="AE469" s="390"/>
      <c r="AF469" s="390"/>
      <c r="AG469" s="390"/>
      <c r="AH469" s="390"/>
      <c r="AI469" s="390"/>
      <c r="AJ469" s="390"/>
      <c r="AK469" s="390"/>
      <c r="AL469" s="390"/>
      <c r="AM469" s="390"/>
      <c r="AN469" s="390"/>
      <c r="AO469" s="390"/>
      <c r="AP469" s="390"/>
      <c r="AQ469" s="390"/>
      <c r="AR469" s="390"/>
      <c r="AS469" s="390"/>
      <c r="AT469" s="390"/>
      <c r="AU469" s="390"/>
      <c r="AV469" s="390"/>
      <c r="AW469" s="390"/>
      <c r="AX469" s="390"/>
      <c r="AY469" s="390"/>
      <c r="AZ469" s="390"/>
      <c r="BA469" s="392"/>
      <c r="BB469" s="469"/>
      <c r="BC469" s="392"/>
      <c r="BD469" s="392"/>
      <c r="BE469" s="392"/>
      <c r="BF469" s="392"/>
      <c r="BG469" s="392"/>
      <c r="BH469" s="392"/>
      <c r="BI469" s="392"/>
      <c r="BJ469" s="392"/>
      <c r="BK469" s="392"/>
      <c r="BL469" s="392"/>
      <c r="BM469" s="392"/>
      <c r="BN469" s="392"/>
      <c r="BO469" s="392"/>
      <c r="BP469" s="392"/>
      <c r="BQ469" s="392"/>
      <c r="BR469" s="392"/>
      <c r="BS469" s="392"/>
      <c r="BT469" s="392"/>
      <c r="BU469" s="392"/>
      <c r="BV469" s="392"/>
      <c r="BW469" s="393"/>
      <c r="BX469" s="393"/>
      <c r="BY469" s="393"/>
      <c r="BZ469" s="393"/>
      <c r="CA469" s="393"/>
      <c r="CB469" s="393"/>
      <c r="CC469" s="393"/>
      <c r="CD469" s="393"/>
      <c r="CE469" s="393"/>
      <c r="CF469" s="393"/>
      <c r="CG469" s="393"/>
      <c r="CH469" s="393"/>
      <c r="CI469" s="393"/>
      <c r="CJ469" s="393"/>
      <c r="CK469" s="393"/>
      <c r="CL469" s="393"/>
      <c r="CM469" s="393"/>
      <c r="CN469" s="393"/>
      <c r="CO469" s="393"/>
      <c r="CP469" s="393"/>
      <c r="CQ469" s="393"/>
      <c r="CR469" s="393"/>
      <c r="CS469" s="393"/>
      <c r="CT469" s="393"/>
      <c r="CU469" s="393"/>
      <c r="CV469" s="393"/>
      <c r="CW469" s="393"/>
      <c r="CX469" s="393"/>
      <c r="CY469" s="393"/>
      <c r="CZ469" s="393"/>
    </row>
    <row r="470" s="397" customFormat="true" ht="25.15" customHeight="true" x14ac:dyDescent="0.2">
      <c r="C470" s="1166" t="s">
        <v>428</v>
      </c>
      <c r="D470" s="1155"/>
      <c r="E470" s="801">
        <v>6.6655925474593068E-4</v>
      </c>
      <c r="F470" s="670"/>
      <c r="G470" s="670"/>
      <c r="H470" s="1166" t="s">
        <v>416</v>
      </c>
      <c r="I470" s="1155"/>
      <c r="J470" s="802">
        <v>1.501352577990646E-2</v>
      </c>
      <c r="K470" s="670"/>
      <c r="L470" s="670"/>
      <c r="M470" s="1166" t="s">
        <v>416</v>
      </c>
      <c r="N470" s="1155"/>
      <c r="O470" s="803">
        <v>1.6487422805230678E-3</v>
      </c>
      <c r="P470" s="670"/>
      <c r="Q470" s="670"/>
      <c r="W470" s="390"/>
      <c r="X470" s="390"/>
      <c r="Y470" s="390"/>
      <c r="Z470" s="390"/>
      <c r="AA470" s="390"/>
      <c r="AB470" s="390"/>
      <c r="AC470" s="390"/>
      <c r="AD470" s="390"/>
      <c r="AE470" s="390"/>
      <c r="AF470" s="390"/>
      <c r="AG470" s="390"/>
      <c r="AH470" s="390"/>
      <c r="AI470" s="390"/>
      <c r="AJ470" s="390"/>
      <c r="AK470" s="390"/>
      <c r="AL470" s="390"/>
      <c r="AM470" s="390"/>
      <c r="AN470" s="390"/>
      <c r="AO470" s="390"/>
      <c r="AP470" s="390"/>
      <c r="AQ470" s="390"/>
      <c r="AR470" s="390"/>
      <c r="AS470" s="390"/>
      <c r="AT470" s="390"/>
      <c r="AU470" s="390"/>
      <c r="AV470" s="390"/>
      <c r="AW470" s="390"/>
      <c r="AX470" s="390"/>
      <c r="AY470" s="390"/>
      <c r="AZ470" s="390"/>
      <c r="BA470" s="392"/>
      <c r="BB470" s="469"/>
      <c r="BC470" s="392"/>
      <c r="BD470" s="392"/>
      <c r="BE470" s="392"/>
      <c r="BF470" s="392"/>
      <c r="BG470" s="392"/>
      <c r="BH470" s="392"/>
      <c r="BI470" s="392"/>
      <c r="BJ470" s="392"/>
      <c r="BK470" s="392"/>
      <c r="BL470" s="392"/>
      <c r="BM470" s="392"/>
      <c r="BN470" s="392"/>
      <c r="BO470" s="392"/>
      <c r="BP470" s="392"/>
      <c r="BQ470" s="392"/>
      <c r="BR470" s="392"/>
      <c r="BS470" s="392"/>
      <c r="BT470" s="392"/>
      <c r="BU470" s="392"/>
      <c r="BV470" s="392"/>
      <c r="BW470" s="393"/>
      <c r="BX470" s="393"/>
      <c r="BY470" s="393"/>
      <c r="BZ470" s="393"/>
      <c r="CA470" s="393"/>
      <c r="CB470" s="393"/>
      <c r="CC470" s="393"/>
      <c r="CD470" s="393"/>
      <c r="CE470" s="393"/>
      <c r="CF470" s="393"/>
      <c r="CG470" s="393"/>
      <c r="CH470" s="393"/>
      <c r="CI470" s="393"/>
      <c r="CJ470" s="393"/>
      <c r="CK470" s="393"/>
      <c r="CL470" s="393"/>
      <c r="CM470" s="393"/>
      <c r="CN470" s="393"/>
      <c r="CO470" s="393"/>
      <c r="CP470" s="393"/>
      <c r="CQ470" s="393"/>
      <c r="CR470" s="393"/>
      <c r="CS470" s="393"/>
      <c r="CT470" s="393"/>
      <c r="CU470" s="393"/>
      <c r="CV470" s="393"/>
      <c r="CW470" s="393"/>
      <c r="CX470" s="393"/>
      <c r="CY470" s="393"/>
      <c r="CZ470" s="393"/>
    </row>
    <row r="471" s="397" customFormat="true" ht="25.15" customHeight="true" x14ac:dyDescent="0.2">
      <c r="C471" s="1166" t="s">
        <v>394</v>
      </c>
      <c r="D471" s="1155"/>
      <c r="E471" s="801">
        <v>0.28109659536601367</v>
      </c>
      <c r="F471" s="670"/>
      <c r="G471" s="670"/>
      <c r="H471" s="1166" t="s">
        <v>417</v>
      </c>
      <c r="I471" s="1155"/>
      <c r="J471" s="802">
        <v>8.2124196108651019E-3</v>
      </c>
      <c r="K471" s="670"/>
      <c r="L471" s="670"/>
      <c r="M471" s="1166" t="s">
        <v>417</v>
      </c>
      <c r="N471" s="1155"/>
      <c r="O471" s="803">
        <v>1.4447241898621737E-2</v>
      </c>
      <c r="P471" s="670"/>
      <c r="Q471" s="670"/>
      <c r="W471" s="390"/>
      <c r="X471" s="390"/>
      <c r="Y471" s="390"/>
      <c r="Z471" s="390"/>
      <c r="AA471" s="390"/>
      <c r="AB471" s="390"/>
      <c r="AC471" s="390"/>
      <c r="AD471" s="390"/>
      <c r="AE471" s="390"/>
      <c r="AF471" s="390"/>
      <c r="AG471" s="390"/>
      <c r="AH471" s="390"/>
      <c r="AI471" s="390"/>
      <c r="AJ471" s="390"/>
      <c r="AK471" s="390"/>
      <c r="AL471" s="390"/>
      <c r="AM471" s="390"/>
      <c r="AN471" s="390"/>
      <c r="AO471" s="390"/>
      <c r="AP471" s="390"/>
      <c r="AQ471" s="390"/>
      <c r="AR471" s="390"/>
      <c r="AS471" s="390"/>
      <c r="AT471" s="390"/>
      <c r="AU471" s="390"/>
      <c r="AV471" s="390"/>
      <c r="AW471" s="390"/>
      <c r="AX471" s="390"/>
      <c r="AY471" s="390"/>
      <c r="AZ471" s="390"/>
      <c r="BA471" s="392"/>
      <c r="BB471" s="469"/>
      <c r="BC471" s="392"/>
      <c r="BD471" s="392"/>
      <c r="BE471" s="392"/>
      <c r="BF471" s="392"/>
      <c r="BG471" s="392"/>
      <c r="BH471" s="392"/>
      <c r="BI471" s="392"/>
      <c r="BJ471" s="392"/>
      <c r="BK471" s="392"/>
      <c r="BL471" s="392"/>
      <c r="BM471" s="392"/>
      <c r="BN471" s="392"/>
      <c r="BO471" s="392"/>
      <c r="BP471" s="392"/>
      <c r="BQ471" s="392"/>
      <c r="BR471" s="392"/>
      <c r="BS471" s="392"/>
      <c r="BT471" s="392"/>
      <c r="BU471" s="392"/>
      <c r="BV471" s="392"/>
      <c r="BW471" s="393"/>
      <c r="BX471" s="393"/>
      <c r="BY471" s="393"/>
      <c r="BZ471" s="393"/>
      <c r="CA471" s="393"/>
      <c r="CB471" s="393"/>
      <c r="CC471" s="393"/>
      <c r="CD471" s="393"/>
      <c r="CE471" s="393"/>
      <c r="CF471" s="393"/>
      <c r="CG471" s="393"/>
      <c r="CH471" s="393"/>
      <c r="CI471" s="393"/>
      <c r="CJ471" s="393"/>
      <c r="CK471" s="393"/>
      <c r="CL471" s="393"/>
      <c r="CM471" s="393"/>
      <c r="CN471" s="393"/>
      <c r="CO471" s="393"/>
      <c r="CP471" s="393"/>
      <c r="CQ471" s="393"/>
      <c r="CR471" s="393"/>
      <c r="CS471" s="393"/>
      <c r="CT471" s="393"/>
      <c r="CU471" s="393"/>
      <c r="CV471" s="393"/>
      <c r="CW471" s="393"/>
      <c r="CX471" s="393"/>
      <c r="CY471" s="393"/>
      <c r="CZ471" s="393"/>
    </row>
    <row r="472" s="397" customFormat="true" ht="25.15" customHeight="true" x14ac:dyDescent="0.2">
      <c r="C472" s="1166" t="s">
        <v>425</v>
      </c>
      <c r="D472" s="1155"/>
      <c r="E472" s="801">
        <v>2.8261708787375031E-3</v>
      </c>
      <c r="F472" s="670"/>
      <c r="G472" s="670"/>
      <c r="H472" s="1166" t="s">
        <v>420</v>
      </c>
      <c r="I472" s="1155"/>
      <c r="J472" s="802">
        <v>3.3946961387581543E-3</v>
      </c>
      <c r="K472" s="670"/>
      <c r="L472" s="670"/>
      <c r="M472" s="1166" t="s">
        <v>420</v>
      </c>
      <c r="N472" s="1155"/>
      <c r="O472" s="803">
        <v>1.141242604900246E-2</v>
      </c>
      <c r="P472" s="670"/>
      <c r="Q472" s="670"/>
      <c r="W472" s="390"/>
      <c r="X472" s="390"/>
      <c r="Y472" s="390"/>
      <c r="Z472" s="390"/>
      <c r="AA472" s="390"/>
      <c r="AB472" s="390"/>
      <c r="AC472" s="390"/>
      <c r="AD472" s="390"/>
      <c r="AE472" s="390"/>
      <c r="AF472" s="390"/>
      <c r="AG472" s="390"/>
      <c r="AH472" s="390"/>
      <c r="AI472" s="390"/>
      <c r="AJ472" s="390"/>
      <c r="AK472" s="390"/>
      <c r="AL472" s="390"/>
      <c r="AM472" s="390"/>
      <c r="AN472" s="390"/>
      <c r="AO472" s="390"/>
      <c r="AP472" s="390"/>
      <c r="AQ472" s="390"/>
      <c r="AR472" s="390"/>
      <c r="AS472" s="390"/>
      <c r="AT472" s="390"/>
      <c r="AU472" s="390"/>
      <c r="AV472" s="390"/>
      <c r="AW472" s="390"/>
      <c r="AX472" s="390"/>
      <c r="AY472" s="390"/>
      <c r="AZ472" s="390"/>
      <c r="BA472" s="392"/>
      <c r="BB472" s="469"/>
      <c r="BC472" s="392"/>
      <c r="BD472" s="392"/>
      <c r="BE472" s="392"/>
      <c r="BF472" s="392"/>
      <c r="BG472" s="392"/>
      <c r="BH472" s="392"/>
      <c r="BI472" s="392"/>
      <c r="BJ472" s="392"/>
      <c r="BK472" s="392"/>
      <c r="BL472" s="392"/>
      <c r="BM472" s="392"/>
      <c r="BN472" s="392"/>
      <c r="BO472" s="392"/>
      <c r="BP472" s="392"/>
      <c r="BQ472" s="392"/>
      <c r="BR472" s="392"/>
      <c r="BS472" s="392"/>
      <c r="BT472" s="392"/>
      <c r="BU472" s="392"/>
      <c r="BV472" s="392"/>
      <c r="BW472" s="393"/>
      <c r="BX472" s="393"/>
      <c r="BY472" s="393"/>
      <c r="BZ472" s="393"/>
      <c r="CA472" s="393"/>
      <c r="CB472" s="393"/>
      <c r="CC472" s="393"/>
      <c r="CD472" s="393"/>
      <c r="CE472" s="393"/>
      <c r="CF472" s="393"/>
      <c r="CG472" s="393"/>
      <c r="CH472" s="393"/>
      <c r="CI472" s="393"/>
      <c r="CJ472" s="393"/>
      <c r="CK472" s="393"/>
      <c r="CL472" s="393"/>
      <c r="CM472" s="393"/>
      <c r="CN472" s="393"/>
      <c r="CO472" s="393"/>
      <c r="CP472" s="393"/>
      <c r="CQ472" s="393"/>
      <c r="CR472" s="393"/>
      <c r="CS472" s="393"/>
      <c r="CT472" s="393"/>
      <c r="CU472" s="393"/>
      <c r="CV472" s="393"/>
      <c r="CW472" s="393"/>
      <c r="CX472" s="393"/>
      <c r="CY472" s="393"/>
      <c r="CZ472" s="393"/>
    </row>
    <row r="473" s="397" customFormat="true" ht="25.15" customHeight="true" x14ac:dyDescent="0.2">
      <c r="C473" s="1166" t="s">
        <v>409</v>
      </c>
      <c r="D473" s="1155"/>
      <c r="E473" s="801">
        <v>3.179583893082899E-2</v>
      </c>
      <c r="F473" s="670"/>
      <c r="G473" s="670"/>
      <c r="H473" s="1166" t="s">
        <v>397</v>
      </c>
      <c r="I473" s="1155"/>
      <c r="J473" s="802">
        <v>0.26351808048870251</v>
      </c>
      <c r="K473" s="670"/>
      <c r="L473" s="670"/>
      <c r="M473" s="1166" t="s">
        <v>397</v>
      </c>
      <c r="N473" s="1155"/>
      <c r="O473" s="803">
        <v>0.30254945206173667</v>
      </c>
      <c r="P473" s="670"/>
      <c r="Q473" s="670"/>
      <c r="W473" s="390"/>
      <c r="X473" s="390"/>
      <c r="Y473" s="390"/>
      <c r="Z473" s="390"/>
      <c r="AA473" s="390"/>
      <c r="AB473" s="390"/>
      <c r="AC473" s="390"/>
      <c r="AD473" s="390"/>
      <c r="AE473" s="390"/>
      <c r="AF473" s="390"/>
      <c r="AG473" s="390"/>
      <c r="AH473" s="390"/>
      <c r="AI473" s="390"/>
      <c r="AJ473" s="390"/>
      <c r="AK473" s="390"/>
      <c r="AL473" s="390"/>
      <c r="AM473" s="390"/>
      <c r="AN473" s="390"/>
      <c r="AO473" s="390"/>
      <c r="AP473" s="390"/>
      <c r="AQ473" s="390"/>
      <c r="AR473" s="390"/>
      <c r="AS473" s="390"/>
      <c r="AT473" s="390"/>
      <c r="AU473" s="390"/>
      <c r="AV473" s="390"/>
      <c r="AW473" s="390"/>
      <c r="AX473" s="390"/>
      <c r="AY473" s="390"/>
      <c r="AZ473" s="390"/>
      <c r="BA473" s="392"/>
      <c r="BB473" s="469"/>
      <c r="BC473" s="392"/>
      <c r="BD473" s="392"/>
      <c r="BE473" s="392"/>
      <c r="BF473" s="392"/>
      <c r="BG473" s="392"/>
      <c r="BH473" s="392"/>
      <c r="BI473" s="392"/>
      <c r="BJ473" s="392"/>
      <c r="BK473" s="392"/>
      <c r="BL473" s="392"/>
      <c r="BM473" s="392"/>
      <c r="BN473" s="392"/>
      <c r="BO473" s="392"/>
      <c r="BP473" s="392"/>
      <c r="BQ473" s="392"/>
      <c r="BR473" s="392"/>
      <c r="BS473" s="392"/>
      <c r="BT473" s="392"/>
      <c r="BU473" s="392"/>
      <c r="BV473" s="392"/>
      <c r="BW473" s="393"/>
      <c r="BX473" s="393"/>
      <c r="BY473" s="393"/>
      <c r="BZ473" s="393"/>
      <c r="CA473" s="393"/>
      <c r="CB473" s="393"/>
      <c r="CC473" s="393"/>
      <c r="CD473" s="393"/>
      <c r="CE473" s="393"/>
      <c r="CF473" s="393"/>
      <c r="CG473" s="393"/>
      <c r="CH473" s="393"/>
      <c r="CI473" s="393"/>
      <c r="CJ473" s="393"/>
      <c r="CK473" s="393"/>
      <c r="CL473" s="393"/>
      <c r="CM473" s="393"/>
      <c r="CN473" s="393"/>
      <c r="CO473" s="393"/>
      <c r="CP473" s="393"/>
      <c r="CQ473" s="393"/>
      <c r="CR473" s="393"/>
      <c r="CS473" s="393"/>
      <c r="CT473" s="393"/>
      <c r="CU473" s="393"/>
      <c r="CV473" s="393"/>
      <c r="CW473" s="393"/>
      <c r="CX473" s="393"/>
      <c r="CY473" s="393"/>
      <c r="CZ473" s="393"/>
    </row>
    <row r="474" s="397" customFormat="true" ht="25.15" customHeight="true" x14ac:dyDescent="0.2">
      <c r="C474" s="1166" t="s">
        <v>424</v>
      </c>
      <c r="D474" s="1155"/>
      <c r="E474" s="801">
        <v>3.2881318486574379E-3</v>
      </c>
      <c r="F474" s="670"/>
      <c r="G474" s="670"/>
      <c r="H474" s="1166" t="s">
        <v>428</v>
      </c>
      <c r="I474" s="1155"/>
      <c r="J474" s="802">
        <v>1.2114716645541673E-3</v>
      </c>
      <c r="K474" s="670"/>
      <c r="L474" s="670"/>
      <c r="M474" s="1166" t="s">
        <v>428</v>
      </c>
      <c r="N474" s="1155"/>
      <c r="O474" s="803">
        <v>2.7352403401758262E-4</v>
      </c>
      <c r="P474" s="670"/>
      <c r="Q474" s="670"/>
      <c r="W474" s="390"/>
      <c r="X474" s="390"/>
      <c r="Y474" s="390"/>
      <c r="Z474" s="390"/>
      <c r="AA474" s="390"/>
      <c r="AB474" s="390"/>
      <c r="AC474" s="390"/>
      <c r="AD474" s="390"/>
      <c r="AE474" s="390"/>
      <c r="AF474" s="390"/>
      <c r="AG474" s="390"/>
      <c r="AH474" s="390"/>
      <c r="AI474" s="390"/>
      <c r="AJ474" s="390"/>
      <c r="AK474" s="390"/>
      <c r="AL474" s="390"/>
      <c r="AM474" s="390"/>
      <c r="AN474" s="390"/>
      <c r="AO474" s="390"/>
      <c r="AP474" s="390"/>
      <c r="AQ474" s="390"/>
      <c r="AR474" s="390"/>
      <c r="AS474" s="390"/>
      <c r="AT474" s="390"/>
      <c r="AU474" s="390"/>
      <c r="AV474" s="390"/>
      <c r="AW474" s="390"/>
      <c r="AX474" s="390"/>
      <c r="AY474" s="390"/>
      <c r="AZ474" s="390"/>
      <c r="BA474" s="392"/>
      <c r="BB474" s="469"/>
      <c r="BC474" s="392"/>
      <c r="BD474" s="392"/>
      <c r="BE474" s="392"/>
      <c r="BF474" s="392"/>
      <c r="BG474" s="392"/>
      <c r="BH474" s="392"/>
      <c r="BI474" s="392"/>
      <c r="BJ474" s="392"/>
      <c r="BK474" s="392"/>
      <c r="BL474" s="392"/>
      <c r="BM474" s="392"/>
      <c r="BN474" s="392"/>
      <c r="BO474" s="392"/>
      <c r="BP474" s="392"/>
      <c r="BQ474" s="392"/>
      <c r="BR474" s="392"/>
      <c r="BS474" s="392"/>
      <c r="BT474" s="392"/>
      <c r="BU474" s="392"/>
      <c r="BV474" s="392"/>
      <c r="BW474" s="393"/>
      <c r="BX474" s="393"/>
      <c r="BY474" s="393"/>
      <c r="BZ474" s="393"/>
      <c r="CA474" s="393"/>
      <c r="CB474" s="393"/>
      <c r="CC474" s="393"/>
      <c r="CD474" s="393"/>
      <c r="CE474" s="393"/>
      <c r="CF474" s="393"/>
      <c r="CG474" s="393"/>
      <c r="CH474" s="393"/>
      <c r="CI474" s="393"/>
      <c r="CJ474" s="393"/>
      <c r="CK474" s="393"/>
      <c r="CL474" s="393"/>
      <c r="CM474" s="393"/>
      <c r="CN474" s="393"/>
      <c r="CO474" s="393"/>
      <c r="CP474" s="393"/>
      <c r="CQ474" s="393"/>
      <c r="CR474" s="393"/>
      <c r="CS474" s="393"/>
      <c r="CT474" s="393"/>
      <c r="CU474" s="393"/>
      <c r="CV474" s="393"/>
      <c r="CW474" s="393"/>
      <c r="CX474" s="393"/>
      <c r="CY474" s="393"/>
      <c r="CZ474" s="393"/>
    </row>
    <row r="475" s="397" customFormat="true" ht="25.15" customHeight="true" x14ac:dyDescent="0.2">
      <c r="C475" s="1166" t="s">
        <v>352</v>
      </c>
      <c r="D475" s="1155"/>
      <c r="E475" s="801">
        <v>3.716074245647392E-3</v>
      </c>
      <c r="F475" s="670"/>
      <c r="G475" s="670"/>
      <c r="H475" s="1166" t="s">
        <v>394</v>
      </c>
      <c r="I475" s="1155"/>
      <c r="J475" s="802">
        <v>0.2407617286429575</v>
      </c>
      <c r="K475" s="670"/>
      <c r="L475" s="670"/>
      <c r="M475" s="1166" t="s">
        <v>394</v>
      </c>
      <c r="N475" s="1155"/>
      <c r="O475" s="803">
        <v>0.31891877149683606</v>
      </c>
      <c r="P475" s="670"/>
      <c r="Q475" s="670"/>
      <c r="W475" s="390"/>
      <c r="X475" s="390"/>
      <c r="Y475" s="390"/>
      <c r="Z475" s="390"/>
      <c r="AA475" s="390"/>
      <c r="AB475" s="390"/>
      <c r="AC475" s="390"/>
      <c r="AD475" s="390"/>
      <c r="AE475" s="390"/>
      <c r="AF475" s="390"/>
      <c r="AG475" s="390"/>
      <c r="AH475" s="390"/>
      <c r="AI475" s="390"/>
      <c r="AJ475" s="390"/>
      <c r="AK475" s="390"/>
      <c r="AL475" s="390"/>
      <c r="AM475" s="390"/>
      <c r="AN475" s="390"/>
      <c r="AO475" s="390"/>
      <c r="AP475" s="390"/>
      <c r="AQ475" s="390"/>
      <c r="AR475" s="390"/>
      <c r="AS475" s="390"/>
      <c r="AT475" s="390"/>
      <c r="AU475" s="390"/>
      <c r="AV475" s="390"/>
      <c r="AW475" s="390"/>
      <c r="AX475" s="390"/>
      <c r="AY475" s="390"/>
      <c r="AZ475" s="390"/>
      <c r="BA475" s="392"/>
      <c r="BB475" s="469"/>
      <c r="BC475" s="392"/>
      <c r="BD475" s="392"/>
      <c r="BE475" s="392"/>
      <c r="BF475" s="392"/>
      <c r="BG475" s="392"/>
      <c r="BH475" s="392"/>
      <c r="BI475" s="392"/>
      <c r="BJ475" s="392"/>
      <c r="BK475" s="392"/>
      <c r="BL475" s="392"/>
      <c r="BM475" s="392"/>
      <c r="BN475" s="392"/>
      <c r="BO475" s="392"/>
      <c r="BP475" s="392"/>
      <c r="BQ475" s="392"/>
      <c r="BR475" s="392"/>
      <c r="BS475" s="392"/>
      <c r="BT475" s="392"/>
      <c r="BU475" s="392"/>
      <c r="BV475" s="392"/>
      <c r="BW475" s="393"/>
      <c r="BX475" s="393"/>
      <c r="BY475" s="393"/>
      <c r="BZ475" s="393"/>
      <c r="CA475" s="393"/>
      <c r="CB475" s="393"/>
      <c r="CC475" s="393"/>
      <c r="CD475" s="393"/>
      <c r="CE475" s="393"/>
      <c r="CF475" s="393"/>
      <c r="CG475" s="393"/>
      <c r="CH475" s="393"/>
      <c r="CI475" s="393"/>
      <c r="CJ475" s="393"/>
      <c r="CK475" s="393"/>
      <c r="CL475" s="393"/>
      <c r="CM475" s="393"/>
      <c r="CN475" s="393"/>
      <c r="CO475" s="393"/>
      <c r="CP475" s="393"/>
      <c r="CQ475" s="393"/>
      <c r="CR475" s="393"/>
      <c r="CS475" s="393"/>
      <c r="CT475" s="393"/>
      <c r="CU475" s="393"/>
      <c r="CV475" s="393"/>
      <c r="CW475" s="393"/>
      <c r="CX475" s="393"/>
      <c r="CY475" s="393"/>
      <c r="CZ475" s="393"/>
    </row>
    <row r="476" s="397" customFormat="true" ht="25.15" customHeight="true" x14ac:dyDescent="0.2">
      <c r="C476" s="1166" t="s">
        <v>325</v>
      </c>
      <c r="D476" s="1155"/>
      <c r="E476" s="801">
        <v>0.16725093425082721</v>
      </c>
      <c r="F476" s="670"/>
      <c r="G476" s="670"/>
      <c r="H476" s="1166" t="s">
        <v>425</v>
      </c>
      <c r="I476" s="1155"/>
      <c r="J476" s="802">
        <v>5.2477673038116486E-4</v>
      </c>
      <c r="K476" s="670"/>
      <c r="L476" s="670"/>
      <c r="M476" s="1166" t="s">
        <v>425</v>
      </c>
      <c r="N476" s="1155"/>
      <c r="O476" s="803">
        <v>1.3652814703243835E-3</v>
      </c>
      <c r="P476" s="670"/>
      <c r="Q476" s="670"/>
      <c r="W476" s="390"/>
      <c r="X476" s="390"/>
      <c r="Y476" s="390"/>
      <c r="Z476" s="390"/>
      <c r="AA476" s="390"/>
      <c r="AB476" s="390"/>
      <c r="AC476" s="390"/>
      <c r="AD476" s="390"/>
      <c r="AE476" s="390"/>
      <c r="AF476" s="390"/>
      <c r="AG476" s="390"/>
      <c r="AH476" s="390"/>
      <c r="AI476" s="390"/>
      <c r="AJ476" s="390"/>
      <c r="AK476" s="390"/>
      <c r="AL476" s="390"/>
      <c r="AM476" s="390"/>
      <c r="AN476" s="390"/>
      <c r="AO476" s="390"/>
      <c r="AP476" s="390"/>
      <c r="AQ476" s="390"/>
      <c r="AR476" s="390"/>
      <c r="AS476" s="390"/>
      <c r="AT476" s="390"/>
      <c r="AU476" s="390"/>
      <c r="AV476" s="390"/>
      <c r="AW476" s="390"/>
      <c r="AX476" s="390"/>
      <c r="AY476" s="390"/>
      <c r="AZ476" s="390"/>
      <c r="BA476" s="392"/>
      <c r="BB476" s="469"/>
      <c r="BC476" s="392"/>
      <c r="BD476" s="392"/>
      <c r="BE476" s="392"/>
      <c r="BF476" s="392"/>
      <c r="BG476" s="392"/>
      <c r="BH476" s="392"/>
      <c r="BI476" s="392"/>
      <c r="BJ476" s="392"/>
      <c r="BK476" s="392"/>
      <c r="BL476" s="392"/>
      <c r="BM476" s="392"/>
      <c r="BN476" s="392"/>
      <c r="BO476" s="392"/>
      <c r="BP476" s="392"/>
      <c r="BQ476" s="392"/>
      <c r="BR476" s="392"/>
      <c r="BS476" s="392"/>
      <c r="BT476" s="392"/>
      <c r="BU476" s="392"/>
      <c r="BV476" s="392"/>
      <c r="BW476" s="393"/>
      <c r="BX476" s="393"/>
      <c r="BY476" s="393"/>
      <c r="BZ476" s="393"/>
      <c r="CA476" s="393"/>
      <c r="CB476" s="393"/>
      <c r="CC476" s="393"/>
      <c r="CD476" s="393"/>
      <c r="CE476" s="393"/>
      <c r="CF476" s="393"/>
      <c r="CG476" s="393"/>
      <c r="CH476" s="393"/>
      <c r="CI476" s="393"/>
      <c r="CJ476" s="393"/>
      <c r="CK476" s="393"/>
      <c r="CL476" s="393"/>
      <c r="CM476" s="393"/>
      <c r="CN476" s="393"/>
      <c r="CO476" s="393"/>
      <c r="CP476" s="393"/>
      <c r="CQ476" s="393"/>
      <c r="CR476" s="393"/>
      <c r="CS476" s="393"/>
      <c r="CT476" s="393"/>
      <c r="CU476" s="393"/>
      <c r="CV476" s="393"/>
      <c r="CW476" s="393"/>
      <c r="CX476" s="393"/>
      <c r="CY476" s="393"/>
      <c r="CZ476" s="393"/>
    </row>
    <row r="477" s="397" customFormat="true" ht="25.15" customHeight="true" x14ac:dyDescent="0.2">
      <c r="C477" s="1166" t="s">
        <v>422</v>
      </c>
      <c r="D477" s="1155"/>
      <c r="E477" s="801">
        <v>4.4961696334507749E-3</v>
      </c>
      <c r="F477" s="670"/>
      <c r="G477" s="670"/>
      <c r="H477" s="1166" t="s">
        <v>409</v>
      </c>
      <c r="I477" s="1155"/>
      <c r="J477" s="802">
        <v>2.3518657812549318E-2</v>
      </c>
      <c r="K477" s="670"/>
      <c r="L477" s="670"/>
      <c r="M477" s="1166" t="s">
        <v>409</v>
      </c>
      <c r="N477" s="1155"/>
      <c r="O477" s="803">
        <v>3.8097919606938639E-2</v>
      </c>
      <c r="P477" s="670"/>
      <c r="Q477" s="670"/>
      <c r="W477" s="390"/>
      <c r="X477" s="390"/>
      <c r="Y477" s="390"/>
      <c r="Z477" s="390"/>
      <c r="AA477" s="390"/>
      <c r="AB477" s="390"/>
      <c r="AC477" s="390"/>
      <c r="AD477" s="390"/>
      <c r="AE477" s="390"/>
      <c r="AF477" s="390"/>
      <c r="AG477" s="390"/>
      <c r="AH477" s="390"/>
      <c r="AI477" s="390"/>
      <c r="AJ477" s="390"/>
      <c r="AK477" s="390"/>
      <c r="AL477" s="390"/>
      <c r="AM477" s="390"/>
      <c r="AN477" s="390"/>
      <c r="AO477" s="390"/>
      <c r="AP477" s="390"/>
      <c r="AQ477" s="390"/>
      <c r="AR477" s="390"/>
      <c r="AS477" s="390"/>
      <c r="AT477" s="390"/>
      <c r="AU477" s="390"/>
      <c r="AV477" s="390"/>
      <c r="AW477" s="390"/>
      <c r="AX477" s="390"/>
      <c r="AY477" s="390"/>
      <c r="AZ477" s="390"/>
      <c r="BA477" s="392"/>
      <c r="BB477" s="469"/>
      <c r="BC477" s="392"/>
      <c r="BD477" s="392"/>
      <c r="BE477" s="392"/>
      <c r="BF477" s="392"/>
      <c r="BG477" s="392"/>
      <c r="BH477" s="392"/>
      <c r="BI477" s="392"/>
      <c r="BJ477" s="392"/>
      <c r="BK477" s="392"/>
      <c r="BL477" s="392"/>
      <c r="BM477" s="392"/>
      <c r="BN477" s="392"/>
      <c r="BO477" s="392"/>
      <c r="BP477" s="392"/>
      <c r="BQ477" s="392"/>
      <c r="BR477" s="392"/>
      <c r="BS477" s="392"/>
      <c r="BT477" s="392"/>
      <c r="BU477" s="392"/>
      <c r="BV477" s="392"/>
      <c r="BW477" s="393"/>
      <c r="BX477" s="393"/>
      <c r="BY477" s="393"/>
      <c r="BZ477" s="393"/>
      <c r="CA477" s="393"/>
      <c r="CB477" s="393"/>
      <c r="CC477" s="393"/>
      <c r="CD477" s="393"/>
      <c r="CE477" s="393"/>
      <c r="CF477" s="393"/>
      <c r="CG477" s="393"/>
      <c r="CH477" s="393"/>
      <c r="CI477" s="393"/>
      <c r="CJ477" s="393"/>
      <c r="CK477" s="393"/>
      <c r="CL477" s="393"/>
      <c r="CM477" s="393"/>
      <c r="CN477" s="393"/>
      <c r="CO477" s="393"/>
      <c r="CP477" s="393"/>
      <c r="CQ477" s="393"/>
      <c r="CR477" s="393"/>
      <c r="CS477" s="393"/>
      <c r="CT477" s="393"/>
      <c r="CU477" s="393"/>
      <c r="CV477" s="393"/>
      <c r="CW477" s="393"/>
      <c r="CX477" s="393"/>
      <c r="CY477" s="393"/>
      <c r="CZ477" s="393"/>
    </row>
    <row r="478" s="397" customFormat="true" ht="25.15" customHeight="true" x14ac:dyDescent="0.2">
      <c r="C478" s="1166" t="s">
        <v>430</v>
      </c>
      <c r="D478" s="1155"/>
      <c r="E478" s="807">
        <v>2.1473059909275138E-5</v>
      </c>
      <c r="F478" s="670"/>
      <c r="G478" s="670"/>
      <c r="H478" s="1166" t="s">
        <v>424</v>
      </c>
      <c r="I478" s="1155"/>
      <c r="J478" s="802">
        <v>5.1005078100967065E-3</v>
      </c>
      <c r="K478" s="670"/>
      <c r="L478" s="670"/>
      <c r="M478" s="1166" t="s">
        <v>424</v>
      </c>
      <c r="N478" s="1155"/>
      <c r="O478" s="803">
        <v>2.2508310022562915E-3</v>
      </c>
      <c r="P478" s="670"/>
      <c r="Q478" s="670"/>
      <c r="W478" s="390"/>
      <c r="X478" s="390"/>
      <c r="Y478" s="390"/>
      <c r="Z478" s="390"/>
      <c r="AA478" s="390"/>
      <c r="AB478" s="390"/>
      <c r="AC478" s="390"/>
      <c r="AD478" s="390"/>
      <c r="AE478" s="390"/>
      <c r="AF478" s="390"/>
      <c r="AG478" s="390"/>
      <c r="AH478" s="390"/>
      <c r="AI478" s="390"/>
      <c r="AJ478" s="390"/>
      <c r="AK478" s="390"/>
      <c r="AL478" s="390"/>
      <c r="AM478" s="390"/>
      <c r="AN478" s="390"/>
      <c r="AO478" s="390"/>
      <c r="AP478" s="390"/>
      <c r="AQ478" s="390"/>
      <c r="AR478" s="390"/>
      <c r="AS478" s="390"/>
      <c r="AT478" s="390"/>
      <c r="AU478" s="390"/>
      <c r="AV478" s="390"/>
      <c r="AW478" s="390"/>
      <c r="AX478" s="390"/>
      <c r="AY478" s="390"/>
      <c r="AZ478" s="390"/>
      <c r="BA478" s="392"/>
      <c r="BB478" s="469"/>
      <c r="BC478" s="392"/>
      <c r="BD478" s="392"/>
      <c r="BE478" s="392"/>
      <c r="BF478" s="392"/>
      <c r="BG478" s="392"/>
      <c r="BH478" s="392"/>
      <c r="BI478" s="392"/>
      <c r="BJ478" s="392"/>
      <c r="BK478" s="392"/>
      <c r="BL478" s="392"/>
      <c r="BM478" s="392"/>
      <c r="BN478" s="392"/>
      <c r="BO478" s="392"/>
      <c r="BP478" s="392"/>
      <c r="BQ478" s="392"/>
      <c r="BR478" s="392"/>
      <c r="BS478" s="392"/>
      <c r="BT478" s="392"/>
      <c r="BU478" s="392"/>
      <c r="BV478" s="392"/>
      <c r="BW478" s="393"/>
      <c r="BX478" s="393"/>
      <c r="BY478" s="393"/>
      <c r="BZ478" s="393"/>
      <c r="CA478" s="393"/>
      <c r="CB478" s="393"/>
      <c r="CC478" s="393"/>
      <c r="CD478" s="393"/>
      <c r="CE478" s="393"/>
      <c r="CF478" s="393"/>
      <c r="CG478" s="393"/>
      <c r="CH478" s="393"/>
      <c r="CI478" s="393"/>
      <c r="CJ478" s="393"/>
      <c r="CK478" s="393"/>
      <c r="CL478" s="393"/>
      <c r="CM478" s="393"/>
      <c r="CN478" s="393"/>
      <c r="CO478" s="393"/>
      <c r="CP478" s="393"/>
      <c r="CQ478" s="393"/>
      <c r="CR478" s="393"/>
      <c r="CS478" s="393"/>
      <c r="CT478" s="393"/>
      <c r="CU478" s="393"/>
      <c r="CV478" s="393"/>
      <c r="CW478" s="393"/>
      <c r="CX478" s="393"/>
      <c r="CY478" s="393"/>
      <c r="CZ478" s="393"/>
    </row>
    <row r="479" s="397" customFormat="true" ht="25.15" customHeight="true" x14ac:dyDescent="0.2">
      <c r="C479" s="1166" t="s">
        <v>415</v>
      </c>
      <c r="D479" s="1155"/>
      <c r="E479" s="801">
        <v>4.3950686641502645E-3</v>
      </c>
      <c r="F479" s="670"/>
      <c r="G479" s="670"/>
      <c r="H479" s="1166" t="s">
        <v>352</v>
      </c>
      <c r="I479" s="1155"/>
      <c r="J479" s="802">
        <v>5.0342671004786049E-3</v>
      </c>
      <c r="K479" s="670"/>
      <c r="L479" s="670"/>
      <c r="M479" s="1166" t="s">
        <v>352</v>
      </c>
      <c r="N479" s="1155"/>
      <c r="O479" s="803">
        <v>2.702154430806113E-3</v>
      </c>
      <c r="P479" s="670"/>
      <c r="Q479" s="670"/>
      <c r="W479" s="390"/>
      <c r="X479" s="390"/>
      <c r="Y479" s="390"/>
      <c r="Z479" s="390"/>
      <c r="AA479" s="390"/>
      <c r="AB479" s="390"/>
      <c r="AC479" s="390"/>
      <c r="AD479" s="390"/>
      <c r="AE479" s="390"/>
      <c r="AF479" s="390"/>
      <c r="AG479" s="390"/>
      <c r="AH479" s="390"/>
      <c r="AI479" s="390"/>
      <c r="AJ479" s="390"/>
      <c r="AK479" s="390"/>
      <c r="AL479" s="390"/>
      <c r="AM479" s="390"/>
      <c r="AN479" s="390"/>
      <c r="AO479" s="390"/>
      <c r="AP479" s="390"/>
      <c r="AQ479" s="390"/>
      <c r="AR479" s="390"/>
      <c r="AS479" s="390"/>
      <c r="AT479" s="390"/>
      <c r="AU479" s="390"/>
      <c r="AV479" s="390"/>
      <c r="AW479" s="390"/>
      <c r="AX479" s="390"/>
      <c r="AY479" s="390"/>
      <c r="AZ479" s="390"/>
      <c r="BA479" s="392"/>
      <c r="BB479" s="469"/>
      <c r="BC479" s="392"/>
      <c r="BD479" s="392"/>
      <c r="BE479" s="392"/>
      <c r="BF479" s="392"/>
      <c r="BG479" s="392"/>
      <c r="BH479" s="392"/>
      <c r="BI479" s="392"/>
      <c r="BJ479" s="392"/>
      <c r="BK479" s="392"/>
      <c r="BL479" s="392"/>
      <c r="BM479" s="392"/>
      <c r="BN479" s="392"/>
      <c r="BO479" s="392"/>
      <c r="BP479" s="392"/>
      <c r="BQ479" s="392"/>
      <c r="BR479" s="392"/>
      <c r="BS479" s="392"/>
      <c r="BT479" s="392"/>
      <c r="BU479" s="392"/>
      <c r="BV479" s="392"/>
      <c r="BW479" s="393"/>
      <c r="BX479" s="393"/>
      <c r="BY479" s="393"/>
      <c r="BZ479" s="393"/>
      <c r="CA479" s="393"/>
      <c r="CB479" s="393"/>
      <c r="CC479" s="393"/>
      <c r="CD479" s="393"/>
      <c r="CE479" s="393"/>
      <c r="CF479" s="393"/>
      <c r="CG479" s="393"/>
      <c r="CH479" s="393"/>
      <c r="CI479" s="393"/>
      <c r="CJ479" s="393"/>
      <c r="CK479" s="393"/>
      <c r="CL479" s="393"/>
      <c r="CM479" s="393"/>
      <c r="CN479" s="393"/>
      <c r="CO479" s="393"/>
      <c r="CP479" s="393"/>
      <c r="CQ479" s="393"/>
      <c r="CR479" s="393"/>
      <c r="CS479" s="393"/>
      <c r="CT479" s="393"/>
      <c r="CU479" s="393"/>
      <c r="CV479" s="393"/>
      <c r="CW479" s="393"/>
      <c r="CX479" s="393"/>
      <c r="CY479" s="393"/>
      <c r="CZ479" s="393"/>
    </row>
    <row r="480" s="397" customFormat="true" ht="25.15" customHeight="true" x14ac:dyDescent="0.2">
      <c r="C480" s="1166" t="s">
        <v>402</v>
      </c>
      <c r="D480" s="1155"/>
      <c r="E480" s="801">
        <v>0.17266847455313264</v>
      </c>
      <c r="F480" s="670"/>
      <c r="G480" s="670"/>
      <c r="H480" s="1166" t="s">
        <v>325</v>
      </c>
      <c r="I480" s="1155"/>
      <c r="J480" s="802">
        <v>0.14802583222169335</v>
      </c>
      <c r="K480" s="670"/>
      <c r="L480" s="670"/>
      <c r="M480" s="1166" t="s">
        <v>325</v>
      </c>
      <c r="N480" s="1155"/>
      <c r="O480" s="803">
        <v>0.13688718891638171</v>
      </c>
      <c r="P480" s="670"/>
      <c r="Q480" s="670"/>
      <c r="W480" s="390"/>
      <c r="X480" s="390"/>
      <c r="Y480" s="390"/>
      <c r="Z480" s="390"/>
      <c r="AA480" s="390"/>
      <c r="AB480" s="390"/>
      <c r="AC480" s="390"/>
      <c r="AD480" s="390"/>
      <c r="AE480" s="390"/>
      <c r="AF480" s="390"/>
      <c r="AG480" s="390"/>
      <c r="AH480" s="390"/>
      <c r="AI480" s="390"/>
      <c r="AJ480" s="390"/>
      <c r="AK480" s="390"/>
      <c r="AL480" s="390"/>
      <c r="AM480" s="390"/>
      <c r="AN480" s="390"/>
      <c r="AO480" s="390"/>
      <c r="AP480" s="390"/>
      <c r="AQ480" s="390"/>
      <c r="AR480" s="390"/>
      <c r="AS480" s="390"/>
      <c r="AT480" s="390"/>
      <c r="AU480" s="390"/>
      <c r="AV480" s="390"/>
      <c r="AW480" s="390"/>
      <c r="AX480" s="390"/>
      <c r="AY480" s="390"/>
      <c r="AZ480" s="390"/>
      <c r="BA480" s="392"/>
      <c r="BB480" s="469"/>
      <c r="BC480" s="392"/>
      <c r="BD480" s="392"/>
      <c r="BE480" s="392"/>
      <c r="BF480" s="392"/>
      <c r="BG480" s="392"/>
      <c r="BH480" s="392"/>
      <c r="BI480" s="392"/>
      <c r="BJ480" s="392"/>
      <c r="BK480" s="392"/>
      <c r="BL480" s="392"/>
      <c r="BM480" s="392"/>
      <c r="BN480" s="392"/>
      <c r="BO480" s="392"/>
      <c r="BP480" s="392"/>
      <c r="BQ480" s="392"/>
      <c r="BR480" s="392"/>
      <c r="BS480" s="392"/>
      <c r="BT480" s="392"/>
      <c r="BU480" s="392"/>
      <c r="BV480" s="392"/>
      <c r="BW480" s="393"/>
      <c r="BX480" s="393"/>
      <c r="BY480" s="393"/>
      <c r="BZ480" s="393"/>
      <c r="CA480" s="393"/>
      <c r="CB480" s="393"/>
      <c r="CC480" s="393"/>
      <c r="CD480" s="393"/>
      <c r="CE480" s="393"/>
      <c r="CF480" s="393"/>
      <c r="CG480" s="393"/>
      <c r="CH480" s="393"/>
      <c r="CI480" s="393"/>
      <c r="CJ480" s="393"/>
      <c r="CK480" s="393"/>
      <c r="CL480" s="393"/>
      <c r="CM480" s="393"/>
      <c r="CN480" s="393"/>
      <c r="CO480" s="393"/>
      <c r="CP480" s="393"/>
      <c r="CQ480" s="393"/>
      <c r="CR480" s="393"/>
      <c r="CS480" s="393"/>
      <c r="CT480" s="393"/>
      <c r="CU480" s="393"/>
      <c r="CV480" s="393"/>
      <c r="CW480" s="393"/>
      <c r="CX480" s="393"/>
      <c r="CY480" s="393"/>
      <c r="CZ480" s="393"/>
    </row>
    <row r="481" s="397" customFormat="true" ht="25.15" customHeight="true" x14ac:dyDescent="0.2">
      <c r="C481" s="1166" t="s">
        <v>414</v>
      </c>
      <c r="D481" s="1155"/>
      <c r="E481" s="801">
        <v>1.0809177525472629E-2</v>
      </c>
      <c r="F481" s="670"/>
      <c r="G481" s="670"/>
      <c r="H481" s="1166" t="s">
        <v>422</v>
      </c>
      <c r="I481" s="1155"/>
      <c r="J481" s="802">
        <v>3.4855729804512694E-3</v>
      </c>
      <c r="K481" s="670"/>
      <c r="L481" s="670"/>
      <c r="M481" s="1166" t="s">
        <v>422</v>
      </c>
      <c r="N481" s="1155"/>
      <c r="O481" s="803">
        <v>1.0394357144868012E-2</v>
      </c>
      <c r="P481" s="670"/>
      <c r="Q481" s="670"/>
      <c r="W481" s="390"/>
      <c r="X481" s="390"/>
      <c r="Y481" s="390"/>
      <c r="Z481" s="390"/>
      <c r="AA481" s="390"/>
      <c r="AB481" s="390"/>
      <c r="AC481" s="390"/>
      <c r="AD481" s="390"/>
      <c r="AE481" s="390"/>
      <c r="AF481" s="390"/>
      <c r="AG481" s="390"/>
      <c r="AH481" s="390"/>
      <c r="AI481" s="390"/>
      <c r="AJ481" s="390"/>
      <c r="AK481" s="390"/>
      <c r="AL481" s="390"/>
      <c r="AM481" s="390"/>
      <c r="AN481" s="390"/>
      <c r="AO481" s="390"/>
      <c r="AP481" s="390"/>
      <c r="AQ481" s="390"/>
      <c r="AR481" s="390"/>
      <c r="AS481" s="390"/>
      <c r="AT481" s="390"/>
      <c r="AU481" s="390"/>
      <c r="AV481" s="390"/>
      <c r="AW481" s="390"/>
      <c r="AX481" s="390"/>
      <c r="AY481" s="390"/>
      <c r="AZ481" s="390"/>
      <c r="BA481" s="392"/>
      <c r="BB481" s="469"/>
      <c r="BC481" s="392"/>
      <c r="BD481" s="392"/>
      <c r="BE481" s="392"/>
      <c r="BF481" s="392"/>
      <c r="BG481" s="392"/>
      <c r="BH481" s="392"/>
      <c r="BI481" s="392"/>
      <c r="BJ481" s="392"/>
      <c r="BK481" s="392"/>
      <c r="BL481" s="392"/>
      <c r="BM481" s="392"/>
      <c r="BN481" s="392"/>
      <c r="BO481" s="392"/>
      <c r="BP481" s="392"/>
      <c r="BQ481" s="392"/>
      <c r="BR481" s="392"/>
      <c r="BS481" s="392"/>
      <c r="BT481" s="392"/>
      <c r="BU481" s="392"/>
      <c r="BV481" s="392"/>
      <c r="BW481" s="393"/>
      <c r="BX481" s="393"/>
      <c r="BY481" s="393"/>
      <c r="BZ481" s="393"/>
      <c r="CA481" s="393"/>
      <c r="CB481" s="393"/>
      <c r="CC481" s="393"/>
      <c r="CD481" s="393"/>
      <c r="CE481" s="393"/>
      <c r="CF481" s="393"/>
      <c r="CG481" s="393"/>
      <c r="CH481" s="393"/>
      <c r="CI481" s="393"/>
      <c r="CJ481" s="393"/>
      <c r="CK481" s="393"/>
      <c r="CL481" s="393"/>
      <c r="CM481" s="393"/>
      <c r="CN481" s="393"/>
      <c r="CO481" s="393"/>
      <c r="CP481" s="393"/>
      <c r="CQ481" s="393"/>
      <c r="CR481" s="393"/>
      <c r="CS481" s="393"/>
      <c r="CT481" s="393"/>
      <c r="CU481" s="393"/>
      <c r="CV481" s="393"/>
      <c r="CW481" s="393"/>
      <c r="CX481" s="393"/>
      <c r="CY481" s="393"/>
      <c r="CZ481" s="393"/>
    </row>
    <row r="482" s="397" customFormat="true" ht="25.15" customHeight="true" x14ac:dyDescent="0.2">
      <c r="C482" s="1166" t="s">
        <v>357</v>
      </c>
      <c r="D482" s="1155"/>
      <c r="E482" s="801">
        <v>1.0405939420622945E-3</v>
      </c>
      <c r="F482" s="670"/>
      <c r="G482" s="670"/>
      <c r="H482" s="1166" t="s">
        <v>430</v>
      </c>
      <c r="I482" s="1155"/>
      <c r="J482" s="808">
        <v>5.0573723888038357E-5</v>
      </c>
      <c r="K482" s="670"/>
      <c r="L482" s="670"/>
      <c r="M482" s="1166" t="s">
        <v>430</v>
      </c>
      <c r="N482" s="1155"/>
      <c r="O482" s="803">
        <v>8.3143027419936284E-4</v>
      </c>
      <c r="P482" s="670"/>
      <c r="Q482" s="670"/>
      <c r="W482" s="390"/>
      <c r="X482" s="390"/>
      <c r="Y482" s="390"/>
      <c r="Z482" s="390"/>
      <c r="AA482" s="390"/>
      <c r="AB482" s="390"/>
      <c r="AC482" s="390"/>
      <c r="AD482" s="390"/>
      <c r="AE482" s="390"/>
      <c r="AF482" s="390"/>
      <c r="AG482" s="390"/>
      <c r="AH482" s="390"/>
      <c r="AI482" s="390"/>
      <c r="AJ482" s="390"/>
      <c r="AK482" s="390"/>
      <c r="AL482" s="390"/>
      <c r="AM482" s="390"/>
      <c r="AN482" s="390"/>
      <c r="AO482" s="390"/>
      <c r="AP482" s="390"/>
      <c r="AQ482" s="390"/>
      <c r="AR482" s="390"/>
      <c r="AS482" s="390"/>
      <c r="AT482" s="390"/>
      <c r="AU482" s="390"/>
      <c r="AV482" s="390"/>
      <c r="AW482" s="390"/>
      <c r="AX482" s="390"/>
      <c r="AY482" s="390"/>
      <c r="AZ482" s="390"/>
      <c r="BA482" s="392"/>
      <c r="BB482" s="469"/>
      <c r="BC482" s="392"/>
      <c r="BD482" s="392"/>
      <c r="BE482" s="392"/>
      <c r="BF482" s="392"/>
      <c r="BG482" s="392"/>
      <c r="BH482" s="392"/>
      <c r="BI482" s="392"/>
      <c r="BJ482" s="392"/>
      <c r="BK482" s="392"/>
      <c r="BL482" s="392"/>
      <c r="BM482" s="392"/>
      <c r="BN482" s="392"/>
      <c r="BO482" s="392"/>
      <c r="BP482" s="392"/>
      <c r="BQ482" s="392"/>
      <c r="BR482" s="392"/>
      <c r="BS482" s="392"/>
      <c r="BT482" s="392"/>
      <c r="BU482" s="392"/>
      <c r="BV482" s="392"/>
      <c r="BW482" s="393"/>
      <c r="BX482" s="393"/>
      <c r="BY482" s="393"/>
      <c r="BZ482" s="393"/>
      <c r="CA482" s="393"/>
      <c r="CB482" s="393"/>
      <c r="CC482" s="393"/>
      <c r="CD482" s="393"/>
      <c r="CE482" s="393"/>
      <c r="CF482" s="393"/>
      <c r="CG482" s="393"/>
      <c r="CH482" s="393"/>
      <c r="CI482" s="393"/>
      <c r="CJ482" s="393"/>
      <c r="CK482" s="393"/>
      <c r="CL482" s="393"/>
      <c r="CM482" s="393"/>
      <c r="CN482" s="393"/>
      <c r="CO482" s="393"/>
      <c r="CP482" s="393"/>
      <c r="CQ482" s="393"/>
      <c r="CR482" s="393"/>
      <c r="CS482" s="393"/>
      <c r="CT482" s="393"/>
      <c r="CU482" s="393"/>
      <c r="CV482" s="393"/>
      <c r="CW482" s="393"/>
      <c r="CX482" s="393"/>
      <c r="CY482" s="393"/>
      <c r="CZ482" s="393"/>
    </row>
    <row r="483" s="397" customFormat="true" ht="25.15" customHeight="true" x14ac:dyDescent="0.2">
      <c r="C483" s="1166" t="s">
        <v>322</v>
      </c>
      <c r="D483" s="1155"/>
      <c r="E483" s="801">
        <v>0.30552167106453648</v>
      </c>
      <c r="F483" s="670"/>
      <c r="G483" s="670"/>
      <c r="H483" s="1166" t="s">
        <v>415</v>
      </c>
      <c r="I483" s="1155"/>
      <c r="J483" s="802">
        <v>1.4428465711765245E-3</v>
      </c>
      <c r="K483" s="670"/>
      <c r="L483" s="670"/>
      <c r="M483" s="1166" t="s">
        <v>415</v>
      </c>
      <c r="N483" s="1155"/>
      <c r="O483" s="803">
        <v>2.0690374585152792E-2</v>
      </c>
      <c r="P483" s="670"/>
      <c r="Q483" s="670"/>
      <c r="W483" s="390"/>
      <c r="X483" s="390"/>
      <c r="Y483" s="390"/>
      <c r="Z483" s="390"/>
      <c r="AA483" s="390"/>
      <c r="AB483" s="390"/>
      <c r="AC483" s="390"/>
      <c r="AD483" s="390"/>
      <c r="AE483" s="390"/>
      <c r="AF483" s="390"/>
      <c r="AG483" s="390"/>
      <c r="AH483" s="390"/>
      <c r="AI483" s="390"/>
      <c r="AJ483" s="390"/>
      <c r="AK483" s="390"/>
      <c r="AL483" s="390"/>
      <c r="AM483" s="390"/>
      <c r="AN483" s="390"/>
      <c r="AO483" s="390"/>
      <c r="AP483" s="390"/>
      <c r="AQ483" s="390"/>
      <c r="AR483" s="390"/>
      <c r="AS483" s="390"/>
      <c r="AT483" s="390"/>
      <c r="AU483" s="390"/>
      <c r="AV483" s="390"/>
      <c r="AW483" s="390"/>
      <c r="AX483" s="390"/>
      <c r="AY483" s="390"/>
      <c r="AZ483" s="390"/>
      <c r="BA483" s="392"/>
      <c r="BB483" s="469"/>
      <c r="BC483" s="392"/>
      <c r="BD483" s="392"/>
      <c r="BE483" s="392"/>
      <c r="BF483" s="392"/>
      <c r="BG483" s="392"/>
      <c r="BH483" s="392"/>
      <c r="BI483" s="392"/>
      <c r="BJ483" s="392"/>
      <c r="BK483" s="392"/>
      <c r="BL483" s="392"/>
      <c r="BM483" s="392"/>
      <c r="BN483" s="392"/>
      <c r="BO483" s="392"/>
      <c r="BP483" s="392"/>
      <c r="BQ483" s="392"/>
      <c r="BR483" s="392"/>
      <c r="BS483" s="392"/>
      <c r="BT483" s="392"/>
      <c r="BU483" s="392"/>
      <c r="BV483" s="392"/>
      <c r="BW483" s="393"/>
      <c r="BX483" s="393"/>
      <c r="BY483" s="393"/>
      <c r="BZ483" s="393"/>
      <c r="CA483" s="393"/>
      <c r="CB483" s="393"/>
      <c r="CC483" s="393"/>
      <c r="CD483" s="393"/>
      <c r="CE483" s="393"/>
      <c r="CF483" s="393"/>
      <c r="CG483" s="393"/>
      <c r="CH483" s="393"/>
      <c r="CI483" s="393"/>
      <c r="CJ483" s="393"/>
      <c r="CK483" s="393"/>
      <c r="CL483" s="393"/>
      <c r="CM483" s="393"/>
      <c r="CN483" s="393"/>
      <c r="CO483" s="393"/>
      <c r="CP483" s="393"/>
      <c r="CQ483" s="393"/>
      <c r="CR483" s="393"/>
      <c r="CS483" s="393"/>
      <c r="CT483" s="393"/>
      <c r="CU483" s="393"/>
      <c r="CV483" s="393"/>
      <c r="CW483" s="393"/>
      <c r="CX483" s="393"/>
      <c r="CY483" s="393"/>
      <c r="CZ483" s="393"/>
    </row>
    <row r="484" s="397" customFormat="true" ht="25.15" customHeight="true" x14ac:dyDescent="0.2">
      <c r="C484" s="1166" t="s">
        <v>332</v>
      </c>
      <c r="D484" s="1155"/>
      <c r="E484" s="801">
        <v>0.14316995579188099</v>
      </c>
      <c r="F484" s="670"/>
      <c r="G484" s="670"/>
      <c r="H484" s="1166" t="s">
        <v>402</v>
      </c>
      <c r="I484" s="1155"/>
      <c r="J484" s="802">
        <v>0.15293618902313383</v>
      </c>
      <c r="K484" s="670"/>
      <c r="L484" s="670"/>
      <c r="M484" s="1166" t="s">
        <v>402</v>
      </c>
      <c r="N484" s="1155"/>
      <c r="O484" s="803">
        <v>0.18448692759387808</v>
      </c>
      <c r="P484" s="670"/>
      <c r="Q484" s="670"/>
      <c r="W484" s="390"/>
      <c r="X484" s="390"/>
      <c r="Y484" s="390"/>
      <c r="Z484" s="390"/>
      <c r="AA484" s="390"/>
      <c r="AB484" s="390"/>
      <c r="AC484" s="390"/>
      <c r="AD484" s="390"/>
      <c r="AE484" s="390"/>
      <c r="AF484" s="390"/>
      <c r="AG484" s="390"/>
      <c r="AH484" s="390"/>
      <c r="AI484" s="390"/>
      <c r="AJ484" s="390"/>
      <c r="AK484" s="390"/>
      <c r="AL484" s="390"/>
      <c r="AM484" s="390"/>
      <c r="AN484" s="390"/>
      <c r="AO484" s="390"/>
      <c r="AP484" s="390"/>
      <c r="AQ484" s="390"/>
      <c r="AR484" s="390"/>
      <c r="AS484" s="390"/>
      <c r="AT484" s="390"/>
      <c r="AU484" s="390"/>
      <c r="AV484" s="390"/>
      <c r="AW484" s="390"/>
      <c r="AX484" s="390"/>
      <c r="AY484" s="390"/>
      <c r="AZ484" s="390"/>
      <c r="BA484" s="392"/>
      <c r="BB484" s="469"/>
      <c r="BC484" s="392"/>
      <c r="BD484" s="392"/>
      <c r="BE484" s="392"/>
      <c r="BF484" s="392"/>
      <c r="BG484" s="392"/>
      <c r="BH484" s="392"/>
      <c r="BI484" s="392"/>
      <c r="BJ484" s="392"/>
      <c r="BK484" s="392"/>
      <c r="BL484" s="392"/>
      <c r="BM484" s="392"/>
      <c r="BN484" s="392"/>
      <c r="BO484" s="392"/>
      <c r="BP484" s="392"/>
      <c r="BQ484" s="392"/>
      <c r="BR484" s="392"/>
      <c r="BS484" s="392"/>
      <c r="BT484" s="392"/>
      <c r="BU484" s="392"/>
      <c r="BV484" s="392"/>
      <c r="BW484" s="393"/>
      <c r="BX484" s="393"/>
      <c r="BY484" s="393"/>
      <c r="BZ484" s="393"/>
      <c r="CA484" s="393"/>
      <c r="CB484" s="393"/>
      <c r="CC484" s="393"/>
      <c r="CD484" s="393"/>
      <c r="CE484" s="393"/>
      <c r="CF484" s="393"/>
      <c r="CG484" s="393"/>
      <c r="CH484" s="393"/>
      <c r="CI484" s="393"/>
      <c r="CJ484" s="393"/>
      <c r="CK484" s="393"/>
      <c r="CL484" s="393"/>
      <c r="CM484" s="393"/>
      <c r="CN484" s="393"/>
      <c r="CO484" s="393"/>
      <c r="CP484" s="393"/>
      <c r="CQ484" s="393"/>
      <c r="CR484" s="393"/>
      <c r="CS484" s="393"/>
      <c r="CT484" s="393"/>
      <c r="CU484" s="393"/>
      <c r="CV484" s="393"/>
      <c r="CW484" s="393"/>
      <c r="CX484" s="393"/>
      <c r="CY484" s="393"/>
      <c r="CZ484" s="393"/>
    </row>
    <row r="485" s="397" customFormat="true" ht="25.15" customHeight="true" x14ac:dyDescent="0.2">
      <c r="C485" s="1166" t="s">
        <v>333</v>
      </c>
      <c r="D485" s="1155"/>
      <c r="E485" s="801">
        <v>0.13095350126844671</v>
      </c>
      <c r="F485" s="670"/>
      <c r="G485" s="670"/>
      <c r="H485" s="1166" t="s">
        <v>414</v>
      </c>
      <c r="I485" s="1155"/>
      <c r="J485" s="802">
        <v>1.8295935053079193E-2</v>
      </c>
      <c r="K485" s="670"/>
      <c r="L485" s="670"/>
      <c r="M485" s="1166" t="s">
        <v>414</v>
      </c>
      <c r="N485" s="1155"/>
      <c r="O485" s="803">
        <v>3.7434567018895964E-3</v>
      </c>
      <c r="P485" s="670"/>
      <c r="Q485" s="670"/>
      <c r="W485" s="390"/>
      <c r="X485" s="390"/>
      <c r="Y485" s="390"/>
      <c r="Z485" s="390"/>
      <c r="AA485" s="390"/>
      <c r="AB485" s="390"/>
      <c r="AC485" s="390"/>
      <c r="AD485" s="390"/>
      <c r="AE485" s="390"/>
      <c r="AF485" s="390"/>
      <c r="AG485" s="390"/>
      <c r="AH485" s="390"/>
      <c r="AI485" s="390"/>
      <c r="AJ485" s="390"/>
      <c r="AK485" s="390"/>
      <c r="AL485" s="390"/>
      <c r="AM485" s="390"/>
      <c r="AN485" s="390"/>
      <c r="AO485" s="390"/>
      <c r="AP485" s="390"/>
      <c r="AQ485" s="390"/>
      <c r="AR485" s="390"/>
      <c r="AS485" s="390"/>
      <c r="AT485" s="390"/>
      <c r="AU485" s="390"/>
      <c r="AV485" s="390"/>
      <c r="AW485" s="390"/>
      <c r="AX485" s="390"/>
      <c r="AY485" s="390"/>
      <c r="AZ485" s="390"/>
      <c r="BA485" s="392"/>
      <c r="BB485" s="469"/>
      <c r="BC485" s="392"/>
      <c r="BD485" s="392"/>
      <c r="BE485" s="392"/>
      <c r="BF485" s="392"/>
      <c r="BG485" s="392"/>
      <c r="BH485" s="392"/>
      <c r="BI485" s="392"/>
      <c r="BJ485" s="392"/>
      <c r="BK485" s="392"/>
      <c r="BL485" s="392"/>
      <c r="BM485" s="392"/>
      <c r="BN485" s="392"/>
      <c r="BO485" s="392"/>
      <c r="BP485" s="392"/>
      <c r="BQ485" s="392"/>
      <c r="BR485" s="392"/>
      <c r="BS485" s="392"/>
      <c r="BT485" s="392"/>
      <c r="BU485" s="392"/>
      <c r="BV485" s="392"/>
      <c r="BW485" s="393"/>
      <c r="BX485" s="393"/>
      <c r="BY485" s="393"/>
      <c r="BZ485" s="393"/>
      <c r="CA485" s="393"/>
      <c r="CB485" s="393"/>
      <c r="CC485" s="393"/>
      <c r="CD485" s="393"/>
      <c r="CE485" s="393"/>
      <c r="CF485" s="393"/>
      <c r="CG485" s="393"/>
      <c r="CH485" s="393"/>
      <c r="CI485" s="393"/>
      <c r="CJ485" s="393"/>
      <c r="CK485" s="393"/>
      <c r="CL485" s="393"/>
      <c r="CM485" s="393"/>
      <c r="CN485" s="393"/>
      <c r="CO485" s="393"/>
      <c r="CP485" s="393"/>
      <c r="CQ485" s="393"/>
      <c r="CR485" s="393"/>
      <c r="CS485" s="393"/>
      <c r="CT485" s="393"/>
      <c r="CU485" s="393"/>
      <c r="CV485" s="393"/>
      <c r="CW485" s="393"/>
      <c r="CX485" s="393"/>
      <c r="CY485" s="393"/>
      <c r="CZ485" s="393"/>
    </row>
    <row r="486" s="397" customFormat="true" ht="25.15" customHeight="true" x14ac:dyDescent="0.2">
      <c r="C486" s="1166" t="s">
        <v>419</v>
      </c>
      <c r="D486" s="1155"/>
      <c r="E486" s="801">
        <v>5.2487214670034945E-3</v>
      </c>
      <c r="F486" s="670"/>
      <c r="G486" s="670"/>
      <c r="H486" s="1166" t="s">
        <v>357</v>
      </c>
      <c r="I486" s="1155"/>
      <c r="J486" s="802">
        <v>5.4067168086308166E-3</v>
      </c>
      <c r="K486" s="670"/>
      <c r="L486" s="670"/>
      <c r="M486" s="1166" t="s">
        <v>357</v>
      </c>
      <c r="N486" s="1155"/>
      <c r="O486" s="803">
        <v>1.0333534880378409E-4</v>
      </c>
      <c r="P486" s="670"/>
      <c r="Q486" s="670"/>
      <c r="W486" s="390"/>
      <c r="X486" s="390"/>
      <c r="Y486" s="390"/>
      <c r="Z486" s="390"/>
      <c r="AA486" s="390"/>
      <c r="AB486" s="390"/>
      <c r="AC486" s="390"/>
      <c r="AD486" s="390"/>
      <c r="AE486" s="390"/>
      <c r="AF486" s="390"/>
      <c r="AG486" s="390"/>
      <c r="AH486" s="390"/>
      <c r="AI486" s="390"/>
      <c r="AJ486" s="390"/>
      <c r="AK486" s="390"/>
      <c r="AL486" s="390"/>
      <c r="AM486" s="390"/>
      <c r="AN486" s="390"/>
      <c r="AO486" s="390"/>
      <c r="AP486" s="390"/>
      <c r="AQ486" s="390"/>
      <c r="AR486" s="390"/>
      <c r="AS486" s="390"/>
      <c r="AT486" s="390"/>
      <c r="AU486" s="390"/>
      <c r="AV486" s="390"/>
      <c r="AW486" s="390"/>
      <c r="AX486" s="390"/>
      <c r="AY486" s="390"/>
      <c r="AZ486" s="390"/>
      <c r="BA486" s="392"/>
      <c r="BB486" s="469"/>
      <c r="BC486" s="392"/>
      <c r="BD486" s="392"/>
      <c r="BE486" s="392"/>
      <c r="BF486" s="392"/>
      <c r="BG486" s="392"/>
      <c r="BH486" s="392"/>
      <c r="BI486" s="392"/>
      <c r="BJ486" s="392"/>
      <c r="BK486" s="392"/>
      <c r="BL486" s="392"/>
      <c r="BM486" s="392"/>
      <c r="BN486" s="392"/>
      <c r="BO486" s="392"/>
      <c r="BP486" s="392"/>
      <c r="BQ486" s="392"/>
      <c r="BR486" s="392"/>
      <c r="BS486" s="392"/>
      <c r="BT486" s="392"/>
      <c r="BU486" s="392"/>
      <c r="BV486" s="392"/>
      <c r="BW486" s="393"/>
      <c r="BX486" s="393"/>
      <c r="BY486" s="393"/>
      <c r="BZ486" s="393"/>
      <c r="CA486" s="393"/>
      <c r="CB486" s="393"/>
      <c r="CC486" s="393"/>
      <c r="CD486" s="393"/>
      <c r="CE486" s="393"/>
      <c r="CF486" s="393"/>
      <c r="CG486" s="393"/>
      <c r="CH486" s="393"/>
      <c r="CI486" s="393"/>
      <c r="CJ486" s="393"/>
      <c r="CK486" s="393"/>
      <c r="CL486" s="393"/>
      <c r="CM486" s="393"/>
      <c r="CN486" s="393"/>
      <c r="CO486" s="393"/>
      <c r="CP486" s="393"/>
      <c r="CQ486" s="393"/>
      <c r="CR486" s="393"/>
      <c r="CS486" s="393"/>
      <c r="CT486" s="393"/>
      <c r="CU486" s="393"/>
      <c r="CV486" s="393"/>
      <c r="CW486" s="393"/>
      <c r="CX486" s="393"/>
      <c r="CY486" s="393"/>
      <c r="CZ486" s="393"/>
    </row>
    <row r="487" s="397" customFormat="true" ht="25.15" customHeight="true" x14ac:dyDescent="0.2">
      <c r="C487" s="1166" t="s">
        <v>412</v>
      </c>
      <c r="D487" s="1155"/>
      <c r="E487" s="801">
        <v>1.203891006340032E-2</v>
      </c>
      <c r="F487" s="670"/>
      <c r="G487" s="670"/>
      <c r="H487" s="1166" t="s">
        <v>322</v>
      </c>
      <c r="I487" s="1155"/>
      <c r="J487" s="802">
        <v>0.28072294001736214</v>
      </c>
      <c r="K487" s="670"/>
      <c r="L487" s="670"/>
      <c r="M487" s="1166" t="s">
        <v>322</v>
      </c>
      <c r="N487" s="1155"/>
      <c r="O487" s="803">
        <v>0.35006796468401813</v>
      </c>
      <c r="P487" s="670"/>
      <c r="Q487" s="670"/>
      <c r="W487" s="390"/>
      <c r="X487" s="390"/>
      <c r="Y487" s="390"/>
      <c r="Z487" s="390"/>
      <c r="AA487" s="390"/>
      <c r="AB487" s="390"/>
      <c r="AC487" s="390"/>
      <c r="AD487" s="390"/>
      <c r="AE487" s="390"/>
      <c r="AF487" s="390"/>
      <c r="AG487" s="390"/>
      <c r="AH487" s="390"/>
      <c r="AI487" s="390"/>
      <c r="AJ487" s="390"/>
      <c r="AK487" s="390"/>
      <c r="AL487" s="390"/>
      <c r="AM487" s="390"/>
      <c r="AN487" s="390"/>
      <c r="AO487" s="390"/>
      <c r="AP487" s="390"/>
      <c r="AQ487" s="390"/>
      <c r="AR487" s="390"/>
      <c r="AS487" s="390"/>
      <c r="AT487" s="390"/>
      <c r="AU487" s="390"/>
      <c r="AV487" s="390"/>
      <c r="AW487" s="390"/>
      <c r="AX487" s="390"/>
      <c r="AY487" s="390"/>
      <c r="AZ487" s="390"/>
      <c r="BA487" s="392"/>
      <c r="BB487" s="469"/>
      <c r="BC487" s="392"/>
      <c r="BD487" s="392"/>
      <c r="BE487" s="392"/>
      <c r="BF487" s="392"/>
      <c r="BG487" s="392"/>
      <c r="BH487" s="392"/>
      <c r="BI487" s="392"/>
      <c r="BJ487" s="392"/>
      <c r="BK487" s="392"/>
      <c r="BL487" s="392"/>
      <c r="BM487" s="392"/>
      <c r="BN487" s="392"/>
      <c r="BO487" s="392"/>
      <c r="BP487" s="392"/>
      <c r="BQ487" s="392"/>
      <c r="BR487" s="392"/>
      <c r="BS487" s="392"/>
      <c r="BT487" s="392"/>
      <c r="BU487" s="392"/>
      <c r="BV487" s="392"/>
      <c r="BW487" s="393"/>
      <c r="BX487" s="393"/>
      <c r="BY487" s="393"/>
      <c r="BZ487" s="393"/>
      <c r="CA487" s="393"/>
      <c r="CB487" s="393"/>
      <c r="CC487" s="393"/>
      <c r="CD487" s="393"/>
      <c r="CE487" s="393"/>
      <c r="CF487" s="393"/>
      <c r="CG487" s="393"/>
      <c r="CH487" s="393"/>
      <c r="CI487" s="393"/>
      <c r="CJ487" s="393"/>
      <c r="CK487" s="393"/>
      <c r="CL487" s="393"/>
      <c r="CM487" s="393"/>
      <c r="CN487" s="393"/>
      <c r="CO487" s="393"/>
      <c r="CP487" s="393"/>
      <c r="CQ487" s="393"/>
      <c r="CR487" s="393"/>
      <c r="CS487" s="393"/>
      <c r="CT487" s="393"/>
      <c r="CU487" s="393"/>
      <c r="CV487" s="393"/>
      <c r="CW487" s="393"/>
      <c r="CX487" s="393"/>
      <c r="CY487" s="393"/>
      <c r="CZ487" s="393"/>
    </row>
    <row r="488" s="397" customFormat="true" ht="25.15" customHeight="true" x14ac:dyDescent="0.2">
      <c r="C488" s="1166" t="s">
        <v>410</v>
      </c>
      <c r="D488" s="1155"/>
      <c r="E488" s="801">
        <v>2.5263833978928917E-2</v>
      </c>
      <c r="F488" s="670"/>
      <c r="G488" s="670"/>
      <c r="H488" s="1166" t="s">
        <v>332</v>
      </c>
      <c r="I488" s="1155"/>
      <c r="J488" s="802">
        <v>0.12173716707373687</v>
      </c>
      <c r="K488" s="670"/>
      <c r="L488" s="670"/>
      <c r="M488" s="1166" t="s">
        <v>332</v>
      </c>
      <c r="N488" s="1155"/>
      <c r="O488" s="803">
        <v>0.15417476061769245</v>
      </c>
      <c r="P488" s="670"/>
      <c r="Q488" s="670"/>
      <c r="W488" s="390"/>
      <c r="X488" s="390"/>
      <c r="Y488" s="390"/>
      <c r="Z488" s="390"/>
      <c r="AA488" s="390"/>
      <c r="AB488" s="390"/>
      <c r="AC488" s="390"/>
      <c r="AD488" s="390"/>
      <c r="AE488" s="390"/>
      <c r="AF488" s="390"/>
      <c r="AG488" s="390"/>
      <c r="AH488" s="390"/>
      <c r="AI488" s="390"/>
      <c r="AJ488" s="390"/>
      <c r="AK488" s="390"/>
      <c r="AL488" s="390"/>
      <c r="AM488" s="390"/>
      <c r="AN488" s="390"/>
      <c r="AO488" s="390"/>
      <c r="AP488" s="390"/>
      <c r="AQ488" s="390"/>
      <c r="AR488" s="390"/>
      <c r="AS488" s="390"/>
      <c r="AT488" s="390"/>
      <c r="AU488" s="390"/>
      <c r="AV488" s="390"/>
      <c r="AW488" s="390"/>
      <c r="AX488" s="390"/>
      <c r="AY488" s="390"/>
      <c r="AZ488" s="390"/>
      <c r="BA488" s="392"/>
      <c r="BB488" s="469"/>
      <c r="BC488" s="392"/>
      <c r="BD488" s="392"/>
      <c r="BE488" s="392"/>
      <c r="BF488" s="392"/>
      <c r="BG488" s="392"/>
      <c r="BH488" s="392"/>
      <c r="BI488" s="392"/>
      <c r="BJ488" s="392"/>
      <c r="BK488" s="392"/>
      <c r="BL488" s="392"/>
      <c r="BM488" s="392"/>
      <c r="BN488" s="392"/>
      <c r="BO488" s="392"/>
      <c r="BP488" s="392"/>
      <c r="BQ488" s="392"/>
      <c r="BR488" s="392"/>
      <c r="BS488" s="392"/>
      <c r="BT488" s="392"/>
      <c r="BU488" s="392"/>
      <c r="BV488" s="392"/>
      <c r="BW488" s="393"/>
      <c r="BX488" s="393"/>
      <c r="BY488" s="393"/>
      <c r="BZ488" s="393"/>
      <c r="CA488" s="393"/>
      <c r="CB488" s="393"/>
      <c r="CC488" s="393"/>
      <c r="CD488" s="393"/>
      <c r="CE488" s="393"/>
      <c r="CF488" s="393"/>
      <c r="CG488" s="393"/>
      <c r="CH488" s="393"/>
      <c r="CI488" s="393"/>
      <c r="CJ488" s="393"/>
      <c r="CK488" s="393"/>
      <c r="CL488" s="393"/>
      <c r="CM488" s="393"/>
      <c r="CN488" s="393"/>
      <c r="CO488" s="393"/>
      <c r="CP488" s="393"/>
      <c r="CQ488" s="393"/>
      <c r="CR488" s="393"/>
      <c r="CS488" s="393"/>
      <c r="CT488" s="393"/>
      <c r="CU488" s="393"/>
      <c r="CV488" s="393"/>
      <c r="CW488" s="393"/>
      <c r="CX488" s="393"/>
      <c r="CY488" s="393"/>
      <c r="CZ488" s="393"/>
    </row>
    <row r="489" s="397" customFormat="true" ht="25.15" customHeight="true" x14ac:dyDescent="0.2">
      <c r="C489" s="1166" t="s">
        <v>423</v>
      </c>
      <c r="D489" s="1155"/>
      <c r="E489" s="801">
        <v>2.9444525025725844E-3</v>
      </c>
      <c r="F489" s="670"/>
      <c r="G489" s="670"/>
      <c r="H489" s="1166" t="s">
        <v>333</v>
      </c>
      <c r="I489" s="1155"/>
      <c r="J489" s="802">
        <v>0.12670622148855498</v>
      </c>
      <c r="K489" s="670"/>
      <c r="L489" s="670"/>
      <c r="M489" s="1166" t="s">
        <v>333</v>
      </c>
      <c r="N489" s="1155"/>
      <c r="O489" s="803">
        <v>0.13575145886772835</v>
      </c>
      <c r="P489" s="670"/>
      <c r="Q489" s="670"/>
      <c r="W489" s="390"/>
      <c r="X489" s="390"/>
      <c r="Y489" s="390"/>
      <c r="Z489" s="390"/>
      <c r="AA489" s="390"/>
      <c r="AB489" s="390"/>
      <c r="AC489" s="390"/>
      <c r="AD489" s="390"/>
      <c r="AE489" s="390"/>
      <c r="AF489" s="390"/>
      <c r="AG489" s="390"/>
      <c r="AH489" s="390"/>
      <c r="AI489" s="390"/>
      <c r="AJ489" s="390"/>
      <c r="AK489" s="390"/>
      <c r="AL489" s="390"/>
      <c r="AM489" s="390"/>
      <c r="AN489" s="390"/>
      <c r="AO489" s="390"/>
      <c r="AP489" s="390"/>
      <c r="AQ489" s="390"/>
      <c r="AR489" s="390"/>
      <c r="AS489" s="390"/>
      <c r="AT489" s="390"/>
      <c r="AU489" s="390"/>
      <c r="AV489" s="390"/>
      <c r="AW489" s="390"/>
      <c r="AX489" s="390"/>
      <c r="AY489" s="390"/>
      <c r="AZ489" s="390"/>
      <c r="BA489" s="392"/>
      <c r="BB489" s="469"/>
      <c r="BC489" s="392"/>
      <c r="BD489" s="392"/>
      <c r="BE489" s="392"/>
      <c r="BF489" s="392"/>
      <c r="BG489" s="392"/>
      <c r="BH489" s="392"/>
      <c r="BI489" s="392"/>
      <c r="BJ489" s="392"/>
      <c r="BK489" s="392"/>
      <c r="BL489" s="392"/>
      <c r="BM489" s="392"/>
      <c r="BN489" s="392"/>
      <c r="BO489" s="392"/>
      <c r="BP489" s="392"/>
      <c r="BQ489" s="392"/>
      <c r="BR489" s="392"/>
      <c r="BS489" s="392"/>
      <c r="BT489" s="392"/>
      <c r="BU489" s="392"/>
      <c r="BV489" s="392"/>
      <c r="BW489" s="393"/>
      <c r="BX489" s="393"/>
      <c r="BY489" s="393"/>
      <c r="BZ489" s="393"/>
      <c r="CA489" s="393"/>
      <c r="CB489" s="393"/>
      <c r="CC489" s="393"/>
      <c r="CD489" s="393"/>
      <c r="CE489" s="393"/>
      <c r="CF489" s="393"/>
      <c r="CG489" s="393"/>
      <c r="CH489" s="393"/>
      <c r="CI489" s="393"/>
      <c r="CJ489" s="393"/>
      <c r="CK489" s="393"/>
      <c r="CL489" s="393"/>
      <c r="CM489" s="393"/>
      <c r="CN489" s="393"/>
      <c r="CO489" s="393"/>
      <c r="CP489" s="393"/>
      <c r="CQ489" s="393"/>
      <c r="CR489" s="393"/>
      <c r="CS489" s="393"/>
      <c r="CT489" s="393"/>
      <c r="CU489" s="393"/>
      <c r="CV489" s="393"/>
      <c r="CW489" s="393"/>
      <c r="CX489" s="393"/>
      <c r="CY489" s="393"/>
      <c r="CZ489" s="393"/>
    </row>
    <row r="490" s="397" customFormat="true" ht="25.15" customHeight="true" x14ac:dyDescent="0.2">
      <c r="C490" s="1166" t="s">
        <v>398</v>
      </c>
      <c r="D490" s="1155"/>
      <c r="E490" s="801">
        <v>0.26259561532285808</v>
      </c>
      <c r="F490" s="670"/>
      <c r="G490" s="670"/>
      <c r="H490" s="1166" t="s">
        <v>419</v>
      </c>
      <c r="I490" s="1155"/>
      <c r="J490" s="802">
        <v>1.1911113082368176E-2</v>
      </c>
      <c r="K490" s="670"/>
      <c r="L490" s="670"/>
      <c r="M490" s="1166" t="s">
        <v>419</v>
      </c>
      <c r="N490" s="1155"/>
      <c r="O490" s="803">
        <v>7.1720851747667496E-3</v>
      </c>
      <c r="P490" s="670"/>
      <c r="Q490" s="670"/>
      <c r="W490" s="390"/>
      <c r="X490" s="390"/>
      <c r="Y490" s="390"/>
      <c r="Z490" s="390"/>
      <c r="AA490" s="390"/>
      <c r="AB490" s="390"/>
      <c r="AC490" s="390"/>
      <c r="AD490" s="390"/>
      <c r="AE490" s="390"/>
      <c r="AF490" s="390"/>
      <c r="AG490" s="390"/>
      <c r="AH490" s="390"/>
      <c r="AI490" s="390"/>
      <c r="AJ490" s="390"/>
      <c r="AK490" s="390"/>
      <c r="AL490" s="390"/>
      <c r="AM490" s="390"/>
      <c r="AN490" s="390"/>
      <c r="AO490" s="390"/>
      <c r="AP490" s="390"/>
      <c r="AQ490" s="390"/>
      <c r="AR490" s="390"/>
      <c r="AS490" s="390"/>
      <c r="AT490" s="390"/>
      <c r="AU490" s="390"/>
      <c r="AV490" s="390"/>
      <c r="AW490" s="390"/>
      <c r="AX490" s="390"/>
      <c r="AY490" s="390"/>
      <c r="AZ490" s="390"/>
      <c r="BA490" s="392"/>
      <c r="BB490" s="469"/>
      <c r="BC490" s="392"/>
      <c r="BD490" s="392"/>
      <c r="BE490" s="392"/>
      <c r="BF490" s="392"/>
      <c r="BG490" s="392"/>
      <c r="BH490" s="392"/>
      <c r="BI490" s="392"/>
      <c r="BJ490" s="392"/>
      <c r="BK490" s="392"/>
      <c r="BL490" s="392"/>
      <c r="BM490" s="392"/>
      <c r="BN490" s="392"/>
      <c r="BO490" s="392"/>
      <c r="BP490" s="392"/>
      <c r="BQ490" s="392"/>
      <c r="BR490" s="392"/>
      <c r="BS490" s="392"/>
      <c r="BT490" s="392"/>
      <c r="BU490" s="392"/>
      <c r="BV490" s="392"/>
      <c r="BW490" s="393"/>
      <c r="BX490" s="393"/>
      <c r="BY490" s="393"/>
      <c r="BZ490" s="393"/>
      <c r="CA490" s="393"/>
      <c r="CB490" s="393"/>
      <c r="CC490" s="393"/>
      <c r="CD490" s="393"/>
      <c r="CE490" s="393"/>
      <c r="CF490" s="393"/>
      <c r="CG490" s="393"/>
      <c r="CH490" s="393"/>
      <c r="CI490" s="393"/>
      <c r="CJ490" s="393"/>
      <c r="CK490" s="393"/>
      <c r="CL490" s="393"/>
      <c r="CM490" s="393"/>
      <c r="CN490" s="393"/>
      <c r="CO490" s="393"/>
      <c r="CP490" s="393"/>
      <c r="CQ490" s="393"/>
      <c r="CR490" s="393"/>
      <c r="CS490" s="393"/>
      <c r="CT490" s="393"/>
      <c r="CU490" s="393"/>
      <c r="CV490" s="393"/>
      <c r="CW490" s="393"/>
      <c r="CX490" s="393"/>
      <c r="CY490" s="393"/>
      <c r="CZ490" s="393"/>
    </row>
    <row r="491" s="397" customFormat="true" ht="25.15" customHeight="true" x14ac:dyDescent="0.2">
      <c r="C491" s="1166" t="s">
        <v>395</v>
      </c>
      <c r="D491" s="1155"/>
      <c r="E491" s="801">
        <v>0.27157404199136737</v>
      </c>
      <c r="F491" s="670"/>
      <c r="G491" s="670"/>
      <c r="H491" s="1166" t="s">
        <v>412</v>
      </c>
      <c r="I491" s="1155"/>
      <c r="J491" s="802">
        <v>4.2488872573419332E-3</v>
      </c>
      <c r="K491" s="670"/>
      <c r="L491" s="670"/>
      <c r="M491" s="1166" t="s">
        <v>412</v>
      </c>
      <c r="N491" s="1155"/>
      <c r="O491" s="803">
        <v>2.2090307802700618E-2</v>
      </c>
      <c r="P491" s="670"/>
      <c r="Q491" s="670"/>
      <c r="W491" s="390"/>
      <c r="X491" s="390"/>
      <c r="Y491" s="390"/>
      <c r="Z491" s="390"/>
      <c r="AA491" s="390"/>
      <c r="AB491" s="390"/>
      <c r="AC491" s="390"/>
      <c r="AD491" s="390"/>
      <c r="AE491" s="390"/>
      <c r="AF491" s="390"/>
      <c r="AG491" s="390"/>
      <c r="AH491" s="390"/>
      <c r="AI491" s="390"/>
      <c r="AJ491" s="390"/>
      <c r="AK491" s="390"/>
      <c r="AL491" s="390"/>
      <c r="AM491" s="390"/>
      <c r="AN491" s="390"/>
      <c r="AO491" s="390"/>
      <c r="AP491" s="390"/>
      <c r="AQ491" s="390"/>
      <c r="AR491" s="390"/>
      <c r="AS491" s="390"/>
      <c r="AT491" s="390"/>
      <c r="AU491" s="390"/>
      <c r="AV491" s="390"/>
      <c r="AW491" s="390"/>
      <c r="AX491" s="390"/>
      <c r="AY491" s="390"/>
      <c r="AZ491" s="390"/>
      <c r="BA491" s="392"/>
      <c r="BB491" s="469"/>
      <c r="BC491" s="392"/>
      <c r="BD491" s="392"/>
      <c r="BE491" s="392"/>
      <c r="BF491" s="392"/>
      <c r="BG491" s="392"/>
      <c r="BH491" s="392"/>
      <c r="BI491" s="392"/>
      <c r="BJ491" s="392"/>
      <c r="BK491" s="392"/>
      <c r="BL491" s="392"/>
      <c r="BM491" s="392"/>
      <c r="BN491" s="392"/>
      <c r="BO491" s="392"/>
      <c r="BP491" s="392"/>
      <c r="BQ491" s="392"/>
      <c r="BR491" s="392"/>
      <c r="BS491" s="392"/>
      <c r="BT491" s="392"/>
      <c r="BU491" s="392"/>
      <c r="BV491" s="392"/>
      <c r="BW491" s="393"/>
      <c r="BX491" s="393"/>
      <c r="BY491" s="393"/>
      <c r="BZ491" s="393"/>
      <c r="CA491" s="393"/>
      <c r="CB491" s="393"/>
      <c r="CC491" s="393"/>
      <c r="CD491" s="393"/>
      <c r="CE491" s="393"/>
      <c r="CF491" s="393"/>
      <c r="CG491" s="393"/>
      <c r="CH491" s="393"/>
      <c r="CI491" s="393"/>
      <c r="CJ491" s="393"/>
      <c r="CK491" s="393"/>
      <c r="CL491" s="393"/>
      <c r="CM491" s="393"/>
      <c r="CN491" s="393"/>
      <c r="CO491" s="393"/>
      <c r="CP491" s="393"/>
      <c r="CQ491" s="393"/>
      <c r="CR491" s="393"/>
      <c r="CS491" s="393"/>
      <c r="CT491" s="393"/>
      <c r="CU491" s="393"/>
      <c r="CV491" s="393"/>
      <c r="CW491" s="393"/>
      <c r="CX491" s="393"/>
      <c r="CY491" s="393"/>
      <c r="CZ491" s="393"/>
    </row>
    <row r="492" s="397" customFormat="true" ht="25.15" customHeight="true" x14ac:dyDescent="0.2">
      <c r="C492" s="1166" t="s">
        <v>404</v>
      </c>
      <c r="D492" s="1155"/>
      <c r="E492" s="801">
        <v>0.13768158370198685</v>
      </c>
      <c r="F492" s="670"/>
      <c r="G492" s="670"/>
      <c r="H492" s="1166" t="s">
        <v>410</v>
      </c>
      <c r="I492" s="1155"/>
      <c r="J492" s="802">
        <v>3.4706122216337655E-2</v>
      </c>
      <c r="K492" s="670"/>
      <c r="L492" s="670"/>
      <c r="M492" s="1166" t="s">
        <v>410</v>
      </c>
      <c r="N492" s="1155"/>
      <c r="O492" s="803">
        <v>1.421356246961605E-2</v>
      </c>
      <c r="P492" s="670"/>
      <c r="Q492" s="670"/>
      <c r="W492" s="390"/>
      <c r="X492" s="390"/>
      <c r="Y492" s="390"/>
      <c r="Z492" s="390"/>
      <c r="AA492" s="390"/>
      <c r="AB492" s="390"/>
      <c r="AC492" s="390"/>
      <c r="AD492" s="390"/>
      <c r="AE492" s="390"/>
      <c r="AF492" s="390"/>
      <c r="AG492" s="390"/>
      <c r="AH492" s="390"/>
      <c r="AI492" s="390"/>
      <c r="AJ492" s="390"/>
      <c r="AK492" s="390"/>
      <c r="AL492" s="390"/>
      <c r="AM492" s="390"/>
      <c r="AN492" s="390"/>
      <c r="AO492" s="390"/>
      <c r="AP492" s="390"/>
      <c r="AQ492" s="390"/>
      <c r="AR492" s="390"/>
      <c r="AS492" s="390"/>
      <c r="AT492" s="390"/>
      <c r="AU492" s="390"/>
      <c r="AV492" s="390"/>
      <c r="AW492" s="390"/>
      <c r="AX492" s="390"/>
      <c r="AY492" s="390"/>
      <c r="AZ492" s="390"/>
      <c r="BA492" s="392"/>
      <c r="BB492" s="469"/>
      <c r="BC492" s="392"/>
      <c r="BD492" s="392"/>
      <c r="BE492" s="392"/>
      <c r="BF492" s="392"/>
      <c r="BG492" s="392"/>
      <c r="BH492" s="392"/>
      <c r="BI492" s="392"/>
      <c r="BJ492" s="392"/>
      <c r="BK492" s="392"/>
      <c r="BL492" s="392"/>
      <c r="BM492" s="392"/>
      <c r="BN492" s="392"/>
      <c r="BO492" s="392"/>
      <c r="BP492" s="392"/>
      <c r="BQ492" s="392"/>
      <c r="BR492" s="392"/>
      <c r="BS492" s="392"/>
      <c r="BT492" s="392"/>
      <c r="BU492" s="392"/>
      <c r="BV492" s="392"/>
      <c r="BW492" s="393"/>
      <c r="BX492" s="393"/>
      <c r="BY492" s="393"/>
      <c r="BZ492" s="393"/>
      <c r="CA492" s="393"/>
      <c r="CB492" s="393"/>
      <c r="CC492" s="393"/>
      <c r="CD492" s="393"/>
      <c r="CE492" s="393"/>
      <c r="CF492" s="393"/>
      <c r="CG492" s="393"/>
      <c r="CH492" s="393"/>
      <c r="CI492" s="393"/>
      <c r="CJ492" s="393"/>
      <c r="CK492" s="393"/>
      <c r="CL492" s="393"/>
      <c r="CM492" s="393"/>
      <c r="CN492" s="393"/>
      <c r="CO492" s="393"/>
      <c r="CP492" s="393"/>
      <c r="CQ492" s="393"/>
      <c r="CR492" s="393"/>
      <c r="CS492" s="393"/>
      <c r="CT492" s="393"/>
      <c r="CU492" s="393"/>
      <c r="CV492" s="393"/>
      <c r="CW492" s="393"/>
      <c r="CX492" s="393"/>
      <c r="CY492" s="393"/>
      <c r="CZ492" s="393"/>
    </row>
    <row r="493" s="397" customFormat="true" ht="25.15" customHeight="true" x14ac:dyDescent="0.2">
      <c r="C493" s="1166" t="s">
        <v>406</v>
      </c>
      <c r="D493" s="1155"/>
      <c r="E493" s="801">
        <v>5.1022463701232645E-2</v>
      </c>
      <c r="F493" s="670"/>
      <c r="G493" s="670"/>
      <c r="H493" s="1166" t="s">
        <v>423</v>
      </c>
      <c r="I493" s="1155"/>
      <c r="J493" s="802">
        <v>8.8270320055414807E-3</v>
      </c>
      <c r="K493" s="670"/>
      <c r="L493" s="670"/>
      <c r="M493" s="1166" t="s">
        <v>423</v>
      </c>
      <c r="N493" s="1155"/>
      <c r="O493" s="803">
        <v>1.5134316590102468E-4</v>
      </c>
      <c r="P493" s="670"/>
      <c r="Q493" s="670"/>
      <c r="W493" s="390"/>
      <c r="X493" s="390"/>
      <c r="Y493" s="390"/>
      <c r="Z493" s="390"/>
      <c r="AA493" s="390"/>
      <c r="AB493" s="390"/>
      <c r="AC493" s="390"/>
      <c r="AD493" s="390"/>
      <c r="AE493" s="390"/>
      <c r="AF493" s="390"/>
      <c r="AG493" s="390"/>
      <c r="AH493" s="390"/>
      <c r="AI493" s="390"/>
      <c r="AJ493" s="390"/>
      <c r="AK493" s="390"/>
      <c r="AL493" s="390"/>
      <c r="AM493" s="390"/>
      <c r="AN493" s="390"/>
      <c r="AO493" s="390"/>
      <c r="AP493" s="390"/>
      <c r="AQ493" s="390"/>
      <c r="AR493" s="390"/>
      <c r="AS493" s="390"/>
      <c r="AT493" s="390"/>
      <c r="AU493" s="390"/>
      <c r="AV493" s="390"/>
      <c r="AW493" s="390"/>
      <c r="AX493" s="390"/>
      <c r="AY493" s="390"/>
      <c r="AZ493" s="390"/>
      <c r="BA493" s="392"/>
      <c r="BB493" s="469"/>
      <c r="BC493" s="392"/>
      <c r="BD493" s="392"/>
      <c r="BE493" s="392"/>
      <c r="BF493" s="392"/>
      <c r="BG493" s="392"/>
      <c r="BH493" s="392"/>
      <c r="BI493" s="392"/>
      <c r="BJ493" s="392"/>
      <c r="BK493" s="392"/>
      <c r="BL493" s="392"/>
      <c r="BM493" s="392"/>
      <c r="BN493" s="392"/>
      <c r="BO493" s="392"/>
      <c r="BP493" s="392"/>
      <c r="BQ493" s="392"/>
      <c r="BR493" s="392"/>
      <c r="BS493" s="392"/>
      <c r="BT493" s="392"/>
      <c r="BU493" s="392"/>
      <c r="BV493" s="392"/>
      <c r="BW493" s="393"/>
      <c r="BX493" s="393"/>
      <c r="BY493" s="393"/>
      <c r="BZ493" s="393"/>
      <c r="CA493" s="393"/>
      <c r="CB493" s="393"/>
      <c r="CC493" s="393"/>
      <c r="CD493" s="393"/>
      <c r="CE493" s="393"/>
      <c r="CF493" s="393"/>
      <c r="CG493" s="393"/>
      <c r="CH493" s="393"/>
      <c r="CI493" s="393"/>
      <c r="CJ493" s="393"/>
      <c r="CK493" s="393"/>
      <c r="CL493" s="393"/>
      <c r="CM493" s="393"/>
      <c r="CN493" s="393"/>
      <c r="CO493" s="393"/>
      <c r="CP493" s="393"/>
      <c r="CQ493" s="393"/>
      <c r="CR493" s="393"/>
      <c r="CS493" s="393"/>
      <c r="CT493" s="393"/>
      <c r="CU493" s="393"/>
      <c r="CV493" s="393"/>
      <c r="CW493" s="393"/>
      <c r="CX493" s="393"/>
      <c r="CY493" s="393"/>
      <c r="CZ493" s="393"/>
    </row>
    <row r="494" s="397" customFormat="true" ht="25.15" customHeight="true" x14ac:dyDescent="0.2">
      <c r="C494" s="1166" t="s">
        <v>396</v>
      </c>
      <c r="D494" s="1155"/>
      <c r="E494" s="801">
        <v>0.30298703927593024</v>
      </c>
      <c r="F494" s="670"/>
      <c r="G494" s="670"/>
      <c r="H494" s="1166" t="s">
        <v>398</v>
      </c>
      <c r="I494" s="1155"/>
      <c r="J494" s="802">
        <v>0.28711935523742482</v>
      </c>
      <c r="K494" s="670"/>
      <c r="L494" s="670"/>
      <c r="M494" s="1166" t="s">
        <v>398</v>
      </c>
      <c r="N494" s="1155"/>
      <c r="O494" s="803">
        <v>0.19718635550341049</v>
      </c>
      <c r="P494" s="670"/>
      <c r="Q494" s="670"/>
      <c r="W494" s="390"/>
      <c r="X494" s="390"/>
      <c r="Y494" s="390"/>
      <c r="Z494" s="390"/>
      <c r="AA494" s="390"/>
      <c r="AB494" s="390"/>
      <c r="AC494" s="390"/>
      <c r="AD494" s="390"/>
      <c r="AE494" s="390"/>
      <c r="AF494" s="390"/>
      <c r="AG494" s="390"/>
      <c r="AH494" s="390"/>
      <c r="AI494" s="390"/>
      <c r="AJ494" s="390"/>
      <c r="AK494" s="390"/>
      <c r="AL494" s="390"/>
      <c r="AM494" s="390"/>
      <c r="AN494" s="390"/>
      <c r="AO494" s="390"/>
      <c r="AP494" s="390"/>
      <c r="AQ494" s="390"/>
      <c r="AR494" s="390"/>
      <c r="AS494" s="390"/>
      <c r="AT494" s="390"/>
      <c r="AU494" s="390"/>
      <c r="AV494" s="390"/>
      <c r="AW494" s="390"/>
      <c r="AX494" s="390"/>
      <c r="AY494" s="390"/>
      <c r="AZ494" s="390"/>
      <c r="BA494" s="392"/>
      <c r="BB494" s="469"/>
      <c r="BC494" s="392"/>
      <c r="BD494" s="392"/>
      <c r="BE494" s="392"/>
      <c r="BF494" s="392"/>
      <c r="BG494" s="392"/>
      <c r="BH494" s="392"/>
      <c r="BI494" s="392"/>
      <c r="BJ494" s="392"/>
      <c r="BK494" s="392"/>
      <c r="BL494" s="392"/>
      <c r="BM494" s="392"/>
      <c r="BN494" s="392"/>
      <c r="BO494" s="392"/>
      <c r="BP494" s="392"/>
      <c r="BQ494" s="392"/>
      <c r="BR494" s="392"/>
      <c r="BS494" s="392"/>
      <c r="BT494" s="392"/>
      <c r="BU494" s="392"/>
      <c r="BV494" s="392"/>
      <c r="BW494" s="393"/>
      <c r="BX494" s="393"/>
      <c r="BY494" s="393"/>
      <c r="BZ494" s="393"/>
      <c r="CA494" s="393"/>
      <c r="CB494" s="393"/>
      <c r="CC494" s="393"/>
      <c r="CD494" s="393"/>
      <c r="CE494" s="393"/>
      <c r="CF494" s="393"/>
      <c r="CG494" s="393"/>
      <c r="CH494" s="393"/>
      <c r="CI494" s="393"/>
      <c r="CJ494" s="393"/>
      <c r="CK494" s="393"/>
      <c r="CL494" s="393"/>
      <c r="CM494" s="393"/>
      <c r="CN494" s="393"/>
      <c r="CO494" s="393"/>
      <c r="CP494" s="393"/>
      <c r="CQ494" s="393"/>
      <c r="CR494" s="393"/>
      <c r="CS494" s="393"/>
      <c r="CT494" s="393"/>
      <c r="CU494" s="393"/>
      <c r="CV494" s="393"/>
      <c r="CW494" s="393"/>
      <c r="CX494" s="393"/>
      <c r="CY494" s="393"/>
      <c r="CZ494" s="393"/>
    </row>
    <row r="495" s="397" customFormat="true" ht="25.15" customHeight="true" x14ac:dyDescent="0.2">
      <c r="C495" s="1166" t="s">
        <v>393</v>
      </c>
      <c r="D495" s="1155"/>
      <c r="E495" s="801">
        <v>0.37205010544777906</v>
      </c>
      <c r="F495" s="670"/>
      <c r="G495" s="670"/>
      <c r="H495" s="1166" t="s">
        <v>395</v>
      </c>
      <c r="I495" s="1155"/>
      <c r="J495" s="802">
        <v>0.30678083862538569</v>
      </c>
      <c r="K495" s="670"/>
      <c r="L495" s="670"/>
      <c r="M495" s="1166" t="s">
        <v>395</v>
      </c>
      <c r="N495" s="1155"/>
      <c r="O495" s="803">
        <v>0.1687931543184934</v>
      </c>
      <c r="P495" s="670"/>
      <c r="Q495" s="670"/>
      <c r="W495" s="390"/>
      <c r="X495" s="390"/>
      <c r="Y495" s="390"/>
      <c r="Z495" s="390"/>
      <c r="AA495" s="390"/>
      <c r="AB495" s="390"/>
      <c r="AC495" s="390"/>
      <c r="AD495" s="390"/>
      <c r="AE495" s="390"/>
      <c r="AF495" s="390"/>
      <c r="AG495" s="390"/>
      <c r="AH495" s="390"/>
      <c r="AI495" s="390"/>
      <c r="AJ495" s="390"/>
      <c r="AK495" s="390"/>
      <c r="AL495" s="390"/>
      <c r="AM495" s="390"/>
      <c r="AN495" s="390"/>
      <c r="AO495" s="390"/>
      <c r="AP495" s="390"/>
      <c r="AQ495" s="390"/>
      <c r="AR495" s="390"/>
      <c r="AS495" s="390"/>
      <c r="AT495" s="390"/>
      <c r="AU495" s="390"/>
      <c r="AV495" s="390"/>
      <c r="AW495" s="390"/>
      <c r="AX495" s="390"/>
      <c r="AY495" s="390"/>
      <c r="AZ495" s="390"/>
      <c r="BA495" s="392"/>
      <c r="BB495" s="469"/>
      <c r="BC495" s="392"/>
      <c r="BD495" s="392"/>
      <c r="BE495" s="392"/>
      <c r="BF495" s="392"/>
      <c r="BG495" s="392"/>
      <c r="BH495" s="392"/>
      <c r="BI495" s="392"/>
      <c r="BJ495" s="392"/>
      <c r="BK495" s="392"/>
      <c r="BL495" s="392"/>
      <c r="BM495" s="392"/>
      <c r="BN495" s="392"/>
      <c r="BO495" s="392"/>
      <c r="BP495" s="392"/>
      <c r="BQ495" s="392"/>
      <c r="BR495" s="392"/>
      <c r="BS495" s="392"/>
      <c r="BT495" s="392"/>
      <c r="BU495" s="392"/>
      <c r="BV495" s="392"/>
      <c r="BW495" s="393"/>
      <c r="BX495" s="393"/>
      <c r="BY495" s="393"/>
      <c r="BZ495" s="393"/>
      <c r="CA495" s="393"/>
      <c r="CB495" s="393"/>
      <c r="CC495" s="393"/>
      <c r="CD495" s="393"/>
      <c r="CE495" s="393"/>
      <c r="CF495" s="393"/>
      <c r="CG495" s="393"/>
      <c r="CH495" s="393"/>
      <c r="CI495" s="393"/>
      <c r="CJ495" s="393"/>
      <c r="CK495" s="393"/>
      <c r="CL495" s="393"/>
      <c r="CM495" s="393"/>
      <c r="CN495" s="393"/>
      <c r="CO495" s="393"/>
      <c r="CP495" s="393"/>
      <c r="CQ495" s="393"/>
      <c r="CR495" s="393"/>
      <c r="CS495" s="393"/>
      <c r="CT495" s="393"/>
      <c r="CU495" s="393"/>
      <c r="CV495" s="393"/>
      <c r="CW495" s="393"/>
      <c r="CX495" s="393"/>
      <c r="CY495" s="393"/>
      <c r="CZ495" s="393"/>
    </row>
    <row r="496" s="397" customFormat="true" ht="25.15" customHeight="true" x14ac:dyDescent="0.2">
      <c r="C496" s="1166" t="s">
        <v>391</v>
      </c>
      <c r="D496" s="1155"/>
      <c r="E496" s="801">
        <v>0.40421140620986196</v>
      </c>
      <c r="F496" s="670"/>
      <c r="G496" s="670"/>
      <c r="H496" s="1166" t="s">
        <v>404</v>
      </c>
      <c r="I496" s="1155"/>
      <c r="J496" s="802">
        <v>0.13923506800742197</v>
      </c>
      <c r="K496" s="670"/>
      <c r="L496" s="670"/>
      <c r="M496" s="1166" t="s">
        <v>404</v>
      </c>
      <c r="N496" s="1155"/>
      <c r="O496" s="803">
        <v>0.15422946650072425</v>
      </c>
      <c r="P496" s="670"/>
      <c r="Q496" s="670"/>
      <c r="W496" s="390"/>
      <c r="X496" s="390"/>
      <c r="Y496" s="390"/>
      <c r="Z496" s="390"/>
      <c r="AA496" s="390"/>
      <c r="AB496" s="390"/>
      <c r="AC496" s="390"/>
      <c r="AD496" s="390"/>
      <c r="AE496" s="390"/>
      <c r="AF496" s="390"/>
      <c r="AG496" s="390"/>
      <c r="AH496" s="390"/>
      <c r="AI496" s="390"/>
      <c r="AJ496" s="390"/>
      <c r="AK496" s="390"/>
      <c r="AL496" s="390"/>
      <c r="AM496" s="390"/>
      <c r="AN496" s="390"/>
      <c r="AO496" s="390"/>
      <c r="AP496" s="390"/>
      <c r="AQ496" s="390"/>
      <c r="AR496" s="390"/>
      <c r="AS496" s="390"/>
      <c r="AT496" s="390"/>
      <c r="AU496" s="390"/>
      <c r="AV496" s="390"/>
      <c r="AW496" s="390"/>
      <c r="AX496" s="390"/>
      <c r="AY496" s="390"/>
      <c r="AZ496" s="390"/>
      <c r="BA496" s="392"/>
      <c r="BB496" s="469"/>
      <c r="BC496" s="392"/>
      <c r="BD496" s="392"/>
      <c r="BE496" s="392"/>
      <c r="BF496" s="392"/>
      <c r="BG496" s="392"/>
      <c r="BH496" s="392"/>
      <c r="BI496" s="392"/>
      <c r="BJ496" s="392"/>
      <c r="BK496" s="392"/>
      <c r="BL496" s="392"/>
      <c r="BM496" s="392"/>
      <c r="BN496" s="392"/>
      <c r="BO496" s="392"/>
      <c r="BP496" s="392"/>
      <c r="BQ496" s="392"/>
      <c r="BR496" s="392"/>
      <c r="BS496" s="392"/>
      <c r="BT496" s="392"/>
      <c r="BU496" s="392"/>
      <c r="BV496" s="392"/>
      <c r="BW496" s="393"/>
      <c r="BX496" s="393"/>
      <c r="BY496" s="393"/>
      <c r="BZ496" s="393"/>
      <c r="CA496" s="393"/>
      <c r="CB496" s="393"/>
      <c r="CC496" s="393"/>
      <c r="CD496" s="393"/>
      <c r="CE496" s="393"/>
      <c r="CF496" s="393"/>
      <c r="CG496" s="393"/>
      <c r="CH496" s="393"/>
      <c r="CI496" s="393"/>
      <c r="CJ496" s="393"/>
      <c r="CK496" s="393"/>
      <c r="CL496" s="393"/>
      <c r="CM496" s="393"/>
      <c r="CN496" s="393"/>
      <c r="CO496" s="393"/>
      <c r="CP496" s="393"/>
      <c r="CQ496" s="393"/>
      <c r="CR496" s="393"/>
      <c r="CS496" s="393"/>
      <c r="CT496" s="393"/>
      <c r="CU496" s="393"/>
      <c r="CV496" s="393"/>
      <c r="CW496" s="393"/>
      <c r="CX496" s="393"/>
      <c r="CY496" s="393"/>
      <c r="CZ496" s="393"/>
    </row>
    <row r="497" s="397" customFormat="true" ht="25.15" customHeight="true" x14ac:dyDescent="0.2">
      <c r="C497" s="1166" t="s">
        <v>401</v>
      </c>
      <c r="D497" s="1155"/>
      <c r="E497" s="801">
        <v>0.23292097785520915</v>
      </c>
      <c r="F497" s="670"/>
      <c r="G497" s="670"/>
      <c r="H497" s="1166" t="s">
        <v>406</v>
      </c>
      <c r="I497" s="1155"/>
      <c r="J497" s="802">
        <v>2.8472621292394775E-2</v>
      </c>
      <c r="K497" s="670"/>
      <c r="L497" s="670"/>
      <c r="M497" s="1166" t="s">
        <v>406</v>
      </c>
      <c r="N497" s="1155"/>
      <c r="O497" s="803">
        <v>8.0560074421077987E-2</v>
      </c>
      <c r="P497" s="670"/>
      <c r="Q497" s="670"/>
      <c r="W497" s="390"/>
      <c r="X497" s="390"/>
      <c r="Y497" s="390"/>
      <c r="Z497" s="390"/>
      <c r="AA497" s="390"/>
      <c r="AB497" s="390"/>
      <c r="AC497" s="390"/>
      <c r="AD497" s="390"/>
      <c r="AE497" s="390"/>
      <c r="AF497" s="390"/>
      <c r="AG497" s="390"/>
      <c r="AH497" s="390"/>
      <c r="AI497" s="390"/>
      <c r="AJ497" s="390"/>
      <c r="AK497" s="390"/>
      <c r="AL497" s="390"/>
      <c r="AM497" s="390"/>
      <c r="AN497" s="390"/>
      <c r="AO497" s="390"/>
      <c r="AP497" s="390"/>
      <c r="AQ497" s="390"/>
      <c r="AR497" s="390"/>
      <c r="AS497" s="390"/>
      <c r="AT497" s="390"/>
      <c r="AU497" s="390"/>
      <c r="AV497" s="390"/>
      <c r="AW497" s="390"/>
      <c r="AX497" s="390"/>
      <c r="AY497" s="390"/>
      <c r="AZ497" s="390"/>
      <c r="BA497" s="392"/>
      <c r="BB497" s="469"/>
      <c r="BC497" s="392"/>
      <c r="BD497" s="392"/>
      <c r="BE497" s="392"/>
      <c r="BF497" s="392"/>
      <c r="BG497" s="392"/>
      <c r="BH497" s="392"/>
      <c r="BI497" s="392"/>
      <c r="BJ497" s="392"/>
      <c r="BK497" s="392"/>
      <c r="BL497" s="392"/>
      <c r="BM497" s="392"/>
      <c r="BN497" s="392"/>
      <c r="BO497" s="392"/>
      <c r="BP497" s="392"/>
      <c r="BQ497" s="392"/>
      <c r="BR497" s="392"/>
      <c r="BS497" s="392"/>
      <c r="BT497" s="392"/>
      <c r="BU497" s="392"/>
      <c r="BV497" s="392"/>
      <c r="BW497" s="393"/>
      <c r="BX497" s="393"/>
      <c r="BY497" s="393"/>
      <c r="BZ497" s="393"/>
      <c r="CA497" s="393"/>
      <c r="CB497" s="393"/>
      <c r="CC497" s="393"/>
      <c r="CD497" s="393"/>
      <c r="CE497" s="393"/>
      <c r="CF497" s="393"/>
      <c r="CG497" s="393"/>
      <c r="CH497" s="393"/>
      <c r="CI497" s="393"/>
      <c r="CJ497" s="393"/>
      <c r="CK497" s="393"/>
      <c r="CL497" s="393"/>
      <c r="CM497" s="393"/>
      <c r="CN497" s="393"/>
      <c r="CO497" s="393"/>
      <c r="CP497" s="393"/>
      <c r="CQ497" s="393"/>
      <c r="CR497" s="393"/>
      <c r="CS497" s="393"/>
      <c r="CT497" s="393"/>
      <c r="CU497" s="393"/>
      <c r="CV497" s="393"/>
      <c r="CW497" s="393"/>
      <c r="CX497" s="393"/>
      <c r="CY497" s="393"/>
      <c r="CZ497" s="393"/>
    </row>
    <row r="498" s="397" customFormat="true" ht="25.15" customHeight="true" x14ac:dyDescent="0.2">
      <c r="C498" s="1166" t="s">
        <v>390</v>
      </c>
      <c r="D498" s="1155"/>
      <c r="E498" s="801">
        <v>0.42618178365037757</v>
      </c>
      <c r="F498" s="670"/>
      <c r="G498" s="670"/>
      <c r="H498" s="1166" t="s">
        <v>396</v>
      </c>
      <c r="I498" s="1155"/>
      <c r="J498" s="802">
        <v>0.30665165861048271</v>
      </c>
      <c r="K498" s="670"/>
      <c r="L498" s="670"/>
      <c r="M498" s="1166" t="s">
        <v>396</v>
      </c>
      <c r="N498" s="1155"/>
      <c r="O498" s="803">
        <v>0.30181935146404038</v>
      </c>
      <c r="P498" s="670"/>
      <c r="Q498" s="670"/>
      <c r="W498" s="390"/>
      <c r="X498" s="390"/>
      <c r="Y498" s="390"/>
      <c r="Z498" s="390"/>
      <c r="AA498" s="390"/>
      <c r="AB498" s="390"/>
      <c r="AC498" s="390"/>
      <c r="AD498" s="390"/>
      <c r="AE498" s="390"/>
      <c r="AF498" s="390"/>
      <c r="AG498" s="390"/>
      <c r="AH498" s="390"/>
      <c r="AI498" s="390"/>
      <c r="AJ498" s="390"/>
      <c r="AK498" s="390"/>
      <c r="AL498" s="390"/>
      <c r="AM498" s="390"/>
      <c r="AN498" s="390"/>
      <c r="AO498" s="390"/>
      <c r="AP498" s="390"/>
      <c r="AQ498" s="390"/>
      <c r="AR498" s="390"/>
      <c r="AS498" s="390"/>
      <c r="AT498" s="390"/>
      <c r="AU498" s="390"/>
      <c r="AV498" s="390"/>
      <c r="AW498" s="390"/>
      <c r="AX498" s="390"/>
      <c r="AY498" s="390"/>
      <c r="AZ498" s="390"/>
      <c r="BA498" s="392"/>
      <c r="BB498" s="469"/>
      <c r="BC498" s="392"/>
      <c r="BD498" s="392"/>
      <c r="BE498" s="392"/>
      <c r="BF498" s="392"/>
      <c r="BG498" s="392"/>
      <c r="BH498" s="392"/>
      <c r="BI498" s="392"/>
      <c r="BJ498" s="392"/>
      <c r="BK498" s="392"/>
      <c r="BL498" s="392"/>
      <c r="BM498" s="392"/>
      <c r="BN498" s="392"/>
      <c r="BO498" s="392"/>
      <c r="BP498" s="392"/>
      <c r="BQ498" s="392"/>
      <c r="BR498" s="392"/>
      <c r="BS498" s="392"/>
      <c r="BT498" s="392"/>
      <c r="BU498" s="392"/>
      <c r="BV498" s="392"/>
      <c r="BW498" s="393"/>
      <c r="BX498" s="393"/>
      <c r="BY498" s="393"/>
      <c r="BZ498" s="393"/>
      <c r="CA498" s="393"/>
      <c r="CB498" s="393"/>
      <c r="CC498" s="393"/>
      <c r="CD498" s="393"/>
      <c r="CE498" s="393"/>
      <c r="CF498" s="393"/>
      <c r="CG498" s="393"/>
      <c r="CH498" s="393"/>
      <c r="CI498" s="393"/>
      <c r="CJ498" s="393"/>
      <c r="CK498" s="393"/>
      <c r="CL498" s="393"/>
      <c r="CM498" s="393"/>
      <c r="CN498" s="393"/>
      <c r="CO498" s="393"/>
      <c r="CP498" s="393"/>
      <c r="CQ498" s="393"/>
      <c r="CR498" s="393"/>
      <c r="CS498" s="393"/>
      <c r="CT498" s="393"/>
      <c r="CU498" s="393"/>
      <c r="CV498" s="393"/>
      <c r="CW498" s="393"/>
      <c r="CX498" s="393"/>
      <c r="CY498" s="393"/>
      <c r="CZ498" s="393"/>
    </row>
    <row r="499" s="397" customFormat="true" ht="25.15" customHeight="true" x14ac:dyDescent="0.2">
      <c r="C499" s="1166" t="s">
        <v>400</v>
      </c>
      <c r="D499" s="1155"/>
      <c r="E499" s="801">
        <v>0.26077148872495926</v>
      </c>
      <c r="F499" s="670"/>
      <c r="G499" s="670"/>
      <c r="H499" s="1166" t="s">
        <v>393</v>
      </c>
      <c r="I499" s="1155"/>
      <c r="J499" s="802">
        <v>0.40891989841114007</v>
      </c>
      <c r="K499" s="670"/>
      <c r="L499" s="670"/>
      <c r="M499" s="1166" t="s">
        <v>393</v>
      </c>
      <c r="N499" s="1155"/>
      <c r="O499" s="803">
        <v>0.27449214244072007</v>
      </c>
      <c r="P499" s="670"/>
      <c r="Q499" s="670"/>
      <c r="W499" s="390"/>
      <c r="X499" s="390"/>
      <c r="Y499" s="390"/>
      <c r="Z499" s="390"/>
      <c r="AA499" s="390"/>
      <c r="AB499" s="390"/>
      <c r="AC499" s="390"/>
      <c r="AD499" s="390"/>
      <c r="AE499" s="390"/>
      <c r="AF499" s="390"/>
      <c r="AG499" s="390"/>
      <c r="AH499" s="390"/>
      <c r="AI499" s="390"/>
      <c r="AJ499" s="390"/>
      <c r="AK499" s="390"/>
      <c r="AL499" s="390"/>
      <c r="AM499" s="390"/>
      <c r="AN499" s="390"/>
      <c r="AO499" s="390"/>
      <c r="AP499" s="390"/>
      <c r="AQ499" s="390"/>
      <c r="AR499" s="390"/>
      <c r="AS499" s="390"/>
      <c r="AT499" s="390"/>
      <c r="AU499" s="390"/>
      <c r="AV499" s="390"/>
      <c r="AW499" s="390"/>
      <c r="AX499" s="390"/>
      <c r="AY499" s="390"/>
      <c r="AZ499" s="390"/>
      <c r="BA499" s="392"/>
      <c r="BB499" s="469"/>
      <c r="BC499" s="392"/>
      <c r="BD499" s="392"/>
      <c r="BE499" s="392"/>
      <c r="BF499" s="392"/>
      <c r="BG499" s="392"/>
      <c r="BH499" s="392"/>
      <c r="BI499" s="392"/>
      <c r="BJ499" s="392"/>
      <c r="BK499" s="392"/>
      <c r="BL499" s="392"/>
      <c r="BM499" s="392"/>
      <c r="BN499" s="392"/>
      <c r="BO499" s="392"/>
      <c r="BP499" s="392"/>
      <c r="BQ499" s="392"/>
      <c r="BR499" s="392"/>
      <c r="BS499" s="392"/>
      <c r="BT499" s="392"/>
      <c r="BU499" s="392"/>
      <c r="BV499" s="392"/>
      <c r="BW499" s="393"/>
      <c r="BX499" s="393"/>
      <c r="BY499" s="393"/>
      <c r="BZ499" s="393"/>
      <c r="CA499" s="393"/>
      <c r="CB499" s="393"/>
      <c r="CC499" s="393"/>
      <c r="CD499" s="393"/>
      <c r="CE499" s="393"/>
      <c r="CF499" s="393"/>
      <c r="CG499" s="393"/>
      <c r="CH499" s="393"/>
      <c r="CI499" s="393"/>
      <c r="CJ499" s="393"/>
      <c r="CK499" s="393"/>
      <c r="CL499" s="393"/>
      <c r="CM499" s="393"/>
      <c r="CN499" s="393"/>
      <c r="CO499" s="393"/>
      <c r="CP499" s="393"/>
      <c r="CQ499" s="393"/>
      <c r="CR499" s="393"/>
      <c r="CS499" s="393"/>
      <c r="CT499" s="393"/>
      <c r="CU499" s="393"/>
      <c r="CV499" s="393"/>
      <c r="CW499" s="393"/>
      <c r="CX499" s="393"/>
      <c r="CY499" s="393"/>
      <c r="CZ499" s="393"/>
    </row>
    <row r="500" s="397" customFormat="true" ht="25.15" customHeight="true" x14ac:dyDescent="0.2">
      <c r="C500" s="1166" t="s">
        <v>405</v>
      </c>
      <c r="D500" s="1155"/>
      <c r="E500" s="801">
        <v>0.1021735604269816</v>
      </c>
      <c r="F500" s="670"/>
      <c r="G500" s="670"/>
      <c r="H500" s="1166" t="s">
        <v>391</v>
      </c>
      <c r="I500" s="1155"/>
      <c r="J500" s="802">
        <v>0.42417514338529189</v>
      </c>
      <c r="K500" s="670"/>
      <c r="L500" s="670"/>
      <c r="M500" s="1166" t="s">
        <v>391</v>
      </c>
      <c r="N500" s="1155"/>
      <c r="O500" s="803">
        <v>0.32298130496308602</v>
      </c>
      <c r="P500" s="670"/>
      <c r="Q500" s="670"/>
      <c r="W500" s="390"/>
      <c r="X500" s="390"/>
      <c r="Y500" s="390"/>
      <c r="Z500" s="390"/>
      <c r="AA500" s="390"/>
      <c r="AB500" s="390"/>
      <c r="AC500" s="390"/>
      <c r="AD500" s="390"/>
      <c r="AE500" s="390"/>
      <c r="AF500" s="390"/>
      <c r="AG500" s="390"/>
      <c r="AH500" s="390"/>
      <c r="AI500" s="390"/>
      <c r="AJ500" s="390"/>
      <c r="AK500" s="390"/>
      <c r="AL500" s="390"/>
      <c r="AM500" s="390"/>
      <c r="AN500" s="390"/>
      <c r="AO500" s="390"/>
      <c r="AP500" s="390"/>
      <c r="AQ500" s="390"/>
      <c r="AR500" s="390"/>
      <c r="AS500" s="390"/>
      <c r="AT500" s="390"/>
      <c r="AU500" s="390"/>
      <c r="AV500" s="390"/>
      <c r="AW500" s="390"/>
      <c r="AX500" s="390"/>
      <c r="AY500" s="390"/>
      <c r="AZ500" s="390"/>
      <c r="BA500" s="392"/>
      <c r="BB500" s="469"/>
      <c r="BC500" s="392"/>
      <c r="BD500" s="392"/>
      <c r="BE500" s="392"/>
      <c r="BF500" s="392"/>
      <c r="BG500" s="392"/>
      <c r="BH500" s="392"/>
      <c r="BI500" s="392"/>
      <c r="BJ500" s="392"/>
      <c r="BK500" s="392"/>
      <c r="BL500" s="392"/>
      <c r="BM500" s="392"/>
      <c r="BN500" s="392"/>
      <c r="BO500" s="392"/>
      <c r="BP500" s="392"/>
      <c r="BQ500" s="392"/>
      <c r="BR500" s="392"/>
      <c r="BS500" s="392"/>
      <c r="BT500" s="392"/>
      <c r="BU500" s="392"/>
      <c r="BV500" s="392"/>
      <c r="BW500" s="393"/>
      <c r="BX500" s="393"/>
      <c r="BY500" s="393"/>
      <c r="BZ500" s="393"/>
      <c r="CA500" s="393"/>
      <c r="CB500" s="393"/>
      <c r="CC500" s="393"/>
      <c r="CD500" s="393"/>
      <c r="CE500" s="393"/>
      <c r="CF500" s="393"/>
      <c r="CG500" s="393"/>
      <c r="CH500" s="393"/>
      <c r="CI500" s="393"/>
      <c r="CJ500" s="393"/>
      <c r="CK500" s="393"/>
      <c r="CL500" s="393"/>
      <c r="CM500" s="393"/>
      <c r="CN500" s="393"/>
      <c r="CO500" s="393"/>
      <c r="CP500" s="393"/>
      <c r="CQ500" s="393"/>
      <c r="CR500" s="393"/>
      <c r="CS500" s="393"/>
      <c r="CT500" s="393"/>
      <c r="CU500" s="393"/>
      <c r="CV500" s="393"/>
      <c r="CW500" s="393"/>
      <c r="CX500" s="393"/>
      <c r="CY500" s="393"/>
      <c r="CZ500" s="393"/>
    </row>
    <row r="501" s="397" customFormat="true" ht="25.15" customHeight="true" x14ac:dyDescent="0.2">
      <c r="C501" s="1166" t="s">
        <v>413</v>
      </c>
      <c r="D501" s="1155"/>
      <c r="E501" s="801">
        <v>1.4525261560650309E-2</v>
      </c>
      <c r="F501" s="670"/>
      <c r="G501" s="670"/>
      <c r="H501" s="1166" t="s">
        <v>401</v>
      </c>
      <c r="I501" s="1155"/>
      <c r="J501" s="802">
        <v>0.22724228392727147</v>
      </c>
      <c r="K501" s="670"/>
      <c r="L501" s="670"/>
      <c r="M501" s="1166" t="s">
        <v>401</v>
      </c>
      <c r="N501" s="1155"/>
      <c r="O501" s="803">
        <v>0.22800869521164019</v>
      </c>
      <c r="P501" s="670"/>
      <c r="Q501" s="670"/>
      <c r="W501" s="390"/>
      <c r="X501" s="390"/>
      <c r="Y501" s="390"/>
      <c r="Z501" s="390"/>
      <c r="AA501" s="390"/>
      <c r="AB501" s="390"/>
      <c r="AC501" s="390"/>
      <c r="AD501" s="390"/>
      <c r="AE501" s="390"/>
      <c r="AF501" s="390"/>
      <c r="AG501" s="390"/>
      <c r="AH501" s="390"/>
      <c r="AI501" s="390"/>
      <c r="AJ501" s="390"/>
      <c r="AK501" s="390"/>
      <c r="AL501" s="390"/>
      <c r="AM501" s="390"/>
      <c r="AN501" s="390"/>
      <c r="AO501" s="390"/>
      <c r="AP501" s="390"/>
      <c r="AQ501" s="390"/>
      <c r="AR501" s="390"/>
      <c r="AS501" s="390"/>
      <c r="AT501" s="390"/>
      <c r="AU501" s="390"/>
      <c r="AV501" s="390"/>
      <c r="AW501" s="390"/>
      <c r="AX501" s="390"/>
      <c r="AY501" s="390"/>
      <c r="AZ501" s="390"/>
      <c r="BA501" s="392"/>
      <c r="BB501" s="469"/>
      <c r="BC501" s="392"/>
      <c r="BD501" s="392"/>
      <c r="BE501" s="392"/>
      <c r="BF501" s="392"/>
      <c r="BG501" s="392"/>
      <c r="BH501" s="392"/>
      <c r="BI501" s="392"/>
      <c r="BJ501" s="392"/>
      <c r="BK501" s="392"/>
      <c r="BL501" s="392"/>
      <c r="BM501" s="392"/>
      <c r="BN501" s="392"/>
      <c r="BO501" s="392"/>
      <c r="BP501" s="392"/>
      <c r="BQ501" s="392"/>
      <c r="BR501" s="392"/>
      <c r="BS501" s="392"/>
      <c r="BT501" s="392"/>
      <c r="BU501" s="392"/>
      <c r="BV501" s="392"/>
      <c r="BW501" s="393"/>
      <c r="BX501" s="393"/>
      <c r="BY501" s="393"/>
      <c r="BZ501" s="393"/>
      <c r="CA501" s="393"/>
      <c r="CB501" s="393"/>
      <c r="CC501" s="393"/>
      <c r="CD501" s="393"/>
      <c r="CE501" s="393"/>
      <c r="CF501" s="393"/>
      <c r="CG501" s="393"/>
      <c r="CH501" s="393"/>
      <c r="CI501" s="393"/>
      <c r="CJ501" s="393"/>
      <c r="CK501" s="393"/>
      <c r="CL501" s="393"/>
      <c r="CM501" s="393"/>
      <c r="CN501" s="393"/>
      <c r="CO501" s="393"/>
      <c r="CP501" s="393"/>
      <c r="CQ501" s="393"/>
      <c r="CR501" s="393"/>
      <c r="CS501" s="393"/>
      <c r="CT501" s="393"/>
      <c r="CU501" s="393"/>
      <c r="CV501" s="393"/>
      <c r="CW501" s="393"/>
      <c r="CX501" s="393"/>
      <c r="CY501" s="393"/>
      <c r="CZ501" s="393"/>
    </row>
    <row r="502" s="397" customFormat="true" ht="25.15" customHeight="true" x14ac:dyDescent="0.2">
      <c r="C502" s="1166" t="s">
        <v>408</v>
      </c>
      <c r="D502" s="1155"/>
      <c r="E502" s="801">
        <v>1.6433252539307622E-2</v>
      </c>
      <c r="F502" s="670"/>
      <c r="G502" s="670"/>
      <c r="H502" s="1166" t="s">
        <v>390</v>
      </c>
      <c r="I502" s="1155"/>
      <c r="J502" s="802">
        <v>0.47440389311976794</v>
      </c>
      <c r="K502" s="670"/>
      <c r="L502" s="670"/>
      <c r="M502" s="1166" t="s">
        <v>390</v>
      </c>
      <c r="N502" s="1155"/>
      <c r="O502" s="803">
        <v>0.30621679958573861</v>
      </c>
      <c r="P502" s="670"/>
      <c r="Q502" s="670"/>
      <c r="W502" s="390"/>
      <c r="X502" s="390"/>
      <c r="Y502" s="390"/>
      <c r="Z502" s="390"/>
      <c r="AA502" s="390"/>
      <c r="AB502" s="390"/>
      <c r="AC502" s="390"/>
      <c r="AD502" s="390"/>
      <c r="AE502" s="390"/>
      <c r="AF502" s="390"/>
      <c r="AG502" s="390"/>
      <c r="AH502" s="390"/>
      <c r="AI502" s="390"/>
      <c r="AJ502" s="390"/>
      <c r="AK502" s="390"/>
      <c r="AL502" s="390"/>
      <c r="AM502" s="390"/>
      <c r="AN502" s="390"/>
      <c r="AO502" s="390"/>
      <c r="AP502" s="390"/>
      <c r="AQ502" s="390"/>
      <c r="AR502" s="390"/>
      <c r="AS502" s="390"/>
      <c r="AT502" s="390"/>
      <c r="AU502" s="390"/>
      <c r="AV502" s="390"/>
      <c r="AW502" s="390"/>
      <c r="AX502" s="390"/>
      <c r="AY502" s="390"/>
      <c r="AZ502" s="390"/>
      <c r="BA502" s="392"/>
      <c r="BB502" s="469"/>
      <c r="BC502" s="392"/>
      <c r="BD502" s="392"/>
      <c r="BE502" s="392"/>
      <c r="BF502" s="392"/>
      <c r="BG502" s="392"/>
      <c r="BH502" s="392"/>
      <c r="BI502" s="392"/>
      <c r="BJ502" s="392"/>
      <c r="BK502" s="392"/>
      <c r="BL502" s="392"/>
      <c r="BM502" s="392"/>
      <c r="BN502" s="392"/>
      <c r="BO502" s="392"/>
      <c r="BP502" s="392"/>
      <c r="BQ502" s="392"/>
      <c r="BR502" s="392"/>
      <c r="BS502" s="392"/>
      <c r="BT502" s="392"/>
      <c r="BU502" s="392"/>
      <c r="BV502" s="392"/>
      <c r="BW502" s="393"/>
      <c r="BX502" s="393"/>
      <c r="BY502" s="393"/>
      <c r="BZ502" s="393"/>
      <c r="CA502" s="393"/>
      <c r="CB502" s="393"/>
      <c r="CC502" s="393"/>
      <c r="CD502" s="393"/>
      <c r="CE502" s="393"/>
      <c r="CF502" s="393"/>
      <c r="CG502" s="393"/>
      <c r="CH502" s="393"/>
      <c r="CI502" s="393"/>
      <c r="CJ502" s="393"/>
      <c r="CK502" s="393"/>
      <c r="CL502" s="393"/>
      <c r="CM502" s="393"/>
      <c r="CN502" s="393"/>
      <c r="CO502" s="393"/>
      <c r="CP502" s="393"/>
      <c r="CQ502" s="393"/>
      <c r="CR502" s="393"/>
      <c r="CS502" s="393"/>
      <c r="CT502" s="393"/>
      <c r="CU502" s="393"/>
      <c r="CV502" s="393"/>
      <c r="CW502" s="393"/>
      <c r="CX502" s="393"/>
      <c r="CY502" s="393"/>
      <c r="CZ502" s="393"/>
    </row>
    <row r="503" s="397" customFormat="true" ht="25.15" customHeight="true" x14ac:dyDescent="0.2">
      <c r="C503" s="1166" t="s">
        <v>426</v>
      </c>
      <c r="D503" s="1155"/>
      <c r="E503" s="801">
        <v>1.1987292982036028E-3</v>
      </c>
      <c r="F503" s="670"/>
      <c r="G503" s="670"/>
      <c r="H503" s="1166" t="s">
        <v>400</v>
      </c>
      <c r="I503" s="1155"/>
      <c r="J503" s="802">
        <v>0.25611505029457127</v>
      </c>
      <c r="K503" s="670"/>
      <c r="L503" s="670"/>
      <c r="M503" s="1166" t="s">
        <v>400</v>
      </c>
      <c r="N503" s="1155"/>
      <c r="O503" s="803">
        <v>0.23750983113337185</v>
      </c>
      <c r="P503" s="670"/>
      <c r="Q503" s="670"/>
      <c r="W503" s="390"/>
      <c r="X503" s="390"/>
      <c r="Y503" s="390"/>
      <c r="Z503" s="390"/>
      <c r="AA503" s="390"/>
      <c r="AB503" s="390"/>
      <c r="AC503" s="390"/>
      <c r="AD503" s="390"/>
      <c r="AE503" s="390"/>
      <c r="AF503" s="390"/>
      <c r="AG503" s="390"/>
      <c r="AH503" s="390"/>
      <c r="AI503" s="390"/>
      <c r="AJ503" s="390"/>
      <c r="AK503" s="390"/>
      <c r="AL503" s="390"/>
      <c r="AM503" s="390"/>
      <c r="AN503" s="390"/>
      <c r="AO503" s="390"/>
      <c r="AP503" s="390"/>
      <c r="AQ503" s="390"/>
      <c r="AR503" s="390"/>
      <c r="AS503" s="390"/>
      <c r="AT503" s="390"/>
      <c r="AU503" s="390"/>
      <c r="AV503" s="390"/>
      <c r="AW503" s="390"/>
      <c r="AX503" s="390"/>
      <c r="AY503" s="390"/>
      <c r="AZ503" s="390"/>
      <c r="BA503" s="392"/>
      <c r="BB503" s="469"/>
      <c r="BC503" s="392"/>
      <c r="BD503" s="392"/>
      <c r="BE503" s="392"/>
      <c r="BF503" s="392"/>
      <c r="BG503" s="392"/>
      <c r="BH503" s="392"/>
      <c r="BI503" s="392"/>
      <c r="BJ503" s="392"/>
      <c r="BK503" s="392"/>
      <c r="BL503" s="392"/>
      <c r="BM503" s="392"/>
      <c r="BN503" s="392"/>
      <c r="BO503" s="392"/>
      <c r="BP503" s="392"/>
      <c r="BQ503" s="392"/>
      <c r="BR503" s="392"/>
      <c r="BS503" s="392"/>
      <c r="BT503" s="392"/>
      <c r="BU503" s="392"/>
      <c r="BV503" s="392"/>
      <c r="BW503" s="393"/>
      <c r="BX503" s="393"/>
      <c r="BY503" s="393"/>
      <c r="BZ503" s="393"/>
      <c r="CA503" s="393"/>
      <c r="CB503" s="393"/>
      <c r="CC503" s="393"/>
      <c r="CD503" s="393"/>
      <c r="CE503" s="393"/>
      <c r="CF503" s="393"/>
      <c r="CG503" s="393"/>
      <c r="CH503" s="393"/>
      <c r="CI503" s="393"/>
      <c r="CJ503" s="393"/>
      <c r="CK503" s="393"/>
      <c r="CL503" s="393"/>
      <c r="CM503" s="393"/>
      <c r="CN503" s="393"/>
      <c r="CO503" s="393"/>
      <c r="CP503" s="393"/>
      <c r="CQ503" s="393"/>
      <c r="CR503" s="393"/>
      <c r="CS503" s="393"/>
      <c r="CT503" s="393"/>
      <c r="CU503" s="393"/>
      <c r="CV503" s="393"/>
      <c r="CW503" s="393"/>
      <c r="CX503" s="393"/>
      <c r="CY503" s="393"/>
      <c r="CZ503" s="393"/>
    </row>
    <row r="504" s="397" customFormat="true" ht="25.15" customHeight="true" x14ac:dyDescent="0.2">
      <c r="C504" s="1166" t="s">
        <v>392</v>
      </c>
      <c r="D504" s="1155"/>
      <c r="E504" s="801">
        <v>0.35152940486131778</v>
      </c>
      <c r="F504" s="670"/>
      <c r="G504" s="670"/>
      <c r="H504" s="1166" t="s">
        <v>405</v>
      </c>
      <c r="I504" s="1155"/>
      <c r="J504" s="802">
        <v>7.6405117834823857E-2</v>
      </c>
      <c r="K504" s="670"/>
      <c r="L504" s="670"/>
      <c r="M504" s="1166" t="s">
        <v>405</v>
      </c>
      <c r="N504" s="1155"/>
      <c r="O504" s="803">
        <v>0.13349890945930742</v>
      </c>
      <c r="P504" s="670"/>
      <c r="Q504" s="670"/>
      <c r="W504" s="390"/>
      <c r="X504" s="390"/>
      <c r="Y504" s="390"/>
      <c r="Z504" s="390"/>
      <c r="AA504" s="390"/>
      <c r="AB504" s="390"/>
      <c r="AC504" s="390"/>
      <c r="AD504" s="390"/>
      <c r="AE504" s="390"/>
      <c r="AF504" s="390"/>
      <c r="AG504" s="390"/>
      <c r="AH504" s="390"/>
      <c r="AI504" s="390"/>
      <c r="AJ504" s="390"/>
      <c r="AK504" s="390"/>
      <c r="AL504" s="390"/>
      <c r="AM504" s="390"/>
      <c r="AN504" s="390"/>
      <c r="AO504" s="390"/>
      <c r="AP504" s="390"/>
      <c r="AQ504" s="390"/>
      <c r="AR504" s="390"/>
      <c r="AS504" s="390"/>
      <c r="AT504" s="390"/>
      <c r="AU504" s="390"/>
      <c r="AV504" s="390"/>
      <c r="AW504" s="390"/>
      <c r="AX504" s="390"/>
      <c r="AY504" s="390"/>
      <c r="AZ504" s="390"/>
      <c r="BA504" s="392"/>
      <c r="BB504" s="469"/>
      <c r="BC504" s="392"/>
      <c r="BD504" s="392"/>
      <c r="BE504" s="392"/>
      <c r="BF504" s="392"/>
      <c r="BG504" s="392"/>
      <c r="BH504" s="392"/>
      <c r="BI504" s="392"/>
      <c r="BJ504" s="392"/>
      <c r="BK504" s="392"/>
      <c r="BL504" s="392"/>
      <c r="BM504" s="392"/>
      <c r="BN504" s="392"/>
      <c r="BO504" s="392"/>
      <c r="BP504" s="392"/>
      <c r="BQ504" s="392"/>
      <c r="BR504" s="392"/>
      <c r="BS504" s="392"/>
      <c r="BT504" s="392"/>
      <c r="BU504" s="392"/>
      <c r="BV504" s="392"/>
      <c r="BW504" s="393"/>
      <c r="BX504" s="393"/>
      <c r="BY504" s="393"/>
      <c r="BZ504" s="393"/>
      <c r="CA504" s="393"/>
      <c r="CB504" s="393"/>
      <c r="CC504" s="393"/>
      <c r="CD504" s="393"/>
      <c r="CE504" s="393"/>
      <c r="CF504" s="393"/>
      <c r="CG504" s="393"/>
      <c r="CH504" s="393"/>
      <c r="CI504" s="393"/>
      <c r="CJ504" s="393"/>
      <c r="CK504" s="393"/>
      <c r="CL504" s="393"/>
      <c r="CM504" s="393"/>
      <c r="CN504" s="393"/>
      <c r="CO504" s="393"/>
      <c r="CP504" s="393"/>
      <c r="CQ504" s="393"/>
      <c r="CR504" s="393"/>
      <c r="CS504" s="393"/>
      <c r="CT504" s="393"/>
      <c r="CU504" s="393"/>
      <c r="CV504" s="393"/>
      <c r="CW504" s="393"/>
      <c r="CX504" s="393"/>
      <c r="CY504" s="393"/>
      <c r="CZ504" s="393"/>
    </row>
    <row r="505" s="397" customFormat="true" ht="25.15" customHeight="true" x14ac:dyDescent="0.2">
      <c r="C505" s="1166" t="s">
        <v>429</v>
      </c>
      <c r="D505" s="1155"/>
      <c r="E505" s="801">
        <v>2.0898814302425605E-4</v>
      </c>
      <c r="F505" s="670"/>
      <c r="G505" s="670"/>
      <c r="H505" s="1166" t="s">
        <v>413</v>
      </c>
      <c r="I505" s="1155"/>
      <c r="J505" s="802">
        <v>1.6707677808634639E-2</v>
      </c>
      <c r="K505" s="670"/>
      <c r="L505" s="670"/>
      <c r="M505" s="1166" t="s">
        <v>413</v>
      </c>
      <c r="N505" s="1155"/>
      <c r="O505" s="803">
        <v>1.7641424564169443E-2</v>
      </c>
      <c r="P505" s="670"/>
      <c r="Q505" s="670"/>
      <c r="W505" s="390"/>
      <c r="X505" s="390"/>
      <c r="Y505" s="390"/>
      <c r="Z505" s="390"/>
      <c r="AA505" s="390"/>
      <c r="AB505" s="390"/>
      <c r="AC505" s="390"/>
      <c r="AD505" s="390"/>
      <c r="AE505" s="390"/>
      <c r="AF505" s="390"/>
      <c r="AG505" s="390"/>
      <c r="AH505" s="390"/>
      <c r="AI505" s="390"/>
      <c r="AJ505" s="390"/>
      <c r="AK505" s="390"/>
      <c r="AL505" s="390"/>
      <c r="AM505" s="390"/>
      <c r="AN505" s="390"/>
      <c r="AO505" s="390"/>
      <c r="AP505" s="390"/>
      <c r="AQ505" s="390"/>
      <c r="AR505" s="390"/>
      <c r="AS505" s="390"/>
      <c r="AT505" s="390"/>
      <c r="AU505" s="390"/>
      <c r="AV505" s="390"/>
      <c r="AW505" s="390"/>
      <c r="AX505" s="390"/>
      <c r="AY505" s="390"/>
      <c r="AZ505" s="390"/>
      <c r="BA505" s="392"/>
      <c r="BB505" s="469"/>
      <c r="BC505" s="392"/>
      <c r="BD505" s="392"/>
      <c r="BE505" s="392"/>
      <c r="BF505" s="392"/>
      <c r="BG505" s="392"/>
      <c r="BH505" s="392"/>
      <c r="BI505" s="392"/>
      <c r="BJ505" s="392"/>
      <c r="BK505" s="392"/>
      <c r="BL505" s="392"/>
      <c r="BM505" s="392"/>
      <c r="BN505" s="392"/>
      <c r="BO505" s="392"/>
      <c r="BP505" s="392"/>
      <c r="BQ505" s="392"/>
      <c r="BR505" s="392"/>
      <c r="BS505" s="392"/>
      <c r="BT505" s="392"/>
      <c r="BU505" s="392"/>
      <c r="BV505" s="392"/>
      <c r="BW505" s="393"/>
      <c r="BX505" s="393"/>
      <c r="BY505" s="393"/>
      <c r="BZ505" s="393"/>
      <c r="CA505" s="393"/>
      <c r="CB505" s="393"/>
      <c r="CC505" s="393"/>
      <c r="CD505" s="393"/>
      <c r="CE505" s="393"/>
      <c r="CF505" s="393"/>
      <c r="CG505" s="393"/>
      <c r="CH505" s="393"/>
      <c r="CI505" s="393"/>
      <c r="CJ505" s="393"/>
      <c r="CK505" s="393"/>
      <c r="CL505" s="393"/>
      <c r="CM505" s="393"/>
      <c r="CN505" s="393"/>
      <c r="CO505" s="393"/>
      <c r="CP505" s="393"/>
      <c r="CQ505" s="393"/>
      <c r="CR505" s="393"/>
      <c r="CS505" s="393"/>
      <c r="CT505" s="393"/>
      <c r="CU505" s="393"/>
      <c r="CV505" s="393"/>
      <c r="CW505" s="393"/>
      <c r="CX505" s="393"/>
      <c r="CY505" s="393"/>
      <c r="CZ505" s="393"/>
    </row>
    <row r="506" s="397" customFormat="true" ht="25.15" customHeight="true" x14ac:dyDescent="0.2">
      <c r="C506" s="1166" t="s">
        <v>403</v>
      </c>
      <c r="D506" s="1155"/>
      <c r="E506" s="801">
        <v>0.15566375320583536</v>
      </c>
      <c r="F506" s="670"/>
      <c r="G506" s="670"/>
      <c r="H506" s="1166" t="s">
        <v>408</v>
      </c>
      <c r="I506" s="1155"/>
      <c r="J506" s="802">
        <v>7.0135854209308797E-3</v>
      </c>
      <c r="K506" s="670"/>
      <c r="L506" s="670"/>
      <c r="M506" s="1166" t="s">
        <v>408</v>
      </c>
      <c r="N506" s="1155"/>
      <c r="O506" s="803">
        <v>6.795697837557034E-2</v>
      </c>
      <c r="P506" s="670"/>
      <c r="Q506" s="670"/>
      <c r="W506" s="390"/>
      <c r="X506" s="390"/>
      <c r="Y506" s="390"/>
      <c r="Z506" s="390"/>
      <c r="AA506" s="390"/>
      <c r="AB506" s="390"/>
      <c r="AC506" s="390"/>
      <c r="AD506" s="390"/>
      <c r="AE506" s="390"/>
      <c r="AF506" s="390"/>
      <c r="AG506" s="390"/>
      <c r="AH506" s="390"/>
      <c r="AI506" s="390"/>
      <c r="AJ506" s="390"/>
      <c r="AK506" s="390"/>
      <c r="AL506" s="390"/>
      <c r="AM506" s="390"/>
      <c r="AN506" s="390"/>
      <c r="AO506" s="390"/>
      <c r="AP506" s="390"/>
      <c r="AQ506" s="390"/>
      <c r="AR506" s="390"/>
      <c r="AS506" s="390"/>
      <c r="AT506" s="390"/>
      <c r="AU506" s="390"/>
      <c r="AV506" s="390"/>
      <c r="AW506" s="390"/>
      <c r="AX506" s="390"/>
      <c r="AY506" s="390"/>
      <c r="AZ506" s="390"/>
      <c r="BA506" s="392"/>
      <c r="BB506" s="469"/>
      <c r="BC506" s="392"/>
      <c r="BD506" s="392"/>
      <c r="BE506" s="392"/>
      <c r="BF506" s="392"/>
      <c r="BG506" s="392"/>
      <c r="BH506" s="392"/>
      <c r="BI506" s="392"/>
      <c r="BJ506" s="392"/>
      <c r="BK506" s="392"/>
      <c r="BL506" s="392"/>
      <c r="BM506" s="392"/>
      <c r="BN506" s="392"/>
      <c r="BO506" s="392"/>
      <c r="BP506" s="392"/>
      <c r="BQ506" s="392"/>
      <c r="BR506" s="392"/>
      <c r="BS506" s="392"/>
      <c r="BT506" s="392"/>
      <c r="BU506" s="392"/>
      <c r="BV506" s="392"/>
      <c r="BW506" s="393"/>
      <c r="BX506" s="393"/>
      <c r="BY506" s="393"/>
      <c r="BZ506" s="393"/>
      <c r="CA506" s="393"/>
      <c r="CB506" s="393"/>
      <c r="CC506" s="393"/>
      <c r="CD506" s="393"/>
      <c r="CE506" s="393"/>
      <c r="CF506" s="393"/>
      <c r="CG506" s="393"/>
      <c r="CH506" s="393"/>
      <c r="CI506" s="393"/>
      <c r="CJ506" s="393"/>
      <c r="CK506" s="393"/>
      <c r="CL506" s="393"/>
      <c r="CM506" s="393"/>
      <c r="CN506" s="393"/>
      <c r="CO506" s="393"/>
      <c r="CP506" s="393"/>
      <c r="CQ506" s="393"/>
      <c r="CR506" s="393"/>
      <c r="CS506" s="393"/>
      <c r="CT506" s="393"/>
      <c r="CU506" s="393"/>
      <c r="CV506" s="393"/>
      <c r="CW506" s="393"/>
      <c r="CX506" s="393"/>
      <c r="CY506" s="393"/>
      <c r="CZ506" s="393"/>
    </row>
    <row r="507" s="397" customFormat="true" ht="25.15" customHeight="true" x14ac:dyDescent="0.2">
      <c r="C507" s="1166" t="s">
        <v>399</v>
      </c>
      <c r="D507" s="1155"/>
      <c r="E507" s="804">
        <v>0.25561189667210121</v>
      </c>
      <c r="F507" s="670"/>
      <c r="G507" s="670"/>
      <c r="H507" s="1166" t="s">
        <v>426</v>
      </c>
      <c r="I507" s="1155"/>
      <c r="J507" s="802">
        <v>1.4980643398992207E-3</v>
      </c>
      <c r="K507" s="670"/>
      <c r="L507" s="670"/>
      <c r="M507" s="1166" t="s">
        <v>426</v>
      </c>
      <c r="N507" s="1155"/>
      <c r="O507" s="803">
        <v>1.085979711548516E-3</v>
      </c>
      <c r="P507" s="670"/>
      <c r="Q507" s="670"/>
      <c r="W507" s="390"/>
      <c r="X507" s="390"/>
      <c r="Y507" s="390"/>
      <c r="Z507" s="390"/>
      <c r="AA507" s="390"/>
      <c r="AB507" s="390"/>
      <c r="AC507" s="390"/>
      <c r="AD507" s="390"/>
      <c r="AE507" s="390"/>
      <c r="AF507" s="390"/>
      <c r="AG507" s="390"/>
      <c r="AH507" s="390"/>
      <c r="AI507" s="390"/>
      <c r="AJ507" s="390"/>
      <c r="AK507" s="390"/>
      <c r="AL507" s="390"/>
      <c r="AM507" s="390"/>
      <c r="AN507" s="390"/>
      <c r="AO507" s="390"/>
      <c r="AP507" s="390"/>
      <c r="AQ507" s="390"/>
      <c r="AR507" s="390"/>
      <c r="AS507" s="390"/>
      <c r="AT507" s="390"/>
      <c r="AU507" s="390"/>
      <c r="AV507" s="390"/>
      <c r="AW507" s="390"/>
      <c r="AX507" s="390"/>
      <c r="AY507" s="390"/>
      <c r="AZ507" s="390"/>
      <c r="BA507" s="392"/>
      <c r="BB507" s="469"/>
      <c r="BC507" s="392"/>
      <c r="BD507" s="392"/>
      <c r="BE507" s="392"/>
      <c r="BF507" s="392"/>
      <c r="BG507" s="392"/>
      <c r="BH507" s="392"/>
      <c r="BI507" s="392"/>
      <c r="BJ507" s="392"/>
      <c r="BK507" s="392"/>
      <c r="BL507" s="392"/>
      <c r="BM507" s="392"/>
      <c r="BN507" s="392"/>
      <c r="BO507" s="392"/>
      <c r="BP507" s="392"/>
      <c r="BQ507" s="392"/>
      <c r="BR507" s="392"/>
      <c r="BS507" s="392"/>
      <c r="BT507" s="392"/>
      <c r="BU507" s="392"/>
      <c r="BV507" s="392"/>
      <c r="BW507" s="393"/>
      <c r="BX507" s="393"/>
      <c r="BY507" s="393"/>
      <c r="BZ507" s="393"/>
      <c r="CA507" s="393"/>
      <c r="CB507" s="393"/>
      <c r="CC507" s="393"/>
      <c r="CD507" s="393"/>
      <c r="CE507" s="393"/>
      <c r="CF507" s="393"/>
      <c r="CG507" s="393"/>
      <c r="CH507" s="393"/>
      <c r="CI507" s="393"/>
      <c r="CJ507" s="393"/>
      <c r="CK507" s="393"/>
      <c r="CL507" s="393"/>
      <c r="CM507" s="393"/>
      <c r="CN507" s="393"/>
      <c r="CO507" s="393"/>
      <c r="CP507" s="393"/>
      <c r="CQ507" s="393"/>
      <c r="CR507" s="393"/>
      <c r="CS507" s="393"/>
      <c r="CT507" s="393"/>
      <c r="CU507" s="393"/>
      <c r="CV507" s="393"/>
      <c r="CW507" s="393"/>
      <c r="CX507" s="393"/>
      <c r="CY507" s="393"/>
      <c r="CZ507" s="393"/>
    </row>
    <row r="508" s="397" customFormat="true" ht="25.15" customHeight="true" x14ac:dyDescent="0.2">
      <c r="C508" s="1154"/>
      <c r="D508" s="1155"/>
      <c r="E508" s="671"/>
      <c r="F508" s="670"/>
      <c r="G508" s="670"/>
      <c r="H508" s="1166" t="s">
        <v>392</v>
      </c>
      <c r="I508" s="1155"/>
      <c r="J508" s="802">
        <v>0.36319783584066195</v>
      </c>
      <c r="K508" s="670"/>
      <c r="L508" s="670"/>
      <c r="M508" s="1166" t="s">
        <v>392</v>
      </c>
      <c r="N508" s="1155"/>
      <c r="O508" s="803">
        <v>0.32785896104597484</v>
      </c>
      <c r="P508" s="670"/>
      <c r="Q508" s="670"/>
      <c r="W508" s="390"/>
      <c r="X508" s="390"/>
      <c r="Y508" s="390"/>
      <c r="Z508" s="390"/>
      <c r="AA508" s="390"/>
      <c r="AB508" s="390"/>
      <c r="AC508" s="390"/>
      <c r="AD508" s="390"/>
      <c r="AE508" s="390"/>
      <c r="AF508" s="390"/>
      <c r="AG508" s="390"/>
      <c r="AH508" s="390"/>
      <c r="AI508" s="390"/>
      <c r="AJ508" s="390"/>
      <c r="AK508" s="390"/>
      <c r="AL508" s="390"/>
      <c r="AM508" s="390"/>
      <c r="AN508" s="390"/>
      <c r="AO508" s="390"/>
      <c r="AP508" s="390"/>
      <c r="AQ508" s="390"/>
      <c r="AR508" s="390"/>
      <c r="AS508" s="390"/>
      <c r="AT508" s="390"/>
      <c r="AU508" s="390"/>
      <c r="AV508" s="390"/>
      <c r="AW508" s="390"/>
      <c r="AX508" s="390"/>
      <c r="AY508" s="390"/>
      <c r="AZ508" s="390"/>
      <c r="BA508" s="392"/>
      <c r="BB508" s="469"/>
      <c r="BC508" s="392"/>
      <c r="BD508" s="392"/>
      <c r="BE508" s="392"/>
      <c r="BF508" s="392"/>
      <c r="BG508" s="392"/>
      <c r="BH508" s="392"/>
      <c r="BI508" s="392"/>
      <c r="BJ508" s="392"/>
      <c r="BK508" s="392"/>
      <c r="BL508" s="392"/>
      <c r="BM508" s="392"/>
      <c r="BN508" s="392"/>
      <c r="BO508" s="392"/>
      <c r="BP508" s="392"/>
      <c r="BQ508" s="392"/>
      <c r="BR508" s="392"/>
      <c r="BS508" s="392"/>
      <c r="BT508" s="392"/>
      <c r="BU508" s="392"/>
      <c r="BV508" s="392"/>
      <c r="BW508" s="393"/>
      <c r="BX508" s="393"/>
      <c r="BY508" s="393"/>
      <c r="BZ508" s="393"/>
      <c r="CA508" s="393"/>
      <c r="CB508" s="393"/>
      <c r="CC508" s="393"/>
      <c r="CD508" s="393"/>
      <c r="CE508" s="393"/>
      <c r="CF508" s="393"/>
      <c r="CG508" s="393"/>
      <c r="CH508" s="393"/>
      <c r="CI508" s="393"/>
      <c r="CJ508" s="393"/>
      <c r="CK508" s="393"/>
      <c r="CL508" s="393"/>
      <c r="CM508" s="393"/>
      <c r="CN508" s="393"/>
      <c r="CO508" s="393"/>
      <c r="CP508" s="393"/>
      <c r="CQ508" s="393"/>
      <c r="CR508" s="393"/>
      <c r="CS508" s="393"/>
      <c r="CT508" s="393"/>
      <c r="CU508" s="393"/>
      <c r="CV508" s="393"/>
      <c r="CW508" s="393"/>
      <c r="CX508" s="393"/>
      <c r="CY508" s="393"/>
      <c r="CZ508" s="393"/>
    </row>
    <row r="509" s="397" customFormat="true" ht="25.15" customHeight="true" x14ac:dyDescent="0.2">
      <c r="C509" s="1154"/>
      <c r="D509" s="1155"/>
      <c r="E509" s="670"/>
      <c r="F509" s="670"/>
      <c r="G509" s="670"/>
      <c r="H509" s="1166" t="s">
        <v>429</v>
      </c>
      <c r="I509" s="1155"/>
      <c r="J509" s="802">
        <v>1.1710407830041048E-3</v>
      </c>
      <c r="K509" s="670"/>
      <c r="L509" s="670"/>
      <c r="M509" s="1166" t="s">
        <v>429</v>
      </c>
      <c r="N509" s="1155"/>
      <c r="O509" s="809">
        <v>9.5521684250897895E-5</v>
      </c>
      <c r="P509" s="670"/>
      <c r="Q509" s="670"/>
      <c r="W509" s="390"/>
      <c r="X509" s="390"/>
      <c r="Y509" s="390"/>
      <c r="Z509" s="390"/>
      <c r="AA509" s="390"/>
      <c r="AB509" s="390"/>
      <c r="AC509" s="390"/>
      <c r="AD509" s="390"/>
      <c r="AE509" s="390"/>
      <c r="AF509" s="390"/>
      <c r="AG509" s="390"/>
      <c r="AH509" s="390"/>
      <c r="AI509" s="390"/>
      <c r="AJ509" s="390"/>
      <c r="AK509" s="390"/>
      <c r="AL509" s="390"/>
      <c r="AM509" s="390"/>
      <c r="AN509" s="390"/>
      <c r="AO509" s="390"/>
      <c r="AP509" s="390"/>
      <c r="AQ509" s="390"/>
      <c r="AR509" s="390"/>
      <c r="AS509" s="390"/>
      <c r="AT509" s="390"/>
      <c r="AU509" s="390"/>
      <c r="AV509" s="390"/>
      <c r="AW509" s="390"/>
      <c r="AX509" s="390"/>
      <c r="AY509" s="390"/>
      <c r="AZ509" s="390"/>
      <c r="BA509" s="392"/>
      <c r="BB509" s="469"/>
      <c r="BC509" s="392"/>
      <c r="BD509" s="392"/>
      <c r="BE509" s="392"/>
      <c r="BF509" s="392"/>
      <c r="BG509" s="392"/>
      <c r="BH509" s="392"/>
      <c r="BI509" s="392"/>
      <c r="BJ509" s="392"/>
      <c r="BK509" s="392"/>
      <c r="BL509" s="392"/>
      <c r="BM509" s="392"/>
      <c r="BN509" s="392"/>
      <c r="BO509" s="392"/>
      <c r="BP509" s="392"/>
      <c r="BQ509" s="392"/>
      <c r="BR509" s="392"/>
      <c r="BS509" s="392"/>
      <c r="BT509" s="392"/>
      <c r="BU509" s="392"/>
      <c r="BV509" s="392"/>
      <c r="BW509" s="393"/>
      <c r="BX509" s="393"/>
      <c r="BY509" s="393"/>
      <c r="BZ509" s="393"/>
      <c r="CA509" s="393"/>
      <c r="CB509" s="393"/>
      <c r="CC509" s="393"/>
      <c r="CD509" s="393"/>
      <c r="CE509" s="393"/>
      <c r="CF509" s="393"/>
      <c r="CG509" s="393"/>
      <c r="CH509" s="393"/>
      <c r="CI509" s="393"/>
      <c r="CJ509" s="393"/>
      <c r="CK509" s="393"/>
      <c r="CL509" s="393"/>
      <c r="CM509" s="393"/>
      <c r="CN509" s="393"/>
      <c r="CO509" s="393"/>
      <c r="CP509" s="393"/>
      <c r="CQ509" s="393"/>
      <c r="CR509" s="393"/>
      <c r="CS509" s="393"/>
      <c r="CT509" s="393"/>
      <c r="CU509" s="393"/>
      <c r="CV509" s="393"/>
      <c r="CW509" s="393"/>
      <c r="CX509" s="393"/>
      <c r="CY509" s="393"/>
      <c r="CZ509" s="393"/>
    </row>
    <row r="510" s="397" customFormat="true" ht="25.15" customHeight="true" x14ac:dyDescent="0.2">
      <c r="C510" s="1167" t="s">
        <v>259</v>
      </c>
      <c r="D510" s="1155"/>
      <c r="E510" s="1155"/>
      <c r="F510" s="1155"/>
      <c r="G510" s="1155"/>
      <c r="H510" s="1166" t="s">
        <v>407</v>
      </c>
      <c r="I510" s="1155"/>
      <c r="J510" s="802">
        <v>7.1336107129876716E-2</v>
      </c>
      <c r="K510" s="670"/>
      <c r="L510" s="670"/>
      <c r="M510" s="1166" t="s">
        <v>407</v>
      </c>
      <c r="N510" s="1155"/>
      <c r="O510" s="803">
        <v>4.0156504584408788E-2</v>
      </c>
      <c r="P510" s="670"/>
      <c r="Q510" s="670"/>
      <c r="W510" s="390"/>
      <c r="X510" s="390"/>
      <c r="Y510" s="390"/>
      <c r="Z510" s="390"/>
      <c r="AA510" s="390"/>
      <c r="AB510" s="390"/>
      <c r="AC510" s="390"/>
      <c r="AD510" s="390"/>
      <c r="AE510" s="390"/>
      <c r="AF510" s="390"/>
      <c r="AG510" s="390"/>
      <c r="AH510" s="390"/>
      <c r="AI510" s="390"/>
      <c r="AJ510" s="390"/>
      <c r="AK510" s="390"/>
      <c r="AL510" s="390"/>
      <c r="AM510" s="390"/>
      <c r="AN510" s="390"/>
      <c r="AO510" s="390"/>
      <c r="AP510" s="390"/>
      <c r="AQ510" s="390"/>
      <c r="AR510" s="390"/>
      <c r="AS510" s="390"/>
      <c r="AT510" s="390"/>
      <c r="AU510" s="390"/>
      <c r="AV510" s="390"/>
      <c r="AW510" s="390"/>
      <c r="AX510" s="390"/>
      <c r="AY510" s="390"/>
      <c r="AZ510" s="390"/>
      <c r="BA510" s="392"/>
      <c r="BB510" s="469"/>
      <c r="BC510" s="392"/>
      <c r="BD510" s="392"/>
      <c r="BE510" s="392"/>
      <c r="BF510" s="392"/>
      <c r="BG510" s="392"/>
      <c r="BH510" s="392"/>
      <c r="BI510" s="392"/>
      <c r="BJ510" s="392"/>
      <c r="BK510" s="392"/>
      <c r="BL510" s="392"/>
      <c r="BM510" s="392"/>
      <c r="BN510" s="392"/>
      <c r="BO510" s="392"/>
      <c r="BP510" s="392"/>
      <c r="BQ510" s="392"/>
      <c r="BR510" s="392"/>
      <c r="BS510" s="392"/>
      <c r="BT510" s="392"/>
      <c r="BU510" s="392"/>
      <c r="BV510" s="392"/>
      <c r="BW510" s="393"/>
      <c r="BX510" s="393"/>
      <c r="BY510" s="393"/>
      <c r="BZ510" s="393"/>
      <c r="CA510" s="393"/>
      <c r="CB510" s="393"/>
      <c r="CC510" s="393"/>
      <c r="CD510" s="393"/>
      <c r="CE510" s="393"/>
      <c r="CF510" s="393"/>
      <c r="CG510" s="393"/>
      <c r="CH510" s="393"/>
      <c r="CI510" s="393"/>
      <c r="CJ510" s="393"/>
      <c r="CK510" s="393"/>
      <c r="CL510" s="393"/>
      <c r="CM510" s="393"/>
      <c r="CN510" s="393"/>
      <c r="CO510" s="393"/>
      <c r="CP510" s="393"/>
      <c r="CQ510" s="393"/>
      <c r="CR510" s="393"/>
      <c r="CS510" s="393"/>
      <c r="CT510" s="393"/>
      <c r="CU510" s="393"/>
      <c r="CV510" s="393"/>
      <c r="CW510" s="393"/>
      <c r="CX510" s="393"/>
      <c r="CY510" s="393"/>
      <c r="CZ510" s="393"/>
    </row>
    <row r="511" s="397" customFormat="true" ht="25.15" customHeight="true" x14ac:dyDescent="0.2">
      <c r="C511" s="1161" t="s">
        <v>204</v>
      </c>
      <c r="D511" s="1155"/>
      <c r="E511" s="1161" t="s">
        <v>260</v>
      </c>
      <c r="F511" s="1162"/>
      <c r="G511" s="1163"/>
      <c r="H511" s="1166" t="s">
        <v>427</v>
      </c>
      <c r="I511" s="1155"/>
      <c r="J511" s="802">
        <v>3.7642699906078128E-4</v>
      </c>
      <c r="K511" s="670"/>
      <c r="L511" s="670"/>
      <c r="M511" s="1166" t="s">
        <v>427</v>
      </c>
      <c r="N511" s="1155"/>
      <c r="O511" s="803">
        <v>1.1951411229107712E-3</v>
      </c>
      <c r="P511" s="670"/>
      <c r="Q511" s="670"/>
      <c r="W511" s="390"/>
      <c r="X511" s="390"/>
      <c r="Y511" s="390"/>
      <c r="Z511" s="390"/>
      <c r="AA511" s="390"/>
      <c r="AB511" s="390"/>
      <c r="AC511" s="390"/>
      <c r="AD511" s="390"/>
      <c r="AE511" s="390"/>
      <c r="AF511" s="390"/>
      <c r="AG511" s="390"/>
      <c r="AH511" s="390"/>
      <c r="AI511" s="390"/>
      <c r="AJ511" s="390"/>
      <c r="AK511" s="390"/>
      <c r="AL511" s="390"/>
      <c r="AM511" s="390"/>
      <c r="AN511" s="390"/>
      <c r="AO511" s="390"/>
      <c r="AP511" s="390"/>
      <c r="AQ511" s="390"/>
      <c r="AR511" s="390"/>
      <c r="AS511" s="390"/>
      <c r="AT511" s="390"/>
      <c r="AU511" s="390"/>
      <c r="AV511" s="390"/>
      <c r="AW511" s="390"/>
      <c r="AX511" s="390"/>
      <c r="AY511" s="390"/>
      <c r="AZ511" s="390"/>
      <c r="BA511" s="392"/>
      <c r="BB511" s="469"/>
      <c r="BC511" s="392"/>
      <c r="BD511" s="392"/>
      <c r="BE511" s="392"/>
      <c r="BF511" s="392"/>
      <c r="BG511" s="392"/>
      <c r="BH511" s="392"/>
      <c r="BI511" s="392"/>
      <c r="BJ511" s="392"/>
      <c r="BK511" s="392"/>
      <c r="BL511" s="392"/>
      <c r="BM511" s="392"/>
      <c r="BN511" s="392"/>
      <c r="BO511" s="392"/>
      <c r="BP511" s="392"/>
      <c r="BQ511" s="392"/>
      <c r="BR511" s="392"/>
      <c r="BS511" s="392"/>
      <c r="BT511" s="392"/>
      <c r="BU511" s="392"/>
      <c r="BV511" s="392"/>
      <c r="BW511" s="393"/>
      <c r="BX511" s="393"/>
      <c r="BY511" s="393"/>
      <c r="BZ511" s="393"/>
      <c r="CA511" s="393"/>
      <c r="CB511" s="393"/>
      <c r="CC511" s="393"/>
      <c r="CD511" s="393"/>
      <c r="CE511" s="393"/>
      <c r="CF511" s="393"/>
      <c r="CG511" s="393"/>
      <c r="CH511" s="393"/>
      <c r="CI511" s="393"/>
      <c r="CJ511" s="393"/>
      <c r="CK511" s="393"/>
      <c r="CL511" s="393"/>
      <c r="CM511" s="393"/>
      <c r="CN511" s="393"/>
      <c r="CO511" s="393"/>
      <c r="CP511" s="393"/>
      <c r="CQ511" s="393"/>
      <c r="CR511" s="393"/>
      <c r="CS511" s="393"/>
      <c r="CT511" s="393"/>
      <c r="CU511" s="393"/>
      <c r="CV511" s="393"/>
      <c r="CW511" s="393"/>
      <c r="CX511" s="393"/>
      <c r="CY511" s="393"/>
      <c r="CZ511" s="393"/>
    </row>
    <row r="512" s="397" customFormat="true" ht="25.15" customHeight="true" x14ac:dyDescent="0.2">
      <c r="C512" s="1155"/>
      <c r="D512" s="1155"/>
      <c r="E512" s="786" t="s">
        <v>186</v>
      </c>
      <c r="F512" s="787" t="s">
        <v>261</v>
      </c>
      <c r="G512" s="788" t="s">
        <v>262</v>
      </c>
      <c r="H512" s="1166" t="s">
        <v>418</v>
      </c>
      <c r="I512" s="1155"/>
      <c r="J512" s="802">
        <v>1.3957152951423839E-2</v>
      </c>
      <c r="K512" s="670"/>
      <c r="L512" s="670"/>
      <c r="M512" s="1166" t="s">
        <v>418</v>
      </c>
      <c r="N512" s="1155"/>
      <c r="O512" s="803">
        <v>1.2015243511971088E-3</v>
      </c>
      <c r="P512" s="670"/>
      <c r="Q512" s="670"/>
      <c r="W512" s="390"/>
      <c r="X512" s="390"/>
      <c r="Y512" s="390"/>
      <c r="Z512" s="390"/>
      <c r="AA512" s="390"/>
      <c r="AB512" s="390"/>
      <c r="AC512" s="390"/>
      <c r="AD512" s="390"/>
      <c r="AE512" s="390"/>
      <c r="AF512" s="390"/>
      <c r="AG512" s="390"/>
      <c r="AH512" s="390"/>
      <c r="AI512" s="390"/>
      <c r="AJ512" s="390"/>
      <c r="AK512" s="390"/>
      <c r="AL512" s="390"/>
      <c r="AM512" s="390"/>
      <c r="AN512" s="390"/>
      <c r="AO512" s="390"/>
      <c r="AP512" s="390"/>
      <c r="AQ512" s="390"/>
      <c r="AR512" s="390"/>
      <c r="AS512" s="390"/>
      <c r="AT512" s="390"/>
      <c r="AU512" s="390"/>
      <c r="AV512" s="390"/>
      <c r="AW512" s="390"/>
      <c r="AX512" s="390"/>
      <c r="AY512" s="390"/>
      <c r="AZ512" s="390"/>
      <c r="BA512" s="392"/>
      <c r="BB512" s="469"/>
      <c r="BC512" s="392"/>
      <c r="BD512" s="392"/>
      <c r="BE512" s="392"/>
      <c r="BF512" s="392"/>
      <c r="BG512" s="392"/>
      <c r="BH512" s="392"/>
      <c r="BI512" s="392"/>
      <c r="BJ512" s="392"/>
      <c r="BK512" s="392"/>
      <c r="BL512" s="392"/>
      <c r="BM512" s="392"/>
      <c r="BN512" s="392"/>
      <c r="BO512" s="392"/>
      <c r="BP512" s="392"/>
      <c r="BQ512" s="392"/>
      <c r="BR512" s="392"/>
      <c r="BS512" s="392"/>
      <c r="BT512" s="392"/>
      <c r="BU512" s="392"/>
      <c r="BV512" s="392"/>
      <c r="BW512" s="393"/>
      <c r="BX512" s="393"/>
      <c r="BY512" s="393"/>
      <c r="BZ512" s="393"/>
      <c r="CA512" s="393"/>
      <c r="CB512" s="393"/>
      <c r="CC512" s="393"/>
      <c r="CD512" s="393"/>
      <c r="CE512" s="393"/>
      <c r="CF512" s="393"/>
      <c r="CG512" s="393"/>
      <c r="CH512" s="393"/>
      <c r="CI512" s="393"/>
      <c r="CJ512" s="393"/>
      <c r="CK512" s="393"/>
      <c r="CL512" s="393"/>
      <c r="CM512" s="393"/>
      <c r="CN512" s="393"/>
      <c r="CO512" s="393"/>
      <c r="CP512" s="393"/>
      <c r="CQ512" s="393"/>
      <c r="CR512" s="393"/>
      <c r="CS512" s="393"/>
      <c r="CT512" s="393"/>
      <c r="CU512" s="393"/>
      <c r="CV512" s="393"/>
      <c r="CW512" s="393"/>
      <c r="CX512" s="393"/>
      <c r="CY512" s="393"/>
      <c r="CZ512" s="393"/>
    </row>
    <row r="513" s="397" customFormat="true" ht="25.15" customHeight="true" x14ac:dyDescent="0.2">
      <c r="C513" s="1166" t="s">
        <v>205</v>
      </c>
      <c r="D513" s="1155"/>
      <c r="E513" s="810">
        <v>5.8131272757523167</v>
      </c>
      <c r="F513" s="811">
        <v>11.626254551504633</v>
      </c>
      <c r="G513" s="812">
        <v>11.626254551504633</v>
      </c>
      <c r="H513" s="1166" t="s">
        <v>421</v>
      </c>
      <c r="I513" s="1155"/>
      <c r="J513" s="802">
        <v>1.1899243523664789E-2</v>
      </c>
      <c r="K513" s="670"/>
      <c r="L513" s="670"/>
      <c r="M513" s="1166" t="s">
        <v>421</v>
      </c>
      <c r="N513" s="1155"/>
      <c r="O513" s="803">
        <v>3.4838313291208891E-3</v>
      </c>
      <c r="P513" s="670"/>
      <c r="Q513" s="670"/>
      <c r="W513" s="390"/>
      <c r="X513" s="390"/>
      <c r="Y513" s="390"/>
      <c r="Z513" s="390"/>
      <c r="AA513" s="390"/>
      <c r="AB513" s="390"/>
      <c r="AC513" s="390"/>
      <c r="AD513" s="390"/>
      <c r="AE513" s="390"/>
      <c r="AF513" s="390"/>
      <c r="AG513" s="390"/>
      <c r="AH513" s="390"/>
      <c r="AI513" s="390"/>
      <c r="AJ513" s="390"/>
      <c r="AK513" s="390"/>
      <c r="AL513" s="390"/>
      <c r="AM513" s="390"/>
      <c r="AN513" s="390"/>
      <c r="AO513" s="390"/>
      <c r="AP513" s="390"/>
      <c r="AQ513" s="390"/>
      <c r="AR513" s="390"/>
      <c r="AS513" s="390"/>
      <c r="AT513" s="390"/>
      <c r="AU513" s="390"/>
      <c r="AV513" s="390"/>
      <c r="AW513" s="390"/>
      <c r="AX513" s="390"/>
      <c r="AY513" s="390"/>
      <c r="AZ513" s="390"/>
      <c r="BA513" s="392"/>
      <c r="BB513" s="469"/>
      <c r="BC513" s="392"/>
      <c r="BD513" s="392"/>
      <c r="BE513" s="392"/>
      <c r="BF513" s="392"/>
      <c r="BG513" s="392"/>
      <c r="BH513" s="392"/>
      <c r="BI513" s="392"/>
      <c r="BJ513" s="392"/>
      <c r="BK513" s="392"/>
      <c r="BL513" s="392"/>
      <c r="BM513" s="392"/>
      <c r="BN513" s="392"/>
      <c r="BO513" s="392"/>
      <c r="BP513" s="392"/>
      <c r="BQ513" s="392"/>
      <c r="BR513" s="392"/>
      <c r="BS513" s="392"/>
      <c r="BT513" s="392"/>
      <c r="BU513" s="392"/>
      <c r="BV513" s="392"/>
      <c r="BW513" s="393"/>
      <c r="BX513" s="393"/>
      <c r="BY513" s="393"/>
      <c r="BZ513" s="393"/>
      <c r="CA513" s="393"/>
      <c r="CB513" s="393"/>
      <c r="CC513" s="393"/>
      <c r="CD513" s="393"/>
      <c r="CE513" s="393"/>
      <c r="CF513" s="393"/>
      <c r="CG513" s="393"/>
      <c r="CH513" s="393"/>
      <c r="CI513" s="393"/>
      <c r="CJ513" s="393"/>
      <c r="CK513" s="393"/>
      <c r="CL513" s="393"/>
      <c r="CM513" s="393"/>
      <c r="CN513" s="393"/>
      <c r="CO513" s="393"/>
      <c r="CP513" s="393"/>
      <c r="CQ513" s="393"/>
      <c r="CR513" s="393"/>
      <c r="CS513" s="393"/>
      <c r="CT513" s="393"/>
      <c r="CU513" s="393"/>
      <c r="CV513" s="393"/>
      <c r="CW513" s="393"/>
      <c r="CX513" s="393"/>
      <c r="CY513" s="393"/>
      <c r="CZ513" s="393"/>
    </row>
    <row r="514" s="397" customFormat="true" ht="25.15" customHeight="true" x14ac:dyDescent="0.2">
      <c r="C514" s="1154"/>
      <c r="D514" s="1155"/>
      <c r="E514" s="671"/>
      <c r="F514" s="671"/>
      <c r="G514" s="671"/>
      <c r="H514" s="1166" t="s">
        <v>403</v>
      </c>
      <c r="I514" s="1155"/>
      <c r="J514" s="802">
        <v>0.15235771192888839</v>
      </c>
      <c r="K514" s="670"/>
      <c r="L514" s="670"/>
      <c r="M514" s="1166" t="s">
        <v>403</v>
      </c>
      <c r="N514" s="1155"/>
      <c r="O514" s="803">
        <v>0.15506759715407423</v>
      </c>
      <c r="P514" s="670"/>
      <c r="Q514" s="670"/>
      <c r="W514" s="390"/>
      <c r="X514" s="390"/>
      <c r="Y514" s="390"/>
      <c r="Z514" s="390"/>
      <c r="AA514" s="390"/>
      <c r="AB514" s="390"/>
      <c r="AC514" s="390"/>
      <c r="AD514" s="390"/>
      <c r="AE514" s="390"/>
      <c r="AF514" s="390"/>
      <c r="AG514" s="390"/>
      <c r="AH514" s="390"/>
      <c r="AI514" s="390"/>
      <c r="AJ514" s="390"/>
      <c r="AK514" s="390"/>
      <c r="AL514" s="390"/>
      <c r="AM514" s="390"/>
      <c r="AN514" s="390"/>
      <c r="AO514" s="390"/>
      <c r="AP514" s="390"/>
      <c r="AQ514" s="390"/>
      <c r="AR514" s="390"/>
      <c r="AS514" s="390"/>
      <c r="AT514" s="390"/>
      <c r="AU514" s="390"/>
      <c r="AV514" s="390"/>
      <c r="AW514" s="390"/>
      <c r="AX514" s="390"/>
      <c r="AY514" s="390"/>
      <c r="AZ514" s="390"/>
      <c r="BA514" s="392"/>
      <c r="BB514" s="469"/>
      <c r="BC514" s="392"/>
      <c r="BD514" s="392"/>
      <c r="BE514" s="392"/>
      <c r="BF514" s="392"/>
      <c r="BG514" s="392"/>
      <c r="BH514" s="392"/>
      <c r="BI514" s="392"/>
      <c r="BJ514" s="392"/>
      <c r="BK514" s="392"/>
      <c r="BL514" s="392"/>
      <c r="BM514" s="392"/>
      <c r="BN514" s="392"/>
      <c r="BO514" s="392"/>
      <c r="BP514" s="392"/>
      <c r="BQ514" s="392"/>
      <c r="BR514" s="392"/>
      <c r="BS514" s="392"/>
      <c r="BT514" s="392"/>
      <c r="BU514" s="392"/>
      <c r="BV514" s="392"/>
      <c r="BW514" s="393"/>
      <c r="BX514" s="393"/>
      <c r="BY514" s="393"/>
      <c r="BZ514" s="393"/>
      <c r="CA514" s="393"/>
      <c r="CB514" s="393"/>
      <c r="CC514" s="393"/>
      <c r="CD514" s="393"/>
      <c r="CE514" s="393"/>
      <c r="CF514" s="393"/>
      <c r="CG514" s="393"/>
      <c r="CH514" s="393"/>
      <c r="CI514" s="393"/>
      <c r="CJ514" s="393"/>
      <c r="CK514" s="393"/>
      <c r="CL514" s="393"/>
      <c r="CM514" s="393"/>
      <c r="CN514" s="393"/>
      <c r="CO514" s="393"/>
      <c r="CP514" s="393"/>
      <c r="CQ514" s="393"/>
      <c r="CR514" s="393"/>
      <c r="CS514" s="393"/>
      <c r="CT514" s="393"/>
      <c r="CU514" s="393"/>
      <c r="CV514" s="393"/>
      <c r="CW514" s="393"/>
      <c r="CX514" s="393"/>
      <c r="CY514" s="393"/>
      <c r="CZ514" s="393"/>
    </row>
    <row r="515" s="397" customFormat="true" ht="25.15" customHeight="true" x14ac:dyDescent="0.2">
      <c r="C515" s="1154"/>
      <c r="D515" s="1155"/>
      <c r="E515" s="670"/>
      <c r="F515" s="670"/>
      <c r="G515" s="670"/>
      <c r="H515" s="1166" t="s">
        <v>399</v>
      </c>
      <c r="I515" s="1155"/>
      <c r="J515" s="805">
        <v>0.28209875189266803</v>
      </c>
      <c r="K515" s="670"/>
      <c r="L515" s="670"/>
      <c r="M515" s="1166" t="s">
        <v>399</v>
      </c>
      <c r="N515" s="1155"/>
      <c r="O515" s="806">
        <v>0.17393122384946749</v>
      </c>
      <c r="P515" s="670"/>
      <c r="Q515" s="670"/>
      <c r="W515" s="390"/>
      <c r="X515" s="390"/>
      <c r="Y515" s="390"/>
      <c r="Z515" s="390"/>
      <c r="AA515" s="390"/>
      <c r="AB515" s="390"/>
      <c r="AC515" s="390"/>
      <c r="AD515" s="390"/>
      <c r="AE515" s="390"/>
      <c r="AF515" s="390"/>
      <c r="AG515" s="390"/>
      <c r="AH515" s="390"/>
      <c r="AI515" s="390"/>
      <c r="AJ515" s="390"/>
      <c r="AK515" s="390"/>
      <c r="AL515" s="390"/>
      <c r="AM515" s="390"/>
      <c r="AN515" s="390"/>
      <c r="AO515" s="390"/>
      <c r="AP515" s="390"/>
      <c r="AQ515" s="390"/>
      <c r="AR515" s="390"/>
      <c r="AS515" s="390"/>
      <c r="AT515" s="390"/>
      <c r="AU515" s="390"/>
      <c r="AV515" s="390"/>
      <c r="AW515" s="390"/>
      <c r="AX515" s="390"/>
      <c r="AY515" s="390"/>
      <c r="AZ515" s="390"/>
      <c r="BA515" s="392"/>
      <c r="BB515" s="469"/>
      <c r="BC515" s="392"/>
      <c r="BD515" s="392"/>
      <c r="BE515" s="392"/>
      <c r="BF515" s="392"/>
      <c r="BG515" s="392"/>
      <c r="BH515" s="392"/>
      <c r="BI515" s="392"/>
      <c r="BJ515" s="392"/>
      <c r="BK515" s="392"/>
      <c r="BL515" s="392"/>
      <c r="BM515" s="392"/>
      <c r="BN515" s="392"/>
      <c r="BO515" s="392"/>
      <c r="BP515" s="392"/>
      <c r="BQ515" s="392"/>
      <c r="BR515" s="392"/>
      <c r="BS515" s="392"/>
      <c r="BT515" s="392"/>
      <c r="BU515" s="392"/>
      <c r="BV515" s="392"/>
      <c r="BW515" s="393"/>
      <c r="BX515" s="393"/>
      <c r="BY515" s="393"/>
      <c r="BZ515" s="393"/>
      <c r="CA515" s="393"/>
      <c r="CB515" s="393"/>
      <c r="CC515" s="393"/>
      <c r="CD515" s="393"/>
      <c r="CE515" s="393"/>
      <c r="CF515" s="393"/>
      <c r="CG515" s="393"/>
      <c r="CH515" s="393"/>
      <c r="CI515" s="393"/>
      <c r="CJ515" s="393"/>
      <c r="CK515" s="393"/>
      <c r="CL515" s="393"/>
      <c r="CM515" s="393"/>
      <c r="CN515" s="393"/>
      <c r="CO515" s="393"/>
      <c r="CP515" s="393"/>
      <c r="CQ515" s="393"/>
      <c r="CR515" s="393"/>
      <c r="CS515" s="393"/>
      <c r="CT515" s="393"/>
      <c r="CU515" s="393"/>
      <c r="CV515" s="393"/>
      <c r="CW515" s="393"/>
      <c r="CX515" s="393"/>
      <c r="CY515" s="393"/>
      <c r="CZ515" s="393"/>
    </row>
    <row r="516" s="397" customFormat="true" ht="25.15" customHeight="true" x14ac:dyDescent="0.2">
      <c r="C516" s="1167" t="s">
        <v>263</v>
      </c>
      <c r="D516" s="1155"/>
      <c r="E516" s="1155"/>
      <c r="F516" s="670"/>
      <c r="G516" s="670"/>
      <c r="H516" s="1154"/>
      <c r="I516" s="1155"/>
      <c r="J516" s="671"/>
      <c r="K516" s="670"/>
      <c r="L516" s="670"/>
      <c r="M516" s="1154"/>
      <c r="N516" s="1155"/>
      <c r="O516" s="671"/>
      <c r="P516" s="670"/>
      <c r="Q516" s="670"/>
      <c r="W516" s="390"/>
      <c r="X516" s="390"/>
      <c r="Y516" s="390"/>
      <c r="Z516" s="390"/>
      <c r="AA516" s="390"/>
      <c r="AB516" s="390"/>
      <c r="AC516" s="390"/>
      <c r="AD516" s="390"/>
      <c r="AE516" s="390"/>
      <c r="AF516" s="390"/>
      <c r="AG516" s="390"/>
      <c r="AH516" s="390"/>
      <c r="AI516" s="390"/>
      <c r="AJ516" s="390"/>
      <c r="AK516" s="390"/>
      <c r="AL516" s="390"/>
      <c r="AM516" s="390"/>
      <c r="AN516" s="390"/>
      <c r="AO516" s="390"/>
      <c r="AP516" s="390"/>
      <c r="AQ516" s="390"/>
      <c r="AR516" s="390"/>
      <c r="AS516" s="390"/>
      <c r="AT516" s="390"/>
      <c r="AU516" s="390"/>
      <c r="AV516" s="390"/>
      <c r="AW516" s="390"/>
      <c r="AX516" s="390"/>
      <c r="AY516" s="390"/>
      <c r="AZ516" s="390"/>
      <c r="BA516" s="392"/>
      <c r="BB516" s="469"/>
      <c r="BC516" s="392"/>
      <c r="BD516" s="392"/>
      <c r="BE516" s="392"/>
      <c r="BF516" s="392"/>
      <c r="BG516" s="392"/>
      <c r="BH516" s="392"/>
      <c r="BI516" s="392"/>
      <c r="BJ516" s="392"/>
      <c r="BK516" s="392"/>
      <c r="BL516" s="392"/>
      <c r="BM516" s="392"/>
      <c r="BN516" s="392"/>
      <c r="BO516" s="392"/>
      <c r="BP516" s="392"/>
      <c r="BQ516" s="392"/>
      <c r="BR516" s="392"/>
      <c r="BS516" s="392"/>
      <c r="BT516" s="392"/>
      <c r="BU516" s="392"/>
      <c r="BV516" s="392"/>
      <c r="BW516" s="393"/>
      <c r="BX516" s="393"/>
      <c r="BY516" s="393"/>
      <c r="BZ516" s="393"/>
      <c r="CA516" s="393"/>
      <c r="CB516" s="393"/>
      <c r="CC516" s="393"/>
      <c r="CD516" s="393"/>
      <c r="CE516" s="393"/>
      <c r="CF516" s="393"/>
      <c r="CG516" s="393"/>
      <c r="CH516" s="393"/>
      <c r="CI516" s="393"/>
      <c r="CJ516" s="393"/>
      <c r="CK516" s="393"/>
      <c r="CL516" s="393"/>
      <c r="CM516" s="393"/>
      <c r="CN516" s="393"/>
      <c r="CO516" s="393"/>
      <c r="CP516" s="393"/>
      <c r="CQ516" s="393"/>
      <c r="CR516" s="393"/>
      <c r="CS516" s="393"/>
      <c r="CT516" s="393"/>
      <c r="CU516" s="393"/>
      <c r="CV516" s="393"/>
      <c r="CW516" s="393"/>
      <c r="CX516" s="393"/>
      <c r="CY516" s="393"/>
      <c r="CZ516" s="393"/>
    </row>
    <row r="517" s="397" customFormat="true" ht="25.15" customHeight="true" x14ac:dyDescent="0.2">
      <c r="C517" s="1154"/>
      <c r="D517" s="1155"/>
      <c r="E517" s="789" t="s">
        <v>204</v>
      </c>
      <c r="F517" s="670"/>
      <c r="G517" s="670"/>
      <c r="H517" s="1154"/>
      <c r="I517" s="1155"/>
      <c r="J517" s="670"/>
      <c r="K517" s="670"/>
      <c r="L517" s="670"/>
      <c r="M517" s="1154"/>
      <c r="N517" s="1155"/>
      <c r="O517" s="670"/>
      <c r="P517" s="670"/>
      <c r="Q517" s="670"/>
      <c r="W517" s="390"/>
      <c r="X517" s="390"/>
      <c r="Y517" s="390"/>
      <c r="Z517" s="390"/>
      <c r="AA517" s="390"/>
      <c r="AB517" s="390"/>
      <c r="AC517" s="390"/>
      <c r="AD517" s="390"/>
      <c r="AE517" s="390"/>
      <c r="AF517" s="390"/>
      <c r="AG517" s="390"/>
      <c r="AH517" s="390"/>
      <c r="AI517" s="390"/>
      <c r="AJ517" s="390"/>
      <c r="AK517" s="390"/>
      <c r="AL517" s="390"/>
      <c r="AM517" s="390"/>
      <c r="AN517" s="390"/>
      <c r="AO517" s="390"/>
      <c r="AP517" s="390"/>
      <c r="AQ517" s="390"/>
      <c r="AR517" s="390"/>
      <c r="AS517" s="390"/>
      <c r="AT517" s="390"/>
      <c r="AU517" s="390"/>
      <c r="AV517" s="390"/>
      <c r="AW517" s="390"/>
      <c r="AX517" s="390"/>
      <c r="AY517" s="390"/>
      <c r="AZ517" s="390"/>
      <c r="BA517" s="392"/>
      <c r="BB517" s="469"/>
      <c r="BC517" s="392"/>
      <c r="BD517" s="392"/>
      <c r="BE517" s="392"/>
      <c r="BF517" s="392"/>
      <c r="BG517" s="392"/>
      <c r="BH517" s="392"/>
      <c r="BI517" s="392"/>
      <c r="BJ517" s="392"/>
      <c r="BK517" s="392"/>
      <c r="BL517" s="392"/>
      <c r="BM517" s="392"/>
      <c r="BN517" s="392"/>
      <c r="BO517" s="392"/>
      <c r="BP517" s="392"/>
      <c r="BQ517" s="392"/>
      <c r="BR517" s="392"/>
      <c r="BS517" s="392"/>
      <c r="BT517" s="392"/>
      <c r="BU517" s="392"/>
      <c r="BV517" s="392"/>
      <c r="BW517" s="393"/>
      <c r="BX517" s="393"/>
      <c r="BY517" s="393"/>
      <c r="BZ517" s="393"/>
      <c r="CA517" s="393"/>
      <c r="CB517" s="393"/>
      <c r="CC517" s="393"/>
      <c r="CD517" s="393"/>
      <c r="CE517" s="393"/>
      <c r="CF517" s="393"/>
      <c r="CG517" s="393"/>
      <c r="CH517" s="393"/>
      <c r="CI517" s="393"/>
      <c r="CJ517" s="393"/>
      <c r="CK517" s="393"/>
      <c r="CL517" s="393"/>
      <c r="CM517" s="393"/>
      <c r="CN517" s="393"/>
      <c r="CO517" s="393"/>
      <c r="CP517" s="393"/>
      <c r="CQ517" s="393"/>
      <c r="CR517" s="393"/>
      <c r="CS517" s="393"/>
      <c r="CT517" s="393"/>
      <c r="CU517" s="393"/>
      <c r="CV517" s="393"/>
      <c r="CW517" s="393"/>
      <c r="CX517" s="393"/>
      <c r="CY517" s="393"/>
      <c r="CZ517" s="393"/>
    </row>
    <row r="518" s="397" customFormat="true" ht="25.15" customHeight="true" x14ac:dyDescent="0.2">
      <c r="C518" s="1155"/>
      <c r="D518" s="1155"/>
      <c r="E518" s="813" t="s">
        <v>205</v>
      </c>
      <c r="F518" s="670"/>
      <c r="G518" s="670"/>
      <c r="H518" s="1167" t="s">
        <v>259</v>
      </c>
      <c r="I518" s="1155"/>
      <c r="J518" s="1155"/>
      <c r="K518" s="1155"/>
      <c r="L518" s="1155"/>
      <c r="M518" s="1167" t="s">
        <v>259</v>
      </c>
      <c r="N518" s="1155"/>
      <c r="O518" s="1155"/>
      <c r="P518" s="1155"/>
      <c r="Q518" s="1155"/>
      <c r="W518" s="390"/>
      <c r="X518" s="390"/>
      <c r="Y518" s="390"/>
      <c r="Z518" s="390"/>
      <c r="AA518" s="390"/>
      <c r="AB518" s="390"/>
      <c r="AC518" s="390"/>
      <c r="AD518" s="390"/>
      <c r="AE518" s="390"/>
      <c r="AF518" s="390"/>
      <c r="AG518" s="390"/>
      <c r="AH518" s="390"/>
      <c r="AI518" s="390"/>
      <c r="AJ518" s="390"/>
      <c r="AK518" s="390"/>
      <c r="AL518" s="390"/>
      <c r="AM518" s="390"/>
      <c r="AN518" s="390"/>
      <c r="AO518" s="390"/>
      <c r="AP518" s="390"/>
      <c r="AQ518" s="390"/>
      <c r="AR518" s="390"/>
      <c r="AS518" s="390"/>
      <c r="AT518" s="390"/>
      <c r="AU518" s="390"/>
      <c r="AV518" s="390"/>
      <c r="AW518" s="390"/>
      <c r="AX518" s="390"/>
      <c r="AY518" s="390"/>
      <c r="AZ518" s="390"/>
      <c r="BA518" s="392"/>
      <c r="BB518" s="469"/>
      <c r="BC518" s="392"/>
      <c r="BD518" s="392"/>
      <c r="BE518" s="392"/>
      <c r="BF518" s="392"/>
      <c r="BG518" s="392"/>
      <c r="BH518" s="392"/>
      <c r="BI518" s="392"/>
      <c r="BJ518" s="392"/>
      <c r="BK518" s="392"/>
      <c r="BL518" s="392"/>
      <c r="BM518" s="392"/>
      <c r="BN518" s="392"/>
      <c r="BO518" s="392"/>
      <c r="BP518" s="392"/>
      <c r="BQ518" s="392"/>
      <c r="BR518" s="392"/>
      <c r="BS518" s="392"/>
      <c r="BT518" s="392"/>
      <c r="BU518" s="392"/>
      <c r="BV518" s="392"/>
      <c r="BW518" s="393"/>
      <c r="BX518" s="393"/>
      <c r="BY518" s="393"/>
      <c r="BZ518" s="393"/>
      <c r="CA518" s="393"/>
      <c r="CB518" s="393"/>
      <c r="CC518" s="393"/>
      <c r="CD518" s="393"/>
      <c r="CE518" s="393"/>
      <c r="CF518" s="393"/>
      <c r="CG518" s="393"/>
      <c r="CH518" s="393"/>
      <c r="CI518" s="393"/>
      <c r="CJ518" s="393"/>
      <c r="CK518" s="393"/>
      <c r="CL518" s="393"/>
      <c r="CM518" s="393"/>
      <c r="CN518" s="393"/>
      <c r="CO518" s="393"/>
      <c r="CP518" s="393"/>
      <c r="CQ518" s="393"/>
      <c r="CR518" s="393"/>
      <c r="CS518" s="393"/>
      <c r="CT518" s="393"/>
      <c r="CU518" s="393"/>
      <c r="CV518" s="393"/>
      <c r="CW518" s="393"/>
      <c r="CX518" s="393"/>
      <c r="CY518" s="393"/>
      <c r="CZ518" s="393"/>
    </row>
    <row r="519" s="397" customFormat="true" ht="25.15" customHeight="true" x14ac:dyDescent="0.2">
      <c r="C519" s="1166" t="s">
        <v>343</v>
      </c>
      <c r="D519" s="1155"/>
      <c r="E519" s="798">
        <v>-3.1972389711403586E-2</v>
      </c>
      <c r="F519" s="670"/>
      <c r="G519" s="670"/>
      <c r="H519" s="1161" t="s">
        <v>204</v>
      </c>
      <c r="I519" s="1155"/>
      <c r="J519" s="1161" t="s">
        <v>260</v>
      </c>
      <c r="K519" s="1162"/>
      <c r="L519" s="1163"/>
      <c r="M519" s="1161" t="s">
        <v>204</v>
      </c>
      <c r="N519" s="1155"/>
      <c r="O519" s="1161" t="s">
        <v>260</v>
      </c>
      <c r="P519" s="1162"/>
      <c r="Q519" s="1163"/>
      <c r="W519" s="390"/>
      <c r="X519" s="390"/>
      <c r="Y519" s="390"/>
      <c r="Z519" s="390"/>
      <c r="AA519" s="390"/>
      <c r="AB519" s="390"/>
      <c r="AC519" s="390"/>
      <c r="AD519" s="390"/>
      <c r="AE519" s="390"/>
      <c r="AF519" s="390"/>
      <c r="AG519" s="390"/>
      <c r="AH519" s="390"/>
      <c r="AI519" s="390"/>
      <c r="AJ519" s="390"/>
      <c r="AK519" s="390"/>
      <c r="AL519" s="390"/>
      <c r="AM519" s="390"/>
      <c r="AN519" s="390"/>
      <c r="AO519" s="390"/>
      <c r="AP519" s="390"/>
      <c r="AQ519" s="390"/>
      <c r="AR519" s="390"/>
      <c r="AS519" s="390"/>
      <c r="AT519" s="390"/>
      <c r="AU519" s="390"/>
      <c r="AV519" s="390"/>
      <c r="AW519" s="390"/>
      <c r="AX519" s="390"/>
      <c r="AY519" s="390"/>
      <c r="AZ519" s="390"/>
      <c r="BA519" s="392"/>
      <c r="BB519" s="469"/>
      <c r="BC519" s="392"/>
      <c r="BD519" s="392"/>
      <c r="BE519" s="392"/>
      <c r="BF519" s="392"/>
      <c r="BG519" s="392"/>
      <c r="BH519" s="392"/>
      <c r="BI519" s="392"/>
      <c r="BJ519" s="392"/>
      <c r="BK519" s="392"/>
      <c r="BL519" s="392"/>
      <c r="BM519" s="392"/>
      <c r="BN519" s="392"/>
      <c r="BO519" s="392"/>
      <c r="BP519" s="392"/>
      <c r="BQ519" s="392"/>
      <c r="BR519" s="392"/>
      <c r="BS519" s="392"/>
      <c r="BT519" s="392"/>
      <c r="BU519" s="392"/>
      <c r="BV519" s="392"/>
      <c r="BW519" s="393"/>
      <c r="BX519" s="393"/>
      <c r="BY519" s="393"/>
      <c r="BZ519" s="393"/>
      <c r="CA519" s="393"/>
      <c r="CB519" s="393"/>
      <c r="CC519" s="393"/>
      <c r="CD519" s="393"/>
      <c r="CE519" s="393"/>
      <c r="CF519" s="393"/>
      <c r="CG519" s="393"/>
      <c r="CH519" s="393"/>
      <c r="CI519" s="393"/>
      <c r="CJ519" s="393"/>
      <c r="CK519" s="393"/>
      <c r="CL519" s="393"/>
      <c r="CM519" s="393"/>
      <c r="CN519" s="393"/>
      <c r="CO519" s="393"/>
      <c r="CP519" s="393"/>
      <c r="CQ519" s="393"/>
      <c r="CR519" s="393"/>
      <c r="CS519" s="393"/>
      <c r="CT519" s="393"/>
      <c r="CU519" s="393"/>
      <c r="CV519" s="393"/>
      <c r="CW519" s="393"/>
      <c r="CX519" s="393"/>
      <c r="CY519" s="393"/>
      <c r="CZ519" s="393"/>
    </row>
    <row r="520" s="397" customFormat="true" ht="25.15" customHeight="true" x14ac:dyDescent="0.2">
      <c r="C520" s="1166" t="s">
        <v>349</v>
      </c>
      <c r="D520" s="1155"/>
      <c r="E520" s="801">
        <v>-1.6920171131201596E-2</v>
      </c>
      <c r="F520" s="670"/>
      <c r="G520" s="670"/>
      <c r="H520" s="1155"/>
      <c r="I520" s="1155"/>
      <c r="J520" s="790" t="s">
        <v>186</v>
      </c>
      <c r="K520" s="791" t="s">
        <v>261</v>
      </c>
      <c r="L520" s="792" t="s">
        <v>262</v>
      </c>
      <c r="M520" s="1155"/>
      <c r="N520" s="1155"/>
      <c r="O520" s="793" t="s">
        <v>186</v>
      </c>
      <c r="P520" s="794" t="s">
        <v>261</v>
      </c>
      <c r="Q520" s="795" t="s">
        <v>262</v>
      </c>
      <c r="W520" s="390"/>
      <c r="X520" s="390"/>
      <c r="Y520" s="390"/>
      <c r="Z520" s="390"/>
      <c r="AA520" s="390"/>
      <c r="AB520" s="390"/>
      <c r="AC520" s="390"/>
      <c r="AD520" s="390"/>
      <c r="AE520" s="390"/>
      <c r="AF520" s="390"/>
      <c r="AG520" s="390"/>
      <c r="AH520" s="390"/>
      <c r="AI520" s="390"/>
      <c r="AJ520" s="390"/>
      <c r="AK520" s="390"/>
      <c r="AL520" s="390"/>
      <c r="AM520" s="390"/>
      <c r="AN520" s="390"/>
      <c r="AO520" s="390"/>
      <c r="AP520" s="390"/>
      <c r="AQ520" s="390"/>
      <c r="AR520" s="390"/>
      <c r="AS520" s="390"/>
      <c r="AT520" s="390"/>
      <c r="AU520" s="390"/>
      <c r="AV520" s="390"/>
      <c r="AW520" s="390"/>
      <c r="AX520" s="390"/>
      <c r="AY520" s="390"/>
      <c r="AZ520" s="390"/>
      <c r="BA520" s="392"/>
      <c r="BB520" s="469"/>
      <c r="BC520" s="392"/>
      <c r="BD520" s="392"/>
      <c r="BE520" s="392"/>
      <c r="BF520" s="392"/>
      <c r="BG520" s="392"/>
      <c r="BH520" s="392"/>
      <c r="BI520" s="392"/>
      <c r="BJ520" s="392"/>
      <c r="BK520" s="392"/>
      <c r="BL520" s="392"/>
      <c r="BM520" s="392"/>
      <c r="BN520" s="392"/>
      <c r="BO520" s="392"/>
      <c r="BP520" s="392"/>
      <c r="BQ520" s="392"/>
      <c r="BR520" s="392"/>
      <c r="BS520" s="392"/>
      <c r="BT520" s="392"/>
      <c r="BU520" s="392"/>
      <c r="BV520" s="392"/>
      <c r="BW520" s="393"/>
      <c r="BX520" s="393"/>
      <c r="BY520" s="393"/>
      <c r="BZ520" s="393"/>
      <c r="CA520" s="393"/>
      <c r="CB520" s="393"/>
      <c r="CC520" s="393"/>
      <c r="CD520" s="393"/>
      <c r="CE520" s="393"/>
      <c r="CF520" s="393"/>
      <c r="CG520" s="393"/>
      <c r="CH520" s="393"/>
      <c r="CI520" s="393"/>
      <c r="CJ520" s="393"/>
      <c r="CK520" s="393"/>
      <c r="CL520" s="393"/>
      <c r="CM520" s="393"/>
      <c r="CN520" s="393"/>
      <c r="CO520" s="393"/>
      <c r="CP520" s="393"/>
      <c r="CQ520" s="393"/>
      <c r="CR520" s="393"/>
      <c r="CS520" s="393"/>
      <c r="CT520" s="393"/>
      <c r="CU520" s="393"/>
      <c r="CV520" s="393"/>
      <c r="CW520" s="393"/>
      <c r="CX520" s="393"/>
      <c r="CY520" s="393"/>
      <c r="CZ520" s="393"/>
    </row>
    <row r="521" s="397" customFormat="true" ht="25.15" customHeight="true" x14ac:dyDescent="0.2">
      <c r="C521" s="1166" t="s">
        <v>327</v>
      </c>
      <c r="D521" s="1155"/>
      <c r="E521" s="801">
        <v>-1.0821897722362344E-2</v>
      </c>
      <c r="F521" s="670"/>
      <c r="G521" s="670"/>
      <c r="H521" s="1166" t="s">
        <v>205</v>
      </c>
      <c r="I521" s="1155"/>
      <c r="J521" s="814">
        <v>5.865100209724357</v>
      </c>
      <c r="K521" s="815">
        <v>10.861296684674736</v>
      </c>
      <c r="L521" s="816">
        <v>10.861296684674736</v>
      </c>
      <c r="M521" s="1166" t="s">
        <v>205</v>
      </c>
      <c r="N521" s="1155"/>
      <c r="O521" s="817">
        <v>5.4995677009652795</v>
      </c>
      <c r="P521" s="818">
        <v>10.184384631417185</v>
      </c>
      <c r="Q521" s="819">
        <v>10.184384631417185</v>
      </c>
      <c r="W521" s="390"/>
      <c r="X521" s="390"/>
      <c r="Y521" s="390"/>
      <c r="Z521" s="390"/>
      <c r="AA521" s="390"/>
      <c r="AB521" s="390"/>
      <c r="AC521" s="390"/>
      <c r="AD521" s="390"/>
      <c r="AE521" s="390"/>
      <c r="AF521" s="390"/>
      <c r="AG521" s="390"/>
      <c r="AH521" s="390"/>
      <c r="AI521" s="390"/>
      <c r="AJ521" s="390"/>
      <c r="AK521" s="390"/>
      <c r="AL521" s="390"/>
      <c r="AM521" s="390"/>
      <c r="AN521" s="390"/>
      <c r="AO521" s="390"/>
      <c r="AP521" s="390"/>
      <c r="AQ521" s="390"/>
      <c r="AR521" s="390"/>
      <c r="AS521" s="390"/>
      <c r="AT521" s="390"/>
      <c r="AU521" s="390"/>
      <c r="AV521" s="390"/>
      <c r="AW521" s="390"/>
      <c r="AX521" s="390"/>
      <c r="AY521" s="390"/>
      <c r="AZ521" s="390"/>
      <c r="BA521" s="392"/>
      <c r="BB521" s="469"/>
      <c r="BC521" s="392"/>
      <c r="BD521" s="392"/>
      <c r="BE521" s="392"/>
      <c r="BF521" s="392"/>
      <c r="BG521" s="392"/>
      <c r="BH521" s="392"/>
      <c r="BI521" s="392"/>
      <c r="BJ521" s="392"/>
      <c r="BK521" s="392"/>
      <c r="BL521" s="392"/>
      <c r="BM521" s="392"/>
      <c r="BN521" s="392"/>
      <c r="BO521" s="392"/>
      <c r="BP521" s="392"/>
      <c r="BQ521" s="392"/>
      <c r="BR521" s="392"/>
      <c r="BS521" s="392"/>
      <c r="BT521" s="392"/>
      <c r="BU521" s="392"/>
      <c r="BV521" s="392"/>
      <c r="BW521" s="393"/>
      <c r="BX521" s="393"/>
      <c r="BY521" s="393"/>
      <c r="BZ521" s="393"/>
      <c r="CA521" s="393"/>
      <c r="CB521" s="393"/>
      <c r="CC521" s="393"/>
      <c r="CD521" s="393"/>
      <c r="CE521" s="393"/>
      <c r="CF521" s="393"/>
      <c r="CG521" s="393"/>
      <c r="CH521" s="393"/>
      <c r="CI521" s="393"/>
      <c r="CJ521" s="393"/>
      <c r="CK521" s="393"/>
      <c r="CL521" s="393"/>
      <c r="CM521" s="393"/>
      <c r="CN521" s="393"/>
      <c r="CO521" s="393"/>
      <c r="CP521" s="393"/>
      <c r="CQ521" s="393"/>
      <c r="CR521" s="393"/>
      <c r="CS521" s="393"/>
      <c r="CT521" s="393"/>
      <c r="CU521" s="393"/>
      <c r="CV521" s="393"/>
      <c r="CW521" s="393"/>
      <c r="CX521" s="393"/>
      <c r="CY521" s="393"/>
      <c r="CZ521" s="393"/>
    </row>
    <row r="522" s="397" customFormat="true" ht="25.15" customHeight="true" x14ac:dyDescent="0.2">
      <c r="C522" s="1166" t="s">
        <v>411</v>
      </c>
      <c r="D522" s="1155"/>
      <c r="E522" s="801">
        <v>-2.5234919266255866E-2</v>
      </c>
      <c r="F522" s="670"/>
      <c r="G522" s="670"/>
      <c r="H522" s="1154"/>
      <c r="I522" s="1155"/>
      <c r="J522" s="671"/>
      <c r="K522" s="671"/>
      <c r="L522" s="671"/>
      <c r="M522" s="1154"/>
      <c r="N522" s="1155"/>
      <c r="O522" s="671"/>
      <c r="P522" s="671"/>
      <c r="Q522" s="671"/>
      <c r="W522" s="390"/>
      <c r="X522" s="390"/>
      <c r="Y522" s="390"/>
      <c r="Z522" s="390"/>
      <c r="AA522" s="390"/>
      <c r="AB522" s="390"/>
      <c r="AC522" s="390"/>
      <c r="AD522" s="390"/>
      <c r="AE522" s="390"/>
      <c r="AF522" s="390"/>
      <c r="AG522" s="390"/>
      <c r="AH522" s="390"/>
      <c r="AI522" s="390"/>
      <c r="AJ522" s="390"/>
      <c r="AK522" s="390"/>
      <c r="AL522" s="390"/>
      <c r="AM522" s="390"/>
      <c r="AN522" s="390"/>
      <c r="AO522" s="390"/>
      <c r="AP522" s="390"/>
      <c r="AQ522" s="390"/>
      <c r="AR522" s="390"/>
      <c r="AS522" s="390"/>
      <c r="AT522" s="390"/>
      <c r="AU522" s="390"/>
      <c r="AV522" s="390"/>
      <c r="AW522" s="390"/>
      <c r="AX522" s="390"/>
      <c r="AY522" s="390"/>
      <c r="AZ522" s="390"/>
      <c r="BA522" s="392"/>
      <c r="BB522" s="469"/>
      <c r="BC522" s="392"/>
      <c r="BD522" s="392"/>
      <c r="BE522" s="392"/>
      <c r="BF522" s="392"/>
      <c r="BG522" s="392"/>
      <c r="BH522" s="392"/>
      <c r="BI522" s="392"/>
      <c r="BJ522" s="392"/>
      <c r="BK522" s="392"/>
      <c r="BL522" s="392"/>
      <c r="BM522" s="392"/>
      <c r="BN522" s="392"/>
      <c r="BO522" s="392"/>
      <c r="BP522" s="392"/>
      <c r="BQ522" s="392"/>
      <c r="BR522" s="392"/>
      <c r="BS522" s="392"/>
      <c r="BT522" s="392"/>
      <c r="BU522" s="392"/>
      <c r="BV522" s="392"/>
      <c r="BW522" s="393"/>
      <c r="BX522" s="393"/>
      <c r="BY522" s="393"/>
      <c r="BZ522" s="393"/>
      <c r="CA522" s="393"/>
      <c r="CB522" s="393"/>
      <c r="CC522" s="393"/>
      <c r="CD522" s="393"/>
      <c r="CE522" s="393"/>
      <c r="CF522" s="393"/>
      <c r="CG522" s="393"/>
      <c r="CH522" s="393"/>
      <c r="CI522" s="393"/>
      <c r="CJ522" s="393"/>
      <c r="CK522" s="393"/>
      <c r="CL522" s="393"/>
      <c r="CM522" s="393"/>
      <c r="CN522" s="393"/>
      <c r="CO522" s="393"/>
      <c r="CP522" s="393"/>
      <c r="CQ522" s="393"/>
      <c r="CR522" s="393"/>
      <c r="CS522" s="393"/>
      <c r="CT522" s="393"/>
      <c r="CU522" s="393"/>
      <c r="CV522" s="393"/>
      <c r="CW522" s="393"/>
      <c r="CX522" s="393"/>
      <c r="CY522" s="393"/>
      <c r="CZ522" s="393"/>
    </row>
    <row r="523" s="397" customFormat="true" ht="25.15" customHeight="true" x14ac:dyDescent="0.2">
      <c r="C523" s="1166" t="s">
        <v>348</v>
      </c>
      <c r="D523" s="1155"/>
      <c r="E523" s="801">
        <v>-7.4512964928147421E-2</v>
      </c>
      <c r="F523" s="670"/>
      <c r="G523" s="670"/>
      <c r="H523" s="1154"/>
      <c r="I523" s="1155"/>
      <c r="J523" s="670"/>
      <c r="K523" s="670"/>
      <c r="L523" s="670"/>
      <c r="M523" s="1154"/>
      <c r="N523" s="1155"/>
      <c r="O523" s="670"/>
      <c r="P523" s="670"/>
      <c r="Q523" s="670"/>
      <c r="W523" s="390"/>
      <c r="X523" s="390"/>
      <c r="Y523" s="390"/>
      <c r="Z523" s="390"/>
      <c r="AA523" s="390"/>
      <c r="AB523" s="390"/>
      <c r="AC523" s="390"/>
      <c r="AD523" s="390"/>
      <c r="AE523" s="390"/>
      <c r="AF523" s="390"/>
      <c r="AG523" s="390"/>
      <c r="AH523" s="390"/>
      <c r="AI523" s="390"/>
      <c r="AJ523" s="390"/>
      <c r="AK523" s="390"/>
      <c r="AL523" s="390"/>
      <c r="AM523" s="390"/>
      <c r="AN523" s="390"/>
      <c r="AO523" s="390"/>
      <c r="AP523" s="390"/>
      <c r="AQ523" s="390"/>
      <c r="AR523" s="390"/>
      <c r="AS523" s="390"/>
      <c r="AT523" s="390"/>
      <c r="AU523" s="390"/>
      <c r="AV523" s="390"/>
      <c r="AW523" s="390"/>
      <c r="AX523" s="390"/>
      <c r="AY523" s="390"/>
      <c r="AZ523" s="390"/>
      <c r="BA523" s="392"/>
      <c r="BB523" s="469"/>
      <c r="BC523" s="392"/>
      <c r="BD523" s="392"/>
      <c r="BE523" s="392"/>
      <c r="BF523" s="392"/>
      <c r="BG523" s="392"/>
      <c r="BH523" s="392"/>
      <c r="BI523" s="392"/>
      <c r="BJ523" s="392"/>
      <c r="BK523" s="392"/>
      <c r="BL523" s="392"/>
      <c r="BM523" s="392"/>
      <c r="BN523" s="392"/>
      <c r="BO523" s="392"/>
      <c r="BP523" s="392"/>
      <c r="BQ523" s="392"/>
      <c r="BR523" s="392"/>
      <c r="BS523" s="392"/>
      <c r="BT523" s="392"/>
      <c r="BU523" s="392"/>
      <c r="BV523" s="392"/>
      <c r="BW523" s="393"/>
      <c r="BX523" s="393"/>
      <c r="BY523" s="393"/>
      <c r="BZ523" s="393"/>
      <c r="CA523" s="393"/>
      <c r="CB523" s="393"/>
      <c r="CC523" s="393"/>
      <c r="CD523" s="393"/>
      <c r="CE523" s="393"/>
      <c r="CF523" s="393"/>
      <c r="CG523" s="393"/>
      <c r="CH523" s="393"/>
      <c r="CI523" s="393"/>
      <c r="CJ523" s="393"/>
      <c r="CK523" s="393"/>
      <c r="CL523" s="393"/>
      <c r="CM523" s="393"/>
      <c r="CN523" s="393"/>
      <c r="CO523" s="393"/>
      <c r="CP523" s="393"/>
      <c r="CQ523" s="393"/>
      <c r="CR523" s="393"/>
      <c r="CS523" s="393"/>
      <c r="CT523" s="393"/>
      <c r="CU523" s="393"/>
      <c r="CV523" s="393"/>
      <c r="CW523" s="393"/>
      <c r="CX523" s="393"/>
      <c r="CY523" s="393"/>
      <c r="CZ523" s="393"/>
    </row>
    <row r="524" s="397" customFormat="true" ht="25.15" customHeight="true" x14ac:dyDescent="0.2">
      <c r="C524" s="1166" t="s">
        <v>361</v>
      </c>
      <c r="D524" s="1155"/>
      <c r="E524" s="801">
        <v>-5.1254507705938319E-3</v>
      </c>
      <c r="F524" s="670"/>
      <c r="G524" s="670"/>
      <c r="H524" s="1167" t="s">
        <v>263</v>
      </c>
      <c r="I524" s="1155"/>
      <c r="J524" s="1155"/>
      <c r="K524" s="670"/>
      <c r="L524" s="670"/>
      <c r="M524" s="1167" t="s">
        <v>263</v>
      </c>
      <c r="N524" s="1155"/>
      <c r="O524" s="1155"/>
      <c r="P524" s="670"/>
      <c r="Q524" s="670"/>
      <c r="W524" s="390"/>
      <c r="X524" s="390"/>
      <c r="Y524" s="390"/>
      <c r="Z524" s="390"/>
      <c r="AA524" s="390"/>
      <c r="AB524" s="390"/>
      <c r="AC524" s="390"/>
      <c r="AD524" s="390"/>
      <c r="AE524" s="390"/>
      <c r="AF524" s="390"/>
      <c r="AG524" s="390"/>
      <c r="AH524" s="390"/>
      <c r="AI524" s="390"/>
      <c r="AJ524" s="390"/>
      <c r="AK524" s="390"/>
      <c r="AL524" s="390"/>
      <c r="AM524" s="390"/>
      <c r="AN524" s="390"/>
      <c r="AO524" s="390"/>
      <c r="AP524" s="390"/>
      <c r="AQ524" s="390"/>
      <c r="AR524" s="390"/>
      <c r="AS524" s="390"/>
      <c r="AT524" s="390"/>
      <c r="AU524" s="390"/>
      <c r="AV524" s="390"/>
      <c r="AW524" s="390"/>
      <c r="AX524" s="390"/>
      <c r="AY524" s="390"/>
      <c r="AZ524" s="390"/>
      <c r="BA524" s="392"/>
      <c r="BB524" s="469"/>
      <c r="BC524" s="392"/>
      <c r="BD524" s="392"/>
      <c r="BE524" s="392"/>
      <c r="BF524" s="392"/>
      <c r="BG524" s="392"/>
      <c r="BH524" s="392"/>
      <c r="BI524" s="392"/>
      <c r="BJ524" s="392"/>
      <c r="BK524" s="392"/>
      <c r="BL524" s="392"/>
      <c r="BM524" s="392"/>
      <c r="BN524" s="392"/>
      <c r="BO524" s="392"/>
      <c r="BP524" s="392"/>
      <c r="BQ524" s="392"/>
      <c r="BR524" s="392"/>
      <c r="BS524" s="392"/>
      <c r="BT524" s="392"/>
      <c r="BU524" s="392"/>
      <c r="BV524" s="392"/>
      <c r="BW524" s="393"/>
      <c r="BX524" s="393"/>
      <c r="BY524" s="393"/>
      <c r="BZ524" s="393"/>
      <c r="CA524" s="393"/>
      <c r="CB524" s="393"/>
      <c r="CC524" s="393"/>
      <c r="CD524" s="393"/>
      <c r="CE524" s="393"/>
      <c r="CF524" s="393"/>
      <c r="CG524" s="393"/>
      <c r="CH524" s="393"/>
      <c r="CI524" s="393"/>
      <c r="CJ524" s="393"/>
      <c r="CK524" s="393"/>
      <c r="CL524" s="393"/>
      <c r="CM524" s="393"/>
      <c r="CN524" s="393"/>
      <c r="CO524" s="393"/>
      <c r="CP524" s="393"/>
      <c r="CQ524" s="393"/>
      <c r="CR524" s="393"/>
      <c r="CS524" s="393"/>
      <c r="CT524" s="393"/>
      <c r="CU524" s="393"/>
      <c r="CV524" s="393"/>
      <c r="CW524" s="393"/>
      <c r="CX524" s="393"/>
      <c r="CY524" s="393"/>
      <c r="CZ524" s="393"/>
    </row>
    <row r="525" s="397" customFormat="true" ht="25.15" customHeight="true" x14ac:dyDescent="0.2">
      <c r="C525" s="1166" t="s">
        <v>336</v>
      </c>
      <c r="D525" s="1155"/>
      <c r="E525" s="801">
        <v>9.3470513385881776E-2</v>
      </c>
      <c r="F525" s="670"/>
      <c r="G525" s="670"/>
      <c r="H525" s="1154"/>
      <c r="I525" s="1155"/>
      <c r="J525" s="796" t="s">
        <v>204</v>
      </c>
      <c r="K525" s="670"/>
      <c r="L525" s="670"/>
      <c r="M525" s="1154"/>
      <c r="N525" s="1155"/>
      <c r="O525" s="797" t="s">
        <v>204</v>
      </c>
      <c r="P525" s="670"/>
      <c r="Q525" s="670"/>
      <c r="W525" s="390"/>
      <c r="X525" s="390"/>
      <c r="Y525" s="390"/>
      <c r="Z525" s="390"/>
      <c r="AA525" s="390"/>
      <c r="AB525" s="390"/>
      <c r="AC525" s="390"/>
      <c r="AD525" s="390"/>
      <c r="AE525" s="390"/>
      <c r="AF525" s="390"/>
      <c r="AG525" s="390"/>
      <c r="AH525" s="390"/>
      <c r="AI525" s="390"/>
      <c r="AJ525" s="390"/>
      <c r="AK525" s="390"/>
      <c r="AL525" s="390"/>
      <c r="AM525" s="390"/>
      <c r="AN525" s="390"/>
      <c r="AO525" s="390"/>
      <c r="AP525" s="390"/>
      <c r="AQ525" s="390"/>
      <c r="AR525" s="390"/>
      <c r="AS525" s="390"/>
      <c r="AT525" s="390"/>
      <c r="AU525" s="390"/>
      <c r="AV525" s="390"/>
      <c r="AW525" s="390"/>
      <c r="AX525" s="390"/>
      <c r="AY525" s="390"/>
      <c r="AZ525" s="390"/>
      <c r="BA525" s="392"/>
      <c r="BB525" s="469"/>
      <c r="BC525" s="392"/>
      <c r="BD525" s="392"/>
      <c r="BE525" s="392"/>
      <c r="BF525" s="392"/>
      <c r="BG525" s="392"/>
      <c r="BH525" s="392"/>
      <c r="BI525" s="392"/>
      <c r="BJ525" s="392"/>
      <c r="BK525" s="392"/>
      <c r="BL525" s="392"/>
      <c r="BM525" s="392"/>
      <c r="BN525" s="392"/>
      <c r="BO525" s="392"/>
      <c r="BP525" s="392"/>
      <c r="BQ525" s="392"/>
      <c r="BR525" s="392"/>
      <c r="BS525" s="392"/>
      <c r="BT525" s="392"/>
      <c r="BU525" s="392"/>
      <c r="BV525" s="392"/>
      <c r="BW525" s="393"/>
      <c r="BX525" s="393"/>
      <c r="BY525" s="393"/>
      <c r="BZ525" s="393"/>
      <c r="CA525" s="393"/>
      <c r="CB525" s="393"/>
      <c r="CC525" s="393"/>
      <c r="CD525" s="393"/>
      <c r="CE525" s="393"/>
      <c r="CF525" s="393"/>
      <c r="CG525" s="393"/>
      <c r="CH525" s="393"/>
      <c r="CI525" s="393"/>
      <c r="CJ525" s="393"/>
      <c r="CK525" s="393"/>
      <c r="CL525" s="393"/>
      <c r="CM525" s="393"/>
      <c r="CN525" s="393"/>
      <c r="CO525" s="393"/>
      <c r="CP525" s="393"/>
      <c r="CQ525" s="393"/>
      <c r="CR525" s="393"/>
      <c r="CS525" s="393"/>
      <c r="CT525" s="393"/>
      <c r="CU525" s="393"/>
      <c r="CV525" s="393"/>
      <c r="CW525" s="393"/>
      <c r="CX525" s="393"/>
      <c r="CY525" s="393"/>
      <c r="CZ525" s="393"/>
    </row>
    <row r="526" s="397" customFormat="true" ht="25.15" customHeight="true" x14ac:dyDescent="0.2">
      <c r="C526" s="1166" t="s">
        <v>342</v>
      </c>
      <c r="D526" s="1155"/>
      <c r="E526" s="801">
        <v>-1.967983825585894E-2</v>
      </c>
      <c r="F526" s="670"/>
      <c r="G526" s="670"/>
      <c r="H526" s="1155"/>
      <c r="I526" s="1155"/>
      <c r="J526" s="820" t="s">
        <v>205</v>
      </c>
      <c r="K526" s="670"/>
      <c r="L526" s="670"/>
      <c r="M526" s="1155"/>
      <c r="N526" s="1155"/>
      <c r="O526" s="821" t="s">
        <v>205</v>
      </c>
      <c r="P526" s="670"/>
      <c r="Q526" s="670"/>
      <c r="W526" s="390"/>
      <c r="X526" s="390"/>
      <c r="Y526" s="390"/>
      <c r="Z526" s="390"/>
      <c r="AA526" s="390"/>
      <c r="AB526" s="390"/>
      <c r="AC526" s="390"/>
      <c r="AD526" s="390"/>
      <c r="AE526" s="390"/>
      <c r="AF526" s="390"/>
      <c r="AG526" s="390"/>
      <c r="AH526" s="390"/>
      <c r="AI526" s="390"/>
      <c r="AJ526" s="390"/>
      <c r="AK526" s="390"/>
      <c r="AL526" s="390"/>
      <c r="AM526" s="390"/>
      <c r="AN526" s="390"/>
      <c r="AO526" s="390"/>
      <c r="AP526" s="390"/>
      <c r="AQ526" s="390"/>
      <c r="AR526" s="390"/>
      <c r="AS526" s="390"/>
      <c r="AT526" s="390"/>
      <c r="AU526" s="390"/>
      <c r="AV526" s="390"/>
      <c r="AW526" s="390"/>
      <c r="AX526" s="390"/>
      <c r="AY526" s="390"/>
      <c r="AZ526" s="390"/>
      <c r="BA526" s="392"/>
      <c r="BB526" s="469"/>
      <c r="BC526" s="392"/>
      <c r="BD526" s="392"/>
      <c r="BE526" s="392"/>
      <c r="BF526" s="392"/>
      <c r="BG526" s="392"/>
      <c r="BH526" s="392"/>
      <c r="BI526" s="392"/>
      <c r="BJ526" s="392"/>
      <c r="BK526" s="392"/>
      <c r="BL526" s="392"/>
      <c r="BM526" s="392"/>
      <c r="BN526" s="392"/>
      <c r="BO526" s="392"/>
      <c r="BP526" s="392"/>
      <c r="BQ526" s="392"/>
      <c r="BR526" s="392"/>
      <c r="BS526" s="392"/>
      <c r="BT526" s="392"/>
      <c r="BU526" s="392"/>
      <c r="BV526" s="392"/>
      <c r="BW526" s="393"/>
      <c r="BX526" s="393"/>
      <c r="BY526" s="393"/>
      <c r="BZ526" s="393"/>
      <c r="CA526" s="393"/>
      <c r="CB526" s="393"/>
      <c r="CC526" s="393"/>
      <c r="CD526" s="393"/>
      <c r="CE526" s="393"/>
      <c r="CF526" s="393"/>
      <c r="CG526" s="393"/>
      <c r="CH526" s="393"/>
      <c r="CI526" s="393"/>
      <c r="CJ526" s="393"/>
      <c r="CK526" s="393"/>
      <c r="CL526" s="393"/>
      <c r="CM526" s="393"/>
      <c r="CN526" s="393"/>
      <c r="CO526" s="393"/>
      <c r="CP526" s="393"/>
      <c r="CQ526" s="393"/>
      <c r="CR526" s="393"/>
      <c r="CS526" s="393"/>
      <c r="CT526" s="393"/>
      <c r="CU526" s="393"/>
      <c r="CV526" s="393"/>
      <c r="CW526" s="393"/>
      <c r="CX526" s="393"/>
      <c r="CY526" s="393"/>
      <c r="CZ526" s="393"/>
    </row>
    <row r="527" s="397" customFormat="true" ht="25.15" customHeight="true" x14ac:dyDescent="0.2">
      <c r="C527" s="1166" t="s">
        <v>416</v>
      </c>
      <c r="D527" s="1155"/>
      <c r="E527" s="801">
        <v>-1.4392794367699472E-2</v>
      </c>
      <c r="F527" s="670"/>
      <c r="G527" s="670"/>
      <c r="H527" s="1166" t="s">
        <v>343</v>
      </c>
      <c r="I527" s="1155"/>
      <c r="J527" s="799">
        <v>-3.5232929438343039E-2</v>
      </c>
      <c r="K527" s="670"/>
      <c r="L527" s="670"/>
      <c r="M527" s="1166" t="s">
        <v>343</v>
      </c>
      <c r="N527" s="1155"/>
      <c r="O527" s="800">
        <v>-2.3277091492268479E-2</v>
      </c>
      <c r="P527" s="670"/>
      <c r="Q527" s="670"/>
      <c r="W527" s="390"/>
      <c r="X527" s="390"/>
      <c r="Y527" s="390"/>
      <c r="Z527" s="390"/>
      <c r="AA527" s="390"/>
      <c r="AB527" s="390"/>
      <c r="AC527" s="390"/>
      <c r="AD527" s="390"/>
      <c r="AE527" s="390"/>
      <c r="AF527" s="390"/>
      <c r="AG527" s="390"/>
      <c r="AH527" s="390"/>
      <c r="AI527" s="390"/>
      <c r="AJ527" s="390"/>
      <c r="AK527" s="390"/>
      <c r="AL527" s="390"/>
      <c r="AM527" s="390"/>
      <c r="AN527" s="390"/>
      <c r="AO527" s="390"/>
      <c r="AP527" s="390"/>
      <c r="AQ527" s="390"/>
      <c r="AR527" s="390"/>
      <c r="AS527" s="390"/>
      <c r="AT527" s="390"/>
      <c r="AU527" s="390"/>
      <c r="AV527" s="390"/>
      <c r="AW527" s="390"/>
      <c r="AX527" s="390"/>
      <c r="AY527" s="390"/>
      <c r="AZ527" s="390"/>
      <c r="BA527" s="392"/>
      <c r="BB527" s="469"/>
      <c r="BC527" s="392"/>
      <c r="BD527" s="392"/>
      <c r="BE527" s="392"/>
      <c r="BF527" s="392"/>
      <c r="BG527" s="392"/>
      <c r="BH527" s="392"/>
      <c r="BI527" s="392"/>
      <c r="BJ527" s="392"/>
      <c r="BK527" s="392"/>
      <c r="BL527" s="392"/>
      <c r="BM527" s="392"/>
      <c r="BN527" s="392"/>
      <c r="BO527" s="392"/>
      <c r="BP527" s="392"/>
      <c r="BQ527" s="392"/>
      <c r="BR527" s="392"/>
      <c r="BS527" s="392"/>
      <c r="BT527" s="392"/>
      <c r="BU527" s="392"/>
      <c r="BV527" s="392"/>
      <c r="BW527" s="393"/>
      <c r="BX527" s="393"/>
      <c r="BY527" s="393"/>
      <c r="BZ527" s="393"/>
      <c r="CA527" s="393"/>
      <c r="CB527" s="393"/>
      <c r="CC527" s="393"/>
      <c r="CD527" s="393"/>
      <c r="CE527" s="393"/>
      <c r="CF527" s="393"/>
      <c r="CG527" s="393"/>
      <c r="CH527" s="393"/>
      <c r="CI527" s="393"/>
      <c r="CJ527" s="393"/>
      <c r="CK527" s="393"/>
      <c r="CL527" s="393"/>
      <c r="CM527" s="393"/>
      <c r="CN527" s="393"/>
      <c r="CO527" s="393"/>
      <c r="CP527" s="393"/>
      <c r="CQ527" s="393"/>
      <c r="CR527" s="393"/>
      <c r="CS527" s="393"/>
      <c r="CT527" s="393"/>
      <c r="CU527" s="393"/>
      <c r="CV527" s="393"/>
      <c r="CW527" s="393"/>
      <c r="CX527" s="393"/>
      <c r="CY527" s="393"/>
      <c r="CZ527" s="393"/>
    </row>
    <row r="528" s="397" customFormat="true" ht="25.15" customHeight="true" x14ac:dyDescent="0.2">
      <c r="C528" s="1166" t="s">
        <v>417</v>
      </c>
      <c r="D528" s="1155"/>
      <c r="E528" s="801">
        <v>-1.8022053280279986E-2</v>
      </c>
      <c r="F528" s="670"/>
      <c r="G528" s="670"/>
      <c r="H528" s="1166" t="s">
        <v>349</v>
      </c>
      <c r="I528" s="1155"/>
      <c r="J528" s="802">
        <v>-1.5537287471684829E-2</v>
      </c>
      <c r="K528" s="670"/>
      <c r="L528" s="670"/>
      <c r="M528" s="1166" t="s">
        <v>349</v>
      </c>
      <c r="N528" s="1155"/>
      <c r="O528" s="803">
        <v>-1.8014281782009658E-2</v>
      </c>
      <c r="P528" s="670"/>
      <c r="Q528" s="670"/>
      <c r="W528" s="390"/>
      <c r="X528" s="390"/>
      <c r="Y528" s="390"/>
      <c r="Z528" s="390"/>
      <c r="AA528" s="390"/>
      <c r="AB528" s="390"/>
      <c r="AC528" s="390"/>
      <c r="AD528" s="390"/>
      <c r="AE528" s="390"/>
      <c r="AF528" s="390"/>
      <c r="AG528" s="390"/>
      <c r="AH528" s="390"/>
      <c r="AI528" s="390"/>
      <c r="AJ528" s="390"/>
      <c r="AK528" s="390"/>
      <c r="AL528" s="390"/>
      <c r="AM528" s="390"/>
      <c r="AN528" s="390"/>
      <c r="AO528" s="390"/>
      <c r="AP528" s="390"/>
      <c r="AQ528" s="390"/>
      <c r="AR528" s="390"/>
      <c r="AS528" s="390"/>
      <c r="AT528" s="390"/>
      <c r="AU528" s="390"/>
      <c r="AV528" s="390"/>
      <c r="AW528" s="390"/>
      <c r="AX528" s="390"/>
      <c r="AY528" s="390"/>
      <c r="AZ528" s="390"/>
      <c r="BA528" s="392"/>
      <c r="BB528" s="469"/>
      <c r="BC528" s="392"/>
      <c r="BD528" s="392"/>
      <c r="BE528" s="392"/>
      <c r="BF528" s="392"/>
      <c r="BG528" s="392"/>
      <c r="BH528" s="392"/>
      <c r="BI528" s="392"/>
      <c r="BJ528" s="392"/>
      <c r="BK528" s="392"/>
      <c r="BL528" s="392"/>
      <c r="BM528" s="392"/>
      <c r="BN528" s="392"/>
      <c r="BO528" s="392"/>
      <c r="BP528" s="392"/>
      <c r="BQ528" s="392"/>
      <c r="BR528" s="392"/>
      <c r="BS528" s="392"/>
      <c r="BT528" s="392"/>
      <c r="BU528" s="392"/>
      <c r="BV528" s="392"/>
      <c r="BW528" s="393"/>
      <c r="BX528" s="393"/>
      <c r="BY528" s="393"/>
      <c r="BZ528" s="393"/>
      <c r="CA528" s="393"/>
      <c r="CB528" s="393"/>
      <c r="CC528" s="393"/>
      <c r="CD528" s="393"/>
      <c r="CE528" s="393"/>
      <c r="CF528" s="393"/>
      <c r="CG528" s="393"/>
      <c r="CH528" s="393"/>
      <c r="CI528" s="393"/>
      <c r="CJ528" s="393"/>
      <c r="CK528" s="393"/>
      <c r="CL528" s="393"/>
      <c r="CM528" s="393"/>
      <c r="CN528" s="393"/>
      <c r="CO528" s="393"/>
      <c r="CP528" s="393"/>
      <c r="CQ528" s="393"/>
      <c r="CR528" s="393"/>
      <c r="CS528" s="393"/>
      <c r="CT528" s="393"/>
      <c r="CU528" s="393"/>
      <c r="CV528" s="393"/>
      <c r="CW528" s="393"/>
      <c r="CX528" s="393"/>
      <c r="CY528" s="393"/>
      <c r="CZ528" s="393"/>
    </row>
    <row r="529" s="397" customFormat="true" ht="25.15" customHeight="true" x14ac:dyDescent="0.2">
      <c r="C529" s="1166" t="s">
        <v>420</v>
      </c>
      <c r="D529" s="1155"/>
      <c r="E529" s="801">
        <v>-1.4750459278242836E-2</v>
      </c>
      <c r="F529" s="670"/>
      <c r="G529" s="670"/>
      <c r="H529" s="1166" t="s">
        <v>327</v>
      </c>
      <c r="I529" s="1155"/>
      <c r="J529" s="802">
        <v>-1.420967258064171E-2</v>
      </c>
      <c r="K529" s="670"/>
      <c r="L529" s="670"/>
      <c r="M529" s="1166" t="s">
        <v>327</v>
      </c>
      <c r="N529" s="1155"/>
      <c r="O529" s="803">
        <v>-8.1930966306031743E-3</v>
      </c>
      <c r="P529" s="670"/>
      <c r="Q529" s="670"/>
      <c r="W529" s="390"/>
      <c r="X529" s="390"/>
      <c r="Y529" s="390"/>
      <c r="Z529" s="390"/>
      <c r="AA529" s="390"/>
      <c r="AB529" s="390"/>
      <c r="AC529" s="390"/>
      <c r="AD529" s="390"/>
      <c r="AE529" s="390"/>
      <c r="AF529" s="390"/>
      <c r="AG529" s="390"/>
      <c r="AH529" s="390"/>
      <c r="AI529" s="390"/>
      <c r="AJ529" s="390"/>
      <c r="AK529" s="390"/>
      <c r="AL529" s="390"/>
      <c r="AM529" s="390"/>
      <c r="AN529" s="390"/>
      <c r="AO529" s="390"/>
      <c r="AP529" s="390"/>
      <c r="AQ529" s="390"/>
      <c r="AR529" s="390"/>
      <c r="AS529" s="390"/>
      <c r="AT529" s="390"/>
      <c r="AU529" s="390"/>
      <c r="AV529" s="390"/>
      <c r="AW529" s="390"/>
      <c r="AX529" s="390"/>
      <c r="AY529" s="390"/>
      <c r="AZ529" s="390"/>
      <c r="BA529" s="392"/>
      <c r="BB529" s="469"/>
      <c r="BC529" s="392"/>
      <c r="BD529" s="392"/>
      <c r="BE529" s="392"/>
      <c r="BF529" s="392"/>
      <c r="BG529" s="392"/>
      <c r="BH529" s="392"/>
      <c r="BI529" s="392"/>
      <c r="BJ529" s="392"/>
      <c r="BK529" s="392"/>
      <c r="BL529" s="392"/>
      <c r="BM529" s="392"/>
      <c r="BN529" s="392"/>
      <c r="BO529" s="392"/>
      <c r="BP529" s="392"/>
      <c r="BQ529" s="392"/>
      <c r="BR529" s="392"/>
      <c r="BS529" s="392"/>
      <c r="BT529" s="392"/>
      <c r="BU529" s="392"/>
      <c r="BV529" s="392"/>
      <c r="BW529" s="393"/>
      <c r="BX529" s="393"/>
      <c r="BY529" s="393"/>
      <c r="BZ529" s="393"/>
      <c r="CA529" s="393"/>
      <c r="CB529" s="393"/>
      <c r="CC529" s="393"/>
      <c r="CD529" s="393"/>
      <c r="CE529" s="393"/>
      <c r="CF529" s="393"/>
      <c r="CG529" s="393"/>
      <c r="CH529" s="393"/>
      <c r="CI529" s="393"/>
      <c r="CJ529" s="393"/>
      <c r="CK529" s="393"/>
      <c r="CL529" s="393"/>
      <c r="CM529" s="393"/>
      <c r="CN529" s="393"/>
      <c r="CO529" s="393"/>
      <c r="CP529" s="393"/>
      <c r="CQ529" s="393"/>
      <c r="CR529" s="393"/>
      <c r="CS529" s="393"/>
      <c r="CT529" s="393"/>
      <c r="CU529" s="393"/>
      <c r="CV529" s="393"/>
      <c r="CW529" s="393"/>
      <c r="CX529" s="393"/>
      <c r="CY529" s="393"/>
      <c r="CZ529" s="393"/>
    </row>
    <row r="530" s="397" customFormat="true" ht="25.15" customHeight="true" x14ac:dyDescent="0.2">
      <c r="C530" s="1166" t="s">
        <v>397</v>
      </c>
      <c r="D530" s="1155"/>
      <c r="E530" s="801">
        <v>-9.3071029636499658E-2</v>
      </c>
      <c r="F530" s="670"/>
      <c r="G530" s="670"/>
      <c r="H530" s="1166" t="s">
        <v>411</v>
      </c>
      <c r="I530" s="1155"/>
      <c r="J530" s="802">
        <v>-2.0033426467308747E-2</v>
      </c>
      <c r="K530" s="670"/>
      <c r="L530" s="670"/>
      <c r="M530" s="1166" t="s">
        <v>411</v>
      </c>
      <c r="N530" s="1155"/>
      <c r="O530" s="803">
        <v>-3.1267287355684036E-2</v>
      </c>
      <c r="P530" s="670"/>
      <c r="Q530" s="670"/>
      <c r="W530" s="390"/>
      <c r="X530" s="390"/>
      <c r="Y530" s="390"/>
      <c r="Z530" s="390"/>
      <c r="AA530" s="390"/>
      <c r="AB530" s="390"/>
      <c r="AC530" s="390"/>
      <c r="AD530" s="390"/>
      <c r="AE530" s="390"/>
      <c r="AF530" s="390"/>
      <c r="AG530" s="390"/>
      <c r="AH530" s="390"/>
      <c r="AI530" s="390"/>
      <c r="AJ530" s="390"/>
      <c r="AK530" s="390"/>
      <c r="AL530" s="390"/>
      <c r="AM530" s="390"/>
      <c r="AN530" s="390"/>
      <c r="AO530" s="390"/>
      <c r="AP530" s="390"/>
      <c r="AQ530" s="390"/>
      <c r="AR530" s="390"/>
      <c r="AS530" s="390"/>
      <c r="AT530" s="390"/>
      <c r="AU530" s="390"/>
      <c r="AV530" s="390"/>
      <c r="AW530" s="390"/>
      <c r="AX530" s="390"/>
      <c r="AY530" s="390"/>
      <c r="AZ530" s="390"/>
      <c r="BA530" s="392"/>
      <c r="BB530" s="469"/>
      <c r="BC530" s="392"/>
      <c r="BD530" s="392"/>
      <c r="BE530" s="392"/>
      <c r="BF530" s="392"/>
      <c r="BG530" s="392"/>
      <c r="BH530" s="392"/>
      <c r="BI530" s="392"/>
      <c r="BJ530" s="392"/>
      <c r="BK530" s="392"/>
      <c r="BL530" s="392"/>
      <c r="BM530" s="392"/>
      <c r="BN530" s="392"/>
      <c r="BO530" s="392"/>
      <c r="BP530" s="392"/>
      <c r="BQ530" s="392"/>
      <c r="BR530" s="392"/>
      <c r="BS530" s="392"/>
      <c r="BT530" s="392"/>
      <c r="BU530" s="392"/>
      <c r="BV530" s="392"/>
      <c r="BW530" s="393"/>
      <c r="BX530" s="393"/>
      <c r="BY530" s="393"/>
      <c r="BZ530" s="393"/>
      <c r="CA530" s="393"/>
      <c r="CB530" s="393"/>
      <c r="CC530" s="393"/>
      <c r="CD530" s="393"/>
      <c r="CE530" s="393"/>
      <c r="CF530" s="393"/>
      <c r="CG530" s="393"/>
      <c r="CH530" s="393"/>
      <c r="CI530" s="393"/>
      <c r="CJ530" s="393"/>
      <c r="CK530" s="393"/>
      <c r="CL530" s="393"/>
      <c r="CM530" s="393"/>
      <c r="CN530" s="393"/>
      <c r="CO530" s="393"/>
      <c r="CP530" s="393"/>
      <c r="CQ530" s="393"/>
      <c r="CR530" s="393"/>
      <c r="CS530" s="393"/>
      <c r="CT530" s="393"/>
      <c r="CU530" s="393"/>
      <c r="CV530" s="393"/>
      <c r="CW530" s="393"/>
      <c r="CX530" s="393"/>
      <c r="CY530" s="393"/>
      <c r="CZ530" s="393"/>
    </row>
    <row r="531" s="397" customFormat="true" ht="25.15" customHeight="true" x14ac:dyDescent="0.2">
      <c r="C531" s="1166" t="s">
        <v>428</v>
      </c>
      <c r="D531" s="1155"/>
      <c r="E531" s="801">
        <v>-4.4412942712810143E-3</v>
      </c>
      <c r="F531" s="670"/>
      <c r="G531" s="670"/>
      <c r="H531" s="1166" t="s">
        <v>348</v>
      </c>
      <c r="I531" s="1155"/>
      <c r="J531" s="802">
        <v>-6.4772111252580269E-2</v>
      </c>
      <c r="K531" s="670"/>
      <c r="L531" s="670"/>
      <c r="M531" s="1166" t="s">
        <v>348</v>
      </c>
      <c r="N531" s="1155"/>
      <c r="O531" s="803">
        <v>-8.5993086735355273E-2</v>
      </c>
      <c r="P531" s="670"/>
      <c r="Q531" s="670"/>
      <c r="W531" s="390"/>
      <c r="X531" s="390"/>
      <c r="Y531" s="390"/>
      <c r="Z531" s="390"/>
      <c r="AA531" s="390"/>
      <c r="AB531" s="390"/>
      <c r="AC531" s="390"/>
      <c r="AD531" s="390"/>
      <c r="AE531" s="390"/>
      <c r="AF531" s="390"/>
      <c r="AG531" s="390"/>
      <c r="AH531" s="390"/>
      <c r="AI531" s="390"/>
      <c r="AJ531" s="390"/>
      <c r="AK531" s="390"/>
      <c r="AL531" s="390"/>
      <c r="AM531" s="390"/>
      <c r="AN531" s="390"/>
      <c r="AO531" s="390"/>
      <c r="AP531" s="390"/>
      <c r="AQ531" s="390"/>
      <c r="AR531" s="390"/>
      <c r="AS531" s="390"/>
      <c r="AT531" s="390"/>
      <c r="AU531" s="390"/>
      <c r="AV531" s="390"/>
      <c r="AW531" s="390"/>
      <c r="AX531" s="390"/>
      <c r="AY531" s="390"/>
      <c r="AZ531" s="390"/>
      <c r="BA531" s="392"/>
      <c r="BB531" s="469"/>
      <c r="BC531" s="392"/>
      <c r="BD531" s="392"/>
      <c r="BE531" s="392"/>
      <c r="BF531" s="392"/>
      <c r="BG531" s="392"/>
      <c r="BH531" s="392"/>
      <c r="BI531" s="392"/>
      <c r="BJ531" s="392"/>
      <c r="BK531" s="392"/>
      <c r="BL531" s="392"/>
      <c r="BM531" s="392"/>
      <c r="BN531" s="392"/>
      <c r="BO531" s="392"/>
      <c r="BP531" s="392"/>
      <c r="BQ531" s="392"/>
      <c r="BR531" s="392"/>
      <c r="BS531" s="392"/>
      <c r="BT531" s="392"/>
      <c r="BU531" s="392"/>
      <c r="BV531" s="392"/>
      <c r="BW531" s="393"/>
      <c r="BX531" s="393"/>
      <c r="BY531" s="393"/>
      <c r="BZ531" s="393"/>
      <c r="CA531" s="393"/>
      <c r="CB531" s="393"/>
      <c r="CC531" s="393"/>
      <c r="CD531" s="393"/>
      <c r="CE531" s="393"/>
      <c r="CF531" s="393"/>
      <c r="CG531" s="393"/>
      <c r="CH531" s="393"/>
      <c r="CI531" s="393"/>
      <c r="CJ531" s="393"/>
      <c r="CK531" s="393"/>
      <c r="CL531" s="393"/>
      <c r="CM531" s="393"/>
      <c r="CN531" s="393"/>
      <c r="CO531" s="393"/>
      <c r="CP531" s="393"/>
      <c r="CQ531" s="393"/>
      <c r="CR531" s="393"/>
      <c r="CS531" s="393"/>
      <c r="CT531" s="393"/>
      <c r="CU531" s="393"/>
      <c r="CV531" s="393"/>
      <c r="CW531" s="393"/>
      <c r="CX531" s="393"/>
      <c r="CY531" s="393"/>
      <c r="CZ531" s="393"/>
    </row>
    <row r="532" s="397" customFormat="true" ht="25.15" customHeight="true" x14ac:dyDescent="0.2">
      <c r="C532" s="1166" t="s">
        <v>394</v>
      </c>
      <c r="D532" s="1155"/>
      <c r="E532" s="801">
        <v>9.1204855792203304E-2</v>
      </c>
      <c r="F532" s="670"/>
      <c r="G532" s="670"/>
      <c r="H532" s="1166" t="s">
        <v>361</v>
      </c>
      <c r="I532" s="1155"/>
      <c r="J532" s="802">
        <v>-8.2120572821898583E-3</v>
      </c>
      <c r="K532" s="670"/>
      <c r="L532" s="670"/>
      <c r="M532" s="1166" t="s">
        <v>361</v>
      </c>
      <c r="N532" s="1155"/>
      <c r="O532" s="803">
        <v>-3.1288079074552823E-3</v>
      </c>
      <c r="P532" s="670"/>
      <c r="Q532" s="670"/>
      <c r="W532" s="390"/>
      <c r="X532" s="390"/>
      <c r="Y532" s="390"/>
      <c r="Z532" s="390"/>
      <c r="AA532" s="390"/>
      <c r="AB532" s="390"/>
      <c r="AC532" s="390"/>
      <c r="AD532" s="390"/>
      <c r="AE532" s="390"/>
      <c r="AF532" s="390"/>
      <c r="AG532" s="390"/>
      <c r="AH532" s="390"/>
      <c r="AI532" s="390"/>
      <c r="AJ532" s="390"/>
      <c r="AK532" s="390"/>
      <c r="AL532" s="390"/>
      <c r="AM532" s="390"/>
      <c r="AN532" s="390"/>
      <c r="AO532" s="390"/>
      <c r="AP532" s="390"/>
      <c r="AQ532" s="390"/>
      <c r="AR532" s="390"/>
      <c r="AS532" s="390"/>
      <c r="AT532" s="390"/>
      <c r="AU532" s="390"/>
      <c r="AV532" s="390"/>
      <c r="AW532" s="390"/>
      <c r="AX532" s="390"/>
      <c r="AY532" s="390"/>
      <c r="AZ532" s="390"/>
      <c r="BA532" s="392"/>
      <c r="BB532" s="469"/>
      <c r="BC532" s="392"/>
      <c r="BD532" s="392"/>
      <c r="BE532" s="392"/>
      <c r="BF532" s="392"/>
      <c r="BG532" s="392"/>
      <c r="BH532" s="392"/>
      <c r="BI532" s="392"/>
      <c r="BJ532" s="392"/>
      <c r="BK532" s="392"/>
      <c r="BL532" s="392"/>
      <c r="BM532" s="392"/>
      <c r="BN532" s="392"/>
      <c r="BO532" s="392"/>
      <c r="BP532" s="392"/>
      <c r="BQ532" s="392"/>
      <c r="BR532" s="392"/>
      <c r="BS532" s="392"/>
      <c r="BT532" s="392"/>
      <c r="BU532" s="392"/>
      <c r="BV532" s="392"/>
      <c r="BW532" s="393"/>
      <c r="BX532" s="393"/>
      <c r="BY532" s="393"/>
      <c r="BZ532" s="393"/>
      <c r="CA532" s="393"/>
      <c r="CB532" s="393"/>
      <c r="CC532" s="393"/>
      <c r="CD532" s="393"/>
      <c r="CE532" s="393"/>
      <c r="CF532" s="393"/>
      <c r="CG532" s="393"/>
      <c r="CH532" s="393"/>
      <c r="CI532" s="393"/>
      <c r="CJ532" s="393"/>
      <c r="CK532" s="393"/>
      <c r="CL532" s="393"/>
      <c r="CM532" s="393"/>
      <c r="CN532" s="393"/>
      <c r="CO532" s="393"/>
      <c r="CP532" s="393"/>
      <c r="CQ532" s="393"/>
      <c r="CR532" s="393"/>
      <c r="CS532" s="393"/>
      <c r="CT532" s="393"/>
      <c r="CU532" s="393"/>
      <c r="CV532" s="393"/>
      <c r="CW532" s="393"/>
      <c r="CX532" s="393"/>
      <c r="CY532" s="393"/>
      <c r="CZ532" s="393"/>
    </row>
    <row r="533" s="397" customFormat="true" ht="25.15" customHeight="true" x14ac:dyDescent="0.2">
      <c r="C533" s="1166" t="s">
        <v>425</v>
      </c>
      <c r="D533" s="1155"/>
      <c r="E533" s="801">
        <v>9.1451193310299814E-3</v>
      </c>
      <c r="F533" s="670"/>
      <c r="G533" s="670"/>
      <c r="H533" s="1166" t="s">
        <v>336</v>
      </c>
      <c r="I533" s="1155"/>
      <c r="J533" s="802">
        <v>9.000552131636573E-2</v>
      </c>
      <c r="K533" s="670"/>
      <c r="L533" s="670"/>
      <c r="M533" s="1166" t="s">
        <v>336</v>
      </c>
      <c r="N533" s="1155"/>
      <c r="O533" s="803">
        <v>9.7402314548145283E-2</v>
      </c>
      <c r="P533" s="670"/>
      <c r="Q533" s="670"/>
      <c r="W533" s="390"/>
      <c r="X533" s="390"/>
      <c r="Y533" s="390"/>
      <c r="Z533" s="390"/>
      <c r="AA533" s="390"/>
      <c r="AB533" s="390"/>
      <c r="AC533" s="390"/>
      <c r="AD533" s="390"/>
      <c r="AE533" s="390"/>
      <c r="AF533" s="390"/>
      <c r="AG533" s="390"/>
      <c r="AH533" s="390"/>
      <c r="AI533" s="390"/>
      <c r="AJ533" s="390"/>
      <c r="AK533" s="390"/>
      <c r="AL533" s="390"/>
      <c r="AM533" s="390"/>
      <c r="AN533" s="390"/>
      <c r="AO533" s="390"/>
      <c r="AP533" s="390"/>
      <c r="AQ533" s="390"/>
      <c r="AR533" s="390"/>
      <c r="AS533" s="390"/>
      <c r="AT533" s="390"/>
      <c r="AU533" s="390"/>
      <c r="AV533" s="390"/>
      <c r="AW533" s="390"/>
      <c r="AX533" s="390"/>
      <c r="AY533" s="390"/>
      <c r="AZ533" s="390"/>
      <c r="BA533" s="392"/>
      <c r="BB533" s="469"/>
      <c r="BC533" s="392"/>
      <c r="BD533" s="392"/>
      <c r="BE533" s="392"/>
      <c r="BF533" s="392"/>
      <c r="BG533" s="392"/>
      <c r="BH533" s="392"/>
      <c r="BI533" s="392"/>
      <c r="BJ533" s="392"/>
      <c r="BK533" s="392"/>
      <c r="BL533" s="392"/>
      <c r="BM533" s="392"/>
      <c r="BN533" s="392"/>
      <c r="BO533" s="392"/>
      <c r="BP533" s="392"/>
      <c r="BQ533" s="392"/>
      <c r="BR533" s="392"/>
      <c r="BS533" s="392"/>
      <c r="BT533" s="392"/>
      <c r="BU533" s="392"/>
      <c r="BV533" s="392"/>
      <c r="BW533" s="393"/>
      <c r="BX533" s="393"/>
      <c r="BY533" s="393"/>
      <c r="BZ533" s="393"/>
      <c r="CA533" s="393"/>
      <c r="CB533" s="393"/>
      <c r="CC533" s="393"/>
      <c r="CD533" s="393"/>
      <c r="CE533" s="393"/>
      <c r="CF533" s="393"/>
      <c r="CG533" s="393"/>
      <c r="CH533" s="393"/>
      <c r="CI533" s="393"/>
      <c r="CJ533" s="393"/>
      <c r="CK533" s="393"/>
      <c r="CL533" s="393"/>
      <c r="CM533" s="393"/>
      <c r="CN533" s="393"/>
      <c r="CO533" s="393"/>
      <c r="CP533" s="393"/>
      <c r="CQ533" s="393"/>
      <c r="CR533" s="393"/>
      <c r="CS533" s="393"/>
      <c r="CT533" s="393"/>
      <c r="CU533" s="393"/>
      <c r="CV533" s="393"/>
      <c r="CW533" s="393"/>
      <c r="CX533" s="393"/>
      <c r="CY533" s="393"/>
      <c r="CZ533" s="393"/>
    </row>
    <row r="534" s="397" customFormat="true" ht="25.15" customHeight="true" x14ac:dyDescent="0.2">
      <c r="C534" s="1166" t="s">
        <v>409</v>
      </c>
      <c r="D534" s="1155"/>
      <c r="E534" s="801">
        <v>-3.0674346027955199E-2</v>
      </c>
      <c r="F534" s="670"/>
      <c r="G534" s="670"/>
      <c r="H534" s="1166" t="s">
        <v>342</v>
      </c>
      <c r="I534" s="1155"/>
      <c r="J534" s="802">
        <v>-2.7547910157362125E-2</v>
      </c>
      <c r="K534" s="670"/>
      <c r="L534" s="670"/>
      <c r="M534" s="1166" t="s">
        <v>342</v>
      </c>
      <c r="N534" s="1155"/>
      <c r="O534" s="803">
        <v>-6.9790261621752621E-3</v>
      </c>
      <c r="P534" s="670"/>
      <c r="Q534" s="670"/>
      <c r="W534" s="390"/>
      <c r="X534" s="390"/>
      <c r="Y534" s="390"/>
      <c r="Z534" s="390"/>
      <c r="AA534" s="390"/>
      <c r="AB534" s="390"/>
      <c r="AC534" s="390"/>
      <c r="AD534" s="390"/>
      <c r="AE534" s="390"/>
      <c r="AF534" s="390"/>
      <c r="AG534" s="390"/>
      <c r="AH534" s="390"/>
      <c r="AI534" s="390"/>
      <c r="AJ534" s="390"/>
      <c r="AK534" s="390"/>
      <c r="AL534" s="390"/>
      <c r="AM534" s="390"/>
      <c r="AN534" s="390"/>
      <c r="AO534" s="390"/>
      <c r="AP534" s="390"/>
      <c r="AQ534" s="390"/>
      <c r="AR534" s="390"/>
      <c r="AS534" s="390"/>
      <c r="AT534" s="390"/>
      <c r="AU534" s="390"/>
      <c r="AV534" s="390"/>
      <c r="AW534" s="390"/>
      <c r="AX534" s="390"/>
      <c r="AY534" s="390"/>
      <c r="AZ534" s="390"/>
      <c r="BA534" s="392"/>
      <c r="BB534" s="469"/>
      <c r="BC534" s="392"/>
      <c r="BD534" s="392"/>
      <c r="BE534" s="392"/>
      <c r="BF534" s="392"/>
      <c r="BG534" s="392"/>
      <c r="BH534" s="392"/>
      <c r="BI534" s="392"/>
      <c r="BJ534" s="392"/>
      <c r="BK534" s="392"/>
      <c r="BL534" s="392"/>
      <c r="BM534" s="392"/>
      <c r="BN534" s="392"/>
      <c r="BO534" s="392"/>
      <c r="BP534" s="392"/>
      <c r="BQ534" s="392"/>
      <c r="BR534" s="392"/>
      <c r="BS534" s="392"/>
      <c r="BT534" s="392"/>
      <c r="BU534" s="392"/>
      <c r="BV534" s="392"/>
      <c r="BW534" s="393"/>
      <c r="BX534" s="393"/>
      <c r="BY534" s="393"/>
      <c r="BZ534" s="393"/>
      <c r="CA534" s="393"/>
      <c r="CB534" s="393"/>
      <c r="CC534" s="393"/>
      <c r="CD534" s="393"/>
      <c r="CE534" s="393"/>
      <c r="CF534" s="393"/>
      <c r="CG534" s="393"/>
      <c r="CH534" s="393"/>
      <c r="CI534" s="393"/>
      <c r="CJ534" s="393"/>
      <c r="CK534" s="393"/>
      <c r="CL534" s="393"/>
      <c r="CM534" s="393"/>
      <c r="CN534" s="393"/>
      <c r="CO534" s="393"/>
      <c r="CP534" s="393"/>
      <c r="CQ534" s="393"/>
      <c r="CR534" s="393"/>
      <c r="CS534" s="393"/>
      <c r="CT534" s="393"/>
      <c r="CU534" s="393"/>
      <c r="CV534" s="393"/>
      <c r="CW534" s="393"/>
      <c r="CX534" s="393"/>
      <c r="CY534" s="393"/>
      <c r="CZ534" s="393"/>
    </row>
    <row r="535" s="397" customFormat="true" ht="25.15" customHeight="true" x14ac:dyDescent="0.2">
      <c r="C535" s="1166" t="s">
        <v>424</v>
      </c>
      <c r="D535" s="1155"/>
      <c r="E535" s="801">
        <v>-9.8642661175667203E-3</v>
      </c>
      <c r="F535" s="670"/>
      <c r="G535" s="670"/>
      <c r="H535" s="1166" t="s">
        <v>416</v>
      </c>
      <c r="I535" s="1155"/>
      <c r="J535" s="802">
        <v>-2.0891321389343975E-2</v>
      </c>
      <c r="K535" s="670"/>
      <c r="L535" s="670"/>
      <c r="M535" s="1166" t="s">
        <v>416</v>
      </c>
      <c r="N535" s="1155"/>
      <c r="O535" s="803">
        <v>-7.3832544343733772E-3</v>
      </c>
      <c r="P535" s="670"/>
      <c r="Q535" s="670"/>
      <c r="W535" s="390"/>
      <c r="X535" s="390"/>
      <c r="Y535" s="390"/>
      <c r="Z535" s="390"/>
      <c r="AA535" s="390"/>
      <c r="AB535" s="390"/>
      <c r="AC535" s="390"/>
      <c r="AD535" s="390"/>
      <c r="AE535" s="390"/>
      <c r="AF535" s="390"/>
      <c r="AG535" s="390"/>
      <c r="AH535" s="390"/>
      <c r="AI535" s="390"/>
      <c r="AJ535" s="390"/>
      <c r="AK535" s="390"/>
      <c r="AL535" s="390"/>
      <c r="AM535" s="390"/>
      <c r="AN535" s="390"/>
      <c r="AO535" s="390"/>
      <c r="AP535" s="390"/>
      <c r="AQ535" s="390"/>
      <c r="AR535" s="390"/>
      <c r="AS535" s="390"/>
      <c r="AT535" s="390"/>
      <c r="AU535" s="390"/>
      <c r="AV535" s="390"/>
      <c r="AW535" s="390"/>
      <c r="AX535" s="390"/>
      <c r="AY535" s="390"/>
      <c r="AZ535" s="390"/>
      <c r="BA535" s="392"/>
      <c r="BB535" s="469"/>
      <c r="BC535" s="392"/>
      <c r="BD535" s="392"/>
      <c r="BE535" s="392"/>
      <c r="BF535" s="392"/>
      <c r="BG535" s="392"/>
      <c r="BH535" s="392"/>
      <c r="BI535" s="392"/>
      <c r="BJ535" s="392"/>
      <c r="BK535" s="392"/>
      <c r="BL535" s="392"/>
      <c r="BM535" s="392"/>
      <c r="BN535" s="392"/>
      <c r="BO535" s="392"/>
      <c r="BP535" s="392"/>
      <c r="BQ535" s="392"/>
      <c r="BR535" s="392"/>
      <c r="BS535" s="392"/>
      <c r="BT535" s="392"/>
      <c r="BU535" s="392"/>
      <c r="BV535" s="392"/>
      <c r="BW535" s="393"/>
      <c r="BX535" s="393"/>
      <c r="BY535" s="393"/>
      <c r="BZ535" s="393"/>
      <c r="CA535" s="393"/>
      <c r="CB535" s="393"/>
      <c r="CC535" s="393"/>
      <c r="CD535" s="393"/>
      <c r="CE535" s="393"/>
      <c r="CF535" s="393"/>
      <c r="CG535" s="393"/>
      <c r="CH535" s="393"/>
      <c r="CI535" s="393"/>
      <c r="CJ535" s="393"/>
      <c r="CK535" s="393"/>
      <c r="CL535" s="393"/>
      <c r="CM535" s="393"/>
      <c r="CN535" s="393"/>
      <c r="CO535" s="393"/>
      <c r="CP535" s="393"/>
      <c r="CQ535" s="393"/>
      <c r="CR535" s="393"/>
      <c r="CS535" s="393"/>
      <c r="CT535" s="393"/>
      <c r="CU535" s="393"/>
      <c r="CV535" s="393"/>
      <c r="CW535" s="393"/>
      <c r="CX535" s="393"/>
      <c r="CY535" s="393"/>
      <c r="CZ535" s="393"/>
    </row>
    <row r="536" s="397" customFormat="true" ht="25.15" customHeight="true" x14ac:dyDescent="0.2">
      <c r="C536" s="1166" t="s">
        <v>352</v>
      </c>
      <c r="D536" s="1155"/>
      <c r="E536" s="801">
        <v>-1.0486543421802224E-2</v>
      </c>
      <c r="F536" s="670"/>
      <c r="G536" s="670"/>
      <c r="H536" s="1166" t="s">
        <v>417</v>
      </c>
      <c r="I536" s="1155"/>
      <c r="J536" s="802">
        <v>-1.5451125816028198E-2</v>
      </c>
      <c r="K536" s="670"/>
      <c r="L536" s="670"/>
      <c r="M536" s="1166" t="s">
        <v>417</v>
      </c>
      <c r="N536" s="1155"/>
      <c r="O536" s="803">
        <v>-2.1855659680995301E-2</v>
      </c>
      <c r="P536" s="670"/>
      <c r="Q536" s="670"/>
      <c r="W536" s="390"/>
      <c r="X536" s="390"/>
      <c r="Y536" s="390"/>
      <c r="Z536" s="390"/>
      <c r="AA536" s="390"/>
      <c r="AB536" s="390"/>
      <c r="AC536" s="390"/>
      <c r="AD536" s="390"/>
      <c r="AE536" s="390"/>
      <c r="AF536" s="390"/>
      <c r="AG536" s="390"/>
      <c r="AH536" s="390"/>
      <c r="AI536" s="390"/>
      <c r="AJ536" s="390"/>
      <c r="AK536" s="390"/>
      <c r="AL536" s="390"/>
      <c r="AM536" s="390"/>
      <c r="AN536" s="390"/>
      <c r="AO536" s="390"/>
      <c r="AP536" s="390"/>
      <c r="AQ536" s="390"/>
      <c r="AR536" s="390"/>
      <c r="AS536" s="390"/>
      <c r="AT536" s="390"/>
      <c r="AU536" s="390"/>
      <c r="AV536" s="390"/>
      <c r="AW536" s="390"/>
      <c r="AX536" s="390"/>
      <c r="AY536" s="390"/>
      <c r="AZ536" s="390"/>
      <c r="BA536" s="392"/>
      <c r="BB536" s="469"/>
      <c r="BC536" s="392"/>
      <c r="BD536" s="392"/>
      <c r="BE536" s="392"/>
      <c r="BF536" s="392"/>
      <c r="BG536" s="392"/>
      <c r="BH536" s="392"/>
      <c r="BI536" s="392"/>
      <c r="BJ536" s="392"/>
      <c r="BK536" s="392"/>
      <c r="BL536" s="392"/>
      <c r="BM536" s="392"/>
      <c r="BN536" s="392"/>
      <c r="BO536" s="392"/>
      <c r="BP536" s="392"/>
      <c r="BQ536" s="392"/>
      <c r="BR536" s="392"/>
      <c r="BS536" s="392"/>
      <c r="BT536" s="392"/>
      <c r="BU536" s="392"/>
      <c r="BV536" s="392"/>
      <c r="BW536" s="393"/>
      <c r="BX536" s="393"/>
      <c r="BY536" s="393"/>
      <c r="BZ536" s="393"/>
      <c r="CA536" s="393"/>
      <c r="CB536" s="393"/>
      <c r="CC536" s="393"/>
      <c r="CD536" s="393"/>
      <c r="CE536" s="393"/>
      <c r="CF536" s="393"/>
      <c r="CG536" s="393"/>
      <c r="CH536" s="393"/>
      <c r="CI536" s="393"/>
      <c r="CJ536" s="393"/>
      <c r="CK536" s="393"/>
      <c r="CL536" s="393"/>
      <c r="CM536" s="393"/>
      <c r="CN536" s="393"/>
      <c r="CO536" s="393"/>
      <c r="CP536" s="393"/>
      <c r="CQ536" s="393"/>
      <c r="CR536" s="393"/>
      <c r="CS536" s="393"/>
      <c r="CT536" s="393"/>
      <c r="CU536" s="393"/>
      <c r="CV536" s="393"/>
      <c r="CW536" s="393"/>
      <c r="CX536" s="393"/>
      <c r="CY536" s="393"/>
      <c r="CZ536" s="393"/>
    </row>
    <row r="537" s="397" customFormat="true" ht="25.15" customHeight="true" x14ac:dyDescent="0.2">
      <c r="C537" s="1166" t="s">
        <v>325</v>
      </c>
      <c r="D537" s="1155"/>
      <c r="E537" s="801">
        <v>7.0351675398474034E-2</v>
      </c>
      <c r="F537" s="670"/>
      <c r="G537" s="670"/>
      <c r="H537" s="1166" t="s">
        <v>420</v>
      </c>
      <c r="I537" s="1155"/>
      <c r="J537" s="802">
        <v>-9.9340196892522235E-3</v>
      </c>
      <c r="K537" s="670"/>
      <c r="L537" s="670"/>
      <c r="M537" s="1166" t="s">
        <v>420</v>
      </c>
      <c r="N537" s="1155"/>
      <c r="O537" s="803">
        <v>-1.9424973522778249E-2</v>
      </c>
      <c r="P537" s="670"/>
      <c r="Q537" s="670"/>
      <c r="W537" s="390"/>
      <c r="X537" s="390"/>
      <c r="Y537" s="390"/>
      <c r="Z537" s="390"/>
      <c r="AA537" s="390"/>
      <c r="AB537" s="390"/>
      <c r="AC537" s="390"/>
      <c r="AD537" s="390"/>
      <c r="AE537" s="390"/>
      <c r="AF537" s="390"/>
      <c r="AG537" s="390"/>
      <c r="AH537" s="390"/>
      <c r="AI537" s="390"/>
      <c r="AJ537" s="390"/>
      <c r="AK537" s="390"/>
      <c r="AL537" s="390"/>
      <c r="AM537" s="390"/>
      <c r="AN537" s="390"/>
      <c r="AO537" s="390"/>
      <c r="AP537" s="390"/>
      <c r="AQ537" s="390"/>
      <c r="AR537" s="390"/>
      <c r="AS537" s="390"/>
      <c r="AT537" s="390"/>
      <c r="AU537" s="390"/>
      <c r="AV537" s="390"/>
      <c r="AW537" s="390"/>
      <c r="AX537" s="390"/>
      <c r="AY537" s="390"/>
      <c r="AZ537" s="390"/>
      <c r="BA537" s="392"/>
      <c r="BB537" s="469"/>
      <c r="BC537" s="392"/>
      <c r="BD537" s="392"/>
      <c r="BE537" s="392"/>
      <c r="BF537" s="392"/>
      <c r="BG537" s="392"/>
      <c r="BH537" s="392"/>
      <c r="BI537" s="392"/>
      <c r="BJ537" s="392"/>
      <c r="BK537" s="392"/>
      <c r="BL537" s="392"/>
      <c r="BM537" s="392"/>
      <c r="BN537" s="392"/>
      <c r="BO537" s="392"/>
      <c r="BP537" s="392"/>
      <c r="BQ537" s="392"/>
      <c r="BR537" s="392"/>
      <c r="BS537" s="392"/>
      <c r="BT537" s="392"/>
      <c r="BU537" s="392"/>
      <c r="BV537" s="392"/>
      <c r="BW537" s="393"/>
      <c r="BX537" s="393"/>
      <c r="BY537" s="393"/>
      <c r="BZ537" s="393"/>
      <c r="CA537" s="393"/>
      <c r="CB537" s="393"/>
      <c r="CC537" s="393"/>
      <c r="CD537" s="393"/>
      <c r="CE537" s="393"/>
      <c r="CF537" s="393"/>
      <c r="CG537" s="393"/>
      <c r="CH537" s="393"/>
      <c r="CI537" s="393"/>
      <c r="CJ537" s="393"/>
      <c r="CK537" s="393"/>
      <c r="CL537" s="393"/>
      <c r="CM537" s="393"/>
      <c r="CN537" s="393"/>
      <c r="CO537" s="393"/>
      <c r="CP537" s="393"/>
      <c r="CQ537" s="393"/>
      <c r="CR537" s="393"/>
      <c r="CS537" s="393"/>
      <c r="CT537" s="393"/>
      <c r="CU537" s="393"/>
      <c r="CV537" s="393"/>
      <c r="CW537" s="393"/>
      <c r="CX537" s="393"/>
      <c r="CY537" s="393"/>
      <c r="CZ537" s="393"/>
    </row>
    <row r="538" s="397" customFormat="true" ht="25.15" customHeight="true" x14ac:dyDescent="0.2">
      <c r="C538" s="1166" t="s">
        <v>422</v>
      </c>
      <c r="D538" s="1155"/>
      <c r="E538" s="801">
        <v>1.1534838340824201E-2</v>
      </c>
      <c r="F538" s="670"/>
      <c r="G538" s="670"/>
      <c r="H538" s="1166" t="s">
        <v>397</v>
      </c>
      <c r="I538" s="1155"/>
      <c r="J538" s="802">
        <v>-8.7524526996508298E-2</v>
      </c>
      <c r="K538" s="670"/>
      <c r="L538" s="670"/>
      <c r="M538" s="1166" t="s">
        <v>397</v>
      </c>
      <c r="N538" s="1155"/>
      <c r="O538" s="803">
        <v>-0.10001603480324867</v>
      </c>
      <c r="P538" s="670"/>
      <c r="Q538" s="670"/>
      <c r="W538" s="390"/>
      <c r="X538" s="390"/>
      <c r="Y538" s="390"/>
      <c r="Z538" s="390"/>
      <c r="AA538" s="390"/>
      <c r="AB538" s="390"/>
      <c r="AC538" s="390"/>
      <c r="AD538" s="390"/>
      <c r="AE538" s="390"/>
      <c r="AF538" s="390"/>
      <c r="AG538" s="390"/>
      <c r="AH538" s="390"/>
      <c r="AI538" s="390"/>
      <c r="AJ538" s="390"/>
      <c r="AK538" s="390"/>
      <c r="AL538" s="390"/>
      <c r="AM538" s="390"/>
      <c r="AN538" s="390"/>
      <c r="AO538" s="390"/>
      <c r="AP538" s="390"/>
      <c r="AQ538" s="390"/>
      <c r="AR538" s="390"/>
      <c r="AS538" s="390"/>
      <c r="AT538" s="390"/>
      <c r="AU538" s="390"/>
      <c r="AV538" s="390"/>
      <c r="AW538" s="390"/>
      <c r="AX538" s="390"/>
      <c r="AY538" s="390"/>
      <c r="AZ538" s="390"/>
      <c r="BA538" s="392"/>
      <c r="BB538" s="469"/>
      <c r="BC538" s="392"/>
      <c r="BD538" s="392"/>
      <c r="BE538" s="392"/>
      <c r="BF538" s="392"/>
      <c r="BG538" s="392"/>
      <c r="BH538" s="392"/>
      <c r="BI538" s="392"/>
      <c r="BJ538" s="392"/>
      <c r="BK538" s="392"/>
      <c r="BL538" s="392"/>
      <c r="BM538" s="392"/>
      <c r="BN538" s="392"/>
      <c r="BO538" s="392"/>
      <c r="BP538" s="392"/>
      <c r="BQ538" s="392"/>
      <c r="BR538" s="392"/>
      <c r="BS538" s="392"/>
      <c r="BT538" s="392"/>
      <c r="BU538" s="392"/>
      <c r="BV538" s="392"/>
      <c r="BW538" s="393"/>
      <c r="BX538" s="393"/>
      <c r="BY538" s="393"/>
      <c r="BZ538" s="393"/>
      <c r="CA538" s="393"/>
      <c r="CB538" s="393"/>
      <c r="CC538" s="393"/>
      <c r="CD538" s="393"/>
      <c r="CE538" s="393"/>
      <c r="CF538" s="393"/>
      <c r="CG538" s="393"/>
      <c r="CH538" s="393"/>
      <c r="CI538" s="393"/>
      <c r="CJ538" s="393"/>
      <c r="CK538" s="393"/>
      <c r="CL538" s="393"/>
      <c r="CM538" s="393"/>
      <c r="CN538" s="393"/>
      <c r="CO538" s="393"/>
      <c r="CP538" s="393"/>
      <c r="CQ538" s="393"/>
      <c r="CR538" s="393"/>
      <c r="CS538" s="393"/>
      <c r="CT538" s="393"/>
      <c r="CU538" s="393"/>
      <c r="CV538" s="393"/>
      <c r="CW538" s="393"/>
      <c r="CX538" s="393"/>
      <c r="CY538" s="393"/>
      <c r="CZ538" s="393"/>
    </row>
    <row r="539" s="397" customFormat="true" ht="25.15" customHeight="true" x14ac:dyDescent="0.2">
      <c r="C539" s="1166" t="s">
        <v>430</v>
      </c>
      <c r="D539" s="1155"/>
      <c r="E539" s="801">
        <v>7.9714465083089163E-4</v>
      </c>
      <c r="F539" s="670"/>
      <c r="G539" s="670"/>
      <c r="H539" s="1166" t="s">
        <v>428</v>
      </c>
      <c r="I539" s="1155"/>
      <c r="J539" s="802">
        <v>-5.9344598182053945E-3</v>
      </c>
      <c r="K539" s="670"/>
      <c r="L539" s="670"/>
      <c r="M539" s="1166" t="s">
        <v>428</v>
      </c>
      <c r="N539" s="1155"/>
      <c r="O539" s="803">
        <v>-3.0072476473049533E-3</v>
      </c>
      <c r="P539" s="670"/>
      <c r="Q539" s="670"/>
      <c r="W539" s="390"/>
      <c r="X539" s="390"/>
      <c r="Y539" s="390"/>
      <c r="Z539" s="390"/>
      <c r="AA539" s="390"/>
      <c r="AB539" s="390"/>
      <c r="AC539" s="390"/>
      <c r="AD539" s="390"/>
      <c r="AE539" s="390"/>
      <c r="AF539" s="390"/>
      <c r="AG539" s="390"/>
      <c r="AH539" s="390"/>
      <c r="AI539" s="390"/>
      <c r="AJ539" s="390"/>
      <c r="AK539" s="390"/>
      <c r="AL539" s="390"/>
      <c r="AM539" s="390"/>
      <c r="AN539" s="390"/>
      <c r="AO539" s="390"/>
      <c r="AP539" s="390"/>
      <c r="AQ539" s="390"/>
      <c r="AR539" s="390"/>
      <c r="AS539" s="390"/>
      <c r="AT539" s="390"/>
      <c r="AU539" s="390"/>
      <c r="AV539" s="390"/>
      <c r="AW539" s="390"/>
      <c r="AX539" s="390"/>
      <c r="AY539" s="390"/>
      <c r="AZ539" s="390"/>
      <c r="BA539" s="392"/>
      <c r="BB539" s="469"/>
      <c r="BC539" s="392"/>
      <c r="BD539" s="392"/>
      <c r="BE539" s="392"/>
      <c r="BF539" s="392"/>
      <c r="BG539" s="392"/>
      <c r="BH539" s="392"/>
      <c r="BI539" s="392"/>
      <c r="BJ539" s="392"/>
      <c r="BK539" s="392"/>
      <c r="BL539" s="392"/>
      <c r="BM539" s="392"/>
      <c r="BN539" s="392"/>
      <c r="BO539" s="392"/>
      <c r="BP539" s="392"/>
      <c r="BQ539" s="392"/>
      <c r="BR539" s="392"/>
      <c r="BS539" s="392"/>
      <c r="BT539" s="392"/>
      <c r="BU539" s="392"/>
      <c r="BV539" s="392"/>
      <c r="BW539" s="393"/>
      <c r="BX539" s="393"/>
      <c r="BY539" s="393"/>
      <c r="BZ539" s="393"/>
      <c r="CA539" s="393"/>
      <c r="CB539" s="393"/>
      <c r="CC539" s="393"/>
      <c r="CD539" s="393"/>
      <c r="CE539" s="393"/>
      <c r="CF539" s="393"/>
      <c r="CG539" s="393"/>
      <c r="CH539" s="393"/>
      <c r="CI539" s="393"/>
      <c r="CJ539" s="393"/>
      <c r="CK539" s="393"/>
      <c r="CL539" s="393"/>
      <c r="CM539" s="393"/>
      <c r="CN539" s="393"/>
      <c r="CO539" s="393"/>
      <c r="CP539" s="393"/>
      <c r="CQ539" s="393"/>
      <c r="CR539" s="393"/>
      <c r="CS539" s="393"/>
      <c r="CT539" s="393"/>
      <c r="CU539" s="393"/>
      <c r="CV539" s="393"/>
      <c r="CW539" s="393"/>
      <c r="CX539" s="393"/>
      <c r="CY539" s="393"/>
      <c r="CZ539" s="393"/>
    </row>
    <row r="540" s="397" customFormat="true" ht="25.15" customHeight="true" x14ac:dyDescent="0.2">
      <c r="C540" s="1166" t="s">
        <v>415</v>
      </c>
      <c r="D540" s="1155"/>
      <c r="E540" s="801">
        <v>1.1404414680581908E-2</v>
      </c>
      <c r="F540" s="670"/>
      <c r="G540" s="670"/>
      <c r="H540" s="1166" t="s">
        <v>394</v>
      </c>
      <c r="I540" s="1155"/>
      <c r="J540" s="802">
        <v>8.3660082719592341E-2</v>
      </c>
      <c r="K540" s="670"/>
      <c r="L540" s="670"/>
      <c r="M540" s="1166" t="s">
        <v>394</v>
      </c>
      <c r="N540" s="1155"/>
      <c r="O540" s="803">
        <v>0.10268605952480983</v>
      </c>
      <c r="P540" s="670"/>
      <c r="Q540" s="670"/>
      <c r="W540" s="390"/>
      <c r="X540" s="390"/>
      <c r="Y540" s="390"/>
      <c r="Z540" s="390"/>
      <c r="AA540" s="390"/>
      <c r="AB540" s="390"/>
      <c r="AC540" s="390"/>
      <c r="AD540" s="390"/>
      <c r="AE540" s="390"/>
      <c r="AF540" s="390"/>
      <c r="AG540" s="390"/>
      <c r="AH540" s="390"/>
      <c r="AI540" s="390"/>
      <c r="AJ540" s="390"/>
      <c r="AK540" s="390"/>
      <c r="AL540" s="390"/>
      <c r="AM540" s="390"/>
      <c r="AN540" s="390"/>
      <c r="AO540" s="390"/>
      <c r="AP540" s="390"/>
      <c r="AQ540" s="390"/>
      <c r="AR540" s="390"/>
      <c r="AS540" s="390"/>
      <c r="AT540" s="390"/>
      <c r="AU540" s="390"/>
      <c r="AV540" s="390"/>
      <c r="AW540" s="390"/>
      <c r="AX540" s="390"/>
      <c r="AY540" s="390"/>
      <c r="AZ540" s="390"/>
      <c r="BA540" s="392"/>
      <c r="BB540" s="469"/>
      <c r="BC540" s="392"/>
      <c r="BD540" s="392"/>
      <c r="BE540" s="392"/>
      <c r="BF540" s="392"/>
      <c r="BG540" s="392"/>
      <c r="BH540" s="392"/>
      <c r="BI540" s="392"/>
      <c r="BJ540" s="392"/>
      <c r="BK540" s="392"/>
      <c r="BL540" s="392"/>
      <c r="BM540" s="392"/>
      <c r="BN540" s="392"/>
      <c r="BO540" s="392"/>
      <c r="BP540" s="392"/>
      <c r="BQ540" s="392"/>
      <c r="BR540" s="392"/>
      <c r="BS540" s="392"/>
      <c r="BT540" s="392"/>
      <c r="BU540" s="392"/>
      <c r="BV540" s="392"/>
      <c r="BW540" s="393"/>
      <c r="BX540" s="393"/>
      <c r="BY540" s="393"/>
      <c r="BZ540" s="393"/>
      <c r="CA540" s="393"/>
      <c r="CB540" s="393"/>
      <c r="CC540" s="393"/>
      <c r="CD540" s="393"/>
      <c r="CE540" s="393"/>
      <c r="CF540" s="393"/>
      <c r="CG540" s="393"/>
      <c r="CH540" s="393"/>
      <c r="CI540" s="393"/>
      <c r="CJ540" s="393"/>
      <c r="CK540" s="393"/>
      <c r="CL540" s="393"/>
      <c r="CM540" s="393"/>
      <c r="CN540" s="393"/>
      <c r="CO540" s="393"/>
      <c r="CP540" s="393"/>
      <c r="CQ540" s="393"/>
      <c r="CR540" s="393"/>
      <c r="CS540" s="393"/>
      <c r="CT540" s="393"/>
      <c r="CU540" s="393"/>
      <c r="CV540" s="393"/>
      <c r="CW540" s="393"/>
      <c r="CX540" s="393"/>
      <c r="CY540" s="393"/>
      <c r="CZ540" s="393"/>
    </row>
    <row r="541" s="397" customFormat="true" ht="25.15" customHeight="true" x14ac:dyDescent="0.2">
      <c r="C541" s="1166" t="s">
        <v>402</v>
      </c>
      <c r="D541" s="1155"/>
      <c r="E541" s="801">
        <v>-7.1481999871175941E-2</v>
      </c>
      <c r="F541" s="670"/>
      <c r="G541" s="670"/>
      <c r="H541" s="1166" t="s">
        <v>425</v>
      </c>
      <c r="I541" s="1155"/>
      <c r="J541" s="802">
        <v>3.905816609265977E-3</v>
      </c>
      <c r="K541" s="670"/>
      <c r="L541" s="670"/>
      <c r="M541" s="1166" t="s">
        <v>425</v>
      </c>
      <c r="N541" s="1155"/>
      <c r="O541" s="803">
        <v>6.7186581634516452E-3</v>
      </c>
      <c r="P541" s="670"/>
      <c r="Q541" s="670"/>
      <c r="W541" s="390"/>
      <c r="X541" s="390"/>
      <c r="Y541" s="390"/>
      <c r="Z541" s="390"/>
      <c r="AA541" s="390"/>
      <c r="AB541" s="390"/>
      <c r="AC541" s="390"/>
      <c r="AD541" s="390"/>
      <c r="AE541" s="390"/>
      <c r="AF541" s="390"/>
      <c r="AG541" s="390"/>
      <c r="AH541" s="390"/>
      <c r="AI541" s="390"/>
      <c r="AJ541" s="390"/>
      <c r="AK541" s="390"/>
      <c r="AL541" s="390"/>
      <c r="AM541" s="390"/>
      <c r="AN541" s="390"/>
      <c r="AO541" s="390"/>
      <c r="AP541" s="390"/>
      <c r="AQ541" s="390"/>
      <c r="AR541" s="390"/>
      <c r="AS541" s="390"/>
      <c r="AT541" s="390"/>
      <c r="AU541" s="390"/>
      <c r="AV541" s="390"/>
      <c r="AW541" s="390"/>
      <c r="AX541" s="390"/>
      <c r="AY541" s="390"/>
      <c r="AZ541" s="390"/>
      <c r="BA541" s="392"/>
      <c r="BB541" s="469"/>
      <c r="BC541" s="392"/>
      <c r="BD541" s="392"/>
      <c r="BE541" s="392"/>
      <c r="BF541" s="392"/>
      <c r="BG541" s="392"/>
      <c r="BH541" s="392"/>
      <c r="BI541" s="392"/>
      <c r="BJ541" s="392"/>
      <c r="BK541" s="392"/>
      <c r="BL541" s="392"/>
      <c r="BM541" s="392"/>
      <c r="BN541" s="392"/>
      <c r="BO541" s="392"/>
      <c r="BP541" s="392"/>
      <c r="BQ541" s="392"/>
      <c r="BR541" s="392"/>
      <c r="BS541" s="392"/>
      <c r="BT541" s="392"/>
      <c r="BU541" s="392"/>
      <c r="BV541" s="392"/>
      <c r="BW541" s="393"/>
      <c r="BX541" s="393"/>
      <c r="BY541" s="393"/>
      <c r="BZ541" s="393"/>
      <c r="CA541" s="393"/>
      <c r="CB541" s="393"/>
      <c r="CC541" s="393"/>
      <c r="CD541" s="393"/>
      <c r="CE541" s="393"/>
      <c r="CF541" s="393"/>
      <c r="CG541" s="393"/>
      <c r="CH541" s="393"/>
      <c r="CI541" s="393"/>
      <c r="CJ541" s="393"/>
      <c r="CK541" s="393"/>
      <c r="CL541" s="393"/>
      <c r="CM541" s="393"/>
      <c r="CN541" s="393"/>
      <c r="CO541" s="393"/>
      <c r="CP541" s="393"/>
      <c r="CQ541" s="393"/>
      <c r="CR541" s="393"/>
      <c r="CS541" s="393"/>
      <c r="CT541" s="393"/>
      <c r="CU541" s="393"/>
      <c r="CV541" s="393"/>
      <c r="CW541" s="393"/>
      <c r="CX541" s="393"/>
      <c r="CY541" s="393"/>
      <c r="CZ541" s="393"/>
    </row>
    <row r="542" s="397" customFormat="true" ht="25.15" customHeight="true" x14ac:dyDescent="0.2">
      <c r="C542" s="1166" t="s">
        <v>414</v>
      </c>
      <c r="D542" s="1155"/>
      <c r="E542" s="801">
        <v>-1.7884899045873304E-2</v>
      </c>
      <c r="F542" s="670"/>
      <c r="G542" s="670"/>
      <c r="H542" s="1166" t="s">
        <v>409</v>
      </c>
      <c r="I542" s="1155"/>
      <c r="J542" s="802">
        <v>-2.6147539630040503E-2</v>
      </c>
      <c r="K542" s="670"/>
      <c r="L542" s="670"/>
      <c r="M542" s="1166" t="s">
        <v>409</v>
      </c>
      <c r="N542" s="1155"/>
      <c r="O542" s="803">
        <v>-3.5491313938032405E-2</v>
      </c>
      <c r="P542" s="670"/>
      <c r="Q542" s="670"/>
      <c r="W542" s="390"/>
      <c r="X542" s="390"/>
      <c r="Y542" s="390"/>
      <c r="Z542" s="390"/>
      <c r="AA542" s="390"/>
      <c r="AB542" s="390"/>
      <c r="AC542" s="390"/>
      <c r="AD542" s="390"/>
      <c r="AE542" s="390"/>
      <c r="AF542" s="390"/>
      <c r="AG542" s="390"/>
      <c r="AH542" s="390"/>
      <c r="AI542" s="390"/>
      <c r="AJ542" s="390"/>
      <c r="AK542" s="390"/>
      <c r="AL542" s="390"/>
      <c r="AM542" s="390"/>
      <c r="AN542" s="390"/>
      <c r="AO542" s="390"/>
      <c r="AP542" s="390"/>
      <c r="AQ542" s="390"/>
      <c r="AR542" s="390"/>
      <c r="AS542" s="390"/>
      <c r="AT542" s="390"/>
      <c r="AU542" s="390"/>
      <c r="AV542" s="390"/>
      <c r="AW542" s="390"/>
      <c r="AX542" s="390"/>
      <c r="AY542" s="390"/>
      <c r="AZ542" s="390"/>
      <c r="BA542" s="392"/>
      <c r="BB542" s="469"/>
      <c r="BC542" s="392"/>
      <c r="BD542" s="392"/>
      <c r="BE542" s="392"/>
      <c r="BF542" s="392"/>
      <c r="BG542" s="392"/>
      <c r="BH542" s="392"/>
      <c r="BI542" s="392"/>
      <c r="BJ542" s="392"/>
      <c r="BK542" s="392"/>
      <c r="BL542" s="392"/>
      <c r="BM542" s="392"/>
      <c r="BN542" s="392"/>
      <c r="BO542" s="392"/>
      <c r="BP542" s="392"/>
      <c r="BQ542" s="392"/>
      <c r="BR542" s="392"/>
      <c r="BS542" s="392"/>
      <c r="BT542" s="392"/>
      <c r="BU542" s="392"/>
      <c r="BV542" s="392"/>
      <c r="BW542" s="393"/>
      <c r="BX542" s="393"/>
      <c r="BY542" s="393"/>
      <c r="BZ542" s="393"/>
      <c r="CA542" s="393"/>
      <c r="CB542" s="393"/>
      <c r="CC542" s="393"/>
      <c r="CD542" s="393"/>
      <c r="CE542" s="393"/>
      <c r="CF542" s="393"/>
      <c r="CG542" s="393"/>
      <c r="CH542" s="393"/>
      <c r="CI542" s="393"/>
      <c r="CJ542" s="393"/>
      <c r="CK542" s="393"/>
      <c r="CL542" s="393"/>
      <c r="CM542" s="393"/>
      <c r="CN542" s="393"/>
      <c r="CO542" s="393"/>
      <c r="CP542" s="393"/>
      <c r="CQ542" s="393"/>
      <c r="CR542" s="393"/>
      <c r="CS542" s="393"/>
      <c r="CT542" s="393"/>
      <c r="CU542" s="393"/>
      <c r="CV542" s="393"/>
      <c r="CW542" s="393"/>
      <c r="CX542" s="393"/>
      <c r="CY542" s="393"/>
      <c r="CZ542" s="393"/>
    </row>
    <row r="543" s="397" customFormat="true" ht="25.15" customHeight="true" x14ac:dyDescent="0.2">
      <c r="C543" s="1166" t="s">
        <v>357</v>
      </c>
      <c r="D543" s="1155"/>
      <c r="E543" s="801">
        <v>-5.5492055875186203E-3</v>
      </c>
      <c r="F543" s="670"/>
      <c r="G543" s="670"/>
      <c r="H543" s="1166" t="s">
        <v>424</v>
      </c>
      <c r="I543" s="1155"/>
      <c r="J543" s="802">
        <v>-1.2176746692297504E-2</v>
      </c>
      <c r="K543" s="670"/>
      <c r="L543" s="670"/>
      <c r="M543" s="1166" t="s">
        <v>424</v>
      </c>
      <c r="N543" s="1155"/>
      <c r="O543" s="803">
        <v>-8.6266641682492384E-3</v>
      </c>
      <c r="P543" s="670"/>
      <c r="Q543" s="670"/>
      <c r="W543" s="390"/>
      <c r="X543" s="390"/>
      <c r="Y543" s="390"/>
      <c r="Z543" s="390"/>
      <c r="AA543" s="390"/>
      <c r="AB543" s="390"/>
      <c r="AC543" s="390"/>
      <c r="AD543" s="390"/>
      <c r="AE543" s="390"/>
      <c r="AF543" s="390"/>
      <c r="AG543" s="390"/>
      <c r="AH543" s="390"/>
      <c r="AI543" s="390"/>
      <c r="AJ543" s="390"/>
      <c r="AK543" s="390"/>
      <c r="AL543" s="390"/>
      <c r="AM543" s="390"/>
      <c r="AN543" s="390"/>
      <c r="AO543" s="390"/>
      <c r="AP543" s="390"/>
      <c r="AQ543" s="390"/>
      <c r="AR543" s="390"/>
      <c r="AS543" s="390"/>
      <c r="AT543" s="390"/>
      <c r="AU543" s="390"/>
      <c r="AV543" s="390"/>
      <c r="AW543" s="390"/>
      <c r="AX543" s="390"/>
      <c r="AY543" s="390"/>
      <c r="AZ543" s="390"/>
      <c r="BA543" s="392"/>
      <c r="BB543" s="469"/>
      <c r="BC543" s="392"/>
      <c r="BD543" s="392"/>
      <c r="BE543" s="392"/>
      <c r="BF543" s="392"/>
      <c r="BG543" s="392"/>
      <c r="BH543" s="392"/>
      <c r="BI543" s="392"/>
      <c r="BJ543" s="392"/>
      <c r="BK543" s="392"/>
      <c r="BL543" s="392"/>
      <c r="BM543" s="392"/>
      <c r="BN543" s="392"/>
      <c r="BO543" s="392"/>
      <c r="BP543" s="392"/>
      <c r="BQ543" s="392"/>
      <c r="BR543" s="392"/>
      <c r="BS543" s="392"/>
      <c r="BT543" s="392"/>
      <c r="BU543" s="392"/>
      <c r="BV543" s="392"/>
      <c r="BW543" s="393"/>
      <c r="BX543" s="393"/>
      <c r="BY543" s="393"/>
      <c r="BZ543" s="393"/>
      <c r="CA543" s="393"/>
      <c r="CB543" s="393"/>
      <c r="CC543" s="393"/>
      <c r="CD543" s="393"/>
      <c r="CE543" s="393"/>
      <c r="CF543" s="393"/>
      <c r="CG543" s="393"/>
      <c r="CH543" s="393"/>
      <c r="CI543" s="393"/>
      <c r="CJ543" s="393"/>
      <c r="CK543" s="393"/>
      <c r="CL543" s="393"/>
      <c r="CM543" s="393"/>
      <c r="CN543" s="393"/>
      <c r="CO543" s="393"/>
      <c r="CP543" s="393"/>
      <c r="CQ543" s="393"/>
      <c r="CR543" s="393"/>
      <c r="CS543" s="393"/>
      <c r="CT543" s="393"/>
      <c r="CU543" s="393"/>
      <c r="CV543" s="393"/>
      <c r="CW543" s="393"/>
      <c r="CX543" s="393"/>
      <c r="CY543" s="393"/>
      <c r="CZ543" s="393"/>
    </row>
    <row r="544" s="397" customFormat="true" ht="25.15" customHeight="true" x14ac:dyDescent="0.2">
      <c r="C544" s="1166" t="s">
        <v>322</v>
      </c>
      <c r="D544" s="1155"/>
      <c r="E544" s="801">
        <v>9.5084817800745916E-2</v>
      </c>
      <c r="F544" s="670"/>
      <c r="G544" s="670"/>
      <c r="H544" s="1166" t="s">
        <v>352</v>
      </c>
      <c r="I544" s="1155"/>
      <c r="J544" s="802">
        <v>-1.2097418089172775E-2</v>
      </c>
      <c r="K544" s="670"/>
      <c r="L544" s="670"/>
      <c r="M544" s="1166" t="s">
        <v>352</v>
      </c>
      <c r="N544" s="1155"/>
      <c r="O544" s="803">
        <v>-9.4520613145966884E-3</v>
      </c>
      <c r="P544" s="670"/>
      <c r="Q544" s="670"/>
      <c r="W544" s="390"/>
      <c r="X544" s="390"/>
      <c r="Y544" s="390"/>
      <c r="Z544" s="390"/>
      <c r="AA544" s="390"/>
      <c r="AB544" s="390"/>
      <c r="AC544" s="390"/>
      <c r="AD544" s="390"/>
      <c r="AE544" s="390"/>
      <c r="AF544" s="390"/>
      <c r="AG544" s="390"/>
      <c r="AH544" s="390"/>
      <c r="AI544" s="390"/>
      <c r="AJ544" s="390"/>
      <c r="AK544" s="390"/>
      <c r="AL544" s="390"/>
      <c r="AM544" s="390"/>
      <c r="AN544" s="390"/>
      <c r="AO544" s="390"/>
      <c r="AP544" s="390"/>
      <c r="AQ544" s="390"/>
      <c r="AR544" s="390"/>
      <c r="AS544" s="390"/>
      <c r="AT544" s="390"/>
      <c r="AU544" s="390"/>
      <c r="AV544" s="390"/>
      <c r="AW544" s="390"/>
      <c r="AX544" s="390"/>
      <c r="AY544" s="390"/>
      <c r="AZ544" s="390"/>
      <c r="BA544" s="392"/>
      <c r="BB544" s="469"/>
      <c r="BC544" s="392"/>
      <c r="BD544" s="392"/>
      <c r="BE544" s="392"/>
      <c r="BF544" s="392"/>
      <c r="BG544" s="392"/>
      <c r="BH544" s="392"/>
      <c r="BI544" s="392"/>
      <c r="BJ544" s="392"/>
      <c r="BK544" s="392"/>
      <c r="BL544" s="392"/>
      <c r="BM544" s="392"/>
      <c r="BN544" s="392"/>
      <c r="BO544" s="392"/>
      <c r="BP544" s="392"/>
      <c r="BQ544" s="392"/>
      <c r="BR544" s="392"/>
      <c r="BS544" s="392"/>
      <c r="BT544" s="392"/>
      <c r="BU544" s="392"/>
      <c r="BV544" s="392"/>
      <c r="BW544" s="393"/>
      <c r="BX544" s="393"/>
      <c r="BY544" s="393"/>
      <c r="BZ544" s="393"/>
      <c r="CA544" s="393"/>
      <c r="CB544" s="393"/>
      <c r="CC544" s="393"/>
      <c r="CD544" s="393"/>
      <c r="CE544" s="393"/>
      <c r="CF544" s="393"/>
      <c r="CG544" s="393"/>
      <c r="CH544" s="393"/>
      <c r="CI544" s="393"/>
      <c r="CJ544" s="393"/>
      <c r="CK544" s="393"/>
      <c r="CL544" s="393"/>
      <c r="CM544" s="393"/>
      <c r="CN544" s="393"/>
      <c r="CO544" s="393"/>
      <c r="CP544" s="393"/>
      <c r="CQ544" s="393"/>
      <c r="CR544" s="393"/>
      <c r="CS544" s="393"/>
      <c r="CT544" s="393"/>
      <c r="CU544" s="393"/>
      <c r="CV544" s="393"/>
      <c r="CW544" s="393"/>
      <c r="CX544" s="393"/>
      <c r="CY544" s="393"/>
      <c r="CZ544" s="393"/>
    </row>
    <row r="545" s="397" customFormat="true" ht="25.15" customHeight="true" x14ac:dyDescent="0.2">
      <c r="C545" s="1166" t="s">
        <v>332</v>
      </c>
      <c r="D545" s="1155"/>
      <c r="E545" s="801">
        <v>-6.5090276093024854E-2</v>
      </c>
      <c r="F545" s="670"/>
      <c r="G545" s="670"/>
      <c r="H545" s="1166" t="s">
        <v>325</v>
      </c>
      <c r="I545" s="1155"/>
      <c r="J545" s="802">
        <v>6.5598410912415389E-2</v>
      </c>
      <c r="K545" s="670"/>
      <c r="L545" s="670"/>
      <c r="M545" s="1166" t="s">
        <v>325</v>
      </c>
      <c r="N545" s="1155"/>
      <c r="O545" s="803">
        <v>6.727486730545422E-2</v>
      </c>
      <c r="P545" s="670"/>
      <c r="Q545" s="670"/>
      <c r="W545" s="390"/>
      <c r="X545" s="390"/>
      <c r="Y545" s="390"/>
      <c r="Z545" s="390"/>
      <c r="AA545" s="390"/>
      <c r="AB545" s="390"/>
      <c r="AC545" s="390"/>
      <c r="AD545" s="390"/>
      <c r="AE545" s="390"/>
      <c r="AF545" s="390"/>
      <c r="AG545" s="390"/>
      <c r="AH545" s="390"/>
      <c r="AI545" s="390"/>
      <c r="AJ545" s="390"/>
      <c r="AK545" s="390"/>
      <c r="AL545" s="390"/>
      <c r="AM545" s="390"/>
      <c r="AN545" s="390"/>
      <c r="AO545" s="390"/>
      <c r="AP545" s="390"/>
      <c r="AQ545" s="390"/>
      <c r="AR545" s="390"/>
      <c r="AS545" s="390"/>
      <c r="AT545" s="390"/>
      <c r="AU545" s="390"/>
      <c r="AV545" s="390"/>
      <c r="AW545" s="390"/>
      <c r="AX545" s="390"/>
      <c r="AY545" s="390"/>
      <c r="AZ545" s="390"/>
      <c r="BA545" s="392"/>
      <c r="BB545" s="469"/>
      <c r="BC545" s="392"/>
      <c r="BD545" s="392"/>
      <c r="BE545" s="392"/>
      <c r="BF545" s="392"/>
      <c r="BG545" s="392"/>
      <c r="BH545" s="392"/>
      <c r="BI545" s="392"/>
      <c r="BJ545" s="392"/>
      <c r="BK545" s="392"/>
      <c r="BL545" s="392"/>
      <c r="BM545" s="392"/>
      <c r="BN545" s="392"/>
      <c r="BO545" s="392"/>
      <c r="BP545" s="392"/>
      <c r="BQ545" s="392"/>
      <c r="BR545" s="392"/>
      <c r="BS545" s="392"/>
      <c r="BT545" s="392"/>
      <c r="BU545" s="392"/>
      <c r="BV545" s="392"/>
      <c r="BW545" s="393"/>
      <c r="BX545" s="393"/>
      <c r="BY545" s="393"/>
      <c r="BZ545" s="393"/>
      <c r="CA545" s="393"/>
      <c r="CB545" s="393"/>
      <c r="CC545" s="393"/>
      <c r="CD545" s="393"/>
      <c r="CE545" s="393"/>
      <c r="CF545" s="393"/>
      <c r="CG545" s="393"/>
      <c r="CH545" s="393"/>
      <c r="CI545" s="393"/>
      <c r="CJ545" s="393"/>
      <c r="CK545" s="393"/>
      <c r="CL545" s="393"/>
      <c r="CM545" s="393"/>
      <c r="CN545" s="393"/>
      <c r="CO545" s="393"/>
      <c r="CP545" s="393"/>
      <c r="CQ545" s="393"/>
      <c r="CR545" s="393"/>
      <c r="CS545" s="393"/>
      <c r="CT545" s="393"/>
      <c r="CU545" s="393"/>
      <c r="CV545" s="393"/>
      <c r="CW545" s="393"/>
      <c r="CX545" s="393"/>
      <c r="CY545" s="393"/>
      <c r="CZ545" s="393"/>
    </row>
    <row r="546" s="397" customFormat="true" ht="25.15" customHeight="true" x14ac:dyDescent="0.2">
      <c r="C546" s="1166" t="s">
        <v>333</v>
      </c>
      <c r="D546" s="1155"/>
      <c r="E546" s="801">
        <v>-6.2251343037525997E-2</v>
      </c>
      <c r="F546" s="670"/>
      <c r="G546" s="670"/>
      <c r="H546" s="1166" t="s">
        <v>422</v>
      </c>
      <c r="I546" s="1155"/>
      <c r="J546" s="802">
        <v>1.006610957035442E-2</v>
      </c>
      <c r="K546" s="670"/>
      <c r="L546" s="670"/>
      <c r="M546" s="1166" t="s">
        <v>422</v>
      </c>
      <c r="N546" s="1155"/>
      <c r="O546" s="803">
        <v>1.8538315316425913E-2</v>
      </c>
      <c r="P546" s="670"/>
      <c r="Q546" s="670"/>
      <c r="W546" s="390"/>
      <c r="X546" s="390"/>
      <c r="Y546" s="390"/>
      <c r="Z546" s="390"/>
      <c r="AA546" s="390"/>
      <c r="AB546" s="390"/>
      <c r="AC546" s="390"/>
      <c r="AD546" s="390"/>
      <c r="AE546" s="390"/>
      <c r="AF546" s="390"/>
      <c r="AG546" s="390"/>
      <c r="AH546" s="390"/>
      <c r="AI546" s="390"/>
      <c r="AJ546" s="390"/>
      <c r="AK546" s="390"/>
      <c r="AL546" s="390"/>
      <c r="AM546" s="390"/>
      <c r="AN546" s="390"/>
      <c r="AO546" s="390"/>
      <c r="AP546" s="390"/>
      <c r="AQ546" s="390"/>
      <c r="AR546" s="390"/>
      <c r="AS546" s="390"/>
      <c r="AT546" s="390"/>
      <c r="AU546" s="390"/>
      <c r="AV546" s="390"/>
      <c r="AW546" s="390"/>
      <c r="AX546" s="390"/>
      <c r="AY546" s="390"/>
      <c r="AZ546" s="390"/>
      <c r="BA546" s="392"/>
      <c r="BB546" s="469"/>
      <c r="BC546" s="392"/>
      <c r="BD546" s="392"/>
      <c r="BE546" s="392"/>
      <c r="BF546" s="392"/>
      <c r="BG546" s="392"/>
      <c r="BH546" s="392"/>
      <c r="BI546" s="392"/>
      <c r="BJ546" s="392"/>
      <c r="BK546" s="392"/>
      <c r="BL546" s="392"/>
      <c r="BM546" s="392"/>
      <c r="BN546" s="392"/>
      <c r="BO546" s="392"/>
      <c r="BP546" s="392"/>
      <c r="BQ546" s="392"/>
      <c r="BR546" s="392"/>
      <c r="BS546" s="392"/>
      <c r="BT546" s="392"/>
      <c r="BU546" s="392"/>
      <c r="BV546" s="392"/>
      <c r="BW546" s="393"/>
      <c r="BX546" s="393"/>
      <c r="BY546" s="393"/>
      <c r="BZ546" s="393"/>
      <c r="CA546" s="393"/>
      <c r="CB546" s="393"/>
      <c r="CC546" s="393"/>
      <c r="CD546" s="393"/>
      <c r="CE546" s="393"/>
      <c r="CF546" s="393"/>
      <c r="CG546" s="393"/>
      <c r="CH546" s="393"/>
      <c r="CI546" s="393"/>
      <c r="CJ546" s="393"/>
      <c r="CK546" s="393"/>
      <c r="CL546" s="393"/>
      <c r="CM546" s="393"/>
      <c r="CN546" s="393"/>
      <c r="CO546" s="393"/>
      <c r="CP546" s="393"/>
      <c r="CQ546" s="393"/>
      <c r="CR546" s="393"/>
      <c r="CS546" s="393"/>
      <c r="CT546" s="393"/>
      <c r="CU546" s="393"/>
      <c r="CV546" s="393"/>
      <c r="CW546" s="393"/>
      <c r="CX546" s="393"/>
      <c r="CY546" s="393"/>
      <c r="CZ546" s="393"/>
    </row>
    <row r="547" s="397" customFormat="true" ht="25.15" customHeight="true" x14ac:dyDescent="0.2">
      <c r="C547" s="1166" t="s">
        <v>419</v>
      </c>
      <c r="D547" s="1155"/>
      <c r="E547" s="801">
        <v>-1.2462837478211393E-2</v>
      </c>
      <c r="F547" s="670"/>
      <c r="G547" s="670"/>
      <c r="H547" s="1166" t="s">
        <v>430</v>
      </c>
      <c r="I547" s="1155"/>
      <c r="J547" s="802">
        <v>-1.2125147483171279E-3</v>
      </c>
      <c r="K547" s="670"/>
      <c r="L547" s="670"/>
      <c r="M547" s="1166" t="s">
        <v>430</v>
      </c>
      <c r="N547" s="1155"/>
      <c r="O547" s="803">
        <v>5.2430544064837629E-3</v>
      </c>
      <c r="P547" s="670"/>
      <c r="Q547" s="670"/>
      <c r="W547" s="390"/>
      <c r="X547" s="390"/>
      <c r="Y547" s="390"/>
      <c r="Z547" s="390"/>
      <c r="AA547" s="390"/>
      <c r="AB547" s="390"/>
      <c r="AC547" s="390"/>
      <c r="AD547" s="390"/>
      <c r="AE547" s="390"/>
      <c r="AF547" s="390"/>
      <c r="AG547" s="390"/>
      <c r="AH547" s="390"/>
      <c r="AI547" s="390"/>
      <c r="AJ547" s="390"/>
      <c r="AK547" s="390"/>
      <c r="AL547" s="390"/>
      <c r="AM547" s="390"/>
      <c r="AN547" s="390"/>
      <c r="AO547" s="390"/>
      <c r="AP547" s="390"/>
      <c r="AQ547" s="390"/>
      <c r="AR547" s="390"/>
      <c r="AS547" s="390"/>
      <c r="AT547" s="390"/>
      <c r="AU547" s="390"/>
      <c r="AV547" s="390"/>
      <c r="AW547" s="390"/>
      <c r="AX547" s="390"/>
      <c r="AY547" s="390"/>
      <c r="AZ547" s="390"/>
      <c r="BA547" s="392"/>
      <c r="BB547" s="469"/>
      <c r="BC547" s="392"/>
      <c r="BD547" s="392"/>
      <c r="BE547" s="392"/>
      <c r="BF547" s="392"/>
      <c r="BG547" s="392"/>
      <c r="BH547" s="392"/>
      <c r="BI547" s="392"/>
      <c r="BJ547" s="392"/>
      <c r="BK547" s="392"/>
      <c r="BL547" s="392"/>
      <c r="BM547" s="392"/>
      <c r="BN547" s="392"/>
      <c r="BO547" s="392"/>
      <c r="BP547" s="392"/>
      <c r="BQ547" s="392"/>
      <c r="BR547" s="392"/>
      <c r="BS547" s="392"/>
      <c r="BT547" s="392"/>
      <c r="BU547" s="392"/>
      <c r="BV547" s="392"/>
      <c r="BW547" s="393"/>
      <c r="BX547" s="393"/>
      <c r="BY547" s="393"/>
      <c r="BZ547" s="393"/>
      <c r="CA547" s="393"/>
      <c r="CB547" s="393"/>
      <c r="CC547" s="393"/>
      <c r="CD547" s="393"/>
      <c r="CE547" s="393"/>
      <c r="CF547" s="393"/>
      <c r="CG547" s="393"/>
      <c r="CH547" s="393"/>
      <c r="CI547" s="393"/>
      <c r="CJ547" s="393"/>
      <c r="CK547" s="393"/>
      <c r="CL547" s="393"/>
      <c r="CM547" s="393"/>
      <c r="CN547" s="393"/>
      <c r="CO547" s="393"/>
      <c r="CP547" s="393"/>
      <c r="CQ547" s="393"/>
      <c r="CR547" s="393"/>
      <c r="CS547" s="393"/>
      <c r="CT547" s="393"/>
      <c r="CU547" s="393"/>
      <c r="CV547" s="393"/>
      <c r="CW547" s="393"/>
      <c r="CX547" s="393"/>
      <c r="CY547" s="393"/>
      <c r="CZ547" s="393"/>
    </row>
    <row r="548" s="397" customFormat="true" ht="25.15" customHeight="true" x14ac:dyDescent="0.2">
      <c r="C548" s="1166" t="s">
        <v>412</v>
      </c>
      <c r="D548" s="1155"/>
      <c r="E548" s="801">
        <v>1.8874860619962949E-2</v>
      </c>
      <c r="F548" s="670"/>
      <c r="G548" s="670"/>
      <c r="H548" s="1166" t="s">
        <v>415</v>
      </c>
      <c r="I548" s="1155"/>
      <c r="J548" s="802">
        <v>6.4764145393592975E-3</v>
      </c>
      <c r="K548" s="670"/>
      <c r="L548" s="670"/>
      <c r="M548" s="1166" t="s">
        <v>415</v>
      </c>
      <c r="N548" s="1155"/>
      <c r="O548" s="803">
        <v>2.6155054179200374E-2</v>
      </c>
      <c r="P548" s="670"/>
      <c r="Q548" s="670"/>
      <c r="W548" s="390"/>
      <c r="X548" s="390"/>
      <c r="Y548" s="390"/>
      <c r="Z548" s="390"/>
      <c r="AA548" s="390"/>
      <c r="AB548" s="390"/>
      <c r="AC548" s="390"/>
      <c r="AD548" s="390"/>
      <c r="AE548" s="390"/>
      <c r="AF548" s="390"/>
      <c r="AG548" s="390"/>
      <c r="AH548" s="390"/>
      <c r="AI548" s="390"/>
      <c r="AJ548" s="390"/>
      <c r="AK548" s="390"/>
      <c r="AL548" s="390"/>
      <c r="AM548" s="390"/>
      <c r="AN548" s="390"/>
      <c r="AO548" s="390"/>
      <c r="AP548" s="390"/>
      <c r="AQ548" s="390"/>
      <c r="AR548" s="390"/>
      <c r="AS548" s="390"/>
      <c r="AT548" s="390"/>
      <c r="AU548" s="390"/>
      <c r="AV548" s="390"/>
      <c r="AW548" s="390"/>
      <c r="AX548" s="390"/>
      <c r="AY548" s="390"/>
      <c r="AZ548" s="390"/>
      <c r="BA548" s="392"/>
      <c r="BB548" s="469"/>
      <c r="BC548" s="392"/>
      <c r="BD548" s="392"/>
      <c r="BE548" s="392"/>
      <c r="BF548" s="392"/>
      <c r="BG548" s="392"/>
      <c r="BH548" s="392"/>
      <c r="BI548" s="392"/>
      <c r="BJ548" s="392"/>
      <c r="BK548" s="392"/>
      <c r="BL548" s="392"/>
      <c r="BM548" s="392"/>
      <c r="BN548" s="392"/>
      <c r="BO548" s="392"/>
      <c r="BP548" s="392"/>
      <c r="BQ548" s="392"/>
      <c r="BR548" s="392"/>
      <c r="BS548" s="392"/>
      <c r="BT548" s="392"/>
      <c r="BU548" s="392"/>
      <c r="BV548" s="392"/>
      <c r="BW548" s="393"/>
      <c r="BX548" s="393"/>
      <c r="BY548" s="393"/>
      <c r="BZ548" s="393"/>
      <c r="CA548" s="393"/>
      <c r="CB548" s="393"/>
      <c r="CC548" s="393"/>
      <c r="CD548" s="393"/>
      <c r="CE548" s="393"/>
      <c r="CF548" s="393"/>
      <c r="CG548" s="393"/>
      <c r="CH548" s="393"/>
      <c r="CI548" s="393"/>
      <c r="CJ548" s="393"/>
      <c r="CK548" s="393"/>
      <c r="CL548" s="393"/>
      <c r="CM548" s="393"/>
      <c r="CN548" s="393"/>
      <c r="CO548" s="393"/>
      <c r="CP548" s="393"/>
      <c r="CQ548" s="393"/>
      <c r="CR548" s="393"/>
      <c r="CS548" s="393"/>
      <c r="CT548" s="393"/>
      <c r="CU548" s="393"/>
      <c r="CV548" s="393"/>
      <c r="CW548" s="393"/>
      <c r="CX548" s="393"/>
      <c r="CY548" s="393"/>
      <c r="CZ548" s="393"/>
    </row>
    <row r="549" s="397" customFormat="true" ht="25.15" customHeight="true" x14ac:dyDescent="0.2">
      <c r="C549" s="1166" t="s">
        <v>410</v>
      </c>
      <c r="D549" s="1155"/>
      <c r="E549" s="801">
        <v>2.7342599274940815E-2</v>
      </c>
      <c r="F549" s="670"/>
      <c r="G549" s="670"/>
      <c r="H549" s="1166" t="s">
        <v>402</v>
      </c>
      <c r="I549" s="1155"/>
      <c r="J549" s="802">
        <v>-6.667755943571603E-2</v>
      </c>
      <c r="K549" s="670"/>
      <c r="L549" s="670"/>
      <c r="M549" s="1166" t="s">
        <v>402</v>
      </c>
      <c r="N549" s="1155"/>
      <c r="O549" s="803">
        <v>-7.8100577725874684E-2</v>
      </c>
      <c r="P549" s="670"/>
      <c r="Q549" s="670"/>
      <c r="W549" s="390"/>
      <c r="X549" s="390"/>
      <c r="Y549" s="390"/>
      <c r="Z549" s="390"/>
      <c r="AA549" s="390"/>
      <c r="AB549" s="390"/>
      <c r="AC549" s="390"/>
      <c r="AD549" s="390"/>
      <c r="AE549" s="390"/>
      <c r="AF549" s="390"/>
      <c r="AG549" s="390"/>
      <c r="AH549" s="390"/>
      <c r="AI549" s="390"/>
      <c r="AJ549" s="390"/>
      <c r="AK549" s="390"/>
      <c r="AL549" s="390"/>
      <c r="AM549" s="390"/>
      <c r="AN549" s="390"/>
      <c r="AO549" s="390"/>
      <c r="AP549" s="390"/>
      <c r="AQ549" s="390"/>
      <c r="AR549" s="390"/>
      <c r="AS549" s="390"/>
      <c r="AT549" s="390"/>
      <c r="AU549" s="390"/>
      <c r="AV549" s="390"/>
      <c r="AW549" s="390"/>
      <c r="AX549" s="390"/>
      <c r="AY549" s="390"/>
      <c r="AZ549" s="390"/>
      <c r="BA549" s="392"/>
      <c r="BB549" s="469"/>
      <c r="BC549" s="392"/>
      <c r="BD549" s="392"/>
      <c r="BE549" s="392"/>
      <c r="BF549" s="392"/>
      <c r="BG549" s="392"/>
      <c r="BH549" s="392"/>
      <c r="BI549" s="392"/>
      <c r="BJ549" s="392"/>
      <c r="BK549" s="392"/>
      <c r="BL549" s="392"/>
      <c r="BM549" s="392"/>
      <c r="BN549" s="392"/>
      <c r="BO549" s="392"/>
      <c r="BP549" s="392"/>
      <c r="BQ549" s="392"/>
      <c r="BR549" s="392"/>
      <c r="BS549" s="392"/>
      <c r="BT549" s="392"/>
      <c r="BU549" s="392"/>
      <c r="BV549" s="392"/>
      <c r="BW549" s="393"/>
      <c r="BX549" s="393"/>
      <c r="BY549" s="393"/>
      <c r="BZ549" s="393"/>
      <c r="CA549" s="393"/>
      <c r="CB549" s="393"/>
      <c r="CC549" s="393"/>
      <c r="CD549" s="393"/>
      <c r="CE549" s="393"/>
      <c r="CF549" s="393"/>
      <c r="CG549" s="393"/>
      <c r="CH549" s="393"/>
      <c r="CI549" s="393"/>
      <c r="CJ549" s="393"/>
      <c r="CK549" s="393"/>
      <c r="CL549" s="393"/>
      <c r="CM549" s="393"/>
      <c r="CN549" s="393"/>
      <c r="CO549" s="393"/>
      <c r="CP549" s="393"/>
      <c r="CQ549" s="393"/>
      <c r="CR549" s="393"/>
      <c r="CS549" s="393"/>
      <c r="CT549" s="393"/>
      <c r="CU549" s="393"/>
      <c r="CV549" s="393"/>
      <c r="CW549" s="393"/>
      <c r="CX549" s="393"/>
      <c r="CY549" s="393"/>
      <c r="CZ549" s="393"/>
    </row>
    <row r="550" s="397" customFormat="true" ht="25.15" customHeight="true" x14ac:dyDescent="0.2">
      <c r="C550" s="1166" t="s">
        <v>423</v>
      </c>
      <c r="D550" s="1155"/>
      <c r="E550" s="801">
        <v>-9.3345297629476975E-3</v>
      </c>
      <c r="F550" s="670"/>
      <c r="G550" s="670"/>
      <c r="H550" s="1166" t="s">
        <v>414</v>
      </c>
      <c r="I550" s="1155"/>
      <c r="J550" s="802">
        <v>-2.3062260223592184E-2</v>
      </c>
      <c r="K550" s="670"/>
      <c r="L550" s="670"/>
      <c r="M550" s="1166" t="s">
        <v>414</v>
      </c>
      <c r="N550" s="1155"/>
      <c r="O550" s="803">
        <v>-1.1125200700363474E-2</v>
      </c>
      <c r="P550" s="670"/>
      <c r="Q550" s="670"/>
      <c r="W550" s="390"/>
      <c r="X550" s="390"/>
      <c r="Y550" s="390"/>
      <c r="Z550" s="390"/>
      <c r="AA550" s="390"/>
      <c r="AB550" s="390"/>
      <c r="AC550" s="390"/>
      <c r="AD550" s="390"/>
      <c r="AE550" s="390"/>
      <c r="AF550" s="390"/>
      <c r="AG550" s="390"/>
      <c r="AH550" s="390"/>
      <c r="AI550" s="390"/>
      <c r="AJ550" s="390"/>
      <c r="AK550" s="390"/>
      <c r="AL550" s="390"/>
      <c r="AM550" s="390"/>
      <c r="AN550" s="390"/>
      <c r="AO550" s="390"/>
      <c r="AP550" s="390"/>
      <c r="AQ550" s="390"/>
      <c r="AR550" s="390"/>
      <c r="AS550" s="390"/>
      <c r="AT550" s="390"/>
      <c r="AU550" s="390"/>
      <c r="AV550" s="390"/>
      <c r="AW550" s="390"/>
      <c r="AX550" s="390"/>
      <c r="AY550" s="390"/>
      <c r="AZ550" s="390"/>
      <c r="BA550" s="392"/>
      <c r="BB550" s="469"/>
      <c r="BC550" s="392"/>
      <c r="BD550" s="392"/>
      <c r="BE550" s="392"/>
      <c r="BF550" s="392"/>
      <c r="BG550" s="392"/>
      <c r="BH550" s="392"/>
      <c r="BI550" s="392"/>
      <c r="BJ550" s="392"/>
      <c r="BK550" s="392"/>
      <c r="BL550" s="392"/>
      <c r="BM550" s="392"/>
      <c r="BN550" s="392"/>
      <c r="BO550" s="392"/>
      <c r="BP550" s="392"/>
      <c r="BQ550" s="392"/>
      <c r="BR550" s="392"/>
      <c r="BS550" s="392"/>
      <c r="BT550" s="392"/>
      <c r="BU550" s="392"/>
      <c r="BV550" s="392"/>
      <c r="BW550" s="393"/>
      <c r="BX550" s="393"/>
      <c r="BY550" s="393"/>
      <c r="BZ550" s="393"/>
      <c r="CA550" s="393"/>
      <c r="CB550" s="393"/>
      <c r="CC550" s="393"/>
      <c r="CD550" s="393"/>
      <c r="CE550" s="393"/>
      <c r="CF550" s="393"/>
      <c r="CG550" s="393"/>
      <c r="CH550" s="393"/>
      <c r="CI550" s="393"/>
      <c r="CJ550" s="393"/>
      <c r="CK550" s="393"/>
      <c r="CL550" s="393"/>
      <c r="CM550" s="393"/>
      <c r="CN550" s="393"/>
      <c r="CO550" s="393"/>
      <c r="CP550" s="393"/>
      <c r="CQ550" s="393"/>
      <c r="CR550" s="393"/>
      <c r="CS550" s="393"/>
      <c r="CT550" s="393"/>
      <c r="CU550" s="393"/>
      <c r="CV550" s="393"/>
      <c r="CW550" s="393"/>
      <c r="CX550" s="393"/>
      <c r="CY550" s="393"/>
      <c r="CZ550" s="393"/>
    </row>
    <row r="551" s="397" customFormat="true" ht="25.15" customHeight="true" x14ac:dyDescent="0.2">
      <c r="C551" s="1166" t="s">
        <v>398</v>
      </c>
      <c r="D551" s="1155"/>
      <c r="E551" s="801">
        <v>8.815235182282409E-2</v>
      </c>
      <c r="F551" s="670"/>
      <c r="G551" s="670"/>
      <c r="H551" s="1166" t="s">
        <v>357</v>
      </c>
      <c r="I551" s="1155"/>
      <c r="J551" s="802">
        <v>-1.2536935013105438E-2</v>
      </c>
      <c r="K551" s="670"/>
      <c r="L551" s="670"/>
      <c r="M551" s="1166" t="s">
        <v>357</v>
      </c>
      <c r="N551" s="1155"/>
      <c r="O551" s="803">
        <v>-1.8483997546212812E-3</v>
      </c>
      <c r="P551" s="670"/>
      <c r="Q551" s="670"/>
      <c r="W551" s="390"/>
      <c r="X551" s="390"/>
      <c r="Y551" s="390"/>
      <c r="Z551" s="390"/>
      <c r="AA551" s="390"/>
      <c r="AB551" s="390"/>
      <c r="AC551" s="390"/>
      <c r="AD551" s="390"/>
      <c r="AE551" s="390"/>
      <c r="AF551" s="390"/>
      <c r="AG551" s="390"/>
      <c r="AH551" s="390"/>
      <c r="AI551" s="390"/>
      <c r="AJ551" s="390"/>
      <c r="AK551" s="390"/>
      <c r="AL551" s="390"/>
      <c r="AM551" s="390"/>
      <c r="AN551" s="390"/>
      <c r="AO551" s="390"/>
      <c r="AP551" s="390"/>
      <c r="AQ551" s="390"/>
      <c r="AR551" s="390"/>
      <c r="AS551" s="390"/>
      <c r="AT551" s="390"/>
      <c r="AU551" s="390"/>
      <c r="AV551" s="390"/>
      <c r="AW551" s="390"/>
      <c r="AX551" s="390"/>
      <c r="AY551" s="390"/>
      <c r="AZ551" s="390"/>
      <c r="BA551" s="392"/>
      <c r="BB551" s="469"/>
      <c r="BC551" s="392"/>
      <c r="BD551" s="392"/>
      <c r="BE551" s="392"/>
      <c r="BF551" s="392"/>
      <c r="BG551" s="392"/>
      <c r="BH551" s="392"/>
      <c r="BI551" s="392"/>
      <c r="BJ551" s="392"/>
      <c r="BK551" s="392"/>
      <c r="BL551" s="392"/>
      <c r="BM551" s="392"/>
      <c r="BN551" s="392"/>
      <c r="BO551" s="392"/>
      <c r="BP551" s="392"/>
      <c r="BQ551" s="392"/>
      <c r="BR551" s="392"/>
      <c r="BS551" s="392"/>
      <c r="BT551" s="392"/>
      <c r="BU551" s="392"/>
      <c r="BV551" s="392"/>
      <c r="BW551" s="393"/>
      <c r="BX551" s="393"/>
      <c r="BY551" s="393"/>
      <c r="BZ551" s="393"/>
      <c r="CA551" s="393"/>
      <c r="CB551" s="393"/>
      <c r="CC551" s="393"/>
      <c r="CD551" s="393"/>
      <c r="CE551" s="393"/>
      <c r="CF551" s="393"/>
      <c r="CG551" s="393"/>
      <c r="CH551" s="393"/>
      <c r="CI551" s="393"/>
      <c r="CJ551" s="393"/>
      <c r="CK551" s="393"/>
      <c r="CL551" s="393"/>
      <c r="CM551" s="393"/>
      <c r="CN551" s="393"/>
      <c r="CO551" s="393"/>
      <c r="CP551" s="393"/>
      <c r="CQ551" s="393"/>
      <c r="CR551" s="393"/>
      <c r="CS551" s="393"/>
      <c r="CT551" s="393"/>
      <c r="CU551" s="393"/>
      <c r="CV551" s="393"/>
      <c r="CW551" s="393"/>
      <c r="CX551" s="393"/>
      <c r="CY551" s="393"/>
      <c r="CZ551" s="393"/>
    </row>
    <row r="552" s="397" customFormat="true" ht="25.15" customHeight="true" x14ac:dyDescent="0.2">
      <c r="C552" s="1166" t="s">
        <v>395</v>
      </c>
      <c r="D552" s="1155"/>
      <c r="E552" s="801">
        <v>8.9646697739939399E-2</v>
      </c>
      <c r="F552" s="670"/>
      <c r="G552" s="670"/>
      <c r="H552" s="1166" t="s">
        <v>322</v>
      </c>
      <c r="I552" s="1155"/>
      <c r="J552" s="802">
        <v>9.0336553000663553E-2</v>
      </c>
      <c r="K552" s="670"/>
      <c r="L552" s="670"/>
      <c r="M552" s="1166" t="s">
        <v>322</v>
      </c>
      <c r="N552" s="1155"/>
      <c r="O552" s="803">
        <v>0.10758398629400051</v>
      </c>
      <c r="P552" s="670"/>
      <c r="Q552" s="670"/>
      <c r="W552" s="390"/>
      <c r="X552" s="390"/>
      <c r="Y552" s="390"/>
      <c r="Z552" s="390"/>
      <c r="AA552" s="390"/>
      <c r="AB552" s="390"/>
      <c r="AC552" s="390"/>
      <c r="AD552" s="390"/>
      <c r="AE552" s="390"/>
      <c r="AF552" s="390"/>
      <c r="AG552" s="390"/>
      <c r="AH552" s="390"/>
      <c r="AI552" s="390"/>
      <c r="AJ552" s="390"/>
      <c r="AK552" s="390"/>
      <c r="AL552" s="390"/>
      <c r="AM552" s="390"/>
      <c r="AN552" s="390"/>
      <c r="AO552" s="390"/>
      <c r="AP552" s="390"/>
      <c r="AQ552" s="390"/>
      <c r="AR552" s="390"/>
      <c r="AS552" s="390"/>
      <c r="AT552" s="390"/>
      <c r="AU552" s="390"/>
      <c r="AV552" s="390"/>
      <c r="AW552" s="390"/>
      <c r="AX552" s="390"/>
      <c r="AY552" s="390"/>
      <c r="AZ552" s="390"/>
      <c r="BA552" s="392"/>
      <c r="BB552" s="469"/>
      <c r="BC552" s="392"/>
      <c r="BD552" s="392"/>
      <c r="BE552" s="392"/>
      <c r="BF552" s="392"/>
      <c r="BG552" s="392"/>
      <c r="BH552" s="392"/>
      <c r="BI552" s="392"/>
      <c r="BJ552" s="392"/>
      <c r="BK552" s="392"/>
      <c r="BL552" s="392"/>
      <c r="BM552" s="392"/>
      <c r="BN552" s="392"/>
      <c r="BO552" s="392"/>
      <c r="BP552" s="392"/>
      <c r="BQ552" s="392"/>
      <c r="BR552" s="392"/>
      <c r="BS552" s="392"/>
      <c r="BT552" s="392"/>
      <c r="BU552" s="392"/>
      <c r="BV552" s="392"/>
      <c r="BW552" s="393"/>
      <c r="BX552" s="393"/>
      <c r="BY552" s="393"/>
      <c r="BZ552" s="393"/>
      <c r="CA552" s="393"/>
      <c r="CB552" s="393"/>
      <c r="CC552" s="393"/>
      <c r="CD552" s="393"/>
      <c r="CE552" s="393"/>
      <c r="CF552" s="393"/>
      <c r="CG552" s="393"/>
      <c r="CH552" s="393"/>
      <c r="CI552" s="393"/>
      <c r="CJ552" s="393"/>
      <c r="CK552" s="393"/>
      <c r="CL552" s="393"/>
      <c r="CM552" s="393"/>
      <c r="CN552" s="393"/>
      <c r="CO552" s="393"/>
      <c r="CP552" s="393"/>
      <c r="CQ552" s="393"/>
      <c r="CR552" s="393"/>
      <c r="CS552" s="393"/>
      <c r="CT552" s="393"/>
      <c r="CU552" s="393"/>
      <c r="CV552" s="393"/>
      <c r="CW552" s="393"/>
      <c r="CX552" s="393"/>
      <c r="CY552" s="393"/>
      <c r="CZ552" s="393"/>
    </row>
    <row r="553" s="397" customFormat="true" ht="25.15" customHeight="true" x14ac:dyDescent="0.2">
      <c r="C553" s="1166" t="s">
        <v>404</v>
      </c>
      <c r="D553" s="1155"/>
      <c r="E553" s="801">
        <v>6.3830477707370825E-2</v>
      </c>
      <c r="F553" s="670"/>
      <c r="G553" s="670"/>
      <c r="H553" s="1166" t="s">
        <v>332</v>
      </c>
      <c r="I553" s="1155"/>
      <c r="J553" s="802">
        <v>-5.9488930172544585E-2</v>
      </c>
      <c r="K553" s="670"/>
      <c r="L553" s="670"/>
      <c r="M553" s="1166" t="s">
        <v>332</v>
      </c>
      <c r="N553" s="1155"/>
      <c r="O553" s="803">
        <v>-7.1396691752347752E-2</v>
      </c>
      <c r="P553" s="670"/>
      <c r="Q553" s="670"/>
      <c r="W553" s="390"/>
      <c r="X553" s="390"/>
      <c r="Y553" s="390"/>
      <c r="Z553" s="390"/>
      <c r="AA553" s="390"/>
      <c r="AB553" s="390"/>
      <c r="AC553" s="390"/>
      <c r="AD553" s="390"/>
      <c r="AE553" s="390"/>
      <c r="AF553" s="390"/>
      <c r="AG553" s="390"/>
      <c r="AH553" s="390"/>
      <c r="AI553" s="390"/>
      <c r="AJ553" s="390"/>
      <c r="AK553" s="390"/>
      <c r="AL553" s="390"/>
      <c r="AM553" s="390"/>
      <c r="AN553" s="390"/>
      <c r="AO553" s="390"/>
      <c r="AP553" s="390"/>
      <c r="AQ553" s="390"/>
      <c r="AR553" s="390"/>
      <c r="AS553" s="390"/>
      <c r="AT553" s="390"/>
      <c r="AU553" s="390"/>
      <c r="AV553" s="390"/>
      <c r="AW553" s="390"/>
      <c r="AX553" s="390"/>
      <c r="AY553" s="390"/>
      <c r="AZ553" s="390"/>
      <c r="BA553" s="392"/>
      <c r="BB553" s="469"/>
      <c r="BC553" s="392"/>
      <c r="BD553" s="392"/>
      <c r="BE553" s="392"/>
      <c r="BF553" s="392"/>
      <c r="BG553" s="392"/>
      <c r="BH553" s="392"/>
      <c r="BI553" s="392"/>
      <c r="BJ553" s="392"/>
      <c r="BK553" s="392"/>
      <c r="BL553" s="392"/>
      <c r="BM553" s="392"/>
      <c r="BN553" s="392"/>
      <c r="BO553" s="392"/>
      <c r="BP553" s="392"/>
      <c r="BQ553" s="392"/>
      <c r="BR553" s="392"/>
      <c r="BS553" s="392"/>
      <c r="BT553" s="392"/>
      <c r="BU553" s="392"/>
      <c r="BV553" s="392"/>
      <c r="BW553" s="393"/>
      <c r="BX553" s="393"/>
      <c r="BY553" s="393"/>
      <c r="BZ553" s="393"/>
      <c r="CA553" s="393"/>
      <c r="CB553" s="393"/>
      <c r="CC553" s="393"/>
      <c r="CD553" s="393"/>
      <c r="CE553" s="393"/>
      <c r="CF553" s="393"/>
      <c r="CG553" s="393"/>
      <c r="CH553" s="393"/>
      <c r="CI553" s="393"/>
      <c r="CJ553" s="393"/>
      <c r="CK553" s="393"/>
      <c r="CL553" s="393"/>
      <c r="CM553" s="393"/>
      <c r="CN553" s="393"/>
      <c r="CO553" s="393"/>
      <c r="CP553" s="393"/>
      <c r="CQ553" s="393"/>
      <c r="CR553" s="393"/>
      <c r="CS553" s="393"/>
      <c r="CT553" s="393"/>
      <c r="CU553" s="393"/>
      <c r="CV553" s="393"/>
      <c r="CW553" s="393"/>
      <c r="CX553" s="393"/>
      <c r="CY553" s="393"/>
      <c r="CZ553" s="393"/>
    </row>
    <row r="554" s="397" customFormat="true" ht="25.15" customHeight="true" x14ac:dyDescent="0.2">
      <c r="C554" s="1166" t="s">
        <v>406</v>
      </c>
      <c r="D554" s="1155"/>
      <c r="E554" s="801">
        <v>3.8857144372175648E-2</v>
      </c>
      <c r="F554" s="670"/>
      <c r="G554" s="670"/>
      <c r="H554" s="1166" t="s">
        <v>333</v>
      </c>
      <c r="I554" s="1155"/>
      <c r="J554" s="802">
        <v>-6.069089377206608E-2</v>
      </c>
      <c r="K554" s="670"/>
      <c r="L554" s="670"/>
      <c r="M554" s="1166" t="s">
        <v>333</v>
      </c>
      <c r="N554" s="1155"/>
      <c r="O554" s="803">
        <v>-6.6995201867336387E-2</v>
      </c>
      <c r="P554" s="670"/>
      <c r="Q554" s="670"/>
      <c r="W554" s="390"/>
      <c r="X554" s="390"/>
      <c r="Y554" s="390"/>
      <c r="Z554" s="390"/>
      <c r="AA554" s="390"/>
      <c r="AB554" s="390"/>
      <c r="AC554" s="390"/>
      <c r="AD554" s="390"/>
      <c r="AE554" s="390"/>
      <c r="AF554" s="390"/>
      <c r="AG554" s="390"/>
      <c r="AH554" s="390"/>
      <c r="AI554" s="390"/>
      <c r="AJ554" s="390"/>
      <c r="AK554" s="390"/>
      <c r="AL554" s="390"/>
      <c r="AM554" s="390"/>
      <c r="AN554" s="390"/>
      <c r="AO554" s="390"/>
      <c r="AP554" s="390"/>
      <c r="AQ554" s="390"/>
      <c r="AR554" s="390"/>
      <c r="AS554" s="390"/>
      <c r="AT554" s="390"/>
      <c r="AU554" s="390"/>
      <c r="AV554" s="390"/>
      <c r="AW554" s="390"/>
      <c r="AX554" s="390"/>
      <c r="AY554" s="390"/>
      <c r="AZ554" s="390"/>
      <c r="BA554" s="392"/>
      <c r="BB554" s="469"/>
      <c r="BC554" s="392"/>
      <c r="BD554" s="392"/>
      <c r="BE554" s="392"/>
      <c r="BF554" s="392"/>
      <c r="BG554" s="392"/>
      <c r="BH554" s="392"/>
      <c r="BI554" s="392"/>
      <c r="BJ554" s="392"/>
      <c r="BK554" s="392"/>
      <c r="BL554" s="392"/>
      <c r="BM554" s="392"/>
      <c r="BN554" s="392"/>
      <c r="BO554" s="392"/>
      <c r="BP554" s="392"/>
      <c r="BQ554" s="392"/>
      <c r="BR554" s="392"/>
      <c r="BS554" s="392"/>
      <c r="BT554" s="392"/>
      <c r="BU554" s="392"/>
      <c r="BV554" s="392"/>
      <c r="BW554" s="393"/>
      <c r="BX554" s="393"/>
      <c r="BY554" s="393"/>
      <c r="BZ554" s="393"/>
      <c r="CA554" s="393"/>
      <c r="CB554" s="393"/>
      <c r="CC554" s="393"/>
      <c r="CD554" s="393"/>
      <c r="CE554" s="393"/>
      <c r="CF554" s="393"/>
      <c r="CG554" s="393"/>
      <c r="CH554" s="393"/>
      <c r="CI554" s="393"/>
      <c r="CJ554" s="393"/>
      <c r="CK554" s="393"/>
      <c r="CL554" s="393"/>
      <c r="CM554" s="393"/>
      <c r="CN554" s="393"/>
      <c r="CO554" s="393"/>
      <c r="CP554" s="393"/>
      <c r="CQ554" s="393"/>
      <c r="CR554" s="393"/>
      <c r="CS554" s="393"/>
      <c r="CT554" s="393"/>
      <c r="CU554" s="393"/>
      <c r="CV554" s="393"/>
      <c r="CW554" s="393"/>
      <c r="CX554" s="393"/>
      <c r="CY554" s="393"/>
      <c r="CZ554" s="393"/>
    </row>
    <row r="555" s="397" customFormat="true" ht="25.15" customHeight="true" x14ac:dyDescent="0.2">
      <c r="C555" s="1166" t="s">
        <v>396</v>
      </c>
      <c r="D555" s="1155"/>
      <c r="E555" s="801">
        <v>9.4689580804487777E-2</v>
      </c>
      <c r="F555" s="670"/>
      <c r="G555" s="670"/>
      <c r="H555" s="1166" t="s">
        <v>419</v>
      </c>
      <c r="I555" s="1155"/>
      <c r="J555" s="802">
        <v>-1.8608044549413574E-2</v>
      </c>
      <c r="K555" s="670"/>
      <c r="L555" s="670"/>
      <c r="M555" s="1166" t="s">
        <v>419</v>
      </c>
      <c r="N555" s="1155"/>
      <c r="O555" s="803">
        <v>-1.5399058420263855E-2</v>
      </c>
      <c r="P555" s="670"/>
      <c r="Q555" s="670"/>
      <c r="W555" s="390"/>
      <c r="X555" s="390"/>
      <c r="Y555" s="390"/>
      <c r="Z555" s="390"/>
      <c r="AA555" s="390"/>
      <c r="AB555" s="390"/>
      <c r="AC555" s="390"/>
      <c r="AD555" s="390"/>
      <c r="AE555" s="390"/>
      <c r="AF555" s="390"/>
      <c r="AG555" s="390"/>
      <c r="AH555" s="390"/>
      <c r="AI555" s="390"/>
      <c r="AJ555" s="390"/>
      <c r="AK555" s="390"/>
      <c r="AL555" s="390"/>
      <c r="AM555" s="390"/>
      <c r="AN555" s="390"/>
      <c r="AO555" s="390"/>
      <c r="AP555" s="390"/>
      <c r="AQ555" s="390"/>
      <c r="AR555" s="390"/>
      <c r="AS555" s="390"/>
      <c r="AT555" s="390"/>
      <c r="AU555" s="390"/>
      <c r="AV555" s="390"/>
      <c r="AW555" s="390"/>
      <c r="AX555" s="390"/>
      <c r="AY555" s="390"/>
      <c r="AZ555" s="390"/>
      <c r="BA555" s="392"/>
      <c r="BB555" s="469"/>
      <c r="BC555" s="392"/>
      <c r="BD555" s="392"/>
      <c r="BE555" s="392"/>
      <c r="BF555" s="392"/>
      <c r="BG555" s="392"/>
      <c r="BH555" s="392"/>
      <c r="BI555" s="392"/>
      <c r="BJ555" s="392"/>
      <c r="BK555" s="392"/>
      <c r="BL555" s="392"/>
      <c r="BM555" s="392"/>
      <c r="BN555" s="392"/>
      <c r="BO555" s="392"/>
      <c r="BP555" s="392"/>
      <c r="BQ555" s="392"/>
      <c r="BR555" s="392"/>
      <c r="BS555" s="392"/>
      <c r="BT555" s="392"/>
      <c r="BU555" s="392"/>
      <c r="BV555" s="392"/>
      <c r="BW555" s="393"/>
      <c r="BX555" s="393"/>
      <c r="BY555" s="393"/>
      <c r="BZ555" s="393"/>
      <c r="CA555" s="393"/>
      <c r="CB555" s="393"/>
      <c r="CC555" s="393"/>
      <c r="CD555" s="393"/>
      <c r="CE555" s="393"/>
      <c r="CF555" s="393"/>
      <c r="CG555" s="393"/>
      <c r="CH555" s="393"/>
      <c r="CI555" s="393"/>
      <c r="CJ555" s="393"/>
      <c r="CK555" s="393"/>
      <c r="CL555" s="393"/>
      <c r="CM555" s="393"/>
      <c r="CN555" s="393"/>
      <c r="CO555" s="393"/>
      <c r="CP555" s="393"/>
      <c r="CQ555" s="393"/>
      <c r="CR555" s="393"/>
      <c r="CS555" s="393"/>
      <c r="CT555" s="393"/>
      <c r="CU555" s="393"/>
      <c r="CV555" s="393"/>
      <c r="CW555" s="393"/>
      <c r="CX555" s="393"/>
      <c r="CY555" s="393"/>
      <c r="CZ555" s="393"/>
    </row>
    <row r="556" s="397" customFormat="true" ht="25.15" customHeight="true" x14ac:dyDescent="0.2">
      <c r="C556" s="1166" t="s">
        <v>393</v>
      </c>
      <c r="D556" s="1155"/>
      <c r="E556" s="801">
        <v>0.10492787660081833</v>
      </c>
      <c r="F556" s="670"/>
      <c r="G556" s="670"/>
      <c r="H556" s="1166" t="s">
        <v>412</v>
      </c>
      <c r="I556" s="1155"/>
      <c r="J556" s="802">
        <v>1.111378950331591E-2</v>
      </c>
      <c r="K556" s="670"/>
      <c r="L556" s="670"/>
      <c r="M556" s="1166" t="s">
        <v>412</v>
      </c>
      <c r="N556" s="1155"/>
      <c r="O556" s="803">
        <v>2.7025412467425815E-2</v>
      </c>
      <c r="P556" s="670"/>
      <c r="Q556" s="670"/>
      <c r="W556" s="390"/>
      <c r="X556" s="390"/>
      <c r="Y556" s="390"/>
      <c r="Z556" s="390"/>
      <c r="AA556" s="390"/>
      <c r="AB556" s="390"/>
      <c r="AC556" s="390"/>
      <c r="AD556" s="390"/>
      <c r="AE556" s="390"/>
      <c r="AF556" s="390"/>
      <c r="AG556" s="390"/>
      <c r="AH556" s="390"/>
      <c r="AI556" s="390"/>
      <c r="AJ556" s="390"/>
      <c r="AK556" s="390"/>
      <c r="AL556" s="390"/>
      <c r="AM556" s="390"/>
      <c r="AN556" s="390"/>
      <c r="AO556" s="390"/>
      <c r="AP556" s="390"/>
      <c r="AQ556" s="390"/>
      <c r="AR556" s="390"/>
      <c r="AS556" s="390"/>
      <c r="AT556" s="390"/>
      <c r="AU556" s="390"/>
      <c r="AV556" s="390"/>
      <c r="AW556" s="390"/>
      <c r="AX556" s="390"/>
      <c r="AY556" s="390"/>
      <c r="AZ556" s="390"/>
      <c r="BA556" s="392"/>
      <c r="BB556" s="469"/>
      <c r="BC556" s="392"/>
      <c r="BD556" s="392"/>
      <c r="BE556" s="392"/>
      <c r="BF556" s="392"/>
      <c r="BG556" s="392"/>
      <c r="BH556" s="392"/>
      <c r="BI556" s="392"/>
      <c r="BJ556" s="392"/>
      <c r="BK556" s="392"/>
      <c r="BL556" s="392"/>
      <c r="BM556" s="392"/>
      <c r="BN556" s="392"/>
      <c r="BO556" s="392"/>
      <c r="BP556" s="392"/>
      <c r="BQ556" s="392"/>
      <c r="BR556" s="392"/>
      <c r="BS556" s="392"/>
      <c r="BT556" s="392"/>
      <c r="BU556" s="392"/>
      <c r="BV556" s="392"/>
      <c r="BW556" s="393"/>
      <c r="BX556" s="393"/>
      <c r="BY556" s="393"/>
      <c r="BZ556" s="393"/>
      <c r="CA556" s="393"/>
      <c r="CB556" s="393"/>
      <c r="CC556" s="393"/>
      <c r="CD556" s="393"/>
      <c r="CE556" s="393"/>
      <c r="CF556" s="393"/>
      <c r="CG556" s="393"/>
      <c r="CH556" s="393"/>
      <c r="CI556" s="393"/>
      <c r="CJ556" s="393"/>
      <c r="CK556" s="393"/>
      <c r="CL556" s="393"/>
      <c r="CM556" s="393"/>
      <c r="CN556" s="393"/>
      <c r="CO556" s="393"/>
      <c r="CP556" s="393"/>
      <c r="CQ556" s="393"/>
      <c r="CR556" s="393"/>
      <c r="CS556" s="393"/>
      <c r="CT556" s="393"/>
      <c r="CU556" s="393"/>
      <c r="CV556" s="393"/>
      <c r="CW556" s="393"/>
      <c r="CX556" s="393"/>
      <c r="CY556" s="393"/>
      <c r="CZ556" s="393"/>
    </row>
    <row r="557" s="397" customFormat="true" ht="25.15" customHeight="true" x14ac:dyDescent="0.2">
      <c r="C557" s="1166" t="s">
        <v>391</v>
      </c>
      <c r="D557" s="1155"/>
      <c r="E557" s="801">
        <v>0.1093690527003669</v>
      </c>
      <c r="F557" s="670"/>
      <c r="G557" s="670"/>
      <c r="H557" s="1166" t="s">
        <v>410</v>
      </c>
      <c r="I557" s="1155"/>
      <c r="J557" s="802">
        <v>3.1763445739253104E-2</v>
      </c>
      <c r="K557" s="670"/>
      <c r="L557" s="670"/>
      <c r="M557" s="1166" t="s">
        <v>410</v>
      </c>
      <c r="N557" s="1155"/>
      <c r="O557" s="803">
        <v>2.1678185020629147E-2</v>
      </c>
      <c r="P557" s="670"/>
      <c r="Q557" s="670"/>
      <c r="W557" s="390"/>
      <c r="X557" s="390"/>
      <c r="Y557" s="390"/>
      <c r="Z557" s="390"/>
      <c r="AA557" s="390"/>
      <c r="AB557" s="390"/>
      <c r="AC557" s="390"/>
      <c r="AD557" s="390"/>
      <c r="AE557" s="390"/>
      <c r="AF557" s="390"/>
      <c r="AG557" s="390"/>
      <c r="AH557" s="390"/>
      <c r="AI557" s="390"/>
      <c r="AJ557" s="390"/>
      <c r="AK557" s="390"/>
      <c r="AL557" s="390"/>
      <c r="AM557" s="390"/>
      <c r="AN557" s="390"/>
      <c r="AO557" s="390"/>
      <c r="AP557" s="390"/>
      <c r="AQ557" s="390"/>
      <c r="AR557" s="390"/>
      <c r="AS557" s="390"/>
      <c r="AT557" s="390"/>
      <c r="AU557" s="390"/>
      <c r="AV557" s="390"/>
      <c r="AW557" s="390"/>
      <c r="AX557" s="390"/>
      <c r="AY557" s="390"/>
      <c r="AZ557" s="390"/>
      <c r="BA557" s="392"/>
      <c r="BB557" s="469"/>
      <c r="BC557" s="392"/>
      <c r="BD557" s="392"/>
      <c r="BE557" s="392"/>
      <c r="BF557" s="392"/>
      <c r="BG557" s="392"/>
      <c r="BH557" s="392"/>
      <c r="BI557" s="392"/>
      <c r="BJ557" s="392"/>
      <c r="BK557" s="392"/>
      <c r="BL557" s="392"/>
      <c r="BM557" s="392"/>
      <c r="BN557" s="392"/>
      <c r="BO557" s="392"/>
      <c r="BP557" s="392"/>
      <c r="BQ557" s="392"/>
      <c r="BR557" s="392"/>
      <c r="BS557" s="392"/>
      <c r="BT557" s="392"/>
      <c r="BU557" s="392"/>
      <c r="BV557" s="392"/>
      <c r="BW557" s="393"/>
      <c r="BX557" s="393"/>
      <c r="BY557" s="393"/>
      <c r="BZ557" s="393"/>
      <c r="CA557" s="393"/>
      <c r="CB557" s="393"/>
      <c r="CC557" s="393"/>
      <c r="CD557" s="393"/>
      <c r="CE557" s="393"/>
      <c r="CF557" s="393"/>
      <c r="CG557" s="393"/>
      <c r="CH557" s="393"/>
      <c r="CI557" s="393"/>
      <c r="CJ557" s="393"/>
      <c r="CK557" s="393"/>
      <c r="CL557" s="393"/>
      <c r="CM557" s="393"/>
      <c r="CN557" s="393"/>
      <c r="CO557" s="393"/>
      <c r="CP557" s="393"/>
      <c r="CQ557" s="393"/>
      <c r="CR557" s="393"/>
      <c r="CS557" s="393"/>
      <c r="CT557" s="393"/>
      <c r="CU557" s="393"/>
      <c r="CV557" s="393"/>
      <c r="CW557" s="393"/>
      <c r="CX557" s="393"/>
      <c r="CY557" s="393"/>
      <c r="CZ557" s="393"/>
    </row>
    <row r="558" s="397" customFormat="true" ht="25.15" customHeight="true" x14ac:dyDescent="0.2">
      <c r="C558" s="1166" t="s">
        <v>401</v>
      </c>
      <c r="D558" s="1155"/>
      <c r="E558" s="801">
        <v>8.3022244556487421E-2</v>
      </c>
      <c r="F558" s="670"/>
      <c r="G558" s="670"/>
      <c r="H558" s="1166" t="s">
        <v>423</v>
      </c>
      <c r="I558" s="1155"/>
      <c r="J558" s="802">
        <v>-1.6018871363225117E-2</v>
      </c>
      <c r="K558" s="670"/>
      <c r="L558" s="670"/>
      <c r="M558" s="1166" t="s">
        <v>423</v>
      </c>
      <c r="N558" s="1155"/>
      <c r="O558" s="803">
        <v>2.2369323726100961E-3</v>
      </c>
      <c r="P558" s="670"/>
      <c r="Q558" s="670"/>
      <c r="W558" s="390"/>
      <c r="X558" s="390"/>
      <c r="Y558" s="390"/>
      <c r="Z558" s="390"/>
      <c r="AA558" s="390"/>
      <c r="AB558" s="390"/>
      <c r="AC558" s="390"/>
      <c r="AD558" s="390"/>
      <c r="AE558" s="390"/>
      <c r="AF558" s="390"/>
      <c r="AG558" s="390"/>
      <c r="AH558" s="390"/>
      <c r="AI558" s="390"/>
      <c r="AJ558" s="390"/>
      <c r="AK558" s="390"/>
      <c r="AL558" s="390"/>
      <c r="AM558" s="390"/>
      <c r="AN558" s="390"/>
      <c r="AO558" s="390"/>
      <c r="AP558" s="390"/>
      <c r="AQ558" s="390"/>
      <c r="AR558" s="390"/>
      <c r="AS558" s="390"/>
      <c r="AT558" s="390"/>
      <c r="AU558" s="390"/>
      <c r="AV558" s="390"/>
      <c r="AW558" s="390"/>
      <c r="AX558" s="390"/>
      <c r="AY558" s="390"/>
      <c r="AZ558" s="390"/>
      <c r="BA558" s="392"/>
      <c r="BB558" s="469"/>
      <c r="BC558" s="392"/>
      <c r="BD558" s="392"/>
      <c r="BE558" s="392"/>
      <c r="BF558" s="392"/>
      <c r="BG558" s="392"/>
      <c r="BH558" s="392"/>
      <c r="BI558" s="392"/>
      <c r="BJ558" s="392"/>
      <c r="BK558" s="392"/>
      <c r="BL558" s="392"/>
      <c r="BM558" s="392"/>
      <c r="BN558" s="392"/>
      <c r="BO558" s="392"/>
      <c r="BP558" s="392"/>
      <c r="BQ558" s="392"/>
      <c r="BR558" s="392"/>
      <c r="BS558" s="392"/>
      <c r="BT558" s="392"/>
      <c r="BU558" s="392"/>
      <c r="BV558" s="392"/>
      <c r="BW558" s="393"/>
      <c r="BX558" s="393"/>
      <c r="BY558" s="393"/>
      <c r="BZ558" s="393"/>
      <c r="CA558" s="393"/>
      <c r="CB558" s="393"/>
      <c r="CC558" s="393"/>
      <c r="CD558" s="393"/>
      <c r="CE558" s="393"/>
      <c r="CF558" s="393"/>
      <c r="CG558" s="393"/>
      <c r="CH558" s="393"/>
      <c r="CI558" s="393"/>
      <c r="CJ558" s="393"/>
      <c r="CK558" s="393"/>
      <c r="CL558" s="393"/>
      <c r="CM558" s="393"/>
      <c r="CN558" s="393"/>
      <c r="CO558" s="393"/>
      <c r="CP558" s="393"/>
      <c r="CQ558" s="393"/>
      <c r="CR558" s="393"/>
      <c r="CS558" s="393"/>
      <c r="CT558" s="393"/>
      <c r="CU558" s="393"/>
      <c r="CV558" s="393"/>
      <c r="CW558" s="393"/>
      <c r="CX558" s="393"/>
      <c r="CY558" s="393"/>
      <c r="CZ558" s="393"/>
    </row>
    <row r="559" s="397" customFormat="true" ht="25.15" customHeight="true" x14ac:dyDescent="0.2">
      <c r="C559" s="1166" t="s">
        <v>390</v>
      </c>
      <c r="D559" s="1155"/>
      <c r="E559" s="801">
        <v>0.11230203073517721</v>
      </c>
      <c r="F559" s="670"/>
      <c r="G559" s="670"/>
      <c r="H559" s="1166" t="s">
        <v>398</v>
      </c>
      <c r="I559" s="1155"/>
      <c r="J559" s="802">
        <v>9.1359938439370666E-2</v>
      </c>
      <c r="K559" s="670"/>
      <c r="L559" s="670"/>
      <c r="M559" s="1166" t="s">
        <v>398</v>
      </c>
      <c r="N559" s="1155"/>
      <c r="O559" s="803">
        <v>8.0743928827221478E-2</v>
      </c>
      <c r="P559" s="670"/>
      <c r="Q559" s="670"/>
      <c r="W559" s="390"/>
      <c r="X559" s="390"/>
      <c r="Y559" s="390"/>
      <c r="Z559" s="390"/>
      <c r="AA559" s="390"/>
      <c r="AB559" s="390"/>
      <c r="AC559" s="390"/>
      <c r="AD559" s="390"/>
      <c r="AE559" s="390"/>
      <c r="AF559" s="390"/>
      <c r="AG559" s="390"/>
      <c r="AH559" s="390"/>
      <c r="AI559" s="390"/>
      <c r="AJ559" s="390"/>
      <c r="AK559" s="390"/>
      <c r="AL559" s="390"/>
      <c r="AM559" s="390"/>
      <c r="AN559" s="390"/>
      <c r="AO559" s="390"/>
      <c r="AP559" s="390"/>
      <c r="AQ559" s="390"/>
      <c r="AR559" s="390"/>
      <c r="AS559" s="390"/>
      <c r="AT559" s="390"/>
      <c r="AU559" s="390"/>
      <c r="AV559" s="390"/>
      <c r="AW559" s="390"/>
      <c r="AX559" s="390"/>
      <c r="AY559" s="390"/>
      <c r="AZ559" s="390"/>
      <c r="BA559" s="392"/>
      <c r="BB559" s="469"/>
      <c r="BC559" s="392"/>
      <c r="BD559" s="392"/>
      <c r="BE559" s="392"/>
      <c r="BF559" s="392"/>
      <c r="BG559" s="392"/>
      <c r="BH559" s="392"/>
      <c r="BI559" s="392"/>
      <c r="BJ559" s="392"/>
      <c r="BK559" s="392"/>
      <c r="BL559" s="392"/>
      <c r="BM559" s="392"/>
      <c r="BN559" s="392"/>
      <c r="BO559" s="392"/>
      <c r="BP559" s="392"/>
      <c r="BQ559" s="392"/>
      <c r="BR559" s="392"/>
      <c r="BS559" s="392"/>
      <c r="BT559" s="392"/>
      <c r="BU559" s="392"/>
      <c r="BV559" s="392"/>
      <c r="BW559" s="393"/>
      <c r="BX559" s="393"/>
      <c r="BY559" s="393"/>
      <c r="BZ559" s="393"/>
      <c r="CA559" s="393"/>
      <c r="CB559" s="393"/>
      <c r="CC559" s="393"/>
      <c r="CD559" s="393"/>
      <c r="CE559" s="393"/>
      <c r="CF559" s="393"/>
      <c r="CG559" s="393"/>
      <c r="CH559" s="393"/>
      <c r="CI559" s="393"/>
      <c r="CJ559" s="393"/>
      <c r="CK559" s="393"/>
      <c r="CL559" s="393"/>
      <c r="CM559" s="393"/>
      <c r="CN559" s="393"/>
      <c r="CO559" s="393"/>
      <c r="CP559" s="393"/>
      <c r="CQ559" s="393"/>
      <c r="CR559" s="393"/>
      <c r="CS559" s="393"/>
      <c r="CT559" s="393"/>
      <c r="CU559" s="393"/>
      <c r="CV559" s="393"/>
      <c r="CW559" s="393"/>
      <c r="CX559" s="393"/>
      <c r="CY559" s="393"/>
      <c r="CZ559" s="393"/>
    </row>
    <row r="560" s="397" customFormat="true" ht="25.15" customHeight="true" x14ac:dyDescent="0.2">
      <c r="C560" s="1166" t="s">
        <v>400</v>
      </c>
      <c r="D560" s="1155"/>
      <c r="E560" s="801">
        <v>8.7845642063711052E-2</v>
      </c>
      <c r="F560" s="670"/>
      <c r="G560" s="670"/>
      <c r="H560" s="1166" t="s">
        <v>395</v>
      </c>
      <c r="I560" s="1155"/>
      <c r="J560" s="802">
        <v>9.4436238079651319E-2</v>
      </c>
      <c r="K560" s="670"/>
      <c r="L560" s="670"/>
      <c r="M560" s="1166" t="s">
        <v>395</v>
      </c>
      <c r="N560" s="1155"/>
      <c r="O560" s="803">
        <v>7.4704860977138271E-2</v>
      </c>
      <c r="P560" s="670"/>
      <c r="Q560" s="670"/>
      <c r="W560" s="390"/>
      <c r="X560" s="390"/>
      <c r="Y560" s="390"/>
      <c r="Z560" s="390"/>
      <c r="AA560" s="390"/>
      <c r="AB560" s="390"/>
      <c r="AC560" s="390"/>
      <c r="AD560" s="390"/>
      <c r="AE560" s="390"/>
      <c r="AF560" s="390"/>
      <c r="AG560" s="390"/>
      <c r="AH560" s="390"/>
      <c r="AI560" s="390"/>
      <c r="AJ560" s="390"/>
      <c r="AK560" s="390"/>
      <c r="AL560" s="390"/>
      <c r="AM560" s="390"/>
      <c r="AN560" s="390"/>
      <c r="AO560" s="390"/>
      <c r="AP560" s="390"/>
      <c r="AQ560" s="390"/>
      <c r="AR560" s="390"/>
      <c r="AS560" s="390"/>
      <c r="AT560" s="390"/>
      <c r="AU560" s="390"/>
      <c r="AV560" s="390"/>
      <c r="AW560" s="390"/>
      <c r="AX560" s="390"/>
      <c r="AY560" s="390"/>
      <c r="AZ560" s="390"/>
      <c r="BA560" s="392"/>
      <c r="BB560" s="469"/>
      <c r="BC560" s="392"/>
      <c r="BD560" s="392"/>
      <c r="BE560" s="392"/>
      <c r="BF560" s="392"/>
      <c r="BG560" s="392"/>
      <c r="BH560" s="392"/>
      <c r="BI560" s="392"/>
      <c r="BJ560" s="392"/>
      <c r="BK560" s="392"/>
      <c r="BL560" s="392"/>
      <c r="BM560" s="392"/>
      <c r="BN560" s="392"/>
      <c r="BO560" s="392"/>
      <c r="BP560" s="392"/>
      <c r="BQ560" s="392"/>
      <c r="BR560" s="392"/>
      <c r="BS560" s="392"/>
      <c r="BT560" s="392"/>
      <c r="BU560" s="392"/>
      <c r="BV560" s="392"/>
      <c r="BW560" s="393"/>
      <c r="BX560" s="393"/>
      <c r="BY560" s="393"/>
      <c r="BZ560" s="393"/>
      <c r="CA560" s="393"/>
      <c r="CB560" s="393"/>
      <c r="CC560" s="393"/>
      <c r="CD560" s="393"/>
      <c r="CE560" s="393"/>
      <c r="CF560" s="393"/>
      <c r="CG560" s="393"/>
      <c r="CH560" s="393"/>
      <c r="CI560" s="393"/>
      <c r="CJ560" s="393"/>
      <c r="CK560" s="393"/>
      <c r="CL560" s="393"/>
      <c r="CM560" s="393"/>
      <c r="CN560" s="393"/>
      <c r="CO560" s="393"/>
      <c r="CP560" s="393"/>
      <c r="CQ560" s="393"/>
      <c r="CR560" s="393"/>
      <c r="CS560" s="393"/>
      <c r="CT560" s="393"/>
      <c r="CU560" s="393"/>
      <c r="CV560" s="393"/>
      <c r="CW560" s="393"/>
      <c r="CX560" s="393"/>
      <c r="CY560" s="393"/>
      <c r="CZ560" s="393"/>
    </row>
    <row r="561" s="397" customFormat="true" ht="25.15" customHeight="true" x14ac:dyDescent="0.2">
      <c r="C561" s="1166" t="s">
        <v>405</v>
      </c>
      <c r="D561" s="1155"/>
      <c r="E561" s="801">
        <v>5.4986924797905963E-2</v>
      </c>
      <c r="F561" s="670"/>
      <c r="G561" s="670"/>
      <c r="H561" s="1166" t="s">
        <v>404</v>
      </c>
      <c r="I561" s="1155"/>
      <c r="J561" s="802">
        <v>6.3620763820589246E-2</v>
      </c>
      <c r="K561" s="670"/>
      <c r="L561" s="670"/>
      <c r="M561" s="1166" t="s">
        <v>404</v>
      </c>
      <c r="N561" s="1155"/>
      <c r="O561" s="803">
        <v>7.1409357485175531E-2</v>
      </c>
      <c r="P561" s="670"/>
      <c r="Q561" s="670"/>
      <c r="W561" s="390"/>
      <c r="X561" s="390"/>
      <c r="Y561" s="390"/>
      <c r="Z561" s="390"/>
      <c r="AA561" s="390"/>
      <c r="AB561" s="390"/>
      <c r="AC561" s="390"/>
      <c r="AD561" s="390"/>
      <c r="AE561" s="390"/>
      <c r="AF561" s="390"/>
      <c r="AG561" s="390"/>
      <c r="AH561" s="390"/>
      <c r="AI561" s="390"/>
      <c r="AJ561" s="390"/>
      <c r="AK561" s="390"/>
      <c r="AL561" s="390"/>
      <c r="AM561" s="390"/>
      <c r="AN561" s="390"/>
      <c r="AO561" s="390"/>
      <c r="AP561" s="390"/>
      <c r="AQ561" s="390"/>
      <c r="AR561" s="390"/>
      <c r="AS561" s="390"/>
      <c r="AT561" s="390"/>
      <c r="AU561" s="390"/>
      <c r="AV561" s="390"/>
      <c r="AW561" s="390"/>
      <c r="AX561" s="390"/>
      <c r="AY561" s="390"/>
      <c r="AZ561" s="390"/>
      <c r="BA561" s="392"/>
      <c r="BB561" s="469"/>
      <c r="BC561" s="392"/>
      <c r="BD561" s="392"/>
      <c r="BE561" s="392"/>
      <c r="BF561" s="392"/>
      <c r="BG561" s="392"/>
      <c r="BH561" s="392"/>
      <c r="BI561" s="392"/>
      <c r="BJ561" s="392"/>
      <c r="BK561" s="392"/>
      <c r="BL561" s="392"/>
      <c r="BM561" s="392"/>
      <c r="BN561" s="392"/>
      <c r="BO561" s="392"/>
      <c r="BP561" s="392"/>
      <c r="BQ561" s="392"/>
      <c r="BR561" s="392"/>
      <c r="BS561" s="392"/>
      <c r="BT561" s="392"/>
      <c r="BU561" s="392"/>
      <c r="BV561" s="392"/>
      <c r="BW561" s="393"/>
      <c r="BX561" s="393"/>
      <c r="BY561" s="393"/>
      <c r="BZ561" s="393"/>
      <c r="CA561" s="393"/>
      <c r="CB561" s="393"/>
      <c r="CC561" s="393"/>
      <c r="CD561" s="393"/>
      <c r="CE561" s="393"/>
      <c r="CF561" s="393"/>
      <c r="CG561" s="393"/>
      <c r="CH561" s="393"/>
      <c r="CI561" s="393"/>
      <c r="CJ561" s="393"/>
      <c r="CK561" s="393"/>
      <c r="CL561" s="393"/>
      <c r="CM561" s="393"/>
      <c r="CN561" s="393"/>
      <c r="CO561" s="393"/>
      <c r="CP561" s="393"/>
      <c r="CQ561" s="393"/>
      <c r="CR561" s="393"/>
      <c r="CS561" s="393"/>
      <c r="CT561" s="393"/>
      <c r="CU561" s="393"/>
      <c r="CV561" s="393"/>
      <c r="CW561" s="393"/>
      <c r="CX561" s="393"/>
      <c r="CY561" s="393"/>
      <c r="CZ561" s="393"/>
    </row>
    <row r="562" s="397" customFormat="true" ht="25.15" customHeight="true" x14ac:dyDescent="0.2">
      <c r="C562" s="1166" t="s">
        <v>413</v>
      </c>
      <c r="D562" s="1155"/>
      <c r="E562" s="801">
        <v>2.0732522676081125E-2</v>
      </c>
      <c r="F562" s="670"/>
      <c r="G562" s="670"/>
      <c r="H562" s="1166" t="s">
        <v>406</v>
      </c>
      <c r="I562" s="1155"/>
      <c r="J562" s="802">
        <v>2.8769895809109561E-2</v>
      </c>
      <c r="K562" s="670"/>
      <c r="L562" s="670"/>
      <c r="M562" s="1166" t="s">
        <v>406</v>
      </c>
      <c r="N562" s="1155"/>
      <c r="O562" s="803">
        <v>5.1609705003709531E-2</v>
      </c>
      <c r="P562" s="670"/>
      <c r="Q562" s="670"/>
      <c r="W562" s="390"/>
      <c r="X562" s="390"/>
      <c r="Y562" s="390"/>
      <c r="Z562" s="390"/>
      <c r="AA562" s="390"/>
      <c r="AB562" s="390"/>
      <c r="AC562" s="390"/>
      <c r="AD562" s="390"/>
      <c r="AE562" s="390"/>
      <c r="AF562" s="390"/>
      <c r="AG562" s="390"/>
      <c r="AH562" s="390"/>
      <c r="AI562" s="390"/>
      <c r="AJ562" s="390"/>
      <c r="AK562" s="390"/>
      <c r="AL562" s="390"/>
      <c r="AM562" s="390"/>
      <c r="AN562" s="390"/>
      <c r="AO562" s="390"/>
      <c r="AP562" s="390"/>
      <c r="AQ562" s="390"/>
      <c r="AR562" s="390"/>
      <c r="AS562" s="390"/>
      <c r="AT562" s="390"/>
      <c r="AU562" s="390"/>
      <c r="AV562" s="390"/>
      <c r="AW562" s="390"/>
      <c r="AX562" s="390"/>
      <c r="AY562" s="390"/>
      <c r="AZ562" s="390"/>
      <c r="BA562" s="392"/>
      <c r="BB562" s="469"/>
      <c r="BC562" s="392"/>
      <c r="BD562" s="392"/>
      <c r="BE562" s="392"/>
      <c r="BF562" s="392"/>
      <c r="BG562" s="392"/>
      <c r="BH562" s="392"/>
      <c r="BI562" s="392"/>
      <c r="BJ562" s="392"/>
      <c r="BK562" s="392"/>
      <c r="BL562" s="392"/>
      <c r="BM562" s="392"/>
      <c r="BN562" s="392"/>
      <c r="BO562" s="392"/>
      <c r="BP562" s="392"/>
      <c r="BQ562" s="392"/>
      <c r="BR562" s="392"/>
      <c r="BS562" s="392"/>
      <c r="BT562" s="392"/>
      <c r="BU562" s="392"/>
      <c r="BV562" s="392"/>
      <c r="BW562" s="393"/>
      <c r="BX562" s="393"/>
      <c r="BY562" s="393"/>
      <c r="BZ562" s="393"/>
      <c r="CA562" s="393"/>
      <c r="CB562" s="393"/>
      <c r="CC562" s="393"/>
      <c r="CD562" s="393"/>
      <c r="CE562" s="393"/>
      <c r="CF562" s="393"/>
      <c r="CG562" s="393"/>
      <c r="CH562" s="393"/>
      <c r="CI562" s="393"/>
      <c r="CJ562" s="393"/>
      <c r="CK562" s="393"/>
      <c r="CL562" s="393"/>
      <c r="CM562" s="393"/>
      <c r="CN562" s="393"/>
      <c r="CO562" s="393"/>
      <c r="CP562" s="393"/>
      <c r="CQ562" s="393"/>
      <c r="CR562" s="393"/>
      <c r="CS562" s="393"/>
      <c r="CT562" s="393"/>
      <c r="CU562" s="393"/>
      <c r="CV562" s="393"/>
      <c r="CW562" s="393"/>
      <c r="CX562" s="393"/>
      <c r="CY562" s="393"/>
      <c r="CZ562" s="393"/>
    </row>
    <row r="563" s="397" customFormat="true" ht="25.15" customHeight="true" x14ac:dyDescent="0.2">
      <c r="C563" s="1166" t="s">
        <v>408</v>
      </c>
      <c r="D563" s="1155"/>
      <c r="E563" s="801">
        <v>2.2052200524424418E-2</v>
      </c>
      <c r="F563" s="670"/>
      <c r="G563" s="670"/>
      <c r="H563" s="1166" t="s">
        <v>396</v>
      </c>
      <c r="I563" s="1155"/>
      <c r="J563" s="802">
        <v>9.4416353266778677E-2</v>
      </c>
      <c r="K563" s="670"/>
      <c r="L563" s="670"/>
      <c r="M563" s="1166" t="s">
        <v>396</v>
      </c>
      <c r="N563" s="1155"/>
      <c r="O563" s="803">
        <v>9.9895284504662979E-2</v>
      </c>
      <c r="P563" s="670"/>
      <c r="Q563" s="670"/>
      <c r="W563" s="390"/>
      <c r="X563" s="390"/>
      <c r="Y563" s="390"/>
      <c r="Z563" s="390"/>
      <c r="AA563" s="390"/>
      <c r="AB563" s="390"/>
      <c r="AC563" s="390"/>
      <c r="AD563" s="390"/>
      <c r="AE563" s="390"/>
      <c r="AF563" s="390"/>
      <c r="AG563" s="390"/>
      <c r="AH563" s="390"/>
      <c r="AI563" s="390"/>
      <c r="AJ563" s="390"/>
      <c r="AK563" s="390"/>
      <c r="AL563" s="390"/>
      <c r="AM563" s="390"/>
      <c r="AN563" s="390"/>
      <c r="AO563" s="390"/>
      <c r="AP563" s="390"/>
      <c r="AQ563" s="390"/>
      <c r="AR563" s="390"/>
      <c r="AS563" s="390"/>
      <c r="AT563" s="390"/>
      <c r="AU563" s="390"/>
      <c r="AV563" s="390"/>
      <c r="AW563" s="390"/>
      <c r="AX563" s="390"/>
      <c r="AY563" s="390"/>
      <c r="AZ563" s="390"/>
      <c r="BA563" s="392"/>
      <c r="BB563" s="469"/>
      <c r="BC563" s="392"/>
      <c r="BD563" s="392"/>
      <c r="BE563" s="392"/>
      <c r="BF563" s="392"/>
      <c r="BG563" s="392"/>
      <c r="BH563" s="392"/>
      <c r="BI563" s="392"/>
      <c r="BJ563" s="392"/>
      <c r="BK563" s="392"/>
      <c r="BL563" s="392"/>
      <c r="BM563" s="392"/>
      <c r="BN563" s="392"/>
      <c r="BO563" s="392"/>
      <c r="BP563" s="392"/>
      <c r="BQ563" s="392"/>
      <c r="BR563" s="392"/>
      <c r="BS563" s="392"/>
      <c r="BT563" s="392"/>
      <c r="BU563" s="392"/>
      <c r="BV563" s="392"/>
      <c r="BW563" s="393"/>
      <c r="BX563" s="393"/>
      <c r="BY563" s="393"/>
      <c r="BZ563" s="393"/>
      <c r="CA563" s="393"/>
      <c r="CB563" s="393"/>
      <c r="CC563" s="393"/>
      <c r="CD563" s="393"/>
      <c r="CE563" s="393"/>
      <c r="CF563" s="393"/>
      <c r="CG563" s="393"/>
      <c r="CH563" s="393"/>
      <c r="CI563" s="393"/>
      <c r="CJ563" s="393"/>
      <c r="CK563" s="393"/>
      <c r="CL563" s="393"/>
      <c r="CM563" s="393"/>
      <c r="CN563" s="393"/>
      <c r="CO563" s="393"/>
      <c r="CP563" s="393"/>
      <c r="CQ563" s="393"/>
      <c r="CR563" s="393"/>
      <c r="CS563" s="393"/>
      <c r="CT563" s="393"/>
      <c r="CU563" s="393"/>
      <c r="CV563" s="393"/>
      <c r="CW563" s="393"/>
      <c r="CX563" s="393"/>
      <c r="CY563" s="393"/>
      <c r="CZ563" s="393"/>
    </row>
    <row r="564" s="397" customFormat="true" ht="25.15" customHeight="true" x14ac:dyDescent="0.2">
      <c r="C564" s="1166" t="s">
        <v>426</v>
      </c>
      <c r="D564" s="1155"/>
      <c r="E564" s="801">
        <v>5.9559456812881221E-3</v>
      </c>
      <c r="F564" s="670"/>
      <c r="G564" s="670"/>
      <c r="H564" s="1166" t="s">
        <v>393</v>
      </c>
      <c r="I564" s="1155"/>
      <c r="J564" s="802">
        <v>0.10902941587166394</v>
      </c>
      <c r="K564" s="670"/>
      <c r="L564" s="670"/>
      <c r="M564" s="1166" t="s">
        <v>393</v>
      </c>
      <c r="N564" s="1155"/>
      <c r="O564" s="803">
        <v>9.5265665525427076E-2</v>
      </c>
      <c r="P564" s="670"/>
      <c r="Q564" s="670"/>
      <c r="W564" s="390"/>
      <c r="X564" s="390"/>
      <c r="Y564" s="390"/>
      <c r="Z564" s="390"/>
      <c r="AA564" s="390"/>
      <c r="AB564" s="390"/>
      <c r="AC564" s="390"/>
      <c r="AD564" s="390"/>
      <c r="AE564" s="390"/>
      <c r="AF564" s="390"/>
      <c r="AG564" s="390"/>
      <c r="AH564" s="390"/>
      <c r="AI564" s="390"/>
      <c r="AJ564" s="390"/>
      <c r="AK564" s="390"/>
      <c r="AL564" s="390"/>
      <c r="AM564" s="390"/>
      <c r="AN564" s="390"/>
      <c r="AO564" s="390"/>
      <c r="AP564" s="390"/>
      <c r="AQ564" s="390"/>
      <c r="AR564" s="390"/>
      <c r="AS564" s="390"/>
      <c r="AT564" s="390"/>
      <c r="AU564" s="390"/>
      <c r="AV564" s="390"/>
      <c r="AW564" s="390"/>
      <c r="AX564" s="390"/>
      <c r="AY564" s="390"/>
      <c r="AZ564" s="390"/>
      <c r="BA564" s="392"/>
      <c r="BB564" s="469"/>
      <c r="BC564" s="392"/>
      <c r="BD564" s="392"/>
      <c r="BE564" s="392"/>
      <c r="BF564" s="392"/>
      <c r="BG564" s="392"/>
      <c r="BH564" s="392"/>
      <c r="BI564" s="392"/>
      <c r="BJ564" s="392"/>
      <c r="BK564" s="392"/>
      <c r="BL564" s="392"/>
      <c r="BM564" s="392"/>
      <c r="BN564" s="392"/>
      <c r="BO564" s="392"/>
      <c r="BP564" s="392"/>
      <c r="BQ564" s="392"/>
      <c r="BR564" s="392"/>
      <c r="BS564" s="392"/>
      <c r="BT564" s="392"/>
      <c r="BU564" s="392"/>
      <c r="BV564" s="392"/>
      <c r="BW564" s="393"/>
      <c r="BX564" s="393"/>
      <c r="BY564" s="393"/>
      <c r="BZ564" s="393"/>
      <c r="CA564" s="393"/>
      <c r="CB564" s="393"/>
      <c r="CC564" s="393"/>
      <c r="CD564" s="393"/>
      <c r="CE564" s="393"/>
      <c r="CF564" s="393"/>
      <c r="CG564" s="393"/>
      <c r="CH564" s="393"/>
      <c r="CI564" s="393"/>
      <c r="CJ564" s="393"/>
      <c r="CK564" s="393"/>
      <c r="CL564" s="393"/>
      <c r="CM564" s="393"/>
      <c r="CN564" s="393"/>
      <c r="CO564" s="393"/>
      <c r="CP564" s="393"/>
      <c r="CQ564" s="393"/>
      <c r="CR564" s="393"/>
      <c r="CS564" s="393"/>
      <c r="CT564" s="393"/>
      <c r="CU564" s="393"/>
      <c r="CV564" s="393"/>
      <c r="CW564" s="393"/>
      <c r="CX564" s="393"/>
      <c r="CY564" s="393"/>
      <c r="CZ564" s="393"/>
    </row>
    <row r="565" s="397" customFormat="true" ht="25.15" customHeight="true" x14ac:dyDescent="0.2">
      <c r="C565" s="1166" t="s">
        <v>392</v>
      </c>
      <c r="D565" s="1155"/>
      <c r="E565" s="801">
        <v>0.10199314830529257</v>
      </c>
      <c r="F565" s="670"/>
      <c r="G565" s="670"/>
      <c r="H565" s="1166" t="s">
        <v>391</v>
      </c>
      <c r="I565" s="1155"/>
      <c r="J565" s="802">
        <v>0.11104453015766803</v>
      </c>
      <c r="K565" s="670"/>
      <c r="L565" s="670"/>
      <c r="M565" s="1166" t="s">
        <v>391</v>
      </c>
      <c r="N565" s="1155"/>
      <c r="O565" s="803">
        <v>0.10333802089213148</v>
      </c>
      <c r="P565" s="670"/>
      <c r="Q565" s="670"/>
      <c r="W565" s="390"/>
      <c r="X565" s="390"/>
      <c r="Y565" s="390"/>
      <c r="Z565" s="390"/>
      <c r="AA565" s="390"/>
      <c r="AB565" s="390"/>
      <c r="AC565" s="390"/>
      <c r="AD565" s="390"/>
      <c r="AE565" s="390"/>
      <c r="AF565" s="390"/>
      <c r="AG565" s="390"/>
      <c r="AH565" s="390"/>
      <c r="AI565" s="390"/>
      <c r="AJ565" s="390"/>
      <c r="AK565" s="390"/>
      <c r="AL565" s="390"/>
      <c r="AM565" s="390"/>
      <c r="AN565" s="390"/>
      <c r="AO565" s="390"/>
      <c r="AP565" s="390"/>
      <c r="AQ565" s="390"/>
      <c r="AR565" s="390"/>
      <c r="AS565" s="390"/>
      <c r="AT565" s="390"/>
      <c r="AU565" s="390"/>
      <c r="AV565" s="390"/>
      <c r="AW565" s="390"/>
      <c r="AX565" s="390"/>
      <c r="AY565" s="390"/>
      <c r="AZ565" s="390"/>
      <c r="BA565" s="392"/>
      <c r="BB565" s="469"/>
      <c r="BC565" s="392"/>
      <c r="BD565" s="392"/>
      <c r="BE565" s="392"/>
      <c r="BF565" s="392"/>
      <c r="BG565" s="392"/>
      <c r="BH565" s="392"/>
      <c r="BI565" s="392"/>
      <c r="BJ565" s="392"/>
      <c r="BK565" s="392"/>
      <c r="BL565" s="392"/>
      <c r="BM565" s="392"/>
      <c r="BN565" s="392"/>
      <c r="BO565" s="392"/>
      <c r="BP565" s="392"/>
      <c r="BQ565" s="392"/>
      <c r="BR565" s="392"/>
      <c r="BS565" s="392"/>
      <c r="BT565" s="392"/>
      <c r="BU565" s="392"/>
      <c r="BV565" s="392"/>
      <c r="BW565" s="393"/>
      <c r="BX565" s="393"/>
      <c r="BY565" s="393"/>
      <c r="BZ565" s="393"/>
      <c r="CA565" s="393"/>
      <c r="CB565" s="393"/>
      <c r="CC565" s="393"/>
      <c r="CD565" s="393"/>
      <c r="CE565" s="393"/>
      <c r="CF565" s="393"/>
      <c r="CG565" s="393"/>
      <c r="CH565" s="393"/>
      <c r="CI565" s="393"/>
      <c r="CJ565" s="393"/>
      <c r="CK565" s="393"/>
      <c r="CL565" s="393"/>
      <c r="CM565" s="393"/>
      <c r="CN565" s="393"/>
      <c r="CO565" s="393"/>
      <c r="CP565" s="393"/>
      <c r="CQ565" s="393"/>
      <c r="CR565" s="393"/>
      <c r="CS565" s="393"/>
      <c r="CT565" s="393"/>
      <c r="CU565" s="393"/>
      <c r="CV565" s="393"/>
      <c r="CW565" s="393"/>
      <c r="CX565" s="393"/>
      <c r="CY565" s="393"/>
      <c r="CZ565" s="393"/>
    </row>
    <row r="566" s="397" customFormat="true" ht="25.15" customHeight="true" x14ac:dyDescent="0.2">
      <c r="C566" s="1166" t="s">
        <v>429</v>
      </c>
      <c r="D566" s="1155"/>
      <c r="E566" s="801">
        <v>2.4868580234264207E-3</v>
      </c>
      <c r="F566" s="670"/>
      <c r="G566" s="670"/>
      <c r="H566" s="1166" t="s">
        <v>401</v>
      </c>
      <c r="I566" s="1155"/>
      <c r="J566" s="802">
        <v>8.1277275282191586E-2</v>
      </c>
      <c r="K566" s="670"/>
      <c r="L566" s="670"/>
      <c r="M566" s="1166" t="s">
        <v>401</v>
      </c>
      <c r="N566" s="1155"/>
      <c r="O566" s="803">
        <v>8.6825471816695948E-2</v>
      </c>
      <c r="P566" s="670"/>
      <c r="Q566" s="670"/>
      <c r="W566" s="390"/>
      <c r="X566" s="390"/>
      <c r="Y566" s="390"/>
      <c r="Z566" s="390"/>
      <c r="AA566" s="390"/>
      <c r="AB566" s="390"/>
      <c r="AC566" s="390"/>
      <c r="AD566" s="390"/>
      <c r="AE566" s="390"/>
      <c r="AF566" s="390"/>
      <c r="AG566" s="390"/>
      <c r="AH566" s="390"/>
      <c r="AI566" s="390"/>
      <c r="AJ566" s="390"/>
      <c r="AK566" s="390"/>
      <c r="AL566" s="390"/>
      <c r="AM566" s="390"/>
      <c r="AN566" s="390"/>
      <c r="AO566" s="390"/>
      <c r="AP566" s="390"/>
      <c r="AQ566" s="390"/>
      <c r="AR566" s="390"/>
      <c r="AS566" s="390"/>
      <c r="AT566" s="390"/>
      <c r="AU566" s="390"/>
      <c r="AV566" s="390"/>
      <c r="AW566" s="390"/>
      <c r="AX566" s="390"/>
      <c r="AY566" s="390"/>
      <c r="AZ566" s="390"/>
      <c r="BA566" s="392"/>
      <c r="BB566" s="469"/>
      <c r="BC566" s="392"/>
      <c r="BD566" s="392"/>
      <c r="BE566" s="392"/>
      <c r="BF566" s="392"/>
      <c r="BG566" s="392"/>
      <c r="BH566" s="392"/>
      <c r="BI566" s="392"/>
      <c r="BJ566" s="392"/>
      <c r="BK566" s="392"/>
      <c r="BL566" s="392"/>
      <c r="BM566" s="392"/>
      <c r="BN566" s="392"/>
      <c r="BO566" s="392"/>
      <c r="BP566" s="392"/>
      <c r="BQ566" s="392"/>
      <c r="BR566" s="392"/>
      <c r="BS566" s="392"/>
      <c r="BT566" s="392"/>
      <c r="BU566" s="392"/>
      <c r="BV566" s="392"/>
      <c r="BW566" s="393"/>
      <c r="BX566" s="393"/>
      <c r="BY566" s="393"/>
      <c r="BZ566" s="393"/>
      <c r="CA566" s="393"/>
      <c r="CB566" s="393"/>
      <c r="CC566" s="393"/>
      <c r="CD566" s="393"/>
      <c r="CE566" s="393"/>
      <c r="CF566" s="393"/>
      <c r="CG566" s="393"/>
      <c r="CH566" s="393"/>
      <c r="CI566" s="393"/>
      <c r="CJ566" s="393"/>
      <c r="CK566" s="393"/>
      <c r="CL566" s="393"/>
      <c r="CM566" s="393"/>
      <c r="CN566" s="393"/>
      <c r="CO566" s="393"/>
      <c r="CP566" s="393"/>
      <c r="CQ566" s="393"/>
      <c r="CR566" s="393"/>
      <c r="CS566" s="393"/>
      <c r="CT566" s="393"/>
      <c r="CU566" s="393"/>
      <c r="CV566" s="393"/>
      <c r="CW566" s="393"/>
      <c r="CX566" s="393"/>
      <c r="CY566" s="393"/>
      <c r="CZ566" s="393"/>
    </row>
    <row r="567" s="397" customFormat="true" ht="25.15" customHeight="true" x14ac:dyDescent="0.2">
      <c r="C567" s="1166" t="s">
        <v>403</v>
      </c>
      <c r="D567" s="1155"/>
      <c r="E567" s="801">
        <v>6.7870948264361658E-2</v>
      </c>
      <c r="F567" s="670"/>
      <c r="G567" s="670"/>
      <c r="H567" s="1166" t="s">
        <v>390</v>
      </c>
      <c r="I567" s="1155"/>
      <c r="J567" s="802">
        <v>0.1174353064441344</v>
      </c>
      <c r="K567" s="670"/>
      <c r="L567" s="670"/>
      <c r="M567" s="1166" t="s">
        <v>390</v>
      </c>
      <c r="N567" s="1155"/>
      <c r="O567" s="803">
        <v>0.10062038017690828</v>
      </c>
      <c r="P567" s="670"/>
      <c r="Q567" s="670"/>
      <c r="W567" s="390"/>
      <c r="X567" s="390"/>
      <c r="Y567" s="390"/>
      <c r="Z567" s="390"/>
      <c r="AA567" s="390"/>
      <c r="AB567" s="390"/>
      <c r="AC567" s="390"/>
      <c r="AD567" s="390"/>
      <c r="AE567" s="390"/>
      <c r="AF567" s="390"/>
      <c r="AG567" s="390"/>
      <c r="AH567" s="390"/>
      <c r="AI567" s="390"/>
      <c r="AJ567" s="390"/>
      <c r="AK567" s="390"/>
      <c r="AL567" s="390"/>
      <c r="AM567" s="390"/>
      <c r="AN567" s="390"/>
      <c r="AO567" s="390"/>
      <c r="AP567" s="390"/>
      <c r="AQ567" s="390"/>
      <c r="AR567" s="390"/>
      <c r="AS567" s="390"/>
      <c r="AT567" s="390"/>
      <c r="AU567" s="390"/>
      <c r="AV567" s="390"/>
      <c r="AW567" s="390"/>
      <c r="AX567" s="390"/>
      <c r="AY567" s="390"/>
      <c r="AZ567" s="390"/>
      <c r="BA567" s="392"/>
      <c r="BB567" s="469"/>
      <c r="BC567" s="392"/>
      <c r="BD567" s="392"/>
      <c r="BE567" s="392"/>
      <c r="BF567" s="392"/>
      <c r="BG567" s="392"/>
      <c r="BH567" s="392"/>
      <c r="BI567" s="392"/>
      <c r="BJ567" s="392"/>
      <c r="BK567" s="392"/>
      <c r="BL567" s="392"/>
      <c r="BM567" s="392"/>
      <c r="BN567" s="392"/>
      <c r="BO567" s="392"/>
      <c r="BP567" s="392"/>
      <c r="BQ567" s="392"/>
      <c r="BR567" s="392"/>
      <c r="BS567" s="392"/>
      <c r="BT567" s="392"/>
      <c r="BU567" s="392"/>
      <c r="BV567" s="392"/>
      <c r="BW567" s="393"/>
      <c r="BX567" s="393"/>
      <c r="BY567" s="393"/>
      <c r="BZ567" s="393"/>
      <c r="CA567" s="393"/>
      <c r="CB567" s="393"/>
      <c r="CC567" s="393"/>
      <c r="CD567" s="393"/>
      <c r="CE567" s="393"/>
      <c r="CF567" s="393"/>
      <c r="CG567" s="393"/>
      <c r="CH567" s="393"/>
      <c r="CI567" s="393"/>
      <c r="CJ567" s="393"/>
      <c r="CK567" s="393"/>
      <c r="CL567" s="393"/>
      <c r="CM567" s="393"/>
      <c r="CN567" s="393"/>
      <c r="CO567" s="393"/>
      <c r="CP567" s="393"/>
      <c r="CQ567" s="393"/>
      <c r="CR567" s="393"/>
      <c r="CS567" s="393"/>
      <c r="CT567" s="393"/>
      <c r="CU567" s="393"/>
      <c r="CV567" s="393"/>
      <c r="CW567" s="393"/>
      <c r="CX567" s="393"/>
      <c r="CY567" s="393"/>
      <c r="CZ567" s="393"/>
    </row>
    <row r="568" s="397" customFormat="true" ht="25.15" customHeight="true" x14ac:dyDescent="0.2">
      <c r="C568" s="1166" t="s">
        <v>399</v>
      </c>
      <c r="D568" s="1155"/>
      <c r="E568" s="804">
        <v>8.6972248825417015E-2</v>
      </c>
      <c r="F568" s="670"/>
      <c r="G568" s="670"/>
      <c r="H568" s="1166" t="s">
        <v>400</v>
      </c>
      <c r="I568" s="1155"/>
      <c r="J568" s="802">
        <v>8.628635297174822E-2</v>
      </c>
      <c r="K568" s="670"/>
      <c r="L568" s="670"/>
      <c r="M568" s="1166" t="s">
        <v>400</v>
      </c>
      <c r="N568" s="1155"/>
      <c r="O568" s="803">
        <v>8.8616020415667587E-2</v>
      </c>
      <c r="P568" s="670"/>
      <c r="Q568" s="670"/>
      <c r="W568" s="390"/>
      <c r="X568" s="390"/>
      <c r="Y568" s="390"/>
      <c r="Z568" s="390"/>
      <c r="AA568" s="390"/>
      <c r="AB568" s="390"/>
      <c r="AC568" s="390"/>
      <c r="AD568" s="390"/>
      <c r="AE568" s="390"/>
      <c r="AF568" s="390"/>
      <c r="AG568" s="390"/>
      <c r="AH568" s="390"/>
      <c r="AI568" s="390"/>
      <c r="AJ568" s="390"/>
      <c r="AK568" s="390"/>
      <c r="AL568" s="390"/>
      <c r="AM568" s="390"/>
      <c r="AN568" s="390"/>
      <c r="AO568" s="390"/>
      <c r="AP568" s="390"/>
      <c r="AQ568" s="390"/>
      <c r="AR568" s="390"/>
      <c r="AS568" s="390"/>
      <c r="AT568" s="390"/>
      <c r="AU568" s="390"/>
      <c r="AV568" s="390"/>
      <c r="AW568" s="390"/>
      <c r="AX568" s="390"/>
      <c r="AY568" s="390"/>
      <c r="AZ568" s="390"/>
      <c r="BA568" s="392"/>
      <c r="BB568" s="469"/>
      <c r="BC568" s="392"/>
      <c r="BD568" s="392"/>
      <c r="BE568" s="392"/>
      <c r="BF568" s="392"/>
      <c r="BG568" s="392"/>
      <c r="BH568" s="392"/>
      <c r="BI568" s="392"/>
      <c r="BJ568" s="392"/>
      <c r="BK568" s="392"/>
      <c r="BL568" s="392"/>
      <c r="BM568" s="392"/>
      <c r="BN568" s="392"/>
      <c r="BO568" s="392"/>
      <c r="BP568" s="392"/>
      <c r="BQ568" s="392"/>
      <c r="BR568" s="392"/>
      <c r="BS568" s="392"/>
      <c r="BT568" s="392"/>
      <c r="BU568" s="392"/>
      <c r="BV568" s="392"/>
      <c r="BW568" s="393"/>
      <c r="BX568" s="393"/>
      <c r="BY568" s="393"/>
      <c r="BZ568" s="393"/>
      <c r="CA568" s="393"/>
      <c r="CB568" s="393"/>
      <c r="CC568" s="393"/>
      <c r="CD568" s="393"/>
      <c r="CE568" s="393"/>
      <c r="CF568" s="393"/>
      <c r="CG568" s="393"/>
      <c r="CH568" s="393"/>
      <c r="CI568" s="393"/>
      <c r="CJ568" s="393"/>
      <c r="CK568" s="393"/>
      <c r="CL568" s="393"/>
      <c r="CM568" s="393"/>
      <c r="CN568" s="393"/>
      <c r="CO568" s="393"/>
      <c r="CP568" s="393"/>
      <c r="CQ568" s="393"/>
      <c r="CR568" s="393"/>
      <c r="CS568" s="393"/>
      <c r="CT568" s="393"/>
      <c r="CU568" s="393"/>
      <c r="CV568" s="393"/>
      <c r="CW568" s="393"/>
      <c r="CX568" s="393"/>
      <c r="CY568" s="393"/>
      <c r="CZ568" s="393"/>
    </row>
    <row r="569" s="397" customFormat="true" ht="25.15" customHeight="true" x14ac:dyDescent="0.2">
      <c r="C569" s="1154"/>
      <c r="D569" s="1155"/>
      <c r="E569" s="671"/>
      <c r="F569" s="670"/>
      <c r="G569" s="670"/>
      <c r="H569" s="1166" t="s">
        <v>405</v>
      </c>
      <c r="I569" s="1155"/>
      <c r="J569" s="802">
        <v>4.712873557499591E-2</v>
      </c>
      <c r="K569" s="670"/>
      <c r="L569" s="670"/>
      <c r="M569" s="1166" t="s">
        <v>405</v>
      </c>
      <c r="N569" s="1155"/>
      <c r="O569" s="803">
        <v>6.6437044808050974E-2</v>
      </c>
      <c r="P569" s="670"/>
      <c r="Q569" s="670"/>
      <c r="W569" s="390"/>
      <c r="X569" s="390"/>
      <c r="Y569" s="390"/>
      <c r="Z569" s="390"/>
      <c r="AA569" s="390"/>
      <c r="AB569" s="390"/>
      <c r="AC569" s="390"/>
      <c r="AD569" s="390"/>
      <c r="AE569" s="390"/>
      <c r="AF569" s="390"/>
      <c r="AG569" s="390"/>
      <c r="AH569" s="390"/>
      <c r="AI569" s="390"/>
      <c r="AJ569" s="390"/>
      <c r="AK569" s="390"/>
      <c r="AL569" s="390"/>
      <c r="AM569" s="390"/>
      <c r="AN569" s="390"/>
      <c r="AO569" s="390"/>
      <c r="AP569" s="390"/>
      <c r="AQ569" s="390"/>
      <c r="AR569" s="390"/>
      <c r="AS569" s="390"/>
      <c r="AT569" s="390"/>
      <c r="AU569" s="390"/>
      <c r="AV569" s="390"/>
      <c r="AW569" s="390"/>
      <c r="AX569" s="390"/>
      <c r="AY569" s="390"/>
      <c r="AZ569" s="390"/>
      <c r="BA569" s="392"/>
      <c r="BB569" s="469"/>
      <c r="BC569" s="392"/>
      <c r="BD569" s="392"/>
      <c r="BE569" s="392"/>
      <c r="BF569" s="392"/>
      <c r="BG569" s="392"/>
      <c r="BH569" s="392"/>
      <c r="BI569" s="392"/>
      <c r="BJ569" s="392"/>
      <c r="BK569" s="392"/>
      <c r="BL569" s="392"/>
      <c r="BM569" s="392"/>
      <c r="BN569" s="392"/>
      <c r="BO569" s="392"/>
      <c r="BP569" s="392"/>
      <c r="BQ569" s="392"/>
      <c r="BR569" s="392"/>
      <c r="BS569" s="392"/>
      <c r="BT569" s="392"/>
      <c r="BU569" s="392"/>
      <c r="BV569" s="392"/>
      <c r="BW569" s="393"/>
      <c r="BX569" s="393"/>
      <c r="BY569" s="393"/>
      <c r="BZ569" s="393"/>
      <c r="CA569" s="393"/>
      <c r="CB569" s="393"/>
      <c r="CC569" s="393"/>
      <c r="CD569" s="393"/>
      <c r="CE569" s="393"/>
      <c r="CF569" s="393"/>
      <c r="CG569" s="393"/>
      <c r="CH569" s="393"/>
      <c r="CI569" s="393"/>
      <c r="CJ569" s="393"/>
      <c r="CK569" s="393"/>
      <c r="CL569" s="393"/>
      <c r="CM569" s="393"/>
      <c r="CN569" s="393"/>
      <c r="CO569" s="393"/>
      <c r="CP569" s="393"/>
      <c r="CQ569" s="393"/>
      <c r="CR569" s="393"/>
      <c r="CS569" s="393"/>
      <c r="CT569" s="393"/>
      <c r="CU569" s="393"/>
      <c r="CV569" s="393"/>
      <c r="CW569" s="393"/>
      <c r="CX569" s="393"/>
      <c r="CY569" s="393"/>
      <c r="CZ569" s="393"/>
    </row>
    <row r="570" s="397" customFormat="true" ht="25.15" customHeight="true" x14ac:dyDescent="0.2">
      <c r="C570" s="1154"/>
      <c r="D570" s="1155"/>
      <c r="E570" s="670"/>
      <c r="F570" s="670"/>
      <c r="G570" s="670"/>
      <c r="H570" s="1166" t="s">
        <v>413</v>
      </c>
      <c r="I570" s="1155"/>
      <c r="J570" s="802">
        <v>2.2038529288688491E-2</v>
      </c>
      <c r="K570" s="670"/>
      <c r="L570" s="670"/>
      <c r="M570" s="1166" t="s">
        <v>413</v>
      </c>
      <c r="N570" s="1155"/>
      <c r="O570" s="803">
        <v>2.4151175470197028E-2</v>
      </c>
      <c r="P570" s="670"/>
      <c r="Q570" s="670"/>
      <c r="W570" s="390"/>
      <c r="X570" s="390"/>
      <c r="Y570" s="390"/>
      <c r="Z570" s="390"/>
      <c r="AA570" s="390"/>
      <c r="AB570" s="390"/>
      <c r="AC570" s="390"/>
      <c r="AD570" s="390"/>
      <c r="AE570" s="390"/>
      <c r="AF570" s="390"/>
      <c r="AG570" s="390"/>
      <c r="AH570" s="390"/>
      <c r="AI570" s="390"/>
      <c r="AJ570" s="390"/>
      <c r="AK570" s="390"/>
      <c r="AL570" s="390"/>
      <c r="AM570" s="390"/>
      <c r="AN570" s="390"/>
      <c r="AO570" s="390"/>
      <c r="AP570" s="390"/>
      <c r="AQ570" s="390"/>
      <c r="AR570" s="390"/>
      <c r="AS570" s="390"/>
      <c r="AT570" s="390"/>
      <c r="AU570" s="390"/>
      <c r="AV570" s="390"/>
      <c r="AW570" s="390"/>
      <c r="AX570" s="390"/>
      <c r="AY570" s="390"/>
      <c r="AZ570" s="390"/>
      <c r="BA570" s="392"/>
      <c r="BB570" s="469"/>
      <c r="BC570" s="392"/>
      <c r="BD570" s="392"/>
      <c r="BE570" s="392"/>
      <c r="BF570" s="392"/>
      <c r="BG570" s="392"/>
      <c r="BH570" s="392"/>
      <c r="BI570" s="392"/>
      <c r="BJ570" s="392"/>
      <c r="BK570" s="392"/>
      <c r="BL570" s="392"/>
      <c r="BM570" s="392"/>
      <c r="BN570" s="392"/>
      <c r="BO570" s="392"/>
      <c r="BP570" s="392"/>
      <c r="BQ570" s="392"/>
      <c r="BR570" s="392"/>
      <c r="BS570" s="392"/>
      <c r="BT570" s="392"/>
      <c r="BU570" s="392"/>
      <c r="BV570" s="392"/>
      <c r="BW570" s="393"/>
      <c r="BX570" s="393"/>
      <c r="BY570" s="393"/>
      <c r="BZ570" s="393"/>
      <c r="CA570" s="393"/>
      <c r="CB570" s="393"/>
      <c r="CC570" s="393"/>
      <c r="CD570" s="393"/>
      <c r="CE570" s="393"/>
      <c r="CF570" s="393"/>
      <c r="CG570" s="393"/>
      <c r="CH570" s="393"/>
      <c r="CI570" s="393"/>
      <c r="CJ570" s="393"/>
      <c r="CK570" s="393"/>
      <c r="CL570" s="393"/>
      <c r="CM570" s="393"/>
      <c r="CN570" s="393"/>
      <c r="CO570" s="393"/>
      <c r="CP570" s="393"/>
      <c r="CQ570" s="393"/>
      <c r="CR570" s="393"/>
      <c r="CS570" s="393"/>
      <c r="CT570" s="393"/>
      <c r="CU570" s="393"/>
      <c r="CV570" s="393"/>
      <c r="CW570" s="393"/>
      <c r="CX570" s="393"/>
      <c r="CY570" s="393"/>
      <c r="CZ570" s="393"/>
    </row>
    <row r="571" s="397" customFormat="true" ht="25.15" customHeight="true" x14ac:dyDescent="0.2">
      <c r="C571" s="1167" t="s">
        <v>264</v>
      </c>
      <c r="D571" s="1155"/>
      <c r="E571" s="1155"/>
      <c r="F571" s="670"/>
      <c r="G571" s="670"/>
      <c r="H571" s="1166" t="s">
        <v>408</v>
      </c>
      <c r="I571" s="1155"/>
      <c r="J571" s="802">
        <v>1.4278895282891224E-2</v>
      </c>
      <c r="K571" s="670"/>
      <c r="L571" s="670"/>
      <c r="M571" s="1166" t="s">
        <v>408</v>
      </c>
      <c r="N571" s="1155"/>
      <c r="O571" s="803">
        <v>4.7401106256348358E-2</v>
      </c>
      <c r="P571" s="670"/>
      <c r="Q571" s="670"/>
      <c r="W571" s="390"/>
      <c r="X571" s="390"/>
      <c r="Y571" s="390"/>
      <c r="Z571" s="390"/>
      <c r="AA571" s="390"/>
      <c r="AB571" s="390"/>
      <c r="AC571" s="390"/>
      <c r="AD571" s="390"/>
      <c r="AE571" s="390"/>
      <c r="AF571" s="390"/>
      <c r="AG571" s="390"/>
      <c r="AH571" s="390"/>
      <c r="AI571" s="390"/>
      <c r="AJ571" s="390"/>
      <c r="AK571" s="390"/>
      <c r="AL571" s="390"/>
      <c r="AM571" s="390"/>
      <c r="AN571" s="390"/>
      <c r="AO571" s="390"/>
      <c r="AP571" s="390"/>
      <c r="AQ571" s="390"/>
      <c r="AR571" s="390"/>
      <c r="AS571" s="390"/>
      <c r="AT571" s="390"/>
      <c r="AU571" s="390"/>
      <c r="AV571" s="390"/>
      <c r="AW571" s="390"/>
      <c r="AX571" s="390"/>
      <c r="AY571" s="390"/>
      <c r="AZ571" s="390"/>
      <c r="BA571" s="392"/>
      <c r="BB571" s="469"/>
      <c r="BC571" s="392"/>
      <c r="BD571" s="392"/>
      <c r="BE571" s="392"/>
      <c r="BF571" s="392"/>
      <c r="BG571" s="392"/>
      <c r="BH571" s="392"/>
      <c r="BI571" s="392"/>
      <c r="BJ571" s="392"/>
      <c r="BK571" s="392"/>
      <c r="BL571" s="392"/>
      <c r="BM571" s="392"/>
      <c r="BN571" s="392"/>
      <c r="BO571" s="392"/>
      <c r="BP571" s="392"/>
      <c r="BQ571" s="392"/>
      <c r="BR571" s="392"/>
      <c r="BS571" s="392"/>
      <c r="BT571" s="392"/>
      <c r="BU571" s="392"/>
      <c r="BV571" s="392"/>
      <c r="BW571" s="393"/>
      <c r="BX571" s="393"/>
      <c r="BY571" s="393"/>
      <c r="BZ571" s="393"/>
      <c r="CA571" s="393"/>
      <c r="CB571" s="393"/>
      <c r="CC571" s="393"/>
      <c r="CD571" s="393"/>
      <c r="CE571" s="393"/>
      <c r="CF571" s="393"/>
      <c r="CG571" s="393"/>
      <c r="CH571" s="393"/>
      <c r="CI571" s="393"/>
      <c r="CJ571" s="393"/>
      <c r="CK571" s="393"/>
      <c r="CL571" s="393"/>
      <c r="CM571" s="393"/>
      <c r="CN571" s="393"/>
      <c r="CO571" s="393"/>
      <c r="CP571" s="393"/>
      <c r="CQ571" s="393"/>
      <c r="CR571" s="393"/>
      <c r="CS571" s="393"/>
      <c r="CT571" s="393"/>
      <c r="CU571" s="393"/>
      <c r="CV571" s="393"/>
      <c r="CW571" s="393"/>
      <c r="CX571" s="393"/>
      <c r="CY571" s="393"/>
      <c r="CZ571" s="393"/>
    </row>
    <row r="572" s="397" customFormat="true" ht="25.15" customHeight="true" x14ac:dyDescent="0.2">
      <c r="C572" s="1161" t="s">
        <v>204</v>
      </c>
      <c r="D572" s="1155"/>
      <c r="E572" s="822" t="s">
        <v>205</v>
      </c>
      <c r="F572" s="670"/>
      <c r="G572" s="670"/>
      <c r="H572" s="1166" t="s">
        <v>426</v>
      </c>
      <c r="I572" s="1155"/>
      <c r="J572" s="802">
        <v>6.5991772939294558E-3</v>
      </c>
      <c r="K572" s="670"/>
      <c r="L572" s="670"/>
      <c r="M572" s="1166" t="s">
        <v>426</v>
      </c>
      <c r="N572" s="1155"/>
      <c r="O572" s="803">
        <v>5.9921448506347905E-3</v>
      </c>
      <c r="P572" s="670"/>
      <c r="Q572" s="670"/>
      <c r="W572" s="390"/>
      <c r="X572" s="390"/>
      <c r="Y572" s="390"/>
      <c r="Z572" s="390"/>
      <c r="AA572" s="390"/>
      <c r="AB572" s="390"/>
      <c r="AC572" s="390"/>
      <c r="AD572" s="390"/>
      <c r="AE572" s="390"/>
      <c r="AF572" s="390"/>
      <c r="AG572" s="390"/>
      <c r="AH572" s="390"/>
      <c r="AI572" s="390"/>
      <c r="AJ572" s="390"/>
      <c r="AK572" s="390"/>
      <c r="AL572" s="390"/>
      <c r="AM572" s="390"/>
      <c r="AN572" s="390"/>
      <c r="AO572" s="390"/>
      <c r="AP572" s="390"/>
      <c r="AQ572" s="390"/>
      <c r="AR572" s="390"/>
      <c r="AS572" s="390"/>
      <c r="AT572" s="390"/>
      <c r="AU572" s="390"/>
      <c r="AV572" s="390"/>
      <c r="AW572" s="390"/>
      <c r="AX572" s="390"/>
      <c r="AY572" s="390"/>
      <c r="AZ572" s="390"/>
      <c r="BA572" s="392"/>
      <c r="BB572" s="469"/>
      <c r="BC572" s="392"/>
      <c r="BD572" s="392"/>
      <c r="BE572" s="392"/>
      <c r="BF572" s="392"/>
      <c r="BG572" s="392"/>
      <c r="BH572" s="392"/>
      <c r="BI572" s="392"/>
      <c r="BJ572" s="392"/>
      <c r="BK572" s="392"/>
      <c r="BL572" s="392"/>
      <c r="BM572" s="392"/>
      <c r="BN572" s="392"/>
      <c r="BO572" s="392"/>
      <c r="BP572" s="392"/>
      <c r="BQ572" s="392"/>
      <c r="BR572" s="392"/>
      <c r="BS572" s="392"/>
      <c r="BT572" s="392"/>
      <c r="BU572" s="392"/>
      <c r="BV572" s="392"/>
      <c r="BW572" s="393"/>
      <c r="BX572" s="393"/>
      <c r="BY572" s="393"/>
      <c r="BZ572" s="393"/>
      <c r="CA572" s="393"/>
      <c r="CB572" s="393"/>
      <c r="CC572" s="393"/>
      <c r="CD572" s="393"/>
      <c r="CE572" s="393"/>
      <c r="CF572" s="393"/>
      <c r="CG572" s="393"/>
      <c r="CH572" s="393"/>
      <c r="CI572" s="393"/>
      <c r="CJ572" s="393"/>
      <c r="CK572" s="393"/>
      <c r="CL572" s="393"/>
      <c r="CM572" s="393"/>
      <c r="CN572" s="393"/>
      <c r="CO572" s="393"/>
      <c r="CP572" s="393"/>
      <c r="CQ572" s="393"/>
      <c r="CR572" s="393"/>
      <c r="CS572" s="393"/>
      <c r="CT572" s="393"/>
      <c r="CU572" s="393"/>
      <c r="CV572" s="393"/>
      <c r="CW572" s="393"/>
      <c r="CX572" s="393"/>
      <c r="CY572" s="393"/>
      <c r="CZ572" s="393"/>
    </row>
    <row r="573" s="397" customFormat="true" ht="25.15" customHeight="true" x14ac:dyDescent="0.2">
      <c r="C573" s="1166" t="s">
        <v>205</v>
      </c>
      <c r="D573" s="1155"/>
      <c r="E573" s="823">
        <v>1.0000000000000002</v>
      </c>
      <c r="F573" s="670"/>
      <c r="G573" s="670"/>
      <c r="H573" s="1166" t="s">
        <v>392</v>
      </c>
      <c r="I573" s="1155"/>
      <c r="J573" s="802">
        <v>0.10275339719296456</v>
      </c>
      <c r="K573" s="670"/>
      <c r="L573" s="670"/>
      <c r="M573" s="1166" t="s">
        <v>392</v>
      </c>
      <c r="N573" s="1155"/>
      <c r="O573" s="803">
        <v>0.10411540107836281</v>
      </c>
      <c r="P573" s="670"/>
      <c r="Q573" s="670"/>
      <c r="W573" s="390"/>
      <c r="X573" s="390"/>
      <c r="Y573" s="390"/>
      <c r="Z573" s="390"/>
      <c r="AA573" s="390"/>
      <c r="AB573" s="390"/>
      <c r="AC573" s="390"/>
      <c r="AD573" s="390"/>
      <c r="AE573" s="390"/>
      <c r="AF573" s="390"/>
      <c r="AG573" s="390"/>
      <c r="AH573" s="390"/>
      <c r="AI573" s="390"/>
      <c r="AJ573" s="390"/>
      <c r="AK573" s="390"/>
      <c r="AL573" s="390"/>
      <c r="AM573" s="390"/>
      <c r="AN573" s="390"/>
      <c r="AO573" s="390"/>
      <c r="AP573" s="390"/>
      <c r="AQ573" s="390"/>
      <c r="AR573" s="390"/>
      <c r="AS573" s="390"/>
      <c r="AT573" s="390"/>
      <c r="AU573" s="390"/>
      <c r="AV573" s="390"/>
      <c r="AW573" s="390"/>
      <c r="AX573" s="390"/>
      <c r="AY573" s="390"/>
      <c r="AZ573" s="390"/>
      <c r="BA573" s="392"/>
      <c r="BB573" s="469"/>
      <c r="BC573" s="392"/>
      <c r="BD573" s="392"/>
      <c r="BE573" s="392"/>
      <c r="BF573" s="392"/>
      <c r="BG573" s="392"/>
      <c r="BH573" s="392"/>
      <c r="BI573" s="392"/>
      <c r="BJ573" s="392"/>
      <c r="BK573" s="392"/>
      <c r="BL573" s="392"/>
      <c r="BM573" s="392"/>
      <c r="BN573" s="392"/>
      <c r="BO573" s="392"/>
      <c r="BP573" s="392"/>
      <c r="BQ573" s="392"/>
      <c r="BR573" s="392"/>
      <c r="BS573" s="392"/>
      <c r="BT573" s="392"/>
      <c r="BU573" s="392"/>
      <c r="BV573" s="392"/>
      <c r="BW573" s="393"/>
      <c r="BX573" s="393"/>
      <c r="BY573" s="393"/>
      <c r="BZ573" s="393"/>
      <c r="CA573" s="393"/>
      <c r="CB573" s="393"/>
      <c r="CC573" s="393"/>
      <c r="CD573" s="393"/>
      <c r="CE573" s="393"/>
      <c r="CF573" s="393"/>
      <c r="CG573" s="393"/>
      <c r="CH573" s="393"/>
      <c r="CI573" s="393"/>
      <c r="CJ573" s="393"/>
      <c r="CK573" s="393"/>
      <c r="CL573" s="393"/>
      <c r="CM573" s="393"/>
      <c r="CN573" s="393"/>
      <c r="CO573" s="393"/>
      <c r="CP573" s="393"/>
      <c r="CQ573" s="393"/>
      <c r="CR573" s="393"/>
      <c r="CS573" s="393"/>
      <c r="CT573" s="393"/>
      <c r="CU573" s="393"/>
      <c r="CV573" s="393"/>
      <c r="CW573" s="393"/>
      <c r="CX573" s="393"/>
      <c r="CY573" s="393"/>
      <c r="CZ573" s="393"/>
    </row>
    <row r="574" s="397" customFormat="true" ht="25.15" customHeight="true" x14ac:dyDescent="0.2">
      <c r="C574" s="1154"/>
      <c r="D574" s="1155"/>
      <c r="E574" s="671"/>
      <c r="F574" s="670"/>
      <c r="G574" s="670"/>
      <c r="H574" s="1166" t="s">
        <v>429</v>
      </c>
      <c r="I574" s="1155"/>
      <c r="J574" s="802">
        <v>5.8345930899906095E-3</v>
      </c>
      <c r="K574" s="670"/>
      <c r="L574" s="670"/>
      <c r="M574" s="1166" t="s">
        <v>429</v>
      </c>
      <c r="N574" s="1155"/>
      <c r="O574" s="803">
        <v>1.7771432363586999E-3</v>
      </c>
      <c r="P574" s="670"/>
      <c r="Q574" s="670"/>
      <c r="W574" s="390"/>
      <c r="X574" s="390"/>
      <c r="Y574" s="390"/>
      <c r="Z574" s="390"/>
      <c r="AA574" s="390"/>
      <c r="AB574" s="390"/>
      <c r="AC574" s="390"/>
      <c r="AD574" s="390"/>
      <c r="AE574" s="390"/>
      <c r="AF574" s="390"/>
      <c r="AG574" s="390"/>
      <c r="AH574" s="390"/>
      <c r="AI574" s="390"/>
      <c r="AJ574" s="390"/>
      <c r="AK574" s="390"/>
      <c r="AL574" s="390"/>
      <c r="AM574" s="390"/>
      <c r="AN574" s="390"/>
      <c r="AO574" s="390"/>
      <c r="AP574" s="390"/>
      <c r="AQ574" s="390"/>
      <c r="AR574" s="390"/>
      <c r="AS574" s="390"/>
      <c r="AT574" s="390"/>
      <c r="AU574" s="390"/>
      <c r="AV574" s="390"/>
      <c r="AW574" s="390"/>
      <c r="AX574" s="390"/>
      <c r="AY574" s="390"/>
      <c r="AZ574" s="390"/>
      <c r="BA574" s="392"/>
      <c r="BB574" s="469"/>
      <c r="BC574" s="392"/>
      <c r="BD574" s="392"/>
      <c r="BE574" s="392"/>
      <c r="BF574" s="392"/>
      <c r="BG574" s="392"/>
      <c r="BH574" s="392"/>
      <c r="BI574" s="392"/>
      <c r="BJ574" s="392"/>
      <c r="BK574" s="392"/>
      <c r="BL574" s="392"/>
      <c r="BM574" s="392"/>
      <c r="BN574" s="392"/>
      <c r="BO574" s="392"/>
      <c r="BP574" s="392"/>
      <c r="BQ574" s="392"/>
      <c r="BR574" s="392"/>
      <c r="BS574" s="392"/>
      <c r="BT574" s="392"/>
      <c r="BU574" s="392"/>
      <c r="BV574" s="392"/>
      <c r="BW574" s="393"/>
      <c r="BX574" s="393"/>
      <c r="BY574" s="393"/>
      <c r="BZ574" s="393"/>
      <c r="CA574" s="393"/>
      <c r="CB574" s="393"/>
      <c r="CC574" s="393"/>
      <c r="CD574" s="393"/>
      <c r="CE574" s="393"/>
      <c r="CF574" s="393"/>
      <c r="CG574" s="393"/>
      <c r="CH574" s="393"/>
      <c r="CI574" s="393"/>
      <c r="CJ574" s="393"/>
      <c r="CK574" s="393"/>
      <c r="CL574" s="393"/>
      <c r="CM574" s="393"/>
      <c r="CN574" s="393"/>
      <c r="CO574" s="393"/>
      <c r="CP574" s="393"/>
      <c r="CQ574" s="393"/>
      <c r="CR574" s="393"/>
      <c r="CS574" s="393"/>
      <c r="CT574" s="393"/>
      <c r="CU574" s="393"/>
      <c r="CV574" s="393"/>
      <c r="CW574" s="393"/>
      <c r="CX574" s="393"/>
      <c r="CY574" s="393"/>
      <c r="CZ574" s="393"/>
    </row>
    <row r="575" s="397" customFormat="true" ht="25.15" customHeight="true" x14ac:dyDescent="0.2">
      <c r="C575" s="1154"/>
      <c r="D575" s="1155"/>
      <c r="E575" s="670"/>
      <c r="F575" s="670"/>
      <c r="G575" s="670"/>
      <c r="H575" s="1166" t="s">
        <v>407</v>
      </c>
      <c r="I575" s="1155"/>
      <c r="J575" s="802">
        <v>-4.5538557139736709E-2</v>
      </c>
      <c r="K575" s="670"/>
      <c r="L575" s="670"/>
      <c r="M575" s="1166" t="s">
        <v>407</v>
      </c>
      <c r="N575" s="1155"/>
      <c r="O575" s="803">
        <v>-3.64375693491149E-2</v>
      </c>
      <c r="P575" s="670"/>
      <c r="Q575" s="670"/>
      <c r="W575" s="390"/>
      <c r="X575" s="390"/>
      <c r="Y575" s="390"/>
      <c r="Z575" s="390"/>
      <c r="AA575" s="390"/>
      <c r="AB575" s="390"/>
      <c r="AC575" s="390"/>
      <c r="AD575" s="390"/>
      <c r="AE575" s="390"/>
      <c r="AF575" s="390"/>
      <c r="AG575" s="390"/>
      <c r="AH575" s="390"/>
      <c r="AI575" s="390"/>
      <c r="AJ575" s="390"/>
      <c r="AK575" s="390"/>
      <c r="AL575" s="390"/>
      <c r="AM575" s="390"/>
      <c r="AN575" s="390"/>
      <c r="AO575" s="390"/>
      <c r="AP575" s="390"/>
      <c r="AQ575" s="390"/>
      <c r="AR575" s="390"/>
      <c r="AS575" s="390"/>
      <c r="AT575" s="390"/>
      <c r="AU575" s="390"/>
      <c r="AV575" s="390"/>
      <c r="AW575" s="390"/>
      <c r="AX575" s="390"/>
      <c r="AY575" s="390"/>
      <c r="AZ575" s="390"/>
      <c r="BA575" s="392"/>
      <c r="BB575" s="469"/>
      <c r="BC575" s="392"/>
      <c r="BD575" s="392"/>
      <c r="BE575" s="392"/>
      <c r="BF575" s="392"/>
      <c r="BG575" s="392"/>
      <c r="BH575" s="392"/>
      <c r="BI575" s="392"/>
      <c r="BJ575" s="392"/>
      <c r="BK575" s="392"/>
      <c r="BL575" s="392"/>
      <c r="BM575" s="392"/>
      <c r="BN575" s="392"/>
      <c r="BO575" s="392"/>
      <c r="BP575" s="392"/>
      <c r="BQ575" s="392"/>
      <c r="BR575" s="392"/>
      <c r="BS575" s="392"/>
      <c r="BT575" s="392"/>
      <c r="BU575" s="392"/>
      <c r="BV575" s="392"/>
      <c r="BW575" s="393"/>
      <c r="BX575" s="393"/>
      <c r="BY575" s="393"/>
      <c r="BZ575" s="393"/>
      <c r="CA575" s="393"/>
      <c r="CB575" s="393"/>
      <c r="CC575" s="393"/>
      <c r="CD575" s="393"/>
      <c r="CE575" s="393"/>
      <c r="CF575" s="393"/>
      <c r="CG575" s="393"/>
      <c r="CH575" s="393"/>
      <c r="CI575" s="393"/>
      <c r="CJ575" s="393"/>
      <c r="CK575" s="393"/>
      <c r="CL575" s="393"/>
      <c r="CM575" s="393"/>
      <c r="CN575" s="393"/>
      <c r="CO575" s="393"/>
      <c r="CP575" s="393"/>
      <c r="CQ575" s="393"/>
      <c r="CR575" s="393"/>
      <c r="CS575" s="393"/>
      <c r="CT575" s="393"/>
      <c r="CU575" s="393"/>
      <c r="CV575" s="393"/>
      <c r="CW575" s="393"/>
      <c r="CX575" s="393"/>
      <c r="CY575" s="393"/>
      <c r="CZ575" s="393"/>
    </row>
    <row r="576" s="397" customFormat="true" ht="25.15" customHeight="true" x14ac:dyDescent="0.2">
      <c r="C576" s="1154"/>
      <c r="D576" s="1155"/>
      <c r="E576" s="670"/>
      <c r="F576" s="670"/>
      <c r="G576" s="670"/>
      <c r="H576" s="1166" t="s">
        <v>427</v>
      </c>
      <c r="I576" s="1155"/>
      <c r="J576" s="802">
        <v>-3.3079957731849217E-3</v>
      </c>
      <c r="K576" s="670"/>
      <c r="L576" s="670"/>
      <c r="M576" s="1166" t="s">
        <v>427</v>
      </c>
      <c r="N576" s="1155"/>
      <c r="O576" s="803">
        <v>6.2860964797727941E-3</v>
      </c>
      <c r="P576" s="670"/>
      <c r="Q576" s="670"/>
      <c r="W576" s="390"/>
      <c r="X576" s="390"/>
      <c r="Y576" s="390"/>
      <c r="Z576" s="390"/>
      <c r="AA576" s="390"/>
      <c r="AB576" s="390"/>
      <c r="AC576" s="390"/>
      <c r="AD576" s="390"/>
      <c r="AE576" s="390"/>
      <c r="AF576" s="390"/>
      <c r="AG576" s="390"/>
      <c r="AH576" s="390"/>
      <c r="AI576" s="390"/>
      <c r="AJ576" s="390"/>
      <c r="AK576" s="390"/>
      <c r="AL576" s="390"/>
      <c r="AM576" s="390"/>
      <c r="AN576" s="390"/>
      <c r="AO576" s="390"/>
      <c r="AP576" s="390"/>
      <c r="AQ576" s="390"/>
      <c r="AR576" s="390"/>
      <c r="AS576" s="390"/>
      <c r="AT576" s="390"/>
      <c r="AU576" s="390"/>
      <c r="AV576" s="390"/>
      <c r="AW576" s="390"/>
      <c r="AX576" s="390"/>
      <c r="AY576" s="390"/>
      <c r="AZ576" s="390"/>
      <c r="BA576" s="392"/>
      <c r="BB576" s="469"/>
      <c r="BC576" s="392"/>
      <c r="BD576" s="392"/>
      <c r="BE576" s="392"/>
      <c r="BF576" s="392"/>
      <c r="BG576" s="392"/>
      <c r="BH576" s="392"/>
      <c r="BI576" s="392"/>
      <c r="BJ576" s="392"/>
      <c r="BK576" s="392"/>
      <c r="BL576" s="392"/>
      <c r="BM576" s="392"/>
      <c r="BN576" s="392"/>
      <c r="BO576" s="392"/>
      <c r="BP576" s="392"/>
      <c r="BQ576" s="392"/>
      <c r="BR576" s="392"/>
      <c r="BS576" s="392"/>
      <c r="BT576" s="392"/>
      <c r="BU576" s="392"/>
      <c r="BV576" s="392"/>
      <c r="BW576" s="393"/>
      <c r="BX576" s="393"/>
      <c r="BY576" s="393"/>
      <c r="BZ576" s="393"/>
      <c r="CA576" s="393"/>
      <c r="CB576" s="393"/>
      <c r="CC576" s="393"/>
      <c r="CD576" s="393"/>
      <c r="CE576" s="393"/>
      <c r="CF576" s="393"/>
      <c r="CG576" s="393"/>
      <c r="CH576" s="393"/>
      <c r="CI576" s="393"/>
      <c r="CJ576" s="393"/>
      <c r="CK576" s="393"/>
      <c r="CL576" s="393"/>
      <c r="CM576" s="393"/>
      <c r="CN576" s="393"/>
      <c r="CO576" s="393"/>
      <c r="CP576" s="393"/>
      <c r="CQ576" s="393"/>
      <c r="CR576" s="393"/>
      <c r="CS576" s="393"/>
      <c r="CT576" s="393"/>
      <c r="CU576" s="393"/>
      <c r="CV576" s="393"/>
      <c r="CW576" s="393"/>
      <c r="CX576" s="393"/>
      <c r="CY576" s="393"/>
      <c r="CZ576" s="393"/>
    </row>
    <row r="577" s="397" customFormat="true" ht="25.15" customHeight="true" x14ac:dyDescent="0.2">
      <c r="C577" s="1154"/>
      <c r="D577" s="1155"/>
      <c r="E577" s="670"/>
      <c r="F577" s="670"/>
      <c r="G577" s="670"/>
      <c r="H577" s="1166" t="s">
        <v>418</v>
      </c>
      <c r="I577" s="1155"/>
      <c r="J577" s="802">
        <v>2.0142945706467935E-2</v>
      </c>
      <c r="K577" s="670"/>
      <c r="L577" s="670"/>
      <c r="M577" s="1166" t="s">
        <v>418</v>
      </c>
      <c r="N577" s="1155"/>
      <c r="O577" s="803">
        <v>-6.3028610915720875E-3</v>
      </c>
      <c r="P577" s="670"/>
      <c r="Q577" s="670"/>
      <c r="W577" s="390"/>
      <c r="X577" s="390"/>
      <c r="Y577" s="390"/>
      <c r="Z577" s="390"/>
      <c r="AA577" s="390"/>
      <c r="AB577" s="390"/>
      <c r="AC577" s="390"/>
      <c r="AD577" s="390"/>
      <c r="AE577" s="390"/>
      <c r="AF577" s="390"/>
      <c r="AG577" s="390"/>
      <c r="AH577" s="390"/>
      <c r="AI577" s="390"/>
      <c r="AJ577" s="390"/>
      <c r="AK577" s="390"/>
      <c r="AL577" s="390"/>
      <c r="AM577" s="390"/>
      <c r="AN577" s="390"/>
      <c r="AO577" s="390"/>
      <c r="AP577" s="390"/>
      <c r="AQ577" s="390"/>
      <c r="AR577" s="390"/>
      <c r="AS577" s="390"/>
      <c r="AT577" s="390"/>
      <c r="AU577" s="390"/>
      <c r="AV577" s="390"/>
      <c r="AW577" s="390"/>
      <c r="AX577" s="390"/>
      <c r="AY577" s="390"/>
      <c r="AZ577" s="390"/>
      <c r="BA577" s="392"/>
      <c r="BB577" s="469"/>
      <c r="BC577" s="392"/>
      <c r="BD577" s="392"/>
      <c r="BE577" s="392"/>
      <c r="BF577" s="392"/>
      <c r="BG577" s="392"/>
      <c r="BH577" s="392"/>
      <c r="BI577" s="392"/>
      <c r="BJ577" s="392"/>
      <c r="BK577" s="392"/>
      <c r="BL577" s="392"/>
      <c r="BM577" s="392"/>
      <c r="BN577" s="392"/>
      <c r="BO577" s="392"/>
      <c r="BP577" s="392"/>
      <c r="BQ577" s="392"/>
      <c r="BR577" s="392"/>
      <c r="BS577" s="392"/>
      <c r="BT577" s="392"/>
      <c r="BU577" s="392"/>
      <c r="BV577" s="392"/>
      <c r="BW577" s="393"/>
      <c r="BX577" s="393"/>
      <c r="BY577" s="393"/>
      <c r="BZ577" s="393"/>
      <c r="CA577" s="393"/>
      <c r="CB577" s="393"/>
      <c r="CC577" s="393"/>
      <c r="CD577" s="393"/>
      <c r="CE577" s="393"/>
      <c r="CF577" s="393"/>
      <c r="CG577" s="393"/>
      <c r="CH577" s="393"/>
      <c r="CI577" s="393"/>
      <c r="CJ577" s="393"/>
      <c r="CK577" s="393"/>
      <c r="CL577" s="393"/>
      <c r="CM577" s="393"/>
      <c r="CN577" s="393"/>
      <c r="CO577" s="393"/>
      <c r="CP577" s="393"/>
      <c r="CQ577" s="393"/>
      <c r="CR577" s="393"/>
      <c r="CS577" s="393"/>
      <c r="CT577" s="393"/>
      <c r="CU577" s="393"/>
      <c r="CV577" s="393"/>
      <c r="CW577" s="393"/>
      <c r="CX577" s="393"/>
      <c r="CY577" s="393"/>
      <c r="CZ577" s="393"/>
    </row>
    <row r="578" s="397" customFormat="true" ht="25.15" customHeight="true" x14ac:dyDescent="0.2">
      <c r="C578" s="1154"/>
      <c r="D578" s="1155"/>
      <c r="E578" s="670"/>
      <c r="F578" s="670"/>
      <c r="G578" s="670"/>
      <c r="H578" s="1166" t="s">
        <v>421</v>
      </c>
      <c r="I578" s="1155"/>
      <c r="J578" s="802">
        <v>-1.8598770675186938E-2</v>
      </c>
      <c r="K578" s="670"/>
      <c r="L578" s="670"/>
      <c r="M578" s="1166" t="s">
        <v>421</v>
      </c>
      <c r="N578" s="1155"/>
      <c r="O578" s="803">
        <v>1.0732478014074395E-2</v>
      </c>
      <c r="P578" s="670"/>
      <c r="Q578" s="670"/>
      <c r="W578" s="390"/>
      <c r="X578" s="390"/>
      <c r="Y578" s="390"/>
      <c r="Z578" s="390"/>
      <c r="AA578" s="390"/>
      <c r="AB578" s="390"/>
      <c r="AC578" s="390"/>
      <c r="AD578" s="390"/>
      <c r="AE578" s="390"/>
      <c r="AF578" s="390"/>
      <c r="AG578" s="390"/>
      <c r="AH578" s="390"/>
      <c r="AI578" s="390"/>
      <c r="AJ578" s="390"/>
      <c r="AK578" s="390"/>
      <c r="AL578" s="390"/>
      <c r="AM578" s="390"/>
      <c r="AN578" s="390"/>
      <c r="AO578" s="390"/>
      <c r="AP578" s="390"/>
      <c r="AQ578" s="390"/>
      <c r="AR578" s="390"/>
      <c r="AS578" s="390"/>
      <c r="AT578" s="390"/>
      <c r="AU578" s="390"/>
      <c r="AV578" s="390"/>
      <c r="AW578" s="390"/>
      <c r="AX578" s="390"/>
      <c r="AY578" s="390"/>
      <c r="AZ578" s="390"/>
      <c r="BA578" s="392"/>
      <c r="BB578" s="469"/>
      <c r="BC578" s="392"/>
      <c r="BD578" s="392"/>
      <c r="BE578" s="392"/>
      <c r="BF578" s="392"/>
      <c r="BG578" s="392"/>
      <c r="BH578" s="392"/>
      <c r="BI578" s="392"/>
      <c r="BJ578" s="392"/>
      <c r="BK578" s="392"/>
      <c r="BL578" s="392"/>
      <c r="BM578" s="392"/>
      <c r="BN578" s="392"/>
      <c r="BO578" s="392"/>
      <c r="BP578" s="392"/>
      <c r="BQ578" s="392"/>
      <c r="BR578" s="392"/>
      <c r="BS578" s="392"/>
      <c r="BT578" s="392"/>
      <c r="BU578" s="392"/>
      <c r="BV578" s="392"/>
      <c r="BW578" s="393"/>
      <c r="BX578" s="393"/>
      <c r="BY578" s="393"/>
      <c r="BZ578" s="393"/>
      <c r="CA578" s="393"/>
      <c r="CB578" s="393"/>
      <c r="CC578" s="393"/>
      <c r="CD578" s="393"/>
      <c r="CE578" s="393"/>
      <c r="CF578" s="393"/>
      <c r="CG578" s="393"/>
      <c r="CH578" s="393"/>
      <c r="CI578" s="393"/>
      <c r="CJ578" s="393"/>
      <c r="CK578" s="393"/>
      <c r="CL578" s="393"/>
      <c r="CM578" s="393"/>
      <c r="CN578" s="393"/>
      <c r="CO578" s="393"/>
      <c r="CP578" s="393"/>
      <c r="CQ578" s="393"/>
      <c r="CR578" s="393"/>
      <c r="CS578" s="393"/>
      <c r="CT578" s="393"/>
      <c r="CU578" s="393"/>
      <c r="CV578" s="393"/>
      <c r="CW578" s="393"/>
      <c r="CX578" s="393"/>
      <c r="CY578" s="393"/>
      <c r="CZ578" s="393"/>
    </row>
    <row r="579" s="397" customFormat="true" ht="25.15" customHeight="true" x14ac:dyDescent="0.2">
      <c r="C579" s="1154"/>
      <c r="D579" s="1155"/>
      <c r="E579" s="670"/>
      <c r="F579" s="670"/>
      <c r="G579" s="670"/>
      <c r="H579" s="1166" t="s">
        <v>403</v>
      </c>
      <c r="I579" s="1155"/>
      <c r="J579" s="802">
        <v>6.6551336910856018E-2</v>
      </c>
      <c r="K579" s="670"/>
      <c r="L579" s="670"/>
      <c r="M579" s="1166" t="s">
        <v>403</v>
      </c>
      <c r="N579" s="1155"/>
      <c r="O579" s="803">
        <v>7.1603124868374307E-2</v>
      </c>
      <c r="P579" s="670"/>
      <c r="Q579" s="670"/>
      <c r="W579" s="390"/>
      <c r="X579" s="390"/>
      <c r="Y579" s="390"/>
      <c r="Z579" s="390"/>
      <c r="AA579" s="390"/>
      <c r="AB579" s="390"/>
      <c r="AC579" s="390"/>
      <c r="AD579" s="390"/>
      <c r="AE579" s="390"/>
      <c r="AF579" s="390"/>
      <c r="AG579" s="390"/>
      <c r="AH579" s="390"/>
      <c r="AI579" s="390"/>
      <c r="AJ579" s="390"/>
      <c r="AK579" s="390"/>
      <c r="AL579" s="390"/>
      <c r="AM579" s="390"/>
      <c r="AN579" s="390"/>
      <c r="AO579" s="390"/>
      <c r="AP579" s="390"/>
      <c r="AQ579" s="390"/>
      <c r="AR579" s="390"/>
      <c r="AS579" s="390"/>
      <c r="AT579" s="390"/>
      <c r="AU579" s="390"/>
      <c r="AV579" s="390"/>
      <c r="AW579" s="390"/>
      <c r="AX579" s="390"/>
      <c r="AY579" s="390"/>
      <c r="AZ579" s="390"/>
      <c r="BA579" s="392"/>
      <c r="BB579" s="469"/>
      <c r="BC579" s="392"/>
      <c r="BD579" s="392"/>
      <c r="BE579" s="392"/>
      <c r="BF579" s="392"/>
      <c r="BG579" s="392"/>
      <c r="BH579" s="392"/>
      <c r="BI579" s="392"/>
      <c r="BJ579" s="392"/>
      <c r="BK579" s="392"/>
      <c r="BL579" s="392"/>
      <c r="BM579" s="392"/>
      <c r="BN579" s="392"/>
      <c r="BO579" s="392"/>
      <c r="BP579" s="392"/>
      <c r="BQ579" s="392"/>
      <c r="BR579" s="392"/>
      <c r="BS579" s="392"/>
      <c r="BT579" s="392"/>
      <c r="BU579" s="392"/>
      <c r="BV579" s="392"/>
      <c r="BW579" s="393"/>
      <c r="BX579" s="393"/>
      <c r="BY579" s="393"/>
      <c r="BZ579" s="393"/>
      <c r="CA579" s="393"/>
      <c r="CB579" s="393"/>
      <c r="CC579" s="393"/>
      <c r="CD579" s="393"/>
      <c r="CE579" s="393"/>
      <c r="CF579" s="393"/>
      <c r="CG579" s="393"/>
      <c r="CH579" s="393"/>
      <c r="CI579" s="393"/>
      <c r="CJ579" s="393"/>
      <c r="CK579" s="393"/>
      <c r="CL579" s="393"/>
      <c r="CM579" s="393"/>
      <c r="CN579" s="393"/>
      <c r="CO579" s="393"/>
      <c r="CP579" s="393"/>
      <c r="CQ579" s="393"/>
      <c r="CR579" s="393"/>
      <c r="CS579" s="393"/>
      <c r="CT579" s="393"/>
      <c r="CU579" s="393"/>
      <c r="CV579" s="393"/>
      <c r="CW579" s="393"/>
      <c r="CX579" s="393"/>
      <c r="CY579" s="393"/>
      <c r="CZ579" s="393"/>
    </row>
    <row r="580" s="397" customFormat="true" ht="25.15" customHeight="true" x14ac:dyDescent="0.2">
      <c r="C580" s="1154"/>
      <c r="D580" s="1155"/>
      <c r="E580" s="670"/>
      <c r="F580" s="670"/>
      <c r="G580" s="670"/>
      <c r="H580" s="1166" t="s">
        <v>399</v>
      </c>
      <c r="I580" s="1155"/>
      <c r="J580" s="805">
        <v>9.0557650346865817E-2</v>
      </c>
      <c r="K580" s="670"/>
      <c r="L580" s="670"/>
      <c r="M580" s="1166" t="s">
        <v>399</v>
      </c>
      <c r="N580" s="1155"/>
      <c r="O580" s="806">
        <v>7.583334685936341E-2</v>
      </c>
      <c r="P580" s="670"/>
      <c r="Q580" s="670"/>
      <c r="W580" s="390"/>
      <c r="X580" s="390"/>
      <c r="Y580" s="390"/>
      <c r="Z580" s="390"/>
      <c r="AA580" s="390"/>
      <c r="AB580" s="390"/>
      <c r="AC580" s="390"/>
      <c r="AD580" s="390"/>
      <c r="AE580" s="390"/>
      <c r="AF580" s="390"/>
      <c r="AG580" s="390"/>
      <c r="AH580" s="390"/>
      <c r="AI580" s="390"/>
      <c r="AJ580" s="390"/>
      <c r="AK580" s="390"/>
      <c r="AL580" s="390"/>
      <c r="AM580" s="390"/>
      <c r="AN580" s="390"/>
      <c r="AO580" s="390"/>
      <c r="AP580" s="390"/>
      <c r="AQ580" s="390"/>
      <c r="AR580" s="390"/>
      <c r="AS580" s="390"/>
      <c r="AT580" s="390"/>
      <c r="AU580" s="390"/>
      <c r="AV580" s="390"/>
      <c r="AW580" s="390"/>
      <c r="AX580" s="390"/>
      <c r="AY580" s="390"/>
      <c r="AZ580" s="390"/>
      <c r="BA580" s="392"/>
      <c r="BB580" s="469"/>
      <c r="BC580" s="392"/>
      <c r="BD580" s="392"/>
      <c r="BE580" s="392"/>
      <c r="BF580" s="392"/>
      <c r="BG580" s="392"/>
      <c r="BH580" s="392"/>
      <c r="BI580" s="392"/>
      <c r="BJ580" s="392"/>
      <c r="BK580" s="392"/>
      <c r="BL580" s="392"/>
      <c r="BM580" s="392"/>
      <c r="BN580" s="392"/>
      <c r="BO580" s="392"/>
      <c r="BP580" s="392"/>
      <c r="BQ580" s="392"/>
      <c r="BR580" s="392"/>
      <c r="BS580" s="392"/>
      <c r="BT580" s="392"/>
      <c r="BU580" s="392"/>
      <c r="BV580" s="392"/>
      <c r="BW580" s="393"/>
      <c r="BX580" s="393"/>
      <c r="BY580" s="393"/>
      <c r="BZ580" s="393"/>
      <c r="CA580" s="393"/>
      <c r="CB580" s="393"/>
      <c r="CC580" s="393"/>
      <c r="CD580" s="393"/>
      <c r="CE580" s="393"/>
      <c r="CF580" s="393"/>
      <c r="CG580" s="393"/>
      <c r="CH580" s="393"/>
      <c r="CI580" s="393"/>
      <c r="CJ580" s="393"/>
      <c r="CK580" s="393"/>
      <c r="CL580" s="393"/>
      <c r="CM580" s="393"/>
      <c r="CN580" s="393"/>
      <c r="CO580" s="393"/>
      <c r="CP580" s="393"/>
      <c r="CQ580" s="393"/>
      <c r="CR580" s="393"/>
      <c r="CS580" s="393"/>
      <c r="CT580" s="393"/>
      <c r="CU580" s="393"/>
      <c r="CV580" s="393"/>
      <c r="CW580" s="393"/>
      <c r="CX580" s="393"/>
      <c r="CY580" s="393"/>
      <c r="CZ580" s="393"/>
    </row>
    <row r="581" s="397" customFormat="true" ht="25.15" customHeight="true" x14ac:dyDescent="0.2">
      <c r="C581" s="1154"/>
      <c r="D581" s="1155"/>
      <c r="E581" s="670"/>
      <c r="F581" s="670"/>
      <c r="G581" s="670"/>
      <c r="H581" s="1154"/>
      <c r="I581" s="1155"/>
      <c r="J581" s="671"/>
      <c r="K581" s="670"/>
      <c r="L581" s="670"/>
      <c r="M581" s="1154"/>
      <c r="N581" s="1155"/>
      <c r="O581" s="671"/>
      <c r="P581" s="670"/>
      <c r="Q581" s="670"/>
      <c r="W581" s="390"/>
      <c r="X581" s="390"/>
      <c r="Y581" s="390"/>
      <c r="Z581" s="390"/>
      <c r="AA581" s="390"/>
      <c r="AB581" s="390"/>
      <c r="AC581" s="390"/>
      <c r="AD581" s="390"/>
      <c r="AE581" s="390"/>
      <c r="AF581" s="390"/>
      <c r="AG581" s="390"/>
      <c r="AH581" s="390"/>
      <c r="AI581" s="390"/>
      <c r="AJ581" s="390"/>
      <c r="AK581" s="390"/>
      <c r="AL581" s="390"/>
      <c r="AM581" s="390"/>
      <c r="AN581" s="390"/>
      <c r="AO581" s="390"/>
      <c r="AP581" s="390"/>
      <c r="AQ581" s="390"/>
      <c r="AR581" s="390"/>
      <c r="AS581" s="390"/>
      <c r="AT581" s="390"/>
      <c r="AU581" s="390"/>
      <c r="AV581" s="390"/>
      <c r="AW581" s="390"/>
      <c r="AX581" s="390"/>
      <c r="AY581" s="390"/>
      <c r="AZ581" s="390"/>
      <c r="BA581" s="392"/>
      <c r="BB581" s="469"/>
      <c r="BC581" s="392"/>
      <c r="BD581" s="392"/>
      <c r="BE581" s="392"/>
      <c r="BF581" s="392"/>
      <c r="BG581" s="392"/>
      <c r="BH581" s="392"/>
      <c r="BI581" s="392"/>
      <c r="BJ581" s="392"/>
      <c r="BK581" s="392"/>
      <c r="BL581" s="392"/>
      <c r="BM581" s="392"/>
      <c r="BN581" s="392"/>
      <c r="BO581" s="392"/>
      <c r="BP581" s="392"/>
      <c r="BQ581" s="392"/>
      <c r="BR581" s="392"/>
      <c r="BS581" s="392"/>
      <c r="BT581" s="392"/>
      <c r="BU581" s="392"/>
      <c r="BV581" s="392"/>
      <c r="BW581" s="393"/>
      <c r="BX581" s="393"/>
      <c r="BY581" s="393"/>
      <c r="BZ581" s="393"/>
      <c r="CA581" s="393"/>
      <c r="CB581" s="393"/>
      <c r="CC581" s="393"/>
      <c r="CD581" s="393"/>
      <c r="CE581" s="393"/>
      <c r="CF581" s="393"/>
      <c r="CG581" s="393"/>
      <c r="CH581" s="393"/>
      <c r="CI581" s="393"/>
      <c r="CJ581" s="393"/>
      <c r="CK581" s="393"/>
      <c r="CL581" s="393"/>
      <c r="CM581" s="393"/>
      <c r="CN581" s="393"/>
      <c r="CO581" s="393"/>
      <c r="CP581" s="393"/>
      <c r="CQ581" s="393"/>
      <c r="CR581" s="393"/>
      <c r="CS581" s="393"/>
      <c r="CT581" s="393"/>
      <c r="CU581" s="393"/>
      <c r="CV581" s="393"/>
      <c r="CW581" s="393"/>
      <c r="CX581" s="393"/>
      <c r="CY581" s="393"/>
      <c r="CZ581" s="393"/>
    </row>
    <row r="582" s="397" customFormat="true" ht="25.15" customHeight="true" x14ac:dyDescent="0.2">
      <c r="C582" s="1154"/>
      <c r="D582" s="1155"/>
      <c r="E582" s="670"/>
      <c r="F582" s="670"/>
      <c r="G582" s="670"/>
      <c r="H582" s="1154"/>
      <c r="I582" s="1155"/>
      <c r="J582" s="670"/>
      <c r="K582" s="670"/>
      <c r="L582" s="670"/>
      <c r="M582" s="1154"/>
      <c r="N582" s="1155"/>
      <c r="O582" s="670"/>
      <c r="P582" s="670"/>
      <c r="Q582" s="670"/>
      <c r="W582" s="390"/>
      <c r="X582" s="390"/>
      <c r="Y582" s="390"/>
      <c r="Z582" s="390"/>
      <c r="AA582" s="390"/>
      <c r="AB582" s="390"/>
      <c r="AC582" s="390"/>
      <c r="AD582" s="390"/>
      <c r="AE582" s="390"/>
      <c r="AF582" s="390"/>
      <c r="AG582" s="390"/>
      <c r="AH582" s="390"/>
      <c r="AI582" s="390"/>
      <c r="AJ582" s="390"/>
      <c r="AK582" s="390"/>
      <c r="AL582" s="390"/>
      <c r="AM582" s="390"/>
      <c r="AN582" s="390"/>
      <c r="AO582" s="390"/>
      <c r="AP582" s="390"/>
      <c r="AQ582" s="390"/>
      <c r="AR582" s="390"/>
      <c r="AS582" s="390"/>
      <c r="AT582" s="390"/>
      <c r="AU582" s="390"/>
      <c r="AV582" s="390"/>
      <c r="AW582" s="390"/>
      <c r="AX582" s="390"/>
      <c r="AY582" s="390"/>
      <c r="AZ582" s="390"/>
      <c r="BA582" s="392"/>
      <c r="BB582" s="469"/>
      <c r="BC582" s="392"/>
      <c r="BD582" s="392"/>
      <c r="BE582" s="392"/>
      <c r="BF582" s="392"/>
      <c r="BG582" s="392"/>
      <c r="BH582" s="392"/>
      <c r="BI582" s="392"/>
      <c r="BJ582" s="392"/>
      <c r="BK582" s="392"/>
      <c r="BL582" s="392"/>
      <c r="BM582" s="392"/>
      <c r="BN582" s="392"/>
      <c r="BO582" s="392"/>
      <c r="BP582" s="392"/>
      <c r="BQ582" s="392"/>
      <c r="BR582" s="392"/>
      <c r="BS582" s="392"/>
      <c r="BT582" s="392"/>
      <c r="BU582" s="392"/>
      <c r="BV582" s="392"/>
      <c r="BW582" s="393"/>
      <c r="BX582" s="393"/>
      <c r="BY582" s="393"/>
      <c r="BZ582" s="393"/>
      <c r="CA582" s="393"/>
      <c r="CB582" s="393"/>
      <c r="CC582" s="393"/>
      <c r="CD582" s="393"/>
      <c r="CE582" s="393"/>
      <c r="CF582" s="393"/>
      <c r="CG582" s="393"/>
      <c r="CH582" s="393"/>
      <c r="CI582" s="393"/>
      <c r="CJ582" s="393"/>
      <c r="CK582" s="393"/>
      <c r="CL582" s="393"/>
      <c r="CM582" s="393"/>
      <c r="CN582" s="393"/>
      <c r="CO582" s="393"/>
      <c r="CP582" s="393"/>
      <c r="CQ582" s="393"/>
      <c r="CR582" s="393"/>
      <c r="CS582" s="393"/>
      <c r="CT582" s="393"/>
      <c r="CU582" s="393"/>
      <c r="CV582" s="393"/>
      <c r="CW582" s="393"/>
      <c r="CX582" s="393"/>
      <c r="CY582" s="393"/>
      <c r="CZ582" s="393"/>
    </row>
    <row r="583" s="397" customFormat="true" ht="25.15" customHeight="true" x14ac:dyDescent="0.2">
      <c r="C583" s="1154"/>
      <c r="D583" s="1155"/>
      <c r="E583" s="670"/>
      <c r="F583" s="670"/>
      <c r="G583" s="670"/>
      <c r="H583" s="1167" t="s">
        <v>264</v>
      </c>
      <c r="I583" s="1155"/>
      <c r="J583" s="1155"/>
      <c r="K583" s="670"/>
      <c r="L583" s="670"/>
      <c r="M583" s="1167" t="s">
        <v>264</v>
      </c>
      <c r="N583" s="1155"/>
      <c r="O583" s="1155"/>
      <c r="P583" s="670"/>
      <c r="Q583" s="670"/>
      <c r="W583" s="390"/>
      <c r="X583" s="390"/>
      <c r="Y583" s="390"/>
      <c r="Z583" s="390"/>
      <c r="AA583" s="390"/>
      <c r="AB583" s="390"/>
      <c r="AC583" s="390"/>
      <c r="AD583" s="390"/>
      <c r="AE583" s="390"/>
      <c r="AF583" s="390"/>
      <c r="AG583" s="390"/>
      <c r="AH583" s="390"/>
      <c r="AI583" s="390"/>
      <c r="AJ583" s="390"/>
      <c r="AK583" s="390"/>
      <c r="AL583" s="390"/>
      <c r="AM583" s="390"/>
      <c r="AN583" s="390"/>
      <c r="AO583" s="390"/>
      <c r="AP583" s="390"/>
      <c r="AQ583" s="390"/>
      <c r="AR583" s="390"/>
      <c r="AS583" s="390"/>
      <c r="AT583" s="390"/>
      <c r="AU583" s="390"/>
      <c r="AV583" s="390"/>
      <c r="AW583" s="390"/>
      <c r="AX583" s="390"/>
      <c r="AY583" s="390"/>
      <c r="AZ583" s="390"/>
      <c r="BA583" s="392"/>
      <c r="BB583" s="469"/>
      <c r="BC583" s="392"/>
      <c r="BD583" s="392"/>
      <c r="BE583" s="392"/>
      <c r="BF583" s="392"/>
      <c r="BG583" s="392"/>
      <c r="BH583" s="392"/>
      <c r="BI583" s="392"/>
      <c r="BJ583" s="392"/>
      <c r="BK583" s="392"/>
      <c r="BL583" s="392"/>
      <c r="BM583" s="392"/>
      <c r="BN583" s="392"/>
      <c r="BO583" s="392"/>
      <c r="BP583" s="392"/>
      <c r="BQ583" s="392"/>
      <c r="BR583" s="392"/>
      <c r="BS583" s="392"/>
      <c r="BT583" s="392"/>
      <c r="BU583" s="392"/>
      <c r="BV583" s="392"/>
      <c r="BW583" s="393"/>
      <c r="BX583" s="393"/>
      <c r="BY583" s="393"/>
      <c r="BZ583" s="393"/>
      <c r="CA583" s="393"/>
      <c r="CB583" s="393"/>
      <c r="CC583" s="393"/>
      <c r="CD583" s="393"/>
      <c r="CE583" s="393"/>
      <c r="CF583" s="393"/>
      <c r="CG583" s="393"/>
      <c r="CH583" s="393"/>
      <c r="CI583" s="393"/>
      <c r="CJ583" s="393"/>
      <c r="CK583" s="393"/>
      <c r="CL583" s="393"/>
      <c r="CM583" s="393"/>
      <c r="CN583" s="393"/>
      <c r="CO583" s="393"/>
      <c r="CP583" s="393"/>
      <c r="CQ583" s="393"/>
      <c r="CR583" s="393"/>
      <c r="CS583" s="393"/>
      <c r="CT583" s="393"/>
      <c r="CU583" s="393"/>
      <c r="CV583" s="393"/>
      <c r="CW583" s="393"/>
      <c r="CX583" s="393"/>
      <c r="CY583" s="393"/>
      <c r="CZ583" s="393"/>
    </row>
    <row r="584" s="397" customFormat="true" ht="25.15" customHeight="true" x14ac:dyDescent="0.2">
      <c r="C584" s="1154"/>
      <c r="D584" s="1155"/>
      <c r="E584" s="670"/>
      <c r="F584" s="670"/>
      <c r="G584" s="670"/>
      <c r="H584" s="1161" t="s">
        <v>204</v>
      </c>
      <c r="I584" s="1155"/>
      <c r="J584" s="824" t="s">
        <v>205</v>
      </c>
      <c r="K584" s="670"/>
      <c r="L584" s="670"/>
      <c r="M584" s="1161" t="s">
        <v>204</v>
      </c>
      <c r="N584" s="1155"/>
      <c r="O584" s="825" t="s">
        <v>205</v>
      </c>
      <c r="P584" s="670"/>
      <c r="Q584" s="670"/>
      <c r="W584" s="390"/>
      <c r="X584" s="390"/>
      <c r="Y584" s="390"/>
      <c r="Z584" s="390"/>
      <c r="AA584" s="390"/>
      <c r="AB584" s="390"/>
      <c r="AC584" s="390"/>
      <c r="AD584" s="390"/>
      <c r="AE584" s="390"/>
      <c r="AF584" s="390"/>
      <c r="AG584" s="390"/>
      <c r="AH584" s="390"/>
      <c r="AI584" s="390"/>
      <c r="AJ584" s="390"/>
      <c r="AK584" s="390"/>
      <c r="AL584" s="390"/>
      <c r="AM584" s="390"/>
      <c r="AN584" s="390"/>
      <c r="AO584" s="390"/>
      <c r="AP584" s="390"/>
      <c r="AQ584" s="390"/>
      <c r="AR584" s="390"/>
      <c r="AS584" s="390"/>
      <c r="AT584" s="390"/>
      <c r="AU584" s="390"/>
      <c r="AV584" s="390"/>
      <c r="AW584" s="390"/>
      <c r="AX584" s="390"/>
      <c r="AY584" s="390"/>
      <c r="AZ584" s="390"/>
      <c r="BA584" s="392"/>
      <c r="BB584" s="469"/>
      <c r="BC584" s="392"/>
      <c r="BD584" s="392"/>
      <c r="BE584" s="392"/>
      <c r="BF584" s="392"/>
      <c r="BG584" s="392"/>
      <c r="BH584" s="392"/>
      <c r="BI584" s="392"/>
      <c r="BJ584" s="392"/>
      <c r="BK584" s="392"/>
      <c r="BL584" s="392"/>
      <c r="BM584" s="392"/>
      <c r="BN584" s="392"/>
      <c r="BO584" s="392"/>
      <c r="BP584" s="392"/>
      <c r="BQ584" s="392"/>
      <c r="BR584" s="392"/>
      <c r="BS584" s="392"/>
      <c r="BT584" s="392"/>
      <c r="BU584" s="392"/>
      <c r="BV584" s="392"/>
      <c r="BW584" s="393"/>
      <c r="BX584" s="393"/>
      <c r="BY584" s="393"/>
      <c r="BZ584" s="393"/>
      <c r="CA584" s="393"/>
      <c r="CB584" s="393"/>
      <c r="CC584" s="393"/>
      <c r="CD584" s="393"/>
      <c r="CE584" s="393"/>
      <c r="CF584" s="393"/>
      <c r="CG584" s="393"/>
      <c r="CH584" s="393"/>
      <c r="CI584" s="393"/>
      <c r="CJ584" s="393"/>
      <c r="CK584" s="393"/>
      <c r="CL584" s="393"/>
      <c r="CM584" s="393"/>
      <c r="CN584" s="393"/>
      <c r="CO584" s="393"/>
      <c r="CP584" s="393"/>
      <c r="CQ584" s="393"/>
      <c r="CR584" s="393"/>
      <c r="CS584" s="393"/>
      <c r="CT584" s="393"/>
      <c r="CU584" s="393"/>
      <c r="CV584" s="393"/>
      <c r="CW584" s="393"/>
      <c r="CX584" s="393"/>
      <c r="CY584" s="393"/>
      <c r="CZ584" s="393"/>
    </row>
    <row r="585" s="397" customFormat="true" ht="25.15" customHeight="true" x14ac:dyDescent="0.2">
      <c r="C585" s="1154"/>
      <c r="D585" s="1155"/>
      <c r="E585" s="670"/>
      <c r="F585" s="670"/>
      <c r="G585" s="670"/>
      <c r="H585" s="1166" t="s">
        <v>205</v>
      </c>
      <c r="I585" s="1155"/>
      <c r="J585" s="826">
        <v>1</v>
      </c>
      <c r="K585" s="670"/>
      <c r="L585" s="670"/>
      <c r="M585" s="1166" t="s">
        <v>205</v>
      </c>
      <c r="N585" s="1155"/>
      <c r="O585" s="827">
        <v>1.0000000000000002</v>
      </c>
      <c r="P585" s="670"/>
      <c r="Q585" s="670"/>
      <c r="W585" s="390"/>
      <c r="X585" s="390"/>
      <c r="Y585" s="390"/>
      <c r="Z585" s="390"/>
      <c r="AA585" s="390"/>
      <c r="AB585" s="390"/>
      <c r="AC585" s="390"/>
      <c r="AD585" s="390"/>
      <c r="AE585" s="390"/>
      <c r="AF585" s="390"/>
      <c r="AG585" s="390"/>
      <c r="AH585" s="390"/>
      <c r="AI585" s="390"/>
      <c r="AJ585" s="390"/>
      <c r="AK585" s="390"/>
      <c r="AL585" s="390"/>
      <c r="AM585" s="390"/>
      <c r="AN585" s="390"/>
      <c r="AO585" s="390"/>
      <c r="AP585" s="390"/>
      <c r="AQ585" s="390"/>
      <c r="AR585" s="390"/>
      <c r="AS585" s="390"/>
      <c r="AT585" s="390"/>
      <c r="AU585" s="390"/>
      <c r="AV585" s="390"/>
      <c r="AW585" s="390"/>
      <c r="AX585" s="390"/>
      <c r="AY585" s="390"/>
      <c r="AZ585" s="390"/>
      <c r="BA585" s="392"/>
      <c r="BB585" s="469"/>
      <c r="BC585" s="392"/>
      <c r="BD585" s="392"/>
      <c r="BE585" s="392"/>
      <c r="BF585" s="392"/>
      <c r="BG585" s="392"/>
      <c r="BH585" s="392"/>
      <c r="BI585" s="392"/>
      <c r="BJ585" s="392"/>
      <c r="BK585" s="392"/>
      <c r="BL585" s="392"/>
      <c r="BM585" s="392"/>
      <c r="BN585" s="392"/>
      <c r="BO585" s="392"/>
      <c r="BP585" s="392"/>
      <c r="BQ585" s="392"/>
      <c r="BR585" s="392"/>
      <c r="BS585" s="392"/>
      <c r="BT585" s="392"/>
      <c r="BU585" s="392"/>
      <c r="BV585" s="392"/>
      <c r="BW585" s="393"/>
      <c r="BX585" s="393"/>
      <c r="BY585" s="393"/>
      <c r="BZ585" s="393"/>
      <c r="CA585" s="393"/>
      <c r="CB585" s="393"/>
      <c r="CC585" s="393"/>
      <c r="CD585" s="393"/>
      <c r="CE585" s="393"/>
      <c r="CF585" s="393"/>
      <c r="CG585" s="393"/>
      <c r="CH585" s="393"/>
      <c r="CI585" s="393"/>
      <c r="CJ585" s="393"/>
      <c r="CK585" s="393"/>
      <c r="CL585" s="393"/>
      <c r="CM585" s="393"/>
      <c r="CN585" s="393"/>
      <c r="CO585" s="393"/>
      <c r="CP585" s="393"/>
      <c r="CQ585" s="393"/>
      <c r="CR585" s="393"/>
      <c r="CS585" s="393"/>
      <c r="CT585" s="393"/>
      <c r="CU585" s="393"/>
      <c r="CV585" s="393"/>
      <c r="CW585" s="393"/>
      <c r="CX585" s="393"/>
      <c r="CY585" s="393"/>
      <c r="CZ585" s="393"/>
    </row>
    <row r="586" s="397" customFormat="true" ht="25.15" customHeight="true" x14ac:dyDescent="0.2">
      <c r="C586" s="1154"/>
      <c r="D586" s="1155"/>
      <c r="E586" s="670"/>
      <c r="F586" s="670"/>
      <c r="G586" s="670"/>
      <c r="H586" s="1154"/>
      <c r="I586" s="1155"/>
      <c r="J586" s="671"/>
      <c r="K586" s="670"/>
      <c r="L586" s="670"/>
      <c r="M586" s="1154"/>
      <c r="N586" s="1155"/>
      <c r="O586" s="671"/>
      <c r="P586" s="670"/>
      <c r="Q586" s="670"/>
      <c r="W586" s="390"/>
      <c r="X586" s="390"/>
      <c r="Y586" s="390"/>
      <c r="Z586" s="390"/>
      <c r="AA586" s="390"/>
      <c r="AB586" s="390"/>
      <c r="AC586" s="390"/>
      <c r="AD586" s="390"/>
      <c r="AE586" s="390"/>
      <c r="AF586" s="390"/>
      <c r="AG586" s="390"/>
      <c r="AH586" s="390"/>
      <c r="AI586" s="390"/>
      <c r="AJ586" s="390"/>
      <c r="AK586" s="390"/>
      <c r="AL586" s="390"/>
      <c r="AM586" s="390"/>
      <c r="AN586" s="390"/>
      <c r="AO586" s="390"/>
      <c r="AP586" s="390"/>
      <c r="AQ586" s="390"/>
      <c r="AR586" s="390"/>
      <c r="AS586" s="390"/>
      <c r="AT586" s="390"/>
      <c r="AU586" s="390"/>
      <c r="AV586" s="390"/>
      <c r="AW586" s="390"/>
      <c r="AX586" s="390"/>
      <c r="AY586" s="390"/>
      <c r="AZ586" s="390"/>
      <c r="BA586" s="392"/>
      <c r="BB586" s="469"/>
      <c r="BC586" s="392"/>
      <c r="BD586" s="392"/>
      <c r="BE586" s="392"/>
      <c r="BF586" s="392"/>
      <c r="BG586" s="392"/>
      <c r="BH586" s="392"/>
      <c r="BI586" s="392"/>
      <c r="BJ586" s="392"/>
      <c r="BK586" s="392"/>
      <c r="BL586" s="392"/>
      <c r="BM586" s="392"/>
      <c r="BN586" s="392"/>
      <c r="BO586" s="392"/>
      <c r="BP586" s="392"/>
      <c r="BQ586" s="392"/>
      <c r="BR586" s="392"/>
      <c r="BS586" s="392"/>
      <c r="BT586" s="392"/>
      <c r="BU586" s="392"/>
      <c r="BV586" s="392"/>
      <c r="BW586" s="393"/>
      <c r="BX586" s="393"/>
      <c r="BY586" s="393"/>
      <c r="BZ586" s="393"/>
      <c r="CA586" s="393"/>
      <c r="CB586" s="393"/>
      <c r="CC586" s="393"/>
      <c r="CD586" s="393"/>
      <c r="CE586" s="393"/>
      <c r="CF586" s="393"/>
      <c r="CG586" s="393"/>
      <c r="CH586" s="393"/>
      <c r="CI586" s="393"/>
      <c r="CJ586" s="393"/>
      <c r="CK586" s="393"/>
      <c r="CL586" s="393"/>
      <c r="CM586" s="393"/>
      <c r="CN586" s="393"/>
      <c r="CO586" s="393"/>
      <c r="CP586" s="393"/>
      <c r="CQ586" s="393"/>
      <c r="CR586" s="393"/>
      <c r="CS586" s="393"/>
      <c r="CT586" s="393"/>
      <c r="CU586" s="393"/>
      <c r="CV586" s="393"/>
      <c r="CW586" s="393"/>
      <c r="CX586" s="393"/>
      <c r="CY586" s="393"/>
      <c r="CZ586" s="393"/>
    </row>
    <row r="587" s="397" customFormat="true" ht="25.15" customHeight="true" x14ac:dyDescent="0.2">
      <c r="C587" s="1154"/>
      <c r="D587" s="1155"/>
      <c r="E587" s="670"/>
      <c r="F587" s="670"/>
      <c r="G587" s="670"/>
      <c r="H587" s="1154"/>
      <c r="I587" s="1155"/>
      <c r="J587" s="670"/>
      <c r="K587" s="670"/>
      <c r="L587" s="670"/>
      <c r="M587" s="1154"/>
      <c r="N587" s="1155"/>
      <c r="O587" s="670"/>
      <c r="P587" s="670"/>
      <c r="Q587" s="670"/>
      <c r="W587" s="390"/>
      <c r="X587" s="390"/>
      <c r="Y587" s="390"/>
      <c r="Z587" s="390"/>
      <c r="AA587" s="390"/>
      <c r="AB587" s="390"/>
      <c r="AC587" s="390"/>
      <c r="AD587" s="390"/>
      <c r="AE587" s="390"/>
      <c r="AF587" s="390"/>
      <c r="AG587" s="390"/>
      <c r="AH587" s="390"/>
      <c r="AI587" s="390"/>
      <c r="AJ587" s="390"/>
      <c r="AK587" s="390"/>
      <c r="AL587" s="390"/>
      <c r="AM587" s="390"/>
      <c r="AN587" s="390"/>
      <c r="AO587" s="390"/>
      <c r="AP587" s="390"/>
      <c r="AQ587" s="390"/>
      <c r="AR587" s="390"/>
      <c r="AS587" s="390"/>
      <c r="AT587" s="390"/>
      <c r="AU587" s="390"/>
      <c r="AV587" s="390"/>
      <c r="AW587" s="390"/>
      <c r="AX587" s="390"/>
      <c r="AY587" s="390"/>
      <c r="AZ587" s="390"/>
      <c r="BA587" s="392"/>
      <c r="BB587" s="469"/>
      <c r="BC587" s="392"/>
      <c r="BD587" s="392"/>
      <c r="BE587" s="392"/>
      <c r="BF587" s="392"/>
      <c r="BG587" s="392"/>
      <c r="BH587" s="392"/>
      <c r="BI587" s="392"/>
      <c r="BJ587" s="392"/>
      <c r="BK587" s="392"/>
      <c r="BL587" s="392"/>
      <c r="BM587" s="392"/>
      <c r="BN587" s="392"/>
      <c r="BO587" s="392"/>
      <c r="BP587" s="392"/>
      <c r="BQ587" s="392"/>
      <c r="BR587" s="392"/>
      <c r="BS587" s="392"/>
      <c r="BT587" s="392"/>
      <c r="BU587" s="392"/>
      <c r="BV587" s="392"/>
      <c r="BW587" s="393"/>
      <c r="BX587" s="393"/>
      <c r="BY587" s="393"/>
      <c r="BZ587" s="393"/>
      <c r="CA587" s="393"/>
      <c r="CB587" s="393"/>
      <c r="CC587" s="393"/>
      <c r="CD587" s="393"/>
      <c r="CE587" s="393"/>
      <c r="CF587" s="393"/>
      <c r="CG587" s="393"/>
      <c r="CH587" s="393"/>
      <c r="CI587" s="393"/>
      <c r="CJ587" s="393"/>
      <c r="CK587" s="393"/>
      <c r="CL587" s="393"/>
      <c r="CM587" s="393"/>
      <c r="CN587" s="393"/>
      <c r="CO587" s="393"/>
      <c r="CP587" s="393"/>
      <c r="CQ587" s="393"/>
      <c r="CR587" s="393"/>
      <c r="CS587" s="393"/>
      <c r="CT587" s="393"/>
      <c r="CU587" s="393"/>
      <c r="CV587" s="393"/>
      <c r="CW587" s="393"/>
      <c r="CX587" s="393"/>
      <c r="CY587" s="393"/>
      <c r="CZ587" s="393"/>
    </row>
    <row r="588" s="397" customFormat="true" ht="25.15" customHeight="true" x14ac:dyDescent="0.2">
      <c r="C588" s="1154"/>
      <c r="D588" s="1155"/>
      <c r="E588" s="670"/>
      <c r="F588" s="670"/>
      <c r="G588" s="670"/>
      <c r="H588" s="1154"/>
      <c r="I588" s="1155"/>
      <c r="J588" s="670"/>
      <c r="K588" s="670"/>
      <c r="L588" s="670"/>
      <c r="M588" s="1154"/>
      <c r="N588" s="1155"/>
      <c r="O588" s="670"/>
      <c r="P588" s="670"/>
      <c r="Q588" s="670"/>
      <c r="W588" s="390"/>
      <c r="X588" s="390"/>
      <c r="Y588" s="390"/>
      <c r="Z588" s="390"/>
      <c r="AA588" s="390"/>
      <c r="AB588" s="390"/>
      <c r="AC588" s="390"/>
      <c r="AD588" s="390"/>
      <c r="AE588" s="390"/>
      <c r="AF588" s="390"/>
      <c r="AG588" s="390"/>
      <c r="AH588" s="390"/>
      <c r="AI588" s="390"/>
      <c r="AJ588" s="390"/>
      <c r="AK588" s="390"/>
      <c r="AL588" s="390"/>
      <c r="AM588" s="390"/>
      <c r="AN588" s="390"/>
      <c r="AO588" s="390"/>
      <c r="AP588" s="390"/>
      <c r="AQ588" s="390"/>
      <c r="AR588" s="390"/>
      <c r="AS588" s="390"/>
      <c r="AT588" s="390"/>
      <c r="AU588" s="390"/>
      <c r="AV588" s="390"/>
      <c r="AW588" s="390"/>
      <c r="AX588" s="390"/>
      <c r="AY588" s="390"/>
      <c r="AZ588" s="390"/>
      <c r="BA588" s="392"/>
      <c r="BB588" s="469"/>
      <c r="BC588" s="392"/>
      <c r="BD588" s="392"/>
      <c r="BE588" s="392"/>
      <c r="BF588" s="392"/>
      <c r="BG588" s="392"/>
      <c r="BH588" s="392"/>
      <c r="BI588" s="392"/>
      <c r="BJ588" s="392"/>
      <c r="BK588" s="392"/>
      <c r="BL588" s="392"/>
      <c r="BM588" s="392"/>
      <c r="BN588" s="392"/>
      <c r="BO588" s="392"/>
      <c r="BP588" s="392"/>
      <c r="BQ588" s="392"/>
      <c r="BR588" s="392"/>
      <c r="BS588" s="392"/>
      <c r="BT588" s="392"/>
      <c r="BU588" s="392"/>
      <c r="BV588" s="392"/>
      <c r="BW588" s="393"/>
      <c r="BX588" s="393"/>
      <c r="BY588" s="393"/>
      <c r="BZ588" s="393"/>
      <c r="CA588" s="393"/>
      <c r="CB588" s="393"/>
      <c r="CC588" s="393"/>
      <c r="CD588" s="393"/>
      <c r="CE588" s="393"/>
      <c r="CF588" s="393"/>
      <c r="CG588" s="393"/>
      <c r="CH588" s="393"/>
      <c r="CI588" s="393"/>
      <c r="CJ588" s="393"/>
      <c r="CK588" s="393"/>
      <c r="CL588" s="393"/>
      <c r="CM588" s="393"/>
      <c r="CN588" s="393"/>
      <c r="CO588" s="393"/>
      <c r="CP588" s="393"/>
      <c r="CQ588" s="393"/>
      <c r="CR588" s="393"/>
      <c r="CS588" s="393"/>
      <c r="CT588" s="393"/>
      <c r="CU588" s="393"/>
      <c r="CV588" s="393"/>
      <c r="CW588" s="393"/>
      <c r="CX588" s="393"/>
      <c r="CY588" s="393"/>
      <c r="CZ588" s="393"/>
    </row>
    <row r="589" s="397" customFormat="true" ht="25.15" customHeight="true" x14ac:dyDescent="0.2">
      <c r="C589" s="1154"/>
      <c r="D589" s="1155"/>
      <c r="E589" s="670"/>
      <c r="F589" s="670"/>
      <c r="G589" s="670"/>
      <c r="H589" s="1154"/>
      <c r="I589" s="1155"/>
      <c r="J589" s="670"/>
      <c r="K589" s="670"/>
      <c r="L589" s="670"/>
      <c r="M589" s="1154"/>
      <c r="N589" s="1155"/>
      <c r="O589" s="670"/>
      <c r="P589" s="670"/>
      <c r="Q589" s="670"/>
      <c r="W589" s="390"/>
      <c r="X589" s="390"/>
      <c r="Y589" s="390"/>
      <c r="Z589" s="390"/>
      <c r="AA589" s="390"/>
      <c r="AB589" s="390"/>
      <c r="AC589" s="390"/>
      <c r="AD589" s="390"/>
      <c r="AE589" s="390"/>
      <c r="AF589" s="390"/>
      <c r="AG589" s="390"/>
      <c r="AH589" s="390"/>
      <c r="AI589" s="390"/>
      <c r="AJ589" s="390"/>
      <c r="AK589" s="390"/>
      <c r="AL589" s="390"/>
      <c r="AM589" s="390"/>
      <c r="AN589" s="390"/>
      <c r="AO589" s="390"/>
      <c r="AP589" s="390"/>
      <c r="AQ589" s="390"/>
      <c r="AR589" s="390"/>
      <c r="AS589" s="390"/>
      <c r="AT589" s="390"/>
      <c r="AU589" s="390"/>
      <c r="AV589" s="390"/>
      <c r="AW589" s="390"/>
      <c r="AX589" s="390"/>
      <c r="AY589" s="390"/>
      <c r="AZ589" s="390"/>
      <c r="BA589" s="392"/>
      <c r="BB589" s="469"/>
      <c r="BC589" s="392"/>
      <c r="BD589" s="392"/>
      <c r="BE589" s="392"/>
      <c r="BF589" s="392"/>
      <c r="BG589" s="392"/>
      <c r="BH589" s="392"/>
      <c r="BI589" s="392"/>
      <c r="BJ589" s="392"/>
      <c r="BK589" s="392"/>
      <c r="BL589" s="392"/>
      <c r="BM589" s="392"/>
      <c r="BN589" s="392"/>
      <c r="BO589" s="392"/>
      <c r="BP589" s="392"/>
      <c r="BQ589" s="392"/>
      <c r="BR589" s="392"/>
      <c r="BS589" s="392"/>
      <c r="BT589" s="392"/>
      <c r="BU589" s="392"/>
      <c r="BV589" s="392"/>
      <c r="BW589" s="393"/>
      <c r="BX589" s="393"/>
      <c r="BY589" s="393"/>
      <c r="BZ589" s="393"/>
      <c r="CA589" s="393"/>
      <c r="CB589" s="393"/>
      <c r="CC589" s="393"/>
      <c r="CD589" s="393"/>
      <c r="CE589" s="393"/>
      <c r="CF589" s="393"/>
      <c r="CG589" s="393"/>
      <c r="CH589" s="393"/>
      <c r="CI589" s="393"/>
      <c r="CJ589" s="393"/>
      <c r="CK589" s="393"/>
      <c r="CL589" s="393"/>
      <c r="CM589" s="393"/>
      <c r="CN589" s="393"/>
      <c r="CO589" s="393"/>
      <c r="CP589" s="393"/>
      <c r="CQ589" s="393"/>
      <c r="CR589" s="393"/>
      <c r="CS589" s="393"/>
      <c r="CT589" s="393"/>
      <c r="CU589" s="393"/>
      <c r="CV589" s="393"/>
      <c r="CW589" s="393"/>
      <c r="CX589" s="393"/>
      <c r="CY589" s="393"/>
      <c r="CZ589" s="393"/>
    </row>
    <row r="590" s="397" customFormat="true" ht="25.15" customHeight="true" x14ac:dyDescent="0.2">
      <c r="C590" s="1154"/>
      <c r="D590" s="1155"/>
      <c r="E590" s="670"/>
      <c r="F590" s="670"/>
      <c r="G590" s="670"/>
      <c r="H590" s="1154"/>
      <c r="I590" s="1155"/>
      <c r="J590" s="670"/>
      <c r="K590" s="670"/>
      <c r="L590" s="670"/>
      <c r="M590" s="1154"/>
      <c r="N590" s="1155"/>
      <c r="O590" s="670"/>
      <c r="P590" s="670"/>
      <c r="Q590" s="670"/>
      <c r="W590" s="390"/>
      <c r="X590" s="390"/>
      <c r="Y590" s="390"/>
      <c r="Z590" s="390"/>
      <c r="AA590" s="390"/>
      <c r="AB590" s="390"/>
      <c r="AC590" s="390"/>
      <c r="AD590" s="390"/>
      <c r="AE590" s="390"/>
      <c r="AF590" s="390"/>
      <c r="AG590" s="390"/>
      <c r="AH590" s="390"/>
      <c r="AI590" s="390"/>
      <c r="AJ590" s="390"/>
      <c r="AK590" s="390"/>
      <c r="AL590" s="390"/>
      <c r="AM590" s="390"/>
      <c r="AN590" s="390"/>
      <c r="AO590" s="390"/>
      <c r="AP590" s="390"/>
      <c r="AQ590" s="390"/>
      <c r="AR590" s="390"/>
      <c r="AS590" s="390"/>
      <c r="AT590" s="390"/>
      <c r="AU590" s="390"/>
      <c r="AV590" s="390"/>
      <c r="AW590" s="390"/>
      <c r="AX590" s="390"/>
      <c r="AY590" s="390"/>
      <c r="AZ590" s="390"/>
      <c r="BA590" s="392"/>
      <c r="BB590" s="469"/>
      <c r="BC590" s="392"/>
      <c r="BD590" s="392"/>
      <c r="BE590" s="392"/>
      <c r="BF590" s="392"/>
      <c r="BG590" s="392"/>
      <c r="BH590" s="392"/>
      <c r="BI590" s="392"/>
      <c r="BJ590" s="392"/>
      <c r="BK590" s="392"/>
      <c r="BL590" s="392"/>
      <c r="BM590" s="392"/>
      <c r="BN590" s="392"/>
      <c r="BO590" s="392"/>
      <c r="BP590" s="392"/>
      <c r="BQ590" s="392"/>
      <c r="BR590" s="392"/>
      <c r="BS590" s="392"/>
      <c r="BT590" s="392"/>
      <c r="BU590" s="392"/>
      <c r="BV590" s="392"/>
      <c r="BW590" s="393"/>
      <c r="BX590" s="393"/>
      <c r="BY590" s="393"/>
      <c r="BZ590" s="393"/>
      <c r="CA590" s="393"/>
      <c r="CB590" s="393"/>
      <c r="CC590" s="393"/>
      <c r="CD590" s="393"/>
      <c r="CE590" s="393"/>
      <c r="CF590" s="393"/>
      <c r="CG590" s="393"/>
      <c r="CH590" s="393"/>
      <c r="CI590" s="393"/>
      <c r="CJ590" s="393"/>
      <c r="CK590" s="393"/>
      <c r="CL590" s="393"/>
      <c r="CM590" s="393"/>
      <c r="CN590" s="393"/>
      <c r="CO590" s="393"/>
      <c r="CP590" s="393"/>
      <c r="CQ590" s="393"/>
      <c r="CR590" s="393"/>
      <c r="CS590" s="393"/>
      <c r="CT590" s="393"/>
      <c r="CU590" s="393"/>
      <c r="CV590" s="393"/>
      <c r="CW590" s="393"/>
      <c r="CX590" s="393"/>
      <c r="CY590" s="393"/>
      <c r="CZ590" s="393"/>
    </row>
    <row r="591" s="397" customFormat="true" ht="25.15" customHeight="true" x14ac:dyDescent="0.2">
      <c r="C591" s="1154"/>
      <c r="D591" s="1155"/>
      <c r="E591" s="670"/>
      <c r="F591" s="670"/>
      <c r="G591" s="670"/>
      <c r="H591" s="1154"/>
      <c r="I591" s="1155"/>
      <c r="J591" s="670"/>
      <c r="K591" s="670"/>
      <c r="L591" s="670"/>
      <c r="M591" s="1154"/>
      <c r="N591" s="1155"/>
      <c r="O591" s="670"/>
      <c r="P591" s="670"/>
      <c r="Q591" s="670"/>
      <c r="W591" s="390"/>
      <c r="X591" s="390"/>
      <c r="Y591" s="390"/>
      <c r="Z591" s="390"/>
      <c r="AA591" s="390"/>
      <c r="AB591" s="390"/>
      <c r="AC591" s="390"/>
      <c r="AD591" s="390"/>
      <c r="AE591" s="390"/>
      <c r="AF591" s="390"/>
      <c r="AG591" s="390"/>
      <c r="AH591" s="390"/>
      <c r="AI591" s="390"/>
      <c r="AJ591" s="390"/>
      <c r="AK591" s="390"/>
      <c r="AL591" s="390"/>
      <c r="AM591" s="390"/>
      <c r="AN591" s="390"/>
      <c r="AO591" s="390"/>
      <c r="AP591" s="390"/>
      <c r="AQ591" s="390"/>
      <c r="AR591" s="390"/>
      <c r="AS591" s="390"/>
      <c r="AT591" s="390"/>
      <c r="AU591" s="390"/>
      <c r="AV591" s="390"/>
      <c r="AW591" s="390"/>
      <c r="AX591" s="390"/>
      <c r="AY591" s="390"/>
      <c r="AZ591" s="390"/>
      <c r="BA591" s="392"/>
      <c r="BB591" s="469"/>
      <c r="BC591" s="392"/>
      <c r="BD591" s="392"/>
      <c r="BE591" s="392"/>
      <c r="BF591" s="392"/>
      <c r="BG591" s="392"/>
      <c r="BH591" s="392"/>
      <c r="BI591" s="392"/>
      <c r="BJ591" s="392"/>
      <c r="BK591" s="392"/>
      <c r="BL591" s="392"/>
      <c r="BM591" s="392"/>
      <c r="BN591" s="392"/>
      <c r="BO591" s="392"/>
      <c r="BP591" s="392"/>
      <c r="BQ591" s="392"/>
      <c r="BR591" s="392"/>
      <c r="BS591" s="392"/>
      <c r="BT591" s="392"/>
      <c r="BU591" s="392"/>
      <c r="BV591" s="392"/>
      <c r="BW591" s="393"/>
      <c r="BX591" s="393"/>
      <c r="BY591" s="393"/>
      <c r="BZ591" s="393"/>
      <c r="CA591" s="393"/>
      <c r="CB591" s="393"/>
      <c r="CC591" s="393"/>
      <c r="CD591" s="393"/>
      <c r="CE591" s="393"/>
      <c r="CF591" s="393"/>
      <c r="CG591" s="393"/>
      <c r="CH591" s="393"/>
      <c r="CI591" s="393"/>
      <c r="CJ591" s="393"/>
      <c r="CK591" s="393"/>
      <c r="CL591" s="393"/>
      <c r="CM591" s="393"/>
      <c r="CN591" s="393"/>
      <c r="CO591" s="393"/>
      <c r="CP591" s="393"/>
      <c r="CQ591" s="393"/>
      <c r="CR591" s="393"/>
      <c r="CS591" s="393"/>
      <c r="CT591" s="393"/>
      <c r="CU591" s="393"/>
      <c r="CV591" s="393"/>
      <c r="CW591" s="393"/>
      <c r="CX591" s="393"/>
      <c r="CY591" s="393"/>
      <c r="CZ591" s="393"/>
    </row>
    <row r="592" s="397" customFormat="true" ht="25.15" customHeight="true" x14ac:dyDescent="0.2">
      <c r="C592" s="1154"/>
      <c r="D592" s="1155"/>
      <c r="E592" s="670"/>
      <c r="F592" s="670"/>
      <c r="G592" s="670"/>
      <c r="H592" s="1154"/>
      <c r="I592" s="1155"/>
      <c r="J592" s="670"/>
      <c r="K592" s="670"/>
      <c r="L592" s="670"/>
      <c r="M592" s="1154"/>
      <c r="N592" s="1155"/>
      <c r="O592" s="670"/>
      <c r="P592" s="670"/>
      <c r="Q592" s="670"/>
      <c r="W592" s="390"/>
      <c r="X592" s="390"/>
      <c r="Y592" s="390"/>
      <c r="Z592" s="390"/>
      <c r="AA592" s="390"/>
      <c r="AB592" s="390"/>
      <c r="AC592" s="390"/>
      <c r="AD592" s="390"/>
      <c r="AE592" s="390"/>
      <c r="AF592" s="390"/>
      <c r="AG592" s="390"/>
      <c r="AH592" s="390"/>
      <c r="AI592" s="390"/>
      <c r="AJ592" s="390"/>
      <c r="AK592" s="390"/>
      <c r="AL592" s="390"/>
      <c r="AM592" s="390"/>
      <c r="AN592" s="390"/>
      <c r="AO592" s="390"/>
      <c r="AP592" s="390"/>
      <c r="AQ592" s="390"/>
      <c r="AR592" s="390"/>
      <c r="AS592" s="390"/>
      <c r="AT592" s="390"/>
      <c r="AU592" s="390"/>
      <c r="AV592" s="390"/>
      <c r="AW592" s="390"/>
      <c r="AX592" s="390"/>
      <c r="AY592" s="390"/>
      <c r="AZ592" s="390"/>
      <c r="BA592" s="392"/>
      <c r="BB592" s="469"/>
      <c r="BC592" s="392"/>
      <c r="BD592" s="392"/>
      <c r="BE592" s="392"/>
      <c r="BF592" s="392"/>
      <c r="BG592" s="392"/>
      <c r="BH592" s="392"/>
      <c r="BI592" s="392"/>
      <c r="BJ592" s="392"/>
      <c r="BK592" s="392"/>
      <c r="BL592" s="392"/>
      <c r="BM592" s="392"/>
      <c r="BN592" s="392"/>
      <c r="BO592" s="392"/>
      <c r="BP592" s="392"/>
      <c r="BQ592" s="392"/>
      <c r="BR592" s="392"/>
      <c r="BS592" s="392"/>
      <c r="BT592" s="392"/>
      <c r="BU592" s="392"/>
      <c r="BV592" s="392"/>
      <c r="BW592" s="393"/>
      <c r="BX592" s="393"/>
      <c r="BY592" s="393"/>
      <c r="BZ592" s="393"/>
      <c r="CA592" s="393"/>
      <c r="CB592" s="393"/>
      <c r="CC592" s="393"/>
      <c r="CD592" s="393"/>
      <c r="CE592" s="393"/>
      <c r="CF592" s="393"/>
      <c r="CG592" s="393"/>
      <c r="CH592" s="393"/>
      <c r="CI592" s="393"/>
      <c r="CJ592" s="393"/>
      <c r="CK592" s="393"/>
      <c r="CL592" s="393"/>
      <c r="CM592" s="393"/>
      <c r="CN592" s="393"/>
      <c r="CO592" s="393"/>
      <c r="CP592" s="393"/>
      <c r="CQ592" s="393"/>
      <c r="CR592" s="393"/>
      <c r="CS592" s="393"/>
      <c r="CT592" s="393"/>
      <c r="CU592" s="393"/>
      <c r="CV592" s="393"/>
      <c r="CW592" s="393"/>
      <c r="CX592" s="393"/>
      <c r="CY592" s="393"/>
      <c r="CZ592" s="393"/>
    </row>
    <row r="593" s="397" customFormat="true" ht="25.15" customHeight="true" x14ac:dyDescent="0.2">
      <c r="C593" s="1154"/>
      <c r="D593" s="1155"/>
      <c r="E593" s="670"/>
      <c r="F593" s="670"/>
      <c r="G593" s="670"/>
      <c r="H593" s="1154"/>
      <c r="I593" s="1155"/>
      <c r="J593" s="670"/>
      <c r="K593" s="670"/>
      <c r="L593" s="670"/>
      <c r="M593" s="1154"/>
      <c r="N593" s="1155"/>
      <c r="O593" s="670"/>
      <c r="P593" s="670"/>
      <c r="Q593" s="670"/>
      <c r="W593" s="390"/>
      <c r="X593" s="390"/>
      <c r="Y593" s="390"/>
      <c r="Z593" s="390"/>
      <c r="AA593" s="390"/>
      <c r="AB593" s="390"/>
      <c r="AC593" s="390"/>
      <c r="AD593" s="390"/>
      <c r="AE593" s="390"/>
      <c r="AF593" s="390"/>
      <c r="AG593" s="390"/>
      <c r="AH593" s="390"/>
      <c r="AI593" s="390"/>
      <c r="AJ593" s="390"/>
      <c r="AK593" s="390"/>
      <c r="AL593" s="390"/>
      <c r="AM593" s="390"/>
      <c r="AN593" s="390"/>
      <c r="AO593" s="390"/>
      <c r="AP593" s="390"/>
      <c r="AQ593" s="390"/>
      <c r="AR593" s="390"/>
      <c r="AS593" s="390"/>
      <c r="AT593" s="390"/>
      <c r="AU593" s="390"/>
      <c r="AV593" s="390"/>
      <c r="AW593" s="390"/>
      <c r="AX593" s="390"/>
      <c r="AY593" s="390"/>
      <c r="AZ593" s="390"/>
      <c r="BA593" s="392"/>
      <c r="BB593" s="469"/>
      <c r="BC593" s="392"/>
      <c r="BD593" s="392"/>
      <c r="BE593" s="392"/>
      <c r="BF593" s="392"/>
      <c r="BG593" s="392"/>
      <c r="BH593" s="392"/>
      <c r="BI593" s="392"/>
      <c r="BJ593" s="392"/>
      <c r="BK593" s="392"/>
      <c r="BL593" s="392"/>
      <c r="BM593" s="392"/>
      <c r="BN593" s="392"/>
      <c r="BO593" s="392"/>
      <c r="BP593" s="392"/>
      <c r="BQ593" s="392"/>
      <c r="BR593" s="392"/>
      <c r="BS593" s="392"/>
      <c r="BT593" s="392"/>
      <c r="BU593" s="392"/>
      <c r="BV593" s="392"/>
      <c r="BW593" s="393"/>
      <c r="BX593" s="393"/>
      <c r="BY593" s="393"/>
      <c r="BZ593" s="393"/>
      <c r="CA593" s="393"/>
      <c r="CB593" s="393"/>
      <c r="CC593" s="393"/>
      <c r="CD593" s="393"/>
      <c r="CE593" s="393"/>
      <c r="CF593" s="393"/>
      <c r="CG593" s="393"/>
      <c r="CH593" s="393"/>
      <c r="CI593" s="393"/>
      <c r="CJ593" s="393"/>
      <c r="CK593" s="393"/>
      <c r="CL593" s="393"/>
      <c r="CM593" s="393"/>
      <c r="CN593" s="393"/>
      <c r="CO593" s="393"/>
      <c r="CP593" s="393"/>
      <c r="CQ593" s="393"/>
      <c r="CR593" s="393"/>
      <c r="CS593" s="393"/>
      <c r="CT593" s="393"/>
      <c r="CU593" s="393"/>
      <c r="CV593" s="393"/>
      <c r="CW593" s="393"/>
      <c r="CX593" s="393"/>
      <c r="CY593" s="393"/>
      <c r="CZ593" s="393"/>
    </row>
    <row r="594" s="397" customFormat="true" ht="25.15" customHeight="true" x14ac:dyDescent="0.2">
      <c r="C594" s="1154"/>
      <c r="D594" s="1155"/>
      <c r="E594" s="670"/>
      <c r="F594" s="670"/>
      <c r="G594" s="670"/>
      <c r="H594" s="1154"/>
      <c r="I594" s="1155"/>
      <c r="J594" s="670"/>
      <c r="K594" s="670"/>
      <c r="L594" s="670"/>
      <c r="M594" s="1154"/>
      <c r="N594" s="1155"/>
      <c r="O594" s="670"/>
      <c r="P594" s="670"/>
      <c r="Q594" s="670"/>
      <c r="W594" s="390"/>
      <c r="X594" s="390"/>
      <c r="Y594" s="390"/>
      <c r="Z594" s="390"/>
      <c r="AA594" s="390"/>
      <c r="AB594" s="390"/>
      <c r="AC594" s="390"/>
      <c r="AD594" s="390"/>
      <c r="AE594" s="390"/>
      <c r="AF594" s="390"/>
      <c r="AG594" s="390"/>
      <c r="AH594" s="390"/>
      <c r="AI594" s="390"/>
      <c r="AJ594" s="390"/>
      <c r="AK594" s="390"/>
      <c r="AL594" s="390"/>
      <c r="AM594" s="390"/>
      <c r="AN594" s="390"/>
      <c r="AO594" s="390"/>
      <c r="AP594" s="390"/>
      <c r="AQ594" s="390"/>
      <c r="AR594" s="390"/>
      <c r="AS594" s="390"/>
      <c r="AT594" s="390"/>
      <c r="AU594" s="390"/>
      <c r="AV594" s="390"/>
      <c r="AW594" s="390"/>
      <c r="AX594" s="390"/>
      <c r="AY594" s="390"/>
      <c r="AZ594" s="390"/>
      <c r="BA594" s="392"/>
      <c r="BB594" s="469"/>
      <c r="BC594" s="392"/>
      <c r="BD594" s="392"/>
      <c r="BE594" s="392"/>
      <c r="BF594" s="392"/>
      <c r="BG594" s="392"/>
      <c r="BH594" s="392"/>
      <c r="BI594" s="392"/>
      <c r="BJ594" s="392"/>
      <c r="BK594" s="392"/>
      <c r="BL594" s="392"/>
      <c r="BM594" s="392"/>
      <c r="BN594" s="392"/>
      <c r="BO594" s="392"/>
      <c r="BP594" s="392"/>
      <c r="BQ594" s="392"/>
      <c r="BR594" s="392"/>
      <c r="BS594" s="392"/>
      <c r="BT594" s="392"/>
      <c r="BU594" s="392"/>
      <c r="BV594" s="392"/>
      <c r="BW594" s="393"/>
      <c r="BX594" s="393"/>
      <c r="BY594" s="393"/>
      <c r="BZ594" s="393"/>
      <c r="CA594" s="393"/>
      <c r="CB594" s="393"/>
      <c r="CC594" s="393"/>
      <c r="CD594" s="393"/>
      <c r="CE594" s="393"/>
      <c r="CF594" s="393"/>
      <c r="CG594" s="393"/>
      <c r="CH594" s="393"/>
      <c r="CI594" s="393"/>
      <c r="CJ594" s="393"/>
      <c r="CK594" s="393"/>
      <c r="CL594" s="393"/>
      <c r="CM594" s="393"/>
      <c r="CN594" s="393"/>
      <c r="CO594" s="393"/>
      <c r="CP594" s="393"/>
      <c r="CQ594" s="393"/>
      <c r="CR594" s="393"/>
      <c r="CS594" s="393"/>
      <c r="CT594" s="393"/>
      <c r="CU594" s="393"/>
      <c r="CV594" s="393"/>
      <c r="CW594" s="393"/>
      <c r="CX594" s="393"/>
      <c r="CY594" s="393"/>
      <c r="CZ594" s="393"/>
    </row>
    <row r="595" s="397" customFormat="true" ht="25.15" customHeight="true" x14ac:dyDescent="0.2">
      <c r="C595" s="1154"/>
      <c r="D595" s="1155"/>
      <c r="E595" s="670"/>
      <c r="F595" s="670"/>
      <c r="G595" s="670"/>
      <c r="H595" s="1154"/>
      <c r="I595" s="1155"/>
      <c r="J595" s="670"/>
      <c r="K595" s="670"/>
      <c r="L595" s="670"/>
      <c r="M595" s="1154"/>
      <c r="N595" s="1155"/>
      <c r="O595" s="670"/>
      <c r="P595" s="670"/>
      <c r="Q595" s="670"/>
      <c r="W595" s="390"/>
      <c r="X595" s="390"/>
      <c r="Y595" s="390"/>
      <c r="Z595" s="390"/>
      <c r="AA595" s="390"/>
      <c r="AB595" s="390"/>
      <c r="AC595" s="390"/>
      <c r="AD595" s="390"/>
      <c r="AE595" s="390"/>
      <c r="AF595" s="390"/>
      <c r="AG595" s="390"/>
      <c r="AH595" s="390"/>
      <c r="AI595" s="390"/>
      <c r="AJ595" s="390"/>
      <c r="AK595" s="390"/>
      <c r="AL595" s="390"/>
      <c r="AM595" s="390"/>
      <c r="AN595" s="390"/>
      <c r="AO595" s="390"/>
      <c r="AP595" s="390"/>
      <c r="AQ595" s="390"/>
      <c r="AR595" s="390"/>
      <c r="AS595" s="390"/>
      <c r="AT595" s="390"/>
      <c r="AU595" s="390"/>
      <c r="AV595" s="390"/>
      <c r="AW595" s="390"/>
      <c r="AX595" s="390"/>
      <c r="AY595" s="390"/>
      <c r="AZ595" s="390"/>
      <c r="BA595" s="392"/>
      <c r="BB595" s="469"/>
      <c r="BC595" s="392"/>
      <c r="BD595" s="392"/>
      <c r="BE595" s="392"/>
      <c r="BF595" s="392"/>
      <c r="BG595" s="392"/>
      <c r="BH595" s="392"/>
      <c r="BI595" s="392"/>
      <c r="BJ595" s="392"/>
      <c r="BK595" s="392"/>
      <c r="BL595" s="392"/>
      <c r="BM595" s="392"/>
      <c r="BN595" s="392"/>
      <c r="BO595" s="392"/>
      <c r="BP595" s="392"/>
      <c r="BQ595" s="392"/>
      <c r="BR595" s="392"/>
      <c r="BS595" s="392"/>
      <c r="BT595" s="392"/>
      <c r="BU595" s="392"/>
      <c r="BV595" s="392"/>
      <c r="BW595" s="393"/>
      <c r="BX595" s="393"/>
      <c r="BY595" s="393"/>
      <c r="BZ595" s="393"/>
      <c r="CA595" s="393"/>
      <c r="CB595" s="393"/>
      <c r="CC595" s="393"/>
      <c r="CD595" s="393"/>
      <c r="CE595" s="393"/>
      <c r="CF595" s="393"/>
      <c r="CG595" s="393"/>
      <c r="CH595" s="393"/>
      <c r="CI595" s="393"/>
      <c r="CJ595" s="393"/>
      <c r="CK595" s="393"/>
      <c r="CL595" s="393"/>
      <c r="CM595" s="393"/>
      <c r="CN595" s="393"/>
      <c r="CO595" s="393"/>
      <c r="CP595" s="393"/>
      <c r="CQ595" s="393"/>
      <c r="CR595" s="393"/>
      <c r="CS595" s="393"/>
      <c r="CT595" s="393"/>
      <c r="CU595" s="393"/>
      <c r="CV595" s="393"/>
      <c r="CW595" s="393"/>
      <c r="CX595" s="393"/>
      <c r="CY595" s="393"/>
      <c r="CZ595" s="393"/>
    </row>
    <row r="596" s="397" customFormat="true" ht="25.15" customHeight="true" x14ac:dyDescent="0.2">
      <c r="C596" s="1154"/>
      <c r="D596" s="1155"/>
      <c r="E596" s="670"/>
      <c r="F596" s="670"/>
      <c r="G596" s="670"/>
      <c r="H596" s="1154"/>
      <c r="I596" s="1155"/>
      <c r="J596" s="670"/>
      <c r="K596" s="670"/>
      <c r="L596" s="670"/>
      <c r="M596" s="1154"/>
      <c r="N596" s="1155"/>
      <c r="O596" s="670"/>
      <c r="P596" s="670"/>
      <c r="Q596" s="670"/>
      <c r="W596" s="390"/>
      <c r="X596" s="390"/>
      <c r="Y596" s="390"/>
      <c r="Z596" s="390"/>
      <c r="AA596" s="390"/>
      <c r="AB596" s="390"/>
      <c r="AC596" s="390"/>
      <c r="AD596" s="390"/>
      <c r="AE596" s="390"/>
      <c r="AF596" s="390"/>
      <c r="AG596" s="390"/>
      <c r="AH596" s="390"/>
      <c r="AI596" s="390"/>
      <c r="AJ596" s="390"/>
      <c r="AK596" s="390"/>
      <c r="AL596" s="390"/>
      <c r="AM596" s="390"/>
      <c r="AN596" s="390"/>
      <c r="AO596" s="390"/>
      <c r="AP596" s="390"/>
      <c r="AQ596" s="390"/>
      <c r="AR596" s="390"/>
      <c r="AS596" s="390"/>
      <c r="AT596" s="390"/>
      <c r="AU596" s="390"/>
      <c r="AV596" s="390"/>
      <c r="AW596" s="390"/>
      <c r="AX596" s="390"/>
      <c r="AY596" s="390"/>
      <c r="AZ596" s="390"/>
      <c r="BA596" s="392"/>
      <c r="BB596" s="469"/>
      <c r="BC596" s="392"/>
      <c r="BD596" s="392"/>
      <c r="BE596" s="392"/>
      <c r="BF596" s="392"/>
      <c r="BG596" s="392"/>
      <c r="BH596" s="392"/>
      <c r="BI596" s="392"/>
      <c r="BJ596" s="392"/>
      <c r="BK596" s="392"/>
      <c r="BL596" s="392"/>
      <c r="BM596" s="392"/>
      <c r="BN596" s="392"/>
      <c r="BO596" s="392"/>
      <c r="BP596" s="392"/>
      <c r="BQ596" s="392"/>
      <c r="BR596" s="392"/>
      <c r="BS596" s="392"/>
      <c r="BT596" s="392"/>
      <c r="BU596" s="392"/>
      <c r="BV596" s="392"/>
      <c r="BW596" s="393"/>
      <c r="BX596" s="393"/>
      <c r="BY596" s="393"/>
      <c r="BZ596" s="393"/>
      <c r="CA596" s="393"/>
      <c r="CB596" s="393"/>
      <c r="CC596" s="393"/>
      <c r="CD596" s="393"/>
      <c r="CE596" s="393"/>
      <c r="CF596" s="393"/>
      <c r="CG596" s="393"/>
      <c r="CH596" s="393"/>
      <c r="CI596" s="393"/>
      <c r="CJ596" s="393"/>
      <c r="CK596" s="393"/>
      <c r="CL596" s="393"/>
      <c r="CM596" s="393"/>
      <c r="CN596" s="393"/>
      <c r="CO596" s="393"/>
      <c r="CP596" s="393"/>
      <c r="CQ596" s="393"/>
      <c r="CR596" s="393"/>
      <c r="CS596" s="393"/>
      <c r="CT596" s="393"/>
      <c r="CU596" s="393"/>
      <c r="CV596" s="393"/>
      <c r="CW596" s="393"/>
      <c r="CX596" s="393"/>
      <c r="CY596" s="393"/>
      <c r="CZ596" s="393"/>
    </row>
    <row r="597" s="397" customFormat="true" ht="25.15" customHeight="true" x14ac:dyDescent="0.2">
      <c r="C597" s="1154"/>
      <c r="D597" s="1155"/>
      <c r="E597" s="670"/>
      <c r="F597" s="670"/>
      <c r="G597" s="670"/>
      <c r="H597" s="1154"/>
      <c r="I597" s="1155"/>
      <c r="J597" s="670"/>
      <c r="K597" s="670"/>
      <c r="L597" s="670"/>
      <c r="M597" s="1154"/>
      <c r="N597" s="1155"/>
      <c r="O597" s="670"/>
      <c r="P597" s="670"/>
      <c r="Q597" s="670"/>
      <c r="W597" s="390"/>
      <c r="X597" s="390"/>
      <c r="Y597" s="390"/>
      <c r="Z597" s="390"/>
      <c r="AA597" s="390"/>
      <c r="AB597" s="390"/>
      <c r="AC597" s="390"/>
      <c r="AD597" s="390"/>
      <c r="AE597" s="390"/>
      <c r="AF597" s="390"/>
      <c r="AG597" s="390"/>
      <c r="AH597" s="390"/>
      <c r="AI597" s="390"/>
      <c r="AJ597" s="390"/>
      <c r="AK597" s="390"/>
      <c r="AL597" s="390"/>
      <c r="AM597" s="390"/>
      <c r="AN597" s="390"/>
      <c r="AO597" s="390"/>
      <c r="AP597" s="390"/>
      <c r="AQ597" s="390"/>
      <c r="AR597" s="390"/>
      <c r="AS597" s="390"/>
      <c r="AT597" s="390"/>
      <c r="AU597" s="390"/>
      <c r="AV597" s="390"/>
      <c r="AW597" s="390"/>
      <c r="AX597" s="390"/>
      <c r="AY597" s="390"/>
      <c r="AZ597" s="390"/>
      <c r="BA597" s="392"/>
      <c r="BB597" s="469"/>
      <c r="BC597" s="392"/>
      <c r="BD597" s="392"/>
      <c r="BE597" s="392"/>
      <c r="BF597" s="392"/>
      <c r="BG597" s="392"/>
      <c r="BH597" s="392"/>
      <c r="BI597" s="392"/>
      <c r="BJ597" s="392"/>
      <c r="BK597" s="392"/>
      <c r="BL597" s="392"/>
      <c r="BM597" s="392"/>
      <c r="BN597" s="392"/>
      <c r="BO597" s="392"/>
      <c r="BP597" s="392"/>
      <c r="BQ597" s="392"/>
      <c r="BR597" s="392"/>
      <c r="BS597" s="392"/>
      <c r="BT597" s="392"/>
      <c r="BU597" s="392"/>
      <c r="BV597" s="392"/>
      <c r="BW597" s="393"/>
      <c r="BX597" s="393"/>
      <c r="BY597" s="393"/>
      <c r="BZ597" s="393"/>
      <c r="CA597" s="393"/>
      <c r="CB597" s="393"/>
      <c r="CC597" s="393"/>
      <c r="CD597" s="393"/>
      <c r="CE597" s="393"/>
      <c r="CF597" s="393"/>
      <c r="CG597" s="393"/>
      <c r="CH597" s="393"/>
      <c r="CI597" s="393"/>
      <c r="CJ597" s="393"/>
      <c r="CK597" s="393"/>
      <c r="CL597" s="393"/>
      <c r="CM597" s="393"/>
      <c r="CN597" s="393"/>
      <c r="CO597" s="393"/>
      <c r="CP597" s="393"/>
      <c r="CQ597" s="393"/>
      <c r="CR597" s="393"/>
      <c r="CS597" s="393"/>
      <c r="CT597" s="393"/>
      <c r="CU597" s="393"/>
      <c r="CV597" s="393"/>
      <c r="CW597" s="393"/>
      <c r="CX597" s="393"/>
      <c r="CY597" s="393"/>
      <c r="CZ597" s="393"/>
    </row>
    <row r="598" s="397" customFormat="true" ht="25.15" customHeight="true" x14ac:dyDescent="0.2">
      <c r="C598" s="1154"/>
      <c r="D598" s="1155"/>
      <c r="E598" s="670"/>
      <c r="F598" s="670"/>
      <c r="G598" s="670"/>
      <c r="H598" s="1154"/>
      <c r="I598" s="1155"/>
      <c r="J598" s="670"/>
      <c r="K598" s="670"/>
      <c r="L598" s="670"/>
      <c r="M598" s="1154"/>
      <c r="N598" s="1155"/>
      <c r="O598" s="670"/>
      <c r="P598" s="670"/>
      <c r="Q598" s="670"/>
      <c r="W598" s="390"/>
      <c r="X598" s="390"/>
      <c r="Y598" s="390"/>
      <c r="Z598" s="390"/>
      <c r="AA598" s="390"/>
      <c r="AB598" s="390"/>
      <c r="AC598" s="390"/>
      <c r="AD598" s="390"/>
      <c r="AE598" s="390"/>
      <c r="AF598" s="390"/>
      <c r="AG598" s="390"/>
      <c r="AH598" s="390"/>
      <c r="AI598" s="390"/>
      <c r="AJ598" s="390"/>
      <c r="AK598" s="390"/>
      <c r="AL598" s="390"/>
      <c r="AM598" s="390"/>
      <c r="AN598" s="390"/>
      <c r="AO598" s="390"/>
      <c r="AP598" s="390"/>
      <c r="AQ598" s="390"/>
      <c r="AR598" s="390"/>
      <c r="AS598" s="390"/>
      <c r="AT598" s="390"/>
      <c r="AU598" s="390"/>
      <c r="AV598" s="390"/>
      <c r="AW598" s="390"/>
      <c r="AX598" s="390"/>
      <c r="AY598" s="390"/>
      <c r="AZ598" s="390"/>
      <c r="BA598" s="392"/>
      <c r="BB598" s="469"/>
      <c r="BC598" s="392"/>
      <c r="BD598" s="392"/>
      <c r="BE598" s="392"/>
      <c r="BF598" s="392"/>
      <c r="BG598" s="392"/>
      <c r="BH598" s="392"/>
      <c r="BI598" s="392"/>
      <c r="BJ598" s="392"/>
      <c r="BK598" s="392"/>
      <c r="BL598" s="392"/>
      <c r="BM598" s="392"/>
      <c r="BN598" s="392"/>
      <c r="BO598" s="392"/>
      <c r="BP598" s="392"/>
      <c r="BQ598" s="392"/>
      <c r="BR598" s="392"/>
      <c r="BS598" s="392"/>
      <c r="BT598" s="392"/>
      <c r="BU598" s="392"/>
      <c r="BV598" s="392"/>
      <c r="BW598" s="393"/>
      <c r="BX598" s="393"/>
      <c r="BY598" s="393"/>
      <c r="BZ598" s="393"/>
      <c r="CA598" s="393"/>
      <c r="CB598" s="393"/>
      <c r="CC598" s="393"/>
      <c r="CD598" s="393"/>
      <c r="CE598" s="393"/>
      <c r="CF598" s="393"/>
      <c r="CG598" s="393"/>
      <c r="CH598" s="393"/>
      <c r="CI598" s="393"/>
      <c r="CJ598" s="393"/>
      <c r="CK598" s="393"/>
      <c r="CL598" s="393"/>
      <c r="CM598" s="393"/>
      <c r="CN598" s="393"/>
      <c r="CO598" s="393"/>
      <c r="CP598" s="393"/>
      <c r="CQ598" s="393"/>
      <c r="CR598" s="393"/>
      <c r="CS598" s="393"/>
      <c r="CT598" s="393"/>
      <c r="CU598" s="393"/>
      <c r="CV598" s="393"/>
      <c r="CW598" s="393"/>
      <c r="CX598" s="393"/>
      <c r="CY598" s="393"/>
      <c r="CZ598" s="393"/>
    </row>
    <row r="599" s="397" customFormat="true" ht="25.15" customHeight="true" x14ac:dyDescent="0.2">
      <c r="C599" s="1154"/>
      <c r="D599" s="1155"/>
      <c r="E599" s="670"/>
      <c r="F599" s="670"/>
      <c r="G599" s="670"/>
      <c r="H599" s="1154"/>
      <c r="I599" s="1155"/>
      <c r="J599" s="670"/>
      <c r="K599" s="670"/>
      <c r="L599" s="670"/>
      <c r="M599" s="1154"/>
      <c r="N599" s="1155"/>
      <c r="O599" s="670"/>
      <c r="P599" s="670"/>
      <c r="Q599" s="670"/>
      <c r="W599" s="390"/>
      <c r="X599" s="390"/>
      <c r="Y599" s="390"/>
      <c r="Z599" s="390"/>
      <c r="AA599" s="390"/>
      <c r="AB599" s="390"/>
      <c r="AC599" s="390"/>
      <c r="AD599" s="390"/>
      <c r="AE599" s="390"/>
      <c r="AF599" s="390"/>
      <c r="AG599" s="390"/>
      <c r="AH599" s="390"/>
      <c r="AI599" s="390"/>
      <c r="AJ599" s="390"/>
      <c r="AK599" s="390"/>
      <c r="AL599" s="390"/>
      <c r="AM599" s="390"/>
      <c r="AN599" s="390"/>
      <c r="AO599" s="390"/>
      <c r="AP599" s="390"/>
      <c r="AQ599" s="390"/>
      <c r="AR599" s="390"/>
      <c r="AS599" s="390"/>
      <c r="AT599" s="390"/>
      <c r="AU599" s="390"/>
      <c r="AV599" s="390"/>
      <c r="AW599" s="390"/>
      <c r="AX599" s="390"/>
      <c r="AY599" s="390"/>
      <c r="AZ599" s="390"/>
      <c r="BA599" s="392"/>
      <c r="BB599" s="469"/>
      <c r="BC599" s="392"/>
      <c r="BD599" s="392"/>
      <c r="BE599" s="392"/>
      <c r="BF599" s="392"/>
      <c r="BG599" s="392"/>
      <c r="BH599" s="392"/>
      <c r="BI599" s="392"/>
      <c r="BJ599" s="392"/>
      <c r="BK599" s="392"/>
      <c r="BL599" s="392"/>
      <c r="BM599" s="392"/>
      <c r="BN599" s="392"/>
      <c r="BO599" s="392"/>
      <c r="BP599" s="392"/>
      <c r="BQ599" s="392"/>
      <c r="BR599" s="392"/>
      <c r="BS599" s="392"/>
      <c r="BT599" s="392"/>
      <c r="BU599" s="392"/>
      <c r="BV599" s="392"/>
      <c r="BW599" s="393"/>
      <c r="BX599" s="393"/>
      <c r="BY599" s="393"/>
      <c r="BZ599" s="393"/>
      <c r="CA599" s="393"/>
      <c r="CB599" s="393"/>
      <c r="CC599" s="393"/>
      <c r="CD599" s="393"/>
      <c r="CE599" s="393"/>
      <c r="CF599" s="393"/>
      <c r="CG599" s="393"/>
      <c r="CH599" s="393"/>
      <c r="CI599" s="393"/>
      <c r="CJ599" s="393"/>
      <c r="CK599" s="393"/>
      <c r="CL599" s="393"/>
      <c r="CM599" s="393"/>
      <c r="CN599" s="393"/>
      <c r="CO599" s="393"/>
      <c r="CP599" s="393"/>
      <c r="CQ599" s="393"/>
      <c r="CR599" s="393"/>
      <c r="CS599" s="393"/>
      <c r="CT599" s="393"/>
      <c r="CU599" s="393"/>
      <c r="CV599" s="393"/>
      <c r="CW599" s="393"/>
      <c r="CX599" s="393"/>
      <c r="CY599" s="393"/>
      <c r="CZ599" s="393"/>
    </row>
    <row r="600" s="397" customFormat="true" ht="25.15" customHeight="true" x14ac:dyDescent="0.2">
      <c r="C600" s="1154"/>
      <c r="D600" s="1155"/>
      <c r="E600" s="670"/>
      <c r="F600" s="670"/>
      <c r="G600" s="670"/>
      <c r="H600" s="1154"/>
      <c r="I600" s="1155"/>
      <c r="J600" s="670"/>
      <c r="K600" s="670"/>
      <c r="L600" s="670"/>
      <c r="M600" s="1154"/>
      <c r="N600" s="1155"/>
      <c r="O600" s="670"/>
      <c r="P600" s="670"/>
      <c r="Q600" s="670"/>
      <c r="W600" s="390"/>
      <c r="X600" s="390"/>
      <c r="Y600" s="390"/>
      <c r="Z600" s="390"/>
      <c r="AA600" s="390"/>
      <c r="AB600" s="390"/>
      <c r="AC600" s="390"/>
      <c r="AD600" s="390"/>
      <c r="AE600" s="390"/>
      <c r="AF600" s="390"/>
      <c r="AG600" s="390"/>
      <c r="AH600" s="390"/>
      <c r="AI600" s="390"/>
      <c r="AJ600" s="390"/>
      <c r="AK600" s="390"/>
      <c r="AL600" s="390"/>
      <c r="AM600" s="390"/>
      <c r="AN600" s="390"/>
      <c r="AO600" s="390"/>
      <c r="AP600" s="390"/>
      <c r="AQ600" s="390"/>
      <c r="AR600" s="390"/>
      <c r="AS600" s="390"/>
      <c r="AT600" s="390"/>
      <c r="AU600" s="390"/>
      <c r="AV600" s="390"/>
      <c r="AW600" s="390"/>
      <c r="AX600" s="390"/>
      <c r="AY600" s="390"/>
      <c r="AZ600" s="390"/>
      <c r="BA600" s="392"/>
      <c r="BB600" s="469"/>
      <c r="BC600" s="392"/>
      <c r="BD600" s="392"/>
      <c r="BE600" s="392"/>
      <c r="BF600" s="392"/>
      <c r="BG600" s="392"/>
      <c r="BH600" s="392"/>
      <c r="BI600" s="392"/>
      <c r="BJ600" s="392"/>
      <c r="BK600" s="392"/>
      <c r="BL600" s="392"/>
      <c r="BM600" s="392"/>
      <c r="BN600" s="392"/>
      <c r="BO600" s="392"/>
      <c r="BP600" s="392"/>
      <c r="BQ600" s="392"/>
      <c r="BR600" s="392"/>
      <c r="BS600" s="392"/>
      <c r="BT600" s="392"/>
      <c r="BU600" s="392"/>
      <c r="BV600" s="392"/>
      <c r="BW600" s="393"/>
      <c r="BX600" s="393"/>
      <c r="BY600" s="393"/>
      <c r="BZ600" s="393"/>
      <c r="CA600" s="393"/>
      <c r="CB600" s="393"/>
      <c r="CC600" s="393"/>
      <c r="CD600" s="393"/>
      <c r="CE600" s="393"/>
      <c r="CF600" s="393"/>
      <c r="CG600" s="393"/>
      <c r="CH600" s="393"/>
      <c r="CI600" s="393"/>
      <c r="CJ600" s="393"/>
      <c r="CK600" s="393"/>
      <c r="CL600" s="393"/>
      <c r="CM600" s="393"/>
      <c r="CN600" s="393"/>
      <c r="CO600" s="393"/>
      <c r="CP600" s="393"/>
      <c r="CQ600" s="393"/>
      <c r="CR600" s="393"/>
      <c r="CS600" s="393"/>
      <c r="CT600" s="393"/>
      <c r="CU600" s="393"/>
      <c r="CV600" s="393"/>
      <c r="CW600" s="393"/>
      <c r="CX600" s="393"/>
      <c r="CY600" s="393"/>
      <c r="CZ600" s="393"/>
    </row>
    <row r="601" s="397" customFormat="true" ht="25.15" customHeight="true" x14ac:dyDescent="0.2">
      <c r="C601" s="1154"/>
      <c r="D601" s="1155"/>
      <c r="E601" s="670"/>
      <c r="F601" s="670"/>
      <c r="G601" s="670"/>
      <c r="H601" s="1154"/>
      <c r="I601" s="1155"/>
      <c r="J601" s="670"/>
      <c r="K601" s="670"/>
      <c r="L601" s="670"/>
      <c r="M601" s="1154"/>
      <c r="N601" s="1155"/>
      <c r="O601" s="670"/>
      <c r="P601" s="670"/>
      <c r="Q601" s="670"/>
      <c r="W601" s="390"/>
      <c r="X601" s="390"/>
      <c r="Y601" s="390"/>
      <c r="Z601" s="390"/>
      <c r="AA601" s="390"/>
      <c r="AB601" s="390"/>
      <c r="AC601" s="390"/>
      <c r="AD601" s="390"/>
      <c r="AE601" s="390"/>
      <c r="AF601" s="390"/>
      <c r="AG601" s="390"/>
      <c r="AH601" s="390"/>
      <c r="AI601" s="390"/>
      <c r="AJ601" s="390"/>
      <c r="AK601" s="390"/>
      <c r="AL601" s="390"/>
      <c r="AM601" s="390"/>
      <c r="AN601" s="390"/>
      <c r="AO601" s="390"/>
      <c r="AP601" s="390"/>
      <c r="AQ601" s="390"/>
      <c r="AR601" s="390"/>
      <c r="AS601" s="390"/>
      <c r="AT601" s="390"/>
      <c r="AU601" s="390"/>
      <c r="AV601" s="390"/>
      <c r="AW601" s="390"/>
      <c r="AX601" s="390"/>
      <c r="AY601" s="390"/>
      <c r="AZ601" s="390"/>
      <c r="BA601" s="392"/>
      <c r="BB601" s="469"/>
      <c r="BC601" s="392"/>
      <c r="BD601" s="392"/>
      <c r="BE601" s="392"/>
      <c r="BF601" s="392"/>
      <c r="BG601" s="392"/>
      <c r="BH601" s="392"/>
      <c r="BI601" s="392"/>
      <c r="BJ601" s="392"/>
      <c r="BK601" s="392"/>
      <c r="BL601" s="392"/>
      <c r="BM601" s="392"/>
      <c r="BN601" s="392"/>
      <c r="BO601" s="392"/>
      <c r="BP601" s="392"/>
      <c r="BQ601" s="392"/>
      <c r="BR601" s="392"/>
      <c r="BS601" s="392"/>
      <c r="BT601" s="392"/>
      <c r="BU601" s="392"/>
      <c r="BV601" s="392"/>
      <c r="BW601" s="393"/>
      <c r="BX601" s="393"/>
      <c r="BY601" s="393"/>
      <c r="BZ601" s="393"/>
      <c r="CA601" s="393"/>
      <c r="CB601" s="393"/>
      <c r="CC601" s="393"/>
      <c r="CD601" s="393"/>
      <c r="CE601" s="393"/>
      <c r="CF601" s="393"/>
      <c r="CG601" s="393"/>
      <c r="CH601" s="393"/>
      <c r="CI601" s="393"/>
      <c r="CJ601" s="393"/>
      <c r="CK601" s="393"/>
      <c r="CL601" s="393"/>
      <c r="CM601" s="393"/>
      <c r="CN601" s="393"/>
      <c r="CO601" s="393"/>
      <c r="CP601" s="393"/>
      <c r="CQ601" s="393"/>
      <c r="CR601" s="393"/>
      <c r="CS601" s="393"/>
      <c r="CT601" s="393"/>
      <c r="CU601" s="393"/>
      <c r="CV601" s="393"/>
      <c r="CW601" s="393"/>
      <c r="CX601" s="393"/>
      <c r="CY601" s="393"/>
      <c r="CZ601" s="393"/>
    </row>
    <row r="602" s="397" customFormat="true" ht="25.15" customHeight="true" x14ac:dyDescent="0.2">
      <c r="C602" s="1154"/>
      <c r="D602" s="1155"/>
      <c r="E602" s="670"/>
      <c r="F602" s="670"/>
      <c r="G602" s="670"/>
      <c r="H602" s="1154"/>
      <c r="I602" s="1155"/>
      <c r="J602" s="670"/>
      <c r="K602" s="670"/>
      <c r="L602" s="670"/>
      <c r="M602" s="1154"/>
      <c r="N602" s="1155"/>
      <c r="O602" s="670"/>
      <c r="P602" s="670"/>
      <c r="Q602" s="670"/>
      <c r="W602" s="390"/>
      <c r="X602" s="390"/>
      <c r="Y602" s="390"/>
      <c r="Z602" s="390"/>
      <c r="AA602" s="390"/>
      <c r="AB602" s="390"/>
      <c r="AC602" s="390"/>
      <c r="AD602" s="390"/>
      <c r="AE602" s="390"/>
      <c r="AF602" s="390"/>
      <c r="AG602" s="390"/>
      <c r="AH602" s="390"/>
      <c r="AI602" s="390"/>
      <c r="AJ602" s="390"/>
      <c r="AK602" s="390"/>
      <c r="AL602" s="390"/>
      <c r="AM602" s="390"/>
      <c r="AN602" s="390"/>
      <c r="AO602" s="390"/>
      <c r="AP602" s="390"/>
      <c r="AQ602" s="390"/>
      <c r="AR602" s="390"/>
      <c r="AS602" s="390"/>
      <c r="AT602" s="390"/>
      <c r="AU602" s="390"/>
      <c r="AV602" s="390"/>
      <c r="AW602" s="390"/>
      <c r="AX602" s="390"/>
      <c r="AY602" s="390"/>
      <c r="AZ602" s="390"/>
      <c r="BA602" s="392"/>
      <c r="BB602" s="469"/>
      <c r="BC602" s="392"/>
      <c r="BD602" s="392"/>
      <c r="BE602" s="392"/>
      <c r="BF602" s="392"/>
      <c r="BG602" s="392"/>
      <c r="BH602" s="392"/>
      <c r="BI602" s="392"/>
      <c r="BJ602" s="392"/>
      <c r="BK602" s="392"/>
      <c r="BL602" s="392"/>
      <c r="BM602" s="392"/>
      <c r="BN602" s="392"/>
      <c r="BO602" s="392"/>
      <c r="BP602" s="392"/>
      <c r="BQ602" s="392"/>
      <c r="BR602" s="392"/>
      <c r="BS602" s="392"/>
      <c r="BT602" s="392"/>
      <c r="BU602" s="392"/>
      <c r="BV602" s="392"/>
      <c r="BW602" s="393"/>
      <c r="BX602" s="393"/>
      <c r="BY602" s="393"/>
      <c r="BZ602" s="393"/>
      <c r="CA602" s="393"/>
      <c r="CB602" s="393"/>
      <c r="CC602" s="393"/>
      <c r="CD602" s="393"/>
      <c r="CE602" s="393"/>
      <c r="CF602" s="393"/>
      <c r="CG602" s="393"/>
      <c r="CH602" s="393"/>
      <c r="CI602" s="393"/>
      <c r="CJ602" s="393"/>
      <c r="CK602" s="393"/>
      <c r="CL602" s="393"/>
      <c r="CM602" s="393"/>
      <c r="CN602" s="393"/>
      <c r="CO602" s="393"/>
      <c r="CP602" s="393"/>
      <c r="CQ602" s="393"/>
      <c r="CR602" s="393"/>
      <c r="CS602" s="393"/>
      <c r="CT602" s="393"/>
      <c r="CU602" s="393"/>
      <c r="CV602" s="393"/>
      <c r="CW602" s="393"/>
      <c r="CX602" s="393"/>
      <c r="CY602" s="393"/>
      <c r="CZ602" s="393"/>
    </row>
    <row r="603" s="397" customFormat="true" ht="25.15" customHeight="true" x14ac:dyDescent="0.2">
      <c r="C603" s="1154"/>
      <c r="D603" s="1155"/>
      <c r="E603" s="670"/>
      <c r="F603" s="670"/>
      <c r="G603" s="670"/>
      <c r="H603" s="1154"/>
      <c r="I603" s="1155"/>
      <c r="J603" s="670"/>
      <c r="K603" s="670"/>
      <c r="L603" s="670"/>
      <c r="M603" s="1154"/>
      <c r="N603" s="1155"/>
      <c r="O603" s="670"/>
      <c r="P603" s="670"/>
      <c r="Q603" s="670"/>
      <c r="W603" s="390"/>
      <c r="X603" s="390"/>
      <c r="Y603" s="390"/>
      <c r="Z603" s="390"/>
      <c r="AA603" s="390"/>
      <c r="AB603" s="390"/>
      <c r="AC603" s="390"/>
      <c r="AD603" s="390"/>
      <c r="AE603" s="390"/>
      <c r="AF603" s="390"/>
      <c r="AG603" s="390"/>
      <c r="AH603" s="390"/>
      <c r="AI603" s="390"/>
      <c r="AJ603" s="390"/>
      <c r="AK603" s="390"/>
      <c r="AL603" s="390"/>
      <c r="AM603" s="390"/>
      <c r="AN603" s="390"/>
      <c r="AO603" s="390"/>
      <c r="AP603" s="390"/>
      <c r="AQ603" s="390"/>
      <c r="AR603" s="390"/>
      <c r="AS603" s="390"/>
      <c r="AT603" s="390"/>
      <c r="AU603" s="390"/>
      <c r="AV603" s="390"/>
      <c r="AW603" s="390"/>
      <c r="AX603" s="390"/>
      <c r="AY603" s="390"/>
      <c r="AZ603" s="390"/>
      <c r="BA603" s="392"/>
      <c r="BB603" s="469"/>
      <c r="BC603" s="392"/>
      <c r="BD603" s="392"/>
      <c r="BE603" s="392"/>
      <c r="BF603" s="392"/>
      <c r="BG603" s="392"/>
      <c r="BH603" s="392"/>
      <c r="BI603" s="392"/>
      <c r="BJ603" s="392"/>
      <c r="BK603" s="392"/>
      <c r="BL603" s="392"/>
      <c r="BM603" s="392"/>
      <c r="BN603" s="392"/>
      <c r="BO603" s="392"/>
      <c r="BP603" s="392"/>
      <c r="BQ603" s="392"/>
      <c r="BR603" s="392"/>
      <c r="BS603" s="392"/>
      <c r="BT603" s="392"/>
      <c r="BU603" s="392"/>
      <c r="BV603" s="392"/>
      <c r="BW603" s="393"/>
      <c r="BX603" s="393"/>
      <c r="BY603" s="393"/>
      <c r="BZ603" s="393"/>
      <c r="CA603" s="393"/>
      <c r="CB603" s="393"/>
      <c r="CC603" s="393"/>
      <c r="CD603" s="393"/>
      <c r="CE603" s="393"/>
      <c r="CF603" s="393"/>
      <c r="CG603" s="393"/>
      <c r="CH603" s="393"/>
      <c r="CI603" s="393"/>
      <c r="CJ603" s="393"/>
      <c r="CK603" s="393"/>
      <c r="CL603" s="393"/>
      <c r="CM603" s="393"/>
      <c r="CN603" s="393"/>
      <c r="CO603" s="393"/>
      <c r="CP603" s="393"/>
      <c r="CQ603" s="393"/>
      <c r="CR603" s="393"/>
      <c r="CS603" s="393"/>
      <c r="CT603" s="393"/>
      <c r="CU603" s="393"/>
      <c r="CV603" s="393"/>
      <c r="CW603" s="393"/>
      <c r="CX603" s="393"/>
      <c r="CY603" s="393"/>
      <c r="CZ603" s="393"/>
    </row>
    <row r="604" s="397" customFormat="true" ht="25.15" customHeight="true" x14ac:dyDescent="0.2">
      <c r="C604" s="1154"/>
      <c r="D604" s="1155"/>
      <c r="E604" s="670"/>
      <c r="F604" s="670"/>
      <c r="G604" s="670"/>
      <c r="H604" s="1154"/>
      <c r="I604" s="1155"/>
      <c r="J604" s="670"/>
      <c r="K604" s="670"/>
      <c r="L604" s="670"/>
      <c r="M604" s="1154"/>
      <c r="N604" s="1155"/>
      <c r="O604" s="670"/>
      <c r="P604" s="670"/>
      <c r="Q604" s="670"/>
      <c r="W604" s="390"/>
      <c r="X604" s="390"/>
      <c r="Y604" s="390"/>
      <c r="Z604" s="390"/>
      <c r="AA604" s="390"/>
      <c r="AB604" s="390"/>
      <c r="AC604" s="390"/>
      <c r="AD604" s="390"/>
      <c r="AE604" s="390"/>
      <c r="AF604" s="390"/>
      <c r="AG604" s="390"/>
      <c r="AH604" s="390"/>
      <c r="AI604" s="390"/>
      <c r="AJ604" s="390"/>
      <c r="AK604" s="390"/>
      <c r="AL604" s="390"/>
      <c r="AM604" s="390"/>
      <c r="AN604" s="390"/>
      <c r="AO604" s="390"/>
      <c r="AP604" s="390"/>
      <c r="AQ604" s="390"/>
      <c r="AR604" s="390"/>
      <c r="AS604" s="390"/>
      <c r="AT604" s="390"/>
      <c r="AU604" s="390"/>
      <c r="AV604" s="390"/>
      <c r="AW604" s="390"/>
      <c r="AX604" s="390"/>
      <c r="AY604" s="390"/>
      <c r="AZ604" s="390"/>
      <c r="BA604" s="393"/>
      <c r="BB604" s="470"/>
      <c r="BC604" s="393"/>
      <c r="BD604" s="393"/>
      <c r="BE604" s="393"/>
      <c r="BF604" s="393"/>
      <c r="BG604" s="393"/>
      <c r="BH604" s="393"/>
      <c r="BI604" s="393"/>
      <c r="BJ604" s="393"/>
      <c r="BK604" s="393"/>
      <c r="BL604" s="393"/>
      <c r="BM604" s="393"/>
      <c r="BN604" s="393"/>
      <c r="BO604" s="393"/>
      <c r="BP604" s="393"/>
      <c r="BQ604" s="393"/>
      <c r="BR604" s="393"/>
      <c r="BS604" s="393"/>
      <c r="BT604" s="393"/>
      <c r="BU604" s="393"/>
      <c r="BV604" s="393"/>
      <c r="BW604" s="393"/>
      <c r="BX604" s="393"/>
      <c r="BY604" s="393"/>
      <c r="BZ604" s="393"/>
      <c r="CA604" s="393"/>
      <c r="CB604" s="393"/>
      <c r="CC604" s="393"/>
      <c r="CD604" s="393"/>
      <c r="CE604" s="393"/>
      <c r="CF604" s="393"/>
      <c r="CG604" s="393"/>
      <c r="CH604" s="393"/>
      <c r="CI604" s="393"/>
      <c r="CJ604" s="393"/>
      <c r="CK604" s="393"/>
      <c r="CL604" s="393"/>
      <c r="CM604" s="393"/>
      <c r="CN604" s="393"/>
      <c r="CO604" s="393"/>
      <c r="CP604" s="393"/>
      <c r="CQ604" s="393"/>
      <c r="CR604" s="393"/>
      <c r="CS604" s="393"/>
      <c r="CT604" s="393"/>
      <c r="CU604" s="393"/>
      <c r="CV604" s="393"/>
      <c r="CW604" s="393"/>
      <c r="CX604" s="393"/>
      <c r="CY604" s="393"/>
      <c r="CZ604" s="393"/>
    </row>
    <row r="605" s="397" customFormat="true" ht="25.15" customHeight="true" x14ac:dyDescent="0.2">
      <c r="C605" s="1154"/>
      <c r="D605" s="1155"/>
      <c r="E605" s="670"/>
      <c r="F605" s="670"/>
      <c r="G605" s="670"/>
      <c r="H605" s="1154"/>
      <c r="I605" s="1155"/>
      <c r="J605" s="670"/>
      <c r="K605" s="670"/>
      <c r="L605" s="670"/>
      <c r="M605" s="1154"/>
      <c r="N605" s="1155"/>
      <c r="O605" s="670"/>
      <c r="P605" s="670"/>
      <c r="Q605" s="670"/>
      <c r="W605" s="390"/>
      <c r="X605" s="390"/>
      <c r="Y605" s="390"/>
      <c r="Z605" s="390"/>
      <c r="AA605" s="390"/>
      <c r="AB605" s="390"/>
      <c r="AC605" s="390"/>
      <c r="AD605" s="390"/>
      <c r="AE605" s="390"/>
      <c r="AF605" s="390"/>
      <c r="AG605" s="390"/>
      <c r="AH605" s="390"/>
      <c r="AI605" s="390"/>
      <c r="AJ605" s="390"/>
      <c r="AK605" s="390"/>
      <c r="AL605" s="390"/>
      <c r="AM605" s="390"/>
      <c r="AN605" s="390"/>
      <c r="AO605" s="390"/>
      <c r="AP605" s="390"/>
      <c r="AQ605" s="390"/>
      <c r="AR605" s="390"/>
      <c r="AS605" s="390"/>
      <c r="AT605" s="390"/>
      <c r="AU605" s="390"/>
      <c r="AV605" s="390"/>
      <c r="AW605" s="390"/>
      <c r="AX605" s="390"/>
      <c r="AY605" s="390"/>
      <c r="AZ605" s="390"/>
      <c r="BA605" s="393"/>
      <c r="BB605" s="470"/>
      <c r="BC605" s="393"/>
      <c r="BD605" s="393"/>
      <c r="BE605" s="393"/>
      <c r="BF605" s="393"/>
      <c r="BG605" s="393"/>
      <c r="BH605" s="393"/>
      <c r="BI605" s="393"/>
      <c r="BJ605" s="393"/>
      <c r="BK605" s="393"/>
      <c r="BL605" s="393"/>
      <c r="BM605" s="393"/>
      <c r="BN605" s="393"/>
      <c r="BO605" s="393"/>
      <c r="BP605" s="393"/>
      <c r="BQ605" s="393"/>
      <c r="BR605" s="393"/>
      <c r="BS605" s="393"/>
      <c r="BT605" s="393"/>
      <c r="BU605" s="393"/>
      <c r="BV605" s="393"/>
      <c r="BW605" s="393"/>
      <c r="BX605" s="393"/>
      <c r="BY605" s="393"/>
      <c r="BZ605" s="393"/>
      <c r="CA605" s="393"/>
      <c r="CB605" s="393"/>
      <c r="CC605" s="393"/>
      <c r="CD605" s="393"/>
      <c r="CE605" s="393"/>
      <c r="CF605" s="393"/>
      <c r="CG605" s="393"/>
      <c r="CH605" s="393"/>
      <c r="CI605" s="393"/>
      <c r="CJ605" s="393"/>
      <c r="CK605" s="393"/>
      <c r="CL605" s="393"/>
      <c r="CM605" s="393"/>
      <c r="CN605" s="393"/>
      <c r="CO605" s="393"/>
      <c r="CP605" s="393"/>
      <c r="CQ605" s="393"/>
      <c r="CR605" s="393"/>
      <c r="CS605" s="393"/>
      <c r="CT605" s="393"/>
      <c r="CU605" s="393"/>
      <c r="CV605" s="393"/>
      <c r="CW605" s="393"/>
      <c r="CX605" s="393"/>
      <c r="CY605" s="393"/>
      <c r="CZ605" s="393"/>
    </row>
    <row r="606" s="397" customFormat="true" ht="25.15" customHeight="true" x14ac:dyDescent="0.2">
      <c r="C606" s="1154"/>
      <c r="D606" s="1155"/>
      <c r="E606" s="670"/>
      <c r="F606" s="670"/>
      <c r="G606" s="670"/>
      <c r="H606" s="1154"/>
      <c r="I606" s="1155"/>
      <c r="J606" s="670"/>
      <c r="K606" s="670"/>
      <c r="L606" s="670"/>
      <c r="M606" s="1154"/>
      <c r="N606" s="1155"/>
      <c r="O606" s="670"/>
      <c r="P606" s="670"/>
      <c r="Q606" s="670"/>
      <c r="W606" s="390"/>
      <c r="X606" s="390"/>
      <c r="Y606" s="390"/>
      <c r="Z606" s="390"/>
      <c r="AA606" s="390"/>
      <c r="AB606" s="390"/>
      <c r="AC606" s="390"/>
      <c r="AD606" s="390"/>
      <c r="AE606" s="390"/>
      <c r="AF606" s="390"/>
      <c r="AG606" s="390"/>
      <c r="AH606" s="390"/>
      <c r="AI606" s="390"/>
      <c r="AJ606" s="390"/>
      <c r="AK606" s="390"/>
      <c r="AL606" s="390"/>
      <c r="AM606" s="390"/>
      <c r="AN606" s="390"/>
      <c r="AO606" s="390"/>
      <c r="AP606" s="390"/>
      <c r="AQ606" s="390"/>
      <c r="AR606" s="390"/>
      <c r="AS606" s="390"/>
      <c r="AT606" s="390"/>
      <c r="AU606" s="390"/>
      <c r="AV606" s="390"/>
      <c r="AW606" s="390"/>
      <c r="AX606" s="390"/>
      <c r="AY606" s="390"/>
      <c r="AZ606" s="390"/>
      <c r="BA606" s="393"/>
      <c r="BB606" s="470"/>
      <c r="BC606" s="393"/>
      <c r="BD606" s="393"/>
      <c r="BE606" s="393"/>
      <c r="BF606" s="393"/>
      <c r="BG606" s="393"/>
      <c r="BH606" s="393"/>
      <c r="BI606" s="393"/>
      <c r="BJ606" s="393"/>
      <c r="BK606" s="393"/>
      <c r="BL606" s="393"/>
      <c r="BM606" s="393"/>
      <c r="BN606" s="393"/>
      <c r="BO606" s="393"/>
      <c r="BP606" s="393"/>
      <c r="BQ606" s="393"/>
      <c r="BR606" s="393"/>
      <c r="BS606" s="393"/>
      <c r="BT606" s="393"/>
      <c r="BU606" s="393"/>
      <c r="BV606" s="393"/>
      <c r="BW606" s="393"/>
      <c r="BX606" s="393"/>
      <c r="BY606" s="393"/>
      <c r="BZ606" s="393"/>
      <c r="CA606" s="393"/>
      <c r="CB606" s="393"/>
      <c r="CC606" s="393"/>
      <c r="CD606" s="393"/>
      <c r="CE606" s="393"/>
      <c r="CF606" s="393"/>
      <c r="CG606" s="393"/>
      <c r="CH606" s="393"/>
      <c r="CI606" s="393"/>
      <c r="CJ606" s="393"/>
      <c r="CK606" s="393"/>
      <c r="CL606" s="393"/>
      <c r="CM606" s="393"/>
      <c r="CN606" s="393"/>
      <c r="CO606" s="393"/>
      <c r="CP606" s="393"/>
      <c r="CQ606" s="393"/>
      <c r="CR606" s="393"/>
      <c r="CS606" s="393"/>
      <c r="CT606" s="393"/>
      <c r="CU606" s="393"/>
      <c r="CV606" s="393"/>
      <c r="CW606" s="393"/>
      <c r="CX606" s="393"/>
      <c r="CY606" s="393"/>
      <c r="CZ606" s="393"/>
    </row>
    <row r="607" s="397" customFormat="true" ht="25.15" customHeight="true" x14ac:dyDescent="0.2">
      <c r="C607" s="1154"/>
      <c r="D607" s="1155"/>
      <c r="E607" s="670"/>
      <c r="F607" s="670"/>
      <c r="G607" s="670"/>
      <c r="H607" s="1154"/>
      <c r="I607" s="1155"/>
      <c r="J607" s="670"/>
      <c r="K607" s="670"/>
      <c r="L607" s="670"/>
      <c r="M607" s="1154"/>
      <c r="N607" s="1155"/>
      <c r="O607" s="670"/>
      <c r="P607" s="670"/>
      <c r="Q607" s="670"/>
      <c r="W607" s="390"/>
      <c r="X607" s="390"/>
      <c r="Y607" s="390"/>
      <c r="Z607" s="390"/>
      <c r="AA607" s="390"/>
      <c r="AB607" s="390"/>
      <c r="AC607" s="390"/>
      <c r="AD607" s="390"/>
      <c r="AE607" s="390"/>
      <c r="AF607" s="390"/>
      <c r="AG607" s="390"/>
      <c r="AH607" s="390"/>
      <c r="AI607" s="390"/>
      <c r="AJ607" s="390"/>
      <c r="AK607" s="390"/>
      <c r="AL607" s="390"/>
      <c r="AM607" s="390"/>
      <c r="AN607" s="390"/>
      <c r="AO607" s="390"/>
      <c r="AP607" s="390"/>
      <c r="AQ607" s="390"/>
      <c r="AR607" s="390"/>
      <c r="AS607" s="390"/>
      <c r="AT607" s="390"/>
      <c r="AU607" s="390"/>
      <c r="AV607" s="390"/>
      <c r="AW607" s="390"/>
      <c r="AX607" s="390"/>
      <c r="AY607" s="390"/>
      <c r="AZ607" s="390"/>
      <c r="BA607" s="393"/>
      <c r="BB607" s="470"/>
      <c r="BC607" s="393"/>
      <c r="BD607" s="393"/>
      <c r="BE607" s="393"/>
      <c r="BF607" s="393"/>
      <c r="BG607" s="393"/>
      <c r="BH607" s="393"/>
      <c r="BI607" s="393"/>
      <c r="BJ607" s="393"/>
      <c r="BK607" s="393"/>
      <c r="BL607" s="393"/>
      <c r="BM607" s="393"/>
      <c r="BN607" s="393"/>
      <c r="BO607" s="393"/>
      <c r="BP607" s="393"/>
      <c r="BQ607" s="393"/>
      <c r="BR607" s="393"/>
      <c r="BS607" s="393"/>
      <c r="BT607" s="393"/>
      <c r="BU607" s="393"/>
      <c r="BV607" s="393"/>
      <c r="BW607" s="393"/>
      <c r="BX607" s="393"/>
      <c r="BY607" s="393"/>
      <c r="BZ607" s="393"/>
      <c r="CA607" s="393"/>
      <c r="CB607" s="393"/>
      <c r="CC607" s="393"/>
      <c r="CD607" s="393"/>
      <c r="CE607" s="393"/>
      <c r="CF607" s="393"/>
      <c r="CG607" s="393"/>
      <c r="CH607" s="393"/>
      <c r="CI607" s="393"/>
      <c r="CJ607" s="393"/>
      <c r="CK607" s="393"/>
      <c r="CL607" s="393"/>
      <c r="CM607" s="393"/>
      <c r="CN607" s="393"/>
      <c r="CO607" s="393"/>
      <c r="CP607" s="393"/>
      <c r="CQ607" s="393"/>
      <c r="CR607" s="393"/>
      <c r="CS607" s="393"/>
      <c r="CT607" s="393"/>
      <c r="CU607" s="393"/>
      <c r="CV607" s="393"/>
      <c r="CW607" s="393"/>
      <c r="CX607" s="393"/>
      <c r="CY607" s="393"/>
      <c r="CZ607" s="393"/>
    </row>
    <row r="608" s="397" customFormat="true" ht="25.15" customHeight="true" x14ac:dyDescent="0.2">
      <c r="C608" s="1154"/>
      <c r="D608" s="1155"/>
      <c r="E608" s="670"/>
      <c r="F608" s="670"/>
      <c r="G608" s="670"/>
      <c r="H608" s="1154"/>
      <c r="I608" s="1155"/>
      <c r="J608" s="670"/>
      <c r="K608" s="670"/>
      <c r="L608" s="670"/>
      <c r="M608" s="1154"/>
      <c r="N608" s="1155"/>
      <c r="O608" s="670"/>
      <c r="P608" s="670"/>
      <c r="Q608" s="670"/>
      <c r="W608" s="390"/>
      <c r="X608" s="390"/>
      <c r="Y608" s="390"/>
      <c r="Z608" s="390"/>
      <c r="AA608" s="390"/>
      <c r="AB608" s="390"/>
      <c r="AC608" s="390"/>
      <c r="AD608" s="390"/>
      <c r="AE608" s="390"/>
      <c r="AF608" s="390"/>
      <c r="AG608" s="390"/>
      <c r="AH608" s="390"/>
      <c r="AI608" s="390"/>
      <c r="AJ608" s="390"/>
      <c r="AK608" s="390"/>
      <c r="AL608" s="390"/>
      <c r="AM608" s="390"/>
      <c r="AN608" s="390"/>
      <c r="AO608" s="390"/>
      <c r="AP608" s="390"/>
      <c r="AQ608" s="390"/>
      <c r="AR608" s="390"/>
      <c r="AS608" s="390"/>
      <c r="AT608" s="390"/>
      <c r="AU608" s="390"/>
      <c r="AV608" s="390"/>
      <c r="AW608" s="390"/>
      <c r="AX608" s="390"/>
      <c r="AY608" s="390"/>
      <c r="AZ608" s="390"/>
      <c r="BA608" s="393"/>
      <c r="BB608" s="470"/>
      <c r="BC608" s="393"/>
      <c r="BD608" s="393"/>
      <c r="BE608" s="393"/>
      <c r="BF608" s="393"/>
      <c r="BG608" s="393"/>
      <c r="BH608" s="393"/>
      <c r="BI608" s="393"/>
      <c r="BJ608" s="393"/>
      <c r="BK608" s="393"/>
      <c r="BL608" s="393"/>
      <c r="BM608" s="393"/>
      <c r="BN608" s="393"/>
      <c r="BO608" s="393"/>
      <c r="BP608" s="393"/>
      <c r="BQ608" s="393"/>
      <c r="BR608" s="393"/>
      <c r="BS608" s="393"/>
      <c r="BT608" s="393"/>
      <c r="BU608" s="393"/>
      <c r="BV608" s="393"/>
      <c r="BW608" s="393"/>
      <c r="BX608" s="393"/>
      <c r="BY608" s="393"/>
      <c r="BZ608" s="393"/>
      <c r="CA608" s="393"/>
      <c r="CB608" s="393"/>
      <c r="CC608" s="393"/>
      <c r="CD608" s="393"/>
      <c r="CE608" s="393"/>
      <c r="CF608" s="393"/>
      <c r="CG608" s="393"/>
      <c r="CH608" s="393"/>
      <c r="CI608" s="393"/>
      <c r="CJ608" s="393"/>
      <c r="CK608" s="393"/>
      <c r="CL608" s="393"/>
      <c r="CM608" s="393"/>
      <c r="CN608" s="393"/>
      <c r="CO608" s="393"/>
      <c r="CP608" s="393"/>
      <c r="CQ608" s="393"/>
      <c r="CR608" s="393"/>
      <c r="CS608" s="393"/>
      <c r="CT608" s="393"/>
      <c r="CU608" s="393"/>
      <c r="CV608" s="393"/>
      <c r="CW608" s="393"/>
      <c r="CX608" s="393"/>
      <c r="CY608" s="393"/>
      <c r="CZ608" s="393"/>
    </row>
    <row r="609" s="397" customFormat="true" ht="25.15" customHeight="true" x14ac:dyDescent="0.2">
      <c r="C609" s="1154"/>
      <c r="D609" s="1155"/>
      <c r="E609" s="670"/>
      <c r="F609" s="670"/>
      <c r="G609" s="670"/>
      <c r="H609" s="1154"/>
      <c r="I609" s="1155"/>
      <c r="J609" s="670"/>
      <c r="K609" s="670"/>
      <c r="L609" s="670"/>
      <c r="M609" s="1154"/>
      <c r="N609" s="1155"/>
      <c r="O609" s="670"/>
      <c r="P609" s="670"/>
      <c r="Q609" s="670"/>
      <c r="W609" s="390"/>
      <c r="X609" s="390"/>
      <c r="Y609" s="390"/>
      <c r="Z609" s="390"/>
      <c r="AA609" s="390"/>
      <c r="AB609" s="390"/>
      <c r="AC609" s="390"/>
      <c r="AD609" s="390"/>
      <c r="AE609" s="390"/>
      <c r="AF609" s="390"/>
      <c r="AG609" s="390"/>
      <c r="AH609" s="390"/>
      <c r="AI609" s="390"/>
      <c r="AJ609" s="390"/>
      <c r="AK609" s="390"/>
      <c r="AL609" s="390"/>
      <c r="AM609" s="390"/>
      <c r="AN609" s="390"/>
      <c r="AO609" s="390"/>
      <c r="AP609" s="390"/>
      <c r="AQ609" s="390"/>
      <c r="AR609" s="390"/>
      <c r="AS609" s="390"/>
      <c r="AT609" s="390"/>
      <c r="AU609" s="390"/>
      <c r="AV609" s="390"/>
      <c r="AW609" s="390"/>
      <c r="AX609" s="390"/>
      <c r="AY609" s="390"/>
      <c r="AZ609" s="390"/>
      <c r="BA609" s="393"/>
      <c r="BB609" s="470"/>
      <c r="BC609" s="393"/>
      <c r="BD609" s="393"/>
      <c r="BE609" s="393"/>
      <c r="BF609" s="393"/>
      <c r="BG609" s="393"/>
      <c r="BH609" s="393"/>
      <c r="BI609" s="393"/>
      <c r="BJ609" s="393"/>
      <c r="BK609" s="393"/>
      <c r="BL609" s="393"/>
      <c r="BM609" s="393"/>
      <c r="BN609" s="393"/>
      <c r="BO609" s="393"/>
      <c r="BP609" s="393"/>
      <c r="BQ609" s="393"/>
      <c r="BR609" s="393"/>
      <c r="BS609" s="393"/>
      <c r="BT609" s="393"/>
      <c r="BU609" s="393"/>
      <c r="BV609" s="393"/>
      <c r="BW609" s="393"/>
      <c r="BX609" s="393"/>
      <c r="BY609" s="393"/>
      <c r="BZ609" s="393"/>
      <c r="CA609" s="393"/>
      <c r="CB609" s="393"/>
      <c r="CC609" s="393"/>
      <c r="CD609" s="393"/>
      <c r="CE609" s="393"/>
      <c r="CF609" s="393"/>
      <c r="CG609" s="393"/>
      <c r="CH609" s="393"/>
      <c r="CI609" s="393"/>
      <c r="CJ609" s="393"/>
      <c r="CK609" s="393"/>
      <c r="CL609" s="393"/>
      <c r="CM609" s="393"/>
      <c r="CN609" s="393"/>
      <c r="CO609" s="393"/>
      <c r="CP609" s="393"/>
      <c r="CQ609" s="393"/>
      <c r="CR609" s="393"/>
      <c r="CS609" s="393"/>
      <c r="CT609" s="393"/>
      <c r="CU609" s="393"/>
      <c r="CV609" s="393"/>
      <c r="CW609" s="393"/>
      <c r="CX609" s="393"/>
      <c r="CY609" s="393"/>
      <c r="CZ609" s="393"/>
    </row>
    <row r="610" s="397" customFormat="true" ht="25.15" customHeight="true" x14ac:dyDescent="0.2">
      <c r="C610" s="1154"/>
      <c r="D610" s="1155"/>
      <c r="E610" s="670"/>
      <c r="F610" s="670"/>
      <c r="G610" s="670"/>
      <c r="H610" s="1154"/>
      <c r="I610" s="1155"/>
      <c r="J610" s="670"/>
      <c r="K610" s="670"/>
      <c r="L610" s="670"/>
      <c r="M610" s="1154"/>
      <c r="N610" s="1155"/>
      <c r="O610" s="670"/>
      <c r="P610" s="670"/>
      <c r="Q610" s="670"/>
      <c r="W610" s="390"/>
      <c r="X610" s="390"/>
      <c r="Y610" s="390"/>
      <c r="Z610" s="390"/>
      <c r="AA610" s="390"/>
      <c r="AB610" s="390"/>
      <c r="AC610" s="390"/>
      <c r="AD610" s="390"/>
      <c r="AE610" s="390"/>
      <c r="AF610" s="390"/>
      <c r="AG610" s="390"/>
      <c r="AH610" s="390"/>
      <c r="AI610" s="390"/>
      <c r="AJ610" s="390"/>
      <c r="AK610" s="390"/>
      <c r="AL610" s="390"/>
      <c r="AM610" s="390"/>
      <c r="AN610" s="390"/>
      <c r="AO610" s="390"/>
      <c r="AP610" s="390"/>
      <c r="AQ610" s="390"/>
      <c r="AR610" s="390"/>
      <c r="AS610" s="390"/>
      <c r="AT610" s="390"/>
      <c r="AU610" s="390"/>
      <c r="AV610" s="390"/>
      <c r="AW610" s="390"/>
      <c r="AX610" s="390"/>
      <c r="AY610" s="390"/>
      <c r="AZ610" s="390"/>
      <c r="BA610" s="393"/>
      <c r="BB610" s="470"/>
      <c r="BC610" s="393"/>
      <c r="BD610" s="393"/>
      <c r="BE610" s="393"/>
      <c r="BF610" s="393"/>
      <c r="BG610" s="393"/>
      <c r="BH610" s="393"/>
      <c r="BI610" s="393"/>
      <c r="BJ610" s="393"/>
      <c r="BK610" s="393"/>
      <c r="BL610" s="393"/>
      <c r="BM610" s="393"/>
      <c r="BN610" s="393"/>
      <c r="BO610" s="393"/>
      <c r="BP610" s="393"/>
      <c r="BQ610" s="393"/>
      <c r="BR610" s="393"/>
      <c r="BS610" s="393"/>
      <c r="BT610" s="393"/>
      <c r="BU610" s="393"/>
      <c r="BV610" s="393"/>
      <c r="BW610" s="393"/>
      <c r="BX610" s="393"/>
      <c r="BY610" s="393"/>
      <c r="BZ610" s="393"/>
      <c r="CA610" s="393"/>
      <c r="CB610" s="393"/>
      <c r="CC610" s="393"/>
      <c r="CD610" s="393"/>
      <c r="CE610" s="393"/>
      <c r="CF610" s="393"/>
      <c r="CG610" s="393"/>
      <c r="CH610" s="393"/>
      <c r="CI610" s="393"/>
      <c r="CJ610" s="393"/>
      <c r="CK610" s="393"/>
      <c r="CL610" s="393"/>
      <c r="CM610" s="393"/>
      <c r="CN610" s="393"/>
      <c r="CO610" s="393"/>
      <c r="CP610" s="393"/>
      <c r="CQ610" s="393"/>
      <c r="CR610" s="393"/>
      <c r="CS610" s="393"/>
      <c r="CT610" s="393"/>
      <c r="CU610" s="393"/>
      <c r="CV610" s="393"/>
      <c r="CW610" s="393"/>
      <c r="CX610" s="393"/>
      <c r="CY610" s="393"/>
      <c r="CZ610" s="393"/>
    </row>
    <row r="611" s="397" customFormat="true" ht="25.15" customHeight="true" x14ac:dyDescent="0.2">
      <c r="C611" s="1154"/>
      <c r="D611" s="1155"/>
      <c r="E611" s="670"/>
      <c r="F611" s="670"/>
      <c r="G611" s="670"/>
      <c r="H611" s="1154"/>
      <c r="I611" s="1155"/>
      <c r="J611" s="670"/>
      <c r="K611" s="670"/>
      <c r="L611" s="670"/>
      <c r="M611" s="1154"/>
      <c r="N611" s="1155"/>
      <c r="O611" s="670"/>
      <c r="P611" s="670"/>
      <c r="Q611" s="670"/>
      <c r="W611" s="390"/>
      <c r="X611" s="390"/>
      <c r="Y611" s="390"/>
      <c r="Z611" s="390"/>
      <c r="AA611" s="390"/>
      <c r="AB611" s="390"/>
      <c r="AC611" s="390"/>
      <c r="AD611" s="390"/>
      <c r="AE611" s="390"/>
      <c r="AF611" s="390"/>
      <c r="AG611" s="390"/>
      <c r="AH611" s="390"/>
      <c r="AI611" s="390"/>
      <c r="AJ611" s="390"/>
      <c r="AK611" s="390"/>
      <c r="AL611" s="390"/>
      <c r="AM611" s="390"/>
      <c r="AN611" s="390"/>
      <c r="AO611" s="390"/>
      <c r="AP611" s="390"/>
      <c r="AQ611" s="390"/>
      <c r="AR611" s="390"/>
      <c r="AS611" s="390"/>
      <c r="AT611" s="390"/>
      <c r="AU611" s="390"/>
      <c r="AV611" s="390"/>
      <c r="AW611" s="390"/>
      <c r="AX611" s="390"/>
      <c r="AY611" s="390"/>
      <c r="AZ611" s="390"/>
      <c r="BA611" s="393"/>
      <c r="BB611" s="470"/>
      <c r="BC611" s="393"/>
      <c r="BD611" s="393"/>
      <c r="BE611" s="393"/>
      <c r="BF611" s="393"/>
      <c r="BG611" s="393"/>
      <c r="BH611" s="393"/>
      <c r="BI611" s="393"/>
      <c r="BJ611" s="393"/>
      <c r="BK611" s="393"/>
      <c r="BL611" s="393"/>
      <c r="BM611" s="393"/>
      <c r="BN611" s="393"/>
      <c r="BO611" s="393"/>
      <c r="BP611" s="393"/>
      <c r="BQ611" s="393"/>
      <c r="BR611" s="393"/>
      <c r="BS611" s="393"/>
      <c r="BT611" s="393"/>
      <c r="BU611" s="393"/>
      <c r="BV611" s="393"/>
      <c r="BW611" s="393"/>
      <c r="BX611" s="393"/>
      <c r="BY611" s="393"/>
      <c r="BZ611" s="393"/>
      <c r="CA611" s="393"/>
      <c r="CB611" s="393"/>
      <c r="CC611" s="393"/>
      <c r="CD611" s="393"/>
      <c r="CE611" s="393"/>
      <c r="CF611" s="393"/>
      <c r="CG611" s="393"/>
      <c r="CH611" s="393"/>
      <c r="CI611" s="393"/>
      <c r="CJ611" s="393"/>
      <c r="CK611" s="393"/>
      <c r="CL611" s="393"/>
      <c r="CM611" s="393"/>
      <c r="CN611" s="393"/>
      <c r="CO611" s="393"/>
      <c r="CP611" s="393"/>
      <c r="CQ611" s="393"/>
      <c r="CR611" s="393"/>
      <c r="CS611" s="393"/>
      <c r="CT611" s="393"/>
      <c r="CU611" s="393"/>
      <c r="CV611" s="393"/>
      <c r="CW611" s="393"/>
      <c r="CX611" s="393"/>
      <c r="CY611" s="393"/>
      <c r="CZ611" s="393"/>
    </row>
    <row r="612" s="397" customFormat="true" ht="25.15" customHeight="true" x14ac:dyDescent="0.2">
      <c r="C612" s="1154"/>
      <c r="D612" s="1155"/>
      <c r="E612" s="670"/>
      <c r="F612" s="670"/>
      <c r="G612" s="670"/>
      <c r="H612" s="1154"/>
      <c r="I612" s="1155"/>
      <c r="J612" s="670"/>
      <c r="K612" s="670"/>
      <c r="L612" s="670"/>
      <c r="M612" s="1154"/>
      <c r="N612" s="1155"/>
      <c r="O612" s="670"/>
      <c r="P612" s="670"/>
      <c r="Q612" s="670"/>
      <c r="W612" s="390"/>
      <c r="X612" s="390"/>
      <c r="Y612" s="390"/>
      <c r="Z612" s="390"/>
      <c r="AA612" s="390"/>
      <c r="AB612" s="390"/>
      <c r="AC612" s="390"/>
      <c r="AD612" s="390"/>
      <c r="AE612" s="390"/>
      <c r="AF612" s="390"/>
      <c r="AG612" s="390"/>
      <c r="AH612" s="390"/>
      <c r="AI612" s="390"/>
      <c r="AJ612" s="390"/>
      <c r="AK612" s="390"/>
      <c r="AL612" s="390"/>
      <c r="AM612" s="390"/>
      <c r="AN612" s="390"/>
      <c r="AO612" s="390"/>
      <c r="AP612" s="390"/>
      <c r="AQ612" s="390"/>
      <c r="AR612" s="390"/>
      <c r="AS612" s="390"/>
      <c r="AT612" s="390"/>
      <c r="AU612" s="390"/>
      <c r="AV612" s="390"/>
      <c r="AW612" s="390"/>
      <c r="AX612" s="390"/>
      <c r="AY612" s="390"/>
      <c r="AZ612" s="390"/>
      <c r="BA612" s="393"/>
      <c r="BB612" s="470"/>
      <c r="BC612" s="393"/>
      <c r="BD612" s="393"/>
      <c r="BE612" s="393"/>
      <c r="BF612" s="393"/>
      <c r="BG612" s="393"/>
      <c r="BH612" s="393"/>
      <c r="BI612" s="393"/>
      <c r="BJ612" s="393"/>
      <c r="BK612" s="393"/>
      <c r="BL612" s="393"/>
      <c r="BM612" s="393"/>
      <c r="BN612" s="393"/>
      <c r="BO612" s="393"/>
      <c r="BP612" s="393"/>
      <c r="BQ612" s="393"/>
      <c r="BR612" s="393"/>
      <c r="BS612" s="393"/>
      <c r="BT612" s="393"/>
      <c r="BU612" s="393"/>
      <c r="BV612" s="393"/>
      <c r="BW612" s="393"/>
      <c r="BX612" s="393"/>
      <c r="BY612" s="393"/>
      <c r="BZ612" s="393"/>
      <c r="CA612" s="393"/>
      <c r="CB612" s="393"/>
      <c r="CC612" s="393"/>
      <c r="CD612" s="393"/>
      <c r="CE612" s="393"/>
      <c r="CF612" s="393"/>
      <c r="CG612" s="393"/>
      <c r="CH612" s="393"/>
      <c r="CI612" s="393"/>
      <c r="CJ612" s="393"/>
      <c r="CK612" s="393"/>
      <c r="CL612" s="393"/>
      <c r="CM612" s="393"/>
      <c r="CN612" s="393"/>
      <c r="CO612" s="393"/>
      <c r="CP612" s="393"/>
      <c r="CQ612" s="393"/>
      <c r="CR612" s="393"/>
      <c r="CS612" s="393"/>
      <c r="CT612" s="393"/>
      <c r="CU612" s="393"/>
      <c r="CV612" s="393"/>
      <c r="CW612" s="393"/>
      <c r="CX612" s="393"/>
      <c r="CY612" s="393"/>
      <c r="CZ612" s="393"/>
    </row>
    <row r="613" s="397" customFormat="true" ht="25.15" customHeight="true" x14ac:dyDescent="0.2">
      <c r="C613" s="1154"/>
      <c r="D613" s="1155"/>
      <c r="E613" s="670"/>
      <c r="F613" s="670"/>
      <c r="G613" s="670"/>
      <c r="H613" s="1154"/>
      <c r="I613" s="1155"/>
      <c r="J613" s="670"/>
      <c r="K613" s="670"/>
      <c r="L613" s="670"/>
      <c r="M613" s="1154"/>
      <c r="N613" s="1155"/>
      <c r="O613" s="670"/>
      <c r="P613" s="670"/>
      <c r="Q613" s="670"/>
      <c r="W613" s="390"/>
      <c r="X613" s="390"/>
      <c r="Y613" s="390"/>
      <c r="Z613" s="390"/>
      <c r="AA613" s="390"/>
      <c r="AB613" s="390"/>
      <c r="AC613" s="390"/>
      <c r="AD613" s="390"/>
      <c r="AE613" s="390"/>
      <c r="AF613" s="390"/>
      <c r="AG613" s="390"/>
      <c r="AH613" s="390"/>
      <c r="AI613" s="390"/>
      <c r="AJ613" s="390"/>
      <c r="AK613" s="390"/>
      <c r="AL613" s="390"/>
      <c r="AM613" s="390"/>
      <c r="AN613" s="390"/>
      <c r="AO613" s="390"/>
      <c r="AP613" s="390"/>
      <c r="AQ613" s="390"/>
      <c r="AR613" s="390"/>
      <c r="AS613" s="390"/>
      <c r="AT613" s="390"/>
      <c r="AU613" s="390"/>
      <c r="AV613" s="390"/>
      <c r="AW613" s="390"/>
      <c r="AX613" s="390"/>
      <c r="AY613" s="390"/>
      <c r="AZ613" s="390"/>
      <c r="BA613" s="393"/>
      <c r="BB613" s="470"/>
      <c r="BC613" s="393"/>
      <c r="BD613" s="393"/>
      <c r="BE613" s="393"/>
      <c r="BF613" s="393"/>
      <c r="BG613" s="393"/>
      <c r="BH613" s="393"/>
      <c r="BI613" s="393"/>
      <c r="BJ613" s="393"/>
      <c r="BK613" s="393"/>
      <c r="BL613" s="393"/>
      <c r="BM613" s="393"/>
      <c r="BN613" s="393"/>
      <c r="BO613" s="393"/>
      <c r="BP613" s="393"/>
      <c r="BQ613" s="393"/>
      <c r="BR613" s="393"/>
      <c r="BS613" s="393"/>
      <c r="BT613" s="393"/>
      <c r="BU613" s="393"/>
      <c r="BV613" s="393"/>
      <c r="BW613" s="393"/>
      <c r="BX613" s="393"/>
      <c r="BY613" s="393"/>
      <c r="BZ613" s="393"/>
      <c r="CA613" s="393"/>
      <c r="CB613" s="393"/>
      <c r="CC613" s="393"/>
      <c r="CD613" s="393"/>
      <c r="CE613" s="393"/>
      <c r="CF613" s="393"/>
      <c r="CG613" s="393"/>
      <c r="CH613" s="393"/>
      <c r="CI613" s="393"/>
      <c r="CJ613" s="393"/>
      <c r="CK613" s="393"/>
      <c r="CL613" s="393"/>
      <c r="CM613" s="393"/>
      <c r="CN613" s="393"/>
      <c r="CO613" s="393"/>
      <c r="CP613" s="393"/>
      <c r="CQ613" s="393"/>
      <c r="CR613" s="393"/>
      <c r="CS613" s="393"/>
      <c r="CT613" s="393"/>
      <c r="CU613" s="393"/>
      <c r="CV613" s="393"/>
      <c r="CW613" s="393"/>
      <c r="CX613" s="393"/>
      <c r="CY613" s="393"/>
      <c r="CZ613" s="393"/>
    </row>
    <row r="614" s="397" customFormat="true" ht="25.15" customHeight="true" x14ac:dyDescent="0.2">
      <c r="C614" s="1154"/>
      <c r="D614" s="1155"/>
      <c r="E614" s="670"/>
      <c r="F614" s="670"/>
      <c r="G614" s="670"/>
      <c r="H614" s="1154"/>
      <c r="I614" s="1155"/>
      <c r="J614" s="670"/>
      <c r="K614" s="670"/>
      <c r="L614" s="670"/>
      <c r="M614" s="1154"/>
      <c r="N614" s="1155"/>
      <c r="O614" s="670"/>
      <c r="P614" s="670"/>
      <c r="Q614" s="670"/>
      <c r="W614" s="390"/>
      <c r="X614" s="390"/>
      <c r="Y614" s="390"/>
      <c r="Z614" s="390"/>
      <c r="AA614" s="390"/>
      <c r="AB614" s="390"/>
      <c r="AC614" s="390"/>
      <c r="AD614" s="390"/>
      <c r="AE614" s="390"/>
      <c r="AF614" s="390"/>
      <c r="AG614" s="390"/>
      <c r="AH614" s="390"/>
      <c r="AI614" s="390"/>
      <c r="AJ614" s="390"/>
      <c r="AK614" s="390"/>
      <c r="AL614" s="390"/>
      <c r="AM614" s="390"/>
      <c r="AN614" s="390"/>
      <c r="AO614" s="390"/>
      <c r="AP614" s="390"/>
      <c r="AQ614" s="390"/>
      <c r="AR614" s="390"/>
      <c r="AS614" s="390"/>
      <c r="AT614" s="390"/>
      <c r="AU614" s="390"/>
      <c r="AV614" s="390"/>
      <c r="AW614" s="390"/>
      <c r="AX614" s="390"/>
      <c r="AY614" s="390"/>
      <c r="AZ614" s="390"/>
      <c r="BA614" s="393"/>
      <c r="BB614" s="470"/>
      <c r="BC614" s="393"/>
      <c r="BD614" s="393"/>
      <c r="BE614" s="393"/>
      <c r="BF614" s="393"/>
      <c r="BG614" s="393"/>
      <c r="BH614" s="393"/>
      <c r="BI614" s="393"/>
      <c r="BJ614" s="393"/>
      <c r="BK614" s="393"/>
      <c r="BL614" s="393"/>
      <c r="BM614" s="393"/>
      <c r="BN614" s="393"/>
      <c r="BO614" s="393"/>
      <c r="BP614" s="393"/>
      <c r="BQ614" s="393"/>
      <c r="BR614" s="393"/>
      <c r="BS614" s="393"/>
      <c r="BT614" s="393"/>
      <c r="BU614" s="393"/>
      <c r="BV614" s="393"/>
      <c r="BW614" s="393"/>
      <c r="BX614" s="393"/>
      <c r="BY614" s="393"/>
      <c r="BZ614" s="393"/>
      <c r="CA614" s="393"/>
      <c r="CB614" s="393"/>
      <c r="CC614" s="393"/>
      <c r="CD614" s="393"/>
      <c r="CE614" s="393"/>
      <c r="CF614" s="393"/>
      <c r="CG614" s="393"/>
      <c r="CH614" s="393"/>
      <c r="CI614" s="393"/>
      <c r="CJ614" s="393"/>
      <c r="CK614" s="393"/>
      <c r="CL614" s="393"/>
      <c r="CM614" s="393"/>
      <c r="CN614" s="393"/>
      <c r="CO614" s="393"/>
      <c r="CP614" s="393"/>
      <c r="CQ614" s="393"/>
      <c r="CR614" s="393"/>
      <c r="CS614" s="393"/>
      <c r="CT614" s="393"/>
      <c r="CU614" s="393"/>
      <c r="CV614" s="393"/>
      <c r="CW614" s="393"/>
      <c r="CX614" s="393"/>
      <c r="CY614" s="393"/>
      <c r="CZ614" s="393"/>
    </row>
    <row r="615" s="397" customFormat="true" ht="25.15" customHeight="true" x14ac:dyDescent="0.2">
      <c r="C615" s="1154"/>
      <c r="D615" s="1155"/>
      <c r="E615" s="670"/>
      <c r="F615" s="670"/>
      <c r="G615" s="670"/>
      <c r="H615" s="1154"/>
      <c r="I615" s="1155"/>
      <c r="J615" s="670"/>
      <c r="K615" s="670"/>
      <c r="L615" s="670"/>
      <c r="M615" s="1154"/>
      <c r="N615" s="1155"/>
      <c r="O615" s="670"/>
      <c r="P615" s="670"/>
      <c r="Q615" s="670"/>
      <c r="W615" s="390"/>
      <c r="X615" s="390"/>
      <c r="Y615" s="390"/>
      <c r="Z615" s="390"/>
      <c r="AA615" s="390"/>
      <c r="AB615" s="390"/>
      <c r="AC615" s="390"/>
      <c r="AD615" s="390"/>
      <c r="AE615" s="390"/>
      <c r="AF615" s="390"/>
      <c r="AG615" s="390"/>
      <c r="AH615" s="390"/>
      <c r="AI615" s="390"/>
      <c r="AJ615" s="390"/>
      <c r="AK615" s="390"/>
      <c r="AL615" s="390"/>
      <c r="AM615" s="390"/>
      <c r="AN615" s="390"/>
      <c r="AO615" s="390"/>
      <c r="AP615" s="390"/>
      <c r="AQ615" s="390"/>
      <c r="AR615" s="390"/>
      <c r="AS615" s="390"/>
      <c r="AT615" s="390"/>
      <c r="AU615" s="390"/>
      <c r="AV615" s="390"/>
      <c r="AW615" s="390"/>
      <c r="AX615" s="390"/>
      <c r="AY615" s="390"/>
      <c r="AZ615" s="390"/>
      <c r="BA615" s="393"/>
      <c r="BB615" s="470"/>
      <c r="BC615" s="393"/>
      <c r="BD615" s="393"/>
      <c r="BE615" s="393"/>
      <c r="BF615" s="393"/>
      <c r="BG615" s="393"/>
      <c r="BH615" s="393"/>
      <c r="BI615" s="393"/>
      <c r="BJ615" s="393"/>
      <c r="BK615" s="393"/>
      <c r="BL615" s="393"/>
      <c r="BM615" s="393"/>
      <c r="BN615" s="393"/>
      <c r="BO615" s="393"/>
      <c r="BP615" s="393"/>
      <c r="BQ615" s="393"/>
      <c r="BR615" s="393"/>
      <c r="BS615" s="393"/>
      <c r="BT615" s="393"/>
      <c r="BU615" s="393"/>
      <c r="BV615" s="393"/>
      <c r="BW615" s="393"/>
      <c r="BX615" s="393"/>
      <c r="BY615" s="393"/>
      <c r="BZ615" s="393"/>
      <c r="CA615" s="393"/>
      <c r="CB615" s="393"/>
      <c r="CC615" s="393"/>
      <c r="CD615" s="393"/>
      <c r="CE615" s="393"/>
      <c r="CF615" s="393"/>
      <c r="CG615" s="393"/>
      <c r="CH615" s="393"/>
      <c r="CI615" s="393"/>
      <c r="CJ615" s="393"/>
      <c r="CK615" s="393"/>
      <c r="CL615" s="393"/>
      <c r="CM615" s="393"/>
      <c r="CN615" s="393"/>
      <c r="CO615" s="393"/>
      <c r="CP615" s="393"/>
      <c r="CQ615" s="393"/>
      <c r="CR615" s="393"/>
      <c r="CS615" s="393"/>
      <c r="CT615" s="393"/>
      <c r="CU615" s="393"/>
      <c r="CV615" s="393"/>
      <c r="CW615" s="393"/>
      <c r="CX615" s="393"/>
      <c r="CY615" s="393"/>
      <c r="CZ615" s="393"/>
    </row>
    <row r="616" s="397" customFormat="true" ht="25.15" customHeight="true" x14ac:dyDescent="0.2">
      <c r="C616" s="1154"/>
      <c r="D616" s="1155"/>
      <c r="E616" s="670"/>
      <c r="F616" s="670"/>
      <c r="G616" s="670"/>
      <c r="H616" s="1154"/>
      <c r="I616" s="1155"/>
      <c r="J616" s="670"/>
      <c r="K616" s="670"/>
      <c r="L616" s="670"/>
      <c r="M616" s="1154"/>
      <c r="N616" s="1155"/>
      <c r="O616" s="670"/>
      <c r="P616" s="670"/>
      <c r="Q616" s="670"/>
      <c r="W616" s="390"/>
      <c r="X616" s="390"/>
      <c r="Y616" s="390"/>
      <c r="Z616" s="390"/>
      <c r="AA616" s="390"/>
      <c r="AB616" s="390"/>
      <c r="AC616" s="390"/>
      <c r="AD616" s="390"/>
      <c r="AE616" s="390"/>
      <c r="AF616" s="390"/>
      <c r="AG616" s="390"/>
      <c r="AH616" s="390"/>
      <c r="AI616" s="390"/>
      <c r="AJ616" s="390"/>
      <c r="AK616" s="390"/>
      <c r="AL616" s="390"/>
      <c r="AM616" s="390"/>
      <c r="AN616" s="390"/>
      <c r="AO616" s="390"/>
      <c r="AP616" s="390"/>
      <c r="AQ616" s="390"/>
      <c r="AR616" s="390"/>
      <c r="AS616" s="390"/>
      <c r="AT616" s="390"/>
      <c r="AU616" s="390"/>
      <c r="AV616" s="390"/>
      <c r="AW616" s="390"/>
      <c r="AX616" s="390"/>
      <c r="AY616" s="390"/>
      <c r="AZ616" s="390"/>
      <c r="BA616" s="393"/>
      <c r="BB616" s="470"/>
      <c r="BC616" s="393"/>
      <c r="BD616" s="393"/>
      <c r="BE616" s="393"/>
      <c r="BF616" s="393"/>
      <c r="BG616" s="393"/>
      <c r="BH616" s="393"/>
      <c r="BI616" s="393"/>
      <c r="BJ616" s="393"/>
      <c r="BK616" s="393"/>
      <c r="BL616" s="393"/>
      <c r="BM616" s="393"/>
      <c r="BN616" s="393"/>
      <c r="BO616" s="393"/>
      <c r="BP616" s="393"/>
      <c r="BQ616" s="393"/>
      <c r="BR616" s="393"/>
      <c r="BS616" s="393"/>
      <c r="BT616" s="393"/>
      <c r="BU616" s="393"/>
      <c r="BV616" s="393"/>
      <c r="BW616" s="393"/>
      <c r="BX616" s="393"/>
      <c r="BY616" s="393"/>
      <c r="BZ616" s="393"/>
      <c r="CA616" s="393"/>
      <c r="CB616" s="393"/>
      <c r="CC616" s="393"/>
      <c r="CD616" s="393"/>
      <c r="CE616" s="393"/>
      <c r="CF616" s="393"/>
      <c r="CG616" s="393"/>
      <c r="CH616" s="393"/>
      <c r="CI616" s="393"/>
      <c r="CJ616" s="393"/>
      <c r="CK616" s="393"/>
      <c r="CL616" s="393"/>
      <c r="CM616" s="393"/>
      <c r="CN616" s="393"/>
      <c r="CO616" s="393"/>
      <c r="CP616" s="393"/>
      <c r="CQ616" s="393"/>
      <c r="CR616" s="393"/>
      <c r="CS616" s="393"/>
      <c r="CT616" s="393"/>
      <c r="CU616" s="393"/>
      <c r="CV616" s="393"/>
      <c r="CW616" s="393"/>
      <c r="CX616" s="393"/>
      <c r="CY616" s="393"/>
      <c r="CZ616" s="393"/>
    </row>
    <row r="617" s="397" customFormat="true" ht="25.15" customHeight="true" x14ac:dyDescent="0.2">
      <c r="C617" s="1154"/>
      <c r="D617" s="1155"/>
      <c r="E617" s="670"/>
      <c r="F617" s="670"/>
      <c r="G617" s="670"/>
      <c r="H617" s="1154"/>
      <c r="I617" s="1155"/>
      <c r="J617" s="670"/>
      <c r="K617" s="670"/>
      <c r="L617" s="670"/>
      <c r="M617" s="1154"/>
      <c r="N617" s="1155"/>
      <c r="O617" s="670"/>
      <c r="P617" s="670"/>
      <c r="Q617" s="670"/>
      <c r="W617" s="390"/>
      <c r="X617" s="390"/>
      <c r="Y617" s="390"/>
      <c r="Z617" s="390"/>
      <c r="AA617" s="390"/>
      <c r="AB617" s="390"/>
      <c r="AC617" s="390"/>
      <c r="AD617" s="390"/>
      <c r="AE617" s="390"/>
      <c r="AF617" s="390"/>
      <c r="AG617" s="390"/>
      <c r="AH617" s="390"/>
      <c r="AI617" s="390"/>
      <c r="AJ617" s="390"/>
      <c r="AK617" s="390"/>
      <c r="AL617" s="390"/>
      <c r="AM617" s="390"/>
      <c r="AN617" s="390"/>
      <c r="AO617" s="390"/>
      <c r="AP617" s="390"/>
      <c r="AQ617" s="390"/>
      <c r="AR617" s="390"/>
      <c r="AS617" s="390"/>
      <c r="AT617" s="390"/>
      <c r="AU617" s="390"/>
      <c r="AV617" s="390"/>
      <c r="AW617" s="390"/>
      <c r="AX617" s="390"/>
      <c r="AY617" s="390"/>
      <c r="AZ617" s="390"/>
      <c r="BA617" s="393"/>
      <c r="BB617" s="470"/>
      <c r="BC617" s="393"/>
      <c r="BD617" s="393"/>
      <c r="BE617" s="393"/>
      <c r="BF617" s="393"/>
      <c r="BG617" s="393"/>
      <c r="BH617" s="393"/>
      <c r="BI617" s="393"/>
      <c r="BJ617" s="393"/>
      <c r="BK617" s="393"/>
      <c r="BL617" s="393"/>
      <c r="BM617" s="393"/>
      <c r="BN617" s="393"/>
      <c r="BO617" s="393"/>
      <c r="BP617" s="393"/>
      <c r="BQ617" s="393"/>
      <c r="BR617" s="393"/>
      <c r="BS617" s="393"/>
      <c r="BT617" s="393"/>
      <c r="BU617" s="393"/>
      <c r="BV617" s="393"/>
      <c r="BW617" s="393"/>
      <c r="BX617" s="393"/>
      <c r="BY617" s="393"/>
      <c r="BZ617" s="393"/>
      <c r="CA617" s="393"/>
      <c r="CB617" s="393"/>
      <c r="CC617" s="393"/>
      <c r="CD617" s="393"/>
      <c r="CE617" s="393"/>
      <c r="CF617" s="393"/>
      <c r="CG617" s="393"/>
      <c r="CH617" s="393"/>
      <c r="CI617" s="393"/>
      <c r="CJ617" s="393"/>
      <c r="CK617" s="393"/>
      <c r="CL617" s="393"/>
      <c r="CM617" s="393"/>
      <c r="CN617" s="393"/>
      <c r="CO617" s="393"/>
      <c r="CP617" s="393"/>
      <c r="CQ617" s="393"/>
      <c r="CR617" s="393"/>
      <c r="CS617" s="393"/>
      <c r="CT617" s="393"/>
      <c r="CU617" s="393"/>
      <c r="CV617" s="393"/>
      <c r="CW617" s="393"/>
      <c r="CX617" s="393"/>
      <c r="CY617" s="393"/>
      <c r="CZ617" s="393"/>
    </row>
    <row r="618" s="397" customFormat="true" ht="25.15" customHeight="true" x14ac:dyDescent="0.2">
      <c r="C618" s="1154"/>
      <c r="D618" s="1155"/>
      <c r="E618" s="670"/>
      <c r="F618" s="670"/>
      <c r="G618" s="670"/>
      <c r="H618" s="1154"/>
      <c r="I618" s="1155"/>
      <c r="J618" s="670"/>
      <c r="K618" s="670"/>
      <c r="L618" s="670"/>
      <c r="M618" s="1154"/>
      <c r="N618" s="1155"/>
      <c r="O618" s="670"/>
      <c r="P618" s="670"/>
      <c r="Q618" s="670"/>
      <c r="W618" s="390"/>
      <c r="X618" s="390"/>
      <c r="Y618" s="390"/>
      <c r="Z618" s="390"/>
      <c r="AA618" s="390"/>
      <c r="AB618" s="390"/>
      <c r="AC618" s="390"/>
      <c r="AD618" s="390"/>
      <c r="AE618" s="390"/>
      <c r="AF618" s="390"/>
      <c r="AG618" s="390"/>
      <c r="AH618" s="390"/>
      <c r="AI618" s="390"/>
      <c r="AJ618" s="390"/>
      <c r="AK618" s="390"/>
      <c r="AL618" s="390"/>
      <c r="AM618" s="390"/>
      <c r="AN618" s="390"/>
      <c r="AO618" s="390"/>
      <c r="AP618" s="390"/>
      <c r="AQ618" s="390"/>
      <c r="AR618" s="390"/>
      <c r="AS618" s="390"/>
      <c r="AT618" s="390"/>
      <c r="AU618" s="390"/>
      <c r="AV618" s="390"/>
      <c r="AW618" s="390"/>
      <c r="AX618" s="390"/>
      <c r="AY618" s="390"/>
      <c r="AZ618" s="390"/>
      <c r="BA618" s="393"/>
      <c r="BB618" s="470"/>
      <c r="BC618" s="393"/>
      <c r="BD618" s="393"/>
      <c r="BE618" s="393"/>
      <c r="BF618" s="393"/>
      <c r="BG618" s="393"/>
      <c r="BH618" s="393"/>
      <c r="BI618" s="393"/>
      <c r="BJ618" s="393"/>
      <c r="BK618" s="393"/>
      <c r="BL618" s="393"/>
      <c r="BM618" s="393"/>
      <c r="BN618" s="393"/>
      <c r="BO618" s="393"/>
      <c r="BP618" s="393"/>
      <c r="BQ618" s="393"/>
      <c r="BR618" s="393"/>
      <c r="BS618" s="393"/>
      <c r="BT618" s="393"/>
      <c r="BU618" s="393"/>
      <c r="BV618" s="393"/>
      <c r="BW618" s="393"/>
      <c r="BX618" s="393"/>
      <c r="BY618" s="393"/>
      <c r="BZ618" s="393"/>
      <c r="CA618" s="393"/>
      <c r="CB618" s="393"/>
      <c r="CC618" s="393"/>
      <c r="CD618" s="393"/>
      <c r="CE618" s="393"/>
      <c r="CF618" s="393"/>
      <c r="CG618" s="393"/>
      <c r="CH618" s="393"/>
      <c r="CI618" s="393"/>
      <c r="CJ618" s="393"/>
      <c r="CK618" s="393"/>
      <c r="CL618" s="393"/>
      <c r="CM618" s="393"/>
      <c r="CN618" s="393"/>
      <c r="CO618" s="393"/>
      <c r="CP618" s="393"/>
      <c r="CQ618" s="393"/>
      <c r="CR618" s="393"/>
      <c r="CS618" s="393"/>
      <c r="CT618" s="393"/>
      <c r="CU618" s="393"/>
      <c r="CV618" s="393"/>
      <c r="CW618" s="393"/>
      <c r="CX618" s="393"/>
      <c r="CY618" s="393"/>
      <c r="CZ618" s="393"/>
    </row>
    <row r="619" s="397" customFormat="true" ht="25.15" customHeight="true" x14ac:dyDescent="0.2">
      <c r="C619" s="1154"/>
      <c r="D619" s="1155"/>
      <c r="E619" s="670"/>
      <c r="F619" s="670"/>
      <c r="G619" s="670"/>
      <c r="H619" s="1154"/>
      <c r="I619" s="1155"/>
      <c r="J619" s="670"/>
      <c r="K619" s="670"/>
      <c r="L619" s="670"/>
      <c r="M619" s="1154"/>
      <c r="N619" s="1155"/>
      <c r="O619" s="670"/>
      <c r="P619" s="670"/>
      <c r="Q619" s="670"/>
      <c r="W619" s="390"/>
      <c r="X619" s="390"/>
      <c r="Y619" s="390"/>
      <c r="Z619" s="390"/>
      <c r="AA619" s="390"/>
      <c r="AB619" s="390"/>
      <c r="AC619" s="390"/>
      <c r="AD619" s="390"/>
      <c r="AE619" s="390"/>
      <c r="AF619" s="390"/>
      <c r="AG619" s="390"/>
      <c r="AH619" s="390"/>
      <c r="AI619" s="390"/>
      <c r="AJ619" s="390"/>
      <c r="AK619" s="390"/>
      <c r="AL619" s="390"/>
      <c r="AM619" s="390"/>
      <c r="AN619" s="390"/>
      <c r="AO619" s="390"/>
      <c r="AP619" s="390"/>
      <c r="AQ619" s="390"/>
      <c r="AR619" s="390"/>
      <c r="AS619" s="390"/>
      <c r="AT619" s="390"/>
      <c r="AU619" s="390"/>
      <c r="AV619" s="390"/>
      <c r="AW619" s="390"/>
      <c r="AX619" s="390"/>
      <c r="AY619" s="390"/>
      <c r="AZ619" s="390"/>
      <c r="BA619" s="393"/>
      <c r="BB619" s="470"/>
      <c r="BC619" s="393"/>
      <c r="BD619" s="393"/>
      <c r="BE619" s="393"/>
      <c r="BF619" s="393"/>
      <c r="BG619" s="393"/>
      <c r="BH619" s="393"/>
      <c r="BI619" s="393"/>
      <c r="BJ619" s="393"/>
      <c r="BK619" s="393"/>
      <c r="BL619" s="393"/>
      <c r="BM619" s="393"/>
      <c r="BN619" s="393"/>
      <c r="BO619" s="393"/>
      <c r="BP619" s="393"/>
      <c r="BQ619" s="393"/>
      <c r="BR619" s="393"/>
      <c r="BS619" s="393"/>
      <c r="BT619" s="393"/>
      <c r="BU619" s="393"/>
      <c r="BV619" s="393"/>
      <c r="BW619" s="393"/>
      <c r="BX619" s="393"/>
      <c r="BY619" s="393"/>
      <c r="BZ619" s="393"/>
      <c r="CA619" s="393"/>
      <c r="CB619" s="393"/>
      <c r="CC619" s="393"/>
      <c r="CD619" s="393"/>
      <c r="CE619" s="393"/>
      <c r="CF619" s="393"/>
      <c r="CG619" s="393"/>
      <c r="CH619" s="393"/>
      <c r="CI619" s="393"/>
      <c r="CJ619" s="393"/>
      <c r="CK619" s="393"/>
      <c r="CL619" s="393"/>
      <c r="CM619" s="393"/>
      <c r="CN619" s="393"/>
      <c r="CO619" s="393"/>
      <c r="CP619" s="393"/>
      <c r="CQ619" s="393"/>
      <c r="CR619" s="393"/>
      <c r="CS619" s="393"/>
      <c r="CT619" s="393"/>
      <c r="CU619" s="393"/>
      <c r="CV619" s="393"/>
      <c r="CW619" s="393"/>
      <c r="CX619" s="393"/>
      <c r="CY619" s="393"/>
      <c r="CZ619" s="393"/>
    </row>
    <row r="620" s="397" customFormat="true" ht="25.15" customHeight="true" x14ac:dyDescent="0.2">
      <c r="C620" s="1154"/>
      <c r="D620" s="1155"/>
      <c r="E620" s="670"/>
      <c r="F620" s="670"/>
      <c r="G620" s="670"/>
      <c r="H620" s="1154"/>
      <c r="I620" s="1155"/>
      <c r="J620" s="670"/>
      <c r="K620" s="670"/>
      <c r="L620" s="670"/>
      <c r="M620" s="1154"/>
      <c r="N620" s="1155"/>
      <c r="O620" s="670"/>
      <c r="P620" s="670"/>
      <c r="Q620" s="670"/>
      <c r="W620" s="390"/>
      <c r="X620" s="390"/>
      <c r="Y620" s="390"/>
      <c r="Z620" s="390"/>
      <c r="AA620" s="390"/>
      <c r="AB620" s="390"/>
      <c r="AC620" s="390"/>
      <c r="AD620" s="390"/>
      <c r="AE620" s="390"/>
      <c r="AF620" s="390"/>
      <c r="AG620" s="390"/>
      <c r="AH620" s="390"/>
      <c r="AI620" s="390"/>
      <c r="AJ620" s="390"/>
      <c r="AK620" s="390"/>
      <c r="AL620" s="390"/>
      <c r="AM620" s="390"/>
      <c r="AN620" s="390"/>
      <c r="AO620" s="390"/>
      <c r="AP620" s="390"/>
      <c r="AQ620" s="390"/>
      <c r="AR620" s="390"/>
      <c r="AS620" s="390"/>
      <c r="AT620" s="390"/>
      <c r="AU620" s="390"/>
      <c r="AV620" s="390"/>
      <c r="AW620" s="390"/>
      <c r="AX620" s="390"/>
      <c r="AY620" s="390"/>
      <c r="AZ620" s="390"/>
      <c r="BA620" s="393"/>
      <c r="BB620" s="470"/>
      <c r="BC620" s="393"/>
      <c r="BD620" s="393"/>
      <c r="BE620" s="393"/>
      <c r="BF620" s="393"/>
      <c r="BG620" s="393"/>
      <c r="BH620" s="393"/>
      <c r="BI620" s="393"/>
      <c r="BJ620" s="393"/>
      <c r="BK620" s="393"/>
      <c r="BL620" s="393"/>
      <c r="BM620" s="393"/>
      <c r="BN620" s="393"/>
      <c r="BO620" s="393"/>
      <c r="BP620" s="393"/>
      <c r="BQ620" s="393"/>
      <c r="BR620" s="393"/>
      <c r="BS620" s="393"/>
      <c r="BT620" s="393"/>
      <c r="BU620" s="393"/>
      <c r="BV620" s="393"/>
      <c r="BW620" s="393"/>
      <c r="BX620" s="393"/>
      <c r="BY620" s="393"/>
      <c r="BZ620" s="393"/>
      <c r="CA620" s="393"/>
      <c r="CB620" s="393"/>
      <c r="CC620" s="393"/>
      <c r="CD620" s="393"/>
      <c r="CE620" s="393"/>
      <c r="CF620" s="393"/>
      <c r="CG620" s="393"/>
      <c r="CH620" s="393"/>
      <c r="CI620" s="393"/>
      <c r="CJ620" s="393"/>
      <c r="CK620" s="393"/>
      <c r="CL620" s="393"/>
      <c r="CM620" s="393"/>
      <c r="CN620" s="393"/>
      <c r="CO620" s="393"/>
      <c r="CP620" s="393"/>
      <c r="CQ620" s="393"/>
      <c r="CR620" s="393"/>
      <c r="CS620" s="393"/>
      <c r="CT620" s="393"/>
      <c r="CU620" s="393"/>
      <c r="CV620" s="393"/>
      <c r="CW620" s="393"/>
      <c r="CX620" s="393"/>
      <c r="CY620" s="393"/>
      <c r="CZ620" s="393"/>
    </row>
    <row r="621" s="397" customFormat="true" ht="25.15" customHeight="true" x14ac:dyDescent="0.2">
      <c r="C621" s="1154"/>
      <c r="D621" s="1155"/>
      <c r="E621" s="670"/>
      <c r="F621" s="670"/>
      <c r="G621" s="670"/>
      <c r="H621" s="1154"/>
      <c r="I621" s="1155"/>
      <c r="J621" s="670"/>
      <c r="K621" s="670"/>
      <c r="L621" s="670"/>
      <c r="M621" s="1154"/>
      <c r="N621" s="1155"/>
      <c r="O621" s="670"/>
      <c r="P621" s="670"/>
      <c r="Q621" s="670"/>
      <c r="W621" s="390"/>
      <c r="X621" s="390"/>
      <c r="Y621" s="390"/>
      <c r="Z621" s="390"/>
      <c r="AA621" s="390"/>
      <c r="AB621" s="390"/>
      <c r="AC621" s="390"/>
      <c r="AD621" s="390"/>
      <c r="AE621" s="390"/>
      <c r="AF621" s="390"/>
      <c r="AG621" s="390"/>
      <c r="AH621" s="390"/>
      <c r="AI621" s="390"/>
      <c r="AJ621" s="390"/>
      <c r="AK621" s="390"/>
      <c r="AL621" s="390"/>
      <c r="AM621" s="390"/>
      <c r="AN621" s="390"/>
      <c r="AO621" s="390"/>
      <c r="AP621" s="390"/>
      <c r="AQ621" s="390"/>
      <c r="AR621" s="390"/>
      <c r="AS621" s="390"/>
      <c r="AT621" s="390"/>
      <c r="AU621" s="390"/>
      <c r="AV621" s="390"/>
      <c r="AW621" s="390"/>
      <c r="AX621" s="390"/>
      <c r="AY621" s="390"/>
      <c r="AZ621" s="390"/>
      <c r="BA621" s="393"/>
      <c r="BB621" s="470"/>
      <c r="BC621" s="393"/>
      <c r="BD621" s="393"/>
      <c r="BE621" s="393"/>
      <c r="BF621" s="393"/>
      <c r="BG621" s="393"/>
      <c r="BH621" s="393"/>
      <c r="BI621" s="393"/>
      <c r="BJ621" s="393"/>
      <c r="BK621" s="393"/>
      <c r="BL621" s="393"/>
      <c r="BM621" s="393"/>
      <c r="BN621" s="393"/>
      <c r="BO621" s="393"/>
      <c r="BP621" s="393"/>
      <c r="BQ621" s="393"/>
      <c r="BR621" s="393"/>
      <c r="BS621" s="393"/>
      <c r="BT621" s="393"/>
      <c r="BU621" s="393"/>
      <c r="BV621" s="393"/>
      <c r="BW621" s="393"/>
      <c r="BX621" s="393"/>
      <c r="BY621" s="393"/>
      <c r="BZ621" s="393"/>
      <c r="CA621" s="393"/>
      <c r="CB621" s="393"/>
      <c r="CC621" s="393"/>
      <c r="CD621" s="393"/>
      <c r="CE621" s="393"/>
      <c r="CF621" s="393"/>
      <c r="CG621" s="393"/>
      <c r="CH621" s="393"/>
      <c r="CI621" s="393"/>
      <c r="CJ621" s="393"/>
      <c r="CK621" s="393"/>
      <c r="CL621" s="393"/>
      <c r="CM621" s="393"/>
      <c r="CN621" s="393"/>
      <c r="CO621" s="393"/>
      <c r="CP621" s="393"/>
      <c r="CQ621" s="393"/>
      <c r="CR621" s="393"/>
      <c r="CS621" s="393"/>
      <c r="CT621" s="393"/>
      <c r="CU621" s="393"/>
      <c r="CV621" s="393"/>
      <c r="CW621" s="393"/>
      <c r="CX621" s="393"/>
      <c r="CY621" s="393"/>
      <c r="CZ621" s="393"/>
    </row>
    <row r="622" s="397" customFormat="true" ht="25.15" customHeight="true" x14ac:dyDescent="0.2">
      <c r="C622" s="1154"/>
      <c r="D622" s="1155"/>
      <c r="E622" s="670"/>
      <c r="F622" s="670"/>
      <c r="G622" s="670"/>
      <c r="H622" s="1154"/>
      <c r="I622" s="1155"/>
      <c r="J622" s="670"/>
      <c r="K622" s="670"/>
      <c r="L622" s="670"/>
      <c r="M622" s="1154"/>
      <c r="N622" s="1155"/>
      <c r="O622" s="670"/>
      <c r="P622" s="670"/>
      <c r="Q622" s="670"/>
      <c r="W622" s="390"/>
      <c r="X622" s="390"/>
      <c r="Y622" s="390"/>
      <c r="Z622" s="390"/>
      <c r="AA622" s="390"/>
      <c r="AB622" s="390"/>
      <c r="AC622" s="390"/>
      <c r="AD622" s="390"/>
      <c r="AE622" s="390"/>
      <c r="AF622" s="390"/>
      <c r="AG622" s="390"/>
      <c r="AH622" s="390"/>
      <c r="AI622" s="390"/>
      <c r="AJ622" s="390"/>
      <c r="AK622" s="390"/>
      <c r="AL622" s="390"/>
      <c r="AM622" s="390"/>
      <c r="AN622" s="390"/>
      <c r="AO622" s="390"/>
      <c r="AP622" s="390"/>
      <c r="AQ622" s="390"/>
      <c r="AR622" s="390"/>
      <c r="AS622" s="390"/>
      <c r="AT622" s="390"/>
      <c r="AU622" s="390"/>
      <c r="AV622" s="390"/>
      <c r="AW622" s="390"/>
      <c r="AX622" s="390"/>
      <c r="AY622" s="390"/>
      <c r="AZ622" s="390"/>
      <c r="BA622" s="393"/>
      <c r="BB622" s="470"/>
      <c r="BC622" s="393"/>
      <c r="BD622" s="393"/>
      <c r="BE622" s="393"/>
      <c r="BF622" s="393"/>
      <c r="BG622" s="393"/>
      <c r="BH622" s="393"/>
      <c r="BI622" s="393"/>
      <c r="BJ622" s="393"/>
      <c r="BK622" s="393"/>
      <c r="BL622" s="393"/>
      <c r="BM622" s="393"/>
      <c r="BN622" s="393"/>
      <c r="BO622" s="393"/>
      <c r="BP622" s="393"/>
      <c r="BQ622" s="393"/>
      <c r="BR622" s="393"/>
      <c r="BS622" s="393"/>
      <c r="BT622" s="393"/>
      <c r="BU622" s="393"/>
      <c r="BV622" s="393"/>
      <c r="BW622" s="393"/>
      <c r="BX622" s="393"/>
      <c r="BY622" s="393"/>
      <c r="BZ622" s="393"/>
      <c r="CA622" s="393"/>
      <c r="CB622" s="393"/>
      <c r="CC622" s="393"/>
      <c r="CD622" s="393"/>
      <c r="CE622" s="393"/>
      <c r="CF622" s="393"/>
      <c r="CG622" s="393"/>
      <c r="CH622" s="393"/>
      <c r="CI622" s="393"/>
      <c r="CJ622" s="393"/>
      <c r="CK622" s="393"/>
      <c r="CL622" s="393"/>
      <c r="CM622" s="393"/>
      <c r="CN622" s="393"/>
      <c r="CO622" s="393"/>
      <c r="CP622" s="393"/>
      <c r="CQ622" s="393"/>
      <c r="CR622" s="393"/>
      <c r="CS622" s="393"/>
      <c r="CT622" s="393"/>
      <c r="CU622" s="393"/>
      <c r="CV622" s="393"/>
      <c r="CW622" s="393"/>
      <c r="CX622" s="393"/>
      <c r="CY622" s="393"/>
      <c r="CZ622" s="393"/>
    </row>
    <row r="623" s="397" customFormat="true" ht="25.15" customHeight="true" x14ac:dyDescent="0.2">
      <c r="C623" s="1154"/>
      <c r="D623" s="1155"/>
      <c r="E623" s="670"/>
      <c r="F623" s="670"/>
      <c r="G623" s="670"/>
      <c r="H623" s="1154"/>
      <c r="I623" s="1155"/>
      <c r="J623" s="670"/>
      <c r="K623" s="670"/>
      <c r="L623" s="670"/>
      <c r="M623" s="1154"/>
      <c r="N623" s="1155"/>
      <c r="O623" s="670"/>
      <c r="P623" s="670"/>
      <c r="Q623" s="670"/>
      <c r="W623" s="390"/>
      <c r="X623" s="390"/>
      <c r="Y623" s="390"/>
      <c r="Z623" s="390"/>
      <c r="AA623" s="390"/>
      <c r="AB623" s="390"/>
      <c r="AC623" s="390"/>
      <c r="AD623" s="390"/>
      <c r="AE623" s="390"/>
      <c r="AF623" s="390"/>
      <c r="AG623" s="390"/>
      <c r="AH623" s="390"/>
      <c r="AI623" s="390"/>
      <c r="AJ623" s="390"/>
      <c r="AK623" s="390"/>
      <c r="AL623" s="390"/>
      <c r="AM623" s="390"/>
      <c r="AN623" s="390"/>
      <c r="AO623" s="390"/>
      <c r="AP623" s="390"/>
      <c r="AQ623" s="390"/>
      <c r="AR623" s="390"/>
      <c r="AS623" s="390"/>
      <c r="AT623" s="390"/>
      <c r="AU623" s="390"/>
      <c r="AV623" s="390"/>
      <c r="AW623" s="390"/>
      <c r="AX623" s="390"/>
      <c r="AY623" s="390"/>
      <c r="AZ623" s="390"/>
      <c r="BA623" s="393"/>
      <c r="BB623" s="470"/>
      <c r="BC623" s="393"/>
      <c r="BD623" s="393"/>
      <c r="BE623" s="393"/>
      <c r="BF623" s="393"/>
      <c r="BG623" s="393"/>
      <c r="BH623" s="393"/>
      <c r="BI623" s="393"/>
      <c r="BJ623" s="393"/>
      <c r="BK623" s="393"/>
      <c r="BL623" s="393"/>
      <c r="BM623" s="393"/>
      <c r="BN623" s="393"/>
      <c r="BO623" s="393"/>
      <c r="BP623" s="393"/>
      <c r="BQ623" s="393"/>
      <c r="BR623" s="393"/>
      <c r="BS623" s="393"/>
      <c r="BT623" s="393"/>
      <c r="BU623" s="393"/>
      <c r="BV623" s="393"/>
      <c r="BW623" s="393"/>
      <c r="BX623" s="393"/>
      <c r="BY623" s="393"/>
      <c r="BZ623" s="393"/>
      <c r="CA623" s="393"/>
      <c r="CB623" s="393"/>
      <c r="CC623" s="393"/>
      <c r="CD623" s="393"/>
      <c r="CE623" s="393"/>
      <c r="CF623" s="393"/>
      <c r="CG623" s="393"/>
      <c r="CH623" s="393"/>
      <c r="CI623" s="393"/>
      <c r="CJ623" s="393"/>
      <c r="CK623" s="393"/>
      <c r="CL623" s="393"/>
      <c r="CM623" s="393"/>
      <c r="CN623" s="393"/>
      <c r="CO623" s="393"/>
      <c r="CP623" s="393"/>
      <c r="CQ623" s="393"/>
      <c r="CR623" s="393"/>
      <c r="CS623" s="393"/>
      <c r="CT623" s="393"/>
      <c r="CU623" s="393"/>
      <c r="CV623" s="393"/>
      <c r="CW623" s="393"/>
      <c r="CX623" s="393"/>
      <c r="CY623" s="393"/>
      <c r="CZ623" s="393"/>
    </row>
    <row r="624" s="397" customFormat="true" ht="25.15" customHeight="true" x14ac:dyDescent="0.2">
      <c r="C624" s="1154"/>
      <c r="D624" s="1155"/>
      <c r="E624" s="670"/>
      <c r="F624" s="670"/>
      <c r="G624" s="670"/>
      <c r="H624" s="1154"/>
      <c r="I624" s="1155"/>
      <c r="J624" s="670"/>
      <c r="K624" s="670"/>
      <c r="L624" s="670"/>
      <c r="M624" s="1154"/>
      <c r="N624" s="1155"/>
      <c r="O624" s="670"/>
      <c r="P624" s="670"/>
      <c r="Q624" s="670"/>
      <c r="W624" s="390"/>
      <c r="X624" s="390"/>
      <c r="Y624" s="390"/>
      <c r="Z624" s="390"/>
      <c r="AA624" s="390"/>
      <c r="AB624" s="390"/>
      <c r="AC624" s="390"/>
      <c r="AD624" s="390"/>
      <c r="AE624" s="390"/>
      <c r="AF624" s="390"/>
      <c r="AG624" s="390"/>
      <c r="AH624" s="390"/>
      <c r="AI624" s="390"/>
      <c r="AJ624" s="390"/>
      <c r="AK624" s="390"/>
      <c r="AL624" s="390"/>
      <c r="AM624" s="390"/>
      <c r="AN624" s="390"/>
      <c r="AO624" s="390"/>
      <c r="AP624" s="390"/>
      <c r="AQ624" s="390"/>
      <c r="AR624" s="390"/>
      <c r="AS624" s="390"/>
      <c r="AT624" s="390"/>
      <c r="AU624" s="390"/>
      <c r="AV624" s="390"/>
      <c r="AW624" s="390"/>
      <c r="AX624" s="390"/>
      <c r="AY624" s="390"/>
      <c r="AZ624" s="390"/>
      <c r="BA624" s="393"/>
      <c r="BB624" s="470"/>
      <c r="BC624" s="393"/>
      <c r="BD624" s="393"/>
      <c r="BE624" s="393"/>
      <c r="BF624" s="393"/>
      <c r="BG624" s="393"/>
      <c r="BH624" s="393"/>
      <c r="BI624" s="393"/>
      <c r="BJ624" s="393"/>
      <c r="BK624" s="393"/>
      <c r="BL624" s="393"/>
      <c r="BM624" s="393"/>
      <c r="BN624" s="393"/>
      <c r="BO624" s="393"/>
      <c r="BP624" s="393"/>
      <c r="BQ624" s="393"/>
      <c r="BR624" s="393"/>
      <c r="BS624" s="393"/>
      <c r="BT624" s="393"/>
      <c r="BU624" s="393"/>
      <c r="BV624" s="393"/>
      <c r="BW624" s="393"/>
      <c r="BX624" s="393"/>
      <c r="BY624" s="393"/>
      <c r="BZ624" s="393"/>
      <c r="CA624" s="393"/>
      <c r="CB624" s="393"/>
      <c r="CC624" s="393"/>
      <c r="CD624" s="393"/>
      <c r="CE624" s="393"/>
      <c r="CF624" s="393"/>
      <c r="CG624" s="393"/>
      <c r="CH624" s="393"/>
      <c r="CI624" s="393"/>
      <c r="CJ624" s="393"/>
      <c r="CK624" s="393"/>
      <c r="CL624" s="393"/>
      <c r="CM624" s="393"/>
      <c r="CN624" s="393"/>
      <c r="CO624" s="393"/>
      <c r="CP624" s="393"/>
      <c r="CQ624" s="393"/>
      <c r="CR624" s="393"/>
      <c r="CS624" s="393"/>
      <c r="CT624" s="393"/>
      <c r="CU624" s="393"/>
      <c r="CV624" s="393"/>
      <c r="CW624" s="393"/>
      <c r="CX624" s="393"/>
      <c r="CY624" s="393"/>
      <c r="CZ624" s="393"/>
    </row>
    <row r="625" s="397" customFormat="true" ht="25.15" customHeight="true" x14ac:dyDescent="0.2">
      <c r="C625" s="1154"/>
      <c r="D625" s="1155"/>
      <c r="E625" s="670"/>
      <c r="F625" s="670"/>
      <c r="G625" s="670"/>
      <c r="H625" s="1154"/>
      <c r="I625" s="1155"/>
      <c r="J625" s="670"/>
      <c r="K625" s="670"/>
      <c r="L625" s="670"/>
      <c r="M625" s="1154"/>
      <c r="N625" s="1155"/>
      <c r="O625" s="670"/>
      <c r="P625" s="670"/>
      <c r="Q625" s="670"/>
      <c r="W625" s="390"/>
      <c r="X625" s="390"/>
      <c r="Y625" s="390"/>
      <c r="Z625" s="390"/>
      <c r="AA625" s="390"/>
      <c r="AB625" s="390"/>
      <c r="AC625" s="390"/>
      <c r="AD625" s="390"/>
      <c r="AE625" s="390"/>
      <c r="AF625" s="390"/>
      <c r="AG625" s="390"/>
      <c r="AH625" s="390"/>
      <c r="AI625" s="390"/>
      <c r="AJ625" s="390"/>
      <c r="AK625" s="390"/>
      <c r="AL625" s="390"/>
      <c r="AM625" s="390"/>
      <c r="AN625" s="390"/>
      <c r="AO625" s="390"/>
      <c r="AP625" s="390"/>
      <c r="AQ625" s="390"/>
      <c r="AR625" s="390"/>
      <c r="AS625" s="390"/>
      <c r="AT625" s="390"/>
      <c r="AU625" s="390"/>
      <c r="AV625" s="390"/>
      <c r="AW625" s="390"/>
      <c r="AX625" s="390"/>
      <c r="AY625" s="390"/>
      <c r="AZ625" s="390"/>
      <c r="BA625" s="393"/>
      <c r="BB625" s="470"/>
      <c r="BC625" s="393"/>
      <c r="BD625" s="393"/>
      <c r="BE625" s="393"/>
      <c r="BF625" s="393"/>
      <c r="BG625" s="393"/>
      <c r="BH625" s="393"/>
      <c r="BI625" s="393"/>
      <c r="BJ625" s="393"/>
      <c r="BK625" s="393"/>
      <c r="BL625" s="393"/>
      <c r="BM625" s="393"/>
      <c r="BN625" s="393"/>
      <c r="BO625" s="393"/>
      <c r="BP625" s="393"/>
      <c r="BQ625" s="393"/>
      <c r="BR625" s="393"/>
      <c r="BS625" s="393"/>
      <c r="BT625" s="393"/>
      <c r="BU625" s="393"/>
      <c r="BV625" s="393"/>
      <c r="BW625" s="393"/>
      <c r="BX625" s="393"/>
      <c r="BY625" s="393"/>
      <c r="BZ625" s="393"/>
      <c r="CA625" s="393"/>
      <c r="CB625" s="393"/>
      <c r="CC625" s="393"/>
      <c r="CD625" s="393"/>
      <c r="CE625" s="393"/>
      <c r="CF625" s="393"/>
      <c r="CG625" s="393"/>
      <c r="CH625" s="393"/>
      <c r="CI625" s="393"/>
      <c r="CJ625" s="393"/>
      <c r="CK625" s="393"/>
      <c r="CL625" s="393"/>
      <c r="CM625" s="393"/>
      <c r="CN625" s="393"/>
      <c r="CO625" s="393"/>
      <c r="CP625" s="393"/>
      <c r="CQ625" s="393"/>
      <c r="CR625" s="393"/>
      <c r="CS625" s="393"/>
      <c r="CT625" s="393"/>
      <c r="CU625" s="393"/>
      <c r="CV625" s="393"/>
      <c r="CW625" s="393"/>
      <c r="CX625" s="393"/>
      <c r="CY625" s="393"/>
      <c r="CZ625" s="393"/>
    </row>
    <row r="626" s="397" customFormat="true" ht="25.15" customHeight="true" x14ac:dyDescent="0.2">
      <c r="C626" s="1154"/>
      <c r="D626" s="1155"/>
      <c r="E626" s="670"/>
      <c r="F626" s="670"/>
      <c r="G626" s="670"/>
      <c r="H626" s="1154"/>
      <c r="I626" s="1155"/>
      <c r="J626" s="670"/>
      <c r="K626" s="670"/>
      <c r="L626" s="670"/>
      <c r="M626" s="1154"/>
      <c r="N626" s="1155"/>
      <c r="O626" s="670"/>
      <c r="P626" s="670"/>
      <c r="Q626" s="670"/>
      <c r="W626" s="390"/>
      <c r="X626" s="390"/>
      <c r="Y626" s="390"/>
      <c r="Z626" s="390"/>
      <c r="AA626" s="390"/>
      <c r="AB626" s="390"/>
      <c r="AC626" s="390"/>
      <c r="AD626" s="390"/>
      <c r="AE626" s="390"/>
      <c r="AF626" s="390"/>
      <c r="AG626" s="390"/>
      <c r="AH626" s="390"/>
      <c r="AI626" s="390"/>
      <c r="AJ626" s="390"/>
      <c r="AK626" s="390"/>
      <c r="AL626" s="390"/>
      <c r="AM626" s="390"/>
      <c r="AN626" s="390"/>
      <c r="AO626" s="390"/>
      <c r="AP626" s="390"/>
      <c r="AQ626" s="390"/>
      <c r="AR626" s="390"/>
      <c r="AS626" s="390"/>
      <c r="AT626" s="390"/>
      <c r="AU626" s="390"/>
      <c r="AV626" s="390"/>
      <c r="AW626" s="390"/>
      <c r="AX626" s="390"/>
      <c r="AY626" s="390"/>
      <c r="AZ626" s="390"/>
      <c r="BA626" s="393"/>
      <c r="BB626" s="470"/>
      <c r="BC626" s="393"/>
      <c r="BD626" s="393"/>
      <c r="BE626" s="393"/>
      <c r="BF626" s="393"/>
      <c r="BG626" s="393"/>
      <c r="BH626" s="393"/>
      <c r="BI626" s="393"/>
      <c r="BJ626" s="393"/>
      <c r="BK626" s="393"/>
      <c r="BL626" s="393"/>
      <c r="BM626" s="393"/>
      <c r="BN626" s="393"/>
      <c r="BO626" s="393"/>
      <c r="BP626" s="393"/>
      <c r="BQ626" s="393"/>
      <c r="BR626" s="393"/>
      <c r="BS626" s="393"/>
      <c r="BT626" s="393"/>
      <c r="BU626" s="393"/>
      <c r="BV626" s="393"/>
      <c r="BW626" s="393"/>
      <c r="BX626" s="393"/>
      <c r="BY626" s="393"/>
      <c r="BZ626" s="393"/>
      <c r="CA626" s="393"/>
      <c r="CB626" s="393"/>
      <c r="CC626" s="393"/>
      <c r="CD626" s="393"/>
      <c r="CE626" s="393"/>
      <c r="CF626" s="393"/>
      <c r="CG626" s="393"/>
      <c r="CH626" s="393"/>
      <c r="CI626" s="393"/>
      <c r="CJ626" s="393"/>
      <c r="CK626" s="393"/>
      <c r="CL626" s="393"/>
      <c r="CM626" s="393"/>
      <c r="CN626" s="393"/>
      <c r="CO626" s="393"/>
      <c r="CP626" s="393"/>
      <c r="CQ626" s="393"/>
      <c r="CR626" s="393"/>
      <c r="CS626" s="393"/>
      <c r="CT626" s="393"/>
      <c r="CU626" s="393"/>
      <c r="CV626" s="393"/>
      <c r="CW626" s="393"/>
      <c r="CX626" s="393"/>
      <c r="CY626" s="393"/>
      <c r="CZ626" s="393"/>
    </row>
    <row r="627" s="397" customFormat="true" ht="25.15" customHeight="true" x14ac:dyDescent="0.2">
      <c r="C627" s="1154"/>
      <c r="D627" s="1155"/>
      <c r="E627" s="670"/>
      <c r="F627" s="670"/>
      <c r="G627" s="670"/>
      <c r="H627" s="1154"/>
      <c r="I627" s="1155"/>
      <c r="J627" s="670"/>
      <c r="K627" s="670"/>
      <c r="L627" s="670"/>
      <c r="M627" s="1154"/>
      <c r="N627" s="1155"/>
      <c r="O627" s="670"/>
      <c r="P627" s="670"/>
      <c r="Q627" s="670"/>
      <c r="W627" s="390"/>
      <c r="X627" s="390"/>
      <c r="Y627" s="390"/>
      <c r="Z627" s="390"/>
      <c r="AA627" s="390"/>
      <c r="AB627" s="390"/>
      <c r="AC627" s="390"/>
      <c r="AD627" s="390"/>
      <c r="AE627" s="390"/>
      <c r="AF627" s="390"/>
      <c r="AG627" s="390"/>
      <c r="AH627" s="390"/>
      <c r="AI627" s="390"/>
      <c r="AJ627" s="390"/>
      <c r="AK627" s="390"/>
      <c r="AL627" s="390"/>
      <c r="AM627" s="390"/>
      <c r="AN627" s="390"/>
      <c r="AO627" s="390"/>
      <c r="AP627" s="390"/>
      <c r="AQ627" s="390"/>
      <c r="AR627" s="390"/>
      <c r="AS627" s="390"/>
      <c r="AT627" s="390"/>
      <c r="AU627" s="390"/>
      <c r="AV627" s="390"/>
      <c r="AW627" s="390"/>
      <c r="AX627" s="390"/>
      <c r="AY627" s="390"/>
      <c r="AZ627" s="390"/>
      <c r="BA627" s="393"/>
      <c r="BB627" s="470"/>
      <c r="BC627" s="393"/>
      <c r="BD627" s="393"/>
      <c r="BE627" s="393"/>
      <c r="BF627" s="393"/>
      <c r="BG627" s="393"/>
      <c r="BH627" s="393"/>
      <c r="BI627" s="393"/>
      <c r="BJ627" s="393"/>
      <c r="BK627" s="393"/>
      <c r="BL627" s="393"/>
      <c r="BM627" s="393"/>
      <c r="BN627" s="393"/>
      <c r="BO627" s="393"/>
      <c r="BP627" s="393"/>
      <c r="BQ627" s="393"/>
      <c r="BR627" s="393"/>
      <c r="BS627" s="393"/>
      <c r="BT627" s="393"/>
      <c r="BU627" s="393"/>
      <c r="BV627" s="393"/>
      <c r="BW627" s="393"/>
      <c r="BX627" s="393"/>
      <c r="BY627" s="393"/>
      <c r="BZ627" s="393"/>
      <c r="CA627" s="393"/>
      <c r="CB627" s="393"/>
      <c r="CC627" s="393"/>
      <c r="CD627" s="393"/>
      <c r="CE627" s="393"/>
      <c r="CF627" s="393"/>
      <c r="CG627" s="393"/>
      <c r="CH627" s="393"/>
      <c r="CI627" s="393"/>
      <c r="CJ627" s="393"/>
      <c r="CK627" s="393"/>
      <c r="CL627" s="393"/>
      <c r="CM627" s="393"/>
      <c r="CN627" s="393"/>
      <c r="CO627" s="393"/>
      <c r="CP627" s="393"/>
      <c r="CQ627" s="393"/>
      <c r="CR627" s="393"/>
      <c r="CS627" s="393"/>
      <c r="CT627" s="393"/>
      <c r="CU627" s="393"/>
      <c r="CV627" s="393"/>
      <c r="CW627" s="393"/>
      <c r="CX627" s="393"/>
      <c r="CY627" s="393"/>
      <c r="CZ627" s="393"/>
    </row>
    <row r="628" s="397" customFormat="true" ht="25.15" customHeight="true" x14ac:dyDescent="0.2">
      <c r="C628" s="1154"/>
      <c r="D628" s="1155"/>
      <c r="E628" s="670"/>
      <c r="F628" s="670"/>
      <c r="G628" s="670"/>
      <c r="H628" s="1154"/>
      <c r="I628" s="1155"/>
      <c r="J628" s="670"/>
      <c r="K628" s="670"/>
      <c r="L628" s="670"/>
      <c r="M628" s="1154"/>
      <c r="N628" s="1155"/>
      <c r="O628" s="670"/>
      <c r="P628" s="670"/>
      <c r="Q628" s="670"/>
      <c r="W628" s="390"/>
      <c r="X628" s="390"/>
      <c r="Y628" s="390"/>
      <c r="Z628" s="390"/>
      <c r="AA628" s="390"/>
      <c r="AB628" s="390"/>
      <c r="AC628" s="390"/>
      <c r="AD628" s="390"/>
      <c r="AE628" s="390"/>
      <c r="AF628" s="390"/>
      <c r="AG628" s="390"/>
      <c r="AH628" s="390"/>
      <c r="AI628" s="390"/>
      <c r="AJ628" s="390"/>
      <c r="AK628" s="390"/>
      <c r="AL628" s="390"/>
      <c r="AM628" s="390"/>
      <c r="AN628" s="390"/>
      <c r="AO628" s="390"/>
      <c r="AP628" s="390"/>
      <c r="AQ628" s="390"/>
      <c r="AR628" s="390"/>
      <c r="AS628" s="390"/>
      <c r="AT628" s="390"/>
      <c r="AU628" s="390"/>
      <c r="AV628" s="390"/>
      <c r="AW628" s="390"/>
      <c r="AX628" s="390"/>
      <c r="AY628" s="390"/>
      <c r="AZ628" s="390"/>
      <c r="BA628" s="393"/>
      <c r="BB628" s="470"/>
      <c r="BC628" s="393"/>
      <c r="BD628" s="393"/>
      <c r="BE628" s="393"/>
      <c r="BF628" s="393"/>
      <c r="BG628" s="393"/>
      <c r="BH628" s="393"/>
      <c r="BI628" s="393"/>
      <c r="BJ628" s="393"/>
      <c r="BK628" s="393"/>
      <c r="BL628" s="393"/>
      <c r="BM628" s="393"/>
      <c r="BN628" s="393"/>
      <c r="BO628" s="393"/>
      <c r="BP628" s="393"/>
      <c r="BQ628" s="393"/>
      <c r="BR628" s="393"/>
      <c r="BS628" s="393"/>
      <c r="BT628" s="393"/>
      <c r="BU628" s="393"/>
      <c r="BV628" s="393"/>
      <c r="BW628" s="393"/>
      <c r="BX628" s="393"/>
      <c r="BY628" s="393"/>
      <c r="BZ628" s="393"/>
      <c r="CA628" s="393"/>
      <c r="CB628" s="393"/>
      <c r="CC628" s="393"/>
      <c r="CD628" s="393"/>
      <c r="CE628" s="393"/>
      <c r="CF628" s="393"/>
      <c r="CG628" s="393"/>
      <c r="CH628" s="393"/>
      <c r="CI628" s="393"/>
      <c r="CJ628" s="393"/>
      <c r="CK628" s="393"/>
      <c r="CL628" s="393"/>
      <c r="CM628" s="393"/>
      <c r="CN628" s="393"/>
      <c r="CO628" s="393"/>
      <c r="CP628" s="393"/>
      <c r="CQ628" s="393"/>
      <c r="CR628" s="393"/>
      <c r="CS628" s="393"/>
      <c r="CT628" s="393"/>
      <c r="CU628" s="393"/>
      <c r="CV628" s="393"/>
      <c r="CW628" s="393"/>
      <c r="CX628" s="393"/>
      <c r="CY628" s="393"/>
      <c r="CZ628" s="393"/>
    </row>
    <row r="629" s="397" customFormat="true" ht="25.15" customHeight="true" x14ac:dyDescent="0.2">
      <c r="C629" s="1154"/>
      <c r="D629" s="1155"/>
      <c r="E629" s="670"/>
      <c r="F629" s="670"/>
      <c r="G629" s="670"/>
      <c r="H629" s="1154"/>
      <c r="I629" s="1155"/>
      <c r="J629" s="670"/>
      <c r="K629" s="670"/>
      <c r="L629" s="670"/>
      <c r="M629" s="1154"/>
      <c r="N629" s="1155"/>
      <c r="O629" s="670"/>
      <c r="P629" s="670"/>
      <c r="Q629" s="670"/>
      <c r="W629" s="390"/>
      <c r="X629" s="390"/>
      <c r="Y629" s="390"/>
      <c r="Z629" s="390"/>
      <c r="AA629" s="390"/>
      <c r="AB629" s="390"/>
      <c r="AC629" s="390"/>
      <c r="AD629" s="390"/>
      <c r="AE629" s="390"/>
      <c r="AF629" s="390"/>
      <c r="AG629" s="390"/>
      <c r="AH629" s="390"/>
      <c r="AI629" s="390"/>
      <c r="AJ629" s="390"/>
      <c r="AK629" s="390"/>
      <c r="AL629" s="390"/>
      <c r="AM629" s="390"/>
      <c r="AN629" s="390"/>
      <c r="AO629" s="390"/>
      <c r="AP629" s="390"/>
      <c r="AQ629" s="390"/>
      <c r="AR629" s="390"/>
      <c r="AS629" s="390"/>
      <c r="AT629" s="390"/>
      <c r="AU629" s="390"/>
      <c r="AV629" s="390"/>
      <c r="AW629" s="390"/>
      <c r="AX629" s="390"/>
      <c r="AY629" s="390"/>
      <c r="AZ629" s="390"/>
      <c r="BA629" s="393"/>
      <c r="BB629" s="470"/>
      <c r="BC629" s="393"/>
      <c r="BD629" s="393"/>
      <c r="BE629" s="393"/>
      <c r="BF629" s="393"/>
      <c r="BG629" s="393"/>
      <c r="BH629" s="393"/>
      <c r="BI629" s="393"/>
      <c r="BJ629" s="393"/>
      <c r="BK629" s="393"/>
      <c r="BL629" s="393"/>
      <c r="BM629" s="393"/>
      <c r="BN629" s="393"/>
      <c r="BO629" s="393"/>
      <c r="BP629" s="393"/>
      <c r="BQ629" s="393"/>
      <c r="BR629" s="393"/>
      <c r="BS629" s="393"/>
      <c r="BT629" s="393"/>
      <c r="BU629" s="393"/>
      <c r="BV629" s="393"/>
      <c r="BW629" s="393"/>
      <c r="BX629" s="393"/>
      <c r="BY629" s="393"/>
      <c r="BZ629" s="393"/>
      <c r="CA629" s="393"/>
      <c r="CB629" s="393"/>
      <c r="CC629" s="393"/>
      <c r="CD629" s="393"/>
      <c r="CE629" s="393"/>
      <c r="CF629" s="393"/>
      <c r="CG629" s="393"/>
      <c r="CH629" s="393"/>
      <c r="CI629" s="393"/>
      <c r="CJ629" s="393"/>
      <c r="CK629" s="393"/>
      <c r="CL629" s="393"/>
      <c r="CM629" s="393"/>
      <c r="CN629" s="393"/>
      <c r="CO629" s="393"/>
      <c r="CP629" s="393"/>
      <c r="CQ629" s="393"/>
      <c r="CR629" s="393"/>
      <c r="CS629" s="393"/>
      <c r="CT629" s="393"/>
      <c r="CU629" s="393"/>
      <c r="CV629" s="393"/>
      <c r="CW629" s="393"/>
      <c r="CX629" s="393"/>
      <c r="CY629" s="393"/>
      <c r="CZ629" s="393"/>
    </row>
    <row r="630" s="397" customFormat="true" ht="25.15" customHeight="true" x14ac:dyDescent="0.2">
      <c r="C630" s="1154"/>
      <c r="D630" s="1155"/>
      <c r="E630" s="670"/>
      <c r="F630" s="670"/>
      <c r="G630" s="670"/>
      <c r="H630" s="1154"/>
      <c r="I630" s="1155"/>
      <c r="J630" s="670"/>
      <c r="K630" s="670"/>
      <c r="L630" s="670"/>
      <c r="M630" s="1154"/>
      <c r="N630" s="1155"/>
      <c r="O630" s="670"/>
      <c r="P630" s="670"/>
      <c r="Q630" s="670"/>
      <c r="W630" s="390"/>
      <c r="X630" s="390"/>
      <c r="Y630" s="390"/>
      <c r="Z630" s="390"/>
      <c r="AA630" s="390"/>
      <c r="AB630" s="390"/>
      <c r="AC630" s="390"/>
      <c r="AD630" s="390"/>
      <c r="AE630" s="390"/>
      <c r="AF630" s="390"/>
      <c r="AG630" s="390"/>
      <c r="AH630" s="390"/>
      <c r="AI630" s="390"/>
      <c r="AJ630" s="390"/>
      <c r="AK630" s="390"/>
      <c r="AL630" s="390"/>
      <c r="AM630" s="390"/>
      <c r="AN630" s="390"/>
      <c r="AO630" s="390"/>
      <c r="AP630" s="390"/>
      <c r="AQ630" s="390"/>
      <c r="AR630" s="390"/>
      <c r="AS630" s="390"/>
      <c r="AT630" s="390"/>
      <c r="AU630" s="390"/>
      <c r="AV630" s="390"/>
      <c r="AW630" s="390"/>
      <c r="AX630" s="390"/>
      <c r="AY630" s="390"/>
      <c r="AZ630" s="390"/>
      <c r="BA630" s="393"/>
      <c r="BB630" s="470"/>
      <c r="BC630" s="393"/>
      <c r="BD630" s="393"/>
      <c r="BE630" s="393"/>
      <c r="BF630" s="393"/>
      <c r="BG630" s="393"/>
      <c r="BH630" s="393"/>
      <c r="BI630" s="393"/>
      <c r="BJ630" s="393"/>
      <c r="BK630" s="393"/>
      <c r="BL630" s="393"/>
      <c r="BM630" s="393"/>
      <c r="BN630" s="393"/>
      <c r="BO630" s="393"/>
      <c r="BP630" s="393"/>
      <c r="BQ630" s="393"/>
      <c r="BR630" s="393"/>
      <c r="BS630" s="393"/>
      <c r="BT630" s="393"/>
      <c r="BU630" s="393"/>
      <c r="BV630" s="393"/>
      <c r="BW630" s="393"/>
      <c r="BX630" s="393"/>
      <c r="BY630" s="393"/>
      <c r="BZ630" s="393"/>
      <c r="CA630" s="393"/>
      <c r="CB630" s="393"/>
      <c r="CC630" s="393"/>
      <c r="CD630" s="393"/>
      <c r="CE630" s="393"/>
      <c r="CF630" s="393"/>
      <c r="CG630" s="393"/>
      <c r="CH630" s="393"/>
      <c r="CI630" s="393"/>
      <c r="CJ630" s="393"/>
      <c r="CK630" s="393"/>
      <c r="CL630" s="393"/>
      <c r="CM630" s="393"/>
      <c r="CN630" s="393"/>
      <c r="CO630" s="393"/>
      <c r="CP630" s="393"/>
      <c r="CQ630" s="393"/>
      <c r="CR630" s="393"/>
      <c r="CS630" s="393"/>
      <c r="CT630" s="393"/>
      <c r="CU630" s="393"/>
      <c r="CV630" s="393"/>
      <c r="CW630" s="393"/>
      <c r="CX630" s="393"/>
      <c r="CY630" s="393"/>
      <c r="CZ630" s="393"/>
    </row>
    <row r="631" s="397" customFormat="true" ht="25.15" customHeight="true" x14ac:dyDescent="0.2">
      <c r="C631" s="1154"/>
      <c r="D631" s="1155"/>
      <c r="E631" s="670"/>
      <c r="F631" s="670"/>
      <c r="G631" s="670"/>
      <c r="H631" s="1154"/>
      <c r="I631" s="1155"/>
      <c r="J631" s="670"/>
      <c r="K631" s="670"/>
      <c r="L631" s="670"/>
      <c r="M631" s="1154"/>
      <c r="N631" s="1155"/>
      <c r="O631" s="670"/>
      <c r="P631" s="670"/>
      <c r="Q631" s="670"/>
      <c r="W631" s="390"/>
      <c r="X631" s="390"/>
      <c r="Y631" s="390"/>
      <c r="Z631" s="390"/>
      <c r="AA631" s="390"/>
      <c r="AB631" s="390"/>
      <c r="AC631" s="390"/>
      <c r="AD631" s="390"/>
      <c r="AE631" s="390"/>
      <c r="AF631" s="390"/>
      <c r="AG631" s="390"/>
      <c r="AH631" s="390"/>
      <c r="AI631" s="390"/>
      <c r="AJ631" s="390"/>
      <c r="AK631" s="390"/>
      <c r="AL631" s="390"/>
      <c r="AM631" s="390"/>
      <c r="AN631" s="390"/>
      <c r="AO631" s="390"/>
      <c r="AP631" s="390"/>
      <c r="AQ631" s="390"/>
      <c r="AR631" s="390"/>
      <c r="AS631" s="390"/>
      <c r="AT631" s="390"/>
      <c r="AU631" s="390"/>
      <c r="AV631" s="390"/>
      <c r="AW631" s="390"/>
      <c r="AX631" s="390"/>
      <c r="AY631" s="390"/>
      <c r="AZ631" s="390"/>
      <c r="BA631" s="393"/>
      <c r="BB631" s="470"/>
      <c r="BC631" s="393"/>
      <c r="BD631" s="393"/>
      <c r="BE631" s="393"/>
      <c r="BF631" s="393"/>
      <c r="BG631" s="393"/>
      <c r="BH631" s="393"/>
      <c r="BI631" s="393"/>
      <c r="BJ631" s="393"/>
      <c r="BK631" s="393"/>
      <c r="BL631" s="393"/>
      <c r="BM631" s="393"/>
      <c r="BN631" s="393"/>
      <c r="BO631" s="393"/>
      <c r="BP631" s="393"/>
      <c r="BQ631" s="393"/>
      <c r="BR631" s="393"/>
      <c r="BS631" s="393"/>
      <c r="BT631" s="393"/>
      <c r="BU631" s="393"/>
      <c r="BV631" s="393"/>
      <c r="BW631" s="393"/>
      <c r="BX631" s="393"/>
      <c r="BY631" s="393"/>
      <c r="BZ631" s="393"/>
      <c r="CA631" s="393"/>
      <c r="CB631" s="393"/>
      <c r="CC631" s="393"/>
      <c r="CD631" s="393"/>
      <c r="CE631" s="393"/>
      <c r="CF631" s="393"/>
      <c r="CG631" s="393"/>
      <c r="CH631" s="393"/>
      <c r="CI631" s="393"/>
      <c r="CJ631" s="393"/>
      <c r="CK631" s="393"/>
      <c r="CL631" s="393"/>
      <c r="CM631" s="393"/>
      <c r="CN631" s="393"/>
      <c r="CO631" s="393"/>
      <c r="CP631" s="393"/>
      <c r="CQ631" s="393"/>
      <c r="CR631" s="393"/>
      <c r="CS631" s="393"/>
      <c r="CT631" s="393"/>
      <c r="CU631" s="393"/>
      <c r="CV631" s="393"/>
      <c r="CW631" s="393"/>
      <c r="CX631" s="393"/>
      <c r="CY631" s="393"/>
      <c r="CZ631" s="393"/>
    </row>
    <row r="632" s="397" customFormat="true" ht="25.15" customHeight="true" x14ac:dyDescent="0.2">
      <c r="C632" s="1154"/>
      <c r="D632" s="1155"/>
      <c r="E632" s="670"/>
      <c r="F632" s="670"/>
      <c r="G632" s="670"/>
      <c r="H632" s="1154"/>
      <c r="I632" s="1155"/>
      <c r="J632" s="670"/>
      <c r="K632" s="670"/>
      <c r="L632" s="670"/>
      <c r="M632" s="1154"/>
      <c r="N632" s="1155"/>
      <c r="O632" s="670"/>
      <c r="P632" s="670"/>
      <c r="Q632" s="670"/>
      <c r="W632" s="390"/>
      <c r="X632" s="390"/>
      <c r="Y632" s="390"/>
      <c r="Z632" s="390"/>
      <c r="AA632" s="390"/>
      <c r="AB632" s="390"/>
      <c r="AC632" s="390"/>
      <c r="AD632" s="390"/>
      <c r="AE632" s="390"/>
      <c r="AF632" s="390"/>
      <c r="AG632" s="390"/>
      <c r="AH632" s="390"/>
      <c r="AI632" s="390"/>
      <c r="AJ632" s="390"/>
      <c r="AK632" s="390"/>
      <c r="AL632" s="390"/>
      <c r="AM632" s="390"/>
      <c r="AN632" s="390"/>
      <c r="AO632" s="390"/>
      <c r="AP632" s="390"/>
      <c r="AQ632" s="390"/>
      <c r="AR632" s="390"/>
      <c r="AS632" s="390"/>
      <c r="AT632" s="390"/>
      <c r="AU632" s="390"/>
      <c r="AV632" s="390"/>
      <c r="AW632" s="390"/>
      <c r="AX632" s="390"/>
      <c r="AY632" s="390"/>
      <c r="AZ632" s="390"/>
      <c r="BA632" s="393"/>
      <c r="BB632" s="470"/>
      <c r="BC632" s="393"/>
      <c r="BD632" s="393"/>
      <c r="BE632" s="393"/>
      <c r="BF632" s="393"/>
      <c r="BG632" s="393"/>
      <c r="BH632" s="393"/>
      <c r="BI632" s="393"/>
      <c r="BJ632" s="393"/>
      <c r="BK632" s="393"/>
      <c r="BL632" s="393"/>
      <c r="BM632" s="393"/>
      <c r="BN632" s="393"/>
      <c r="BO632" s="393"/>
      <c r="BP632" s="393"/>
      <c r="BQ632" s="393"/>
      <c r="BR632" s="393"/>
      <c r="BS632" s="393"/>
      <c r="BT632" s="393"/>
      <c r="BU632" s="393"/>
      <c r="BV632" s="393"/>
      <c r="BW632" s="393"/>
      <c r="BX632" s="393"/>
      <c r="BY632" s="393"/>
      <c r="BZ632" s="393"/>
      <c r="CA632" s="393"/>
      <c r="CB632" s="393"/>
      <c r="CC632" s="393"/>
      <c r="CD632" s="393"/>
      <c r="CE632" s="393"/>
      <c r="CF632" s="393"/>
      <c r="CG632" s="393"/>
      <c r="CH632" s="393"/>
      <c r="CI632" s="393"/>
      <c r="CJ632" s="393"/>
      <c r="CK632" s="393"/>
      <c r="CL632" s="393"/>
      <c r="CM632" s="393"/>
      <c r="CN632" s="393"/>
      <c r="CO632" s="393"/>
      <c r="CP632" s="393"/>
      <c r="CQ632" s="393"/>
      <c r="CR632" s="393"/>
      <c r="CS632" s="393"/>
      <c r="CT632" s="393"/>
      <c r="CU632" s="393"/>
      <c r="CV632" s="393"/>
      <c r="CW632" s="393"/>
      <c r="CX632" s="393"/>
      <c r="CY632" s="393"/>
      <c r="CZ632" s="393"/>
    </row>
    <row r="633" s="397" customFormat="true" ht="25.15" customHeight="true" x14ac:dyDescent="0.2">
      <c r="C633" s="1154"/>
      <c r="D633" s="1155"/>
      <c r="E633" s="670"/>
      <c r="F633" s="670"/>
      <c r="G633" s="670"/>
      <c r="H633" s="1154"/>
      <c r="I633" s="1155"/>
      <c r="J633" s="670"/>
      <c r="K633" s="670"/>
      <c r="L633" s="670"/>
      <c r="M633" s="1154"/>
      <c r="N633" s="1155"/>
      <c r="O633" s="670"/>
      <c r="P633" s="670"/>
      <c r="Q633" s="670"/>
      <c r="W633" s="390"/>
      <c r="X633" s="390"/>
      <c r="Y633" s="390"/>
      <c r="Z633" s="390"/>
      <c r="AA633" s="390"/>
      <c r="AB633" s="390"/>
      <c r="AC633" s="390"/>
      <c r="AD633" s="390"/>
      <c r="AE633" s="390"/>
      <c r="AF633" s="390"/>
      <c r="AG633" s="390"/>
      <c r="AH633" s="390"/>
      <c r="AI633" s="390"/>
      <c r="AJ633" s="390"/>
      <c r="AK633" s="390"/>
      <c r="AL633" s="390"/>
      <c r="AM633" s="390"/>
      <c r="AN633" s="390"/>
      <c r="AO633" s="390"/>
      <c r="AP633" s="390"/>
      <c r="AQ633" s="390"/>
      <c r="AR633" s="390"/>
      <c r="AS633" s="390"/>
      <c r="AT633" s="390"/>
      <c r="AU633" s="390"/>
      <c r="AV633" s="390"/>
      <c r="AW633" s="390"/>
      <c r="AX633" s="390"/>
      <c r="AY633" s="390"/>
      <c r="AZ633" s="390"/>
      <c r="BA633" s="393"/>
      <c r="BB633" s="470"/>
      <c r="BC633" s="393"/>
      <c r="BD633" s="393"/>
      <c r="BE633" s="393"/>
      <c r="BF633" s="393"/>
      <c r="BG633" s="393"/>
      <c r="BH633" s="393"/>
      <c r="BI633" s="393"/>
      <c r="BJ633" s="393"/>
      <c r="BK633" s="393"/>
      <c r="BL633" s="393"/>
      <c r="BM633" s="393"/>
      <c r="BN633" s="393"/>
      <c r="BO633" s="393"/>
      <c r="BP633" s="393"/>
      <c r="BQ633" s="393"/>
      <c r="BR633" s="393"/>
      <c r="BS633" s="393"/>
      <c r="BT633" s="393"/>
      <c r="BU633" s="393"/>
      <c r="BV633" s="393"/>
      <c r="BW633" s="393"/>
      <c r="BX633" s="393"/>
      <c r="BY633" s="393"/>
      <c r="BZ633" s="393"/>
      <c r="CA633" s="393"/>
      <c r="CB633" s="393"/>
      <c r="CC633" s="393"/>
      <c r="CD633" s="393"/>
      <c r="CE633" s="393"/>
      <c r="CF633" s="393"/>
      <c r="CG633" s="393"/>
      <c r="CH633" s="393"/>
      <c r="CI633" s="393"/>
      <c r="CJ633" s="393"/>
      <c r="CK633" s="393"/>
      <c r="CL633" s="393"/>
      <c r="CM633" s="393"/>
      <c r="CN633" s="393"/>
      <c r="CO633" s="393"/>
      <c r="CP633" s="393"/>
      <c r="CQ633" s="393"/>
      <c r="CR633" s="393"/>
      <c r="CS633" s="393"/>
      <c r="CT633" s="393"/>
      <c r="CU633" s="393"/>
      <c r="CV633" s="393"/>
      <c r="CW633" s="393"/>
      <c r="CX633" s="393"/>
      <c r="CY633" s="393"/>
      <c r="CZ633" s="393"/>
    </row>
    <row r="634" s="397" customFormat="true" ht="25.15" customHeight="true" x14ac:dyDescent="0.2">
      <c r="C634" s="1154"/>
      <c r="D634" s="1155"/>
      <c r="E634" s="670"/>
      <c r="F634" s="670"/>
      <c r="G634" s="670"/>
      <c r="H634" s="1154"/>
      <c r="I634" s="1155"/>
      <c r="J634" s="670"/>
      <c r="K634" s="670"/>
      <c r="L634" s="670"/>
      <c r="M634" s="1154"/>
      <c r="N634" s="1155"/>
      <c r="O634" s="670"/>
      <c r="P634" s="670"/>
      <c r="Q634" s="670"/>
      <c r="W634" s="390"/>
      <c r="X634" s="390"/>
      <c r="Y634" s="390"/>
      <c r="Z634" s="390"/>
      <c r="AA634" s="390"/>
      <c r="AB634" s="390"/>
      <c r="AC634" s="390"/>
      <c r="AD634" s="390"/>
      <c r="AE634" s="390"/>
      <c r="AF634" s="390"/>
      <c r="AG634" s="390"/>
      <c r="AH634" s="390"/>
      <c r="AI634" s="390"/>
      <c r="AJ634" s="390"/>
      <c r="AK634" s="390"/>
      <c r="AL634" s="390"/>
      <c r="AM634" s="390"/>
      <c r="AN634" s="390"/>
      <c r="AO634" s="390"/>
      <c r="AP634" s="390"/>
      <c r="AQ634" s="390"/>
      <c r="AR634" s="390"/>
      <c r="AS634" s="390"/>
      <c r="AT634" s="390"/>
      <c r="AU634" s="390"/>
      <c r="AV634" s="390"/>
      <c r="AW634" s="390"/>
      <c r="AX634" s="390"/>
      <c r="AY634" s="390"/>
      <c r="AZ634" s="390"/>
      <c r="BA634" s="393"/>
      <c r="BB634" s="470"/>
      <c r="BC634" s="393"/>
      <c r="BD634" s="393"/>
      <c r="BE634" s="393"/>
      <c r="BF634" s="393"/>
      <c r="BG634" s="393"/>
      <c r="BH634" s="393"/>
      <c r="BI634" s="393"/>
      <c r="BJ634" s="393"/>
      <c r="BK634" s="393"/>
      <c r="BL634" s="393"/>
      <c r="BM634" s="393"/>
      <c r="BN634" s="393"/>
      <c r="BO634" s="393"/>
      <c r="BP634" s="393"/>
      <c r="BQ634" s="393"/>
      <c r="BR634" s="393"/>
      <c r="BS634" s="393"/>
      <c r="BT634" s="393"/>
      <c r="BU634" s="393"/>
      <c r="BV634" s="393"/>
      <c r="BW634" s="393"/>
      <c r="BX634" s="393"/>
      <c r="BY634" s="393"/>
      <c r="BZ634" s="393"/>
      <c r="CA634" s="393"/>
      <c r="CB634" s="393"/>
      <c r="CC634" s="393"/>
      <c r="CD634" s="393"/>
      <c r="CE634" s="393"/>
      <c r="CF634" s="393"/>
      <c r="CG634" s="393"/>
      <c r="CH634" s="393"/>
      <c r="CI634" s="393"/>
      <c r="CJ634" s="393"/>
      <c r="CK634" s="393"/>
      <c r="CL634" s="393"/>
      <c r="CM634" s="393"/>
      <c r="CN634" s="393"/>
      <c r="CO634" s="393"/>
      <c r="CP634" s="393"/>
      <c r="CQ634" s="393"/>
      <c r="CR634" s="393"/>
      <c r="CS634" s="393"/>
      <c r="CT634" s="393"/>
      <c r="CU634" s="393"/>
      <c r="CV634" s="393"/>
      <c r="CW634" s="393"/>
      <c r="CX634" s="393"/>
      <c r="CY634" s="393"/>
      <c r="CZ634" s="393"/>
    </row>
    <row r="635" s="397" customFormat="true" ht="25.15" customHeight="true" x14ac:dyDescent="0.2">
      <c r="C635" s="1154"/>
      <c r="D635" s="1155"/>
      <c r="E635" s="670"/>
      <c r="F635" s="670"/>
      <c r="G635" s="670"/>
      <c r="H635" s="1154"/>
      <c r="I635" s="1155"/>
      <c r="J635" s="670"/>
      <c r="K635" s="670"/>
      <c r="L635" s="670"/>
      <c r="M635" s="1154"/>
      <c r="N635" s="1155"/>
      <c r="O635" s="670"/>
      <c r="P635" s="670"/>
      <c r="Q635" s="670"/>
      <c r="W635" s="390"/>
      <c r="X635" s="390"/>
      <c r="Y635" s="390"/>
      <c r="Z635" s="390"/>
      <c r="AA635" s="390"/>
      <c r="AB635" s="390"/>
      <c r="AC635" s="390"/>
      <c r="AD635" s="390"/>
      <c r="AE635" s="390"/>
      <c r="AF635" s="390"/>
      <c r="AG635" s="390"/>
      <c r="AH635" s="390"/>
      <c r="AI635" s="390"/>
      <c r="AJ635" s="390"/>
      <c r="AK635" s="390"/>
      <c r="AL635" s="390"/>
      <c r="AM635" s="390"/>
      <c r="AN635" s="390"/>
      <c r="AO635" s="390"/>
      <c r="AP635" s="390"/>
      <c r="AQ635" s="390"/>
      <c r="AR635" s="390"/>
      <c r="AS635" s="390"/>
      <c r="AT635" s="390"/>
      <c r="AU635" s="390"/>
      <c r="AV635" s="390"/>
      <c r="AW635" s="390"/>
      <c r="AX635" s="390"/>
      <c r="AY635" s="390"/>
      <c r="AZ635" s="390"/>
      <c r="BA635" s="393"/>
      <c r="BB635" s="470"/>
      <c r="BC635" s="393"/>
      <c r="BD635" s="393"/>
      <c r="BE635" s="393"/>
      <c r="BF635" s="393"/>
      <c r="BG635" s="393"/>
      <c r="BH635" s="393"/>
      <c r="BI635" s="393"/>
      <c r="BJ635" s="393"/>
      <c r="BK635" s="393"/>
      <c r="BL635" s="393"/>
      <c r="BM635" s="393"/>
      <c r="BN635" s="393"/>
      <c r="BO635" s="393"/>
      <c r="BP635" s="393"/>
      <c r="BQ635" s="393"/>
      <c r="BR635" s="393"/>
      <c r="BS635" s="393"/>
      <c r="BT635" s="393"/>
      <c r="BU635" s="393"/>
      <c r="BV635" s="393"/>
      <c r="BW635" s="393"/>
      <c r="BX635" s="393"/>
      <c r="BY635" s="393"/>
      <c r="BZ635" s="393"/>
      <c r="CA635" s="393"/>
      <c r="CB635" s="393"/>
      <c r="CC635" s="393"/>
      <c r="CD635" s="393"/>
      <c r="CE635" s="393"/>
      <c r="CF635" s="393"/>
      <c r="CG635" s="393"/>
      <c r="CH635" s="393"/>
      <c r="CI635" s="393"/>
      <c r="CJ635" s="393"/>
      <c r="CK635" s="393"/>
      <c r="CL635" s="393"/>
      <c r="CM635" s="393"/>
      <c r="CN635" s="393"/>
      <c r="CO635" s="393"/>
      <c r="CP635" s="393"/>
      <c r="CQ635" s="393"/>
      <c r="CR635" s="393"/>
      <c r="CS635" s="393"/>
      <c r="CT635" s="393"/>
      <c r="CU635" s="393"/>
      <c r="CV635" s="393"/>
      <c r="CW635" s="393"/>
      <c r="CX635" s="393"/>
      <c r="CY635" s="393"/>
      <c r="CZ635" s="393"/>
    </row>
    <row r="636" s="397" customFormat="true" ht="25.15" customHeight="true" x14ac:dyDescent="0.2">
      <c r="C636" s="1154"/>
      <c r="D636" s="1155"/>
      <c r="E636" s="670"/>
      <c r="F636" s="670"/>
      <c r="G636" s="670"/>
      <c r="H636" s="1154"/>
      <c r="I636" s="1155"/>
      <c r="J636" s="670"/>
      <c r="K636" s="670"/>
      <c r="L636" s="670"/>
      <c r="M636" s="1154"/>
      <c r="N636" s="1155"/>
      <c r="O636" s="670"/>
      <c r="P636" s="670"/>
      <c r="Q636" s="670"/>
      <c r="W636" s="390"/>
      <c r="X636" s="390"/>
      <c r="Y636" s="390"/>
      <c r="Z636" s="390"/>
      <c r="AA636" s="390"/>
      <c r="AB636" s="390"/>
      <c r="AC636" s="390"/>
      <c r="AD636" s="390"/>
      <c r="AE636" s="390"/>
      <c r="AF636" s="390"/>
      <c r="AG636" s="390"/>
      <c r="AH636" s="390"/>
      <c r="AI636" s="390"/>
      <c r="AJ636" s="390"/>
      <c r="AK636" s="390"/>
      <c r="AL636" s="390"/>
      <c r="AM636" s="390"/>
      <c r="AN636" s="390"/>
      <c r="AO636" s="390"/>
      <c r="AP636" s="390"/>
      <c r="AQ636" s="390"/>
      <c r="AR636" s="390"/>
      <c r="AS636" s="390"/>
      <c r="AT636" s="390"/>
      <c r="AU636" s="390"/>
      <c r="AV636" s="390"/>
      <c r="AW636" s="390"/>
      <c r="AX636" s="390"/>
      <c r="AY636" s="390"/>
      <c r="AZ636" s="390"/>
      <c r="BA636" s="393"/>
      <c r="BB636" s="470"/>
      <c r="BC636" s="393"/>
      <c r="BD636" s="393"/>
      <c r="BE636" s="393"/>
      <c r="BF636" s="393"/>
      <c r="BG636" s="393"/>
      <c r="BH636" s="393"/>
      <c r="BI636" s="393"/>
      <c r="BJ636" s="393"/>
      <c r="BK636" s="393"/>
      <c r="BL636" s="393"/>
      <c r="BM636" s="393"/>
      <c r="BN636" s="393"/>
      <c r="BO636" s="393"/>
      <c r="BP636" s="393"/>
      <c r="BQ636" s="393"/>
      <c r="BR636" s="393"/>
      <c r="BS636" s="393"/>
      <c r="BT636" s="393"/>
      <c r="BU636" s="393"/>
      <c r="BV636" s="393"/>
      <c r="BW636" s="393"/>
      <c r="BX636" s="393"/>
      <c r="BY636" s="393"/>
      <c r="BZ636" s="393"/>
      <c r="CA636" s="393"/>
      <c r="CB636" s="393"/>
      <c r="CC636" s="393"/>
      <c r="CD636" s="393"/>
      <c r="CE636" s="393"/>
      <c r="CF636" s="393"/>
      <c r="CG636" s="393"/>
      <c r="CH636" s="393"/>
      <c r="CI636" s="393"/>
      <c r="CJ636" s="393"/>
      <c r="CK636" s="393"/>
      <c r="CL636" s="393"/>
      <c r="CM636" s="393"/>
      <c r="CN636" s="393"/>
      <c r="CO636" s="393"/>
      <c r="CP636" s="393"/>
      <c r="CQ636" s="393"/>
      <c r="CR636" s="393"/>
      <c r="CS636" s="393"/>
      <c r="CT636" s="393"/>
      <c r="CU636" s="393"/>
      <c r="CV636" s="393"/>
      <c r="CW636" s="393"/>
      <c r="CX636" s="393"/>
      <c r="CY636" s="393"/>
      <c r="CZ636" s="393"/>
    </row>
    <row r="637" s="397" customFormat="true" ht="25.15" customHeight="true" x14ac:dyDescent="0.2">
      <c r="C637" s="1154"/>
      <c r="D637" s="1155"/>
      <c r="E637" s="670"/>
      <c r="F637" s="670"/>
      <c r="G637" s="670"/>
      <c r="H637" s="1154"/>
      <c r="I637" s="1155"/>
      <c r="J637" s="670"/>
      <c r="K637" s="670"/>
      <c r="L637" s="670"/>
      <c r="M637" s="1154"/>
      <c r="N637" s="1155"/>
      <c r="O637" s="670"/>
      <c r="P637" s="670"/>
      <c r="Q637" s="670"/>
      <c r="W637" s="390"/>
      <c r="X637" s="390"/>
      <c r="Y637" s="390"/>
      <c r="Z637" s="390"/>
      <c r="AA637" s="390"/>
      <c r="AB637" s="390"/>
      <c r="AC637" s="390"/>
      <c r="AD637" s="390"/>
      <c r="AE637" s="390"/>
      <c r="AF637" s="390"/>
      <c r="AG637" s="390"/>
      <c r="AH637" s="390"/>
      <c r="AI637" s="390"/>
      <c r="AJ637" s="390"/>
      <c r="AK637" s="390"/>
      <c r="AL637" s="390"/>
      <c r="AM637" s="390"/>
      <c r="AN637" s="390"/>
      <c r="AO637" s="390"/>
      <c r="AP637" s="390"/>
      <c r="AQ637" s="390"/>
      <c r="AR637" s="390"/>
      <c r="AS637" s="390"/>
      <c r="AT637" s="390"/>
      <c r="AU637" s="390"/>
      <c r="AV637" s="390"/>
      <c r="AW637" s="390"/>
      <c r="AX637" s="390"/>
      <c r="AY637" s="390"/>
      <c r="AZ637" s="390"/>
      <c r="BA637" s="393"/>
      <c r="BB637" s="470"/>
      <c r="BC637" s="393"/>
      <c r="BD637" s="393"/>
      <c r="BE637" s="393"/>
      <c r="BF637" s="393"/>
      <c r="BG637" s="393"/>
      <c r="BH637" s="393"/>
      <c r="BI637" s="393"/>
      <c r="BJ637" s="393"/>
      <c r="BK637" s="393"/>
      <c r="BL637" s="393"/>
      <c r="BM637" s="393"/>
      <c r="BN637" s="393"/>
      <c r="BO637" s="393"/>
      <c r="BP637" s="393"/>
      <c r="BQ637" s="393"/>
      <c r="BR637" s="393"/>
      <c r="BS637" s="393"/>
      <c r="BT637" s="393"/>
      <c r="BU637" s="393"/>
      <c r="BV637" s="393"/>
      <c r="BW637" s="393"/>
      <c r="BX637" s="393"/>
      <c r="BY637" s="393"/>
      <c r="BZ637" s="393"/>
      <c r="CA637" s="393"/>
      <c r="CB637" s="393"/>
      <c r="CC637" s="393"/>
      <c r="CD637" s="393"/>
      <c r="CE637" s="393"/>
      <c r="CF637" s="393"/>
      <c r="CG637" s="393"/>
      <c r="CH637" s="393"/>
      <c r="CI637" s="393"/>
      <c r="CJ637" s="393"/>
      <c r="CK637" s="393"/>
      <c r="CL637" s="393"/>
      <c r="CM637" s="393"/>
      <c r="CN637" s="393"/>
      <c r="CO637" s="393"/>
      <c r="CP637" s="393"/>
      <c r="CQ637" s="393"/>
      <c r="CR637" s="393"/>
      <c r="CS637" s="393"/>
      <c r="CT637" s="393"/>
      <c r="CU637" s="393"/>
      <c r="CV637" s="393"/>
      <c r="CW637" s="393"/>
      <c r="CX637" s="393"/>
      <c r="CY637" s="393"/>
      <c r="CZ637" s="393"/>
    </row>
    <row r="638" s="397" customFormat="true" ht="25.15" customHeight="true" x14ac:dyDescent="0.2">
      <c r="C638" s="1154"/>
      <c r="D638" s="1155"/>
      <c r="E638" s="670"/>
      <c r="F638" s="670"/>
      <c r="G638" s="670"/>
      <c r="H638" s="1154"/>
      <c r="I638" s="1155"/>
      <c r="J638" s="670"/>
      <c r="K638" s="670"/>
      <c r="L638" s="670"/>
      <c r="M638" s="1154"/>
      <c r="N638" s="1155"/>
      <c r="O638" s="670"/>
      <c r="P638" s="670"/>
      <c r="Q638" s="670"/>
      <c r="W638" s="390"/>
      <c r="X638" s="390"/>
      <c r="Y638" s="390"/>
      <c r="Z638" s="390"/>
      <c r="AA638" s="390"/>
      <c r="AB638" s="390"/>
      <c r="AC638" s="390"/>
      <c r="AD638" s="390"/>
      <c r="AE638" s="390"/>
      <c r="AF638" s="390"/>
      <c r="AG638" s="390"/>
      <c r="AH638" s="390"/>
      <c r="AI638" s="390"/>
      <c r="AJ638" s="390"/>
      <c r="AK638" s="390"/>
      <c r="AL638" s="390"/>
      <c r="AM638" s="390"/>
      <c r="AN638" s="390"/>
      <c r="AO638" s="390"/>
      <c r="AP638" s="390"/>
      <c r="AQ638" s="390"/>
      <c r="AR638" s="390"/>
      <c r="AS638" s="390"/>
      <c r="AT638" s="390"/>
      <c r="AU638" s="390"/>
      <c r="AV638" s="390"/>
      <c r="AW638" s="390"/>
      <c r="AX638" s="390"/>
      <c r="AY638" s="390"/>
      <c r="AZ638" s="390"/>
      <c r="BA638" s="393"/>
      <c r="BB638" s="470"/>
      <c r="BC638" s="393"/>
      <c r="BD638" s="393"/>
      <c r="BE638" s="393"/>
      <c r="BF638" s="393"/>
      <c r="BG638" s="393"/>
      <c r="BH638" s="393"/>
      <c r="BI638" s="393"/>
      <c r="BJ638" s="393"/>
      <c r="BK638" s="393"/>
      <c r="BL638" s="393"/>
      <c r="BM638" s="393"/>
      <c r="BN638" s="393"/>
      <c r="BO638" s="393"/>
      <c r="BP638" s="393"/>
      <c r="BQ638" s="393"/>
      <c r="BR638" s="393"/>
      <c r="BS638" s="393"/>
      <c r="BT638" s="393"/>
      <c r="BU638" s="393"/>
      <c r="BV638" s="393"/>
      <c r="BW638" s="393"/>
      <c r="BX638" s="393"/>
      <c r="BY638" s="393"/>
      <c r="BZ638" s="393"/>
      <c r="CA638" s="393"/>
      <c r="CB638" s="393"/>
      <c r="CC638" s="393"/>
      <c r="CD638" s="393"/>
      <c r="CE638" s="393"/>
      <c r="CF638" s="393"/>
      <c r="CG638" s="393"/>
      <c r="CH638" s="393"/>
      <c r="CI638" s="393"/>
      <c r="CJ638" s="393"/>
      <c r="CK638" s="393"/>
      <c r="CL638" s="393"/>
      <c r="CM638" s="393"/>
      <c r="CN638" s="393"/>
      <c r="CO638" s="393"/>
      <c r="CP638" s="393"/>
      <c r="CQ638" s="393"/>
      <c r="CR638" s="393"/>
      <c r="CS638" s="393"/>
      <c r="CT638" s="393"/>
      <c r="CU638" s="393"/>
      <c r="CV638" s="393"/>
      <c r="CW638" s="393"/>
      <c r="CX638" s="393"/>
      <c r="CY638" s="393"/>
      <c r="CZ638" s="393"/>
    </row>
    <row r="639" s="397" customFormat="true" ht="25.15" customHeight="true" x14ac:dyDescent="0.2">
      <c r="C639" s="1154"/>
      <c r="D639" s="1155"/>
      <c r="E639" s="670"/>
      <c r="F639" s="670"/>
      <c r="G639" s="670"/>
      <c r="H639" s="1154"/>
      <c r="I639" s="1155"/>
      <c r="J639" s="670"/>
      <c r="K639" s="670"/>
      <c r="L639" s="670"/>
      <c r="M639" s="1154"/>
      <c r="N639" s="1155"/>
      <c r="O639" s="670"/>
      <c r="P639" s="670"/>
      <c r="Q639" s="670"/>
      <c r="W639" s="390"/>
      <c r="X639" s="390"/>
      <c r="Y639" s="390"/>
      <c r="Z639" s="390"/>
      <c r="AA639" s="390"/>
      <c r="AB639" s="390"/>
      <c r="AC639" s="390"/>
      <c r="AD639" s="390"/>
      <c r="AE639" s="390"/>
      <c r="AF639" s="390"/>
      <c r="AG639" s="390"/>
      <c r="AH639" s="390"/>
      <c r="AI639" s="390"/>
      <c r="AJ639" s="390"/>
      <c r="AK639" s="390"/>
      <c r="AL639" s="390"/>
      <c r="AM639" s="390"/>
      <c r="AN639" s="390"/>
      <c r="AO639" s="390"/>
      <c r="AP639" s="390"/>
      <c r="AQ639" s="390"/>
      <c r="AR639" s="390"/>
      <c r="AS639" s="390"/>
      <c r="AT639" s="390"/>
      <c r="AU639" s="390"/>
      <c r="AV639" s="390"/>
      <c r="AW639" s="390"/>
      <c r="AX639" s="390"/>
      <c r="AY639" s="390"/>
      <c r="AZ639" s="390"/>
      <c r="BA639" s="393"/>
      <c r="BB639" s="470"/>
      <c r="BC639" s="393"/>
      <c r="BD639" s="393"/>
      <c r="BE639" s="393"/>
      <c r="BF639" s="393"/>
      <c r="BG639" s="393"/>
      <c r="BH639" s="393"/>
      <c r="BI639" s="393"/>
      <c r="BJ639" s="393"/>
      <c r="BK639" s="393"/>
      <c r="BL639" s="393"/>
      <c r="BM639" s="393"/>
      <c r="BN639" s="393"/>
      <c r="BO639" s="393"/>
      <c r="BP639" s="393"/>
      <c r="BQ639" s="393"/>
      <c r="BR639" s="393"/>
      <c r="BS639" s="393"/>
      <c r="BT639" s="393"/>
      <c r="BU639" s="393"/>
      <c r="BV639" s="393"/>
      <c r="BW639" s="393"/>
      <c r="BX639" s="393"/>
      <c r="BY639" s="393"/>
      <c r="BZ639" s="393"/>
      <c r="CA639" s="393"/>
      <c r="CB639" s="393"/>
      <c r="CC639" s="393"/>
      <c r="CD639" s="393"/>
      <c r="CE639" s="393"/>
      <c r="CF639" s="393"/>
      <c r="CG639" s="393"/>
      <c r="CH639" s="393"/>
      <c r="CI639" s="393"/>
      <c r="CJ639" s="393"/>
      <c r="CK639" s="393"/>
      <c r="CL639" s="393"/>
      <c r="CM639" s="393"/>
      <c r="CN639" s="393"/>
      <c r="CO639" s="393"/>
      <c r="CP639" s="393"/>
      <c r="CQ639" s="393"/>
      <c r="CR639" s="393"/>
      <c r="CS639" s="393"/>
      <c r="CT639" s="393"/>
      <c r="CU639" s="393"/>
      <c r="CV639" s="393"/>
      <c r="CW639" s="393"/>
      <c r="CX639" s="393"/>
      <c r="CY639" s="393"/>
      <c r="CZ639" s="393"/>
    </row>
    <row r="640" s="397" customFormat="true" ht="25.15" customHeight="true" x14ac:dyDescent="0.2">
      <c r="C640" s="1154"/>
      <c r="D640" s="1155"/>
      <c r="E640" s="670"/>
      <c r="F640" s="670"/>
      <c r="G640" s="670"/>
      <c r="H640" s="1154"/>
      <c r="I640" s="1155"/>
      <c r="J640" s="670"/>
      <c r="K640" s="670"/>
      <c r="L640" s="670"/>
      <c r="M640" s="1154"/>
      <c r="N640" s="1155"/>
      <c r="O640" s="670"/>
      <c r="P640" s="670"/>
      <c r="Q640" s="670"/>
      <c r="W640" s="390"/>
      <c r="X640" s="390"/>
      <c r="Y640" s="390"/>
      <c r="Z640" s="390"/>
      <c r="AA640" s="390"/>
      <c r="AB640" s="390"/>
      <c r="AC640" s="390"/>
      <c r="AD640" s="390"/>
      <c r="AE640" s="390"/>
      <c r="AF640" s="390"/>
      <c r="AG640" s="390"/>
      <c r="AH640" s="390"/>
      <c r="AI640" s="390"/>
      <c r="AJ640" s="390"/>
      <c r="AK640" s="390"/>
      <c r="AL640" s="390"/>
      <c r="AM640" s="390"/>
      <c r="AN640" s="390"/>
      <c r="AO640" s="390"/>
      <c r="AP640" s="390"/>
      <c r="AQ640" s="390"/>
      <c r="AR640" s="390"/>
      <c r="AS640" s="390"/>
      <c r="AT640" s="390"/>
      <c r="AU640" s="390"/>
      <c r="AV640" s="390"/>
      <c r="AW640" s="390"/>
      <c r="AX640" s="390"/>
      <c r="AY640" s="390"/>
      <c r="AZ640" s="390"/>
      <c r="BA640" s="393"/>
      <c r="BB640" s="470"/>
      <c r="BC640" s="393"/>
      <c r="BD640" s="393"/>
      <c r="BE640" s="393"/>
      <c r="BF640" s="393"/>
      <c r="BG640" s="393"/>
      <c r="BH640" s="393"/>
      <c r="BI640" s="393"/>
      <c r="BJ640" s="393"/>
      <c r="BK640" s="393"/>
      <c r="BL640" s="393"/>
      <c r="BM640" s="393"/>
      <c r="BN640" s="393"/>
      <c r="BO640" s="393"/>
      <c r="BP640" s="393"/>
      <c r="BQ640" s="393"/>
      <c r="BR640" s="393"/>
      <c r="BS640" s="393"/>
      <c r="BT640" s="393"/>
      <c r="BU640" s="393"/>
      <c r="BV640" s="393"/>
      <c r="BW640" s="393"/>
      <c r="BX640" s="393"/>
      <c r="BY640" s="393"/>
      <c r="BZ640" s="393"/>
      <c r="CA640" s="393"/>
      <c r="CB640" s="393"/>
      <c r="CC640" s="393"/>
      <c r="CD640" s="393"/>
      <c r="CE640" s="393"/>
      <c r="CF640" s="393"/>
      <c r="CG640" s="393"/>
      <c r="CH640" s="393"/>
      <c r="CI640" s="393"/>
      <c r="CJ640" s="393"/>
      <c r="CK640" s="393"/>
      <c r="CL640" s="393"/>
      <c r="CM640" s="393"/>
      <c r="CN640" s="393"/>
      <c r="CO640" s="393"/>
      <c r="CP640" s="393"/>
      <c r="CQ640" s="393"/>
      <c r="CR640" s="393"/>
      <c r="CS640" s="393"/>
      <c r="CT640" s="393"/>
      <c r="CU640" s="393"/>
      <c r="CV640" s="393"/>
      <c r="CW640" s="393"/>
      <c r="CX640" s="393"/>
      <c r="CY640" s="393"/>
      <c r="CZ640" s="393"/>
    </row>
    <row r="641" s="397" customFormat="true" ht="25.15" customHeight="true" x14ac:dyDescent="0.2">
      <c r="C641" s="1154"/>
      <c r="D641" s="1155"/>
      <c r="E641" s="670"/>
      <c r="F641" s="670"/>
      <c r="G641" s="670"/>
      <c r="H641" s="1154"/>
      <c r="I641" s="1155"/>
      <c r="J641" s="670"/>
      <c r="K641" s="670"/>
      <c r="L641" s="670"/>
      <c r="M641" s="1154"/>
      <c r="N641" s="1155"/>
      <c r="O641" s="670"/>
      <c r="P641" s="670"/>
      <c r="Q641" s="670"/>
      <c r="W641" s="390"/>
      <c r="X641" s="390"/>
      <c r="Y641" s="390"/>
      <c r="Z641" s="390"/>
      <c r="AA641" s="390"/>
      <c r="AB641" s="390"/>
      <c r="AC641" s="390"/>
      <c r="AD641" s="390"/>
      <c r="AE641" s="390"/>
      <c r="AF641" s="390"/>
      <c r="AG641" s="390"/>
      <c r="AH641" s="390"/>
      <c r="AI641" s="390"/>
      <c r="AJ641" s="390"/>
      <c r="AK641" s="390"/>
      <c r="AL641" s="390"/>
      <c r="AM641" s="390"/>
      <c r="AN641" s="390"/>
      <c r="AO641" s="390"/>
      <c r="AP641" s="390"/>
      <c r="AQ641" s="390"/>
      <c r="AR641" s="390"/>
      <c r="AS641" s="390"/>
      <c r="AT641" s="390"/>
      <c r="AU641" s="390"/>
      <c r="AV641" s="390"/>
      <c r="AW641" s="390"/>
      <c r="AX641" s="390"/>
      <c r="AY641" s="390"/>
      <c r="AZ641" s="390"/>
      <c r="BA641" s="393"/>
      <c r="BB641" s="470"/>
      <c r="BC641" s="393"/>
      <c r="BD641" s="393"/>
      <c r="BE641" s="393"/>
      <c r="BF641" s="393"/>
      <c r="BG641" s="393"/>
      <c r="BH641" s="393"/>
      <c r="BI641" s="393"/>
      <c r="BJ641" s="393"/>
      <c r="BK641" s="393"/>
      <c r="BL641" s="393"/>
      <c r="BM641" s="393"/>
      <c r="BN641" s="393"/>
      <c r="BO641" s="393"/>
      <c r="BP641" s="393"/>
      <c r="BQ641" s="393"/>
      <c r="BR641" s="393"/>
      <c r="BS641" s="393"/>
      <c r="BT641" s="393"/>
      <c r="BU641" s="393"/>
      <c r="BV641" s="393"/>
      <c r="BW641" s="393"/>
      <c r="BX641" s="393"/>
      <c r="BY641" s="393"/>
      <c r="BZ641" s="393"/>
      <c r="CA641" s="393"/>
      <c r="CB641" s="393"/>
      <c r="CC641" s="393"/>
      <c r="CD641" s="393"/>
      <c r="CE641" s="393"/>
      <c r="CF641" s="393"/>
      <c r="CG641" s="393"/>
      <c r="CH641" s="393"/>
      <c r="CI641" s="393"/>
      <c r="CJ641" s="393"/>
      <c r="CK641" s="393"/>
      <c r="CL641" s="393"/>
      <c r="CM641" s="393"/>
      <c r="CN641" s="393"/>
      <c r="CO641" s="393"/>
      <c r="CP641" s="393"/>
      <c r="CQ641" s="393"/>
      <c r="CR641" s="393"/>
      <c r="CS641" s="393"/>
      <c r="CT641" s="393"/>
      <c r="CU641" s="393"/>
      <c r="CV641" s="393"/>
      <c r="CW641" s="393"/>
      <c r="CX641" s="393"/>
      <c r="CY641" s="393"/>
      <c r="CZ641" s="393"/>
    </row>
    <row r="642" s="397" customFormat="true" ht="25.15" customHeight="true" x14ac:dyDescent="0.2">
      <c r="C642" s="1154"/>
      <c r="D642" s="1155"/>
      <c r="E642" s="670"/>
      <c r="F642" s="670"/>
      <c r="G642" s="670"/>
      <c r="H642" s="1154"/>
      <c r="I642" s="1155"/>
      <c r="J642" s="670"/>
      <c r="K642" s="670"/>
      <c r="L642" s="670"/>
      <c r="M642" s="1154"/>
      <c r="N642" s="1155"/>
      <c r="O642" s="670"/>
      <c r="P642" s="670"/>
      <c r="Q642" s="670"/>
      <c r="W642" s="390"/>
      <c r="X642" s="390"/>
      <c r="Y642" s="390"/>
      <c r="Z642" s="390"/>
      <c r="AA642" s="390"/>
      <c r="AB642" s="390"/>
      <c r="AC642" s="390"/>
      <c r="AD642" s="390"/>
      <c r="AE642" s="390"/>
      <c r="AF642" s="390"/>
      <c r="AG642" s="390"/>
      <c r="AH642" s="390"/>
      <c r="AI642" s="390"/>
      <c r="AJ642" s="390"/>
      <c r="AK642" s="390"/>
      <c r="AL642" s="390"/>
      <c r="AM642" s="390"/>
      <c r="AN642" s="390"/>
      <c r="AO642" s="390"/>
      <c r="AP642" s="390"/>
      <c r="AQ642" s="390"/>
      <c r="AR642" s="390"/>
      <c r="AS642" s="390"/>
      <c r="AT642" s="390"/>
      <c r="AU642" s="390"/>
      <c r="AV642" s="390"/>
      <c r="AW642" s="390"/>
      <c r="AX642" s="390"/>
      <c r="AY642" s="390"/>
      <c r="AZ642" s="390"/>
      <c r="BA642" s="393"/>
      <c r="BB642" s="470"/>
      <c r="BC642" s="393"/>
      <c r="BD642" s="393"/>
      <c r="BE642" s="393"/>
      <c r="BF642" s="393"/>
      <c r="BG642" s="393"/>
      <c r="BH642" s="393"/>
      <c r="BI642" s="393"/>
      <c r="BJ642" s="393"/>
      <c r="BK642" s="393"/>
      <c r="BL642" s="393"/>
      <c r="BM642" s="393"/>
      <c r="BN642" s="393"/>
      <c r="BO642" s="393"/>
      <c r="BP642" s="393"/>
      <c r="BQ642" s="393"/>
      <c r="BR642" s="393"/>
      <c r="BS642" s="393"/>
      <c r="BT642" s="393"/>
      <c r="BU642" s="393"/>
      <c r="BV642" s="393"/>
      <c r="BW642" s="393"/>
      <c r="BX642" s="393"/>
      <c r="BY642" s="393"/>
      <c r="BZ642" s="393"/>
      <c r="CA642" s="393"/>
      <c r="CB642" s="393"/>
      <c r="CC642" s="393"/>
      <c r="CD642" s="393"/>
      <c r="CE642" s="393"/>
      <c r="CF642" s="393"/>
      <c r="CG642" s="393"/>
      <c r="CH642" s="393"/>
      <c r="CI642" s="393"/>
      <c r="CJ642" s="393"/>
      <c r="CK642" s="393"/>
      <c r="CL642" s="393"/>
      <c r="CM642" s="393"/>
      <c r="CN642" s="393"/>
      <c r="CO642" s="393"/>
      <c r="CP642" s="393"/>
      <c r="CQ642" s="393"/>
      <c r="CR642" s="393"/>
      <c r="CS642" s="393"/>
      <c r="CT642" s="393"/>
      <c r="CU642" s="393"/>
      <c r="CV642" s="393"/>
      <c r="CW642" s="393"/>
      <c r="CX642" s="393"/>
      <c r="CY642" s="393"/>
      <c r="CZ642" s="393"/>
    </row>
    <row r="643" s="397" customFormat="true" ht="25.15" customHeight="true" x14ac:dyDescent="0.2">
      <c r="C643" s="1154"/>
      <c r="D643" s="1155"/>
      <c r="E643" s="670"/>
      <c r="F643" s="670"/>
      <c r="G643" s="670"/>
      <c r="H643" s="1154"/>
      <c r="I643" s="1155"/>
      <c r="J643" s="670"/>
      <c r="K643" s="670"/>
      <c r="L643" s="670"/>
      <c r="M643" s="1154"/>
      <c r="N643" s="1155"/>
      <c r="O643" s="670"/>
      <c r="P643" s="670"/>
      <c r="Q643" s="670"/>
      <c r="W643" s="390"/>
      <c r="X643" s="390"/>
      <c r="Y643" s="390"/>
      <c r="Z643" s="390"/>
      <c r="AA643" s="390"/>
      <c r="AB643" s="390"/>
      <c r="AC643" s="390"/>
      <c r="AD643" s="390"/>
      <c r="AE643" s="390"/>
      <c r="AF643" s="390"/>
      <c r="AG643" s="390"/>
      <c r="AH643" s="390"/>
      <c r="AI643" s="390"/>
      <c r="AJ643" s="390"/>
      <c r="AK643" s="390"/>
      <c r="AL643" s="390"/>
      <c r="AM643" s="390"/>
      <c r="AN643" s="390"/>
      <c r="AO643" s="390"/>
      <c r="AP643" s="390"/>
      <c r="AQ643" s="390"/>
      <c r="AR643" s="390"/>
      <c r="AS643" s="390"/>
      <c r="AT643" s="390"/>
      <c r="AU643" s="390"/>
      <c r="AV643" s="390"/>
      <c r="AW643" s="390"/>
      <c r="AX643" s="390"/>
      <c r="AY643" s="390"/>
      <c r="AZ643" s="390"/>
      <c r="BA643" s="393"/>
      <c r="BB643" s="470"/>
      <c r="BC643" s="393"/>
      <c r="BD643" s="393"/>
      <c r="BE643" s="393"/>
      <c r="BF643" s="393"/>
      <c r="BG643" s="393"/>
      <c r="BH643" s="393"/>
      <c r="BI643" s="393"/>
      <c r="BJ643" s="393"/>
      <c r="BK643" s="393"/>
      <c r="BL643" s="393"/>
      <c r="BM643" s="393"/>
      <c r="BN643" s="393"/>
      <c r="BO643" s="393"/>
      <c r="BP643" s="393"/>
      <c r="BQ643" s="393"/>
      <c r="BR643" s="393"/>
      <c r="BS643" s="393"/>
      <c r="BT643" s="393"/>
      <c r="BU643" s="393"/>
      <c r="BV643" s="393"/>
      <c r="BW643" s="393"/>
      <c r="BX643" s="393"/>
      <c r="BY643" s="393"/>
      <c r="BZ643" s="393"/>
      <c r="CA643" s="393"/>
      <c r="CB643" s="393"/>
      <c r="CC643" s="393"/>
      <c r="CD643" s="393"/>
      <c r="CE643" s="393"/>
      <c r="CF643" s="393"/>
      <c r="CG643" s="393"/>
      <c r="CH643" s="393"/>
      <c r="CI643" s="393"/>
      <c r="CJ643" s="393"/>
      <c r="CK643" s="393"/>
      <c r="CL643" s="393"/>
      <c r="CM643" s="393"/>
      <c r="CN643" s="393"/>
      <c r="CO643" s="393"/>
      <c r="CP643" s="393"/>
      <c r="CQ643" s="393"/>
      <c r="CR643" s="393"/>
      <c r="CS643" s="393"/>
      <c r="CT643" s="393"/>
      <c r="CU643" s="393"/>
      <c r="CV643" s="393"/>
      <c r="CW643" s="393"/>
      <c r="CX643" s="393"/>
      <c r="CY643" s="393"/>
      <c r="CZ643" s="393"/>
    </row>
    <row r="644" s="397" customFormat="true" ht="25.15" customHeight="true" x14ac:dyDescent="0.2">
      <c r="C644" s="1154"/>
      <c r="D644" s="1155"/>
      <c r="E644" s="670"/>
      <c r="F644" s="670"/>
      <c r="G644" s="670"/>
      <c r="H644" s="1154"/>
      <c r="I644" s="1155"/>
      <c r="J644" s="670"/>
      <c r="K644" s="670"/>
      <c r="L644" s="670"/>
      <c r="M644" s="1154"/>
      <c r="N644" s="1155"/>
      <c r="O644" s="670"/>
      <c r="P644" s="670"/>
      <c r="Q644" s="670"/>
      <c r="W644" s="390"/>
      <c r="X644" s="390"/>
      <c r="Y644" s="390"/>
      <c r="Z644" s="390"/>
      <c r="AA644" s="390"/>
      <c r="AB644" s="390"/>
      <c r="AC644" s="390"/>
      <c r="AD644" s="390"/>
      <c r="AE644" s="390"/>
      <c r="AF644" s="390"/>
      <c r="AG644" s="390"/>
      <c r="AH644" s="390"/>
      <c r="AI644" s="390"/>
      <c r="AJ644" s="390"/>
      <c r="AK644" s="390"/>
      <c r="AL644" s="390"/>
      <c r="AM644" s="390"/>
      <c r="AN644" s="390"/>
      <c r="AO644" s="390"/>
      <c r="AP644" s="390"/>
      <c r="AQ644" s="390"/>
      <c r="AR644" s="390"/>
      <c r="AS644" s="390"/>
      <c r="AT644" s="390"/>
      <c r="AU644" s="390"/>
      <c r="AV644" s="390"/>
      <c r="AW644" s="390"/>
      <c r="AX644" s="390"/>
      <c r="AY644" s="390"/>
      <c r="AZ644" s="390"/>
      <c r="BA644" s="393"/>
      <c r="BB644" s="470"/>
      <c r="BC644" s="393"/>
      <c r="BD644" s="393"/>
      <c r="BE644" s="393"/>
      <c r="BF644" s="393"/>
      <c r="BG644" s="393"/>
      <c r="BH644" s="393"/>
      <c r="BI644" s="393"/>
      <c r="BJ644" s="393"/>
      <c r="BK644" s="393"/>
      <c r="BL644" s="393"/>
      <c r="BM644" s="393"/>
      <c r="BN644" s="393"/>
      <c r="BO644" s="393"/>
      <c r="BP644" s="393"/>
      <c r="BQ644" s="393"/>
      <c r="BR644" s="393"/>
      <c r="BS644" s="393"/>
      <c r="BT644" s="393"/>
      <c r="BU644" s="393"/>
      <c r="BV644" s="393"/>
      <c r="BW644" s="393"/>
      <c r="BX644" s="393"/>
      <c r="BY644" s="393"/>
      <c r="BZ644" s="393"/>
      <c r="CA644" s="393"/>
      <c r="CB644" s="393"/>
      <c r="CC644" s="393"/>
      <c r="CD644" s="393"/>
      <c r="CE644" s="393"/>
      <c r="CF644" s="393"/>
      <c r="CG644" s="393"/>
      <c r="CH644" s="393"/>
      <c r="CI644" s="393"/>
      <c r="CJ644" s="393"/>
      <c r="CK644" s="393"/>
      <c r="CL644" s="393"/>
      <c r="CM644" s="393"/>
      <c r="CN644" s="393"/>
      <c r="CO644" s="393"/>
      <c r="CP644" s="393"/>
      <c r="CQ644" s="393"/>
      <c r="CR644" s="393"/>
      <c r="CS644" s="393"/>
      <c r="CT644" s="393"/>
      <c r="CU644" s="393"/>
      <c r="CV644" s="393"/>
      <c r="CW644" s="393"/>
      <c r="CX644" s="393"/>
      <c r="CY644" s="393"/>
      <c r="CZ644" s="393"/>
    </row>
    <row r="645" s="397" customFormat="true" ht="25.15" customHeight="true" x14ac:dyDescent="0.2">
      <c r="C645" s="1154"/>
      <c r="D645" s="1155"/>
      <c r="E645" s="670"/>
      <c r="F645" s="670"/>
      <c r="G645" s="670"/>
      <c r="H645" s="1154"/>
      <c r="I645" s="1155"/>
      <c r="J645" s="670"/>
      <c r="K645" s="670"/>
      <c r="L645" s="670"/>
      <c r="M645" s="1154"/>
      <c r="N645" s="1155"/>
      <c r="O645" s="670"/>
      <c r="P645" s="670"/>
      <c r="Q645" s="670"/>
      <c r="W645" s="390"/>
      <c r="X645" s="390"/>
      <c r="Y645" s="390"/>
      <c r="Z645" s="390"/>
      <c r="AA645" s="390"/>
      <c r="AB645" s="390"/>
      <c r="AC645" s="390"/>
      <c r="AD645" s="390"/>
      <c r="AE645" s="390"/>
      <c r="AF645" s="390"/>
      <c r="AG645" s="390"/>
      <c r="AH645" s="390"/>
      <c r="AI645" s="390"/>
      <c r="AJ645" s="390"/>
      <c r="AK645" s="390"/>
      <c r="AL645" s="390"/>
      <c r="AM645" s="390"/>
      <c r="AN645" s="390"/>
      <c r="AO645" s="390"/>
      <c r="AP645" s="390"/>
      <c r="AQ645" s="390"/>
      <c r="AR645" s="390"/>
      <c r="AS645" s="390"/>
      <c r="AT645" s="390"/>
      <c r="AU645" s="390"/>
      <c r="AV645" s="390"/>
      <c r="AW645" s="390"/>
      <c r="AX645" s="390"/>
      <c r="AY645" s="390"/>
      <c r="AZ645" s="390"/>
      <c r="BA645" s="393"/>
      <c r="BB645" s="470"/>
      <c r="BC645" s="393"/>
      <c r="BD645" s="393"/>
      <c r="BE645" s="393"/>
      <c r="BF645" s="393"/>
      <c r="BG645" s="393"/>
      <c r="BH645" s="393"/>
      <c r="BI645" s="393"/>
      <c r="BJ645" s="393"/>
      <c r="BK645" s="393"/>
      <c r="BL645" s="393"/>
      <c r="BM645" s="393"/>
      <c r="BN645" s="393"/>
      <c r="BO645" s="393"/>
      <c r="BP645" s="393"/>
      <c r="BQ645" s="393"/>
      <c r="BR645" s="393"/>
      <c r="BS645" s="393"/>
      <c r="BT645" s="393"/>
      <c r="BU645" s="393"/>
      <c r="BV645" s="393"/>
      <c r="BW645" s="393"/>
      <c r="BX645" s="393"/>
      <c r="BY645" s="393"/>
      <c r="BZ645" s="393"/>
      <c r="CA645" s="393"/>
      <c r="CB645" s="393"/>
      <c r="CC645" s="393"/>
      <c r="CD645" s="393"/>
      <c r="CE645" s="393"/>
      <c r="CF645" s="393"/>
      <c r="CG645" s="393"/>
      <c r="CH645" s="393"/>
      <c r="CI645" s="393"/>
      <c r="CJ645" s="393"/>
      <c r="CK645" s="393"/>
      <c r="CL645" s="393"/>
      <c r="CM645" s="393"/>
      <c r="CN645" s="393"/>
      <c r="CO645" s="393"/>
      <c r="CP645" s="393"/>
      <c r="CQ645" s="393"/>
      <c r="CR645" s="393"/>
      <c r="CS645" s="393"/>
      <c r="CT645" s="393"/>
      <c r="CU645" s="393"/>
      <c r="CV645" s="393"/>
      <c r="CW645" s="393"/>
      <c r="CX645" s="393"/>
      <c r="CY645" s="393"/>
      <c r="CZ645" s="393"/>
    </row>
    <row r="646" s="397" customFormat="true" ht="25.15" customHeight="true" x14ac:dyDescent="0.2">
      <c r="C646" s="1154"/>
      <c r="D646" s="1155"/>
      <c r="E646" s="670"/>
      <c r="F646" s="670"/>
      <c r="G646" s="670"/>
      <c r="H646" s="1154"/>
      <c r="I646" s="1155"/>
      <c r="J646" s="670"/>
      <c r="K646" s="670"/>
      <c r="L646" s="670"/>
      <c r="M646" s="1154"/>
      <c r="N646" s="1155"/>
      <c r="O646" s="670"/>
      <c r="P646" s="670"/>
      <c r="Q646" s="670"/>
      <c r="W646" s="390"/>
      <c r="X646" s="390"/>
      <c r="Y646" s="390"/>
      <c r="Z646" s="390"/>
      <c r="AA646" s="390"/>
      <c r="AB646" s="390"/>
      <c r="AC646" s="390"/>
      <c r="AD646" s="390"/>
      <c r="AE646" s="390"/>
      <c r="AF646" s="390"/>
      <c r="AG646" s="390"/>
      <c r="AH646" s="390"/>
      <c r="AI646" s="390"/>
      <c r="AJ646" s="390"/>
      <c r="AK646" s="390"/>
      <c r="AL646" s="390"/>
      <c r="AM646" s="390"/>
      <c r="AN646" s="390"/>
      <c r="AO646" s="390"/>
      <c r="AP646" s="390"/>
      <c r="AQ646" s="390"/>
      <c r="AR646" s="390"/>
      <c r="AS646" s="390"/>
      <c r="AT646" s="390"/>
      <c r="AU646" s="390"/>
      <c r="AV646" s="390"/>
      <c r="AW646" s="390"/>
      <c r="AX646" s="390"/>
      <c r="AY646" s="390"/>
      <c r="AZ646" s="390"/>
      <c r="BA646" s="393"/>
      <c r="BB646" s="470"/>
      <c r="BC646" s="393"/>
      <c r="BD646" s="393"/>
      <c r="BE646" s="393"/>
      <c r="BF646" s="393"/>
      <c r="BG646" s="393"/>
      <c r="BH646" s="393"/>
      <c r="BI646" s="393"/>
      <c r="BJ646" s="393"/>
      <c r="BK646" s="393"/>
      <c r="BL646" s="393"/>
      <c r="BM646" s="393"/>
      <c r="BN646" s="393"/>
      <c r="BO646" s="393"/>
      <c r="BP646" s="393"/>
      <c r="BQ646" s="393"/>
      <c r="BR646" s="393"/>
      <c r="BS646" s="393"/>
      <c r="BT646" s="393"/>
      <c r="BU646" s="393"/>
      <c r="BV646" s="393"/>
      <c r="BW646" s="393"/>
      <c r="BX646" s="393"/>
      <c r="BY646" s="393"/>
      <c r="BZ646" s="393"/>
      <c r="CA646" s="393"/>
      <c r="CB646" s="393"/>
      <c r="CC646" s="393"/>
      <c r="CD646" s="393"/>
      <c r="CE646" s="393"/>
      <c r="CF646" s="393"/>
      <c r="CG646" s="393"/>
      <c r="CH646" s="393"/>
      <c r="CI646" s="393"/>
      <c r="CJ646" s="393"/>
      <c r="CK646" s="393"/>
      <c r="CL646" s="393"/>
      <c r="CM646" s="393"/>
      <c r="CN646" s="393"/>
      <c r="CO646" s="393"/>
      <c r="CP646" s="393"/>
      <c r="CQ646" s="393"/>
      <c r="CR646" s="393"/>
      <c r="CS646" s="393"/>
      <c r="CT646" s="393"/>
      <c r="CU646" s="393"/>
      <c r="CV646" s="393"/>
      <c r="CW646" s="393"/>
      <c r="CX646" s="393"/>
      <c r="CY646" s="393"/>
      <c r="CZ646" s="393"/>
    </row>
    <row r="647" s="397" customFormat="true" ht="25.15" customHeight="true" x14ac:dyDescent="0.2">
      <c r="C647" s="1154"/>
      <c r="D647" s="1155"/>
      <c r="E647" s="670"/>
      <c r="F647" s="670"/>
      <c r="G647" s="670"/>
      <c r="H647" s="1154"/>
      <c r="I647" s="1155"/>
      <c r="J647" s="670"/>
      <c r="K647" s="670"/>
      <c r="L647" s="670"/>
      <c r="M647" s="1154"/>
      <c r="N647" s="1155"/>
      <c r="O647" s="670"/>
      <c r="P647" s="670"/>
      <c r="Q647" s="670"/>
      <c r="W647" s="390"/>
      <c r="X647" s="390"/>
      <c r="Y647" s="390"/>
      <c r="Z647" s="390"/>
      <c r="AA647" s="390"/>
      <c r="AB647" s="390"/>
      <c r="AC647" s="390"/>
      <c r="AD647" s="390"/>
      <c r="AE647" s="390"/>
      <c r="AF647" s="390"/>
      <c r="AG647" s="390"/>
      <c r="AH647" s="390"/>
      <c r="AI647" s="390"/>
      <c r="AJ647" s="390"/>
      <c r="AK647" s="390"/>
      <c r="AL647" s="390"/>
      <c r="AM647" s="390"/>
      <c r="AN647" s="390"/>
      <c r="AO647" s="390"/>
      <c r="AP647" s="390"/>
      <c r="AQ647" s="390"/>
      <c r="AR647" s="390"/>
      <c r="AS647" s="390"/>
      <c r="AT647" s="390"/>
      <c r="AU647" s="390"/>
      <c r="AV647" s="390"/>
      <c r="AW647" s="390"/>
      <c r="AX647" s="390"/>
      <c r="AY647" s="390"/>
      <c r="AZ647" s="390"/>
      <c r="BA647" s="393"/>
      <c r="BB647" s="470"/>
      <c r="BC647" s="393"/>
      <c r="BD647" s="393"/>
      <c r="BE647" s="393"/>
      <c r="BF647" s="393"/>
      <c r="BG647" s="393"/>
      <c r="BH647" s="393"/>
      <c r="BI647" s="393"/>
      <c r="BJ647" s="393"/>
      <c r="BK647" s="393"/>
      <c r="BL647" s="393"/>
      <c r="BM647" s="393"/>
      <c r="BN647" s="393"/>
      <c r="BO647" s="393"/>
      <c r="BP647" s="393"/>
      <c r="BQ647" s="393"/>
      <c r="BR647" s="393"/>
      <c r="BS647" s="393"/>
      <c r="BT647" s="393"/>
      <c r="BU647" s="393"/>
      <c r="BV647" s="393"/>
      <c r="BW647" s="393"/>
      <c r="BX647" s="393"/>
      <c r="BY647" s="393"/>
      <c r="BZ647" s="393"/>
      <c r="CA647" s="393"/>
      <c r="CB647" s="393"/>
      <c r="CC647" s="393"/>
      <c r="CD647" s="393"/>
      <c r="CE647" s="393"/>
      <c r="CF647" s="393"/>
      <c r="CG647" s="393"/>
      <c r="CH647" s="393"/>
      <c r="CI647" s="393"/>
      <c r="CJ647" s="393"/>
      <c r="CK647" s="393"/>
      <c r="CL647" s="393"/>
      <c r="CM647" s="393"/>
      <c r="CN647" s="393"/>
      <c r="CO647" s="393"/>
      <c r="CP647" s="393"/>
      <c r="CQ647" s="393"/>
      <c r="CR647" s="393"/>
      <c r="CS647" s="393"/>
      <c r="CT647" s="393"/>
      <c r="CU647" s="393"/>
      <c r="CV647" s="393"/>
      <c r="CW647" s="393"/>
      <c r="CX647" s="393"/>
      <c r="CY647" s="393"/>
      <c r="CZ647" s="393"/>
    </row>
    <row r="648" s="397" customFormat="true" ht="25.15" customHeight="true" x14ac:dyDescent="0.2">
      <c r="C648" s="1154"/>
      <c r="D648" s="1155"/>
      <c r="E648" s="670"/>
      <c r="F648" s="670"/>
      <c r="G648" s="670"/>
      <c r="H648" s="1154"/>
      <c r="I648" s="1155"/>
      <c r="J648" s="670"/>
      <c r="K648" s="670"/>
      <c r="L648" s="670"/>
      <c r="M648" s="1154"/>
      <c r="N648" s="1155"/>
      <c r="O648" s="670"/>
      <c r="P648" s="670"/>
      <c r="Q648" s="670"/>
      <c r="W648" s="390"/>
      <c r="X648" s="390"/>
      <c r="Y648" s="390"/>
      <c r="Z648" s="390"/>
      <c r="AA648" s="390"/>
      <c r="AB648" s="390"/>
      <c r="AC648" s="390"/>
      <c r="AD648" s="390"/>
      <c r="AE648" s="390"/>
      <c r="AF648" s="390"/>
      <c r="AG648" s="390"/>
      <c r="AH648" s="390"/>
      <c r="AI648" s="390"/>
      <c r="AJ648" s="390"/>
      <c r="AK648" s="390"/>
      <c r="AL648" s="390"/>
      <c r="AM648" s="390"/>
      <c r="AN648" s="390"/>
      <c r="AO648" s="390"/>
      <c r="AP648" s="390"/>
      <c r="AQ648" s="390"/>
      <c r="AR648" s="390"/>
      <c r="AS648" s="390"/>
      <c r="AT648" s="390"/>
      <c r="AU648" s="390"/>
      <c r="AV648" s="390"/>
      <c r="AW648" s="390"/>
      <c r="AX648" s="390"/>
      <c r="AY648" s="390"/>
      <c r="AZ648" s="390"/>
      <c r="BA648" s="393"/>
      <c r="BB648" s="470"/>
      <c r="BC648" s="393"/>
      <c r="BD648" s="393"/>
      <c r="BE648" s="393"/>
      <c r="BF648" s="393"/>
      <c r="BG648" s="393"/>
      <c r="BH648" s="393"/>
      <c r="BI648" s="393"/>
      <c r="BJ648" s="393"/>
      <c r="BK648" s="393"/>
      <c r="BL648" s="393"/>
      <c r="BM648" s="393"/>
      <c r="BN648" s="393"/>
      <c r="BO648" s="393"/>
      <c r="BP648" s="393"/>
      <c r="BQ648" s="393"/>
      <c r="BR648" s="393"/>
      <c r="BS648" s="393"/>
      <c r="BT648" s="393"/>
      <c r="BU648" s="393"/>
      <c r="BV648" s="393"/>
      <c r="BW648" s="393"/>
      <c r="BX648" s="393"/>
      <c r="BY648" s="393"/>
      <c r="BZ648" s="393"/>
      <c r="CA648" s="393"/>
      <c r="CB648" s="393"/>
      <c r="CC648" s="393"/>
      <c r="CD648" s="393"/>
      <c r="CE648" s="393"/>
      <c r="CF648" s="393"/>
      <c r="CG648" s="393"/>
      <c r="CH648" s="393"/>
      <c r="CI648" s="393"/>
      <c r="CJ648" s="393"/>
      <c r="CK648" s="393"/>
      <c r="CL648" s="393"/>
      <c r="CM648" s="393"/>
      <c r="CN648" s="393"/>
      <c r="CO648" s="393"/>
      <c r="CP648" s="393"/>
      <c r="CQ648" s="393"/>
      <c r="CR648" s="393"/>
      <c r="CS648" s="393"/>
      <c r="CT648" s="393"/>
      <c r="CU648" s="393"/>
      <c r="CV648" s="393"/>
      <c r="CW648" s="393"/>
      <c r="CX648" s="393"/>
      <c r="CY648" s="393"/>
      <c r="CZ648" s="393"/>
    </row>
    <row r="649" s="397" customFormat="true" ht="25.15" customHeight="true" x14ac:dyDescent="0.2">
      <c r="C649" s="1154"/>
      <c r="D649" s="1155"/>
      <c r="E649" s="670"/>
      <c r="F649" s="670"/>
      <c r="G649" s="670"/>
      <c r="H649" s="1154"/>
      <c r="I649" s="1155"/>
      <c r="J649" s="670"/>
      <c r="K649" s="670"/>
      <c r="L649" s="670"/>
      <c r="M649" s="1154"/>
      <c r="N649" s="1155"/>
      <c r="O649" s="670"/>
      <c r="P649" s="670"/>
      <c r="Q649" s="670"/>
      <c r="W649" s="390"/>
      <c r="X649" s="390"/>
      <c r="Y649" s="390"/>
      <c r="Z649" s="390"/>
      <c r="AA649" s="390"/>
      <c r="AB649" s="390"/>
      <c r="AC649" s="390"/>
      <c r="AD649" s="390"/>
      <c r="AE649" s="390"/>
      <c r="AF649" s="390"/>
      <c r="AG649" s="390"/>
      <c r="AH649" s="390"/>
      <c r="AI649" s="390"/>
      <c r="AJ649" s="390"/>
      <c r="AK649" s="390"/>
      <c r="AL649" s="390"/>
      <c r="AM649" s="390"/>
      <c r="AN649" s="390"/>
      <c r="AO649" s="390"/>
      <c r="AP649" s="390"/>
      <c r="AQ649" s="390"/>
      <c r="AR649" s="390"/>
      <c r="AS649" s="390"/>
      <c r="AT649" s="390"/>
      <c r="AU649" s="390"/>
      <c r="AV649" s="390"/>
      <c r="AW649" s="390"/>
      <c r="AX649" s="390"/>
      <c r="AY649" s="390"/>
      <c r="AZ649" s="390"/>
      <c r="BA649" s="393"/>
      <c r="BB649" s="470"/>
      <c r="BC649" s="393"/>
      <c r="BD649" s="393"/>
      <c r="BE649" s="393"/>
      <c r="BF649" s="393"/>
      <c r="BG649" s="393"/>
      <c r="BH649" s="393"/>
      <c r="BI649" s="393"/>
      <c r="BJ649" s="393"/>
      <c r="BK649" s="393"/>
      <c r="BL649" s="393"/>
      <c r="BM649" s="393"/>
      <c r="BN649" s="393"/>
      <c r="BO649" s="393"/>
      <c r="BP649" s="393"/>
      <c r="BQ649" s="393"/>
      <c r="BR649" s="393"/>
      <c r="BS649" s="393"/>
      <c r="BT649" s="393"/>
      <c r="BU649" s="393"/>
      <c r="BV649" s="393"/>
      <c r="BW649" s="393"/>
      <c r="BX649" s="393"/>
      <c r="BY649" s="393"/>
      <c r="BZ649" s="393"/>
      <c r="CA649" s="393"/>
      <c r="CB649" s="393"/>
      <c r="CC649" s="393"/>
      <c r="CD649" s="393"/>
      <c r="CE649" s="393"/>
      <c r="CF649" s="393"/>
      <c r="CG649" s="393"/>
      <c r="CH649" s="393"/>
      <c r="CI649" s="393"/>
      <c r="CJ649" s="393"/>
      <c r="CK649" s="393"/>
      <c r="CL649" s="393"/>
      <c r="CM649" s="393"/>
      <c r="CN649" s="393"/>
      <c r="CO649" s="393"/>
      <c r="CP649" s="393"/>
      <c r="CQ649" s="393"/>
      <c r="CR649" s="393"/>
      <c r="CS649" s="393"/>
      <c r="CT649" s="393"/>
      <c r="CU649" s="393"/>
      <c r="CV649" s="393"/>
      <c r="CW649" s="393"/>
      <c r="CX649" s="393"/>
      <c r="CY649" s="393"/>
      <c r="CZ649" s="393"/>
    </row>
    <row r="650" s="397" customFormat="true" ht="25.15" customHeight="true" x14ac:dyDescent="0.2">
      <c r="C650" s="1154"/>
      <c r="D650" s="1155"/>
      <c r="E650" s="670"/>
      <c r="F650" s="670"/>
      <c r="G650" s="670"/>
      <c r="H650" s="1154"/>
      <c r="I650" s="1155"/>
      <c r="J650" s="670"/>
      <c r="K650" s="670"/>
      <c r="L650" s="670"/>
      <c r="M650" s="1154"/>
      <c r="N650" s="1155"/>
      <c r="O650" s="670"/>
      <c r="P650" s="670"/>
      <c r="Q650" s="670"/>
      <c r="W650" s="390"/>
      <c r="X650" s="390"/>
      <c r="Y650" s="390"/>
      <c r="Z650" s="390"/>
      <c r="AA650" s="390"/>
      <c r="AB650" s="390"/>
      <c r="AC650" s="390"/>
      <c r="AD650" s="390"/>
      <c r="AE650" s="390"/>
      <c r="AF650" s="390"/>
      <c r="AG650" s="390"/>
      <c r="AH650" s="390"/>
      <c r="AI650" s="390"/>
      <c r="AJ650" s="390"/>
      <c r="AK650" s="390"/>
      <c r="AL650" s="390"/>
      <c r="AM650" s="390"/>
      <c r="AN650" s="390"/>
      <c r="AO650" s="390"/>
      <c r="AP650" s="390"/>
      <c r="AQ650" s="390"/>
      <c r="AR650" s="390"/>
      <c r="AS650" s="390"/>
      <c r="AT650" s="390"/>
      <c r="AU650" s="390"/>
      <c r="AV650" s="390"/>
      <c r="AW650" s="390"/>
      <c r="AX650" s="390"/>
      <c r="AY650" s="390"/>
      <c r="AZ650" s="390"/>
      <c r="BA650" s="393"/>
      <c r="BB650" s="470"/>
      <c r="BC650" s="393"/>
      <c r="BD650" s="393"/>
      <c r="BE650" s="393"/>
      <c r="BF650" s="393"/>
      <c r="BG650" s="393"/>
      <c r="BH650" s="393"/>
      <c r="BI650" s="393"/>
      <c r="BJ650" s="393"/>
      <c r="BK650" s="393"/>
      <c r="BL650" s="393"/>
      <c r="BM650" s="393"/>
      <c r="BN650" s="393"/>
      <c r="BO650" s="393"/>
      <c r="BP650" s="393"/>
      <c r="BQ650" s="393"/>
      <c r="BR650" s="393"/>
      <c r="BS650" s="393"/>
      <c r="BT650" s="393"/>
      <c r="BU650" s="393"/>
      <c r="BV650" s="393"/>
      <c r="BW650" s="393"/>
      <c r="BX650" s="393"/>
      <c r="BY650" s="393"/>
      <c r="BZ650" s="393"/>
      <c r="CA650" s="393"/>
      <c r="CB650" s="393"/>
      <c r="CC650" s="393"/>
      <c r="CD650" s="393"/>
      <c r="CE650" s="393"/>
      <c r="CF650" s="393"/>
      <c r="CG650" s="393"/>
      <c r="CH650" s="393"/>
      <c r="CI650" s="393"/>
      <c r="CJ650" s="393"/>
      <c r="CK650" s="393"/>
      <c r="CL650" s="393"/>
      <c r="CM650" s="393"/>
      <c r="CN650" s="393"/>
      <c r="CO650" s="393"/>
      <c r="CP650" s="393"/>
      <c r="CQ650" s="393"/>
      <c r="CR650" s="393"/>
      <c r="CS650" s="393"/>
      <c r="CT650" s="393"/>
      <c r="CU650" s="393"/>
      <c r="CV650" s="393"/>
      <c r="CW650" s="393"/>
      <c r="CX650" s="393"/>
      <c r="CY650" s="393"/>
      <c r="CZ650" s="393"/>
    </row>
    <row r="651" s="397" customFormat="true" ht="25.15" customHeight="true" x14ac:dyDescent="0.2">
      <c r="C651" s="1154"/>
      <c r="D651" s="1155"/>
      <c r="E651" s="670"/>
      <c r="F651" s="670"/>
      <c r="G651" s="670"/>
      <c r="H651" s="1154"/>
      <c r="I651" s="1155"/>
      <c r="J651" s="670"/>
      <c r="K651" s="670"/>
      <c r="L651" s="670"/>
      <c r="M651" s="1154"/>
      <c r="N651" s="1155"/>
      <c r="O651" s="670"/>
      <c r="P651" s="670"/>
      <c r="Q651" s="670"/>
      <c r="W651" s="390"/>
      <c r="X651" s="390"/>
      <c r="Y651" s="390"/>
      <c r="Z651" s="390"/>
      <c r="AA651" s="390"/>
      <c r="AB651" s="390"/>
      <c r="AC651" s="390"/>
      <c r="AD651" s="390"/>
      <c r="AE651" s="390"/>
      <c r="AF651" s="390"/>
      <c r="AG651" s="390"/>
      <c r="AH651" s="390"/>
      <c r="AI651" s="390"/>
      <c r="AJ651" s="390"/>
      <c r="AK651" s="390"/>
      <c r="AL651" s="390"/>
      <c r="AM651" s="390"/>
      <c r="AN651" s="390"/>
      <c r="AO651" s="390"/>
      <c r="AP651" s="390"/>
      <c r="AQ651" s="390"/>
      <c r="AR651" s="390"/>
      <c r="AS651" s="390"/>
      <c r="AT651" s="390"/>
      <c r="AU651" s="390"/>
      <c r="AV651" s="390"/>
      <c r="AW651" s="390"/>
      <c r="AX651" s="390"/>
      <c r="AY651" s="390"/>
      <c r="AZ651" s="390"/>
      <c r="BA651" s="393"/>
      <c r="BB651" s="470"/>
      <c r="BC651" s="393"/>
      <c r="BD651" s="393"/>
      <c r="BE651" s="393"/>
      <c r="BF651" s="393"/>
      <c r="BG651" s="393"/>
      <c r="BH651" s="393"/>
      <c r="BI651" s="393"/>
      <c r="BJ651" s="393"/>
      <c r="BK651" s="393"/>
      <c r="BL651" s="393"/>
      <c r="BM651" s="393"/>
      <c r="BN651" s="393"/>
      <c r="BO651" s="393"/>
      <c r="BP651" s="393"/>
      <c r="BQ651" s="393"/>
      <c r="BR651" s="393"/>
      <c r="BS651" s="393"/>
      <c r="BT651" s="393"/>
      <c r="BU651" s="393"/>
      <c r="BV651" s="393"/>
      <c r="BW651" s="393"/>
      <c r="BX651" s="393"/>
      <c r="BY651" s="393"/>
      <c r="BZ651" s="393"/>
      <c r="CA651" s="393"/>
      <c r="CB651" s="393"/>
      <c r="CC651" s="393"/>
      <c r="CD651" s="393"/>
      <c r="CE651" s="393"/>
      <c r="CF651" s="393"/>
      <c r="CG651" s="393"/>
      <c r="CH651" s="393"/>
      <c r="CI651" s="393"/>
      <c r="CJ651" s="393"/>
      <c r="CK651" s="393"/>
      <c r="CL651" s="393"/>
      <c r="CM651" s="393"/>
      <c r="CN651" s="393"/>
      <c r="CO651" s="393"/>
      <c r="CP651" s="393"/>
      <c r="CQ651" s="393"/>
      <c r="CR651" s="393"/>
      <c r="CS651" s="393"/>
      <c r="CT651" s="393"/>
      <c r="CU651" s="393"/>
      <c r="CV651" s="393"/>
      <c r="CW651" s="393"/>
      <c r="CX651" s="393"/>
      <c r="CY651" s="393"/>
      <c r="CZ651" s="393"/>
    </row>
    <row r="652" s="397" customFormat="true" ht="25.15" customHeight="true" x14ac:dyDescent="0.2">
      <c r="C652" s="1154"/>
      <c r="D652" s="1155"/>
      <c r="E652" s="670"/>
      <c r="F652" s="670"/>
      <c r="G652" s="670"/>
      <c r="H652" s="1154"/>
      <c r="I652" s="1155"/>
      <c r="J652" s="670"/>
      <c r="K652" s="670"/>
      <c r="L652" s="670"/>
      <c r="M652" s="1154"/>
      <c r="N652" s="1155"/>
      <c r="O652" s="670"/>
      <c r="P652" s="670"/>
      <c r="Q652" s="670"/>
      <c r="W652" s="390"/>
      <c r="X652" s="390"/>
      <c r="Y652" s="390"/>
      <c r="Z652" s="390"/>
      <c r="AA652" s="390"/>
      <c r="AB652" s="390"/>
      <c r="AC652" s="390"/>
      <c r="AD652" s="390"/>
      <c r="AE652" s="390"/>
      <c r="AF652" s="390"/>
      <c r="AG652" s="390"/>
      <c r="AH652" s="390"/>
      <c r="AI652" s="390"/>
      <c r="AJ652" s="390"/>
      <c r="AK652" s="390"/>
      <c r="AL652" s="390"/>
      <c r="AM652" s="390"/>
      <c r="AN652" s="390"/>
      <c r="AO652" s="390"/>
      <c r="AP652" s="390"/>
      <c r="AQ652" s="390"/>
      <c r="AR652" s="390"/>
      <c r="AS652" s="390"/>
      <c r="AT652" s="390"/>
      <c r="AU652" s="390"/>
      <c r="AV652" s="390"/>
      <c r="AW652" s="390"/>
      <c r="AX652" s="390"/>
      <c r="AY652" s="390"/>
      <c r="AZ652" s="390"/>
      <c r="BA652" s="393"/>
      <c r="BB652" s="470"/>
      <c r="BC652" s="393"/>
      <c r="BD652" s="393"/>
      <c r="BE652" s="393"/>
      <c r="BF652" s="393"/>
      <c r="BG652" s="393"/>
      <c r="BH652" s="393"/>
      <c r="BI652" s="393"/>
      <c r="BJ652" s="393"/>
      <c r="BK652" s="393"/>
      <c r="BL652" s="393"/>
      <c r="BM652" s="393"/>
      <c r="BN652" s="393"/>
      <c r="BO652" s="393"/>
      <c r="BP652" s="393"/>
      <c r="BQ652" s="393"/>
      <c r="BR652" s="393"/>
      <c r="BS652" s="393"/>
      <c r="BT652" s="393"/>
      <c r="BU652" s="393"/>
      <c r="BV652" s="393"/>
      <c r="BW652" s="393"/>
      <c r="BX652" s="393"/>
      <c r="BY652" s="393"/>
      <c r="BZ652" s="393"/>
      <c r="CA652" s="393"/>
      <c r="CB652" s="393"/>
      <c r="CC652" s="393"/>
      <c r="CD652" s="393"/>
      <c r="CE652" s="393"/>
      <c r="CF652" s="393"/>
      <c r="CG652" s="393"/>
      <c r="CH652" s="393"/>
      <c r="CI652" s="393"/>
      <c r="CJ652" s="393"/>
      <c r="CK652" s="393"/>
      <c r="CL652" s="393"/>
      <c r="CM652" s="393"/>
      <c r="CN652" s="393"/>
      <c r="CO652" s="393"/>
      <c r="CP652" s="393"/>
      <c r="CQ652" s="393"/>
      <c r="CR652" s="393"/>
      <c r="CS652" s="393"/>
      <c r="CT652" s="393"/>
      <c r="CU652" s="393"/>
      <c r="CV652" s="393"/>
      <c r="CW652" s="393"/>
      <c r="CX652" s="393"/>
      <c r="CY652" s="393"/>
      <c r="CZ652" s="393"/>
    </row>
    <row r="653" s="397" customFormat="true" ht="25.15" customHeight="true" x14ac:dyDescent="0.2">
      <c r="C653" s="1154"/>
      <c r="D653" s="1155"/>
      <c r="E653" s="670"/>
      <c r="F653" s="670"/>
      <c r="G653" s="670"/>
      <c r="H653" s="1154"/>
      <c r="I653" s="1155"/>
      <c r="J653" s="670"/>
      <c r="K653" s="670"/>
      <c r="L653" s="670"/>
      <c r="M653" s="1154"/>
      <c r="N653" s="1155"/>
      <c r="O653" s="670"/>
      <c r="P653" s="670"/>
      <c r="Q653" s="670"/>
      <c r="W653" s="390"/>
      <c r="X653" s="390"/>
      <c r="Y653" s="390"/>
      <c r="Z653" s="390"/>
      <c r="AA653" s="390"/>
      <c r="AB653" s="390"/>
      <c r="AC653" s="390"/>
      <c r="AD653" s="390"/>
      <c r="AE653" s="390"/>
      <c r="AF653" s="390"/>
      <c r="AG653" s="390"/>
      <c r="AH653" s="390"/>
      <c r="AI653" s="390"/>
      <c r="AJ653" s="390"/>
      <c r="AK653" s="390"/>
      <c r="AL653" s="390"/>
      <c r="AM653" s="390"/>
      <c r="AN653" s="390"/>
      <c r="AO653" s="390"/>
      <c r="AP653" s="390"/>
      <c r="AQ653" s="390"/>
      <c r="AR653" s="390"/>
      <c r="AS653" s="390"/>
      <c r="AT653" s="390"/>
      <c r="AU653" s="390"/>
      <c r="AV653" s="390"/>
      <c r="AW653" s="390"/>
      <c r="AX653" s="390"/>
      <c r="AY653" s="390"/>
      <c r="AZ653" s="390"/>
      <c r="BA653" s="393"/>
      <c r="BB653" s="470"/>
      <c r="BC653" s="393"/>
      <c r="BD653" s="393"/>
      <c r="BE653" s="393"/>
      <c r="BF653" s="393"/>
      <c r="BG653" s="393"/>
      <c r="BH653" s="393"/>
      <c r="BI653" s="393"/>
      <c r="BJ653" s="393"/>
      <c r="BK653" s="393"/>
      <c r="BL653" s="393"/>
      <c r="BM653" s="393"/>
      <c r="BN653" s="393"/>
      <c r="BO653" s="393"/>
      <c r="BP653" s="393"/>
      <c r="BQ653" s="393"/>
      <c r="BR653" s="393"/>
      <c r="BS653" s="393"/>
      <c r="BT653" s="393"/>
      <c r="BU653" s="393"/>
      <c r="BV653" s="393"/>
      <c r="BW653" s="393"/>
      <c r="BX653" s="393"/>
      <c r="BY653" s="393"/>
      <c r="BZ653" s="393"/>
      <c r="CA653" s="393"/>
      <c r="CB653" s="393"/>
      <c r="CC653" s="393"/>
      <c r="CD653" s="393"/>
      <c r="CE653" s="393"/>
      <c r="CF653" s="393"/>
      <c r="CG653" s="393"/>
      <c r="CH653" s="393"/>
      <c r="CI653" s="393"/>
      <c r="CJ653" s="393"/>
      <c r="CK653" s="393"/>
      <c r="CL653" s="393"/>
      <c r="CM653" s="393"/>
      <c r="CN653" s="393"/>
      <c r="CO653" s="393"/>
      <c r="CP653" s="393"/>
      <c r="CQ653" s="393"/>
      <c r="CR653" s="393"/>
      <c r="CS653" s="393"/>
      <c r="CT653" s="393"/>
      <c r="CU653" s="393"/>
      <c r="CV653" s="393"/>
      <c r="CW653" s="393"/>
      <c r="CX653" s="393"/>
      <c r="CY653" s="393"/>
      <c r="CZ653" s="393"/>
    </row>
    <row r="654" s="397" customFormat="true" ht="25.15" customHeight="true" x14ac:dyDescent="0.2">
      <c r="C654" s="1154"/>
      <c r="D654" s="1155"/>
      <c r="E654" s="670"/>
      <c r="F654" s="670"/>
      <c r="G654" s="670"/>
      <c r="H654" s="1154"/>
      <c r="I654" s="1155"/>
      <c r="J654" s="670"/>
      <c r="K654" s="670"/>
      <c r="L654" s="670"/>
      <c r="M654" s="1154"/>
      <c r="N654" s="1155"/>
      <c r="O654" s="670"/>
      <c r="P654" s="670"/>
      <c r="Q654" s="670"/>
      <c r="W654" s="390"/>
      <c r="X654" s="390"/>
      <c r="Y654" s="390"/>
      <c r="Z654" s="390"/>
      <c r="AA654" s="390"/>
      <c r="AB654" s="390"/>
      <c r="AC654" s="390"/>
      <c r="AD654" s="390"/>
      <c r="AE654" s="390"/>
      <c r="AF654" s="390"/>
      <c r="AG654" s="390"/>
      <c r="AH654" s="390"/>
      <c r="AI654" s="390"/>
      <c r="AJ654" s="390"/>
      <c r="AK654" s="390"/>
      <c r="AL654" s="390"/>
      <c r="AM654" s="390"/>
      <c r="AN654" s="390"/>
      <c r="AO654" s="390"/>
      <c r="AP654" s="390"/>
      <c r="AQ654" s="390"/>
      <c r="AR654" s="390"/>
      <c r="AS654" s="390"/>
      <c r="AT654" s="390"/>
      <c r="AU654" s="390"/>
      <c r="AV654" s="390"/>
      <c r="AW654" s="390"/>
      <c r="AX654" s="390"/>
      <c r="AY654" s="390"/>
      <c r="AZ654" s="390"/>
      <c r="BA654" s="393"/>
      <c r="BB654" s="470"/>
      <c r="BC654" s="393"/>
      <c r="BD654" s="393"/>
      <c r="BE654" s="393"/>
      <c r="BF654" s="393"/>
      <c r="BG654" s="393"/>
      <c r="BH654" s="393"/>
      <c r="BI654" s="393"/>
      <c r="BJ654" s="393"/>
      <c r="BK654" s="393"/>
      <c r="BL654" s="393"/>
      <c r="BM654" s="393"/>
      <c r="BN654" s="393"/>
      <c r="BO654" s="393"/>
      <c r="BP654" s="393"/>
      <c r="BQ654" s="393"/>
      <c r="BR654" s="393"/>
      <c r="BS654" s="393"/>
      <c r="BT654" s="393"/>
      <c r="BU654" s="393"/>
      <c r="BV654" s="393"/>
      <c r="BW654" s="393"/>
      <c r="BX654" s="393"/>
      <c r="BY654" s="393"/>
      <c r="BZ654" s="393"/>
      <c r="CA654" s="393"/>
      <c r="CB654" s="393"/>
      <c r="CC654" s="393"/>
      <c r="CD654" s="393"/>
      <c r="CE654" s="393"/>
      <c r="CF654" s="393"/>
      <c r="CG654" s="393"/>
      <c r="CH654" s="393"/>
      <c r="CI654" s="393"/>
      <c r="CJ654" s="393"/>
      <c r="CK654" s="393"/>
      <c r="CL654" s="393"/>
      <c r="CM654" s="393"/>
      <c r="CN654" s="393"/>
      <c r="CO654" s="393"/>
      <c r="CP654" s="393"/>
      <c r="CQ654" s="393"/>
      <c r="CR654" s="393"/>
      <c r="CS654" s="393"/>
      <c r="CT654" s="393"/>
      <c r="CU654" s="393"/>
      <c r="CV654" s="393"/>
      <c r="CW654" s="393"/>
      <c r="CX654" s="393"/>
      <c r="CY654" s="393"/>
      <c r="CZ654" s="393"/>
    </row>
    <row r="655" s="397" customFormat="true" ht="25.15" customHeight="true" x14ac:dyDescent="0.2">
      <c r="C655" s="1154"/>
      <c r="D655" s="1155"/>
      <c r="E655" s="670"/>
      <c r="F655" s="670"/>
      <c r="G655" s="670"/>
      <c r="H655" s="1154"/>
      <c r="I655" s="1155"/>
      <c r="J655" s="670"/>
      <c r="K655" s="670"/>
      <c r="L655" s="670"/>
      <c r="M655" s="1154"/>
      <c r="N655" s="1155"/>
      <c r="O655" s="670"/>
      <c r="P655" s="670"/>
      <c r="Q655" s="670"/>
      <c r="W655" s="390"/>
      <c r="X655" s="390"/>
      <c r="Y655" s="390"/>
      <c r="Z655" s="390"/>
      <c r="AA655" s="390"/>
      <c r="AB655" s="390"/>
      <c r="AC655" s="390"/>
      <c r="AD655" s="390"/>
      <c r="AE655" s="390"/>
      <c r="AF655" s="390"/>
      <c r="AG655" s="390"/>
      <c r="AH655" s="390"/>
      <c r="AI655" s="390"/>
      <c r="AJ655" s="390"/>
      <c r="AK655" s="390"/>
      <c r="AL655" s="390"/>
      <c r="AM655" s="390"/>
      <c r="AN655" s="390"/>
      <c r="AO655" s="390"/>
      <c r="AP655" s="390"/>
      <c r="AQ655" s="390"/>
      <c r="AR655" s="390"/>
      <c r="AS655" s="390"/>
      <c r="AT655" s="390"/>
      <c r="AU655" s="390"/>
      <c r="AV655" s="390"/>
      <c r="AW655" s="390"/>
      <c r="AX655" s="390"/>
      <c r="AY655" s="390"/>
      <c r="AZ655" s="390"/>
      <c r="BA655" s="393"/>
      <c r="BB655" s="470"/>
      <c r="BC655" s="393"/>
      <c r="BD655" s="393"/>
      <c r="BE655" s="393"/>
      <c r="BF655" s="393"/>
      <c r="BG655" s="393"/>
      <c r="BH655" s="393"/>
      <c r="BI655" s="393"/>
      <c r="BJ655" s="393"/>
      <c r="BK655" s="393"/>
      <c r="BL655" s="393"/>
      <c r="BM655" s="393"/>
      <c r="BN655" s="393"/>
      <c r="BO655" s="393"/>
      <c r="BP655" s="393"/>
      <c r="BQ655" s="393"/>
      <c r="BR655" s="393"/>
      <c r="BS655" s="393"/>
      <c r="BT655" s="393"/>
      <c r="BU655" s="393"/>
      <c r="BV655" s="393"/>
      <c r="BW655" s="393"/>
      <c r="BX655" s="393"/>
      <c r="BY655" s="393"/>
      <c r="BZ655" s="393"/>
      <c r="CA655" s="393"/>
      <c r="CB655" s="393"/>
      <c r="CC655" s="393"/>
      <c r="CD655" s="393"/>
      <c r="CE655" s="393"/>
      <c r="CF655" s="393"/>
      <c r="CG655" s="393"/>
      <c r="CH655" s="393"/>
      <c r="CI655" s="393"/>
      <c r="CJ655" s="393"/>
      <c r="CK655" s="393"/>
      <c r="CL655" s="393"/>
      <c r="CM655" s="393"/>
      <c r="CN655" s="393"/>
      <c r="CO655" s="393"/>
      <c r="CP655" s="393"/>
      <c r="CQ655" s="393"/>
      <c r="CR655" s="393"/>
      <c r="CS655" s="393"/>
      <c r="CT655" s="393"/>
      <c r="CU655" s="393"/>
      <c r="CV655" s="393"/>
      <c r="CW655" s="393"/>
      <c r="CX655" s="393"/>
      <c r="CY655" s="393"/>
      <c r="CZ655" s="393"/>
    </row>
    <row r="656" s="397" customFormat="true" ht="25.15" customHeight="true" x14ac:dyDescent="0.2">
      <c r="C656" s="1154"/>
      <c r="D656" s="1155"/>
      <c r="E656" s="670"/>
      <c r="F656" s="670"/>
      <c r="G656" s="670"/>
      <c r="H656" s="1154"/>
      <c r="I656" s="1155"/>
      <c r="J656" s="670"/>
      <c r="K656" s="670"/>
      <c r="L656" s="670"/>
      <c r="M656" s="1154"/>
      <c r="N656" s="1155"/>
      <c r="O656" s="670"/>
      <c r="P656" s="670"/>
      <c r="Q656" s="670"/>
      <c r="W656" s="390"/>
      <c r="X656" s="390"/>
      <c r="Y656" s="390"/>
      <c r="Z656" s="390"/>
      <c r="AA656" s="390"/>
      <c r="AB656" s="390"/>
      <c r="AC656" s="390"/>
      <c r="AD656" s="390"/>
      <c r="AE656" s="390"/>
      <c r="AF656" s="390"/>
      <c r="AG656" s="390"/>
      <c r="AH656" s="390"/>
      <c r="AI656" s="390"/>
      <c r="AJ656" s="390"/>
      <c r="AK656" s="390"/>
      <c r="AL656" s="390"/>
      <c r="AM656" s="390"/>
      <c r="AN656" s="390"/>
      <c r="AO656" s="390"/>
      <c r="AP656" s="390"/>
      <c r="AQ656" s="390"/>
      <c r="AR656" s="390"/>
      <c r="AS656" s="390"/>
      <c r="AT656" s="390"/>
      <c r="AU656" s="390"/>
      <c r="AV656" s="390"/>
      <c r="AW656" s="390"/>
      <c r="AX656" s="390"/>
      <c r="AY656" s="390"/>
      <c r="AZ656" s="390"/>
      <c r="BA656" s="393"/>
      <c r="BB656" s="470"/>
      <c r="BC656" s="393"/>
      <c r="BD656" s="393"/>
      <c r="BE656" s="393"/>
      <c r="BF656" s="393"/>
      <c r="BG656" s="393"/>
      <c r="BH656" s="393"/>
      <c r="BI656" s="393"/>
      <c r="BJ656" s="393"/>
      <c r="BK656" s="393"/>
      <c r="BL656" s="393"/>
      <c r="BM656" s="393"/>
      <c r="BN656" s="393"/>
      <c r="BO656" s="393"/>
      <c r="BP656" s="393"/>
      <c r="BQ656" s="393"/>
      <c r="BR656" s="393"/>
      <c r="BS656" s="393"/>
      <c r="BT656" s="393"/>
      <c r="BU656" s="393"/>
      <c r="BV656" s="393"/>
      <c r="BW656" s="393"/>
      <c r="BX656" s="393"/>
      <c r="BY656" s="393"/>
      <c r="BZ656" s="393"/>
      <c r="CA656" s="393"/>
      <c r="CB656" s="393"/>
      <c r="CC656" s="393"/>
      <c r="CD656" s="393"/>
      <c r="CE656" s="393"/>
      <c r="CF656" s="393"/>
      <c r="CG656" s="393"/>
      <c r="CH656" s="393"/>
      <c r="CI656" s="393"/>
      <c r="CJ656" s="393"/>
      <c r="CK656" s="393"/>
      <c r="CL656" s="393"/>
      <c r="CM656" s="393"/>
      <c r="CN656" s="393"/>
      <c r="CO656" s="393"/>
      <c r="CP656" s="393"/>
      <c r="CQ656" s="393"/>
      <c r="CR656" s="393"/>
      <c r="CS656" s="393"/>
      <c r="CT656" s="393"/>
      <c r="CU656" s="393"/>
      <c r="CV656" s="393"/>
      <c r="CW656" s="393"/>
      <c r="CX656" s="393"/>
      <c r="CY656" s="393"/>
      <c r="CZ656" s="393"/>
    </row>
    <row r="657" s="397" customFormat="true" ht="25.15" customHeight="true" x14ac:dyDescent="0.2">
      <c r="C657" s="1154"/>
      <c r="D657" s="1155"/>
      <c r="E657" s="670"/>
      <c r="F657" s="670"/>
      <c r="G657" s="670"/>
      <c r="H657" s="1154"/>
      <c r="I657" s="1155"/>
      <c r="J657" s="670"/>
      <c r="K657" s="670"/>
      <c r="L657" s="670"/>
      <c r="M657" s="1154"/>
      <c r="N657" s="1155"/>
      <c r="O657" s="670"/>
      <c r="P657" s="670"/>
      <c r="Q657" s="670"/>
      <c r="W657" s="390"/>
      <c r="X657" s="390"/>
      <c r="Y657" s="390"/>
      <c r="Z657" s="390"/>
      <c r="AA657" s="390"/>
      <c r="AB657" s="390"/>
      <c r="AC657" s="390"/>
      <c r="AD657" s="390"/>
      <c r="AE657" s="390"/>
      <c r="AF657" s="390"/>
      <c r="AG657" s="390"/>
      <c r="AH657" s="390"/>
      <c r="AI657" s="390"/>
      <c r="AJ657" s="390"/>
      <c r="AK657" s="390"/>
      <c r="AL657" s="390"/>
      <c r="AM657" s="390"/>
      <c r="AN657" s="390"/>
      <c r="AO657" s="390"/>
      <c r="AP657" s="390"/>
      <c r="AQ657" s="390"/>
      <c r="AR657" s="390"/>
      <c r="AS657" s="390"/>
      <c r="AT657" s="390"/>
      <c r="AU657" s="390"/>
      <c r="AV657" s="390"/>
      <c r="AW657" s="390"/>
      <c r="AX657" s="390"/>
      <c r="AY657" s="390"/>
      <c r="AZ657" s="390"/>
      <c r="BA657" s="393"/>
      <c r="BB657" s="470"/>
      <c r="BC657" s="393"/>
      <c r="BD657" s="393"/>
      <c r="BE657" s="393"/>
      <c r="BF657" s="393"/>
      <c r="BG657" s="393"/>
      <c r="BH657" s="393"/>
      <c r="BI657" s="393"/>
      <c r="BJ657" s="393"/>
      <c r="BK657" s="393"/>
      <c r="BL657" s="393"/>
      <c r="BM657" s="393"/>
      <c r="BN657" s="393"/>
      <c r="BO657" s="393"/>
      <c r="BP657" s="393"/>
      <c r="BQ657" s="393"/>
      <c r="BR657" s="393"/>
      <c r="BS657" s="393"/>
      <c r="BT657" s="393"/>
      <c r="BU657" s="393"/>
      <c r="BV657" s="393"/>
      <c r="BW657" s="393"/>
      <c r="BX657" s="393"/>
      <c r="BY657" s="393"/>
      <c r="BZ657" s="393"/>
      <c r="CA657" s="393"/>
      <c r="CB657" s="393"/>
      <c r="CC657" s="393"/>
      <c r="CD657" s="393"/>
      <c r="CE657" s="393"/>
      <c r="CF657" s="393"/>
      <c r="CG657" s="393"/>
      <c r="CH657" s="393"/>
      <c r="CI657" s="393"/>
      <c r="CJ657" s="393"/>
      <c r="CK657" s="393"/>
      <c r="CL657" s="393"/>
      <c r="CM657" s="393"/>
      <c r="CN657" s="393"/>
      <c r="CO657" s="393"/>
      <c r="CP657" s="393"/>
      <c r="CQ657" s="393"/>
      <c r="CR657" s="393"/>
      <c r="CS657" s="393"/>
      <c r="CT657" s="393"/>
      <c r="CU657" s="393"/>
      <c r="CV657" s="393"/>
      <c r="CW657" s="393"/>
      <c r="CX657" s="393"/>
      <c r="CY657" s="393"/>
      <c r="CZ657" s="393"/>
    </row>
    <row r="658" s="397" customFormat="true" ht="25.15" customHeight="true" x14ac:dyDescent="0.2">
      <c r="C658" s="1154"/>
      <c r="D658" s="1155"/>
      <c r="E658" s="670"/>
      <c r="F658" s="670"/>
      <c r="G658" s="670"/>
      <c r="H658" s="1154"/>
      <c r="I658" s="1155"/>
      <c r="J658" s="670"/>
      <c r="K658" s="670"/>
      <c r="L658" s="670"/>
      <c r="M658" s="1154"/>
      <c r="N658" s="1155"/>
      <c r="O658" s="670"/>
      <c r="P658" s="670"/>
      <c r="Q658" s="670"/>
      <c r="W658" s="390"/>
      <c r="X658" s="390"/>
      <c r="Y658" s="390"/>
      <c r="Z658" s="390"/>
      <c r="AA658" s="390"/>
      <c r="AB658" s="390"/>
      <c r="AC658" s="390"/>
      <c r="AD658" s="390"/>
      <c r="AE658" s="390"/>
      <c r="AF658" s="390"/>
      <c r="AG658" s="390"/>
      <c r="AH658" s="390"/>
      <c r="AI658" s="390"/>
      <c r="AJ658" s="390"/>
      <c r="AK658" s="390"/>
      <c r="AL658" s="390"/>
      <c r="AM658" s="390"/>
      <c r="AN658" s="390"/>
      <c r="AO658" s="390"/>
      <c r="AP658" s="390"/>
      <c r="AQ658" s="390"/>
      <c r="AR658" s="390"/>
      <c r="AS658" s="390"/>
      <c r="AT658" s="390"/>
      <c r="AU658" s="390"/>
      <c r="AV658" s="390"/>
      <c r="AW658" s="390"/>
      <c r="AX658" s="390"/>
      <c r="AY658" s="390"/>
      <c r="AZ658" s="390"/>
      <c r="BA658" s="393"/>
      <c r="BB658" s="470"/>
      <c r="BC658" s="393"/>
      <c r="BD658" s="393"/>
      <c r="BE658" s="393"/>
      <c r="BF658" s="393"/>
      <c r="BG658" s="393"/>
      <c r="BH658" s="393"/>
      <c r="BI658" s="393"/>
      <c r="BJ658" s="393"/>
      <c r="BK658" s="393"/>
      <c r="BL658" s="393"/>
      <c r="BM658" s="393"/>
      <c r="BN658" s="393"/>
      <c r="BO658" s="393"/>
      <c r="BP658" s="393"/>
      <c r="BQ658" s="393"/>
      <c r="BR658" s="393"/>
      <c r="BS658" s="393"/>
      <c r="BT658" s="393"/>
      <c r="BU658" s="393"/>
      <c r="BV658" s="393"/>
      <c r="BW658" s="393"/>
      <c r="BX658" s="393"/>
      <c r="BY658" s="393"/>
      <c r="BZ658" s="393"/>
      <c r="CA658" s="393"/>
      <c r="CB658" s="393"/>
      <c r="CC658" s="393"/>
      <c r="CD658" s="393"/>
      <c r="CE658" s="393"/>
      <c r="CF658" s="393"/>
      <c r="CG658" s="393"/>
      <c r="CH658" s="393"/>
      <c r="CI658" s="393"/>
      <c r="CJ658" s="393"/>
      <c r="CK658" s="393"/>
      <c r="CL658" s="393"/>
      <c r="CM658" s="393"/>
      <c r="CN658" s="393"/>
      <c r="CO658" s="393"/>
      <c r="CP658" s="393"/>
      <c r="CQ658" s="393"/>
      <c r="CR658" s="393"/>
      <c r="CS658" s="393"/>
      <c r="CT658" s="393"/>
      <c r="CU658" s="393"/>
      <c r="CV658" s="393"/>
      <c r="CW658" s="393"/>
      <c r="CX658" s="393"/>
      <c r="CY658" s="393"/>
      <c r="CZ658" s="393"/>
    </row>
    <row r="659" s="397" customFormat="true" ht="25.15" customHeight="true" x14ac:dyDescent="0.2">
      <c r="C659" s="1154"/>
      <c r="D659" s="1155"/>
      <c r="E659" s="670"/>
      <c r="F659" s="670"/>
      <c r="G659" s="670"/>
      <c r="H659" s="1154"/>
      <c r="I659" s="1155"/>
      <c r="J659" s="670"/>
      <c r="K659" s="670"/>
      <c r="L659" s="670"/>
      <c r="M659" s="1154"/>
      <c r="N659" s="1155"/>
      <c r="O659" s="670"/>
      <c r="P659" s="670"/>
      <c r="Q659" s="670"/>
      <c r="W659" s="390"/>
      <c r="X659" s="390"/>
      <c r="Y659" s="390"/>
      <c r="Z659" s="390"/>
      <c r="AA659" s="390"/>
      <c r="AB659" s="390"/>
      <c r="AC659" s="390"/>
      <c r="AD659" s="390"/>
      <c r="AE659" s="390"/>
      <c r="AF659" s="390"/>
      <c r="AG659" s="390"/>
      <c r="AH659" s="390"/>
      <c r="AI659" s="390"/>
      <c r="AJ659" s="390"/>
      <c r="AK659" s="390"/>
      <c r="AL659" s="390"/>
      <c r="AM659" s="390"/>
      <c r="AN659" s="390"/>
      <c r="AO659" s="390"/>
      <c r="AP659" s="390"/>
      <c r="AQ659" s="390"/>
      <c r="AR659" s="390"/>
      <c r="AS659" s="390"/>
      <c r="AT659" s="390"/>
      <c r="AU659" s="390"/>
      <c r="AV659" s="390"/>
      <c r="AW659" s="390"/>
      <c r="AX659" s="390"/>
      <c r="AY659" s="390"/>
      <c r="AZ659" s="390"/>
      <c r="BA659" s="393"/>
      <c r="BB659" s="470"/>
      <c r="BC659" s="393"/>
      <c r="BD659" s="393"/>
      <c r="BE659" s="393"/>
      <c r="BF659" s="393"/>
      <c r="BG659" s="393"/>
      <c r="BH659" s="393"/>
      <c r="BI659" s="393"/>
      <c r="BJ659" s="393"/>
      <c r="BK659" s="393"/>
      <c r="BL659" s="393"/>
      <c r="BM659" s="393"/>
      <c r="BN659" s="393"/>
      <c r="BO659" s="393"/>
      <c r="BP659" s="393"/>
      <c r="BQ659" s="393"/>
      <c r="BR659" s="393"/>
      <c r="BS659" s="393"/>
      <c r="BT659" s="393"/>
      <c r="BU659" s="393"/>
      <c r="BV659" s="393"/>
      <c r="BW659" s="393"/>
      <c r="BX659" s="393"/>
      <c r="BY659" s="393"/>
      <c r="BZ659" s="393"/>
      <c r="CA659" s="393"/>
      <c r="CB659" s="393"/>
      <c r="CC659" s="393"/>
      <c r="CD659" s="393"/>
      <c r="CE659" s="393"/>
      <c r="CF659" s="393"/>
      <c r="CG659" s="393"/>
      <c r="CH659" s="393"/>
      <c r="CI659" s="393"/>
      <c r="CJ659" s="393"/>
      <c r="CK659" s="393"/>
      <c r="CL659" s="393"/>
      <c r="CM659" s="393"/>
      <c r="CN659" s="393"/>
      <c r="CO659" s="393"/>
      <c r="CP659" s="393"/>
      <c r="CQ659" s="393"/>
      <c r="CR659" s="393"/>
      <c r="CS659" s="393"/>
      <c r="CT659" s="393"/>
      <c r="CU659" s="393"/>
      <c r="CV659" s="393"/>
      <c r="CW659" s="393"/>
      <c r="CX659" s="393"/>
      <c r="CY659" s="393"/>
      <c r="CZ659" s="393"/>
    </row>
    <row r="660" s="397" customFormat="true" ht="25.15" customHeight="true" x14ac:dyDescent="0.2">
      <c r="C660" s="1154"/>
      <c r="D660" s="1155"/>
      <c r="E660" s="670"/>
      <c r="F660" s="670"/>
      <c r="G660" s="670"/>
      <c r="H660" s="1154"/>
      <c r="I660" s="1155"/>
      <c r="J660" s="670"/>
      <c r="K660" s="670"/>
      <c r="L660" s="670"/>
      <c r="M660" s="1154"/>
      <c r="N660" s="1155"/>
      <c r="O660" s="670"/>
      <c r="P660" s="670"/>
      <c r="Q660" s="670"/>
      <c r="W660" s="390"/>
      <c r="X660" s="390"/>
      <c r="Y660" s="390"/>
      <c r="Z660" s="390"/>
      <c r="AA660" s="390"/>
      <c r="AB660" s="390"/>
      <c r="AC660" s="390"/>
      <c r="AD660" s="390"/>
      <c r="AE660" s="390"/>
      <c r="AF660" s="390"/>
      <c r="AG660" s="390"/>
      <c r="AH660" s="390"/>
      <c r="AI660" s="390"/>
      <c r="AJ660" s="390"/>
      <c r="AK660" s="390"/>
      <c r="AL660" s="390"/>
      <c r="AM660" s="390"/>
      <c r="AN660" s="390"/>
      <c r="AO660" s="390"/>
      <c r="AP660" s="390"/>
      <c r="AQ660" s="390"/>
      <c r="AR660" s="390"/>
      <c r="AS660" s="390"/>
      <c r="AT660" s="390"/>
      <c r="AU660" s="390"/>
      <c r="AV660" s="390"/>
      <c r="AW660" s="390"/>
      <c r="AX660" s="390"/>
      <c r="AY660" s="390"/>
      <c r="AZ660" s="390"/>
      <c r="BA660" s="393"/>
      <c r="BB660" s="470"/>
      <c r="BC660" s="393"/>
      <c r="BD660" s="393"/>
      <c r="BE660" s="393"/>
      <c r="BF660" s="393"/>
      <c r="BG660" s="393"/>
      <c r="BH660" s="393"/>
      <c r="BI660" s="393"/>
      <c r="BJ660" s="393"/>
      <c r="BK660" s="393"/>
      <c r="BL660" s="393"/>
      <c r="BM660" s="393"/>
      <c r="BN660" s="393"/>
      <c r="BO660" s="393"/>
      <c r="BP660" s="393"/>
      <c r="BQ660" s="393"/>
      <c r="BR660" s="393"/>
      <c r="BS660" s="393"/>
      <c r="BT660" s="393"/>
      <c r="BU660" s="393"/>
      <c r="BV660" s="393"/>
      <c r="BW660" s="393"/>
      <c r="BX660" s="393"/>
      <c r="BY660" s="393"/>
      <c r="BZ660" s="393"/>
      <c r="CA660" s="393"/>
      <c r="CB660" s="393"/>
      <c r="CC660" s="393"/>
      <c r="CD660" s="393"/>
      <c r="CE660" s="393"/>
      <c r="CF660" s="393"/>
      <c r="CG660" s="393"/>
      <c r="CH660" s="393"/>
      <c r="CI660" s="393"/>
      <c r="CJ660" s="393"/>
      <c r="CK660" s="393"/>
      <c r="CL660" s="393"/>
      <c r="CM660" s="393"/>
      <c r="CN660" s="393"/>
      <c r="CO660" s="393"/>
      <c r="CP660" s="393"/>
      <c r="CQ660" s="393"/>
      <c r="CR660" s="393"/>
      <c r="CS660" s="393"/>
      <c r="CT660" s="393"/>
      <c r="CU660" s="393"/>
      <c r="CV660" s="393"/>
      <c r="CW660" s="393"/>
      <c r="CX660" s="393"/>
      <c r="CY660" s="393"/>
      <c r="CZ660" s="393"/>
    </row>
    <row r="661" s="397" customFormat="true" ht="25.15" customHeight="true" x14ac:dyDescent="0.2">
      <c r="C661" s="1154"/>
      <c r="D661" s="1155"/>
      <c r="E661" s="670"/>
      <c r="F661" s="670"/>
      <c r="G661" s="670"/>
      <c r="H661" s="1154"/>
      <c r="I661" s="1155"/>
      <c r="J661" s="670"/>
      <c r="K661" s="670"/>
      <c r="L661" s="670"/>
      <c r="M661" s="1154"/>
      <c r="N661" s="1155"/>
      <c r="O661" s="670"/>
      <c r="P661" s="670"/>
      <c r="Q661" s="670"/>
      <c r="W661" s="390"/>
      <c r="X661" s="390"/>
      <c r="Y661" s="390"/>
      <c r="Z661" s="390"/>
      <c r="AA661" s="390"/>
      <c r="AB661" s="390"/>
      <c r="AC661" s="390"/>
      <c r="AD661" s="390"/>
      <c r="AE661" s="390"/>
      <c r="AF661" s="390"/>
      <c r="AG661" s="390"/>
      <c r="AH661" s="390"/>
      <c r="AI661" s="390"/>
      <c r="AJ661" s="390"/>
      <c r="AK661" s="390"/>
      <c r="AL661" s="390"/>
      <c r="AM661" s="390"/>
      <c r="AN661" s="390"/>
      <c r="AO661" s="390"/>
      <c r="AP661" s="390"/>
      <c r="AQ661" s="390"/>
      <c r="AR661" s="390"/>
      <c r="AS661" s="390"/>
      <c r="AT661" s="390"/>
      <c r="AU661" s="390"/>
      <c r="AV661" s="390"/>
      <c r="AW661" s="390"/>
      <c r="AX661" s="390"/>
      <c r="AY661" s="390"/>
      <c r="AZ661" s="390"/>
      <c r="BA661" s="393"/>
      <c r="BB661" s="470"/>
      <c r="BC661" s="393"/>
      <c r="BD661" s="393"/>
      <c r="BE661" s="393"/>
      <c r="BF661" s="393"/>
      <c r="BG661" s="393"/>
      <c r="BH661" s="393"/>
      <c r="BI661" s="393"/>
      <c r="BJ661" s="393"/>
      <c r="BK661" s="393"/>
      <c r="BL661" s="393"/>
      <c r="BM661" s="393"/>
      <c r="BN661" s="393"/>
      <c r="BO661" s="393"/>
      <c r="BP661" s="393"/>
      <c r="BQ661" s="393"/>
      <c r="BR661" s="393"/>
      <c r="BS661" s="393"/>
      <c r="BT661" s="393"/>
      <c r="BU661" s="393"/>
      <c r="BV661" s="393"/>
      <c r="BW661" s="393"/>
      <c r="BX661" s="393"/>
      <c r="BY661" s="393"/>
      <c r="BZ661" s="393"/>
      <c r="CA661" s="393"/>
      <c r="CB661" s="393"/>
      <c r="CC661" s="393"/>
      <c r="CD661" s="393"/>
      <c r="CE661" s="393"/>
      <c r="CF661" s="393"/>
      <c r="CG661" s="393"/>
      <c r="CH661" s="393"/>
      <c r="CI661" s="393"/>
      <c r="CJ661" s="393"/>
      <c r="CK661" s="393"/>
      <c r="CL661" s="393"/>
      <c r="CM661" s="393"/>
      <c r="CN661" s="393"/>
      <c r="CO661" s="393"/>
      <c r="CP661" s="393"/>
      <c r="CQ661" s="393"/>
      <c r="CR661" s="393"/>
      <c r="CS661" s="393"/>
      <c r="CT661" s="393"/>
      <c r="CU661" s="393"/>
      <c r="CV661" s="393"/>
      <c r="CW661" s="393"/>
      <c r="CX661" s="393"/>
      <c r="CY661" s="393"/>
      <c r="CZ661" s="393"/>
    </row>
    <row r="662" s="397" customFormat="true" ht="25.15" customHeight="true" x14ac:dyDescent="0.2">
      <c r="C662" s="1154"/>
      <c r="D662" s="1155"/>
      <c r="E662" s="670"/>
      <c r="F662" s="670"/>
      <c r="G662" s="670"/>
      <c r="H662" s="1154"/>
      <c r="I662" s="1155"/>
      <c r="J662" s="670"/>
      <c r="K662" s="670"/>
      <c r="L662" s="670"/>
      <c r="M662" s="1154"/>
      <c r="N662" s="1155"/>
      <c r="O662" s="670"/>
      <c r="P662" s="670"/>
      <c r="Q662" s="670"/>
      <c r="W662" s="390"/>
      <c r="X662" s="390"/>
      <c r="Y662" s="390"/>
      <c r="Z662" s="390"/>
      <c r="AA662" s="390"/>
      <c r="AB662" s="390"/>
      <c r="AC662" s="390"/>
      <c r="AD662" s="390"/>
      <c r="AE662" s="390"/>
      <c r="AF662" s="390"/>
      <c r="AG662" s="390"/>
      <c r="AH662" s="390"/>
      <c r="AI662" s="390"/>
      <c r="AJ662" s="390"/>
      <c r="AK662" s="390"/>
      <c r="AL662" s="390"/>
      <c r="AM662" s="390"/>
      <c r="AN662" s="390"/>
      <c r="AO662" s="390"/>
      <c r="AP662" s="390"/>
      <c r="AQ662" s="390"/>
      <c r="AR662" s="390"/>
      <c r="AS662" s="390"/>
      <c r="AT662" s="390"/>
      <c r="AU662" s="390"/>
      <c r="AV662" s="390"/>
      <c r="AW662" s="390"/>
      <c r="AX662" s="390"/>
      <c r="AY662" s="390"/>
      <c r="AZ662" s="390"/>
      <c r="BA662" s="393"/>
      <c r="BB662" s="470"/>
      <c r="BC662" s="393"/>
      <c r="BD662" s="393"/>
      <c r="BE662" s="393"/>
      <c r="BF662" s="393"/>
      <c r="BG662" s="393"/>
      <c r="BH662" s="393"/>
      <c r="BI662" s="393"/>
      <c r="BJ662" s="393"/>
      <c r="BK662" s="393"/>
      <c r="BL662" s="393"/>
      <c r="BM662" s="393"/>
      <c r="BN662" s="393"/>
      <c r="BO662" s="393"/>
      <c r="BP662" s="393"/>
      <c r="BQ662" s="393"/>
      <c r="BR662" s="393"/>
      <c r="BS662" s="393"/>
      <c r="BT662" s="393"/>
      <c r="BU662" s="393"/>
      <c r="BV662" s="393"/>
      <c r="BW662" s="393"/>
      <c r="BX662" s="393"/>
      <c r="BY662" s="393"/>
      <c r="BZ662" s="393"/>
      <c r="CA662" s="393"/>
      <c r="CB662" s="393"/>
      <c r="CC662" s="393"/>
      <c r="CD662" s="393"/>
      <c r="CE662" s="393"/>
      <c r="CF662" s="393"/>
      <c r="CG662" s="393"/>
      <c r="CH662" s="393"/>
      <c r="CI662" s="393"/>
      <c r="CJ662" s="393"/>
      <c r="CK662" s="393"/>
      <c r="CL662" s="393"/>
      <c r="CM662" s="393"/>
      <c r="CN662" s="393"/>
      <c r="CO662" s="393"/>
      <c r="CP662" s="393"/>
      <c r="CQ662" s="393"/>
      <c r="CR662" s="393"/>
      <c r="CS662" s="393"/>
      <c r="CT662" s="393"/>
      <c r="CU662" s="393"/>
      <c r="CV662" s="393"/>
      <c r="CW662" s="393"/>
      <c r="CX662" s="393"/>
      <c r="CY662" s="393"/>
      <c r="CZ662" s="393"/>
    </row>
    <row r="663" s="397" customFormat="true" ht="25.15" customHeight="true" x14ac:dyDescent="0.2">
      <c r="C663" s="1154"/>
      <c r="D663" s="1155"/>
      <c r="E663" s="670"/>
      <c r="F663" s="670"/>
      <c r="G663" s="670"/>
      <c r="H663" s="1154"/>
      <c r="I663" s="1155"/>
      <c r="J663" s="670"/>
      <c r="K663" s="670"/>
      <c r="L663" s="670"/>
      <c r="M663" s="1154"/>
      <c r="N663" s="1155"/>
      <c r="O663" s="670"/>
      <c r="P663" s="670"/>
      <c r="Q663" s="670"/>
      <c r="W663" s="390"/>
      <c r="X663" s="390"/>
      <c r="Y663" s="390"/>
      <c r="Z663" s="390"/>
      <c r="AA663" s="390"/>
      <c r="AB663" s="390"/>
      <c r="AC663" s="390"/>
      <c r="AD663" s="390"/>
      <c r="AE663" s="390"/>
      <c r="AF663" s="390"/>
      <c r="AG663" s="390"/>
      <c r="AH663" s="390"/>
      <c r="AI663" s="390"/>
      <c r="AJ663" s="390"/>
      <c r="AK663" s="390"/>
      <c r="AL663" s="390"/>
      <c r="AM663" s="390"/>
      <c r="AN663" s="390"/>
      <c r="AO663" s="390"/>
      <c r="AP663" s="390"/>
      <c r="AQ663" s="390"/>
      <c r="AR663" s="390"/>
      <c r="AS663" s="390"/>
      <c r="AT663" s="390"/>
      <c r="AU663" s="390"/>
      <c r="AV663" s="390"/>
      <c r="AW663" s="390"/>
      <c r="AX663" s="390"/>
      <c r="AY663" s="390"/>
      <c r="AZ663" s="390"/>
      <c r="BA663" s="393"/>
      <c r="BB663" s="470"/>
      <c r="BC663" s="393"/>
      <c r="BD663" s="393"/>
      <c r="BE663" s="393"/>
      <c r="BF663" s="393"/>
      <c r="BG663" s="393"/>
      <c r="BH663" s="393"/>
      <c r="BI663" s="393"/>
      <c r="BJ663" s="393"/>
      <c r="BK663" s="393"/>
      <c r="BL663" s="393"/>
      <c r="BM663" s="393"/>
      <c r="BN663" s="393"/>
      <c r="BO663" s="393"/>
      <c r="BP663" s="393"/>
      <c r="BQ663" s="393"/>
      <c r="BR663" s="393"/>
      <c r="BS663" s="393"/>
      <c r="BT663" s="393"/>
      <c r="BU663" s="393"/>
      <c r="BV663" s="393"/>
      <c r="BW663" s="393"/>
      <c r="BX663" s="393"/>
      <c r="BY663" s="393"/>
      <c r="BZ663" s="393"/>
      <c r="CA663" s="393"/>
      <c r="CB663" s="393"/>
      <c r="CC663" s="393"/>
      <c r="CD663" s="393"/>
      <c r="CE663" s="393"/>
      <c r="CF663" s="393"/>
      <c r="CG663" s="393"/>
      <c r="CH663" s="393"/>
      <c r="CI663" s="393"/>
      <c r="CJ663" s="393"/>
      <c r="CK663" s="393"/>
      <c r="CL663" s="393"/>
      <c r="CM663" s="393"/>
      <c r="CN663" s="393"/>
      <c r="CO663" s="393"/>
      <c r="CP663" s="393"/>
      <c r="CQ663" s="393"/>
      <c r="CR663" s="393"/>
      <c r="CS663" s="393"/>
      <c r="CT663" s="393"/>
      <c r="CU663" s="393"/>
      <c r="CV663" s="393"/>
      <c r="CW663" s="393"/>
      <c r="CX663" s="393"/>
      <c r="CY663" s="393"/>
      <c r="CZ663" s="393"/>
    </row>
    <row r="664" s="397" customFormat="true" ht="25.15" customHeight="true" x14ac:dyDescent="0.2">
      <c r="C664" s="1154"/>
      <c r="D664" s="1155"/>
      <c r="E664" s="670"/>
      <c r="F664" s="670"/>
      <c r="G664" s="670"/>
      <c r="H664" s="1154"/>
      <c r="I664" s="1155"/>
      <c r="J664" s="670"/>
      <c r="K664" s="670"/>
      <c r="L664" s="670"/>
      <c r="M664" s="1154"/>
      <c r="N664" s="1155"/>
      <c r="O664" s="670"/>
      <c r="P664" s="670"/>
      <c r="Q664" s="670"/>
      <c r="W664" s="390"/>
      <c r="X664" s="390"/>
      <c r="Y664" s="390"/>
      <c r="Z664" s="390"/>
      <c r="AA664" s="390"/>
      <c r="AB664" s="390"/>
      <c r="AC664" s="390"/>
      <c r="AD664" s="390"/>
      <c r="AE664" s="390"/>
      <c r="AF664" s="390"/>
      <c r="AG664" s="390"/>
      <c r="AH664" s="390"/>
      <c r="AI664" s="390"/>
      <c r="AJ664" s="390"/>
      <c r="AK664" s="390"/>
      <c r="AL664" s="390"/>
      <c r="AM664" s="390"/>
      <c r="AN664" s="390"/>
      <c r="AO664" s="390"/>
      <c r="AP664" s="390"/>
      <c r="AQ664" s="390"/>
      <c r="AR664" s="390"/>
      <c r="AS664" s="390"/>
      <c r="AT664" s="390"/>
      <c r="AU664" s="390"/>
      <c r="AV664" s="390"/>
      <c r="AW664" s="390"/>
      <c r="AX664" s="390"/>
      <c r="AY664" s="390"/>
      <c r="AZ664" s="390"/>
      <c r="BA664" s="393"/>
      <c r="BB664" s="470"/>
      <c r="BC664" s="393"/>
      <c r="BD664" s="393"/>
      <c r="BE664" s="393"/>
      <c r="BF664" s="393"/>
      <c r="BG664" s="393"/>
      <c r="BH664" s="393"/>
      <c r="BI664" s="393"/>
      <c r="BJ664" s="393"/>
      <c r="BK664" s="393"/>
      <c r="BL664" s="393"/>
      <c r="BM664" s="393"/>
      <c r="BN664" s="393"/>
      <c r="BO664" s="393"/>
      <c r="BP664" s="393"/>
      <c r="BQ664" s="393"/>
      <c r="BR664" s="393"/>
      <c r="BS664" s="393"/>
      <c r="BT664" s="393"/>
      <c r="BU664" s="393"/>
      <c r="BV664" s="393"/>
      <c r="BW664" s="393"/>
      <c r="BX664" s="393"/>
      <c r="BY664" s="393"/>
      <c r="BZ664" s="393"/>
      <c r="CA664" s="393"/>
      <c r="CB664" s="393"/>
      <c r="CC664" s="393"/>
      <c r="CD664" s="393"/>
      <c r="CE664" s="393"/>
      <c r="CF664" s="393"/>
      <c r="CG664" s="393"/>
      <c r="CH664" s="393"/>
      <c r="CI664" s="393"/>
      <c r="CJ664" s="393"/>
      <c r="CK664" s="393"/>
      <c r="CL664" s="393"/>
      <c r="CM664" s="393"/>
      <c r="CN664" s="393"/>
      <c r="CO664" s="393"/>
      <c r="CP664" s="393"/>
      <c r="CQ664" s="393"/>
      <c r="CR664" s="393"/>
      <c r="CS664" s="393"/>
      <c r="CT664" s="393"/>
      <c r="CU664" s="393"/>
      <c r="CV664" s="393"/>
      <c r="CW664" s="393"/>
      <c r="CX664" s="393"/>
      <c r="CY664" s="393"/>
      <c r="CZ664" s="393"/>
    </row>
    <row r="665" s="397" customFormat="true" ht="25.15" customHeight="true" x14ac:dyDescent="0.2">
      <c r="C665" s="1154"/>
      <c r="D665" s="1155"/>
      <c r="E665" s="670"/>
      <c r="F665" s="670"/>
      <c r="G665" s="670"/>
      <c r="H665" s="1154"/>
      <c r="I665" s="1155"/>
      <c r="J665" s="670"/>
      <c r="K665" s="670"/>
      <c r="L665" s="670"/>
      <c r="M665" s="1154"/>
      <c r="N665" s="1155"/>
      <c r="O665" s="670"/>
      <c r="P665" s="670"/>
      <c r="Q665" s="670"/>
      <c r="W665" s="390"/>
      <c r="X665" s="390"/>
      <c r="Y665" s="390"/>
      <c r="Z665" s="390"/>
      <c r="AA665" s="390"/>
      <c r="AB665" s="390"/>
      <c r="AC665" s="390"/>
      <c r="AD665" s="390"/>
      <c r="AE665" s="390"/>
      <c r="AF665" s="390"/>
      <c r="AG665" s="390"/>
      <c r="AH665" s="390"/>
      <c r="AI665" s="390"/>
      <c r="AJ665" s="390"/>
      <c r="AK665" s="390"/>
      <c r="AL665" s="390"/>
      <c r="AM665" s="390"/>
      <c r="AN665" s="390"/>
      <c r="AO665" s="390"/>
      <c r="AP665" s="390"/>
      <c r="AQ665" s="390"/>
      <c r="AR665" s="390"/>
      <c r="AS665" s="390"/>
      <c r="AT665" s="390"/>
      <c r="AU665" s="390"/>
      <c r="AV665" s="390"/>
      <c r="AW665" s="390"/>
      <c r="AX665" s="390"/>
      <c r="AY665" s="390"/>
      <c r="AZ665" s="390"/>
      <c r="BA665" s="393"/>
      <c r="BB665" s="470"/>
      <c r="BC665" s="393"/>
      <c r="BD665" s="393"/>
      <c r="BE665" s="393"/>
      <c r="BF665" s="393"/>
      <c r="BG665" s="393"/>
      <c r="BH665" s="393"/>
      <c r="BI665" s="393"/>
      <c r="BJ665" s="393"/>
      <c r="BK665" s="393"/>
      <c r="BL665" s="393"/>
      <c r="BM665" s="393"/>
      <c r="BN665" s="393"/>
      <c r="BO665" s="393"/>
      <c r="BP665" s="393"/>
      <c r="BQ665" s="393"/>
      <c r="BR665" s="393"/>
      <c r="BS665" s="393"/>
      <c r="BT665" s="393"/>
      <c r="BU665" s="393"/>
      <c r="BV665" s="393"/>
      <c r="BW665" s="393"/>
      <c r="BX665" s="393"/>
      <c r="BY665" s="393"/>
      <c r="BZ665" s="393"/>
      <c r="CA665" s="393"/>
      <c r="CB665" s="393"/>
      <c r="CC665" s="393"/>
      <c r="CD665" s="393"/>
      <c r="CE665" s="393"/>
      <c r="CF665" s="393"/>
      <c r="CG665" s="393"/>
      <c r="CH665" s="393"/>
      <c r="CI665" s="393"/>
      <c r="CJ665" s="393"/>
      <c r="CK665" s="393"/>
      <c r="CL665" s="393"/>
      <c r="CM665" s="393"/>
      <c r="CN665" s="393"/>
      <c r="CO665" s="393"/>
      <c r="CP665" s="393"/>
      <c r="CQ665" s="393"/>
      <c r="CR665" s="393"/>
      <c r="CS665" s="393"/>
      <c r="CT665" s="393"/>
      <c r="CU665" s="393"/>
      <c r="CV665" s="393"/>
      <c r="CW665" s="393"/>
      <c r="CX665" s="393"/>
      <c r="CY665" s="393"/>
      <c r="CZ665" s="393"/>
    </row>
    <row r="666" s="397" customFormat="true" ht="25.15" customHeight="true" x14ac:dyDescent="0.2">
      <c r="C666" s="1154"/>
      <c r="D666" s="1155"/>
      <c r="E666" s="670"/>
      <c r="F666" s="670"/>
      <c r="G666" s="670"/>
      <c r="H666" s="1154"/>
      <c r="I666" s="1155"/>
      <c r="J666" s="670"/>
      <c r="K666" s="670"/>
      <c r="L666" s="670"/>
      <c r="M666" s="1154"/>
      <c r="N666" s="1155"/>
      <c r="O666" s="670"/>
      <c r="P666" s="670"/>
      <c r="Q666" s="670"/>
      <c r="W666" s="390"/>
      <c r="X666" s="390"/>
      <c r="Y666" s="390"/>
      <c r="Z666" s="390"/>
      <c r="AA666" s="390"/>
      <c r="AB666" s="390"/>
      <c r="AC666" s="390"/>
      <c r="AD666" s="390"/>
      <c r="AE666" s="390"/>
      <c r="AF666" s="390"/>
      <c r="AG666" s="390"/>
      <c r="AH666" s="390"/>
      <c r="AI666" s="390"/>
      <c r="AJ666" s="390"/>
      <c r="AK666" s="390"/>
      <c r="AL666" s="390"/>
      <c r="AM666" s="390"/>
      <c r="AN666" s="390"/>
      <c r="AO666" s="390"/>
      <c r="AP666" s="390"/>
      <c r="AQ666" s="390"/>
      <c r="AR666" s="390"/>
      <c r="AS666" s="390"/>
      <c r="AT666" s="390"/>
      <c r="AU666" s="390"/>
      <c r="AV666" s="390"/>
      <c r="AW666" s="390"/>
      <c r="AX666" s="390"/>
      <c r="AY666" s="390"/>
      <c r="AZ666" s="390"/>
      <c r="BA666" s="393"/>
      <c r="BB666" s="470"/>
      <c r="BC666" s="393"/>
      <c r="BD666" s="393"/>
      <c r="BE666" s="393"/>
      <c r="BF666" s="393"/>
      <c r="BG666" s="393"/>
      <c r="BH666" s="393"/>
      <c r="BI666" s="393"/>
      <c r="BJ666" s="393"/>
      <c r="BK666" s="393"/>
      <c r="BL666" s="393"/>
      <c r="BM666" s="393"/>
      <c r="BN666" s="393"/>
      <c r="BO666" s="393"/>
      <c r="BP666" s="393"/>
      <c r="BQ666" s="393"/>
      <c r="BR666" s="393"/>
      <c r="BS666" s="393"/>
      <c r="BT666" s="393"/>
      <c r="BU666" s="393"/>
      <c r="BV666" s="393"/>
      <c r="BW666" s="393"/>
      <c r="BX666" s="393"/>
      <c r="BY666" s="393"/>
      <c r="BZ666" s="393"/>
      <c r="CA666" s="393"/>
      <c r="CB666" s="393"/>
      <c r="CC666" s="393"/>
      <c r="CD666" s="393"/>
      <c r="CE666" s="393"/>
      <c r="CF666" s="393"/>
      <c r="CG666" s="393"/>
      <c r="CH666" s="393"/>
      <c r="CI666" s="393"/>
      <c r="CJ666" s="393"/>
      <c r="CK666" s="393"/>
      <c r="CL666" s="393"/>
      <c r="CM666" s="393"/>
      <c r="CN666" s="393"/>
      <c r="CO666" s="393"/>
      <c r="CP666" s="393"/>
      <c r="CQ666" s="393"/>
      <c r="CR666" s="393"/>
      <c r="CS666" s="393"/>
      <c r="CT666" s="393"/>
      <c r="CU666" s="393"/>
      <c r="CV666" s="393"/>
      <c r="CW666" s="393"/>
      <c r="CX666" s="393"/>
      <c r="CY666" s="393"/>
      <c r="CZ666" s="393"/>
    </row>
    <row r="667" s="397" customFormat="true" ht="25.15" customHeight="true" x14ac:dyDescent="0.2">
      <c r="C667" s="1154"/>
      <c r="D667" s="1155"/>
      <c r="E667" s="670"/>
      <c r="F667" s="670"/>
      <c r="G667" s="670"/>
      <c r="H667" s="1154"/>
      <c r="I667" s="1155"/>
      <c r="J667" s="670"/>
      <c r="K667" s="670"/>
      <c r="L667" s="670"/>
      <c r="M667" s="1154"/>
      <c r="N667" s="1155"/>
      <c r="O667" s="670"/>
      <c r="P667" s="670"/>
      <c r="Q667" s="670"/>
      <c r="W667" s="390"/>
      <c r="X667" s="390"/>
      <c r="Y667" s="390"/>
      <c r="Z667" s="390"/>
      <c r="AA667" s="390"/>
      <c r="AB667" s="390"/>
      <c r="AC667" s="390"/>
      <c r="AD667" s="390"/>
      <c r="AE667" s="390"/>
      <c r="AF667" s="390"/>
      <c r="AG667" s="390"/>
      <c r="AH667" s="390"/>
      <c r="AI667" s="390"/>
      <c r="AJ667" s="390"/>
      <c r="AK667" s="390"/>
      <c r="AL667" s="390"/>
      <c r="AM667" s="390"/>
      <c r="AN667" s="390"/>
      <c r="AO667" s="390"/>
      <c r="AP667" s="390"/>
      <c r="AQ667" s="390"/>
      <c r="AR667" s="390"/>
      <c r="AS667" s="390"/>
      <c r="AT667" s="390"/>
      <c r="AU667" s="390"/>
      <c r="AV667" s="390"/>
      <c r="AW667" s="390"/>
      <c r="AX667" s="390"/>
      <c r="AY667" s="390"/>
      <c r="AZ667" s="390"/>
      <c r="BA667" s="393"/>
      <c r="BB667" s="470"/>
      <c r="BC667" s="393"/>
      <c r="BD667" s="393"/>
      <c r="BE667" s="393"/>
      <c r="BF667" s="393"/>
      <c r="BG667" s="393"/>
      <c r="BH667" s="393"/>
      <c r="BI667" s="393"/>
      <c r="BJ667" s="393"/>
      <c r="BK667" s="393"/>
      <c r="BL667" s="393"/>
      <c r="BM667" s="393"/>
      <c r="BN667" s="393"/>
      <c r="BO667" s="393"/>
      <c r="BP667" s="393"/>
      <c r="BQ667" s="393"/>
      <c r="BR667" s="393"/>
      <c r="BS667" s="393"/>
      <c r="BT667" s="393"/>
      <c r="BU667" s="393"/>
      <c r="BV667" s="393"/>
      <c r="BW667" s="393"/>
      <c r="BX667" s="393"/>
      <c r="BY667" s="393"/>
      <c r="BZ667" s="393"/>
      <c r="CA667" s="393"/>
      <c r="CB667" s="393"/>
      <c r="CC667" s="393"/>
      <c r="CD667" s="393"/>
      <c r="CE667" s="393"/>
      <c r="CF667" s="393"/>
      <c r="CG667" s="393"/>
      <c r="CH667" s="393"/>
      <c r="CI667" s="393"/>
      <c r="CJ667" s="393"/>
      <c r="CK667" s="393"/>
      <c r="CL667" s="393"/>
      <c r="CM667" s="393"/>
      <c r="CN667" s="393"/>
      <c r="CO667" s="393"/>
      <c r="CP667" s="393"/>
      <c r="CQ667" s="393"/>
      <c r="CR667" s="393"/>
      <c r="CS667" s="393"/>
      <c r="CT667" s="393"/>
      <c r="CU667" s="393"/>
      <c r="CV667" s="393"/>
      <c r="CW667" s="393"/>
      <c r="CX667" s="393"/>
      <c r="CY667" s="393"/>
      <c r="CZ667" s="393"/>
    </row>
    <row r="668" s="397" customFormat="true" ht="25.15" customHeight="true" x14ac:dyDescent="0.2">
      <c r="C668" s="1154"/>
      <c r="D668" s="1155"/>
      <c r="E668" s="670"/>
      <c r="F668" s="670"/>
      <c r="G668" s="670"/>
      <c r="H668" s="1154"/>
      <c r="I668" s="1155"/>
      <c r="J668" s="670"/>
      <c r="K668" s="670"/>
      <c r="L668" s="670"/>
      <c r="M668" s="1154"/>
      <c r="N668" s="1155"/>
      <c r="O668" s="670"/>
      <c r="P668" s="670"/>
      <c r="Q668" s="670"/>
      <c r="W668" s="390"/>
      <c r="X668" s="390"/>
      <c r="Y668" s="390"/>
      <c r="Z668" s="390"/>
      <c r="AA668" s="390"/>
      <c r="AB668" s="390"/>
      <c r="AC668" s="390"/>
      <c r="AD668" s="390"/>
      <c r="AE668" s="390"/>
      <c r="AF668" s="390"/>
      <c r="AG668" s="390"/>
      <c r="AH668" s="390"/>
      <c r="AI668" s="390"/>
      <c r="AJ668" s="390"/>
      <c r="AK668" s="390"/>
      <c r="AL668" s="390"/>
      <c r="AM668" s="390"/>
      <c r="AN668" s="390"/>
      <c r="AO668" s="390"/>
      <c r="AP668" s="390"/>
      <c r="AQ668" s="390"/>
      <c r="AR668" s="390"/>
      <c r="AS668" s="390"/>
      <c r="AT668" s="390"/>
      <c r="AU668" s="390"/>
      <c r="AV668" s="390"/>
      <c r="AW668" s="390"/>
      <c r="AX668" s="390"/>
      <c r="AY668" s="390"/>
      <c r="AZ668" s="390"/>
      <c r="BA668" s="393"/>
      <c r="BB668" s="470"/>
      <c r="BC668" s="393"/>
      <c r="BD668" s="393"/>
      <c r="BE668" s="393"/>
      <c r="BF668" s="393"/>
      <c r="BG668" s="393"/>
      <c r="BH668" s="393"/>
      <c r="BI668" s="393"/>
      <c r="BJ668" s="393"/>
      <c r="BK668" s="393"/>
      <c r="BL668" s="393"/>
      <c r="BM668" s="393"/>
      <c r="BN668" s="393"/>
      <c r="BO668" s="393"/>
      <c r="BP668" s="393"/>
      <c r="BQ668" s="393"/>
      <c r="BR668" s="393"/>
      <c r="BS668" s="393"/>
      <c r="BT668" s="393"/>
      <c r="BU668" s="393"/>
      <c r="BV668" s="393"/>
      <c r="BW668" s="393"/>
      <c r="BX668" s="393"/>
      <c r="BY668" s="393"/>
      <c r="BZ668" s="393"/>
      <c r="CA668" s="393"/>
      <c r="CB668" s="393"/>
      <c r="CC668" s="393"/>
      <c r="CD668" s="393"/>
      <c r="CE668" s="393"/>
      <c r="CF668" s="393"/>
      <c r="CG668" s="393"/>
      <c r="CH668" s="393"/>
      <c r="CI668" s="393"/>
      <c r="CJ668" s="393"/>
      <c r="CK668" s="393"/>
      <c r="CL668" s="393"/>
      <c r="CM668" s="393"/>
      <c r="CN668" s="393"/>
      <c r="CO668" s="393"/>
      <c r="CP668" s="393"/>
      <c r="CQ668" s="393"/>
      <c r="CR668" s="393"/>
      <c r="CS668" s="393"/>
      <c r="CT668" s="393"/>
      <c r="CU668" s="393"/>
      <c r="CV668" s="393"/>
      <c r="CW668" s="393"/>
      <c r="CX668" s="393"/>
      <c r="CY668" s="393"/>
      <c r="CZ668" s="393"/>
    </row>
    <row r="669" s="397" customFormat="true" ht="25.15" customHeight="true" x14ac:dyDescent="0.2">
      <c r="C669" s="1154"/>
      <c r="D669" s="1155"/>
      <c r="E669" s="670"/>
      <c r="F669" s="670"/>
      <c r="G669" s="670"/>
      <c r="H669" s="1154"/>
      <c r="I669" s="1155"/>
      <c r="J669" s="670"/>
      <c r="K669" s="670"/>
      <c r="L669" s="670"/>
      <c r="M669" s="1154"/>
      <c r="N669" s="1155"/>
      <c r="O669" s="670"/>
      <c r="P669" s="670"/>
      <c r="Q669" s="670"/>
      <c r="W669" s="390"/>
      <c r="X669" s="390"/>
      <c r="Y669" s="390"/>
      <c r="Z669" s="390"/>
      <c r="AA669" s="390"/>
      <c r="AB669" s="390"/>
      <c r="AC669" s="390"/>
      <c r="AD669" s="390"/>
      <c r="AE669" s="390"/>
      <c r="AF669" s="390"/>
      <c r="AG669" s="390"/>
      <c r="AH669" s="390"/>
      <c r="AI669" s="390"/>
      <c r="AJ669" s="390"/>
      <c r="AK669" s="390"/>
      <c r="AL669" s="390"/>
      <c r="AM669" s="390"/>
      <c r="AN669" s="390"/>
      <c r="AO669" s="390"/>
      <c r="AP669" s="390"/>
      <c r="AQ669" s="390"/>
      <c r="AR669" s="390"/>
      <c r="AS669" s="390"/>
      <c r="AT669" s="390"/>
      <c r="AU669" s="390"/>
      <c r="AV669" s="390"/>
      <c r="AW669" s="390"/>
      <c r="AX669" s="390"/>
      <c r="AY669" s="390"/>
      <c r="AZ669" s="390"/>
      <c r="BA669" s="393"/>
      <c r="BB669" s="470"/>
      <c r="BC669" s="393"/>
      <c r="BD669" s="393"/>
      <c r="BE669" s="393"/>
      <c r="BF669" s="393"/>
      <c r="BG669" s="393"/>
      <c r="BH669" s="393"/>
      <c r="BI669" s="393"/>
      <c r="BJ669" s="393"/>
      <c r="BK669" s="393"/>
      <c r="BL669" s="393"/>
      <c r="BM669" s="393"/>
      <c r="BN669" s="393"/>
      <c r="BO669" s="393"/>
      <c r="BP669" s="393"/>
      <c r="BQ669" s="393"/>
      <c r="BR669" s="393"/>
      <c r="BS669" s="393"/>
      <c r="BT669" s="393"/>
      <c r="BU669" s="393"/>
      <c r="BV669" s="393"/>
      <c r="BW669" s="393"/>
      <c r="BX669" s="393"/>
      <c r="BY669" s="393"/>
      <c r="BZ669" s="393"/>
      <c r="CA669" s="393"/>
      <c r="CB669" s="393"/>
      <c r="CC669" s="393"/>
      <c r="CD669" s="393"/>
      <c r="CE669" s="393"/>
      <c r="CF669" s="393"/>
      <c r="CG669" s="393"/>
      <c r="CH669" s="393"/>
      <c r="CI669" s="393"/>
      <c r="CJ669" s="393"/>
      <c r="CK669" s="393"/>
      <c r="CL669" s="393"/>
      <c r="CM669" s="393"/>
      <c r="CN669" s="393"/>
      <c r="CO669" s="393"/>
      <c r="CP669" s="393"/>
      <c r="CQ669" s="393"/>
      <c r="CR669" s="393"/>
      <c r="CS669" s="393"/>
      <c r="CT669" s="393"/>
      <c r="CU669" s="393"/>
      <c r="CV669" s="393"/>
      <c r="CW669" s="393"/>
      <c r="CX669" s="393"/>
      <c r="CY669" s="393"/>
      <c r="CZ669" s="393"/>
    </row>
    <row r="670" s="397" customFormat="true" ht="25.15" customHeight="true" x14ac:dyDescent="0.2">
      <c r="C670" s="1154"/>
      <c r="D670" s="1155"/>
      <c r="E670" s="670"/>
      <c r="F670" s="670"/>
      <c r="G670" s="670"/>
      <c r="H670" s="1154"/>
      <c r="I670" s="1155"/>
      <c r="J670" s="670"/>
      <c r="K670" s="670"/>
      <c r="L670" s="670"/>
      <c r="M670" s="1154"/>
      <c r="N670" s="1155"/>
      <c r="O670" s="670"/>
      <c r="P670" s="670"/>
      <c r="Q670" s="670"/>
      <c r="W670" s="390"/>
      <c r="X670" s="390"/>
      <c r="Y670" s="390"/>
      <c r="Z670" s="390"/>
      <c r="AA670" s="390"/>
      <c r="AB670" s="390"/>
      <c r="AC670" s="390"/>
      <c r="AD670" s="390"/>
      <c r="AE670" s="390"/>
      <c r="AF670" s="390"/>
      <c r="AG670" s="390"/>
      <c r="AH670" s="390"/>
      <c r="AI670" s="390"/>
      <c r="AJ670" s="390"/>
      <c r="AK670" s="390"/>
      <c r="AL670" s="390"/>
      <c r="AM670" s="390"/>
      <c r="AN670" s="390"/>
      <c r="AO670" s="390"/>
      <c r="AP670" s="390"/>
      <c r="AQ670" s="390"/>
      <c r="AR670" s="390"/>
      <c r="AS670" s="390"/>
      <c r="AT670" s="390"/>
      <c r="AU670" s="390"/>
      <c r="AV670" s="390"/>
      <c r="AW670" s="390"/>
      <c r="AX670" s="390"/>
      <c r="AY670" s="390"/>
      <c r="AZ670" s="390"/>
      <c r="BA670" s="393"/>
      <c r="BB670" s="470"/>
      <c r="BC670" s="393"/>
      <c r="BD670" s="393"/>
      <c r="BE670" s="393"/>
      <c r="BF670" s="393"/>
      <c r="BG670" s="393"/>
      <c r="BH670" s="393"/>
      <c r="BI670" s="393"/>
      <c r="BJ670" s="393"/>
      <c r="BK670" s="393"/>
      <c r="BL670" s="393"/>
      <c r="BM670" s="393"/>
      <c r="BN670" s="393"/>
      <c r="BO670" s="393"/>
      <c r="BP670" s="393"/>
      <c r="BQ670" s="393"/>
      <c r="BR670" s="393"/>
      <c r="BS670" s="393"/>
      <c r="BT670" s="393"/>
      <c r="BU670" s="393"/>
      <c r="BV670" s="393"/>
      <c r="BW670" s="393"/>
      <c r="BX670" s="393"/>
      <c r="BY670" s="393"/>
      <c r="BZ670" s="393"/>
      <c r="CA670" s="393"/>
      <c r="CB670" s="393"/>
      <c r="CC670" s="393"/>
      <c r="CD670" s="393"/>
      <c r="CE670" s="393"/>
      <c r="CF670" s="393"/>
      <c r="CG670" s="393"/>
      <c r="CH670" s="393"/>
      <c r="CI670" s="393"/>
      <c r="CJ670" s="393"/>
      <c r="CK670" s="393"/>
      <c r="CL670" s="393"/>
      <c r="CM670" s="393"/>
      <c r="CN670" s="393"/>
      <c r="CO670" s="393"/>
      <c r="CP670" s="393"/>
      <c r="CQ670" s="393"/>
      <c r="CR670" s="393"/>
      <c r="CS670" s="393"/>
      <c r="CT670" s="393"/>
      <c r="CU670" s="393"/>
      <c r="CV670" s="393"/>
      <c r="CW670" s="393"/>
      <c r="CX670" s="393"/>
      <c r="CY670" s="393"/>
      <c r="CZ670" s="393"/>
    </row>
    <row r="671" s="397" customFormat="true" ht="25.15" customHeight="true" x14ac:dyDescent="0.2">
      <c r="C671" s="1154"/>
      <c r="D671" s="1155"/>
      <c r="E671" s="670"/>
      <c r="F671" s="670"/>
      <c r="G671" s="670"/>
      <c r="H671" s="1154"/>
      <c r="I671" s="1155"/>
      <c r="J671" s="670"/>
      <c r="K671" s="670"/>
      <c r="L671" s="670"/>
      <c r="M671" s="1154"/>
      <c r="N671" s="1155"/>
      <c r="O671" s="670"/>
      <c r="P671" s="670"/>
      <c r="Q671" s="670"/>
      <c r="W671" s="390"/>
      <c r="X671" s="390"/>
      <c r="Y671" s="390"/>
      <c r="Z671" s="390"/>
      <c r="AA671" s="390"/>
      <c r="AB671" s="390"/>
      <c r="AC671" s="390"/>
      <c r="AD671" s="390"/>
      <c r="AE671" s="390"/>
      <c r="AF671" s="390"/>
      <c r="AG671" s="390"/>
      <c r="AH671" s="390"/>
      <c r="AI671" s="390"/>
      <c r="AJ671" s="390"/>
      <c r="AK671" s="390"/>
      <c r="AL671" s="390"/>
      <c r="AM671" s="390"/>
      <c r="AN671" s="390"/>
      <c r="AO671" s="390"/>
      <c r="AP671" s="390"/>
      <c r="AQ671" s="390"/>
      <c r="AR671" s="390"/>
      <c r="AS671" s="390"/>
      <c r="AT671" s="390"/>
      <c r="AU671" s="390"/>
      <c r="AV671" s="390"/>
      <c r="AW671" s="390"/>
      <c r="AX671" s="390"/>
      <c r="AY671" s="390"/>
      <c r="AZ671" s="390"/>
      <c r="BA671" s="393"/>
      <c r="BB671" s="470"/>
      <c r="BC671" s="393"/>
      <c r="BD671" s="393"/>
      <c r="BE671" s="393"/>
      <c r="BF671" s="393"/>
      <c r="BG671" s="393"/>
      <c r="BH671" s="393"/>
      <c r="BI671" s="393"/>
      <c r="BJ671" s="393"/>
      <c r="BK671" s="393"/>
      <c r="BL671" s="393"/>
      <c r="BM671" s="393"/>
      <c r="BN671" s="393"/>
      <c r="BO671" s="393"/>
      <c r="BP671" s="393"/>
      <c r="BQ671" s="393"/>
      <c r="BR671" s="393"/>
      <c r="BS671" s="393"/>
      <c r="BT671" s="393"/>
      <c r="BU671" s="393"/>
      <c r="BV671" s="393"/>
      <c r="BW671" s="393"/>
      <c r="BX671" s="393"/>
      <c r="BY671" s="393"/>
      <c r="BZ671" s="393"/>
      <c r="CA671" s="393"/>
      <c r="CB671" s="393"/>
      <c r="CC671" s="393"/>
      <c r="CD671" s="393"/>
      <c r="CE671" s="393"/>
      <c r="CF671" s="393"/>
      <c r="CG671" s="393"/>
      <c r="CH671" s="393"/>
      <c r="CI671" s="393"/>
      <c r="CJ671" s="393"/>
      <c r="CK671" s="393"/>
      <c r="CL671" s="393"/>
      <c r="CM671" s="393"/>
      <c r="CN671" s="393"/>
      <c r="CO671" s="393"/>
      <c r="CP671" s="393"/>
      <c r="CQ671" s="393"/>
      <c r="CR671" s="393"/>
      <c r="CS671" s="393"/>
      <c r="CT671" s="393"/>
      <c r="CU671" s="393"/>
      <c r="CV671" s="393"/>
      <c r="CW671" s="393"/>
      <c r="CX671" s="393"/>
      <c r="CY671" s="393"/>
      <c r="CZ671" s="393"/>
    </row>
    <row r="672" s="397" customFormat="true" ht="25.15" customHeight="true" x14ac:dyDescent="0.2">
      <c r="C672" s="1154"/>
      <c r="D672" s="1155"/>
      <c r="E672" s="670"/>
      <c r="F672" s="670"/>
      <c r="G672" s="670"/>
      <c r="H672" s="1154"/>
      <c r="I672" s="1155"/>
      <c r="J672" s="670"/>
      <c r="K672" s="670"/>
      <c r="L672" s="670"/>
      <c r="M672" s="1154"/>
      <c r="N672" s="1155"/>
      <c r="O672" s="670"/>
      <c r="P672" s="670"/>
      <c r="Q672" s="670"/>
      <c r="W672" s="390"/>
      <c r="X672" s="390"/>
      <c r="Y672" s="390"/>
      <c r="Z672" s="390"/>
      <c r="AA672" s="390"/>
      <c r="AB672" s="390"/>
      <c r="AC672" s="390"/>
      <c r="AD672" s="390"/>
      <c r="AE672" s="390"/>
      <c r="AF672" s="390"/>
      <c r="AG672" s="390"/>
      <c r="AH672" s="390"/>
      <c r="AI672" s="390"/>
      <c r="AJ672" s="390"/>
      <c r="AK672" s="390"/>
      <c r="AL672" s="390"/>
      <c r="AM672" s="390"/>
      <c r="AN672" s="390"/>
      <c r="AO672" s="390"/>
      <c r="AP672" s="390"/>
      <c r="AQ672" s="390"/>
      <c r="AR672" s="390"/>
      <c r="AS672" s="390"/>
      <c r="AT672" s="390"/>
      <c r="AU672" s="390"/>
      <c r="AV672" s="390"/>
      <c r="AW672" s="390"/>
      <c r="AX672" s="390"/>
      <c r="AY672" s="390"/>
      <c r="AZ672" s="390"/>
      <c r="BA672" s="393"/>
      <c r="BB672" s="470"/>
      <c r="BC672" s="393"/>
      <c r="BD672" s="393"/>
      <c r="BE672" s="393"/>
      <c r="BF672" s="393"/>
      <c r="BG672" s="393"/>
      <c r="BH672" s="393"/>
      <c r="BI672" s="393"/>
      <c r="BJ672" s="393"/>
      <c r="BK672" s="393"/>
      <c r="BL672" s="393"/>
      <c r="BM672" s="393"/>
      <c r="BN672" s="393"/>
      <c r="BO672" s="393"/>
      <c r="BP672" s="393"/>
      <c r="BQ672" s="393"/>
      <c r="BR672" s="393"/>
      <c r="BS672" s="393"/>
      <c r="BT672" s="393"/>
      <c r="BU672" s="393"/>
      <c r="BV672" s="393"/>
      <c r="BW672" s="393"/>
      <c r="BX672" s="393"/>
      <c r="BY672" s="393"/>
      <c r="BZ672" s="393"/>
      <c r="CA672" s="393"/>
      <c r="CB672" s="393"/>
      <c r="CC672" s="393"/>
      <c r="CD672" s="393"/>
      <c r="CE672" s="393"/>
      <c r="CF672" s="393"/>
      <c r="CG672" s="393"/>
      <c r="CH672" s="393"/>
      <c r="CI672" s="393"/>
      <c r="CJ672" s="393"/>
      <c r="CK672" s="393"/>
      <c r="CL672" s="393"/>
      <c r="CM672" s="393"/>
      <c r="CN672" s="393"/>
      <c r="CO672" s="393"/>
      <c r="CP672" s="393"/>
      <c r="CQ672" s="393"/>
      <c r="CR672" s="393"/>
      <c r="CS672" s="393"/>
      <c r="CT672" s="393"/>
      <c r="CU672" s="393"/>
      <c r="CV672" s="393"/>
      <c r="CW672" s="393"/>
      <c r="CX672" s="393"/>
      <c r="CY672" s="393"/>
      <c r="CZ672" s="393"/>
    </row>
    <row r="673" s="397" customFormat="true" ht="25.15" customHeight="true" x14ac:dyDescent="0.2">
      <c r="C673" s="1154"/>
      <c r="D673" s="1155"/>
      <c r="E673" s="670"/>
      <c r="F673" s="670"/>
      <c r="G673" s="670"/>
      <c r="H673" s="1154"/>
      <c r="I673" s="1155"/>
      <c r="J673" s="670"/>
      <c r="K673" s="670"/>
      <c r="L673" s="670"/>
      <c r="M673" s="1154"/>
      <c r="N673" s="1155"/>
      <c r="O673" s="670"/>
      <c r="P673" s="670"/>
      <c r="Q673" s="670"/>
      <c r="W673" s="390"/>
      <c r="X673" s="390"/>
      <c r="Y673" s="390"/>
      <c r="Z673" s="390"/>
      <c r="AA673" s="390"/>
      <c r="AB673" s="390"/>
      <c r="AC673" s="390"/>
      <c r="AD673" s="390"/>
      <c r="AE673" s="390"/>
      <c r="AF673" s="390"/>
      <c r="AG673" s="390"/>
      <c r="AH673" s="390"/>
      <c r="AI673" s="390"/>
      <c r="AJ673" s="390"/>
      <c r="AK673" s="390"/>
      <c r="AL673" s="390"/>
      <c r="AM673" s="390"/>
      <c r="AN673" s="390"/>
      <c r="AO673" s="390"/>
      <c r="AP673" s="390"/>
      <c r="AQ673" s="390"/>
      <c r="AR673" s="390"/>
      <c r="AS673" s="390"/>
      <c r="AT673" s="390"/>
      <c r="AU673" s="390"/>
      <c r="AV673" s="390"/>
      <c r="AW673" s="390"/>
      <c r="AX673" s="390"/>
      <c r="AY673" s="390"/>
      <c r="AZ673" s="390"/>
      <c r="BA673" s="393"/>
      <c r="BB673" s="470"/>
      <c r="BC673" s="393"/>
      <c r="BD673" s="393"/>
      <c r="BE673" s="393"/>
      <c r="BF673" s="393"/>
      <c r="BG673" s="393"/>
      <c r="BH673" s="393"/>
      <c r="BI673" s="393"/>
      <c r="BJ673" s="393"/>
      <c r="BK673" s="393"/>
      <c r="BL673" s="393"/>
      <c r="BM673" s="393"/>
      <c r="BN673" s="393"/>
      <c r="BO673" s="393"/>
      <c r="BP673" s="393"/>
      <c r="BQ673" s="393"/>
      <c r="BR673" s="393"/>
      <c r="BS673" s="393"/>
      <c r="BT673" s="393"/>
      <c r="BU673" s="393"/>
      <c r="BV673" s="393"/>
      <c r="BW673" s="393"/>
      <c r="BX673" s="393"/>
      <c r="BY673" s="393"/>
      <c r="BZ673" s="393"/>
      <c r="CA673" s="393"/>
      <c r="CB673" s="393"/>
      <c r="CC673" s="393"/>
      <c r="CD673" s="393"/>
      <c r="CE673" s="393"/>
      <c r="CF673" s="393"/>
      <c r="CG673" s="393"/>
      <c r="CH673" s="393"/>
      <c r="CI673" s="393"/>
      <c r="CJ673" s="393"/>
      <c r="CK673" s="393"/>
      <c r="CL673" s="393"/>
      <c r="CM673" s="393"/>
      <c r="CN673" s="393"/>
      <c r="CO673" s="393"/>
      <c r="CP673" s="393"/>
      <c r="CQ673" s="393"/>
      <c r="CR673" s="393"/>
      <c r="CS673" s="393"/>
      <c r="CT673" s="393"/>
      <c r="CU673" s="393"/>
      <c r="CV673" s="393"/>
      <c r="CW673" s="393"/>
      <c r="CX673" s="393"/>
      <c r="CY673" s="393"/>
      <c r="CZ673" s="393"/>
    </row>
    <row r="674" s="397" customFormat="true" ht="25.15" customHeight="true" x14ac:dyDescent="0.2">
      <c r="C674" s="1154"/>
      <c r="D674" s="1155"/>
      <c r="E674" s="670"/>
      <c r="F674" s="670"/>
      <c r="G674" s="670"/>
      <c r="H674" s="1154"/>
      <c r="I674" s="1155"/>
      <c r="J674" s="670"/>
      <c r="K674" s="670"/>
      <c r="L674" s="670"/>
      <c r="M674" s="1154"/>
      <c r="N674" s="1155"/>
      <c r="O674" s="670"/>
      <c r="P674" s="670"/>
      <c r="Q674" s="670"/>
      <c r="W674" s="390"/>
      <c r="X674" s="390"/>
      <c r="Y674" s="390"/>
      <c r="Z674" s="390"/>
      <c r="AA674" s="390"/>
      <c r="AB674" s="390"/>
      <c r="AC674" s="390"/>
      <c r="AD674" s="390"/>
      <c r="AE674" s="390"/>
      <c r="AF674" s="390"/>
      <c r="AG674" s="390"/>
      <c r="AH674" s="390"/>
      <c r="AI674" s="390"/>
      <c r="AJ674" s="390"/>
      <c r="AK674" s="390"/>
      <c r="AL674" s="390"/>
      <c r="AM674" s="390"/>
      <c r="AN674" s="390"/>
      <c r="AO674" s="390"/>
      <c r="AP674" s="390"/>
      <c r="AQ674" s="390"/>
      <c r="AR674" s="390"/>
      <c r="AS674" s="390"/>
      <c r="AT674" s="390"/>
      <c r="AU674" s="390"/>
      <c r="AV674" s="390"/>
      <c r="AW674" s="390"/>
      <c r="AX674" s="390"/>
      <c r="AY674" s="390"/>
      <c r="AZ674" s="390"/>
      <c r="BA674" s="393"/>
      <c r="BB674" s="470"/>
      <c r="BC674" s="393"/>
      <c r="BD674" s="393"/>
      <c r="BE674" s="393"/>
      <c r="BF674" s="393"/>
      <c r="BG674" s="393"/>
      <c r="BH674" s="393"/>
      <c r="BI674" s="393"/>
      <c r="BJ674" s="393"/>
      <c r="BK674" s="393"/>
      <c r="BL674" s="393"/>
      <c r="BM674" s="393"/>
      <c r="BN674" s="393"/>
      <c r="BO674" s="393"/>
      <c r="BP674" s="393"/>
      <c r="BQ674" s="393"/>
      <c r="BR674" s="393"/>
      <c r="BS674" s="393"/>
      <c r="BT674" s="393"/>
      <c r="BU674" s="393"/>
      <c r="BV674" s="393"/>
      <c r="BW674" s="393"/>
      <c r="BX674" s="393"/>
      <c r="BY674" s="393"/>
      <c r="BZ674" s="393"/>
      <c r="CA674" s="393"/>
      <c r="CB674" s="393"/>
      <c r="CC674" s="393"/>
      <c r="CD674" s="393"/>
      <c r="CE674" s="393"/>
      <c r="CF674" s="393"/>
      <c r="CG674" s="393"/>
      <c r="CH674" s="393"/>
      <c r="CI674" s="393"/>
      <c r="CJ674" s="393"/>
      <c r="CK674" s="393"/>
      <c r="CL674" s="393"/>
      <c r="CM674" s="393"/>
      <c r="CN674" s="393"/>
      <c r="CO674" s="393"/>
      <c r="CP674" s="393"/>
      <c r="CQ674" s="393"/>
      <c r="CR674" s="393"/>
      <c r="CS674" s="393"/>
      <c r="CT674" s="393"/>
      <c r="CU674" s="393"/>
      <c r="CV674" s="393"/>
      <c r="CW674" s="393"/>
      <c r="CX674" s="393"/>
      <c r="CY674" s="393"/>
      <c r="CZ674" s="393"/>
    </row>
    <row r="675" s="397" customFormat="true" ht="25.15" customHeight="true" x14ac:dyDescent="0.2">
      <c r="C675" s="1154"/>
      <c r="D675" s="1155"/>
      <c r="E675" s="670"/>
      <c r="F675" s="670"/>
      <c r="G675" s="670"/>
      <c r="H675" s="1154"/>
      <c r="I675" s="1155"/>
      <c r="J675" s="670"/>
      <c r="K675" s="670"/>
      <c r="L675" s="670"/>
      <c r="M675" s="1154"/>
      <c r="N675" s="1155"/>
      <c r="O675" s="670"/>
      <c r="P675" s="670"/>
      <c r="Q675" s="670"/>
      <c r="W675" s="390"/>
      <c r="X675" s="390"/>
      <c r="Y675" s="390"/>
      <c r="Z675" s="390"/>
      <c r="AA675" s="390"/>
      <c r="AB675" s="390"/>
      <c r="AC675" s="390"/>
      <c r="AD675" s="390"/>
      <c r="AE675" s="390"/>
      <c r="AF675" s="390"/>
      <c r="AG675" s="390"/>
      <c r="AH675" s="390"/>
      <c r="AI675" s="390"/>
      <c r="AJ675" s="390"/>
      <c r="AK675" s="390"/>
      <c r="AL675" s="390"/>
      <c r="AM675" s="390"/>
      <c r="AN675" s="390"/>
      <c r="AO675" s="390"/>
      <c r="AP675" s="390"/>
      <c r="AQ675" s="390"/>
      <c r="AR675" s="390"/>
      <c r="AS675" s="390"/>
      <c r="AT675" s="390"/>
      <c r="AU675" s="390"/>
      <c r="AV675" s="390"/>
      <c r="AW675" s="390"/>
      <c r="AX675" s="390"/>
      <c r="AY675" s="390"/>
      <c r="AZ675" s="390"/>
      <c r="BA675" s="393"/>
      <c r="BB675" s="470"/>
      <c r="BC675" s="393"/>
      <c r="BD675" s="393"/>
      <c r="BE675" s="393"/>
      <c r="BF675" s="393"/>
      <c r="BG675" s="393"/>
      <c r="BH675" s="393"/>
      <c r="BI675" s="393"/>
      <c r="BJ675" s="393"/>
      <c r="BK675" s="393"/>
      <c r="BL675" s="393"/>
      <c r="BM675" s="393"/>
      <c r="BN675" s="393"/>
      <c r="BO675" s="393"/>
      <c r="BP675" s="393"/>
      <c r="BQ675" s="393"/>
      <c r="BR675" s="393"/>
      <c r="BS675" s="393"/>
      <c r="BT675" s="393"/>
      <c r="BU675" s="393"/>
      <c r="BV675" s="393"/>
      <c r="BW675" s="393"/>
      <c r="BX675" s="393"/>
      <c r="BY675" s="393"/>
      <c r="BZ675" s="393"/>
      <c r="CA675" s="393"/>
      <c r="CB675" s="393"/>
      <c r="CC675" s="393"/>
      <c r="CD675" s="393"/>
      <c r="CE675" s="393"/>
      <c r="CF675" s="393"/>
      <c r="CG675" s="393"/>
      <c r="CH675" s="393"/>
      <c r="CI675" s="393"/>
      <c r="CJ675" s="393"/>
      <c r="CK675" s="393"/>
      <c r="CL675" s="393"/>
      <c r="CM675" s="393"/>
      <c r="CN675" s="393"/>
      <c r="CO675" s="393"/>
      <c r="CP675" s="393"/>
      <c r="CQ675" s="393"/>
      <c r="CR675" s="393"/>
      <c r="CS675" s="393"/>
      <c r="CT675" s="393"/>
      <c r="CU675" s="393"/>
      <c r="CV675" s="393"/>
      <c r="CW675" s="393"/>
      <c r="CX675" s="393"/>
      <c r="CY675" s="393"/>
      <c r="CZ675" s="393"/>
    </row>
    <row r="676" s="397" customFormat="true" ht="25.15" customHeight="true" x14ac:dyDescent="0.2">
      <c r="C676" s="1154"/>
      <c r="D676" s="1155"/>
      <c r="E676" s="670"/>
      <c r="F676" s="670"/>
      <c r="G676" s="670"/>
      <c r="H676" s="1154"/>
      <c r="I676" s="1155"/>
      <c r="J676" s="670"/>
      <c r="K676" s="670"/>
      <c r="L676" s="670"/>
      <c r="M676" s="1154"/>
      <c r="N676" s="1155"/>
      <c r="O676" s="670"/>
      <c r="P676" s="670"/>
      <c r="Q676" s="670"/>
      <c r="W676" s="390"/>
      <c r="X676" s="390"/>
      <c r="Y676" s="390"/>
      <c r="Z676" s="390"/>
      <c r="AA676" s="390"/>
      <c r="AB676" s="390"/>
      <c r="AC676" s="390"/>
      <c r="AD676" s="390"/>
      <c r="AE676" s="390"/>
      <c r="AF676" s="390"/>
      <c r="AG676" s="390"/>
      <c r="AH676" s="390"/>
      <c r="AI676" s="390"/>
      <c r="AJ676" s="390"/>
      <c r="AK676" s="390"/>
      <c r="AL676" s="390"/>
      <c r="AM676" s="390"/>
      <c r="AN676" s="390"/>
      <c r="AO676" s="390"/>
      <c r="AP676" s="390"/>
      <c r="AQ676" s="390"/>
      <c r="AR676" s="390"/>
      <c r="AS676" s="390"/>
      <c r="AT676" s="390"/>
      <c r="AU676" s="390"/>
      <c r="AV676" s="390"/>
      <c r="AW676" s="390"/>
      <c r="AX676" s="390"/>
      <c r="AY676" s="390"/>
      <c r="AZ676" s="390"/>
      <c r="BA676" s="393"/>
      <c r="BB676" s="470"/>
      <c r="BC676" s="393"/>
      <c r="BD676" s="393"/>
      <c r="BE676" s="393"/>
      <c r="BF676" s="393"/>
      <c r="BG676" s="393"/>
      <c r="BH676" s="393"/>
      <c r="BI676" s="393"/>
      <c r="BJ676" s="393"/>
      <c r="BK676" s="393"/>
      <c r="BL676" s="393"/>
      <c r="BM676" s="393"/>
      <c r="BN676" s="393"/>
      <c r="BO676" s="393"/>
      <c r="BP676" s="393"/>
      <c r="BQ676" s="393"/>
      <c r="BR676" s="393"/>
      <c r="BS676" s="393"/>
      <c r="BT676" s="393"/>
      <c r="BU676" s="393"/>
      <c r="BV676" s="393"/>
      <c r="BW676" s="393"/>
      <c r="BX676" s="393"/>
      <c r="BY676" s="393"/>
      <c r="BZ676" s="393"/>
      <c r="CA676" s="393"/>
      <c r="CB676" s="393"/>
      <c r="CC676" s="393"/>
      <c r="CD676" s="393"/>
      <c r="CE676" s="393"/>
      <c r="CF676" s="393"/>
      <c r="CG676" s="393"/>
      <c r="CH676" s="393"/>
      <c r="CI676" s="393"/>
      <c r="CJ676" s="393"/>
      <c r="CK676" s="393"/>
      <c r="CL676" s="393"/>
      <c r="CM676" s="393"/>
      <c r="CN676" s="393"/>
      <c r="CO676" s="393"/>
      <c r="CP676" s="393"/>
      <c r="CQ676" s="393"/>
      <c r="CR676" s="393"/>
      <c r="CS676" s="393"/>
      <c r="CT676" s="393"/>
      <c r="CU676" s="393"/>
      <c r="CV676" s="393"/>
      <c r="CW676" s="393"/>
      <c r="CX676" s="393"/>
      <c r="CY676" s="393"/>
      <c r="CZ676" s="393"/>
    </row>
    <row r="677" s="397" customFormat="true" ht="25.15" customHeight="true" x14ac:dyDescent="0.2">
      <c r="C677" s="1154"/>
      <c r="D677" s="1155"/>
      <c r="E677" s="670"/>
      <c r="F677" s="670"/>
      <c r="G677" s="670"/>
      <c r="H677" s="1154"/>
      <c r="I677" s="1155"/>
      <c r="J677" s="670"/>
      <c r="K677" s="670"/>
      <c r="L677" s="670"/>
      <c r="M677" s="1154"/>
      <c r="N677" s="1155"/>
      <c r="O677" s="670"/>
      <c r="P677" s="670"/>
      <c r="Q677" s="670"/>
      <c r="W677" s="390"/>
      <c r="X677" s="390"/>
      <c r="Y677" s="390"/>
      <c r="Z677" s="390"/>
      <c r="AA677" s="390"/>
      <c r="AB677" s="390"/>
      <c r="AC677" s="390"/>
      <c r="AD677" s="390"/>
      <c r="AE677" s="390"/>
      <c r="AF677" s="390"/>
      <c r="AG677" s="390"/>
      <c r="AH677" s="390"/>
      <c r="AI677" s="390"/>
      <c r="AJ677" s="390"/>
      <c r="AK677" s="390"/>
      <c r="AL677" s="390"/>
      <c r="AM677" s="390"/>
      <c r="AN677" s="390"/>
      <c r="AO677" s="390"/>
      <c r="AP677" s="390"/>
      <c r="AQ677" s="390"/>
      <c r="AR677" s="390"/>
      <c r="AS677" s="390"/>
      <c r="AT677" s="390"/>
      <c r="AU677" s="390"/>
      <c r="AV677" s="390"/>
      <c r="AW677" s="390"/>
      <c r="AX677" s="390"/>
      <c r="AY677" s="390"/>
      <c r="AZ677" s="390"/>
      <c r="BA677" s="393"/>
      <c r="BB677" s="470"/>
      <c r="BC677" s="393"/>
      <c r="BD677" s="393"/>
      <c r="BE677" s="393"/>
      <c r="BF677" s="393"/>
      <c r="BG677" s="393"/>
      <c r="BH677" s="393"/>
      <c r="BI677" s="393"/>
      <c r="BJ677" s="393"/>
      <c r="BK677" s="393"/>
      <c r="BL677" s="393"/>
      <c r="BM677" s="393"/>
      <c r="BN677" s="393"/>
      <c r="BO677" s="393"/>
      <c r="BP677" s="393"/>
      <c r="BQ677" s="393"/>
      <c r="BR677" s="393"/>
      <c r="BS677" s="393"/>
      <c r="BT677" s="393"/>
      <c r="BU677" s="393"/>
      <c r="BV677" s="393"/>
      <c r="BW677" s="393"/>
      <c r="BX677" s="393"/>
      <c r="BY677" s="393"/>
      <c r="BZ677" s="393"/>
      <c r="CA677" s="393"/>
      <c r="CB677" s="393"/>
      <c r="CC677" s="393"/>
      <c r="CD677" s="393"/>
      <c r="CE677" s="393"/>
      <c r="CF677" s="393"/>
      <c r="CG677" s="393"/>
      <c r="CH677" s="393"/>
      <c r="CI677" s="393"/>
      <c r="CJ677" s="393"/>
      <c r="CK677" s="393"/>
      <c r="CL677" s="393"/>
      <c r="CM677" s="393"/>
      <c r="CN677" s="393"/>
      <c r="CO677" s="393"/>
      <c r="CP677" s="393"/>
      <c r="CQ677" s="393"/>
      <c r="CR677" s="393"/>
      <c r="CS677" s="393"/>
      <c r="CT677" s="393"/>
      <c r="CU677" s="393"/>
      <c r="CV677" s="393"/>
      <c r="CW677" s="393"/>
      <c r="CX677" s="393"/>
      <c r="CY677" s="393"/>
      <c r="CZ677" s="393"/>
    </row>
    <row r="678" s="397" customFormat="true" ht="25.15" customHeight="true" x14ac:dyDescent="0.2">
      <c r="C678" s="1154"/>
      <c r="D678" s="1155"/>
      <c r="E678" s="670"/>
      <c r="F678" s="670"/>
      <c r="G678" s="670"/>
      <c r="H678" s="1154"/>
      <c r="I678" s="1155"/>
      <c r="J678" s="670"/>
      <c r="K678" s="670"/>
      <c r="L678" s="670"/>
      <c r="M678" s="1154"/>
      <c r="N678" s="1155"/>
      <c r="O678" s="670"/>
      <c r="P678" s="670"/>
      <c r="Q678" s="670"/>
      <c r="W678" s="390"/>
      <c r="X678" s="390"/>
      <c r="Y678" s="390"/>
      <c r="Z678" s="390"/>
      <c r="AA678" s="390"/>
      <c r="AB678" s="390"/>
      <c r="AC678" s="390"/>
      <c r="AD678" s="390"/>
      <c r="AE678" s="390"/>
      <c r="AF678" s="390"/>
      <c r="AG678" s="390"/>
      <c r="AH678" s="390"/>
      <c r="AI678" s="390"/>
      <c r="AJ678" s="390"/>
      <c r="AK678" s="390"/>
      <c r="AL678" s="390"/>
      <c r="AM678" s="390"/>
      <c r="AN678" s="390"/>
      <c r="AO678" s="390"/>
      <c r="AP678" s="390"/>
      <c r="AQ678" s="390"/>
      <c r="AR678" s="390"/>
      <c r="AS678" s="390"/>
      <c r="AT678" s="390"/>
      <c r="AU678" s="390"/>
      <c r="AV678" s="390"/>
      <c r="AW678" s="390"/>
      <c r="AX678" s="390"/>
      <c r="AY678" s="390"/>
      <c r="AZ678" s="390"/>
      <c r="BA678" s="393"/>
      <c r="BB678" s="470"/>
      <c r="BC678" s="393"/>
      <c r="BD678" s="393"/>
      <c r="BE678" s="393"/>
      <c r="BF678" s="393"/>
      <c r="BG678" s="393"/>
      <c r="BH678" s="393"/>
      <c r="BI678" s="393"/>
      <c r="BJ678" s="393"/>
      <c r="BK678" s="393"/>
      <c r="BL678" s="393"/>
      <c r="BM678" s="393"/>
      <c r="BN678" s="393"/>
      <c r="BO678" s="393"/>
      <c r="BP678" s="393"/>
      <c r="BQ678" s="393"/>
      <c r="BR678" s="393"/>
      <c r="BS678" s="393"/>
      <c r="BT678" s="393"/>
      <c r="BU678" s="393"/>
      <c r="BV678" s="393"/>
      <c r="BW678" s="393"/>
      <c r="BX678" s="393"/>
      <c r="BY678" s="393"/>
      <c r="BZ678" s="393"/>
      <c r="CA678" s="393"/>
      <c r="CB678" s="393"/>
      <c r="CC678" s="393"/>
      <c r="CD678" s="393"/>
      <c r="CE678" s="393"/>
      <c r="CF678" s="393"/>
      <c r="CG678" s="393"/>
      <c r="CH678" s="393"/>
      <c r="CI678" s="393"/>
      <c r="CJ678" s="393"/>
      <c r="CK678" s="393"/>
      <c r="CL678" s="393"/>
      <c r="CM678" s="393"/>
      <c r="CN678" s="393"/>
      <c r="CO678" s="393"/>
      <c r="CP678" s="393"/>
      <c r="CQ678" s="393"/>
      <c r="CR678" s="393"/>
      <c r="CS678" s="393"/>
      <c r="CT678" s="393"/>
      <c r="CU678" s="393"/>
      <c r="CV678" s="393"/>
      <c r="CW678" s="393"/>
      <c r="CX678" s="393"/>
      <c r="CY678" s="393"/>
      <c r="CZ678" s="393"/>
    </row>
    <row r="679" s="397" customFormat="true" ht="25.15" customHeight="true" x14ac:dyDescent="0.2">
      <c r="C679" s="1154"/>
      <c r="D679" s="1155"/>
      <c r="E679" s="670"/>
      <c r="F679" s="670"/>
      <c r="G679" s="670"/>
      <c r="H679" s="1154"/>
      <c r="I679" s="1155"/>
      <c r="J679" s="670"/>
      <c r="K679" s="670"/>
      <c r="L679" s="670"/>
      <c r="M679" s="1154"/>
      <c r="N679" s="1155"/>
      <c r="O679" s="670"/>
      <c r="P679" s="670"/>
      <c r="Q679" s="670"/>
      <c r="W679" s="390"/>
      <c r="X679" s="390"/>
      <c r="Y679" s="390"/>
      <c r="Z679" s="390"/>
      <c r="AA679" s="390"/>
      <c r="AB679" s="390"/>
      <c r="AC679" s="390"/>
      <c r="AD679" s="390"/>
      <c r="AE679" s="390"/>
      <c r="AF679" s="390"/>
      <c r="AG679" s="390"/>
      <c r="AH679" s="390"/>
      <c r="AI679" s="390"/>
      <c r="AJ679" s="390"/>
      <c r="AK679" s="390"/>
      <c r="AL679" s="390"/>
      <c r="AM679" s="390"/>
      <c r="AN679" s="390"/>
      <c r="AO679" s="390"/>
      <c r="AP679" s="390"/>
      <c r="AQ679" s="390"/>
      <c r="AR679" s="390"/>
      <c r="AS679" s="390"/>
      <c r="AT679" s="390"/>
      <c r="AU679" s="390"/>
      <c r="AV679" s="390"/>
      <c r="AW679" s="390"/>
      <c r="AX679" s="390"/>
      <c r="AY679" s="390"/>
      <c r="AZ679" s="390"/>
      <c r="BA679" s="393"/>
      <c r="BB679" s="470"/>
      <c r="BC679" s="393"/>
      <c r="BD679" s="393"/>
      <c r="BE679" s="393"/>
      <c r="BF679" s="393"/>
      <c r="BG679" s="393"/>
      <c r="BH679" s="393"/>
      <c r="BI679" s="393"/>
      <c r="BJ679" s="393"/>
      <c r="BK679" s="393"/>
      <c r="BL679" s="393"/>
      <c r="BM679" s="393"/>
      <c r="BN679" s="393"/>
      <c r="BO679" s="393"/>
      <c r="BP679" s="393"/>
      <c r="BQ679" s="393"/>
      <c r="BR679" s="393"/>
      <c r="BS679" s="393"/>
      <c r="BT679" s="393"/>
      <c r="BU679" s="393"/>
      <c r="BV679" s="393"/>
      <c r="BW679" s="393"/>
      <c r="BX679" s="393"/>
      <c r="BY679" s="393"/>
      <c r="BZ679" s="393"/>
      <c r="CA679" s="393"/>
      <c r="CB679" s="393"/>
      <c r="CC679" s="393"/>
      <c r="CD679" s="393"/>
      <c r="CE679" s="393"/>
      <c r="CF679" s="393"/>
      <c r="CG679" s="393"/>
      <c r="CH679" s="393"/>
      <c r="CI679" s="393"/>
      <c r="CJ679" s="393"/>
      <c r="CK679" s="393"/>
      <c r="CL679" s="393"/>
      <c r="CM679" s="393"/>
      <c r="CN679" s="393"/>
      <c r="CO679" s="393"/>
      <c r="CP679" s="393"/>
      <c r="CQ679" s="393"/>
      <c r="CR679" s="393"/>
      <c r="CS679" s="393"/>
      <c r="CT679" s="393"/>
      <c r="CU679" s="393"/>
      <c r="CV679" s="393"/>
      <c r="CW679" s="393"/>
      <c r="CX679" s="393"/>
      <c r="CY679" s="393"/>
      <c r="CZ679" s="393"/>
    </row>
    <row r="680" s="397" customFormat="true" ht="25.15" customHeight="true" x14ac:dyDescent="0.2">
      <c r="C680" s="1154"/>
      <c r="D680" s="1155"/>
      <c r="E680" s="670"/>
      <c r="F680" s="670"/>
      <c r="G680" s="670"/>
      <c r="H680" s="1154"/>
      <c r="I680" s="1155"/>
      <c r="J680" s="670"/>
      <c r="K680" s="670"/>
      <c r="L680" s="670"/>
      <c r="M680" s="1154"/>
      <c r="N680" s="1155"/>
      <c r="O680" s="670"/>
      <c r="P680" s="670"/>
      <c r="Q680" s="670"/>
      <c r="W680" s="390"/>
      <c r="X680" s="390"/>
      <c r="Y680" s="390"/>
      <c r="Z680" s="390"/>
      <c r="AA680" s="390"/>
      <c r="AB680" s="390"/>
      <c r="AC680" s="390"/>
      <c r="AD680" s="390"/>
      <c r="AE680" s="390"/>
      <c r="AF680" s="390"/>
      <c r="AG680" s="390"/>
      <c r="AH680" s="390"/>
      <c r="AI680" s="390"/>
      <c r="AJ680" s="390"/>
      <c r="AK680" s="390"/>
      <c r="AL680" s="390"/>
      <c r="AM680" s="390"/>
      <c r="AN680" s="390"/>
      <c r="AO680" s="390"/>
      <c r="AP680" s="390"/>
      <c r="AQ680" s="390"/>
      <c r="AR680" s="390"/>
      <c r="AS680" s="390"/>
      <c r="AT680" s="390"/>
      <c r="AU680" s="390"/>
      <c r="AV680" s="390"/>
      <c r="AW680" s="390"/>
      <c r="AX680" s="390"/>
      <c r="AY680" s="390"/>
      <c r="AZ680" s="390"/>
      <c r="BA680" s="393"/>
      <c r="BB680" s="470"/>
      <c r="BC680" s="393"/>
      <c r="BD680" s="393"/>
      <c r="BE680" s="393"/>
      <c r="BF680" s="393"/>
      <c r="BG680" s="393"/>
      <c r="BH680" s="393"/>
      <c r="BI680" s="393"/>
      <c r="BJ680" s="393"/>
      <c r="BK680" s="393"/>
      <c r="BL680" s="393"/>
      <c r="BM680" s="393"/>
      <c r="BN680" s="393"/>
      <c r="BO680" s="393"/>
      <c r="BP680" s="393"/>
      <c r="BQ680" s="393"/>
      <c r="BR680" s="393"/>
      <c r="BS680" s="393"/>
      <c r="BT680" s="393"/>
      <c r="BU680" s="393"/>
      <c r="BV680" s="393"/>
      <c r="BW680" s="393"/>
      <c r="BX680" s="393"/>
      <c r="BY680" s="393"/>
      <c r="BZ680" s="393"/>
      <c r="CA680" s="393"/>
      <c r="CB680" s="393"/>
      <c r="CC680" s="393"/>
      <c r="CD680" s="393"/>
      <c r="CE680" s="393"/>
      <c r="CF680" s="393"/>
      <c r="CG680" s="393"/>
      <c r="CH680" s="393"/>
      <c r="CI680" s="393"/>
      <c r="CJ680" s="393"/>
      <c r="CK680" s="393"/>
      <c r="CL680" s="393"/>
      <c r="CM680" s="393"/>
      <c r="CN680" s="393"/>
      <c r="CO680" s="393"/>
      <c r="CP680" s="393"/>
      <c r="CQ680" s="393"/>
      <c r="CR680" s="393"/>
      <c r="CS680" s="393"/>
      <c r="CT680" s="393"/>
      <c r="CU680" s="393"/>
      <c r="CV680" s="393"/>
      <c r="CW680" s="393"/>
      <c r="CX680" s="393"/>
      <c r="CY680" s="393"/>
      <c r="CZ680" s="393"/>
    </row>
    <row r="681" s="397" customFormat="true" ht="25.15" customHeight="true" x14ac:dyDescent="0.2">
      <c r="C681" s="1154"/>
      <c r="D681" s="1155"/>
      <c r="E681" s="670"/>
      <c r="F681" s="670"/>
      <c r="G681" s="670"/>
      <c r="H681" s="1154"/>
      <c r="I681" s="1155"/>
      <c r="J681" s="670"/>
      <c r="K681" s="670"/>
      <c r="L681" s="670"/>
      <c r="M681" s="1154"/>
      <c r="N681" s="1155"/>
      <c r="O681" s="670"/>
      <c r="P681" s="670"/>
      <c r="Q681" s="670"/>
      <c r="W681" s="390"/>
      <c r="X681" s="390"/>
      <c r="Y681" s="390"/>
      <c r="Z681" s="390"/>
      <c r="AA681" s="390"/>
      <c r="AB681" s="390"/>
      <c r="AC681" s="390"/>
      <c r="AD681" s="390"/>
      <c r="AE681" s="390"/>
      <c r="AF681" s="390"/>
      <c r="AG681" s="390"/>
      <c r="AH681" s="390"/>
      <c r="AI681" s="390"/>
      <c r="AJ681" s="390"/>
      <c r="AK681" s="390"/>
      <c r="AL681" s="390"/>
      <c r="AM681" s="390"/>
      <c r="AN681" s="390"/>
      <c r="AO681" s="390"/>
      <c r="AP681" s="390"/>
      <c r="AQ681" s="390"/>
      <c r="AR681" s="390"/>
      <c r="AS681" s="390"/>
      <c r="AT681" s="390"/>
      <c r="AU681" s="390"/>
      <c r="AV681" s="390"/>
      <c r="AW681" s="390"/>
      <c r="AX681" s="390"/>
      <c r="AY681" s="390"/>
      <c r="AZ681" s="390"/>
      <c r="BA681" s="393"/>
      <c r="BB681" s="470"/>
      <c r="BC681" s="393"/>
      <c r="BD681" s="393"/>
      <c r="BE681" s="393"/>
      <c r="BF681" s="393"/>
      <c r="BG681" s="393"/>
      <c r="BH681" s="393"/>
      <c r="BI681" s="393"/>
      <c r="BJ681" s="393"/>
      <c r="BK681" s="393"/>
      <c r="BL681" s="393"/>
      <c r="BM681" s="393"/>
      <c r="BN681" s="393"/>
      <c r="BO681" s="393"/>
      <c r="BP681" s="393"/>
      <c r="BQ681" s="393"/>
      <c r="BR681" s="393"/>
      <c r="BS681" s="393"/>
      <c r="BT681" s="393"/>
      <c r="BU681" s="393"/>
      <c r="BV681" s="393"/>
      <c r="BW681" s="393"/>
      <c r="BX681" s="393"/>
      <c r="BY681" s="393"/>
      <c r="BZ681" s="393"/>
      <c r="CA681" s="393"/>
      <c r="CB681" s="393"/>
      <c r="CC681" s="393"/>
      <c r="CD681" s="393"/>
      <c r="CE681" s="393"/>
      <c r="CF681" s="393"/>
      <c r="CG681" s="393"/>
      <c r="CH681" s="393"/>
      <c r="CI681" s="393"/>
      <c r="CJ681" s="393"/>
      <c r="CK681" s="393"/>
      <c r="CL681" s="393"/>
      <c r="CM681" s="393"/>
      <c r="CN681" s="393"/>
      <c r="CO681" s="393"/>
      <c r="CP681" s="393"/>
      <c r="CQ681" s="393"/>
      <c r="CR681" s="393"/>
      <c r="CS681" s="393"/>
      <c r="CT681" s="393"/>
      <c r="CU681" s="393"/>
      <c r="CV681" s="393"/>
      <c r="CW681" s="393"/>
      <c r="CX681" s="393"/>
      <c r="CY681" s="393"/>
      <c r="CZ681" s="393"/>
    </row>
    <row r="682" s="397" customFormat="true" ht="25.15" customHeight="true" x14ac:dyDescent="0.2">
      <c r="C682" s="1154"/>
      <c r="D682" s="1155"/>
      <c r="E682" s="670"/>
      <c r="F682" s="670"/>
      <c r="G682" s="670"/>
      <c r="H682" s="1154"/>
      <c r="I682" s="1155"/>
      <c r="J682" s="670"/>
      <c r="K682" s="670"/>
      <c r="L682" s="670"/>
      <c r="M682" s="1154"/>
      <c r="N682" s="1155"/>
      <c r="O682" s="670"/>
      <c r="P682" s="670"/>
      <c r="Q682" s="670"/>
      <c r="W682" s="390"/>
      <c r="X682" s="390"/>
      <c r="Y682" s="390"/>
      <c r="Z682" s="390"/>
      <c r="AA682" s="390"/>
      <c r="AB682" s="390"/>
      <c r="AC682" s="390"/>
      <c r="AD682" s="390"/>
      <c r="AE682" s="390"/>
      <c r="AF682" s="390"/>
      <c r="AG682" s="390"/>
      <c r="AH682" s="390"/>
      <c r="AI682" s="390"/>
      <c r="AJ682" s="390"/>
      <c r="AK682" s="390"/>
      <c r="AL682" s="390"/>
      <c r="AM682" s="390"/>
      <c r="AN682" s="390"/>
      <c r="AO682" s="390"/>
      <c r="AP682" s="390"/>
      <c r="AQ682" s="390"/>
      <c r="AR682" s="390"/>
      <c r="AS682" s="390"/>
      <c r="AT682" s="390"/>
      <c r="AU682" s="390"/>
      <c r="AV682" s="390"/>
      <c r="AW682" s="390"/>
      <c r="AX682" s="390"/>
      <c r="AY682" s="390"/>
      <c r="AZ682" s="390"/>
      <c r="BA682" s="393"/>
      <c r="BB682" s="470"/>
      <c r="BC682" s="393"/>
      <c r="BD682" s="393"/>
      <c r="BE682" s="393"/>
      <c r="BF682" s="393"/>
      <c r="BG682" s="393"/>
      <c r="BH682" s="393"/>
      <c r="BI682" s="393"/>
      <c r="BJ682" s="393"/>
      <c r="BK682" s="393"/>
      <c r="BL682" s="393"/>
      <c r="BM682" s="393"/>
      <c r="BN682" s="393"/>
      <c r="BO682" s="393"/>
      <c r="BP682" s="393"/>
      <c r="BQ682" s="393"/>
      <c r="BR682" s="393"/>
      <c r="BS682" s="393"/>
      <c r="BT682" s="393"/>
      <c r="BU682" s="393"/>
      <c r="BV682" s="393"/>
      <c r="BW682" s="393"/>
      <c r="BX682" s="393"/>
      <c r="BY682" s="393"/>
      <c r="BZ682" s="393"/>
      <c r="CA682" s="393"/>
      <c r="CB682" s="393"/>
      <c r="CC682" s="393"/>
      <c r="CD682" s="393"/>
      <c r="CE682" s="393"/>
      <c r="CF682" s="393"/>
      <c r="CG682" s="393"/>
      <c r="CH682" s="393"/>
      <c r="CI682" s="393"/>
      <c r="CJ682" s="393"/>
      <c r="CK682" s="393"/>
      <c r="CL682" s="393"/>
      <c r="CM682" s="393"/>
      <c r="CN682" s="393"/>
      <c r="CO682" s="393"/>
      <c r="CP682" s="393"/>
      <c r="CQ682" s="393"/>
      <c r="CR682" s="393"/>
      <c r="CS682" s="393"/>
      <c r="CT682" s="393"/>
      <c r="CU682" s="393"/>
      <c r="CV682" s="393"/>
      <c r="CW682" s="393"/>
      <c r="CX682" s="393"/>
      <c r="CY682" s="393"/>
      <c r="CZ682" s="393"/>
    </row>
    <row r="683" s="397" customFormat="true" ht="25.15" customHeight="true" x14ac:dyDescent="0.2">
      <c r="C683" s="1154"/>
      <c r="D683" s="1155"/>
      <c r="E683" s="670"/>
      <c r="F683" s="670"/>
      <c r="G683" s="670"/>
      <c r="H683" s="1154"/>
      <c r="I683" s="1155"/>
      <c r="J683" s="670"/>
      <c r="K683" s="670"/>
      <c r="L683" s="670"/>
      <c r="M683" s="1154"/>
      <c r="N683" s="1155"/>
      <c r="O683" s="670"/>
      <c r="P683" s="670"/>
      <c r="Q683" s="670"/>
      <c r="W683" s="390"/>
      <c r="X683" s="390"/>
      <c r="Y683" s="390"/>
      <c r="Z683" s="390"/>
      <c r="AA683" s="390"/>
      <c r="AB683" s="390"/>
      <c r="AC683" s="390"/>
      <c r="AD683" s="390"/>
      <c r="AE683" s="390"/>
      <c r="AF683" s="390"/>
      <c r="AG683" s="390"/>
      <c r="AH683" s="390"/>
      <c r="AI683" s="390"/>
      <c r="AJ683" s="390"/>
      <c r="AK683" s="390"/>
      <c r="AL683" s="390"/>
      <c r="AM683" s="390"/>
      <c r="AN683" s="390"/>
      <c r="AO683" s="390"/>
      <c r="AP683" s="390"/>
      <c r="AQ683" s="390"/>
      <c r="AR683" s="390"/>
      <c r="AS683" s="390"/>
      <c r="AT683" s="390"/>
      <c r="AU683" s="390"/>
      <c r="AV683" s="390"/>
      <c r="AW683" s="390"/>
      <c r="AX683" s="390"/>
      <c r="AY683" s="390"/>
      <c r="AZ683" s="390"/>
      <c r="BA683" s="393"/>
      <c r="BB683" s="470"/>
      <c r="BC683" s="393"/>
      <c r="BD683" s="393"/>
      <c r="BE683" s="393"/>
      <c r="BF683" s="393"/>
      <c r="BG683" s="393"/>
      <c r="BH683" s="393"/>
      <c r="BI683" s="393"/>
      <c r="BJ683" s="393"/>
      <c r="BK683" s="393"/>
      <c r="BL683" s="393"/>
      <c r="BM683" s="393"/>
      <c r="BN683" s="393"/>
      <c r="BO683" s="393"/>
      <c r="BP683" s="393"/>
      <c r="BQ683" s="393"/>
      <c r="BR683" s="393"/>
      <c r="BS683" s="393"/>
      <c r="BT683" s="393"/>
      <c r="BU683" s="393"/>
      <c r="BV683" s="393"/>
      <c r="BW683" s="393"/>
      <c r="BX683" s="393"/>
      <c r="BY683" s="393"/>
      <c r="BZ683" s="393"/>
      <c r="CA683" s="393"/>
      <c r="CB683" s="393"/>
      <c r="CC683" s="393"/>
      <c r="CD683" s="393"/>
      <c r="CE683" s="393"/>
      <c r="CF683" s="393"/>
      <c r="CG683" s="393"/>
      <c r="CH683" s="393"/>
      <c r="CI683" s="393"/>
      <c r="CJ683" s="393"/>
      <c r="CK683" s="393"/>
      <c r="CL683" s="393"/>
      <c r="CM683" s="393"/>
      <c r="CN683" s="393"/>
      <c r="CO683" s="393"/>
      <c r="CP683" s="393"/>
      <c r="CQ683" s="393"/>
      <c r="CR683" s="393"/>
      <c r="CS683" s="393"/>
      <c r="CT683" s="393"/>
      <c r="CU683" s="393"/>
      <c r="CV683" s="393"/>
      <c r="CW683" s="393"/>
      <c r="CX683" s="393"/>
      <c r="CY683" s="393"/>
      <c r="CZ683" s="393"/>
    </row>
    <row r="684" s="397" customFormat="true" ht="25.15" customHeight="true" x14ac:dyDescent="0.2">
      <c r="C684" s="1154"/>
      <c r="D684" s="1155"/>
      <c r="E684" s="670"/>
      <c r="F684" s="670"/>
      <c r="G684" s="670"/>
      <c r="H684" s="1154"/>
      <c r="I684" s="1155"/>
      <c r="J684" s="670"/>
      <c r="K684" s="670"/>
      <c r="L684" s="670"/>
      <c r="M684" s="1154"/>
      <c r="N684" s="1155"/>
      <c r="O684" s="670"/>
      <c r="P684" s="670"/>
      <c r="Q684" s="670"/>
      <c r="W684" s="390"/>
      <c r="X684" s="390"/>
      <c r="Y684" s="390"/>
      <c r="Z684" s="390"/>
      <c r="AA684" s="390"/>
      <c r="AB684" s="390"/>
      <c r="AC684" s="390"/>
      <c r="AD684" s="390"/>
      <c r="AE684" s="390"/>
      <c r="AF684" s="390"/>
      <c r="AG684" s="390"/>
      <c r="AH684" s="390"/>
      <c r="AI684" s="390"/>
      <c r="AJ684" s="390"/>
      <c r="AK684" s="390"/>
      <c r="AL684" s="390"/>
      <c r="AM684" s="390"/>
      <c r="AN684" s="390"/>
      <c r="AO684" s="390"/>
      <c r="AP684" s="390"/>
      <c r="AQ684" s="390"/>
      <c r="AR684" s="390"/>
      <c r="AS684" s="390"/>
      <c r="AT684" s="390"/>
      <c r="AU684" s="390"/>
      <c r="AV684" s="390"/>
      <c r="AW684" s="390"/>
      <c r="AX684" s="390"/>
      <c r="AY684" s="390"/>
      <c r="AZ684" s="390"/>
      <c r="BA684" s="393"/>
      <c r="BB684" s="470"/>
      <c r="BC684" s="393"/>
      <c r="BD684" s="393"/>
      <c r="BE684" s="393"/>
      <c r="BF684" s="393"/>
      <c r="BG684" s="393"/>
      <c r="BH684" s="393"/>
      <c r="BI684" s="393"/>
      <c r="BJ684" s="393"/>
      <c r="BK684" s="393"/>
      <c r="BL684" s="393"/>
      <c r="BM684" s="393"/>
      <c r="BN684" s="393"/>
      <c r="BO684" s="393"/>
      <c r="BP684" s="393"/>
      <c r="BQ684" s="393"/>
      <c r="BR684" s="393"/>
      <c r="BS684" s="393"/>
      <c r="BT684" s="393"/>
      <c r="BU684" s="393"/>
      <c r="BV684" s="393"/>
      <c r="BW684" s="393"/>
      <c r="BX684" s="393"/>
      <c r="BY684" s="393"/>
      <c r="BZ684" s="393"/>
      <c r="CA684" s="393"/>
      <c r="CB684" s="393"/>
      <c r="CC684" s="393"/>
      <c r="CD684" s="393"/>
      <c r="CE684" s="393"/>
      <c r="CF684" s="393"/>
      <c r="CG684" s="393"/>
      <c r="CH684" s="393"/>
      <c r="CI684" s="393"/>
      <c r="CJ684" s="393"/>
      <c r="CK684" s="393"/>
      <c r="CL684" s="393"/>
      <c r="CM684" s="393"/>
      <c r="CN684" s="393"/>
      <c r="CO684" s="393"/>
      <c r="CP684" s="393"/>
      <c r="CQ684" s="393"/>
      <c r="CR684" s="393"/>
      <c r="CS684" s="393"/>
      <c r="CT684" s="393"/>
      <c r="CU684" s="393"/>
      <c r="CV684" s="393"/>
      <c r="CW684" s="393"/>
      <c r="CX684" s="393"/>
      <c r="CY684" s="393"/>
      <c r="CZ684" s="393"/>
    </row>
    <row r="685" s="397" customFormat="true" ht="25.15" customHeight="true" x14ac:dyDescent="0.2">
      <c r="C685" s="1154"/>
      <c r="D685" s="1155"/>
      <c r="E685" s="670"/>
      <c r="F685" s="670"/>
      <c r="G685" s="670"/>
      <c r="H685" s="1154"/>
      <c r="I685" s="1155"/>
      <c r="J685" s="670"/>
      <c r="K685" s="670"/>
      <c r="L685" s="670"/>
      <c r="M685" s="1154"/>
      <c r="N685" s="1155"/>
      <c r="O685" s="670"/>
      <c r="P685" s="670"/>
      <c r="Q685" s="670"/>
      <c r="W685" s="390"/>
      <c r="X685" s="390"/>
      <c r="Y685" s="390"/>
      <c r="Z685" s="390"/>
      <c r="AA685" s="390"/>
      <c r="AB685" s="390"/>
      <c r="AC685" s="390"/>
      <c r="AD685" s="390"/>
      <c r="AE685" s="390"/>
      <c r="AF685" s="390"/>
      <c r="AG685" s="390"/>
      <c r="AH685" s="390"/>
      <c r="AI685" s="390"/>
      <c r="AJ685" s="390"/>
      <c r="AK685" s="390"/>
      <c r="AL685" s="390"/>
      <c r="AM685" s="390"/>
      <c r="AN685" s="390"/>
      <c r="AO685" s="390"/>
      <c r="AP685" s="390"/>
      <c r="AQ685" s="390"/>
      <c r="AR685" s="390"/>
      <c r="AS685" s="390"/>
      <c r="AT685" s="390"/>
      <c r="AU685" s="390"/>
      <c r="AV685" s="390"/>
      <c r="AW685" s="390"/>
      <c r="AX685" s="390"/>
      <c r="AY685" s="390"/>
      <c r="AZ685" s="390"/>
      <c r="BA685" s="393"/>
      <c r="BB685" s="470"/>
      <c r="BC685" s="393"/>
      <c r="BD685" s="393"/>
      <c r="BE685" s="393"/>
      <c r="BF685" s="393"/>
      <c r="BG685" s="393"/>
      <c r="BH685" s="393"/>
      <c r="BI685" s="393"/>
      <c r="BJ685" s="393"/>
      <c r="BK685" s="393"/>
      <c r="BL685" s="393"/>
      <c r="BM685" s="393"/>
      <c r="BN685" s="393"/>
      <c r="BO685" s="393"/>
      <c r="BP685" s="393"/>
      <c r="BQ685" s="393"/>
      <c r="BR685" s="393"/>
      <c r="BS685" s="393"/>
      <c r="BT685" s="393"/>
      <c r="BU685" s="393"/>
      <c r="BV685" s="393"/>
      <c r="BW685" s="393"/>
      <c r="BX685" s="393"/>
      <c r="BY685" s="393"/>
      <c r="BZ685" s="393"/>
      <c r="CA685" s="393"/>
      <c r="CB685" s="393"/>
      <c r="CC685" s="393"/>
      <c r="CD685" s="393"/>
      <c r="CE685" s="393"/>
      <c r="CF685" s="393"/>
      <c r="CG685" s="393"/>
      <c r="CH685" s="393"/>
      <c r="CI685" s="393"/>
      <c r="CJ685" s="393"/>
      <c r="CK685" s="393"/>
      <c r="CL685" s="393"/>
      <c r="CM685" s="393"/>
      <c r="CN685" s="393"/>
      <c r="CO685" s="393"/>
      <c r="CP685" s="393"/>
      <c r="CQ685" s="393"/>
      <c r="CR685" s="393"/>
      <c r="CS685" s="393"/>
      <c r="CT685" s="393"/>
      <c r="CU685" s="393"/>
      <c r="CV685" s="393"/>
      <c r="CW685" s="393"/>
      <c r="CX685" s="393"/>
      <c r="CY685" s="393"/>
      <c r="CZ685" s="393"/>
    </row>
    <row r="686" s="397" customFormat="true" ht="25.15" customHeight="true" x14ac:dyDescent="0.2">
      <c r="C686" s="1154"/>
      <c r="D686" s="1155"/>
      <c r="E686" s="670"/>
      <c r="F686" s="670"/>
      <c r="G686" s="670"/>
      <c r="H686" s="1154"/>
      <c r="I686" s="1155"/>
      <c r="J686" s="670"/>
      <c r="K686" s="670"/>
      <c r="L686" s="670"/>
      <c r="M686" s="1154"/>
      <c r="N686" s="1155"/>
      <c r="O686" s="670"/>
      <c r="P686" s="670"/>
      <c r="Q686" s="670"/>
      <c r="W686" s="390"/>
      <c r="X686" s="390"/>
      <c r="Y686" s="390"/>
      <c r="Z686" s="390"/>
      <c r="AA686" s="390"/>
      <c r="AB686" s="390"/>
      <c r="AC686" s="390"/>
      <c r="AD686" s="390"/>
      <c r="AE686" s="390"/>
      <c r="AF686" s="390"/>
      <c r="AG686" s="390"/>
      <c r="AH686" s="390"/>
      <c r="AI686" s="390"/>
      <c r="AJ686" s="390"/>
      <c r="AK686" s="390"/>
      <c r="AL686" s="390"/>
      <c r="AM686" s="390"/>
      <c r="AN686" s="390"/>
      <c r="AO686" s="390"/>
      <c r="AP686" s="390"/>
      <c r="AQ686" s="390"/>
      <c r="AR686" s="390"/>
      <c r="AS686" s="390"/>
      <c r="AT686" s="390"/>
      <c r="AU686" s="390"/>
      <c r="AV686" s="390"/>
      <c r="AW686" s="390"/>
      <c r="AX686" s="390"/>
      <c r="AY686" s="390"/>
      <c r="AZ686" s="390"/>
      <c r="BA686" s="393"/>
      <c r="BB686" s="470"/>
      <c r="BC686" s="393"/>
      <c r="BD686" s="393"/>
      <c r="BE686" s="393"/>
      <c r="BF686" s="393"/>
      <c r="BG686" s="393"/>
      <c r="BH686" s="393"/>
      <c r="BI686" s="393"/>
      <c r="BJ686" s="393"/>
      <c r="BK686" s="393"/>
      <c r="BL686" s="393"/>
      <c r="BM686" s="393"/>
      <c r="BN686" s="393"/>
      <c r="BO686" s="393"/>
      <c r="BP686" s="393"/>
      <c r="BQ686" s="393"/>
      <c r="BR686" s="393"/>
      <c r="BS686" s="393"/>
      <c r="BT686" s="393"/>
      <c r="BU686" s="393"/>
      <c r="BV686" s="393"/>
      <c r="BW686" s="393"/>
      <c r="BX686" s="393"/>
      <c r="BY686" s="393"/>
      <c r="BZ686" s="393"/>
      <c r="CA686" s="393"/>
      <c r="CB686" s="393"/>
      <c r="CC686" s="393"/>
      <c r="CD686" s="393"/>
      <c r="CE686" s="393"/>
      <c r="CF686" s="393"/>
      <c r="CG686" s="393"/>
      <c r="CH686" s="393"/>
      <c r="CI686" s="393"/>
      <c r="CJ686" s="393"/>
      <c r="CK686" s="393"/>
      <c r="CL686" s="393"/>
      <c r="CM686" s="393"/>
      <c r="CN686" s="393"/>
      <c r="CO686" s="393"/>
      <c r="CP686" s="393"/>
      <c r="CQ686" s="393"/>
      <c r="CR686" s="393"/>
      <c r="CS686" s="393"/>
      <c r="CT686" s="393"/>
      <c r="CU686" s="393"/>
      <c r="CV686" s="393"/>
      <c r="CW686" s="393"/>
      <c r="CX686" s="393"/>
      <c r="CY686" s="393"/>
      <c r="CZ686" s="393"/>
    </row>
    <row r="687" s="397" customFormat="true" ht="25.15" customHeight="true" x14ac:dyDescent="0.2">
      <c r="C687" s="1154"/>
      <c r="D687" s="1155"/>
      <c r="E687" s="670"/>
      <c r="F687" s="670"/>
      <c r="G687" s="670"/>
      <c r="H687" s="1154"/>
      <c r="I687" s="1155"/>
      <c r="J687" s="670"/>
      <c r="K687" s="670"/>
      <c r="L687" s="670"/>
      <c r="M687" s="1154"/>
      <c r="N687" s="1155"/>
      <c r="O687" s="670"/>
      <c r="P687" s="670"/>
      <c r="Q687" s="670"/>
      <c r="W687" s="390"/>
      <c r="X687" s="390"/>
      <c r="Y687" s="390"/>
      <c r="Z687" s="390"/>
      <c r="AA687" s="390"/>
      <c r="AB687" s="390"/>
      <c r="AC687" s="390"/>
      <c r="AD687" s="390"/>
      <c r="AE687" s="390"/>
      <c r="AF687" s="390"/>
      <c r="AG687" s="390"/>
      <c r="AH687" s="390"/>
      <c r="AI687" s="390"/>
      <c r="AJ687" s="390"/>
      <c r="AK687" s="390"/>
      <c r="AL687" s="390"/>
      <c r="AM687" s="390"/>
      <c r="AN687" s="390"/>
      <c r="AO687" s="390"/>
      <c r="AP687" s="390"/>
      <c r="AQ687" s="390"/>
      <c r="AR687" s="390"/>
      <c r="AS687" s="390"/>
      <c r="AT687" s="390"/>
      <c r="AU687" s="390"/>
      <c r="AV687" s="390"/>
      <c r="AW687" s="390"/>
      <c r="AX687" s="390"/>
      <c r="AY687" s="390"/>
      <c r="AZ687" s="390"/>
      <c r="BA687" s="393"/>
      <c r="BB687" s="470"/>
      <c r="BC687" s="393"/>
      <c r="BD687" s="393"/>
      <c r="BE687" s="393"/>
      <c r="BF687" s="393"/>
      <c r="BG687" s="393"/>
      <c r="BH687" s="393"/>
      <c r="BI687" s="393"/>
      <c r="BJ687" s="393"/>
      <c r="BK687" s="393"/>
      <c r="BL687" s="393"/>
      <c r="BM687" s="393"/>
      <c r="BN687" s="393"/>
      <c r="BO687" s="393"/>
      <c r="BP687" s="393"/>
      <c r="BQ687" s="393"/>
      <c r="BR687" s="393"/>
      <c r="BS687" s="393"/>
      <c r="BT687" s="393"/>
      <c r="BU687" s="393"/>
      <c r="BV687" s="393"/>
      <c r="BW687" s="393"/>
      <c r="BX687" s="393"/>
      <c r="BY687" s="393"/>
      <c r="BZ687" s="393"/>
      <c r="CA687" s="393"/>
      <c r="CB687" s="393"/>
      <c r="CC687" s="393"/>
      <c r="CD687" s="393"/>
      <c r="CE687" s="393"/>
      <c r="CF687" s="393"/>
      <c r="CG687" s="393"/>
      <c r="CH687" s="393"/>
      <c r="CI687" s="393"/>
      <c r="CJ687" s="393"/>
      <c r="CK687" s="393"/>
      <c r="CL687" s="393"/>
      <c r="CM687" s="393"/>
      <c r="CN687" s="393"/>
      <c r="CO687" s="393"/>
      <c r="CP687" s="393"/>
      <c r="CQ687" s="393"/>
      <c r="CR687" s="393"/>
      <c r="CS687" s="393"/>
      <c r="CT687" s="393"/>
      <c r="CU687" s="393"/>
      <c r="CV687" s="393"/>
      <c r="CW687" s="393"/>
      <c r="CX687" s="393"/>
      <c r="CY687" s="393"/>
      <c r="CZ687" s="393"/>
    </row>
    <row r="688" s="397" customFormat="true" ht="25.15" customHeight="true" x14ac:dyDescent="0.2">
      <c r="C688" s="1154"/>
      <c r="D688" s="1155"/>
      <c r="E688" s="670"/>
      <c r="F688" s="670"/>
      <c r="G688" s="670"/>
      <c r="H688" s="1154"/>
      <c r="I688" s="1155"/>
      <c r="J688" s="670"/>
      <c r="K688" s="670"/>
      <c r="L688" s="670"/>
      <c r="M688" s="1154"/>
      <c r="N688" s="1155"/>
      <c r="O688" s="670"/>
      <c r="P688" s="670"/>
      <c r="Q688" s="670"/>
      <c r="W688" s="390"/>
      <c r="X688" s="390"/>
      <c r="Y688" s="390"/>
      <c r="Z688" s="390"/>
      <c r="AA688" s="390"/>
      <c r="AB688" s="390"/>
      <c r="AC688" s="390"/>
      <c r="AD688" s="390"/>
      <c r="AE688" s="390"/>
      <c r="AF688" s="390"/>
      <c r="AG688" s="390"/>
      <c r="AH688" s="390"/>
      <c r="AI688" s="390"/>
      <c r="AJ688" s="390"/>
      <c r="AK688" s="390"/>
      <c r="AL688" s="390"/>
      <c r="AM688" s="390"/>
      <c r="AN688" s="390"/>
      <c r="AO688" s="390"/>
      <c r="AP688" s="390"/>
      <c r="AQ688" s="390"/>
      <c r="AR688" s="390"/>
      <c r="AS688" s="390"/>
      <c r="AT688" s="390"/>
      <c r="AU688" s="390"/>
      <c r="AV688" s="390"/>
      <c r="AW688" s="390"/>
      <c r="AX688" s="390"/>
      <c r="AY688" s="390"/>
      <c r="AZ688" s="390"/>
      <c r="BA688" s="393"/>
      <c r="BB688" s="470"/>
      <c r="BC688" s="393"/>
      <c r="BD688" s="393"/>
      <c r="BE688" s="393"/>
      <c r="BF688" s="393"/>
      <c r="BG688" s="393"/>
      <c r="BH688" s="393"/>
      <c r="BI688" s="393"/>
      <c r="BJ688" s="393"/>
      <c r="BK688" s="393"/>
      <c r="BL688" s="393"/>
      <c r="BM688" s="393"/>
      <c r="BN688" s="393"/>
      <c r="BO688" s="393"/>
      <c r="BP688" s="393"/>
      <c r="BQ688" s="393"/>
      <c r="BR688" s="393"/>
      <c r="BS688" s="393"/>
      <c r="BT688" s="393"/>
      <c r="BU688" s="393"/>
      <c r="BV688" s="393"/>
      <c r="BW688" s="393"/>
      <c r="BX688" s="393"/>
      <c r="BY688" s="393"/>
      <c r="BZ688" s="393"/>
      <c r="CA688" s="393"/>
      <c r="CB688" s="393"/>
      <c r="CC688" s="393"/>
      <c r="CD688" s="393"/>
      <c r="CE688" s="393"/>
      <c r="CF688" s="393"/>
      <c r="CG688" s="393"/>
      <c r="CH688" s="393"/>
      <c r="CI688" s="393"/>
      <c r="CJ688" s="393"/>
      <c r="CK688" s="393"/>
      <c r="CL688" s="393"/>
      <c r="CM688" s="393"/>
      <c r="CN688" s="393"/>
      <c r="CO688" s="393"/>
      <c r="CP688" s="393"/>
      <c r="CQ688" s="393"/>
      <c r="CR688" s="393"/>
      <c r="CS688" s="393"/>
      <c r="CT688" s="393"/>
      <c r="CU688" s="393"/>
      <c r="CV688" s="393"/>
      <c r="CW688" s="393"/>
      <c r="CX688" s="393"/>
      <c r="CY688" s="393"/>
      <c r="CZ688" s="393"/>
    </row>
    <row r="689" s="397" customFormat="true" ht="25.15" customHeight="true" x14ac:dyDescent="0.2">
      <c r="C689" s="1154"/>
      <c r="D689" s="1155"/>
      <c r="E689" s="670"/>
      <c r="F689" s="670"/>
      <c r="G689" s="670"/>
      <c r="H689" s="1154"/>
      <c r="I689" s="1155"/>
      <c r="J689" s="670"/>
      <c r="K689" s="670"/>
      <c r="L689" s="670"/>
      <c r="M689" s="1154"/>
      <c r="N689" s="1155"/>
      <c r="O689" s="670"/>
      <c r="P689" s="670"/>
      <c r="Q689" s="670"/>
      <c r="W689" s="390"/>
      <c r="X689" s="390"/>
      <c r="Y689" s="390"/>
      <c r="Z689" s="390"/>
      <c r="AA689" s="390"/>
      <c r="AB689" s="390"/>
      <c r="AC689" s="390"/>
      <c r="AD689" s="390"/>
      <c r="AE689" s="390"/>
      <c r="AF689" s="390"/>
      <c r="AG689" s="390"/>
      <c r="AH689" s="390"/>
      <c r="AI689" s="390"/>
      <c r="AJ689" s="390"/>
      <c r="AK689" s="390"/>
      <c r="AL689" s="390"/>
      <c r="AM689" s="390"/>
      <c r="AN689" s="390"/>
      <c r="AO689" s="390"/>
      <c r="AP689" s="390"/>
      <c r="AQ689" s="390"/>
      <c r="AR689" s="390"/>
      <c r="AS689" s="390"/>
      <c r="AT689" s="390"/>
      <c r="AU689" s="390"/>
      <c r="AV689" s="390"/>
      <c r="AW689" s="390"/>
      <c r="AX689" s="390"/>
      <c r="AY689" s="390"/>
      <c r="AZ689" s="390"/>
      <c r="BA689" s="393"/>
      <c r="BB689" s="470"/>
      <c r="BC689" s="393"/>
      <c r="BD689" s="393"/>
      <c r="BE689" s="393"/>
      <c r="BF689" s="393"/>
      <c r="BG689" s="393"/>
      <c r="BH689" s="393"/>
      <c r="BI689" s="393"/>
      <c r="BJ689" s="393"/>
      <c r="BK689" s="393"/>
      <c r="BL689" s="393"/>
      <c r="BM689" s="393"/>
      <c r="BN689" s="393"/>
      <c r="BO689" s="393"/>
      <c r="BP689" s="393"/>
      <c r="BQ689" s="393"/>
      <c r="BR689" s="393"/>
      <c r="BS689" s="393"/>
      <c r="BT689" s="393"/>
      <c r="BU689" s="393"/>
      <c r="BV689" s="393"/>
      <c r="BW689" s="393"/>
      <c r="BX689" s="393"/>
      <c r="BY689" s="393"/>
      <c r="BZ689" s="393"/>
      <c r="CA689" s="393"/>
      <c r="CB689" s="393"/>
      <c r="CC689" s="393"/>
      <c r="CD689" s="393"/>
      <c r="CE689" s="393"/>
      <c r="CF689" s="393"/>
      <c r="CG689" s="393"/>
      <c r="CH689" s="393"/>
      <c r="CI689" s="393"/>
      <c r="CJ689" s="393"/>
      <c r="CK689" s="393"/>
      <c r="CL689" s="393"/>
      <c r="CM689" s="393"/>
      <c r="CN689" s="393"/>
      <c r="CO689" s="393"/>
      <c r="CP689" s="393"/>
      <c r="CQ689" s="393"/>
      <c r="CR689" s="393"/>
      <c r="CS689" s="393"/>
      <c r="CT689" s="393"/>
      <c r="CU689" s="393"/>
      <c r="CV689" s="393"/>
      <c r="CW689" s="393"/>
      <c r="CX689" s="393"/>
      <c r="CY689" s="393"/>
      <c r="CZ689" s="393"/>
    </row>
    <row r="690" s="397" customFormat="true" ht="25.15" customHeight="true" x14ac:dyDescent="0.2">
      <c r="C690" s="1154"/>
      <c r="D690" s="1155"/>
      <c r="E690" s="670"/>
      <c r="F690" s="670"/>
      <c r="G690" s="670"/>
      <c r="H690" s="1154"/>
      <c r="I690" s="1155"/>
      <c r="J690" s="670"/>
      <c r="K690" s="670"/>
      <c r="L690" s="670"/>
      <c r="M690" s="1154"/>
      <c r="N690" s="1155"/>
      <c r="O690" s="670"/>
      <c r="P690" s="670"/>
      <c r="Q690" s="670"/>
      <c r="W690" s="390"/>
      <c r="X690" s="390"/>
      <c r="Y690" s="390"/>
      <c r="Z690" s="390"/>
      <c r="AA690" s="390"/>
      <c r="AB690" s="390"/>
      <c r="AC690" s="390"/>
      <c r="AD690" s="390"/>
      <c r="AE690" s="390"/>
      <c r="AF690" s="390"/>
      <c r="AG690" s="390"/>
      <c r="AH690" s="390"/>
      <c r="AI690" s="390"/>
      <c r="AJ690" s="390"/>
      <c r="AK690" s="390"/>
      <c r="AL690" s="390"/>
      <c r="AM690" s="390"/>
      <c r="AN690" s="390"/>
      <c r="AO690" s="390"/>
      <c r="AP690" s="390"/>
      <c r="AQ690" s="390"/>
      <c r="AR690" s="390"/>
      <c r="AS690" s="390"/>
      <c r="AT690" s="390"/>
      <c r="AU690" s="390"/>
      <c r="AV690" s="390"/>
      <c r="AW690" s="390"/>
      <c r="AX690" s="390"/>
      <c r="AY690" s="390"/>
      <c r="AZ690" s="390"/>
      <c r="BA690" s="393"/>
      <c r="BB690" s="470"/>
      <c r="BC690" s="393"/>
      <c r="BD690" s="393"/>
      <c r="BE690" s="393"/>
      <c r="BF690" s="393"/>
      <c r="BG690" s="393"/>
      <c r="BH690" s="393"/>
      <c r="BI690" s="393"/>
      <c r="BJ690" s="393"/>
      <c r="BK690" s="393"/>
      <c r="BL690" s="393"/>
      <c r="BM690" s="393"/>
      <c r="BN690" s="393"/>
      <c r="BO690" s="393"/>
      <c r="BP690" s="393"/>
      <c r="BQ690" s="393"/>
      <c r="BR690" s="393"/>
      <c r="BS690" s="393"/>
      <c r="BT690" s="393"/>
      <c r="BU690" s="393"/>
      <c r="BV690" s="393"/>
      <c r="BW690" s="393"/>
      <c r="BX690" s="393"/>
      <c r="BY690" s="393"/>
      <c r="BZ690" s="393"/>
      <c r="CA690" s="393"/>
      <c r="CB690" s="393"/>
      <c r="CC690" s="393"/>
      <c r="CD690" s="393"/>
      <c r="CE690" s="393"/>
      <c r="CF690" s="393"/>
      <c r="CG690" s="393"/>
      <c r="CH690" s="393"/>
      <c r="CI690" s="393"/>
      <c r="CJ690" s="393"/>
      <c r="CK690" s="393"/>
      <c r="CL690" s="393"/>
      <c r="CM690" s="393"/>
      <c r="CN690" s="393"/>
      <c r="CO690" s="393"/>
      <c r="CP690" s="393"/>
      <c r="CQ690" s="393"/>
      <c r="CR690" s="393"/>
      <c r="CS690" s="393"/>
      <c r="CT690" s="393"/>
      <c r="CU690" s="393"/>
      <c r="CV690" s="393"/>
      <c r="CW690" s="393"/>
      <c r="CX690" s="393"/>
      <c r="CY690" s="393"/>
      <c r="CZ690" s="393"/>
    </row>
    <row r="691" s="397" customFormat="true" ht="25.15" customHeight="true" x14ac:dyDescent="0.2">
      <c r="C691" s="1154"/>
      <c r="D691" s="1155"/>
      <c r="E691" s="670"/>
      <c r="F691" s="670"/>
      <c r="G691" s="670"/>
      <c r="H691" s="1154"/>
      <c r="I691" s="1155"/>
      <c r="J691" s="670"/>
      <c r="K691" s="670"/>
      <c r="L691" s="670"/>
      <c r="M691" s="1154"/>
      <c r="N691" s="1155"/>
      <c r="O691" s="670"/>
      <c r="P691" s="670"/>
      <c r="Q691" s="670"/>
      <c r="W691" s="390"/>
      <c r="X691" s="390"/>
      <c r="Y691" s="390"/>
      <c r="Z691" s="390"/>
      <c r="AA691" s="390"/>
      <c r="AB691" s="390"/>
      <c r="AC691" s="390"/>
      <c r="AD691" s="390"/>
      <c r="AE691" s="390"/>
      <c r="AF691" s="390"/>
      <c r="AG691" s="390"/>
      <c r="AH691" s="390"/>
      <c r="AI691" s="390"/>
      <c r="AJ691" s="390"/>
      <c r="AK691" s="390"/>
      <c r="AL691" s="390"/>
      <c r="AM691" s="390"/>
      <c r="AN691" s="390"/>
      <c r="AO691" s="390"/>
      <c r="AP691" s="390"/>
      <c r="AQ691" s="390"/>
      <c r="AR691" s="390"/>
      <c r="AS691" s="390"/>
      <c r="AT691" s="390"/>
      <c r="AU691" s="390"/>
      <c r="AV691" s="390"/>
      <c r="AW691" s="390"/>
      <c r="AX691" s="390"/>
      <c r="AY691" s="390"/>
      <c r="AZ691" s="390"/>
      <c r="BA691" s="393"/>
      <c r="BB691" s="470"/>
      <c r="BC691" s="393"/>
      <c r="BD691" s="393"/>
      <c r="BE691" s="393"/>
      <c r="BF691" s="393"/>
      <c r="BG691" s="393"/>
      <c r="BH691" s="393"/>
      <c r="BI691" s="393"/>
      <c r="BJ691" s="393"/>
      <c r="BK691" s="393"/>
      <c r="BL691" s="393"/>
      <c r="BM691" s="393"/>
      <c r="BN691" s="393"/>
      <c r="BO691" s="393"/>
      <c r="BP691" s="393"/>
      <c r="BQ691" s="393"/>
      <c r="BR691" s="393"/>
      <c r="BS691" s="393"/>
      <c r="BT691" s="393"/>
      <c r="BU691" s="393"/>
      <c r="BV691" s="393"/>
      <c r="BW691" s="393"/>
      <c r="BX691" s="393"/>
      <c r="BY691" s="393"/>
      <c r="BZ691" s="393"/>
      <c r="CA691" s="393"/>
      <c r="CB691" s="393"/>
      <c r="CC691" s="393"/>
      <c r="CD691" s="393"/>
      <c r="CE691" s="393"/>
      <c r="CF691" s="393"/>
      <c r="CG691" s="393"/>
      <c r="CH691" s="393"/>
      <c r="CI691" s="393"/>
      <c r="CJ691" s="393"/>
      <c r="CK691" s="393"/>
      <c r="CL691" s="393"/>
      <c r="CM691" s="393"/>
      <c r="CN691" s="393"/>
      <c r="CO691" s="393"/>
      <c r="CP691" s="393"/>
      <c r="CQ691" s="393"/>
      <c r="CR691" s="393"/>
      <c r="CS691" s="393"/>
      <c r="CT691" s="393"/>
      <c r="CU691" s="393"/>
      <c r="CV691" s="393"/>
      <c r="CW691" s="393"/>
      <c r="CX691" s="393"/>
      <c r="CY691" s="393"/>
      <c r="CZ691" s="393"/>
    </row>
    <row r="692" s="397" customFormat="true" ht="25.15" customHeight="true" x14ac:dyDescent="0.2">
      <c r="C692" s="1154"/>
      <c r="D692" s="1155"/>
      <c r="E692" s="670"/>
      <c r="F692" s="670"/>
      <c r="G692" s="670"/>
      <c r="H692" s="1154"/>
      <c r="I692" s="1155"/>
      <c r="J692" s="670"/>
      <c r="K692" s="670"/>
      <c r="L692" s="670"/>
      <c r="M692" s="1154"/>
      <c r="N692" s="1155"/>
      <c r="O692" s="670"/>
      <c r="P692" s="670"/>
      <c r="Q692" s="670"/>
      <c r="W692" s="390"/>
      <c r="X692" s="390"/>
      <c r="Y692" s="390"/>
      <c r="Z692" s="390"/>
      <c r="AA692" s="390"/>
      <c r="AB692" s="390"/>
      <c r="AC692" s="390"/>
      <c r="AD692" s="390"/>
      <c r="AE692" s="390"/>
      <c r="AF692" s="390"/>
      <c r="AG692" s="390"/>
      <c r="AH692" s="390"/>
      <c r="AI692" s="390"/>
      <c r="AJ692" s="390"/>
      <c r="AK692" s="390"/>
      <c r="AL692" s="390"/>
      <c r="AM692" s="390"/>
      <c r="AN692" s="390"/>
      <c r="AO692" s="390"/>
      <c r="AP692" s="390"/>
      <c r="AQ692" s="390"/>
      <c r="AR692" s="390"/>
      <c r="AS692" s="390"/>
      <c r="AT692" s="390"/>
      <c r="AU692" s="390"/>
      <c r="AV692" s="390"/>
      <c r="AW692" s="390"/>
      <c r="AX692" s="390"/>
      <c r="AY692" s="390"/>
      <c r="AZ692" s="390"/>
      <c r="BA692" s="393"/>
      <c r="BB692" s="470"/>
      <c r="BC692" s="393"/>
      <c r="BD692" s="393"/>
      <c r="BE692" s="393"/>
      <c r="BF692" s="393"/>
      <c r="BG692" s="393"/>
      <c r="BH692" s="393"/>
      <c r="BI692" s="393"/>
      <c r="BJ692" s="393"/>
      <c r="BK692" s="393"/>
      <c r="BL692" s="393"/>
      <c r="BM692" s="393"/>
      <c r="BN692" s="393"/>
      <c r="BO692" s="393"/>
      <c r="BP692" s="393"/>
      <c r="BQ692" s="393"/>
      <c r="BR692" s="393"/>
      <c r="BS692" s="393"/>
      <c r="BT692" s="393"/>
      <c r="BU692" s="393"/>
      <c r="BV692" s="393"/>
      <c r="BW692" s="393"/>
      <c r="BX692" s="393"/>
      <c r="BY692" s="393"/>
      <c r="BZ692" s="393"/>
      <c r="CA692" s="393"/>
      <c r="CB692" s="393"/>
      <c r="CC692" s="393"/>
      <c r="CD692" s="393"/>
      <c r="CE692" s="393"/>
      <c r="CF692" s="393"/>
      <c r="CG692" s="393"/>
      <c r="CH692" s="393"/>
      <c r="CI692" s="393"/>
      <c r="CJ692" s="393"/>
      <c r="CK692" s="393"/>
      <c r="CL692" s="393"/>
      <c r="CM692" s="393"/>
      <c r="CN692" s="393"/>
      <c r="CO692" s="393"/>
      <c r="CP692" s="393"/>
      <c r="CQ692" s="393"/>
      <c r="CR692" s="393"/>
      <c r="CS692" s="393"/>
      <c r="CT692" s="393"/>
      <c r="CU692" s="393"/>
      <c r="CV692" s="393"/>
      <c r="CW692" s="393"/>
      <c r="CX692" s="393"/>
      <c r="CY692" s="393"/>
      <c r="CZ692" s="393"/>
    </row>
    <row r="693" s="397" customFormat="true" ht="25.15" customHeight="true" x14ac:dyDescent="0.2">
      <c r="C693" s="1154"/>
      <c r="D693" s="1155"/>
      <c r="E693" s="670"/>
      <c r="F693" s="670"/>
      <c r="G693" s="670"/>
      <c r="H693" s="1154"/>
      <c r="I693" s="1155"/>
      <c r="J693" s="670"/>
      <c r="K693" s="670"/>
      <c r="L693" s="670"/>
      <c r="M693" s="1154"/>
      <c r="N693" s="1155"/>
      <c r="O693" s="670"/>
      <c r="P693" s="670"/>
      <c r="Q693" s="670"/>
      <c r="W693" s="390"/>
      <c r="X693" s="390"/>
      <c r="Y693" s="390"/>
      <c r="Z693" s="390"/>
      <c r="AA693" s="390"/>
      <c r="AB693" s="390"/>
      <c r="AC693" s="390"/>
      <c r="AD693" s="390"/>
      <c r="AE693" s="390"/>
      <c r="AF693" s="390"/>
      <c r="AG693" s="390"/>
      <c r="AH693" s="390"/>
      <c r="AI693" s="390"/>
      <c r="AJ693" s="390"/>
      <c r="AK693" s="390"/>
      <c r="AL693" s="390"/>
      <c r="AM693" s="390"/>
      <c r="AN693" s="390"/>
      <c r="AO693" s="390"/>
      <c r="AP693" s="390"/>
      <c r="AQ693" s="390"/>
      <c r="AR693" s="390"/>
      <c r="AS693" s="390"/>
      <c r="AT693" s="390"/>
      <c r="AU693" s="390"/>
      <c r="AV693" s="390"/>
      <c r="AW693" s="390"/>
      <c r="AX693" s="390"/>
      <c r="AY693" s="390"/>
      <c r="AZ693" s="390"/>
      <c r="BA693" s="393"/>
      <c r="BB693" s="470"/>
      <c r="BC693" s="393"/>
      <c r="BD693" s="393"/>
      <c r="BE693" s="393"/>
      <c r="BF693" s="393"/>
      <c r="BG693" s="393"/>
      <c r="BH693" s="393"/>
      <c r="BI693" s="393"/>
      <c r="BJ693" s="393"/>
      <c r="BK693" s="393"/>
      <c r="BL693" s="393"/>
      <c r="BM693" s="393"/>
      <c r="BN693" s="393"/>
      <c r="BO693" s="393"/>
      <c r="BP693" s="393"/>
      <c r="BQ693" s="393"/>
      <c r="BR693" s="393"/>
      <c r="BS693" s="393"/>
      <c r="BT693" s="393"/>
      <c r="BU693" s="393"/>
      <c r="BV693" s="393"/>
      <c r="BW693" s="393"/>
      <c r="BX693" s="393"/>
      <c r="BY693" s="393"/>
      <c r="BZ693" s="393"/>
      <c r="CA693" s="393"/>
      <c r="CB693" s="393"/>
      <c r="CC693" s="393"/>
      <c r="CD693" s="393"/>
      <c r="CE693" s="393"/>
      <c r="CF693" s="393"/>
      <c r="CG693" s="393"/>
      <c r="CH693" s="393"/>
      <c r="CI693" s="393"/>
      <c r="CJ693" s="393"/>
      <c r="CK693" s="393"/>
      <c r="CL693" s="393"/>
      <c r="CM693" s="393"/>
      <c r="CN693" s="393"/>
      <c r="CO693" s="393"/>
      <c r="CP693" s="393"/>
      <c r="CQ693" s="393"/>
      <c r="CR693" s="393"/>
      <c r="CS693" s="393"/>
      <c r="CT693" s="393"/>
      <c r="CU693" s="393"/>
      <c r="CV693" s="393"/>
      <c r="CW693" s="393"/>
      <c r="CX693" s="393"/>
      <c r="CY693" s="393"/>
      <c r="CZ693" s="393"/>
    </row>
    <row r="694" s="397" customFormat="true" ht="25.15" customHeight="true" x14ac:dyDescent="0.2">
      <c r="C694" s="1154"/>
      <c r="D694" s="1155"/>
      <c r="E694" s="670"/>
      <c r="F694" s="670"/>
      <c r="G694" s="670"/>
      <c r="H694" s="1154"/>
      <c r="I694" s="1155"/>
      <c r="J694" s="670"/>
      <c r="K694" s="670"/>
      <c r="L694" s="670"/>
      <c r="M694" s="1154"/>
      <c r="N694" s="1155"/>
      <c r="O694" s="670"/>
      <c r="P694" s="670"/>
      <c r="Q694" s="670"/>
      <c r="W694" s="390"/>
      <c r="X694" s="390"/>
      <c r="Y694" s="390"/>
      <c r="Z694" s="390"/>
      <c r="AA694" s="390"/>
      <c r="AB694" s="390"/>
      <c r="AC694" s="390"/>
      <c r="AD694" s="390"/>
      <c r="AE694" s="390"/>
      <c r="AF694" s="390"/>
      <c r="AG694" s="390"/>
      <c r="AH694" s="390"/>
      <c r="AI694" s="390"/>
      <c r="AJ694" s="390"/>
      <c r="AK694" s="390"/>
      <c r="AL694" s="390"/>
      <c r="AM694" s="390"/>
      <c r="AN694" s="390"/>
      <c r="AO694" s="390"/>
      <c r="AP694" s="390"/>
      <c r="AQ694" s="390"/>
      <c r="AR694" s="390"/>
      <c r="AS694" s="390"/>
      <c r="AT694" s="390"/>
      <c r="AU694" s="390"/>
      <c r="AV694" s="390"/>
      <c r="AW694" s="390"/>
      <c r="AX694" s="390"/>
      <c r="AY694" s="390"/>
      <c r="AZ694" s="390"/>
      <c r="BA694" s="393"/>
      <c r="BB694" s="470"/>
      <c r="BC694" s="393"/>
      <c r="BD694" s="393"/>
      <c r="BE694" s="393"/>
      <c r="BF694" s="393"/>
      <c r="BG694" s="393"/>
      <c r="BH694" s="393"/>
      <c r="BI694" s="393"/>
      <c r="BJ694" s="393"/>
      <c r="BK694" s="393"/>
      <c r="BL694" s="393"/>
      <c r="BM694" s="393"/>
      <c r="BN694" s="393"/>
      <c r="BO694" s="393"/>
      <c r="BP694" s="393"/>
      <c r="BQ694" s="393"/>
      <c r="BR694" s="393"/>
      <c r="BS694" s="393"/>
      <c r="BT694" s="393"/>
      <c r="BU694" s="393"/>
      <c r="BV694" s="393"/>
      <c r="BW694" s="393"/>
      <c r="BX694" s="393"/>
      <c r="BY694" s="393"/>
      <c r="BZ694" s="393"/>
      <c r="CA694" s="393"/>
      <c r="CB694" s="393"/>
      <c r="CC694" s="393"/>
      <c r="CD694" s="393"/>
      <c r="CE694" s="393"/>
      <c r="CF694" s="393"/>
      <c r="CG694" s="393"/>
      <c r="CH694" s="393"/>
      <c r="CI694" s="393"/>
      <c r="CJ694" s="393"/>
      <c r="CK694" s="393"/>
      <c r="CL694" s="393"/>
      <c r="CM694" s="393"/>
      <c r="CN694" s="393"/>
      <c r="CO694" s="393"/>
      <c r="CP694" s="393"/>
      <c r="CQ694" s="393"/>
      <c r="CR694" s="393"/>
      <c r="CS694" s="393"/>
      <c r="CT694" s="393"/>
      <c r="CU694" s="393"/>
      <c r="CV694" s="393"/>
      <c r="CW694" s="393"/>
      <c r="CX694" s="393"/>
      <c r="CY694" s="393"/>
      <c r="CZ694" s="393"/>
    </row>
    <row r="695" s="397" customFormat="true" ht="25.15" customHeight="true" x14ac:dyDescent="0.2">
      <c r="C695" s="670"/>
      <c r="D695" s="670"/>
      <c r="E695" s="670"/>
      <c r="F695" s="670"/>
      <c r="G695" s="670"/>
      <c r="H695" s="670"/>
      <c r="I695" s="670"/>
      <c r="J695" s="670"/>
      <c r="K695" s="670"/>
      <c r="L695" s="670"/>
      <c r="M695" s="670"/>
      <c r="N695" s="670"/>
      <c r="O695" s="670"/>
      <c r="P695" s="670"/>
      <c r="Q695" s="670"/>
      <c r="W695" s="390"/>
      <c r="X695" s="390"/>
      <c r="Y695" s="390"/>
      <c r="Z695" s="390"/>
      <c r="AA695" s="390"/>
      <c r="AB695" s="390"/>
      <c r="AC695" s="390"/>
      <c r="AD695" s="390"/>
      <c r="AE695" s="390"/>
      <c r="AF695" s="390"/>
      <c r="AG695" s="390"/>
      <c r="AH695" s="390"/>
      <c r="AI695" s="390"/>
      <c r="AJ695" s="390"/>
      <c r="AK695" s="390"/>
      <c r="AL695" s="390"/>
      <c r="AM695" s="390"/>
      <c r="AN695" s="390"/>
      <c r="AO695" s="390"/>
      <c r="AP695" s="390"/>
      <c r="AQ695" s="390"/>
      <c r="AR695" s="390"/>
      <c r="AS695" s="390"/>
      <c r="AT695" s="390"/>
      <c r="AU695" s="390"/>
      <c r="AV695" s="390"/>
      <c r="AW695" s="390"/>
      <c r="AX695" s="390"/>
      <c r="AY695" s="390"/>
      <c r="AZ695" s="390"/>
      <c r="BA695" s="393"/>
      <c r="BB695" s="470"/>
      <c r="BC695" s="393"/>
      <c r="BD695" s="393"/>
      <c r="BE695" s="393"/>
      <c r="BF695" s="393"/>
      <c r="BG695" s="393"/>
      <c r="BH695" s="393"/>
      <c r="BI695" s="393"/>
      <c r="BJ695" s="393"/>
      <c r="BK695" s="393"/>
      <c r="BL695" s="393"/>
      <c r="BM695" s="393"/>
      <c r="BN695" s="393"/>
      <c r="BO695" s="393"/>
      <c r="BP695" s="393"/>
      <c r="BQ695" s="393"/>
      <c r="BR695" s="393"/>
      <c r="BS695" s="393"/>
      <c r="BT695" s="393"/>
      <c r="BU695" s="393"/>
      <c r="BV695" s="393"/>
      <c r="BW695" s="393"/>
      <c r="BX695" s="393"/>
      <c r="BY695" s="393"/>
      <c r="BZ695" s="393"/>
      <c r="CA695" s="393"/>
      <c r="CB695" s="393"/>
      <c r="CC695" s="393"/>
      <c r="CD695" s="393"/>
      <c r="CE695" s="393"/>
      <c r="CF695" s="393"/>
      <c r="CG695" s="393"/>
      <c r="CH695" s="393"/>
      <c r="CI695" s="393"/>
      <c r="CJ695" s="393"/>
      <c r="CK695" s="393"/>
      <c r="CL695" s="393"/>
      <c r="CM695" s="393"/>
      <c r="CN695" s="393"/>
      <c r="CO695" s="393"/>
      <c r="CP695" s="393"/>
      <c r="CQ695" s="393"/>
      <c r="CR695" s="393"/>
      <c r="CS695" s="393"/>
      <c r="CT695" s="393"/>
      <c r="CU695" s="393"/>
      <c r="CV695" s="393"/>
      <c r="CW695" s="393"/>
      <c r="CX695" s="393"/>
      <c r="CY695" s="393"/>
      <c r="CZ695" s="393"/>
    </row>
    <row r="696" s="397" customFormat="true" ht="25.15" customHeight="true" x14ac:dyDescent="0.2">
      <c r="C696" s="670"/>
      <c r="D696" s="670"/>
      <c r="E696" s="670"/>
      <c r="F696" s="670"/>
      <c r="G696" s="670"/>
      <c r="H696" s="670"/>
      <c r="I696" s="670"/>
      <c r="J696" s="670"/>
      <c r="K696" s="670"/>
      <c r="L696" s="670"/>
      <c r="M696" s="670"/>
      <c r="N696" s="670"/>
      <c r="O696" s="670"/>
      <c r="P696" s="670"/>
      <c r="Q696" s="670"/>
      <c r="W696" s="390"/>
      <c r="X696" s="390"/>
      <c r="Y696" s="390"/>
      <c r="Z696" s="390"/>
      <c r="AA696" s="390"/>
      <c r="AB696" s="390"/>
      <c r="AC696" s="390"/>
      <c r="AD696" s="390"/>
      <c r="AE696" s="390"/>
      <c r="AF696" s="390"/>
      <c r="AG696" s="390"/>
      <c r="AH696" s="390"/>
      <c r="AI696" s="390"/>
      <c r="AJ696" s="390"/>
      <c r="AK696" s="390"/>
      <c r="AL696" s="390"/>
      <c r="AM696" s="390"/>
      <c r="AN696" s="390"/>
      <c r="AO696" s="390"/>
      <c r="AP696" s="390"/>
      <c r="AQ696" s="390"/>
      <c r="AR696" s="390"/>
      <c r="AS696" s="390"/>
      <c r="AT696" s="390"/>
      <c r="AU696" s="390"/>
      <c r="AV696" s="390"/>
      <c r="AW696" s="390"/>
      <c r="AX696" s="390"/>
      <c r="AY696" s="390"/>
      <c r="AZ696" s="390"/>
      <c r="BA696" s="393"/>
      <c r="BB696" s="470"/>
      <c r="BC696" s="393"/>
      <c r="BD696" s="393"/>
      <c r="BE696" s="393"/>
      <c r="BF696" s="393"/>
      <c r="BG696" s="393"/>
      <c r="BH696" s="393"/>
      <c r="BI696" s="393"/>
      <c r="BJ696" s="393"/>
      <c r="BK696" s="393"/>
      <c r="BL696" s="393"/>
      <c r="BM696" s="393"/>
      <c r="BN696" s="393"/>
      <c r="BO696" s="393"/>
      <c r="BP696" s="393"/>
      <c r="BQ696" s="393"/>
      <c r="BR696" s="393"/>
      <c r="BS696" s="393"/>
      <c r="BT696" s="393"/>
      <c r="BU696" s="393"/>
      <c r="BV696" s="393"/>
      <c r="BW696" s="393"/>
      <c r="BX696" s="393"/>
      <c r="BY696" s="393"/>
      <c r="BZ696" s="393"/>
      <c r="CA696" s="393"/>
      <c r="CB696" s="393"/>
      <c r="CC696" s="393"/>
      <c r="CD696" s="393"/>
      <c r="CE696" s="393"/>
      <c r="CF696" s="393"/>
      <c r="CG696" s="393"/>
      <c r="CH696" s="393"/>
      <c r="CI696" s="393"/>
      <c r="CJ696" s="393"/>
      <c r="CK696" s="393"/>
      <c r="CL696" s="393"/>
      <c r="CM696" s="393"/>
      <c r="CN696" s="393"/>
      <c r="CO696" s="393"/>
      <c r="CP696" s="393"/>
      <c r="CQ696" s="393"/>
      <c r="CR696" s="393"/>
      <c r="CS696" s="393"/>
      <c r="CT696" s="393"/>
      <c r="CU696" s="393"/>
      <c r="CV696" s="393"/>
      <c r="CW696" s="393"/>
      <c r="CX696" s="393"/>
      <c r="CY696" s="393"/>
      <c r="CZ696" s="393"/>
    </row>
    <row r="697" s="397" customFormat="true" ht="25.15" customHeight="true" x14ac:dyDescent="0.2">
      <c r="C697" s="670"/>
      <c r="D697" s="670"/>
      <c r="E697" s="670"/>
      <c r="F697" s="670"/>
      <c r="G697" s="670"/>
      <c r="H697" s="670"/>
      <c r="I697" s="670"/>
      <c r="J697" s="670"/>
      <c r="K697" s="670"/>
      <c r="L697" s="670"/>
      <c r="M697" s="670"/>
      <c r="N697" s="670"/>
      <c r="O697" s="670"/>
      <c r="P697" s="670"/>
      <c r="Q697" s="670"/>
      <c r="W697" s="390"/>
      <c r="X697" s="390"/>
      <c r="Y697" s="390"/>
      <c r="Z697" s="390"/>
      <c r="AA697" s="390"/>
      <c r="AB697" s="390"/>
      <c r="AC697" s="390"/>
      <c r="AD697" s="390"/>
      <c r="AE697" s="390"/>
      <c r="AF697" s="390"/>
      <c r="AG697" s="390"/>
      <c r="AH697" s="390"/>
      <c r="AI697" s="390"/>
      <c r="AJ697" s="390"/>
      <c r="AK697" s="390"/>
      <c r="AL697" s="390"/>
      <c r="AM697" s="390"/>
      <c r="AN697" s="390"/>
      <c r="AO697" s="390"/>
      <c r="AP697" s="390"/>
      <c r="AQ697" s="390"/>
      <c r="AR697" s="390"/>
      <c r="AS697" s="390"/>
      <c r="AT697" s="390"/>
      <c r="AU697" s="390"/>
      <c r="AV697" s="390"/>
      <c r="AW697" s="390"/>
      <c r="AX697" s="390"/>
      <c r="AY697" s="390"/>
      <c r="AZ697" s="390"/>
      <c r="BA697" s="393"/>
      <c r="BB697" s="470"/>
      <c r="BC697" s="393"/>
      <c r="BD697" s="393"/>
      <c r="BE697" s="393"/>
      <c r="BF697" s="393"/>
      <c r="BG697" s="393"/>
      <c r="BH697" s="393"/>
      <c r="BI697" s="393"/>
      <c r="BJ697" s="393"/>
      <c r="BK697" s="393"/>
      <c r="BL697" s="393"/>
      <c r="BM697" s="393"/>
      <c r="BN697" s="393"/>
      <c r="BO697" s="393"/>
      <c r="BP697" s="393"/>
      <c r="BQ697" s="393"/>
      <c r="BR697" s="393"/>
      <c r="BS697" s="393"/>
      <c r="BT697" s="393"/>
      <c r="BU697" s="393"/>
      <c r="BV697" s="393"/>
      <c r="BW697" s="393"/>
      <c r="BX697" s="393"/>
      <c r="BY697" s="393"/>
      <c r="BZ697" s="393"/>
      <c r="CA697" s="393"/>
      <c r="CB697" s="393"/>
      <c r="CC697" s="393"/>
      <c r="CD697" s="393"/>
      <c r="CE697" s="393"/>
      <c r="CF697" s="393"/>
      <c r="CG697" s="393"/>
      <c r="CH697" s="393"/>
      <c r="CI697" s="393"/>
      <c r="CJ697" s="393"/>
      <c r="CK697" s="393"/>
      <c r="CL697" s="393"/>
      <c r="CM697" s="393"/>
      <c r="CN697" s="393"/>
      <c r="CO697" s="393"/>
      <c r="CP697" s="393"/>
      <c r="CQ697" s="393"/>
      <c r="CR697" s="393"/>
      <c r="CS697" s="393"/>
      <c r="CT697" s="393"/>
      <c r="CU697" s="393"/>
      <c r="CV697" s="393"/>
      <c r="CW697" s="393"/>
      <c r="CX697" s="393"/>
      <c r="CY697" s="393"/>
      <c r="CZ697" s="393"/>
    </row>
    <row r="698" s="397" customFormat="true" ht="25.15" customHeight="true" x14ac:dyDescent="0.2">
      <c r="C698" s="670"/>
      <c r="D698" s="670"/>
      <c r="E698" s="670"/>
      <c r="F698" s="670"/>
      <c r="G698" s="670"/>
      <c r="H698" s="670"/>
      <c r="I698" s="670"/>
      <c r="J698" s="670"/>
      <c r="K698" s="670"/>
      <c r="L698" s="670"/>
      <c r="M698" s="670"/>
      <c r="N698" s="670"/>
      <c r="O698" s="670"/>
      <c r="P698" s="670"/>
      <c r="Q698" s="670"/>
      <c r="W698" s="390"/>
      <c r="X698" s="390"/>
      <c r="Y698" s="390"/>
      <c r="Z698" s="390"/>
      <c r="AA698" s="390"/>
      <c r="AB698" s="390"/>
      <c r="AC698" s="390"/>
      <c r="AD698" s="390"/>
      <c r="AE698" s="390"/>
      <c r="AF698" s="390"/>
      <c r="AG698" s="390"/>
      <c r="AH698" s="390"/>
      <c r="AI698" s="390"/>
      <c r="AJ698" s="390"/>
      <c r="AK698" s="390"/>
      <c r="AL698" s="390"/>
      <c r="AM698" s="390"/>
      <c r="AN698" s="390"/>
      <c r="AO698" s="390"/>
      <c r="AP698" s="390"/>
      <c r="AQ698" s="390"/>
      <c r="AR698" s="390"/>
      <c r="AS698" s="390"/>
      <c r="AT698" s="390"/>
      <c r="AU698" s="390"/>
      <c r="AV698" s="390"/>
      <c r="AW698" s="390"/>
      <c r="AX698" s="390"/>
      <c r="AY698" s="390"/>
      <c r="AZ698" s="390"/>
      <c r="BA698" s="393"/>
      <c r="BB698" s="470"/>
      <c r="BC698" s="393"/>
      <c r="BD698" s="393"/>
      <c r="BE698" s="393"/>
      <c r="BF698" s="393"/>
      <c r="BG698" s="393"/>
      <c r="BH698" s="393"/>
      <c r="BI698" s="393"/>
      <c r="BJ698" s="393"/>
      <c r="BK698" s="393"/>
      <c r="BL698" s="393"/>
      <c r="BM698" s="393"/>
      <c r="BN698" s="393"/>
      <c r="BO698" s="393"/>
      <c r="BP698" s="393"/>
      <c r="BQ698" s="393"/>
      <c r="BR698" s="393"/>
      <c r="BS698" s="393"/>
      <c r="BT698" s="393"/>
      <c r="BU698" s="393"/>
      <c r="BV698" s="393"/>
      <c r="BW698" s="393"/>
      <c r="BX698" s="393"/>
      <c r="BY698" s="393"/>
      <c r="BZ698" s="393"/>
      <c r="CA698" s="393"/>
      <c r="CB698" s="393"/>
      <c r="CC698" s="393"/>
      <c r="CD698" s="393"/>
      <c r="CE698" s="393"/>
      <c r="CF698" s="393"/>
      <c r="CG698" s="393"/>
      <c r="CH698" s="393"/>
      <c r="CI698" s="393"/>
      <c r="CJ698" s="393"/>
      <c r="CK698" s="393"/>
      <c r="CL698" s="393"/>
      <c r="CM698" s="393"/>
      <c r="CN698" s="393"/>
      <c r="CO698" s="393"/>
      <c r="CP698" s="393"/>
      <c r="CQ698" s="393"/>
      <c r="CR698" s="393"/>
      <c r="CS698" s="393"/>
      <c r="CT698" s="393"/>
      <c r="CU698" s="393"/>
      <c r="CV698" s="393"/>
      <c r="CW698" s="393"/>
      <c r="CX698" s="393"/>
      <c r="CY698" s="393"/>
      <c r="CZ698" s="393"/>
    </row>
    <row r="699" s="397" customFormat="true" ht="25.15" customHeight="true" x14ac:dyDescent="0.2">
      <c r="C699" s="670"/>
      <c r="D699" s="670"/>
      <c r="E699" s="670"/>
      <c r="F699" s="670"/>
      <c r="G699" s="670"/>
      <c r="H699" s="670"/>
      <c r="I699" s="670"/>
      <c r="J699" s="670"/>
      <c r="K699" s="670"/>
      <c r="L699" s="670"/>
      <c r="M699" s="670"/>
      <c r="N699" s="670"/>
      <c r="O699" s="670"/>
      <c r="P699" s="670"/>
      <c r="Q699" s="670"/>
      <c r="W699" s="390"/>
      <c r="X699" s="390"/>
      <c r="Y699" s="390"/>
      <c r="Z699" s="390"/>
      <c r="AA699" s="390"/>
      <c r="AB699" s="390"/>
      <c r="AC699" s="390"/>
      <c r="AD699" s="390"/>
      <c r="AE699" s="390"/>
      <c r="AF699" s="390"/>
      <c r="AG699" s="390"/>
      <c r="AH699" s="390"/>
      <c r="AI699" s="390"/>
      <c r="AJ699" s="390"/>
      <c r="AK699" s="390"/>
      <c r="AL699" s="390"/>
      <c r="AM699" s="390"/>
      <c r="AN699" s="390"/>
      <c r="AO699" s="390"/>
      <c r="AP699" s="390"/>
      <c r="AQ699" s="390"/>
      <c r="AR699" s="390"/>
      <c r="AS699" s="390"/>
      <c r="AT699" s="390"/>
      <c r="AU699" s="390"/>
      <c r="AV699" s="390"/>
      <c r="AW699" s="390"/>
      <c r="AX699" s="390"/>
      <c r="AY699" s="390"/>
      <c r="AZ699" s="390"/>
      <c r="BA699" s="393"/>
      <c r="BB699" s="470"/>
      <c r="BC699" s="393"/>
      <c r="BD699" s="393"/>
      <c r="BE699" s="393"/>
      <c r="BF699" s="393"/>
      <c r="BG699" s="393"/>
      <c r="BH699" s="393"/>
      <c r="BI699" s="393"/>
      <c r="BJ699" s="393"/>
      <c r="BK699" s="393"/>
      <c r="BL699" s="393"/>
      <c r="BM699" s="393"/>
      <c r="BN699" s="393"/>
      <c r="BO699" s="393"/>
      <c r="BP699" s="393"/>
      <c r="BQ699" s="393"/>
      <c r="BR699" s="393"/>
      <c r="BS699" s="393"/>
      <c r="BT699" s="393"/>
      <c r="BU699" s="393"/>
      <c r="BV699" s="393"/>
      <c r="BW699" s="393"/>
      <c r="BX699" s="393"/>
      <c r="BY699" s="393"/>
      <c r="BZ699" s="393"/>
      <c r="CA699" s="393"/>
      <c r="CB699" s="393"/>
      <c r="CC699" s="393"/>
      <c r="CD699" s="393"/>
      <c r="CE699" s="393"/>
      <c r="CF699" s="393"/>
      <c r="CG699" s="393"/>
      <c r="CH699" s="393"/>
      <c r="CI699" s="393"/>
      <c r="CJ699" s="393"/>
      <c r="CK699" s="393"/>
      <c r="CL699" s="393"/>
      <c r="CM699" s="393"/>
      <c r="CN699" s="393"/>
      <c r="CO699" s="393"/>
      <c r="CP699" s="393"/>
      <c r="CQ699" s="393"/>
      <c r="CR699" s="393"/>
      <c r="CS699" s="393"/>
      <c r="CT699" s="393"/>
      <c r="CU699" s="393"/>
      <c r="CV699" s="393"/>
      <c r="CW699" s="393"/>
      <c r="CX699" s="393"/>
      <c r="CY699" s="393"/>
      <c r="CZ699" s="393"/>
    </row>
    <row r="700" s="397" customFormat="true" ht="25.15" customHeight="true" x14ac:dyDescent="0.2">
      <c r="C700" s="670"/>
      <c r="D700" s="670"/>
      <c r="E700" s="670"/>
      <c r="F700" s="670"/>
      <c r="G700" s="670"/>
      <c r="H700" s="670"/>
      <c r="I700" s="670"/>
      <c r="J700" s="670"/>
      <c r="K700" s="670"/>
      <c r="L700" s="670"/>
      <c r="M700" s="670"/>
      <c r="N700" s="670"/>
      <c r="O700" s="670"/>
      <c r="P700" s="670"/>
      <c r="Q700" s="670"/>
      <c r="W700" s="390"/>
      <c r="X700" s="390"/>
      <c r="Y700" s="390"/>
      <c r="Z700" s="390"/>
      <c r="AA700" s="390"/>
      <c r="AB700" s="390"/>
      <c r="AC700" s="390"/>
      <c r="AD700" s="390"/>
      <c r="AE700" s="390"/>
      <c r="AF700" s="390"/>
      <c r="AG700" s="390"/>
      <c r="AH700" s="390"/>
      <c r="AI700" s="390"/>
      <c r="AJ700" s="390"/>
      <c r="AK700" s="390"/>
      <c r="AL700" s="390"/>
      <c r="AM700" s="390"/>
      <c r="AN700" s="390"/>
      <c r="AO700" s="390"/>
      <c r="AP700" s="390"/>
      <c r="AQ700" s="390"/>
      <c r="AR700" s="390"/>
      <c r="AS700" s="390"/>
      <c r="AT700" s="390"/>
      <c r="AU700" s="390"/>
      <c r="AV700" s="390"/>
      <c r="AW700" s="390"/>
      <c r="AX700" s="390"/>
      <c r="AY700" s="390"/>
      <c r="AZ700" s="390"/>
      <c r="BA700" s="393"/>
      <c r="BB700" s="470"/>
      <c r="BC700" s="393"/>
      <c r="BD700" s="393"/>
      <c r="BE700" s="393"/>
      <c r="BF700" s="393"/>
      <c r="BG700" s="393"/>
      <c r="BH700" s="393"/>
      <c r="BI700" s="393"/>
      <c r="BJ700" s="393"/>
      <c r="BK700" s="393"/>
      <c r="BL700" s="393"/>
      <c r="BM700" s="393"/>
      <c r="BN700" s="393"/>
      <c r="BO700" s="393"/>
      <c r="BP700" s="393"/>
      <c r="BQ700" s="393"/>
      <c r="BR700" s="393"/>
      <c r="BS700" s="393"/>
      <c r="BT700" s="393"/>
      <c r="BU700" s="393"/>
      <c r="BV700" s="393"/>
      <c r="BW700" s="393"/>
      <c r="BX700" s="393"/>
      <c r="BY700" s="393"/>
      <c r="BZ700" s="393"/>
      <c r="CA700" s="393"/>
      <c r="CB700" s="393"/>
      <c r="CC700" s="393"/>
      <c r="CD700" s="393"/>
      <c r="CE700" s="393"/>
      <c r="CF700" s="393"/>
      <c r="CG700" s="393"/>
      <c r="CH700" s="393"/>
      <c r="CI700" s="393"/>
      <c r="CJ700" s="393"/>
      <c r="CK700" s="393"/>
      <c r="CL700" s="393"/>
      <c r="CM700" s="393"/>
      <c r="CN700" s="393"/>
      <c r="CO700" s="393"/>
      <c r="CP700" s="393"/>
      <c r="CQ700" s="393"/>
      <c r="CR700" s="393"/>
      <c r="CS700" s="393"/>
      <c r="CT700" s="393"/>
      <c r="CU700" s="393"/>
      <c r="CV700" s="393"/>
      <c r="CW700" s="393"/>
      <c r="CX700" s="393"/>
      <c r="CY700" s="393"/>
      <c r="CZ700" s="393"/>
    </row>
    <row r="701" ht="25.15" customHeight="true" x14ac:dyDescent="0.2">
      <c r="C701" s="671"/>
      <c r="D701" s="671"/>
      <c r="E701" s="671"/>
      <c r="F701" s="671"/>
      <c r="G701" s="671"/>
      <c r="H701" s="671"/>
      <c r="I701" s="671"/>
      <c r="J701" s="671"/>
      <c r="K701" s="671"/>
      <c r="L701" s="671"/>
      <c r="M701" s="671"/>
      <c r="N701" s="671"/>
      <c r="O701" s="671"/>
      <c r="P701" s="671"/>
      <c r="Q701" s="671"/>
      <c r="BA701" s="393"/>
      <c r="BB701" s="470"/>
      <c r="BC701" s="393"/>
      <c r="BD701" s="393"/>
      <c r="BE701" s="393"/>
      <c r="BF701" s="393"/>
      <c r="BG701" s="393"/>
      <c r="BH701" s="393"/>
      <c r="BI701" s="393"/>
      <c r="BJ701" s="393"/>
      <c r="BK701" s="393"/>
      <c r="BL701" s="393"/>
      <c r="BM701" s="393"/>
      <c r="BN701" s="393"/>
      <c r="BO701" s="393"/>
      <c r="BP701" s="393"/>
      <c r="BQ701" s="393"/>
      <c r="BR701" s="393"/>
      <c r="BS701" s="393"/>
      <c r="BT701" s="393"/>
      <c r="BU701" s="393"/>
      <c r="BV701" s="393"/>
      <c r="BW701" s="393"/>
      <c r="BX701" s="393"/>
      <c r="BY701" s="393"/>
      <c r="BZ701" s="393"/>
      <c r="CA701" s="393"/>
      <c r="CB701" s="393"/>
      <c r="CC701" s="393"/>
      <c r="CD701" s="393"/>
      <c r="CE701" s="393"/>
      <c r="CF701" s="393"/>
      <c r="CG701" s="393"/>
      <c r="CH701" s="393"/>
      <c r="CI701" s="393"/>
      <c r="CJ701" s="393"/>
      <c r="CK701" s="393"/>
      <c r="CL701" s="393"/>
      <c r="CM701" s="393"/>
      <c r="CN701" s="393"/>
      <c r="CO701" s="393"/>
      <c r="CP701" s="393"/>
      <c r="CQ701" s="393"/>
      <c r="CR701" s="393"/>
      <c r="CS701" s="393"/>
      <c r="CT701" s="393"/>
      <c r="CU701" s="393"/>
      <c r="CV701" s="393"/>
      <c r="CW701" s="393"/>
      <c r="CX701" s="393"/>
      <c r="CY701" s="393"/>
      <c r="CZ701" s="393"/>
    </row>
    <row r="702" ht="25.15" customHeight="true" x14ac:dyDescent="0.2">
      <c r="C702" s="671"/>
      <c r="D702" s="671"/>
      <c r="E702" s="671"/>
      <c r="F702" s="671"/>
      <c r="G702" s="671"/>
      <c r="H702" s="671"/>
      <c r="I702" s="671"/>
      <c r="J702" s="671"/>
      <c r="K702" s="671"/>
      <c r="L702" s="671"/>
      <c r="M702" s="671"/>
      <c r="N702" s="671"/>
      <c r="O702" s="671"/>
      <c r="P702" s="671"/>
      <c r="Q702" s="671"/>
      <c r="BA702" s="393"/>
      <c r="BB702" s="470"/>
      <c r="BC702" s="393"/>
      <c r="BD702" s="393"/>
      <c r="BE702" s="393"/>
      <c r="BF702" s="393"/>
      <c r="BG702" s="393"/>
      <c r="BH702" s="393"/>
      <c r="BI702" s="393"/>
      <c r="BJ702" s="393"/>
      <c r="BK702" s="393"/>
      <c r="BL702" s="393"/>
      <c r="BM702" s="393"/>
      <c r="BN702" s="393"/>
      <c r="BO702" s="393"/>
      <c r="BP702" s="393"/>
      <c r="BQ702" s="393"/>
      <c r="BR702" s="393"/>
      <c r="BS702" s="393"/>
      <c r="BT702" s="393"/>
      <c r="BU702" s="393"/>
      <c r="BV702" s="393"/>
      <c r="BW702" s="393"/>
      <c r="BX702" s="393"/>
      <c r="BY702" s="393"/>
      <c r="BZ702" s="393"/>
      <c r="CA702" s="393"/>
      <c r="CB702" s="393"/>
      <c r="CC702" s="393"/>
      <c r="CD702" s="393"/>
      <c r="CE702" s="393"/>
      <c r="CF702" s="393"/>
      <c r="CG702" s="393"/>
      <c r="CH702" s="393"/>
      <c r="CI702" s="393"/>
      <c r="CJ702" s="393"/>
      <c r="CK702" s="393"/>
      <c r="CL702" s="393"/>
      <c r="CM702" s="393"/>
      <c r="CN702" s="393"/>
      <c r="CO702" s="393"/>
      <c r="CP702" s="393"/>
      <c r="CQ702" s="393"/>
      <c r="CR702" s="393"/>
      <c r="CS702" s="393"/>
      <c r="CT702" s="393"/>
      <c r="CU702" s="393"/>
      <c r="CV702" s="393"/>
      <c r="CW702" s="393"/>
      <c r="CX702" s="393"/>
      <c r="CY702" s="393"/>
      <c r="CZ702" s="393"/>
    </row>
    <row r="703" ht="25.15" customHeight="true" x14ac:dyDescent="0.2">
      <c r="C703" s="671"/>
      <c r="D703" s="671"/>
      <c r="E703" s="671"/>
      <c r="F703" s="671"/>
      <c r="G703" s="671"/>
      <c r="H703" s="671"/>
      <c r="I703" s="671"/>
      <c r="J703" s="671"/>
      <c r="K703" s="671"/>
      <c r="L703" s="671"/>
      <c r="M703" s="671"/>
      <c r="N703" s="671"/>
      <c r="O703" s="671"/>
      <c r="P703" s="671"/>
      <c r="Q703" s="671"/>
      <c r="BA703" s="393"/>
      <c r="BB703" s="470"/>
      <c r="BC703" s="393"/>
      <c r="BD703" s="393"/>
      <c r="BE703" s="393"/>
      <c r="BF703" s="393"/>
      <c r="BG703" s="393"/>
      <c r="BH703" s="393"/>
      <c r="BI703" s="393"/>
      <c r="BJ703" s="393"/>
      <c r="BK703" s="393"/>
      <c r="BL703" s="393"/>
      <c r="BM703" s="393"/>
      <c r="BN703" s="393"/>
      <c r="BO703" s="393"/>
      <c r="BP703" s="393"/>
      <c r="BQ703" s="393"/>
      <c r="BR703" s="393"/>
      <c r="BS703" s="393"/>
      <c r="BT703" s="393"/>
      <c r="BU703" s="393"/>
      <c r="BV703" s="393"/>
      <c r="BW703" s="393"/>
      <c r="BX703" s="393"/>
      <c r="BY703" s="393"/>
      <c r="BZ703" s="393"/>
      <c r="CA703" s="393"/>
      <c r="CB703" s="393"/>
      <c r="CC703" s="393"/>
      <c r="CD703" s="393"/>
      <c r="CE703" s="393"/>
      <c r="CF703" s="393"/>
      <c r="CG703" s="393"/>
      <c r="CH703" s="393"/>
      <c r="CI703" s="393"/>
      <c r="CJ703" s="393"/>
      <c r="CK703" s="393"/>
      <c r="CL703" s="393"/>
      <c r="CM703" s="393"/>
      <c r="CN703" s="393"/>
      <c r="CO703" s="393"/>
      <c r="CP703" s="393"/>
      <c r="CQ703" s="393"/>
      <c r="CR703" s="393"/>
      <c r="CS703" s="393"/>
      <c r="CT703" s="393"/>
      <c r="CU703" s="393"/>
      <c r="CV703" s="393"/>
      <c r="CW703" s="393"/>
      <c r="CX703" s="393"/>
      <c r="CY703" s="393"/>
      <c r="CZ703" s="393"/>
    </row>
    <row r="704" ht="25.15" customHeight="true" x14ac:dyDescent="0.2">
      <c r="C704" s="671"/>
      <c r="D704" s="671"/>
      <c r="E704" s="671"/>
      <c r="F704" s="671"/>
      <c r="G704" s="671"/>
      <c r="H704" s="671"/>
      <c r="I704" s="671"/>
      <c r="J704" s="671"/>
      <c r="K704" s="671"/>
      <c r="L704" s="671"/>
      <c r="M704" s="671"/>
      <c r="N704" s="671"/>
      <c r="O704" s="671"/>
      <c r="P704" s="671"/>
      <c r="Q704" s="671"/>
      <c r="BA704" s="393"/>
      <c r="BB704" s="470"/>
      <c r="BC704" s="393"/>
      <c r="BD704" s="393"/>
      <c r="BE704" s="393"/>
      <c r="BF704" s="393"/>
      <c r="BG704" s="393"/>
      <c r="BH704" s="393"/>
      <c r="BI704" s="393"/>
      <c r="BJ704" s="393"/>
      <c r="BK704" s="393"/>
      <c r="BL704" s="393"/>
      <c r="BM704" s="393"/>
      <c r="BN704" s="393"/>
      <c r="BO704" s="393"/>
      <c r="BP704" s="393"/>
      <c r="BQ704" s="393"/>
      <c r="BR704" s="393"/>
      <c r="BS704" s="393"/>
      <c r="BT704" s="393"/>
      <c r="BU704" s="393"/>
      <c r="BV704" s="393"/>
      <c r="BW704" s="393"/>
      <c r="BX704" s="393"/>
      <c r="BY704" s="393"/>
      <c r="BZ704" s="393"/>
      <c r="CA704" s="393"/>
      <c r="CB704" s="393"/>
      <c r="CC704" s="393"/>
      <c r="CD704" s="393"/>
      <c r="CE704" s="393"/>
      <c r="CF704" s="393"/>
      <c r="CG704" s="393"/>
      <c r="CH704" s="393"/>
      <c r="CI704" s="393"/>
      <c r="CJ704" s="393"/>
      <c r="CK704" s="393"/>
      <c r="CL704" s="393"/>
      <c r="CM704" s="393"/>
      <c r="CN704" s="393"/>
      <c r="CO704" s="393"/>
      <c r="CP704" s="393"/>
      <c r="CQ704" s="393"/>
      <c r="CR704" s="393"/>
      <c r="CS704" s="393"/>
      <c r="CT704" s="393"/>
      <c r="CU704" s="393"/>
      <c r="CV704" s="393"/>
      <c r="CW704" s="393"/>
      <c r="CX704" s="393"/>
      <c r="CY704" s="393"/>
      <c r="CZ704" s="393"/>
    </row>
    <row r="705" ht="25.15" customHeight="true" x14ac:dyDescent="0.2">
      <c r="C705" s="671"/>
      <c r="D705" s="671"/>
      <c r="E705" s="671"/>
      <c r="F705" s="671"/>
      <c r="G705" s="671"/>
      <c r="H705" s="671"/>
      <c r="I705" s="671"/>
      <c r="J705" s="671"/>
      <c r="K705" s="671"/>
      <c r="L705" s="671"/>
      <c r="M705" s="671"/>
      <c r="N705" s="671"/>
      <c r="O705" s="671"/>
      <c r="P705" s="671"/>
      <c r="Q705" s="671"/>
      <c r="BA705" s="393"/>
      <c r="BB705" s="470"/>
      <c r="BC705" s="393"/>
      <c r="BD705" s="393"/>
      <c r="BE705" s="393"/>
      <c r="BF705" s="393"/>
      <c r="BG705" s="393"/>
      <c r="BH705" s="393"/>
      <c r="BI705" s="393"/>
      <c r="BJ705" s="393"/>
      <c r="BK705" s="393"/>
      <c r="BL705" s="393"/>
      <c r="BM705" s="393"/>
      <c r="BN705" s="393"/>
      <c r="BO705" s="393"/>
      <c r="BP705" s="393"/>
      <c r="BQ705" s="393"/>
      <c r="BR705" s="393"/>
      <c r="BS705" s="393"/>
      <c r="BT705" s="393"/>
      <c r="BU705" s="393"/>
      <c r="BV705" s="393"/>
      <c r="BW705" s="393"/>
      <c r="BX705" s="393"/>
      <c r="BY705" s="393"/>
      <c r="BZ705" s="393"/>
      <c r="CA705" s="393"/>
      <c r="CB705" s="393"/>
      <c r="CC705" s="393"/>
      <c r="CD705" s="393"/>
      <c r="CE705" s="393"/>
      <c r="CF705" s="393"/>
      <c r="CG705" s="393"/>
      <c r="CH705" s="393"/>
      <c r="CI705" s="393"/>
      <c r="CJ705" s="393"/>
      <c r="CK705" s="393"/>
      <c r="CL705" s="393"/>
      <c r="CM705" s="393"/>
      <c r="CN705" s="393"/>
      <c r="CO705" s="393"/>
      <c r="CP705" s="393"/>
      <c r="CQ705" s="393"/>
      <c r="CR705" s="393"/>
      <c r="CS705" s="393"/>
      <c r="CT705" s="393"/>
      <c r="CU705" s="393"/>
      <c r="CV705" s="393"/>
      <c r="CW705" s="393"/>
      <c r="CX705" s="393"/>
      <c r="CY705" s="393"/>
      <c r="CZ705" s="393"/>
    </row>
    <row r="706" ht="25.15" customHeight="true" x14ac:dyDescent="0.2">
      <c r="C706" s="671"/>
      <c r="D706" s="671"/>
      <c r="E706" s="671"/>
      <c r="F706" s="671"/>
      <c r="G706" s="671"/>
      <c r="H706" s="671"/>
      <c r="I706" s="671"/>
      <c r="J706" s="671"/>
      <c r="K706" s="671"/>
      <c r="L706" s="671"/>
      <c r="M706" s="671"/>
      <c r="N706" s="671"/>
      <c r="O706" s="671"/>
      <c r="P706" s="671"/>
      <c r="Q706" s="671"/>
      <c r="BA706" s="393"/>
      <c r="BB706" s="470"/>
      <c r="BC706" s="393"/>
      <c r="BD706" s="393"/>
      <c r="BE706" s="393"/>
      <c r="BF706" s="393"/>
      <c r="BG706" s="393"/>
      <c r="BH706" s="393"/>
      <c r="BI706" s="393"/>
      <c r="BJ706" s="393"/>
      <c r="BK706" s="393"/>
      <c r="BL706" s="393"/>
      <c r="BM706" s="393"/>
      <c r="BN706" s="393"/>
      <c r="BO706" s="393"/>
      <c r="BP706" s="393"/>
      <c r="BQ706" s="393"/>
      <c r="BR706" s="393"/>
      <c r="BS706" s="393"/>
      <c r="BT706" s="393"/>
      <c r="BU706" s="393"/>
      <c r="BV706" s="393"/>
      <c r="BW706" s="393"/>
      <c r="BX706" s="393"/>
      <c r="BY706" s="393"/>
      <c r="BZ706" s="393"/>
      <c r="CA706" s="393"/>
      <c r="CB706" s="393"/>
      <c r="CC706" s="393"/>
      <c r="CD706" s="393"/>
      <c r="CE706" s="393"/>
      <c r="CF706" s="393"/>
      <c r="CG706" s="393"/>
      <c r="CH706" s="393"/>
      <c r="CI706" s="393"/>
      <c r="CJ706" s="393"/>
      <c r="CK706" s="393"/>
      <c r="CL706" s="393"/>
      <c r="CM706" s="393"/>
      <c r="CN706" s="393"/>
      <c r="CO706" s="393"/>
      <c r="CP706" s="393"/>
      <c r="CQ706" s="393"/>
      <c r="CR706" s="393"/>
      <c r="CS706" s="393"/>
      <c r="CT706" s="393"/>
      <c r="CU706" s="393"/>
      <c r="CV706" s="393"/>
      <c r="CW706" s="393"/>
      <c r="CX706" s="393"/>
      <c r="CY706" s="393"/>
      <c r="CZ706" s="393"/>
    </row>
    <row r="707" ht="25.15" customHeight="true" x14ac:dyDescent="0.2">
      <c r="C707" s="671"/>
      <c r="D707" s="671"/>
      <c r="E707" s="671"/>
      <c r="F707" s="671"/>
      <c r="G707" s="671"/>
      <c r="H707" s="671"/>
      <c r="I707" s="671"/>
      <c r="J707" s="671"/>
      <c r="K707" s="671"/>
      <c r="L707" s="671"/>
      <c r="M707" s="671"/>
      <c r="N707" s="671"/>
      <c r="O707" s="671"/>
      <c r="P707" s="671"/>
      <c r="Q707" s="671"/>
      <c r="BA707" s="393"/>
      <c r="BB707" s="470"/>
      <c r="BC707" s="393"/>
      <c r="BD707" s="393"/>
      <c r="BE707" s="393"/>
      <c r="BF707" s="393"/>
      <c r="BG707" s="393"/>
      <c r="BH707" s="393"/>
      <c r="BI707" s="393"/>
      <c r="BJ707" s="393"/>
      <c r="BK707" s="393"/>
      <c r="BL707" s="393"/>
      <c r="BM707" s="393"/>
      <c r="BN707" s="393"/>
      <c r="BO707" s="393"/>
      <c r="BP707" s="393"/>
      <c r="BQ707" s="393"/>
      <c r="BR707" s="393"/>
      <c r="BS707" s="393"/>
      <c r="BT707" s="393"/>
      <c r="BU707" s="393"/>
      <c r="BV707" s="393"/>
      <c r="BW707" s="393"/>
      <c r="BX707" s="393"/>
      <c r="BY707" s="393"/>
      <c r="BZ707" s="393"/>
      <c r="CA707" s="393"/>
      <c r="CB707" s="393"/>
      <c r="CC707" s="393"/>
      <c r="CD707" s="393"/>
      <c r="CE707" s="393"/>
      <c r="CF707" s="393"/>
      <c r="CG707" s="393"/>
      <c r="CH707" s="393"/>
      <c r="CI707" s="393"/>
      <c r="CJ707" s="393"/>
      <c r="CK707" s="393"/>
      <c r="CL707" s="393"/>
      <c r="CM707" s="393"/>
      <c r="CN707" s="393"/>
      <c r="CO707" s="393"/>
      <c r="CP707" s="393"/>
      <c r="CQ707" s="393"/>
      <c r="CR707" s="393"/>
      <c r="CS707" s="393"/>
      <c r="CT707" s="393"/>
      <c r="CU707" s="393"/>
      <c r="CV707" s="393"/>
      <c r="CW707" s="393"/>
      <c r="CX707" s="393"/>
      <c r="CY707" s="393"/>
      <c r="CZ707" s="393"/>
    </row>
    <row r="708" ht="25.15" customHeight="true" x14ac:dyDescent="0.2">
      <c r="C708" s="671"/>
      <c r="D708" s="671"/>
      <c r="E708" s="671"/>
      <c r="F708" s="671"/>
      <c r="G708" s="671"/>
      <c r="H708" s="671"/>
      <c r="I708" s="671"/>
      <c r="J708" s="671"/>
      <c r="K708" s="671"/>
      <c r="L708" s="671"/>
      <c r="M708" s="671"/>
      <c r="N708" s="671"/>
      <c r="O708" s="671"/>
      <c r="P708" s="671"/>
      <c r="Q708" s="671"/>
      <c r="BA708" s="393"/>
      <c r="BB708" s="470"/>
      <c r="BC708" s="393"/>
      <c r="BD708" s="393"/>
      <c r="BE708" s="393"/>
      <c r="BF708" s="393"/>
      <c r="BG708" s="393"/>
      <c r="BH708" s="393"/>
      <c r="BI708" s="393"/>
      <c r="BJ708" s="393"/>
      <c r="BK708" s="393"/>
      <c r="BL708" s="393"/>
      <c r="BM708" s="393"/>
      <c r="BN708" s="393"/>
      <c r="BO708" s="393"/>
      <c r="BP708" s="393"/>
      <c r="BQ708" s="393"/>
      <c r="BR708" s="393"/>
      <c r="BS708" s="393"/>
      <c r="BT708" s="393"/>
      <c r="BU708" s="393"/>
      <c r="BV708" s="393"/>
      <c r="BW708" s="393"/>
      <c r="BX708" s="393"/>
      <c r="BY708" s="393"/>
      <c r="BZ708" s="393"/>
      <c r="CA708" s="393"/>
      <c r="CB708" s="393"/>
      <c r="CC708" s="393"/>
      <c r="CD708" s="393"/>
      <c r="CE708" s="393"/>
      <c r="CF708" s="393"/>
      <c r="CG708" s="393"/>
      <c r="CH708" s="393"/>
      <c r="CI708" s="393"/>
      <c r="CJ708" s="393"/>
      <c r="CK708" s="393"/>
      <c r="CL708" s="393"/>
      <c r="CM708" s="393"/>
      <c r="CN708" s="393"/>
      <c r="CO708" s="393"/>
      <c r="CP708" s="393"/>
      <c r="CQ708" s="393"/>
      <c r="CR708" s="393"/>
      <c r="CS708" s="393"/>
      <c r="CT708" s="393"/>
      <c r="CU708" s="393"/>
      <c r="CV708" s="393"/>
      <c r="CW708" s="393"/>
      <c r="CX708" s="393"/>
      <c r="CY708" s="393"/>
      <c r="CZ708" s="393"/>
    </row>
    <row r="709" ht="25.15" customHeight="true" x14ac:dyDescent="0.2">
      <c r="C709" s="671"/>
      <c r="D709" s="671"/>
      <c r="E709" s="671"/>
      <c r="F709" s="671"/>
      <c r="G709" s="671"/>
      <c r="H709" s="671"/>
      <c r="I709" s="671"/>
      <c r="J709" s="671"/>
      <c r="K709" s="671"/>
      <c r="L709" s="671"/>
      <c r="M709" s="671"/>
      <c r="N709" s="671"/>
      <c r="O709" s="671"/>
      <c r="P709" s="671"/>
      <c r="Q709" s="671"/>
      <c r="BA709" s="393"/>
      <c r="BB709" s="470"/>
      <c r="BC709" s="393"/>
      <c r="BD709" s="393"/>
      <c r="BE709" s="393"/>
      <c r="BF709" s="393"/>
      <c r="BG709" s="393"/>
      <c r="BH709" s="393"/>
      <c r="BI709" s="393"/>
      <c r="BJ709" s="393"/>
      <c r="BK709" s="393"/>
      <c r="BL709" s="393"/>
      <c r="BM709" s="393"/>
      <c r="BN709" s="393"/>
      <c r="BO709" s="393"/>
      <c r="BP709" s="393"/>
      <c r="BQ709" s="393"/>
      <c r="BR709" s="393"/>
      <c r="BS709" s="393"/>
      <c r="BT709" s="393"/>
      <c r="BU709" s="393"/>
      <c r="BV709" s="393"/>
      <c r="BW709" s="393"/>
      <c r="BX709" s="393"/>
      <c r="BY709" s="393"/>
      <c r="BZ709" s="393"/>
      <c r="CA709" s="393"/>
      <c r="CB709" s="393"/>
      <c r="CC709" s="393"/>
      <c r="CD709" s="393"/>
      <c r="CE709" s="393"/>
      <c r="CF709" s="393"/>
      <c r="CG709" s="393"/>
      <c r="CH709" s="393"/>
      <c r="CI709" s="393"/>
      <c r="CJ709" s="393"/>
      <c r="CK709" s="393"/>
      <c r="CL709" s="393"/>
      <c r="CM709" s="393"/>
      <c r="CN709" s="393"/>
      <c r="CO709" s="393"/>
      <c r="CP709" s="393"/>
      <c r="CQ709" s="393"/>
      <c r="CR709" s="393"/>
      <c r="CS709" s="393"/>
      <c r="CT709" s="393"/>
      <c r="CU709" s="393"/>
      <c r="CV709" s="393"/>
      <c r="CW709" s="393"/>
      <c r="CX709" s="393"/>
      <c r="CY709" s="393"/>
      <c r="CZ709" s="393"/>
    </row>
    <row r="710" ht="25.15" customHeight="true" x14ac:dyDescent="0.2">
      <c r="C710" s="671"/>
      <c r="D710" s="671"/>
      <c r="E710" s="671"/>
      <c r="F710" s="671"/>
      <c r="G710" s="671"/>
      <c r="H710" s="671"/>
      <c r="I710" s="671"/>
      <c r="J710" s="671"/>
      <c r="K710" s="671"/>
      <c r="L710" s="671"/>
      <c r="M710" s="671"/>
      <c r="N710" s="671"/>
      <c r="O710" s="671"/>
      <c r="P710" s="671"/>
      <c r="Q710" s="671"/>
      <c r="BA710" s="393"/>
      <c r="BB710" s="470"/>
      <c r="BC710" s="393"/>
      <c r="BD710" s="393"/>
      <c r="BE710" s="393"/>
      <c r="BF710" s="393"/>
      <c r="BG710" s="393"/>
      <c r="BH710" s="393"/>
      <c r="BI710" s="393"/>
      <c r="BJ710" s="393"/>
      <c r="BK710" s="393"/>
      <c r="BL710" s="393"/>
      <c r="BM710" s="393"/>
      <c r="BN710" s="393"/>
      <c r="BO710" s="393"/>
      <c r="BP710" s="393"/>
      <c r="BQ710" s="393"/>
      <c r="BR710" s="393"/>
      <c r="BS710" s="393"/>
      <c r="BT710" s="393"/>
      <c r="BU710" s="393"/>
      <c r="BV710" s="393"/>
      <c r="BW710" s="393"/>
      <c r="BX710" s="393"/>
      <c r="BY710" s="393"/>
      <c r="BZ710" s="393"/>
      <c r="CA710" s="393"/>
      <c r="CB710" s="393"/>
      <c r="CC710" s="393"/>
      <c r="CD710" s="393"/>
      <c r="CE710" s="393"/>
      <c r="CF710" s="393"/>
      <c r="CG710" s="393"/>
      <c r="CH710" s="393"/>
      <c r="CI710" s="393"/>
      <c r="CJ710" s="393"/>
      <c r="CK710" s="393"/>
      <c r="CL710" s="393"/>
      <c r="CM710" s="393"/>
      <c r="CN710" s="393"/>
      <c r="CO710" s="393"/>
      <c r="CP710" s="393"/>
      <c r="CQ710" s="393"/>
      <c r="CR710" s="393"/>
      <c r="CS710" s="393"/>
      <c r="CT710" s="393"/>
      <c r="CU710" s="393"/>
      <c r="CV710" s="393"/>
      <c r="CW710" s="393"/>
      <c r="CX710" s="393"/>
      <c r="CY710" s="393"/>
      <c r="CZ710" s="393"/>
    </row>
    <row r="711" ht="25.15" customHeight="true" x14ac:dyDescent="0.2">
      <c r="C711" s="671"/>
      <c r="D711" s="671"/>
      <c r="E711" s="671"/>
      <c r="F711" s="671"/>
      <c r="G711" s="671"/>
      <c r="H711" s="671"/>
      <c r="I711" s="671"/>
      <c r="J711" s="671"/>
      <c r="K711" s="671"/>
      <c r="L711" s="671"/>
      <c r="M711" s="671"/>
      <c r="N711" s="671"/>
      <c r="O711" s="671"/>
      <c r="P711" s="671"/>
      <c r="Q711" s="671"/>
      <c r="BA711" s="393"/>
      <c r="BB711" s="470"/>
      <c r="BC711" s="393"/>
      <c r="BD711" s="393"/>
      <c r="BE711" s="393"/>
      <c r="BF711" s="393"/>
      <c r="BG711" s="393"/>
      <c r="BH711" s="393"/>
      <c r="BI711" s="393"/>
      <c r="BJ711" s="393"/>
      <c r="BK711" s="393"/>
      <c r="BL711" s="393"/>
      <c r="BM711" s="393"/>
      <c r="BN711" s="393"/>
      <c r="BO711" s="393"/>
      <c r="BP711" s="393"/>
      <c r="BQ711" s="393"/>
      <c r="BR711" s="393"/>
      <c r="BS711" s="393"/>
      <c r="BT711" s="393"/>
      <c r="BU711" s="393"/>
      <c r="BV711" s="393"/>
      <c r="BW711" s="393"/>
      <c r="BX711" s="393"/>
      <c r="BY711" s="393"/>
      <c r="BZ711" s="393"/>
      <c r="CA711" s="393"/>
      <c r="CB711" s="393"/>
      <c r="CC711" s="393"/>
      <c r="CD711" s="393"/>
      <c r="CE711" s="393"/>
      <c r="CF711" s="393"/>
      <c r="CG711" s="393"/>
      <c r="CH711" s="393"/>
      <c r="CI711" s="393"/>
      <c r="CJ711" s="393"/>
      <c r="CK711" s="393"/>
      <c r="CL711" s="393"/>
      <c r="CM711" s="393"/>
      <c r="CN711" s="393"/>
      <c r="CO711" s="393"/>
      <c r="CP711" s="393"/>
      <c r="CQ711" s="393"/>
      <c r="CR711" s="393"/>
      <c r="CS711" s="393"/>
      <c r="CT711" s="393"/>
      <c r="CU711" s="393"/>
      <c r="CV711" s="393"/>
      <c r="CW711" s="393"/>
      <c r="CX711" s="393"/>
      <c r="CY711" s="393"/>
      <c r="CZ711" s="393"/>
    </row>
    <row r="712" ht="25.15" customHeight="true" x14ac:dyDescent="0.2">
      <c r="C712" s="671"/>
      <c r="D712" s="671"/>
      <c r="E712" s="671"/>
      <c r="F712" s="671"/>
      <c r="G712" s="671"/>
      <c r="H712" s="671"/>
      <c r="I712" s="671"/>
      <c r="J712" s="671"/>
      <c r="K712" s="671"/>
      <c r="L712" s="671"/>
      <c r="M712" s="671"/>
      <c r="N712" s="671"/>
      <c r="O712" s="671"/>
      <c r="P712" s="671"/>
      <c r="Q712" s="671"/>
      <c r="BA712" s="393"/>
      <c r="BB712" s="470"/>
      <c r="BC712" s="393"/>
      <c r="BD712" s="393"/>
      <c r="BE712" s="393"/>
      <c r="BF712" s="393"/>
      <c r="BG712" s="393"/>
      <c r="BH712" s="393"/>
      <c r="BI712" s="393"/>
      <c r="BJ712" s="393"/>
      <c r="BK712" s="393"/>
      <c r="BL712" s="393"/>
      <c r="BM712" s="393"/>
      <c r="BN712" s="393"/>
      <c r="BO712" s="393"/>
      <c r="BP712" s="393"/>
      <c r="BQ712" s="393"/>
      <c r="BR712" s="393"/>
      <c r="BS712" s="393"/>
      <c r="BT712" s="393"/>
      <c r="BU712" s="393"/>
      <c r="BV712" s="393"/>
      <c r="BW712" s="393"/>
      <c r="BX712" s="393"/>
      <c r="BY712" s="393"/>
      <c r="BZ712" s="393"/>
      <c r="CA712" s="393"/>
      <c r="CB712" s="393"/>
      <c r="CC712" s="393"/>
      <c r="CD712" s="393"/>
      <c r="CE712" s="393"/>
      <c r="CF712" s="393"/>
      <c r="CG712" s="393"/>
      <c r="CH712" s="393"/>
      <c r="CI712" s="393"/>
      <c r="CJ712" s="393"/>
      <c r="CK712" s="393"/>
      <c r="CL712" s="393"/>
      <c r="CM712" s="393"/>
      <c r="CN712" s="393"/>
      <c r="CO712" s="393"/>
      <c r="CP712" s="393"/>
      <c r="CQ712" s="393"/>
      <c r="CR712" s="393"/>
      <c r="CS712" s="393"/>
      <c r="CT712" s="393"/>
      <c r="CU712" s="393"/>
      <c r="CV712" s="393"/>
      <c r="CW712" s="393"/>
      <c r="CX712" s="393"/>
      <c r="CY712" s="393"/>
      <c r="CZ712" s="393"/>
    </row>
    <row r="713" ht="25.15" customHeight="true" x14ac:dyDescent="0.2">
      <c r="C713" s="671"/>
      <c r="D713" s="671"/>
      <c r="E713" s="671"/>
      <c r="F713" s="671"/>
      <c r="G713" s="671"/>
      <c r="H713" s="671"/>
      <c r="I713" s="671"/>
      <c r="J713" s="671"/>
      <c r="K713" s="671"/>
      <c r="L713" s="671"/>
      <c r="M713" s="671"/>
      <c r="N713" s="671"/>
      <c r="O713" s="671"/>
      <c r="P713" s="671"/>
      <c r="Q713" s="671"/>
      <c r="BA713" s="393"/>
      <c r="BB713" s="470"/>
      <c r="BC713" s="393"/>
      <c r="BD713" s="393"/>
      <c r="BE713" s="393"/>
      <c r="BF713" s="393"/>
      <c r="BG713" s="393"/>
      <c r="BH713" s="393"/>
      <c r="BI713" s="393"/>
      <c r="BJ713" s="393"/>
      <c r="BK713" s="393"/>
      <c r="BL713" s="393"/>
      <c r="BM713" s="393"/>
      <c r="BN713" s="393"/>
      <c r="BO713" s="393"/>
      <c r="BP713" s="393"/>
      <c r="BQ713" s="393"/>
      <c r="BR713" s="393"/>
      <c r="BS713" s="393"/>
      <c r="BT713" s="393"/>
      <c r="BU713" s="393"/>
      <c r="BV713" s="393"/>
      <c r="BW713" s="393"/>
      <c r="BX713" s="393"/>
      <c r="BY713" s="393"/>
      <c r="BZ713" s="393"/>
      <c r="CA713" s="393"/>
      <c r="CB713" s="393"/>
      <c r="CC713" s="393"/>
      <c r="CD713" s="393"/>
      <c r="CE713" s="393"/>
      <c r="CF713" s="393"/>
      <c r="CG713" s="393"/>
      <c r="CH713" s="393"/>
      <c r="CI713" s="393"/>
      <c r="CJ713" s="393"/>
      <c r="CK713" s="393"/>
      <c r="CL713" s="393"/>
      <c r="CM713" s="393"/>
      <c r="CN713" s="393"/>
      <c r="CO713" s="393"/>
      <c r="CP713" s="393"/>
      <c r="CQ713" s="393"/>
      <c r="CR713" s="393"/>
      <c r="CS713" s="393"/>
      <c r="CT713" s="393"/>
      <c r="CU713" s="393"/>
      <c r="CV713" s="393"/>
      <c r="CW713" s="393"/>
      <c r="CX713" s="393"/>
      <c r="CY713" s="393"/>
      <c r="CZ713" s="393"/>
    </row>
    <row r="714" ht="25.15" customHeight="true" x14ac:dyDescent="0.2">
      <c r="C714" s="671"/>
      <c r="D714" s="671"/>
      <c r="E714" s="671"/>
      <c r="F714" s="671"/>
      <c r="G714" s="671"/>
      <c r="H714" s="671"/>
      <c r="I714" s="671"/>
      <c r="J714" s="671"/>
      <c r="K714" s="671"/>
      <c r="L714" s="671"/>
      <c r="M714" s="671"/>
      <c r="N714" s="671"/>
      <c r="O714" s="671"/>
      <c r="P714" s="671"/>
      <c r="Q714" s="671"/>
      <c r="BA714" s="393"/>
      <c r="BB714" s="470"/>
      <c r="BC714" s="393"/>
      <c r="BD714" s="393"/>
      <c r="BE714" s="393"/>
      <c r="BF714" s="393"/>
      <c r="BG714" s="393"/>
      <c r="BH714" s="393"/>
      <c r="BI714" s="393"/>
      <c r="BJ714" s="393"/>
      <c r="BK714" s="393"/>
      <c r="BL714" s="393"/>
      <c r="BM714" s="393"/>
      <c r="BN714" s="393"/>
      <c r="BO714" s="393"/>
      <c r="BP714" s="393"/>
      <c r="BQ714" s="393"/>
      <c r="BR714" s="393"/>
      <c r="BS714" s="393"/>
      <c r="BT714" s="393"/>
      <c r="BU714" s="393"/>
      <c r="BV714" s="393"/>
      <c r="BW714" s="393"/>
      <c r="BX714" s="393"/>
      <c r="BY714" s="393"/>
      <c r="BZ714" s="393"/>
      <c r="CA714" s="393"/>
      <c r="CB714" s="393"/>
      <c r="CC714" s="393"/>
      <c r="CD714" s="393"/>
      <c r="CE714" s="393"/>
      <c r="CF714" s="393"/>
      <c r="CG714" s="393"/>
      <c r="CH714" s="393"/>
      <c r="CI714" s="393"/>
      <c r="CJ714" s="393"/>
      <c r="CK714" s="393"/>
      <c r="CL714" s="393"/>
      <c r="CM714" s="393"/>
      <c r="CN714" s="393"/>
      <c r="CO714" s="393"/>
      <c r="CP714" s="393"/>
      <c r="CQ714" s="393"/>
      <c r="CR714" s="393"/>
      <c r="CS714" s="393"/>
      <c r="CT714" s="393"/>
      <c r="CU714" s="393"/>
      <c r="CV714" s="393"/>
      <c r="CW714" s="393"/>
      <c r="CX714" s="393"/>
      <c r="CY714" s="393"/>
      <c r="CZ714" s="393"/>
    </row>
    <row r="715" ht="25.15" customHeight="true" x14ac:dyDescent="0.2">
      <c r="C715" s="671"/>
      <c r="D715" s="671"/>
      <c r="E715" s="671"/>
      <c r="F715" s="671"/>
      <c r="G715" s="671"/>
      <c r="H715" s="671"/>
      <c r="I715" s="671"/>
      <c r="J715" s="671"/>
      <c r="K715" s="671"/>
      <c r="L715" s="671"/>
      <c r="M715" s="671"/>
      <c r="N715" s="671"/>
      <c r="O715" s="671"/>
      <c r="P715" s="671"/>
      <c r="Q715" s="671"/>
      <c r="BA715" s="393"/>
      <c r="BB715" s="470"/>
      <c r="BC715" s="393"/>
      <c r="BD715" s="393"/>
      <c r="BE715" s="393"/>
      <c r="BF715" s="393"/>
      <c r="BG715" s="393"/>
      <c r="BH715" s="393"/>
      <c r="BI715" s="393"/>
      <c r="BJ715" s="393"/>
      <c r="BK715" s="393"/>
      <c r="BL715" s="393"/>
      <c r="BM715" s="393"/>
      <c r="BN715" s="393"/>
      <c r="BO715" s="393"/>
      <c r="BP715" s="393"/>
      <c r="BQ715" s="393"/>
      <c r="BR715" s="393"/>
      <c r="BS715" s="393"/>
      <c r="BT715" s="393"/>
      <c r="BU715" s="393"/>
      <c r="BV715" s="393"/>
      <c r="BW715" s="393"/>
      <c r="BX715" s="393"/>
      <c r="BY715" s="393"/>
      <c r="BZ715" s="393"/>
      <c r="CA715" s="393"/>
      <c r="CB715" s="393"/>
      <c r="CC715" s="393"/>
      <c r="CD715" s="393"/>
      <c r="CE715" s="393"/>
      <c r="CF715" s="393"/>
      <c r="CG715" s="393"/>
      <c r="CH715" s="393"/>
      <c r="CI715" s="393"/>
      <c r="CJ715" s="393"/>
      <c r="CK715" s="393"/>
      <c r="CL715" s="393"/>
      <c r="CM715" s="393"/>
      <c r="CN715" s="393"/>
      <c r="CO715" s="393"/>
      <c r="CP715" s="393"/>
      <c r="CQ715" s="393"/>
      <c r="CR715" s="393"/>
      <c r="CS715" s="393"/>
      <c r="CT715" s="393"/>
      <c r="CU715" s="393"/>
      <c r="CV715" s="393"/>
      <c r="CW715" s="393"/>
      <c r="CX715" s="393"/>
      <c r="CY715" s="393"/>
      <c r="CZ715" s="393"/>
    </row>
    <row r="716" ht="25.15" customHeight="true" x14ac:dyDescent="0.2">
      <c r="C716" s="671"/>
      <c r="D716" s="671"/>
      <c r="E716" s="671"/>
      <c r="F716" s="671"/>
      <c r="G716" s="671"/>
      <c r="H716" s="671"/>
      <c r="I716" s="671"/>
      <c r="J716" s="671"/>
      <c r="K716" s="671"/>
      <c r="L716" s="671"/>
      <c r="M716" s="671"/>
      <c r="N716" s="671"/>
      <c r="O716" s="671"/>
      <c r="P716" s="671"/>
      <c r="Q716" s="671"/>
      <c r="BA716" s="393"/>
      <c r="BB716" s="470"/>
      <c r="BC716" s="393"/>
      <c r="BD716" s="393"/>
      <c r="BE716" s="393"/>
      <c r="BF716" s="393"/>
      <c r="BG716" s="393"/>
      <c r="BH716" s="393"/>
      <c r="BI716" s="393"/>
      <c r="BJ716" s="393"/>
      <c r="BK716" s="393"/>
      <c r="BL716" s="393"/>
      <c r="BM716" s="393"/>
      <c r="BN716" s="393"/>
      <c r="BO716" s="393"/>
      <c r="BP716" s="393"/>
      <c r="BQ716" s="393"/>
      <c r="BR716" s="393"/>
      <c r="BS716" s="393"/>
      <c r="BT716" s="393"/>
      <c r="BU716" s="393"/>
      <c r="BV716" s="393"/>
      <c r="BW716" s="393"/>
      <c r="BX716" s="393"/>
      <c r="BY716" s="393"/>
      <c r="BZ716" s="393"/>
      <c r="CA716" s="393"/>
      <c r="CB716" s="393"/>
      <c r="CC716" s="393"/>
      <c r="CD716" s="393"/>
      <c r="CE716" s="393"/>
      <c r="CF716" s="393"/>
      <c r="CG716" s="393"/>
      <c r="CH716" s="393"/>
      <c r="CI716" s="393"/>
      <c r="CJ716" s="393"/>
      <c r="CK716" s="393"/>
      <c r="CL716" s="393"/>
      <c r="CM716" s="393"/>
      <c r="CN716" s="393"/>
      <c r="CO716" s="393"/>
      <c r="CP716" s="393"/>
      <c r="CQ716" s="393"/>
      <c r="CR716" s="393"/>
      <c r="CS716" s="393"/>
      <c r="CT716" s="393"/>
      <c r="CU716" s="393"/>
      <c r="CV716" s="393"/>
      <c r="CW716" s="393"/>
      <c r="CX716" s="393"/>
      <c r="CY716" s="393"/>
      <c r="CZ716" s="393"/>
    </row>
    <row r="717" ht="25.15" customHeight="true" x14ac:dyDescent="0.2">
      <c r="C717" s="671"/>
      <c r="D717" s="671"/>
      <c r="E717" s="671"/>
      <c r="F717" s="671"/>
      <c r="G717" s="671"/>
      <c r="H717" s="671"/>
      <c r="I717" s="671"/>
      <c r="J717" s="671"/>
      <c r="K717" s="671"/>
      <c r="L717" s="671"/>
      <c r="M717" s="671"/>
      <c r="N717" s="671"/>
      <c r="O717" s="671"/>
      <c r="P717" s="671"/>
      <c r="Q717" s="671"/>
      <c r="BA717" s="393"/>
      <c r="BB717" s="470"/>
      <c r="BC717" s="393"/>
      <c r="BD717" s="393"/>
      <c r="BE717" s="393"/>
      <c r="BF717" s="393"/>
      <c r="BG717" s="393"/>
      <c r="BH717" s="393"/>
      <c r="BI717" s="393"/>
      <c r="BJ717" s="393"/>
      <c r="BK717" s="393"/>
      <c r="BL717" s="393"/>
      <c r="BM717" s="393"/>
      <c r="BN717" s="393"/>
      <c r="BO717" s="393"/>
      <c r="BP717" s="393"/>
      <c r="BQ717" s="393"/>
      <c r="BR717" s="393"/>
      <c r="BS717" s="393"/>
      <c r="BT717" s="393"/>
      <c r="BU717" s="393"/>
      <c r="BV717" s="393"/>
      <c r="BW717" s="393"/>
      <c r="BX717" s="393"/>
      <c r="BY717" s="393"/>
      <c r="BZ717" s="393"/>
      <c r="CA717" s="393"/>
      <c r="CB717" s="393"/>
      <c r="CC717" s="393"/>
      <c r="CD717" s="393"/>
      <c r="CE717" s="393"/>
      <c r="CF717" s="393"/>
      <c r="CG717" s="393"/>
      <c r="CH717" s="393"/>
      <c r="CI717" s="393"/>
      <c r="CJ717" s="393"/>
      <c r="CK717" s="393"/>
      <c r="CL717" s="393"/>
      <c r="CM717" s="393"/>
      <c r="CN717" s="393"/>
      <c r="CO717" s="393"/>
      <c r="CP717" s="393"/>
      <c r="CQ717" s="393"/>
      <c r="CR717" s="393"/>
      <c r="CS717" s="393"/>
      <c r="CT717" s="393"/>
      <c r="CU717" s="393"/>
      <c r="CV717" s="393"/>
      <c r="CW717" s="393"/>
      <c r="CX717" s="393"/>
      <c r="CY717" s="393"/>
      <c r="CZ717" s="393"/>
    </row>
    <row r="718" ht="25.15" customHeight="true" x14ac:dyDescent="0.2">
      <c r="C718" s="671"/>
      <c r="D718" s="671"/>
      <c r="E718" s="671"/>
      <c r="F718" s="671"/>
      <c r="G718" s="671"/>
      <c r="H718" s="671"/>
      <c r="I718" s="671"/>
      <c r="J718" s="671"/>
      <c r="K718" s="671"/>
      <c r="L718" s="671"/>
      <c r="M718" s="671"/>
      <c r="N718" s="671"/>
      <c r="O718" s="671"/>
      <c r="P718" s="671"/>
      <c r="Q718" s="671"/>
      <c r="BA718" s="393"/>
      <c r="BB718" s="470"/>
      <c r="BC718" s="393"/>
      <c r="BD718" s="393"/>
      <c r="BE718" s="393"/>
      <c r="BF718" s="393"/>
      <c r="BG718" s="393"/>
      <c r="BH718" s="393"/>
      <c r="BI718" s="393"/>
      <c r="BJ718" s="393"/>
      <c r="BK718" s="393"/>
      <c r="BL718" s="393"/>
      <c r="BM718" s="393"/>
      <c r="BN718" s="393"/>
      <c r="BO718" s="393"/>
      <c r="BP718" s="393"/>
      <c r="BQ718" s="393"/>
      <c r="BR718" s="393"/>
      <c r="BS718" s="393"/>
      <c r="BT718" s="393"/>
      <c r="BU718" s="393"/>
      <c r="BV718" s="393"/>
      <c r="BW718" s="393"/>
      <c r="BX718" s="393"/>
      <c r="BY718" s="393"/>
      <c r="BZ718" s="393"/>
      <c r="CA718" s="393"/>
      <c r="CB718" s="393"/>
      <c r="CC718" s="393"/>
      <c r="CD718" s="393"/>
      <c r="CE718" s="393"/>
      <c r="CF718" s="393"/>
      <c r="CG718" s="393"/>
      <c r="CH718" s="393"/>
      <c r="CI718" s="393"/>
      <c r="CJ718" s="393"/>
      <c r="CK718" s="393"/>
      <c r="CL718" s="393"/>
      <c r="CM718" s="393"/>
      <c r="CN718" s="393"/>
      <c r="CO718" s="393"/>
      <c r="CP718" s="393"/>
      <c r="CQ718" s="393"/>
      <c r="CR718" s="393"/>
      <c r="CS718" s="393"/>
      <c r="CT718" s="393"/>
      <c r="CU718" s="393"/>
      <c r="CV718" s="393"/>
      <c r="CW718" s="393"/>
      <c r="CX718" s="393"/>
      <c r="CY718" s="393"/>
      <c r="CZ718" s="393"/>
    </row>
    <row r="719" ht="25.15" customHeight="true" x14ac:dyDescent="0.2">
      <c r="C719" s="671"/>
      <c r="D719" s="671"/>
      <c r="E719" s="671"/>
      <c r="F719" s="671"/>
      <c r="G719" s="671"/>
      <c r="H719" s="671"/>
      <c r="I719" s="671"/>
      <c r="J719" s="671"/>
      <c r="K719" s="671"/>
      <c r="L719" s="671"/>
      <c r="M719" s="671"/>
      <c r="N719" s="671"/>
      <c r="O719" s="671"/>
      <c r="P719" s="671"/>
      <c r="Q719" s="671"/>
      <c r="BA719" s="393"/>
      <c r="BB719" s="470"/>
      <c r="BC719" s="393"/>
      <c r="BD719" s="393"/>
      <c r="BE719" s="393"/>
      <c r="BF719" s="393"/>
      <c r="BG719" s="393"/>
      <c r="BH719" s="393"/>
      <c r="BI719" s="393"/>
      <c r="BJ719" s="393"/>
      <c r="BK719" s="393"/>
      <c r="BL719" s="393"/>
      <c r="BM719" s="393"/>
      <c r="BN719" s="393"/>
      <c r="BO719" s="393"/>
      <c r="BP719" s="393"/>
      <c r="BQ719" s="393"/>
      <c r="BR719" s="393"/>
      <c r="BS719" s="393"/>
      <c r="BT719" s="393"/>
      <c r="BU719" s="393"/>
      <c r="BV719" s="393"/>
      <c r="BW719" s="393"/>
      <c r="BX719" s="393"/>
      <c r="BY719" s="393"/>
      <c r="BZ719" s="393"/>
      <c r="CA719" s="393"/>
      <c r="CB719" s="393"/>
      <c r="CC719" s="393"/>
      <c r="CD719" s="393"/>
      <c r="CE719" s="393"/>
      <c r="CF719" s="393"/>
      <c r="CG719" s="393"/>
      <c r="CH719" s="393"/>
      <c r="CI719" s="393"/>
      <c r="CJ719" s="393"/>
      <c r="CK719" s="393"/>
      <c r="CL719" s="393"/>
      <c r="CM719" s="393"/>
      <c r="CN719" s="393"/>
      <c r="CO719" s="393"/>
      <c r="CP719" s="393"/>
      <c r="CQ719" s="393"/>
      <c r="CR719" s="393"/>
      <c r="CS719" s="393"/>
      <c r="CT719" s="393"/>
      <c r="CU719" s="393"/>
      <c r="CV719" s="393"/>
      <c r="CW719" s="393"/>
      <c r="CX719" s="393"/>
      <c r="CY719" s="393"/>
      <c r="CZ719" s="393"/>
    </row>
    <row r="720" ht="25.15" customHeight="true" x14ac:dyDescent="0.2">
      <c r="C720" s="671"/>
      <c r="D720" s="671"/>
      <c r="E720" s="671"/>
      <c r="F720" s="671"/>
      <c r="G720" s="671"/>
      <c r="H720" s="671"/>
      <c r="I720" s="671"/>
      <c r="J720" s="671"/>
      <c r="K720" s="671"/>
      <c r="L720" s="671"/>
      <c r="M720" s="671"/>
      <c r="N720" s="671"/>
      <c r="O720" s="671"/>
      <c r="P720" s="671"/>
      <c r="Q720" s="671"/>
      <c r="BA720" s="393"/>
      <c r="BB720" s="470"/>
      <c r="BC720" s="393"/>
      <c r="BD720" s="393"/>
      <c r="BE720" s="393"/>
      <c r="BF720" s="393"/>
      <c r="BG720" s="393"/>
      <c r="BH720" s="393"/>
      <c r="BI720" s="393"/>
      <c r="BJ720" s="393"/>
      <c r="BK720" s="393"/>
      <c r="BL720" s="393"/>
      <c r="BM720" s="393"/>
      <c r="BN720" s="393"/>
      <c r="BO720" s="393"/>
      <c r="BP720" s="393"/>
      <c r="BQ720" s="393"/>
      <c r="BR720" s="393"/>
      <c r="BS720" s="393"/>
      <c r="BT720" s="393"/>
      <c r="BU720" s="393"/>
      <c r="BV720" s="393"/>
      <c r="BW720" s="393"/>
      <c r="BX720" s="393"/>
      <c r="BY720" s="393"/>
      <c r="BZ720" s="393"/>
      <c r="CA720" s="393"/>
      <c r="CB720" s="393"/>
      <c r="CC720" s="393"/>
      <c r="CD720" s="393"/>
      <c r="CE720" s="393"/>
      <c r="CF720" s="393"/>
      <c r="CG720" s="393"/>
      <c r="CH720" s="393"/>
      <c r="CI720" s="393"/>
      <c r="CJ720" s="393"/>
      <c r="CK720" s="393"/>
      <c r="CL720" s="393"/>
      <c r="CM720" s="393"/>
      <c r="CN720" s="393"/>
      <c r="CO720" s="393"/>
      <c r="CP720" s="393"/>
      <c r="CQ720" s="393"/>
      <c r="CR720" s="393"/>
      <c r="CS720" s="393"/>
      <c r="CT720" s="393"/>
      <c r="CU720" s="393"/>
      <c r="CV720" s="393"/>
      <c r="CW720" s="393"/>
      <c r="CX720" s="393"/>
      <c r="CY720" s="393"/>
      <c r="CZ720" s="393"/>
    </row>
    <row r="721" ht="25.15" customHeight="true" x14ac:dyDescent="0.2">
      <c r="C721" s="671"/>
      <c r="D721" s="671"/>
      <c r="E721" s="671"/>
      <c r="F721" s="671"/>
      <c r="G721" s="671"/>
      <c r="H721" s="671"/>
      <c r="I721" s="671"/>
      <c r="J721" s="671"/>
      <c r="K721" s="671"/>
      <c r="L721" s="671"/>
      <c r="M721" s="671"/>
      <c r="N721" s="671"/>
      <c r="O721" s="671"/>
      <c r="P721" s="671"/>
      <c r="Q721" s="671"/>
      <c r="BA721" s="393"/>
      <c r="BB721" s="470"/>
      <c r="BC721" s="393"/>
      <c r="BD721" s="393"/>
      <c r="BE721" s="393"/>
      <c r="BF721" s="393"/>
      <c r="BG721" s="393"/>
      <c r="BH721" s="393"/>
      <c r="BI721" s="393"/>
      <c r="BJ721" s="393"/>
      <c r="BK721" s="393"/>
      <c r="BL721" s="393"/>
      <c r="BM721" s="393"/>
      <c r="BN721" s="393"/>
      <c r="BO721" s="393"/>
      <c r="BP721" s="393"/>
      <c r="BQ721" s="393"/>
      <c r="BR721" s="393"/>
      <c r="BS721" s="393"/>
      <c r="BT721" s="393"/>
      <c r="BU721" s="393"/>
      <c r="BV721" s="393"/>
      <c r="BW721" s="393"/>
      <c r="BX721" s="393"/>
      <c r="BY721" s="393"/>
      <c r="BZ721" s="393"/>
      <c r="CA721" s="393"/>
      <c r="CB721" s="393"/>
      <c r="CC721" s="393"/>
      <c r="CD721" s="393"/>
      <c r="CE721" s="393"/>
      <c r="CF721" s="393"/>
      <c r="CG721" s="393"/>
      <c r="CH721" s="393"/>
      <c r="CI721" s="393"/>
      <c r="CJ721" s="393"/>
      <c r="CK721" s="393"/>
      <c r="CL721" s="393"/>
      <c r="CM721" s="393"/>
      <c r="CN721" s="393"/>
      <c r="CO721" s="393"/>
      <c r="CP721" s="393"/>
      <c r="CQ721" s="393"/>
      <c r="CR721" s="393"/>
      <c r="CS721" s="393"/>
      <c r="CT721" s="393"/>
      <c r="CU721" s="393"/>
      <c r="CV721" s="393"/>
      <c r="CW721" s="393"/>
      <c r="CX721" s="393"/>
      <c r="CY721" s="393"/>
      <c r="CZ721" s="393"/>
    </row>
    <row r="722" ht="25.15" customHeight="true" x14ac:dyDescent="0.2">
      <c r="C722" s="671"/>
      <c r="D722" s="671"/>
      <c r="E722" s="671"/>
      <c r="F722" s="671"/>
      <c r="G722" s="671"/>
      <c r="H722" s="671"/>
      <c r="I722" s="671"/>
      <c r="J722" s="671"/>
      <c r="K722" s="671"/>
      <c r="L722" s="671"/>
      <c r="M722" s="671"/>
      <c r="N722" s="671"/>
      <c r="O722" s="671"/>
      <c r="P722" s="671"/>
      <c r="Q722" s="671"/>
      <c r="BA722" s="393"/>
      <c r="BB722" s="470"/>
      <c r="BC722" s="393"/>
      <c r="BD722" s="393"/>
      <c r="BE722" s="393"/>
      <c r="BF722" s="393"/>
      <c r="BG722" s="393"/>
      <c r="BH722" s="393"/>
      <c r="BI722" s="393"/>
      <c r="BJ722" s="393"/>
      <c r="BK722" s="393"/>
      <c r="BL722" s="393"/>
      <c r="BM722" s="393"/>
      <c r="BN722" s="393"/>
      <c r="BO722" s="393"/>
      <c r="BP722" s="393"/>
      <c r="BQ722" s="393"/>
      <c r="BR722" s="393"/>
      <c r="BS722" s="393"/>
      <c r="BT722" s="393"/>
      <c r="BU722" s="393"/>
      <c r="BV722" s="393"/>
      <c r="BW722" s="393"/>
      <c r="BX722" s="393"/>
      <c r="BY722" s="393"/>
      <c r="BZ722" s="393"/>
      <c r="CA722" s="393"/>
      <c r="CB722" s="393"/>
      <c r="CC722" s="393"/>
      <c r="CD722" s="393"/>
      <c r="CE722" s="393"/>
      <c r="CF722" s="393"/>
      <c r="CG722" s="393"/>
      <c r="CH722" s="393"/>
      <c r="CI722" s="393"/>
      <c r="CJ722" s="393"/>
      <c r="CK722" s="393"/>
      <c r="CL722" s="393"/>
      <c r="CM722" s="393"/>
      <c r="CN722" s="393"/>
      <c r="CO722" s="393"/>
      <c r="CP722" s="393"/>
      <c r="CQ722" s="393"/>
      <c r="CR722" s="393"/>
      <c r="CS722" s="393"/>
      <c r="CT722" s="393"/>
      <c r="CU722" s="393"/>
      <c r="CV722" s="393"/>
      <c r="CW722" s="393"/>
      <c r="CX722" s="393"/>
      <c r="CY722" s="393"/>
      <c r="CZ722" s="393"/>
    </row>
    <row r="723" ht="25.15" customHeight="true" x14ac:dyDescent="0.2">
      <c r="C723" s="671"/>
      <c r="D723" s="671"/>
      <c r="E723" s="671"/>
      <c r="F723" s="671"/>
      <c r="G723" s="671"/>
      <c r="H723" s="671"/>
      <c r="I723" s="671"/>
      <c r="J723" s="671"/>
      <c r="K723" s="671"/>
      <c r="L723" s="671"/>
      <c r="M723" s="671"/>
      <c r="N723" s="671"/>
      <c r="O723" s="671"/>
      <c r="P723" s="671"/>
      <c r="Q723" s="671"/>
      <c r="BA723" s="393"/>
      <c r="BB723" s="470"/>
      <c r="BC723" s="393"/>
      <c r="BD723" s="393"/>
      <c r="BE723" s="393"/>
      <c r="BF723" s="393"/>
      <c r="BG723" s="393"/>
      <c r="BH723" s="393"/>
      <c r="BI723" s="393"/>
      <c r="BJ723" s="393"/>
      <c r="BK723" s="393"/>
      <c r="BL723" s="393"/>
      <c r="BM723" s="393"/>
      <c r="BN723" s="393"/>
      <c r="BO723" s="393"/>
      <c r="BP723" s="393"/>
      <c r="BQ723" s="393"/>
      <c r="BR723" s="393"/>
      <c r="BS723" s="393"/>
      <c r="BT723" s="393"/>
      <c r="BU723" s="393"/>
      <c r="BV723" s="393"/>
      <c r="BW723" s="393"/>
      <c r="BX723" s="393"/>
      <c r="BY723" s="393"/>
      <c r="BZ723" s="393"/>
      <c r="CA723" s="393"/>
      <c r="CB723" s="393"/>
      <c r="CC723" s="393"/>
      <c r="CD723" s="393"/>
      <c r="CE723" s="393"/>
      <c r="CF723" s="393"/>
      <c r="CG723" s="393"/>
      <c r="CH723" s="393"/>
      <c r="CI723" s="393"/>
      <c r="CJ723" s="393"/>
      <c r="CK723" s="393"/>
      <c r="CL723" s="393"/>
      <c r="CM723" s="393"/>
      <c r="CN723" s="393"/>
      <c r="CO723" s="393"/>
      <c r="CP723" s="393"/>
      <c r="CQ723" s="393"/>
      <c r="CR723" s="393"/>
      <c r="CS723" s="393"/>
      <c r="CT723" s="393"/>
      <c r="CU723" s="393"/>
      <c r="CV723" s="393"/>
      <c r="CW723" s="393"/>
      <c r="CX723" s="393"/>
      <c r="CY723" s="393"/>
      <c r="CZ723" s="393"/>
    </row>
    <row r="724" ht="25.15" customHeight="true" x14ac:dyDescent="0.2">
      <c r="C724" s="671"/>
      <c r="D724" s="671"/>
      <c r="E724" s="671"/>
      <c r="F724" s="671"/>
      <c r="G724" s="671"/>
      <c r="H724" s="671"/>
      <c r="I724" s="671"/>
      <c r="J724" s="671"/>
      <c r="K724" s="671"/>
      <c r="L724" s="671"/>
      <c r="M724" s="671"/>
      <c r="N724" s="671"/>
      <c r="O724" s="671"/>
      <c r="P724" s="671"/>
      <c r="Q724" s="671"/>
      <c r="BA724" s="393"/>
      <c r="BB724" s="470"/>
      <c r="BC724" s="393"/>
      <c r="BD724" s="393"/>
      <c r="BE724" s="393"/>
      <c r="BF724" s="393"/>
      <c r="BG724" s="393"/>
      <c r="BH724" s="393"/>
      <c r="BI724" s="393"/>
      <c r="BJ724" s="393"/>
      <c r="BK724" s="393"/>
      <c r="BL724" s="393"/>
      <c r="BM724" s="393"/>
      <c r="BN724" s="393"/>
      <c r="BO724" s="393"/>
      <c r="BP724" s="393"/>
      <c r="BQ724" s="393"/>
      <c r="BR724" s="393"/>
      <c r="BS724" s="393"/>
      <c r="BT724" s="393"/>
      <c r="BU724" s="393"/>
      <c r="BV724" s="393"/>
      <c r="BW724" s="393"/>
      <c r="BX724" s="393"/>
      <c r="BY724" s="393"/>
      <c r="BZ724" s="393"/>
      <c r="CA724" s="393"/>
      <c r="CB724" s="393"/>
      <c r="CC724" s="393"/>
      <c r="CD724" s="393"/>
      <c r="CE724" s="393"/>
      <c r="CF724" s="393"/>
      <c r="CG724" s="393"/>
      <c r="CH724" s="393"/>
      <c r="CI724" s="393"/>
      <c r="CJ724" s="393"/>
      <c r="CK724" s="393"/>
      <c r="CL724" s="393"/>
      <c r="CM724" s="393"/>
      <c r="CN724" s="393"/>
      <c r="CO724" s="393"/>
      <c r="CP724" s="393"/>
      <c r="CQ724" s="393"/>
      <c r="CR724" s="393"/>
      <c r="CS724" s="393"/>
      <c r="CT724" s="393"/>
      <c r="CU724" s="393"/>
      <c r="CV724" s="393"/>
      <c r="CW724" s="393"/>
      <c r="CX724" s="393"/>
      <c r="CY724" s="393"/>
      <c r="CZ724" s="393"/>
    </row>
    <row r="725" ht="25.15" customHeight="true" x14ac:dyDescent="0.2">
      <c r="C725" s="671"/>
      <c r="D725" s="671"/>
      <c r="E725" s="671"/>
      <c r="F725" s="671"/>
      <c r="G725" s="671"/>
      <c r="H725" s="671"/>
      <c r="I725" s="671"/>
      <c r="J725" s="671"/>
      <c r="K725" s="671"/>
      <c r="L725" s="671"/>
      <c r="M725" s="671"/>
      <c r="N725" s="671"/>
      <c r="O725" s="671"/>
      <c r="P725" s="671"/>
      <c r="Q725" s="671"/>
      <c r="BA725" s="393"/>
      <c r="BB725" s="470"/>
      <c r="BC725" s="393"/>
      <c r="BD725" s="393"/>
      <c r="BE725" s="393"/>
      <c r="BF725" s="393"/>
      <c r="BG725" s="393"/>
      <c r="BH725" s="393"/>
      <c r="BI725" s="393"/>
      <c r="BJ725" s="393"/>
      <c r="BK725" s="393"/>
      <c r="BL725" s="393"/>
      <c r="BM725" s="393"/>
      <c r="BN725" s="393"/>
      <c r="BO725" s="393"/>
      <c r="BP725" s="393"/>
      <c r="BQ725" s="393"/>
      <c r="BR725" s="393"/>
      <c r="BS725" s="393"/>
      <c r="BT725" s="393"/>
      <c r="BU725" s="393"/>
      <c r="BV725" s="393"/>
      <c r="BW725" s="393"/>
      <c r="BX725" s="393"/>
      <c r="BY725" s="393"/>
      <c r="BZ725" s="393"/>
      <c r="CA725" s="393"/>
      <c r="CB725" s="393"/>
      <c r="CC725" s="393"/>
      <c r="CD725" s="393"/>
      <c r="CE725" s="393"/>
      <c r="CF725" s="393"/>
      <c r="CG725" s="393"/>
      <c r="CH725" s="393"/>
      <c r="CI725" s="393"/>
      <c r="CJ725" s="393"/>
      <c r="CK725" s="393"/>
      <c r="CL725" s="393"/>
      <c r="CM725" s="393"/>
      <c r="CN725" s="393"/>
      <c r="CO725" s="393"/>
      <c r="CP725" s="393"/>
      <c r="CQ725" s="393"/>
      <c r="CR725" s="393"/>
      <c r="CS725" s="393"/>
      <c r="CT725" s="393"/>
      <c r="CU725" s="393"/>
      <c r="CV725" s="393"/>
      <c r="CW725" s="393"/>
      <c r="CX725" s="393"/>
      <c r="CY725" s="393"/>
      <c r="CZ725" s="393"/>
    </row>
    <row r="726" ht="25.15" customHeight="true" x14ac:dyDescent="0.2">
      <c r="C726" s="671"/>
      <c r="D726" s="671"/>
      <c r="E726" s="671"/>
      <c r="F726" s="671"/>
      <c r="G726" s="671"/>
      <c r="H726" s="671"/>
      <c r="I726" s="671"/>
      <c r="J726" s="671"/>
      <c r="K726" s="671"/>
      <c r="L726" s="671"/>
      <c r="M726" s="671"/>
      <c r="N726" s="671"/>
      <c r="O726" s="671"/>
      <c r="P726" s="671"/>
      <c r="Q726" s="671"/>
      <c r="BA726" s="393"/>
      <c r="BB726" s="470"/>
      <c r="BC726" s="393"/>
      <c r="BD726" s="393"/>
      <c r="BE726" s="393"/>
      <c r="BF726" s="393"/>
      <c r="BG726" s="393"/>
      <c r="BH726" s="393"/>
      <c r="BI726" s="393"/>
      <c r="BJ726" s="393"/>
      <c r="BK726" s="393"/>
      <c r="BL726" s="393"/>
      <c r="BM726" s="393"/>
      <c r="BN726" s="393"/>
      <c r="BO726" s="393"/>
      <c r="BP726" s="393"/>
      <c r="BQ726" s="393"/>
      <c r="BR726" s="393"/>
      <c r="BS726" s="393"/>
      <c r="BT726" s="393"/>
      <c r="BU726" s="393"/>
      <c r="BV726" s="393"/>
      <c r="BW726" s="393"/>
      <c r="BX726" s="393"/>
      <c r="BY726" s="393"/>
      <c r="BZ726" s="393"/>
      <c r="CA726" s="393"/>
      <c r="CB726" s="393"/>
      <c r="CC726" s="393"/>
      <c r="CD726" s="393"/>
      <c r="CE726" s="393"/>
      <c r="CF726" s="393"/>
      <c r="CG726" s="393"/>
      <c r="CH726" s="393"/>
      <c r="CI726" s="393"/>
      <c r="CJ726" s="393"/>
      <c r="CK726" s="393"/>
      <c r="CL726" s="393"/>
      <c r="CM726" s="393"/>
      <c r="CN726" s="393"/>
      <c r="CO726" s="393"/>
      <c r="CP726" s="393"/>
      <c r="CQ726" s="393"/>
      <c r="CR726" s="393"/>
      <c r="CS726" s="393"/>
      <c r="CT726" s="393"/>
      <c r="CU726" s="393"/>
      <c r="CV726" s="393"/>
      <c r="CW726" s="393"/>
      <c r="CX726" s="393"/>
      <c r="CY726" s="393"/>
      <c r="CZ726" s="393"/>
    </row>
    <row r="727" ht="25.15" customHeight="true" x14ac:dyDescent="0.2">
      <c r="C727" s="671"/>
      <c r="D727" s="671"/>
      <c r="E727" s="671"/>
      <c r="F727" s="671"/>
      <c r="G727" s="671"/>
      <c r="H727" s="671"/>
      <c r="I727" s="671"/>
      <c r="J727" s="671"/>
      <c r="K727" s="671"/>
      <c r="L727" s="671"/>
      <c r="M727" s="671"/>
      <c r="N727" s="671"/>
      <c r="O727" s="671"/>
      <c r="P727" s="671"/>
      <c r="Q727" s="671"/>
      <c r="BA727" s="393"/>
      <c r="BB727" s="470"/>
      <c r="BC727" s="393"/>
      <c r="BD727" s="393"/>
      <c r="BE727" s="393"/>
      <c r="BF727" s="393"/>
      <c r="BG727" s="393"/>
      <c r="BH727" s="393"/>
      <c r="BI727" s="393"/>
      <c r="BJ727" s="393"/>
      <c r="BK727" s="393"/>
      <c r="BL727" s="393"/>
      <c r="BM727" s="393"/>
      <c r="BN727" s="393"/>
      <c r="BO727" s="393"/>
      <c r="BP727" s="393"/>
      <c r="BQ727" s="393"/>
      <c r="BR727" s="393"/>
      <c r="BS727" s="393"/>
      <c r="BT727" s="393"/>
      <c r="BU727" s="393"/>
      <c r="BV727" s="393"/>
      <c r="BW727" s="393"/>
      <c r="BX727" s="393"/>
      <c r="BY727" s="393"/>
      <c r="BZ727" s="393"/>
      <c r="CA727" s="393"/>
      <c r="CB727" s="393"/>
      <c r="CC727" s="393"/>
      <c r="CD727" s="393"/>
      <c r="CE727" s="393"/>
      <c r="CF727" s="393"/>
      <c r="CG727" s="393"/>
      <c r="CH727" s="393"/>
      <c r="CI727" s="393"/>
      <c r="CJ727" s="393"/>
      <c r="CK727" s="393"/>
      <c r="CL727" s="393"/>
      <c r="CM727" s="393"/>
      <c r="CN727" s="393"/>
      <c r="CO727" s="393"/>
      <c r="CP727" s="393"/>
      <c r="CQ727" s="393"/>
      <c r="CR727" s="393"/>
      <c r="CS727" s="393"/>
      <c r="CT727" s="393"/>
      <c r="CU727" s="393"/>
      <c r="CV727" s="393"/>
      <c r="CW727" s="393"/>
      <c r="CX727" s="393"/>
      <c r="CY727" s="393"/>
      <c r="CZ727" s="393"/>
    </row>
    <row r="728" ht="25.15" customHeight="true" x14ac:dyDescent="0.2">
      <c r="C728" s="671"/>
      <c r="D728" s="671"/>
      <c r="E728" s="671"/>
      <c r="F728" s="671"/>
      <c r="G728" s="671"/>
      <c r="H728" s="671"/>
      <c r="I728" s="671"/>
      <c r="J728" s="671"/>
      <c r="K728" s="671"/>
      <c r="L728" s="671"/>
      <c r="M728" s="671"/>
      <c r="N728" s="671"/>
      <c r="O728" s="671"/>
      <c r="P728" s="671"/>
      <c r="Q728" s="671"/>
      <c r="BA728" s="393"/>
      <c r="BB728" s="470"/>
      <c r="BC728" s="393"/>
      <c r="BD728" s="393"/>
      <c r="BE728" s="393"/>
      <c r="BF728" s="393"/>
      <c r="BG728" s="393"/>
      <c r="BH728" s="393"/>
      <c r="BI728" s="393"/>
      <c r="BJ728" s="393"/>
      <c r="BK728" s="393"/>
      <c r="BL728" s="393"/>
      <c r="BM728" s="393"/>
      <c r="BN728" s="393"/>
      <c r="BO728" s="393"/>
      <c r="BP728" s="393"/>
      <c r="BQ728" s="393"/>
      <c r="BR728" s="393"/>
      <c r="BS728" s="393"/>
      <c r="BT728" s="393"/>
      <c r="BU728" s="393"/>
      <c r="BV728" s="393"/>
      <c r="BW728" s="393"/>
      <c r="BX728" s="393"/>
      <c r="BY728" s="393"/>
      <c r="BZ728" s="393"/>
      <c r="CA728" s="393"/>
      <c r="CB728" s="393"/>
      <c r="CC728" s="393"/>
      <c r="CD728" s="393"/>
      <c r="CE728" s="393"/>
      <c r="CF728" s="393"/>
      <c r="CG728" s="393"/>
      <c r="CH728" s="393"/>
      <c r="CI728" s="393"/>
      <c r="CJ728" s="393"/>
      <c r="CK728" s="393"/>
      <c r="CL728" s="393"/>
      <c r="CM728" s="393"/>
      <c r="CN728" s="393"/>
      <c r="CO728" s="393"/>
      <c r="CP728" s="393"/>
      <c r="CQ728" s="393"/>
      <c r="CR728" s="393"/>
      <c r="CS728" s="393"/>
      <c r="CT728" s="393"/>
      <c r="CU728" s="393"/>
      <c r="CV728" s="393"/>
      <c r="CW728" s="393"/>
      <c r="CX728" s="393"/>
      <c r="CY728" s="393"/>
      <c r="CZ728" s="393"/>
    </row>
    <row r="729" ht="25.15" customHeight="true" x14ac:dyDescent="0.2">
      <c r="C729" s="671"/>
      <c r="D729" s="671"/>
      <c r="E729" s="671"/>
      <c r="F729" s="671"/>
      <c r="G729" s="671"/>
      <c r="H729" s="671"/>
      <c r="I729" s="671"/>
      <c r="J729" s="671"/>
      <c r="K729" s="671"/>
      <c r="L729" s="671"/>
      <c r="M729" s="671"/>
      <c r="N729" s="671"/>
      <c r="O729" s="671"/>
      <c r="P729" s="671"/>
      <c r="Q729" s="671"/>
      <c r="BA729" s="393"/>
      <c r="BB729" s="470"/>
      <c r="BC729" s="393"/>
      <c r="BD729" s="393"/>
      <c r="BE729" s="393"/>
      <c r="BF729" s="393"/>
      <c r="BG729" s="393"/>
      <c r="BH729" s="393"/>
      <c r="BI729" s="393"/>
      <c r="BJ729" s="393"/>
      <c r="BK729" s="393"/>
      <c r="BL729" s="393"/>
      <c r="BM729" s="393"/>
      <c r="BN729" s="393"/>
      <c r="BO729" s="393"/>
      <c r="BP729" s="393"/>
      <c r="BQ729" s="393"/>
      <c r="BR729" s="393"/>
      <c r="BS729" s="393"/>
      <c r="BT729" s="393"/>
      <c r="BU729" s="393"/>
      <c r="BV729" s="393"/>
      <c r="BW729" s="393"/>
      <c r="BX729" s="393"/>
      <c r="BY729" s="393"/>
      <c r="BZ729" s="393"/>
      <c r="CA729" s="393"/>
      <c r="CB729" s="393"/>
      <c r="CC729" s="393"/>
      <c r="CD729" s="393"/>
      <c r="CE729" s="393"/>
      <c r="CF729" s="393"/>
      <c r="CG729" s="393"/>
      <c r="CH729" s="393"/>
      <c r="CI729" s="393"/>
      <c r="CJ729" s="393"/>
      <c r="CK729" s="393"/>
      <c r="CL729" s="393"/>
      <c r="CM729" s="393"/>
      <c r="CN729" s="393"/>
      <c r="CO729" s="393"/>
      <c r="CP729" s="393"/>
      <c r="CQ729" s="393"/>
      <c r="CR729" s="393"/>
      <c r="CS729" s="393"/>
      <c r="CT729" s="393"/>
      <c r="CU729" s="393"/>
      <c r="CV729" s="393"/>
      <c r="CW729" s="393"/>
      <c r="CX729" s="393"/>
      <c r="CY729" s="393"/>
      <c r="CZ729" s="393"/>
    </row>
    <row r="730" ht="25.15" customHeight="true" x14ac:dyDescent="0.2">
      <c r="C730" s="671"/>
      <c r="D730" s="671"/>
      <c r="E730" s="671"/>
      <c r="F730" s="671"/>
      <c r="G730" s="671"/>
      <c r="H730" s="671"/>
      <c r="I730" s="671"/>
      <c r="J730" s="671"/>
      <c r="K730" s="671"/>
      <c r="L730" s="671"/>
      <c r="M730" s="671"/>
      <c r="N730" s="671"/>
      <c r="O730" s="671"/>
      <c r="P730" s="671"/>
      <c r="Q730" s="671"/>
      <c r="BA730" s="393"/>
      <c r="BB730" s="470"/>
      <c r="BC730" s="393"/>
      <c r="BD730" s="393"/>
      <c r="BE730" s="393"/>
      <c r="BF730" s="393"/>
      <c r="BG730" s="393"/>
      <c r="BH730" s="393"/>
      <c r="BI730" s="393"/>
      <c r="BJ730" s="393"/>
      <c r="BK730" s="393"/>
      <c r="BL730" s="393"/>
      <c r="BM730" s="393"/>
      <c r="BN730" s="393"/>
      <c r="BO730" s="393"/>
      <c r="BP730" s="393"/>
      <c r="BQ730" s="393"/>
      <c r="BR730" s="393"/>
      <c r="BS730" s="393"/>
      <c r="BT730" s="393"/>
      <c r="BU730" s="393"/>
      <c r="BV730" s="393"/>
      <c r="BW730" s="393"/>
      <c r="BX730" s="393"/>
      <c r="BY730" s="393"/>
      <c r="BZ730" s="393"/>
      <c r="CA730" s="393"/>
      <c r="CB730" s="393"/>
      <c r="CC730" s="393"/>
      <c r="CD730" s="393"/>
      <c r="CE730" s="393"/>
      <c r="CF730" s="393"/>
      <c r="CG730" s="393"/>
      <c r="CH730" s="393"/>
      <c r="CI730" s="393"/>
      <c r="CJ730" s="393"/>
      <c r="CK730" s="393"/>
      <c r="CL730" s="393"/>
      <c r="CM730" s="393"/>
      <c r="CN730" s="393"/>
      <c r="CO730" s="393"/>
      <c r="CP730" s="393"/>
      <c r="CQ730" s="393"/>
      <c r="CR730" s="393"/>
      <c r="CS730" s="393"/>
      <c r="CT730" s="393"/>
      <c r="CU730" s="393"/>
      <c r="CV730" s="393"/>
      <c r="CW730" s="393"/>
      <c r="CX730" s="393"/>
      <c r="CY730" s="393"/>
      <c r="CZ730" s="393"/>
    </row>
    <row r="731" ht="25.15" customHeight="true" x14ac:dyDescent="0.2">
      <c r="C731" s="671"/>
      <c r="D731" s="671"/>
      <c r="E731" s="671"/>
      <c r="F731" s="671"/>
      <c r="G731" s="671"/>
      <c r="H731" s="671"/>
      <c r="I731" s="671"/>
      <c r="J731" s="671"/>
      <c r="K731" s="671"/>
      <c r="L731" s="671"/>
      <c r="M731" s="671"/>
      <c r="N731" s="671"/>
      <c r="O731" s="671"/>
      <c r="P731" s="671"/>
      <c r="Q731" s="671"/>
      <c r="BA731" s="393"/>
      <c r="BB731" s="470"/>
      <c r="BC731" s="393"/>
      <c r="BD731" s="393"/>
      <c r="BE731" s="393"/>
      <c r="BF731" s="393"/>
      <c r="BG731" s="393"/>
      <c r="BH731" s="393"/>
      <c r="BI731" s="393"/>
      <c r="BJ731" s="393"/>
      <c r="BK731" s="393"/>
      <c r="BL731" s="393"/>
      <c r="BM731" s="393"/>
      <c r="BN731" s="393"/>
      <c r="BO731" s="393"/>
      <c r="BP731" s="393"/>
      <c r="BQ731" s="393"/>
      <c r="BR731" s="393"/>
      <c r="BS731" s="393"/>
      <c r="BT731" s="393"/>
      <c r="BU731" s="393"/>
      <c r="BV731" s="393"/>
      <c r="BW731" s="393"/>
      <c r="BX731" s="393"/>
      <c r="BY731" s="393"/>
      <c r="BZ731" s="393"/>
      <c r="CA731" s="393"/>
      <c r="CB731" s="393"/>
      <c r="CC731" s="393"/>
      <c r="CD731" s="393"/>
      <c r="CE731" s="393"/>
      <c r="CF731" s="393"/>
      <c r="CG731" s="393"/>
      <c r="CH731" s="393"/>
      <c r="CI731" s="393"/>
      <c r="CJ731" s="393"/>
      <c r="CK731" s="393"/>
      <c r="CL731" s="393"/>
      <c r="CM731" s="393"/>
      <c r="CN731" s="393"/>
      <c r="CO731" s="393"/>
      <c r="CP731" s="393"/>
      <c r="CQ731" s="393"/>
      <c r="CR731" s="393"/>
      <c r="CS731" s="393"/>
      <c r="CT731" s="393"/>
      <c r="CU731" s="393"/>
      <c r="CV731" s="393"/>
      <c r="CW731" s="393"/>
      <c r="CX731" s="393"/>
      <c r="CY731" s="393"/>
      <c r="CZ731" s="393"/>
    </row>
    <row r="732" ht="25.15" customHeight="true" x14ac:dyDescent="0.2">
      <c r="C732" s="671"/>
      <c r="D732" s="671"/>
      <c r="E732" s="671"/>
      <c r="F732" s="671"/>
      <c r="G732" s="671"/>
      <c r="H732" s="671"/>
      <c r="I732" s="671"/>
      <c r="J732" s="671"/>
      <c r="K732" s="671"/>
      <c r="L732" s="671"/>
      <c r="M732" s="671"/>
      <c r="N732" s="671"/>
      <c r="O732" s="671"/>
      <c r="P732" s="671"/>
      <c r="Q732" s="671"/>
      <c r="BA732" s="393"/>
      <c r="BB732" s="470"/>
      <c r="BC732" s="393"/>
      <c r="BD732" s="393"/>
      <c r="BE732" s="393"/>
      <c r="BF732" s="393"/>
      <c r="BG732" s="393"/>
      <c r="BH732" s="393"/>
      <c r="BI732" s="393"/>
      <c r="BJ732" s="393"/>
      <c r="BK732" s="393"/>
      <c r="BL732" s="393"/>
      <c r="BM732" s="393"/>
      <c r="BN732" s="393"/>
      <c r="BO732" s="393"/>
      <c r="BP732" s="393"/>
      <c r="BQ732" s="393"/>
      <c r="BR732" s="393"/>
      <c r="BS732" s="393"/>
      <c r="BT732" s="393"/>
      <c r="BU732" s="393"/>
      <c r="BV732" s="393"/>
      <c r="BW732" s="393"/>
      <c r="BX732" s="393"/>
      <c r="BY732" s="393"/>
      <c r="BZ732" s="393"/>
      <c r="CA732" s="393"/>
      <c r="CB732" s="393"/>
      <c r="CC732" s="393"/>
      <c r="CD732" s="393"/>
      <c r="CE732" s="393"/>
      <c r="CF732" s="393"/>
      <c r="CG732" s="393"/>
      <c r="CH732" s="393"/>
      <c r="CI732" s="393"/>
      <c r="CJ732" s="393"/>
      <c r="CK732" s="393"/>
      <c r="CL732" s="393"/>
      <c r="CM732" s="393"/>
      <c r="CN732" s="393"/>
      <c r="CO732" s="393"/>
      <c r="CP732" s="393"/>
      <c r="CQ732" s="393"/>
      <c r="CR732" s="393"/>
      <c r="CS732" s="393"/>
      <c r="CT732" s="393"/>
      <c r="CU732" s="393"/>
      <c r="CV732" s="393"/>
      <c r="CW732" s="393"/>
      <c r="CX732" s="393"/>
      <c r="CY732" s="393"/>
      <c r="CZ732" s="393"/>
    </row>
    <row r="733" ht="25.15" customHeight="true" x14ac:dyDescent="0.2">
      <c r="C733" s="671"/>
      <c r="D733" s="671"/>
      <c r="E733" s="671"/>
      <c r="F733" s="671"/>
      <c r="G733" s="671"/>
      <c r="H733" s="671"/>
      <c r="I733" s="671"/>
      <c r="J733" s="671"/>
      <c r="K733" s="671"/>
      <c r="L733" s="671"/>
      <c r="M733" s="671"/>
      <c r="N733" s="671"/>
      <c r="O733" s="671"/>
      <c r="P733" s="671"/>
      <c r="Q733" s="671"/>
      <c r="BA733" s="393"/>
      <c r="BB733" s="470"/>
      <c r="BC733" s="393"/>
      <c r="BD733" s="393"/>
      <c r="BE733" s="393"/>
      <c r="BF733" s="393"/>
      <c r="BG733" s="393"/>
      <c r="BH733" s="393"/>
      <c r="BI733" s="393"/>
      <c r="BJ733" s="393"/>
      <c r="BK733" s="393"/>
      <c r="BL733" s="393"/>
      <c r="BM733" s="393"/>
      <c r="BN733" s="393"/>
      <c r="BO733" s="393"/>
      <c r="BP733" s="393"/>
      <c r="BQ733" s="393"/>
      <c r="BR733" s="393"/>
      <c r="BS733" s="393"/>
      <c r="BT733" s="393"/>
      <c r="BU733" s="393"/>
      <c r="BV733" s="393"/>
      <c r="BW733" s="393"/>
      <c r="BX733" s="393"/>
      <c r="BY733" s="393"/>
      <c r="BZ733" s="393"/>
      <c r="CA733" s="393"/>
      <c r="CB733" s="393"/>
      <c r="CC733" s="393"/>
      <c r="CD733" s="393"/>
      <c r="CE733" s="393"/>
      <c r="CF733" s="393"/>
      <c r="CG733" s="393"/>
      <c r="CH733" s="393"/>
      <c r="CI733" s="393"/>
      <c r="CJ733" s="393"/>
      <c r="CK733" s="393"/>
      <c r="CL733" s="393"/>
      <c r="CM733" s="393"/>
      <c r="CN733" s="393"/>
      <c r="CO733" s="393"/>
      <c r="CP733" s="393"/>
      <c r="CQ733" s="393"/>
      <c r="CR733" s="393"/>
      <c r="CS733" s="393"/>
      <c r="CT733" s="393"/>
      <c r="CU733" s="393"/>
      <c r="CV733" s="393"/>
      <c r="CW733" s="393"/>
      <c r="CX733" s="393"/>
      <c r="CY733" s="393"/>
      <c r="CZ733" s="393"/>
    </row>
    <row r="734" ht="25.15" customHeight="true" x14ac:dyDescent="0.2">
      <c r="C734" s="671"/>
      <c r="D734" s="671"/>
      <c r="E734" s="671"/>
      <c r="F734" s="671"/>
      <c r="G734" s="671"/>
      <c r="H734" s="671"/>
      <c r="I734" s="671"/>
      <c r="J734" s="671"/>
      <c r="K734" s="671"/>
      <c r="L734" s="671"/>
      <c r="M734" s="671"/>
      <c r="N734" s="671"/>
      <c r="O734" s="671"/>
      <c r="P734" s="671"/>
      <c r="Q734" s="671"/>
      <c r="BA734" s="393"/>
      <c r="BB734" s="470"/>
      <c r="BC734" s="393"/>
      <c r="BD734" s="393"/>
      <c r="BE734" s="393"/>
      <c r="BF734" s="393"/>
      <c r="BG734" s="393"/>
      <c r="BH734" s="393"/>
      <c r="BI734" s="393"/>
      <c r="BJ734" s="393"/>
      <c r="BK734" s="393"/>
      <c r="BL734" s="393"/>
      <c r="BM734" s="393"/>
      <c r="BN734" s="393"/>
      <c r="BO734" s="393"/>
      <c r="BP734" s="393"/>
      <c r="BQ734" s="393"/>
      <c r="BR734" s="393"/>
      <c r="BS734" s="393"/>
      <c r="BT734" s="393"/>
      <c r="BU734" s="393"/>
      <c r="BV734" s="393"/>
      <c r="BW734" s="393"/>
      <c r="BX734" s="393"/>
      <c r="BY734" s="393"/>
      <c r="BZ734" s="393"/>
      <c r="CA734" s="393"/>
      <c r="CB734" s="393"/>
      <c r="CC734" s="393"/>
      <c r="CD734" s="393"/>
      <c r="CE734" s="393"/>
      <c r="CF734" s="393"/>
      <c r="CG734" s="393"/>
      <c r="CH734" s="393"/>
      <c r="CI734" s="393"/>
      <c r="CJ734" s="393"/>
      <c r="CK734" s="393"/>
      <c r="CL734" s="393"/>
      <c r="CM734" s="393"/>
      <c r="CN734" s="393"/>
      <c r="CO734" s="393"/>
      <c r="CP734" s="393"/>
      <c r="CQ734" s="393"/>
      <c r="CR734" s="393"/>
      <c r="CS734" s="393"/>
      <c r="CT734" s="393"/>
      <c r="CU734" s="393"/>
      <c r="CV734" s="393"/>
      <c r="CW734" s="393"/>
      <c r="CX734" s="393"/>
      <c r="CY734" s="393"/>
      <c r="CZ734" s="393"/>
    </row>
    <row r="735" ht="25.15" customHeight="true" x14ac:dyDescent="0.2">
      <c r="C735" s="671"/>
      <c r="D735" s="671"/>
      <c r="E735" s="671"/>
      <c r="F735" s="671"/>
      <c r="G735" s="671"/>
      <c r="H735" s="671"/>
      <c r="I735" s="671"/>
      <c r="J735" s="671"/>
      <c r="K735" s="671"/>
      <c r="L735" s="671"/>
      <c r="M735" s="671"/>
      <c r="N735" s="671"/>
      <c r="O735" s="671"/>
      <c r="P735" s="671"/>
      <c r="Q735" s="671"/>
      <c r="BA735" s="393"/>
      <c r="BB735" s="470"/>
      <c r="BC735" s="393"/>
      <c r="BD735" s="393"/>
      <c r="BE735" s="393"/>
      <c r="BF735" s="393"/>
      <c r="BG735" s="393"/>
      <c r="BH735" s="393"/>
      <c r="BI735" s="393"/>
      <c r="BJ735" s="393"/>
      <c r="BK735" s="393"/>
      <c r="BL735" s="393"/>
      <c r="BM735" s="393"/>
      <c r="BN735" s="393"/>
      <c r="BO735" s="393"/>
      <c r="BP735" s="393"/>
      <c r="BQ735" s="393"/>
      <c r="BR735" s="393"/>
      <c r="BS735" s="393"/>
      <c r="BT735" s="393"/>
      <c r="BU735" s="393"/>
      <c r="BV735" s="393"/>
      <c r="BW735" s="393"/>
      <c r="BX735" s="393"/>
      <c r="BY735" s="393"/>
      <c r="BZ735" s="393"/>
      <c r="CA735" s="393"/>
      <c r="CB735" s="393"/>
      <c r="CC735" s="393"/>
      <c r="CD735" s="393"/>
      <c r="CE735" s="393"/>
      <c r="CF735" s="393"/>
      <c r="CG735" s="393"/>
      <c r="CH735" s="393"/>
      <c r="CI735" s="393"/>
      <c r="CJ735" s="393"/>
      <c r="CK735" s="393"/>
      <c r="CL735" s="393"/>
      <c r="CM735" s="393"/>
      <c r="CN735" s="393"/>
      <c r="CO735" s="393"/>
      <c r="CP735" s="393"/>
      <c r="CQ735" s="393"/>
      <c r="CR735" s="393"/>
      <c r="CS735" s="393"/>
      <c r="CT735" s="393"/>
      <c r="CU735" s="393"/>
      <c r="CV735" s="393"/>
      <c r="CW735" s="393"/>
      <c r="CX735" s="393"/>
      <c r="CY735" s="393"/>
      <c r="CZ735" s="393"/>
    </row>
    <row r="736" ht="25.15" customHeight="true" x14ac:dyDescent="0.2">
      <c r="C736" s="671"/>
      <c r="D736" s="671"/>
      <c r="E736" s="671"/>
      <c r="F736" s="671"/>
      <c r="G736" s="671"/>
      <c r="H736" s="671"/>
      <c r="I736" s="671"/>
      <c r="J736" s="671"/>
      <c r="K736" s="671"/>
      <c r="L736" s="671"/>
      <c r="M736" s="671"/>
      <c r="N736" s="671"/>
      <c r="O736" s="671"/>
      <c r="P736" s="671"/>
      <c r="Q736" s="671"/>
      <c r="BA736" s="393"/>
      <c r="BB736" s="470"/>
      <c r="BC736" s="393"/>
      <c r="BD736" s="393"/>
      <c r="BE736" s="393"/>
      <c r="BF736" s="393"/>
      <c r="BG736" s="393"/>
      <c r="BH736" s="393"/>
      <c r="BI736" s="393"/>
      <c r="BJ736" s="393"/>
      <c r="BK736" s="393"/>
      <c r="BL736" s="393"/>
      <c r="BM736" s="393"/>
      <c r="BN736" s="393"/>
      <c r="BO736" s="393"/>
      <c r="BP736" s="393"/>
      <c r="BQ736" s="393"/>
      <c r="BR736" s="393"/>
      <c r="BS736" s="393"/>
      <c r="BT736" s="393"/>
      <c r="BU736" s="393"/>
      <c r="BV736" s="393"/>
      <c r="BW736" s="393"/>
      <c r="BX736" s="393"/>
      <c r="BY736" s="393"/>
      <c r="BZ736" s="393"/>
      <c r="CA736" s="393"/>
      <c r="CB736" s="393"/>
      <c r="CC736" s="393"/>
      <c r="CD736" s="393"/>
      <c r="CE736" s="393"/>
      <c r="CF736" s="393"/>
      <c r="CG736" s="393"/>
      <c r="CH736" s="393"/>
      <c r="CI736" s="393"/>
      <c r="CJ736" s="393"/>
      <c r="CK736" s="393"/>
      <c r="CL736" s="393"/>
      <c r="CM736" s="393"/>
      <c r="CN736" s="393"/>
      <c r="CO736" s="393"/>
      <c r="CP736" s="393"/>
      <c r="CQ736" s="393"/>
      <c r="CR736" s="393"/>
      <c r="CS736" s="393"/>
      <c r="CT736" s="393"/>
      <c r="CU736" s="393"/>
      <c r="CV736" s="393"/>
      <c r="CW736" s="393"/>
      <c r="CX736" s="393"/>
      <c r="CY736" s="393"/>
      <c r="CZ736" s="393"/>
    </row>
    <row r="737" ht="25.15" customHeight="true" x14ac:dyDescent="0.2">
      <c r="C737" s="671"/>
      <c r="D737" s="671"/>
      <c r="E737" s="671"/>
      <c r="F737" s="671"/>
      <c r="G737" s="671"/>
      <c r="H737" s="671"/>
      <c r="I737" s="671"/>
      <c r="J737" s="671"/>
      <c r="K737" s="671"/>
      <c r="L737" s="671"/>
      <c r="M737" s="671"/>
      <c r="N737" s="671"/>
      <c r="O737" s="671"/>
      <c r="P737" s="671"/>
      <c r="Q737" s="671"/>
      <c r="BA737" s="393"/>
      <c r="BB737" s="470"/>
      <c r="BC737" s="393"/>
      <c r="BD737" s="393"/>
      <c r="BE737" s="393"/>
      <c r="BF737" s="393"/>
      <c r="BG737" s="393"/>
      <c r="BH737" s="393"/>
      <c r="BI737" s="393"/>
      <c r="BJ737" s="393"/>
      <c r="BK737" s="393"/>
      <c r="BL737" s="393"/>
      <c r="BM737" s="393"/>
      <c r="BN737" s="393"/>
      <c r="BO737" s="393"/>
      <c r="BP737" s="393"/>
      <c r="BQ737" s="393"/>
      <c r="BR737" s="393"/>
      <c r="BS737" s="393"/>
      <c r="BT737" s="393"/>
      <c r="BU737" s="393"/>
      <c r="BV737" s="393"/>
      <c r="BW737" s="393"/>
      <c r="BX737" s="393"/>
      <c r="BY737" s="393"/>
      <c r="BZ737" s="393"/>
      <c r="CA737" s="393"/>
      <c r="CB737" s="393"/>
      <c r="CC737" s="393"/>
      <c r="CD737" s="393"/>
      <c r="CE737" s="393"/>
      <c r="CF737" s="393"/>
      <c r="CG737" s="393"/>
      <c r="CH737" s="393"/>
      <c r="CI737" s="393"/>
      <c r="CJ737" s="393"/>
      <c r="CK737" s="393"/>
      <c r="CL737" s="393"/>
      <c r="CM737" s="393"/>
      <c r="CN737" s="393"/>
      <c r="CO737" s="393"/>
      <c r="CP737" s="393"/>
      <c r="CQ737" s="393"/>
      <c r="CR737" s="393"/>
      <c r="CS737" s="393"/>
      <c r="CT737" s="393"/>
      <c r="CU737" s="393"/>
      <c r="CV737" s="393"/>
      <c r="CW737" s="393"/>
      <c r="CX737" s="393"/>
      <c r="CY737" s="393"/>
      <c r="CZ737" s="393"/>
    </row>
    <row r="738" ht="25.15" customHeight="true" x14ac:dyDescent="0.2">
      <c r="C738" s="671"/>
      <c r="D738" s="671"/>
      <c r="E738" s="671"/>
      <c r="F738" s="671"/>
      <c r="G738" s="671"/>
      <c r="H738" s="671"/>
      <c r="I738" s="671"/>
      <c r="J738" s="671"/>
      <c r="K738" s="671"/>
      <c r="L738" s="671"/>
      <c r="M738" s="671"/>
      <c r="N738" s="671"/>
      <c r="O738" s="671"/>
      <c r="P738" s="671"/>
      <c r="Q738" s="671"/>
      <c r="BA738" s="393"/>
      <c r="BB738" s="470"/>
      <c r="BC738" s="393"/>
      <c r="BD738" s="393"/>
      <c r="BE738" s="393"/>
      <c r="BF738" s="393"/>
      <c r="BG738" s="393"/>
      <c r="BH738" s="393"/>
      <c r="BI738" s="393"/>
      <c r="BJ738" s="393"/>
      <c r="BK738" s="393"/>
      <c r="BL738" s="393"/>
      <c r="BM738" s="393"/>
      <c r="BN738" s="393"/>
      <c r="BO738" s="393"/>
      <c r="BP738" s="393"/>
      <c r="BQ738" s="393"/>
      <c r="BR738" s="393"/>
      <c r="BS738" s="393"/>
      <c r="BT738" s="393"/>
      <c r="BU738" s="393"/>
      <c r="BV738" s="393"/>
      <c r="BW738" s="393"/>
      <c r="BX738" s="393"/>
      <c r="BY738" s="393"/>
      <c r="BZ738" s="393"/>
      <c r="CA738" s="393"/>
      <c r="CB738" s="393"/>
      <c r="CC738" s="393"/>
      <c r="CD738" s="393"/>
      <c r="CE738" s="393"/>
      <c r="CF738" s="393"/>
      <c r="CG738" s="393"/>
      <c r="CH738" s="393"/>
      <c r="CI738" s="393"/>
      <c r="CJ738" s="393"/>
      <c r="CK738" s="393"/>
      <c r="CL738" s="393"/>
      <c r="CM738" s="393"/>
      <c r="CN738" s="393"/>
      <c r="CO738" s="393"/>
      <c r="CP738" s="393"/>
      <c r="CQ738" s="393"/>
      <c r="CR738" s="393"/>
      <c r="CS738" s="393"/>
      <c r="CT738" s="393"/>
      <c r="CU738" s="393"/>
      <c r="CV738" s="393"/>
      <c r="CW738" s="393"/>
      <c r="CX738" s="393"/>
      <c r="CY738" s="393"/>
      <c r="CZ738" s="393"/>
    </row>
    <row r="739" ht="25.15" customHeight="true" x14ac:dyDescent="0.2">
      <c r="C739" s="671"/>
      <c r="D739" s="671"/>
      <c r="E739" s="671"/>
      <c r="F739" s="671"/>
      <c r="G739" s="671"/>
      <c r="H739" s="671"/>
      <c r="I739" s="671"/>
      <c r="J739" s="671"/>
      <c r="K739" s="671"/>
      <c r="L739" s="671"/>
      <c r="M739" s="671"/>
      <c r="N739" s="671"/>
      <c r="O739" s="671"/>
      <c r="P739" s="671"/>
      <c r="Q739" s="671"/>
      <c r="BA739" s="393"/>
      <c r="BB739" s="470"/>
      <c r="BC739" s="393"/>
      <c r="BD739" s="393"/>
      <c r="BE739" s="393"/>
      <c r="BF739" s="393"/>
      <c r="BG739" s="393"/>
      <c r="BH739" s="393"/>
      <c r="BI739" s="393"/>
      <c r="BJ739" s="393"/>
      <c r="BK739" s="393"/>
      <c r="BL739" s="393"/>
      <c r="BM739" s="393"/>
      <c r="BN739" s="393"/>
      <c r="BO739" s="393"/>
      <c r="BP739" s="393"/>
      <c r="BQ739" s="393"/>
      <c r="BR739" s="393"/>
      <c r="BS739" s="393"/>
      <c r="BT739" s="393"/>
      <c r="BU739" s="393"/>
      <c r="BV739" s="393"/>
      <c r="BW739" s="393"/>
      <c r="BX739" s="393"/>
      <c r="BY739" s="393"/>
      <c r="BZ739" s="393"/>
      <c r="CA739" s="393"/>
      <c r="CB739" s="393"/>
      <c r="CC739" s="393"/>
      <c r="CD739" s="393"/>
      <c r="CE739" s="393"/>
      <c r="CF739" s="393"/>
      <c r="CG739" s="393"/>
      <c r="CH739" s="393"/>
      <c r="CI739" s="393"/>
      <c r="CJ739" s="393"/>
      <c r="CK739" s="393"/>
      <c r="CL739" s="393"/>
      <c r="CM739" s="393"/>
      <c r="CN739" s="393"/>
      <c r="CO739" s="393"/>
      <c r="CP739" s="393"/>
      <c r="CQ739" s="393"/>
      <c r="CR739" s="393"/>
      <c r="CS739" s="393"/>
      <c r="CT739" s="393"/>
      <c r="CU739" s="393"/>
      <c r="CV739" s="393"/>
      <c r="CW739" s="393"/>
      <c r="CX739" s="393"/>
      <c r="CY739" s="393"/>
      <c r="CZ739" s="393"/>
    </row>
    <row r="740" ht="25.15" customHeight="true" x14ac:dyDescent="0.2">
      <c r="C740" s="671"/>
      <c r="D740" s="671"/>
      <c r="E740" s="671"/>
      <c r="F740" s="671"/>
      <c r="G740" s="671"/>
      <c r="H740" s="671"/>
      <c r="I740" s="671"/>
      <c r="J740" s="671"/>
      <c r="K740" s="671"/>
      <c r="L740" s="671"/>
      <c r="M740" s="671"/>
      <c r="N740" s="671"/>
      <c r="O740" s="671"/>
      <c r="P740" s="671"/>
      <c r="Q740" s="671"/>
      <c r="BA740" s="393"/>
      <c r="BB740" s="470"/>
      <c r="BC740" s="393"/>
      <c r="BD740" s="393"/>
      <c r="BE740" s="393"/>
      <c r="BF740" s="393"/>
      <c r="BG740" s="393"/>
      <c r="BH740" s="393"/>
      <c r="BI740" s="393"/>
      <c r="BJ740" s="393"/>
      <c r="BK740" s="393"/>
      <c r="BL740" s="393"/>
      <c r="BM740" s="393"/>
      <c r="BN740" s="393"/>
      <c r="BO740" s="393"/>
      <c r="BP740" s="393"/>
      <c r="BQ740" s="393"/>
      <c r="BR740" s="393"/>
      <c r="BS740" s="393"/>
      <c r="BT740" s="393"/>
      <c r="BU740" s="393"/>
      <c r="BV740" s="393"/>
      <c r="BW740" s="393"/>
      <c r="BX740" s="393"/>
      <c r="BY740" s="393"/>
      <c r="BZ740" s="393"/>
      <c r="CA740" s="393"/>
      <c r="CB740" s="393"/>
      <c r="CC740" s="393"/>
      <c r="CD740" s="393"/>
      <c r="CE740" s="393"/>
      <c r="CF740" s="393"/>
      <c r="CG740" s="393"/>
      <c r="CH740" s="393"/>
      <c r="CI740" s="393"/>
      <c r="CJ740" s="393"/>
      <c r="CK740" s="393"/>
      <c r="CL740" s="393"/>
      <c r="CM740" s="393"/>
      <c r="CN740" s="393"/>
      <c r="CO740" s="393"/>
      <c r="CP740" s="393"/>
      <c r="CQ740" s="393"/>
      <c r="CR740" s="393"/>
      <c r="CS740" s="393"/>
      <c r="CT740" s="393"/>
      <c r="CU740" s="393"/>
      <c r="CV740" s="393"/>
      <c r="CW740" s="393"/>
      <c r="CX740" s="393"/>
      <c r="CY740" s="393"/>
      <c r="CZ740" s="393"/>
    </row>
    <row r="741" ht="25.15" customHeight="true" x14ac:dyDescent="0.2">
      <c r="C741" s="671"/>
      <c r="D741" s="671"/>
      <c r="E741" s="671"/>
      <c r="F741" s="671"/>
      <c r="G741" s="671"/>
      <c r="H741" s="671"/>
      <c r="I741" s="671"/>
      <c r="J741" s="671"/>
      <c r="K741" s="671"/>
      <c r="L741" s="671"/>
      <c r="M741" s="671"/>
      <c r="N741" s="671"/>
      <c r="O741" s="671"/>
      <c r="P741" s="671"/>
      <c r="Q741" s="671"/>
      <c r="BA741" s="393"/>
      <c r="BB741" s="470"/>
      <c r="BC741" s="393"/>
      <c r="BD741" s="393"/>
      <c r="BE741" s="393"/>
      <c r="BF741" s="393"/>
      <c r="BG741" s="393"/>
      <c r="BH741" s="393"/>
      <c r="BI741" s="393"/>
      <c r="BJ741" s="393"/>
      <c r="BK741" s="393"/>
      <c r="BL741" s="393"/>
      <c r="BM741" s="393"/>
      <c r="BN741" s="393"/>
      <c r="BO741" s="393"/>
      <c r="BP741" s="393"/>
      <c r="BQ741" s="393"/>
      <c r="BR741" s="393"/>
      <c r="BS741" s="393"/>
      <c r="BT741" s="393"/>
      <c r="BU741" s="393"/>
      <c r="BV741" s="393"/>
      <c r="BW741" s="393"/>
      <c r="BX741" s="393"/>
      <c r="BY741" s="393"/>
      <c r="BZ741" s="393"/>
      <c r="CA741" s="393"/>
      <c r="CB741" s="393"/>
      <c r="CC741" s="393"/>
      <c r="CD741" s="393"/>
      <c r="CE741" s="393"/>
      <c r="CF741" s="393"/>
      <c r="CG741" s="393"/>
      <c r="CH741" s="393"/>
      <c r="CI741" s="393"/>
      <c r="CJ741" s="393"/>
      <c r="CK741" s="393"/>
      <c r="CL741" s="393"/>
      <c r="CM741" s="393"/>
      <c r="CN741" s="393"/>
      <c r="CO741" s="393"/>
      <c r="CP741" s="393"/>
      <c r="CQ741" s="393"/>
      <c r="CR741" s="393"/>
      <c r="CS741" s="393"/>
      <c r="CT741" s="393"/>
      <c r="CU741" s="393"/>
      <c r="CV741" s="393"/>
      <c r="CW741" s="393"/>
      <c r="CX741" s="393"/>
      <c r="CY741" s="393"/>
      <c r="CZ741" s="393"/>
    </row>
    <row r="742" ht="25.15" customHeight="true" x14ac:dyDescent="0.2">
      <c r="C742" s="671"/>
      <c r="D742" s="671"/>
      <c r="E742" s="671"/>
      <c r="F742" s="671"/>
      <c r="G742" s="671"/>
      <c r="H742" s="671"/>
      <c r="I742" s="671"/>
      <c r="J742" s="671"/>
      <c r="K742" s="671"/>
      <c r="L742" s="671"/>
      <c r="M742" s="671"/>
      <c r="N742" s="671"/>
      <c r="O742" s="671"/>
      <c r="P742" s="671"/>
      <c r="Q742" s="671"/>
      <c r="BA742" s="393"/>
      <c r="BB742" s="470"/>
      <c r="BC742" s="393"/>
      <c r="BD742" s="393"/>
      <c r="BE742" s="393"/>
      <c r="BF742" s="393"/>
      <c r="BG742" s="393"/>
      <c r="BH742" s="393"/>
      <c r="BI742" s="393"/>
      <c r="BJ742" s="393"/>
      <c r="BK742" s="393"/>
      <c r="BL742" s="393"/>
      <c r="BM742" s="393"/>
      <c r="BN742" s="393"/>
      <c r="BO742" s="393"/>
      <c r="BP742" s="393"/>
      <c r="BQ742" s="393"/>
      <c r="BR742" s="393"/>
      <c r="BS742" s="393"/>
      <c r="BT742" s="393"/>
      <c r="BU742" s="393"/>
      <c r="BV742" s="393"/>
      <c r="BW742" s="393"/>
      <c r="BX742" s="393"/>
      <c r="BY742" s="393"/>
      <c r="BZ742" s="393"/>
      <c r="CA742" s="393"/>
      <c r="CB742" s="393"/>
      <c r="CC742" s="393"/>
      <c r="CD742" s="393"/>
      <c r="CE742" s="393"/>
      <c r="CF742" s="393"/>
      <c r="CG742" s="393"/>
      <c r="CH742" s="393"/>
      <c r="CI742" s="393"/>
      <c r="CJ742" s="393"/>
      <c r="CK742" s="393"/>
      <c r="CL742" s="393"/>
      <c r="CM742" s="393"/>
      <c r="CN742" s="393"/>
      <c r="CO742" s="393"/>
      <c r="CP742" s="393"/>
      <c r="CQ742" s="393"/>
      <c r="CR742" s="393"/>
      <c r="CS742" s="393"/>
      <c r="CT742" s="393"/>
      <c r="CU742" s="393"/>
      <c r="CV742" s="393"/>
      <c r="CW742" s="393"/>
      <c r="CX742" s="393"/>
      <c r="CY742" s="393"/>
      <c r="CZ742" s="393"/>
    </row>
    <row r="743" ht="25.15" customHeight="true" x14ac:dyDescent="0.2">
      <c r="C743" s="671"/>
      <c r="D743" s="671"/>
      <c r="E743" s="671"/>
      <c r="F743" s="671"/>
      <c r="G743" s="671"/>
      <c r="H743" s="671"/>
      <c r="I743" s="671"/>
      <c r="J743" s="671"/>
      <c r="K743" s="671"/>
      <c r="L743" s="671"/>
      <c r="M743" s="671"/>
      <c r="N743" s="671"/>
      <c r="O743" s="671"/>
      <c r="P743" s="671"/>
      <c r="Q743" s="671"/>
      <c r="BA743" s="393"/>
      <c r="BB743" s="470"/>
      <c r="BC743" s="393"/>
      <c r="BD743" s="393"/>
      <c r="BE743" s="393"/>
      <c r="BF743" s="393"/>
      <c r="BG743" s="393"/>
      <c r="BH743" s="393"/>
      <c r="BI743" s="393"/>
      <c r="BJ743" s="393"/>
      <c r="BK743" s="393"/>
      <c r="BL743" s="393"/>
      <c r="BM743" s="393"/>
      <c r="BN743" s="393"/>
      <c r="BO743" s="393"/>
      <c r="BP743" s="393"/>
      <c r="BQ743" s="393"/>
      <c r="BR743" s="393"/>
      <c r="BS743" s="393"/>
      <c r="BT743" s="393"/>
      <c r="BU743" s="393"/>
      <c r="BV743" s="393"/>
      <c r="BW743" s="393"/>
      <c r="BX743" s="393"/>
      <c r="BY743" s="393"/>
      <c r="BZ743" s="393"/>
      <c r="CA743" s="393"/>
      <c r="CB743" s="393"/>
      <c r="CC743" s="393"/>
      <c r="CD743" s="393"/>
      <c r="CE743" s="393"/>
      <c r="CF743" s="393"/>
      <c r="CG743" s="393"/>
      <c r="CH743" s="393"/>
      <c r="CI743" s="393"/>
      <c r="CJ743" s="393"/>
      <c r="CK743" s="393"/>
      <c r="CL743" s="393"/>
      <c r="CM743" s="393"/>
      <c r="CN743" s="393"/>
      <c r="CO743" s="393"/>
      <c r="CP743" s="393"/>
      <c r="CQ743" s="393"/>
      <c r="CR743" s="393"/>
      <c r="CS743" s="393"/>
      <c r="CT743" s="393"/>
      <c r="CU743" s="393"/>
      <c r="CV743" s="393"/>
      <c r="CW743" s="393"/>
      <c r="CX743" s="393"/>
      <c r="CY743" s="393"/>
      <c r="CZ743" s="393"/>
    </row>
    <row r="744" ht="25.15" customHeight="true" x14ac:dyDescent="0.2">
      <c r="C744" s="671"/>
      <c r="D744" s="671"/>
      <c r="E744" s="671"/>
      <c r="F744" s="671"/>
      <c r="G744" s="671"/>
      <c r="H744" s="671"/>
      <c r="I744" s="671"/>
      <c r="J744" s="671"/>
      <c r="K744" s="671"/>
      <c r="L744" s="671"/>
      <c r="M744" s="671"/>
      <c r="N744" s="671"/>
      <c r="O744" s="671"/>
      <c r="P744" s="671"/>
      <c r="Q744" s="671"/>
      <c r="BA744" s="393"/>
      <c r="BB744" s="470"/>
      <c r="BC744" s="393"/>
      <c r="BD744" s="393"/>
      <c r="BE744" s="393"/>
      <c r="BF744" s="393"/>
      <c r="BG744" s="393"/>
      <c r="BH744" s="393"/>
      <c r="BI744" s="393"/>
      <c r="BJ744" s="393"/>
      <c r="BK744" s="393"/>
      <c r="BL744" s="393"/>
      <c r="BM744" s="393"/>
      <c r="BN744" s="393"/>
      <c r="BO744" s="393"/>
      <c r="BP744" s="393"/>
      <c r="BQ744" s="393"/>
      <c r="BR744" s="393"/>
      <c r="BS744" s="393"/>
      <c r="BT744" s="393"/>
      <c r="BU744" s="393"/>
      <c r="BV744" s="393"/>
      <c r="BW744" s="393"/>
      <c r="BX744" s="393"/>
      <c r="BY744" s="393"/>
      <c r="BZ744" s="393"/>
      <c r="CA744" s="393"/>
      <c r="CB744" s="393"/>
      <c r="CC744" s="393"/>
      <c r="CD744" s="393"/>
      <c r="CE744" s="393"/>
      <c r="CF744" s="393"/>
      <c r="CG744" s="393"/>
      <c r="CH744" s="393"/>
      <c r="CI744" s="393"/>
      <c r="CJ744" s="393"/>
      <c r="CK744" s="393"/>
      <c r="CL744" s="393"/>
      <c r="CM744" s="393"/>
      <c r="CN744" s="393"/>
      <c r="CO744" s="393"/>
      <c r="CP744" s="393"/>
      <c r="CQ744" s="393"/>
      <c r="CR744" s="393"/>
      <c r="CS744" s="393"/>
      <c r="CT744" s="393"/>
      <c r="CU744" s="393"/>
      <c r="CV744" s="393"/>
      <c r="CW744" s="393"/>
      <c r="CX744" s="393"/>
      <c r="CY744" s="393"/>
      <c r="CZ744" s="393"/>
    </row>
    <row r="745" ht="25.15" customHeight="true" x14ac:dyDescent="0.2">
      <c r="C745" s="671"/>
      <c r="D745" s="671"/>
      <c r="E745" s="671"/>
      <c r="F745" s="671"/>
      <c r="G745" s="671"/>
      <c r="H745" s="671"/>
      <c r="I745" s="671"/>
      <c r="J745" s="671"/>
      <c r="K745" s="671"/>
      <c r="L745" s="671"/>
      <c r="M745" s="671"/>
      <c r="N745" s="671"/>
      <c r="O745" s="671"/>
      <c r="P745" s="671"/>
      <c r="Q745" s="671"/>
      <c r="BA745" s="393"/>
      <c r="BB745" s="470"/>
      <c r="BC745" s="393"/>
      <c r="BD745" s="393"/>
      <c r="BE745" s="393"/>
      <c r="BF745" s="393"/>
      <c r="BG745" s="393"/>
      <c r="BH745" s="393"/>
      <c r="BI745" s="393"/>
      <c r="BJ745" s="393"/>
      <c r="BK745" s="393"/>
      <c r="BL745" s="393"/>
      <c r="BM745" s="393"/>
      <c r="BN745" s="393"/>
      <c r="BO745" s="393"/>
      <c r="BP745" s="393"/>
      <c r="BQ745" s="393"/>
      <c r="BR745" s="393"/>
      <c r="BS745" s="393"/>
      <c r="BT745" s="393"/>
      <c r="BU745" s="393"/>
      <c r="BV745" s="393"/>
      <c r="BW745" s="393"/>
      <c r="BX745" s="393"/>
      <c r="BY745" s="393"/>
      <c r="BZ745" s="393"/>
      <c r="CA745" s="393"/>
      <c r="CB745" s="393"/>
      <c r="CC745" s="393"/>
      <c r="CD745" s="393"/>
      <c r="CE745" s="393"/>
      <c r="CF745" s="393"/>
      <c r="CG745" s="393"/>
      <c r="CH745" s="393"/>
      <c r="CI745" s="393"/>
      <c r="CJ745" s="393"/>
      <c r="CK745" s="393"/>
      <c r="CL745" s="393"/>
      <c r="CM745" s="393"/>
      <c r="CN745" s="393"/>
      <c r="CO745" s="393"/>
      <c r="CP745" s="393"/>
      <c r="CQ745" s="393"/>
      <c r="CR745" s="393"/>
      <c r="CS745" s="393"/>
      <c r="CT745" s="393"/>
      <c r="CU745" s="393"/>
      <c r="CV745" s="393"/>
      <c r="CW745" s="393"/>
      <c r="CX745" s="393"/>
      <c r="CY745" s="393"/>
      <c r="CZ745" s="393"/>
    </row>
    <row r="746" ht="25.15" customHeight="true" x14ac:dyDescent="0.2">
      <c r="C746" s="671"/>
      <c r="D746" s="671"/>
      <c r="E746" s="671"/>
      <c r="F746" s="671"/>
      <c r="G746" s="671"/>
      <c r="H746" s="671"/>
      <c r="I746" s="671"/>
      <c r="J746" s="671"/>
      <c r="K746" s="671"/>
      <c r="L746" s="671"/>
      <c r="M746" s="671"/>
      <c r="N746" s="671"/>
      <c r="O746" s="671"/>
      <c r="P746" s="671"/>
      <c r="Q746" s="671"/>
      <c r="BA746" s="393"/>
      <c r="BB746" s="470"/>
      <c r="BC746" s="393"/>
      <c r="BD746" s="393"/>
      <c r="BE746" s="393"/>
      <c r="BF746" s="393"/>
      <c r="BG746" s="393"/>
      <c r="BH746" s="393"/>
      <c r="BI746" s="393"/>
      <c r="BJ746" s="393"/>
      <c r="BK746" s="393"/>
      <c r="BL746" s="393"/>
      <c r="BM746" s="393"/>
      <c r="BN746" s="393"/>
      <c r="BO746" s="393"/>
      <c r="BP746" s="393"/>
      <c r="BQ746" s="393"/>
      <c r="BR746" s="393"/>
      <c r="BS746" s="393"/>
      <c r="BT746" s="393"/>
      <c r="BU746" s="393"/>
      <c r="BV746" s="393"/>
      <c r="BW746" s="393"/>
      <c r="BX746" s="393"/>
      <c r="BY746" s="393"/>
      <c r="BZ746" s="393"/>
      <c r="CA746" s="393"/>
      <c r="CB746" s="393"/>
      <c r="CC746" s="393"/>
      <c r="CD746" s="393"/>
      <c r="CE746" s="393"/>
      <c r="CF746" s="393"/>
      <c r="CG746" s="393"/>
      <c r="CH746" s="393"/>
      <c r="CI746" s="393"/>
      <c r="CJ746" s="393"/>
      <c r="CK746" s="393"/>
      <c r="CL746" s="393"/>
      <c r="CM746" s="393"/>
      <c r="CN746" s="393"/>
      <c r="CO746" s="393"/>
      <c r="CP746" s="393"/>
      <c r="CQ746" s="393"/>
      <c r="CR746" s="393"/>
      <c r="CS746" s="393"/>
      <c r="CT746" s="393"/>
      <c r="CU746" s="393"/>
      <c r="CV746" s="393"/>
      <c r="CW746" s="393"/>
      <c r="CX746" s="393"/>
      <c r="CY746" s="393"/>
      <c r="CZ746" s="393"/>
    </row>
    <row r="747" ht="25.15" customHeight="true" x14ac:dyDescent="0.2">
      <c r="C747" s="671"/>
      <c r="D747" s="671"/>
      <c r="E747" s="671"/>
      <c r="F747" s="671"/>
      <c r="G747" s="671"/>
      <c r="H747" s="671"/>
      <c r="I747" s="671"/>
      <c r="J747" s="671"/>
      <c r="K747" s="671"/>
      <c r="L747" s="671"/>
      <c r="M747" s="671"/>
      <c r="N747" s="671"/>
      <c r="O747" s="671"/>
      <c r="P747" s="671"/>
      <c r="Q747" s="671"/>
      <c r="BA747" s="393"/>
      <c r="BB747" s="470"/>
      <c r="BC747" s="393"/>
      <c r="BD747" s="393"/>
      <c r="BE747" s="393"/>
      <c r="BF747" s="393"/>
      <c r="BG747" s="393"/>
      <c r="BH747" s="393"/>
      <c r="BI747" s="393"/>
      <c r="BJ747" s="393"/>
      <c r="BK747" s="393"/>
      <c r="BL747" s="393"/>
      <c r="BM747" s="393"/>
      <c r="BN747" s="393"/>
      <c r="BO747" s="393"/>
      <c r="BP747" s="393"/>
      <c r="BQ747" s="393"/>
      <c r="BR747" s="393"/>
      <c r="BS747" s="393"/>
      <c r="BT747" s="393"/>
      <c r="BU747" s="393"/>
      <c r="BV747" s="393"/>
      <c r="BW747" s="393"/>
      <c r="BX747" s="393"/>
      <c r="BY747" s="393"/>
      <c r="BZ747" s="393"/>
      <c r="CA747" s="393"/>
      <c r="CB747" s="393"/>
      <c r="CC747" s="393"/>
      <c r="CD747" s="393"/>
      <c r="CE747" s="393"/>
      <c r="CF747" s="393"/>
      <c r="CG747" s="393"/>
      <c r="CH747" s="393"/>
      <c r="CI747" s="393"/>
      <c r="CJ747" s="393"/>
      <c r="CK747" s="393"/>
      <c r="CL747" s="393"/>
      <c r="CM747" s="393"/>
      <c r="CN747" s="393"/>
      <c r="CO747" s="393"/>
      <c r="CP747" s="393"/>
      <c r="CQ747" s="393"/>
      <c r="CR747" s="393"/>
      <c r="CS747" s="393"/>
      <c r="CT747" s="393"/>
      <c r="CU747" s="393"/>
      <c r="CV747" s="393"/>
      <c r="CW747" s="393"/>
      <c r="CX747" s="393"/>
      <c r="CY747" s="393"/>
      <c r="CZ747" s="393"/>
    </row>
    <row r="748" ht="25.15" customHeight="true" x14ac:dyDescent="0.2">
      <c r="C748" s="671"/>
      <c r="D748" s="671"/>
      <c r="E748" s="671"/>
      <c r="F748" s="671"/>
      <c r="G748" s="671"/>
      <c r="H748" s="671"/>
      <c r="I748" s="671"/>
      <c r="J748" s="671"/>
      <c r="K748" s="671"/>
      <c r="L748" s="671"/>
      <c r="M748" s="671"/>
      <c r="N748" s="671"/>
      <c r="O748" s="671"/>
      <c r="P748" s="671"/>
      <c r="Q748" s="671"/>
      <c r="BA748" s="393"/>
      <c r="BB748" s="470"/>
      <c r="BC748" s="393"/>
      <c r="BD748" s="393"/>
      <c r="BE748" s="393"/>
      <c r="BF748" s="393"/>
      <c r="BG748" s="393"/>
      <c r="BH748" s="393"/>
      <c r="BI748" s="393"/>
      <c r="BJ748" s="393"/>
      <c r="BK748" s="393"/>
      <c r="BL748" s="393"/>
      <c r="BM748" s="393"/>
      <c r="BN748" s="393"/>
      <c r="BO748" s="393"/>
      <c r="BP748" s="393"/>
      <c r="BQ748" s="393"/>
      <c r="BR748" s="393"/>
      <c r="BS748" s="393"/>
      <c r="BT748" s="393"/>
      <c r="BU748" s="393"/>
      <c r="BV748" s="393"/>
      <c r="BW748" s="393"/>
      <c r="BX748" s="393"/>
      <c r="BY748" s="393"/>
      <c r="BZ748" s="393"/>
      <c r="CA748" s="393"/>
      <c r="CB748" s="393"/>
      <c r="CC748" s="393"/>
      <c r="CD748" s="393"/>
      <c r="CE748" s="393"/>
      <c r="CF748" s="393"/>
      <c r="CG748" s="393"/>
      <c r="CH748" s="393"/>
      <c r="CI748" s="393"/>
      <c r="CJ748" s="393"/>
      <c r="CK748" s="393"/>
      <c r="CL748" s="393"/>
      <c r="CM748" s="393"/>
      <c r="CN748" s="393"/>
      <c r="CO748" s="393"/>
      <c r="CP748" s="393"/>
      <c r="CQ748" s="393"/>
      <c r="CR748" s="393"/>
      <c r="CS748" s="393"/>
      <c r="CT748" s="393"/>
      <c r="CU748" s="393"/>
      <c r="CV748" s="393"/>
      <c r="CW748" s="393"/>
      <c r="CX748" s="393"/>
      <c r="CY748" s="393"/>
      <c r="CZ748" s="393"/>
    </row>
    <row r="749" ht="25.15" customHeight="true" x14ac:dyDescent="0.2">
      <c r="C749" s="671"/>
      <c r="D749" s="671"/>
      <c r="E749" s="671"/>
      <c r="F749" s="671"/>
      <c r="G749" s="671"/>
      <c r="H749" s="671"/>
      <c r="I749" s="671"/>
      <c r="J749" s="671"/>
      <c r="K749" s="671"/>
      <c r="L749" s="671"/>
      <c r="M749" s="671"/>
      <c r="N749" s="671"/>
      <c r="O749" s="671"/>
      <c r="P749" s="671"/>
      <c r="Q749" s="671"/>
      <c r="BA749" s="393"/>
      <c r="BB749" s="470"/>
      <c r="BC749" s="393"/>
      <c r="BD749" s="393"/>
      <c r="BE749" s="393"/>
      <c r="BF749" s="393"/>
      <c r="BG749" s="393"/>
      <c r="BH749" s="393"/>
      <c r="BI749" s="393"/>
      <c r="BJ749" s="393"/>
      <c r="BK749" s="393"/>
      <c r="BL749" s="393"/>
      <c r="BM749" s="393"/>
      <c r="BN749" s="393"/>
      <c r="BO749" s="393"/>
      <c r="BP749" s="393"/>
      <c r="BQ749" s="393"/>
      <c r="BR749" s="393"/>
      <c r="BS749" s="393"/>
      <c r="BT749" s="393"/>
      <c r="BU749" s="393"/>
      <c r="BV749" s="393"/>
      <c r="BW749" s="393"/>
      <c r="BX749" s="393"/>
      <c r="BY749" s="393"/>
      <c r="BZ749" s="393"/>
      <c r="CA749" s="393"/>
      <c r="CB749" s="393"/>
      <c r="CC749" s="393"/>
      <c r="CD749" s="393"/>
      <c r="CE749" s="393"/>
      <c r="CF749" s="393"/>
      <c r="CG749" s="393"/>
      <c r="CH749" s="393"/>
      <c r="CI749" s="393"/>
      <c r="CJ749" s="393"/>
      <c r="CK749" s="393"/>
      <c r="CL749" s="393"/>
      <c r="CM749" s="393"/>
      <c r="CN749" s="393"/>
      <c r="CO749" s="393"/>
      <c r="CP749" s="393"/>
      <c r="CQ749" s="393"/>
      <c r="CR749" s="393"/>
      <c r="CS749" s="393"/>
      <c r="CT749" s="393"/>
      <c r="CU749" s="393"/>
      <c r="CV749" s="393"/>
      <c r="CW749" s="393"/>
      <c r="CX749" s="393"/>
      <c r="CY749" s="393"/>
      <c r="CZ749" s="393"/>
    </row>
    <row r="750" ht="25.15" customHeight="true" x14ac:dyDescent="0.2">
      <c r="C750" s="671"/>
      <c r="D750" s="671"/>
      <c r="E750" s="671"/>
      <c r="F750" s="671"/>
      <c r="G750" s="671"/>
      <c r="H750" s="671"/>
      <c r="I750" s="671"/>
      <c r="J750" s="671"/>
      <c r="K750" s="671"/>
      <c r="L750" s="671"/>
      <c r="M750" s="671"/>
      <c r="N750" s="671"/>
      <c r="O750" s="671"/>
      <c r="P750" s="671"/>
      <c r="Q750" s="671"/>
      <c r="BA750" s="393"/>
      <c r="BB750" s="470"/>
      <c r="BC750" s="393"/>
      <c r="BD750" s="393"/>
      <c r="BE750" s="393"/>
      <c r="BF750" s="393"/>
      <c r="BG750" s="393"/>
      <c r="BH750" s="393"/>
      <c r="BI750" s="393"/>
      <c r="BJ750" s="393"/>
      <c r="BK750" s="393"/>
      <c r="BL750" s="393"/>
      <c r="BM750" s="393"/>
      <c r="BN750" s="393"/>
      <c r="BO750" s="393"/>
      <c r="BP750" s="393"/>
      <c r="BQ750" s="393"/>
      <c r="BR750" s="393"/>
      <c r="BS750" s="393"/>
      <c r="BT750" s="393"/>
      <c r="BU750" s="393"/>
      <c r="BV750" s="393"/>
      <c r="BW750" s="393"/>
      <c r="BX750" s="393"/>
      <c r="BY750" s="393"/>
      <c r="BZ750" s="393"/>
      <c r="CA750" s="393"/>
      <c r="CB750" s="393"/>
      <c r="CC750" s="393"/>
      <c r="CD750" s="393"/>
      <c r="CE750" s="393"/>
      <c r="CF750" s="393"/>
      <c r="CG750" s="393"/>
      <c r="CH750" s="393"/>
      <c r="CI750" s="393"/>
      <c r="CJ750" s="393"/>
      <c r="CK750" s="393"/>
      <c r="CL750" s="393"/>
      <c r="CM750" s="393"/>
      <c r="CN750" s="393"/>
      <c r="CO750" s="393"/>
      <c r="CP750" s="393"/>
      <c r="CQ750" s="393"/>
      <c r="CR750" s="393"/>
      <c r="CS750" s="393"/>
      <c r="CT750" s="393"/>
      <c r="CU750" s="393"/>
      <c r="CV750" s="393"/>
      <c r="CW750" s="393"/>
      <c r="CX750" s="393"/>
      <c r="CY750" s="393"/>
      <c r="CZ750" s="393"/>
    </row>
    <row r="751" ht="25.15" customHeight="true" x14ac:dyDescent="0.2">
      <c r="C751" s="671"/>
      <c r="D751" s="671"/>
      <c r="E751" s="671"/>
      <c r="F751" s="671"/>
      <c r="G751" s="671"/>
      <c r="H751" s="671"/>
      <c r="I751" s="671"/>
      <c r="J751" s="671"/>
      <c r="K751" s="671"/>
      <c r="L751" s="671"/>
      <c r="M751" s="671"/>
      <c r="N751" s="671"/>
      <c r="O751" s="671"/>
      <c r="P751" s="671"/>
      <c r="Q751" s="671"/>
      <c r="BA751" s="393"/>
      <c r="BB751" s="470"/>
      <c r="BC751" s="393"/>
      <c r="BD751" s="393"/>
      <c r="BE751" s="393"/>
      <c r="BF751" s="393"/>
      <c r="BG751" s="393"/>
      <c r="BH751" s="393"/>
      <c r="BI751" s="393"/>
      <c r="BJ751" s="393"/>
      <c r="BK751" s="393"/>
      <c r="BL751" s="393"/>
      <c r="BM751" s="393"/>
      <c r="BN751" s="393"/>
      <c r="BO751" s="393"/>
      <c r="BP751" s="393"/>
      <c r="BQ751" s="393"/>
      <c r="BR751" s="393"/>
      <c r="BS751" s="393"/>
      <c r="BT751" s="393"/>
      <c r="BU751" s="393"/>
      <c r="BV751" s="393"/>
      <c r="BW751" s="393"/>
      <c r="BX751" s="393"/>
      <c r="BY751" s="393"/>
      <c r="BZ751" s="393"/>
      <c r="CA751" s="393"/>
      <c r="CB751" s="393"/>
      <c r="CC751" s="393"/>
      <c r="CD751" s="393"/>
      <c r="CE751" s="393"/>
      <c r="CF751" s="393"/>
      <c r="CG751" s="393"/>
      <c r="CH751" s="393"/>
      <c r="CI751" s="393"/>
      <c r="CJ751" s="393"/>
      <c r="CK751" s="393"/>
      <c r="CL751" s="393"/>
      <c r="CM751" s="393"/>
      <c r="CN751" s="393"/>
      <c r="CO751" s="393"/>
      <c r="CP751" s="393"/>
      <c r="CQ751" s="393"/>
      <c r="CR751" s="393"/>
      <c r="CS751" s="393"/>
      <c r="CT751" s="393"/>
      <c r="CU751" s="393"/>
      <c r="CV751" s="393"/>
      <c r="CW751" s="393"/>
      <c r="CX751" s="393"/>
      <c r="CY751" s="393"/>
      <c r="CZ751" s="393"/>
    </row>
    <row r="752" ht="25.15" customHeight="true" x14ac:dyDescent="0.2">
      <c r="C752" s="671"/>
      <c r="D752" s="671"/>
      <c r="E752" s="671"/>
      <c r="F752" s="671"/>
      <c r="G752" s="671"/>
      <c r="H752" s="671"/>
      <c r="I752" s="671"/>
      <c r="J752" s="671"/>
      <c r="K752" s="671"/>
      <c r="L752" s="671"/>
      <c r="M752" s="671"/>
      <c r="N752" s="671"/>
      <c r="O752" s="671"/>
      <c r="P752" s="671"/>
      <c r="Q752" s="671"/>
      <c r="BA752" s="393"/>
      <c r="BB752" s="470"/>
      <c r="BC752" s="393"/>
      <c r="BD752" s="393"/>
      <c r="BE752" s="393"/>
      <c r="BF752" s="393"/>
      <c r="BG752" s="393"/>
      <c r="BH752" s="393"/>
      <c r="BI752" s="393"/>
      <c r="BJ752" s="393"/>
      <c r="BK752" s="393"/>
      <c r="BL752" s="393"/>
      <c r="BM752" s="393"/>
      <c r="BN752" s="393"/>
      <c r="BO752" s="393"/>
      <c r="BP752" s="393"/>
      <c r="BQ752" s="393"/>
      <c r="BR752" s="393"/>
      <c r="BS752" s="393"/>
      <c r="BT752" s="393"/>
      <c r="BU752" s="393"/>
      <c r="BV752" s="393"/>
      <c r="BW752" s="393"/>
      <c r="BX752" s="393"/>
      <c r="BY752" s="393"/>
      <c r="BZ752" s="393"/>
      <c r="CA752" s="393"/>
      <c r="CB752" s="393"/>
      <c r="CC752" s="393"/>
      <c r="CD752" s="393"/>
      <c r="CE752" s="393"/>
      <c r="CF752" s="393"/>
      <c r="CG752" s="393"/>
      <c r="CH752" s="393"/>
      <c r="CI752" s="393"/>
      <c r="CJ752" s="393"/>
      <c r="CK752" s="393"/>
      <c r="CL752" s="393"/>
      <c r="CM752" s="393"/>
      <c r="CN752" s="393"/>
      <c r="CO752" s="393"/>
      <c r="CP752" s="393"/>
      <c r="CQ752" s="393"/>
      <c r="CR752" s="393"/>
      <c r="CS752" s="393"/>
      <c r="CT752" s="393"/>
      <c r="CU752" s="393"/>
      <c r="CV752" s="393"/>
      <c r="CW752" s="393"/>
      <c r="CX752" s="393"/>
      <c r="CY752" s="393"/>
      <c r="CZ752" s="393"/>
    </row>
    <row r="753" ht="25.15" customHeight="true" x14ac:dyDescent="0.2">
      <c r="C753" s="671"/>
      <c r="D753" s="671"/>
      <c r="E753" s="671"/>
      <c r="F753" s="671"/>
      <c r="G753" s="671"/>
      <c r="H753" s="671"/>
      <c r="I753" s="671"/>
      <c r="J753" s="671"/>
      <c r="K753" s="671"/>
      <c r="L753" s="671"/>
      <c r="M753" s="671"/>
      <c r="N753" s="671"/>
      <c r="O753" s="671"/>
      <c r="P753" s="671"/>
      <c r="Q753" s="671"/>
      <c r="BA753" s="393"/>
      <c r="BB753" s="470"/>
      <c r="BC753" s="393"/>
      <c r="BD753" s="393"/>
      <c r="BE753" s="393"/>
      <c r="BF753" s="393"/>
      <c r="BG753" s="393"/>
      <c r="BH753" s="393"/>
      <c r="BI753" s="393"/>
      <c r="BJ753" s="393"/>
      <c r="BK753" s="393"/>
      <c r="BL753" s="393"/>
      <c r="BM753" s="393"/>
      <c r="BN753" s="393"/>
      <c r="BO753" s="393"/>
      <c r="BP753" s="393"/>
      <c r="BQ753" s="393"/>
      <c r="BR753" s="393"/>
      <c r="BS753" s="393"/>
      <c r="BT753" s="393"/>
      <c r="BU753" s="393"/>
      <c r="BV753" s="393"/>
      <c r="BW753" s="393"/>
      <c r="BX753" s="393"/>
      <c r="BY753" s="393"/>
      <c r="BZ753" s="393"/>
      <c r="CA753" s="393"/>
      <c r="CB753" s="393"/>
      <c r="CC753" s="393"/>
      <c r="CD753" s="393"/>
      <c r="CE753" s="393"/>
      <c r="CF753" s="393"/>
      <c r="CG753" s="393"/>
      <c r="CH753" s="393"/>
      <c r="CI753" s="393"/>
      <c r="CJ753" s="393"/>
      <c r="CK753" s="393"/>
      <c r="CL753" s="393"/>
      <c r="CM753" s="393"/>
      <c r="CN753" s="393"/>
      <c r="CO753" s="393"/>
      <c r="CP753" s="393"/>
      <c r="CQ753" s="393"/>
      <c r="CR753" s="393"/>
      <c r="CS753" s="393"/>
      <c r="CT753" s="393"/>
      <c r="CU753" s="393"/>
      <c r="CV753" s="393"/>
      <c r="CW753" s="393"/>
      <c r="CX753" s="393"/>
      <c r="CY753" s="393"/>
      <c r="CZ753" s="393"/>
    </row>
    <row r="754" ht="25.15" customHeight="true" x14ac:dyDescent="0.2">
      <c r="C754" s="671"/>
      <c r="D754" s="671"/>
      <c r="E754" s="671"/>
      <c r="F754" s="671"/>
      <c r="G754" s="671"/>
      <c r="H754" s="671"/>
      <c r="I754" s="671"/>
      <c r="J754" s="671"/>
      <c r="K754" s="671"/>
      <c r="L754" s="671"/>
      <c r="M754" s="671"/>
      <c r="N754" s="671"/>
      <c r="O754" s="671"/>
      <c r="P754" s="671"/>
      <c r="Q754" s="671"/>
      <c r="BA754" s="393"/>
      <c r="BB754" s="470"/>
      <c r="BC754" s="393"/>
      <c r="BD754" s="393"/>
      <c r="BE754" s="393"/>
      <c r="BF754" s="393"/>
      <c r="BG754" s="393"/>
      <c r="BH754" s="393"/>
      <c r="BI754" s="393"/>
      <c r="BJ754" s="393"/>
      <c r="BK754" s="393"/>
      <c r="BL754" s="393"/>
      <c r="BM754" s="393"/>
      <c r="BN754" s="393"/>
      <c r="BO754" s="393"/>
      <c r="BP754" s="393"/>
      <c r="BQ754" s="393"/>
      <c r="BR754" s="393"/>
      <c r="BS754" s="393"/>
      <c r="BT754" s="393"/>
      <c r="BU754" s="393"/>
      <c r="BV754" s="393"/>
      <c r="BW754" s="393"/>
      <c r="BX754" s="393"/>
      <c r="BY754" s="393"/>
      <c r="BZ754" s="393"/>
      <c r="CA754" s="393"/>
      <c r="CB754" s="393"/>
      <c r="CC754" s="393"/>
      <c r="CD754" s="393"/>
      <c r="CE754" s="393"/>
      <c r="CF754" s="393"/>
      <c r="CG754" s="393"/>
      <c r="CH754" s="393"/>
      <c r="CI754" s="393"/>
      <c r="CJ754" s="393"/>
      <c r="CK754" s="393"/>
      <c r="CL754" s="393"/>
      <c r="CM754" s="393"/>
      <c r="CN754" s="393"/>
      <c r="CO754" s="393"/>
      <c r="CP754" s="393"/>
      <c r="CQ754" s="393"/>
      <c r="CR754" s="393"/>
      <c r="CS754" s="393"/>
      <c r="CT754" s="393"/>
      <c r="CU754" s="393"/>
      <c r="CV754" s="393"/>
      <c r="CW754" s="393"/>
      <c r="CX754" s="393"/>
      <c r="CY754" s="393"/>
      <c r="CZ754" s="393"/>
    </row>
    <row r="755" ht="25.15" customHeight="true" x14ac:dyDescent="0.2">
      <c r="C755" s="671"/>
      <c r="D755" s="671"/>
      <c r="E755" s="671"/>
      <c r="F755" s="671"/>
      <c r="G755" s="671"/>
      <c r="H755" s="671"/>
      <c r="I755" s="671"/>
      <c r="J755" s="671"/>
      <c r="K755" s="671"/>
      <c r="L755" s="671"/>
      <c r="M755" s="671"/>
      <c r="N755" s="671"/>
      <c r="O755" s="671"/>
      <c r="P755" s="671"/>
      <c r="Q755" s="671"/>
      <c r="BA755" s="393"/>
      <c r="BB755" s="470"/>
      <c r="BC755" s="393"/>
      <c r="BD755" s="393"/>
      <c r="BE755" s="393"/>
      <c r="BF755" s="393"/>
      <c r="BG755" s="393"/>
      <c r="BH755" s="393"/>
      <c r="BI755" s="393"/>
      <c r="BJ755" s="393"/>
      <c r="BK755" s="393"/>
      <c r="BL755" s="393"/>
      <c r="BM755" s="393"/>
      <c r="BN755" s="393"/>
      <c r="BO755" s="393"/>
      <c r="BP755" s="393"/>
      <c r="BQ755" s="393"/>
      <c r="BR755" s="393"/>
      <c r="BS755" s="393"/>
      <c r="BT755" s="393"/>
      <c r="BU755" s="393"/>
      <c r="BV755" s="393"/>
      <c r="BW755" s="393"/>
      <c r="BX755" s="393"/>
      <c r="BY755" s="393"/>
      <c r="BZ755" s="393"/>
      <c r="CA755" s="393"/>
      <c r="CB755" s="393"/>
      <c r="CC755" s="393"/>
      <c r="CD755" s="393"/>
      <c r="CE755" s="393"/>
      <c r="CF755" s="393"/>
      <c r="CG755" s="393"/>
      <c r="CH755" s="393"/>
      <c r="CI755" s="393"/>
      <c r="CJ755" s="393"/>
      <c r="CK755" s="393"/>
      <c r="CL755" s="393"/>
      <c r="CM755" s="393"/>
      <c r="CN755" s="393"/>
      <c r="CO755" s="393"/>
      <c r="CP755" s="393"/>
      <c r="CQ755" s="393"/>
      <c r="CR755" s="393"/>
      <c r="CS755" s="393"/>
      <c r="CT755" s="393"/>
      <c r="CU755" s="393"/>
      <c r="CV755" s="393"/>
      <c r="CW755" s="393"/>
      <c r="CX755" s="393"/>
      <c r="CY755" s="393"/>
      <c r="CZ755" s="393"/>
    </row>
    <row r="756" ht="25.15" customHeight="true" x14ac:dyDescent="0.2">
      <c r="C756" s="671"/>
      <c r="D756" s="671"/>
      <c r="E756" s="671"/>
      <c r="F756" s="671"/>
      <c r="G756" s="671"/>
      <c r="H756" s="671"/>
      <c r="I756" s="671"/>
      <c r="J756" s="671"/>
      <c r="K756" s="671"/>
      <c r="L756" s="671"/>
      <c r="M756" s="671"/>
      <c r="N756" s="671"/>
      <c r="O756" s="671"/>
      <c r="P756" s="671"/>
      <c r="Q756" s="671"/>
      <c r="BA756" s="393"/>
      <c r="BB756" s="470"/>
      <c r="BC756" s="393"/>
      <c r="BD756" s="393"/>
      <c r="BE756" s="393"/>
      <c r="BF756" s="393"/>
      <c r="BG756" s="393"/>
      <c r="BH756" s="393"/>
      <c r="BI756" s="393"/>
      <c r="BJ756" s="393"/>
      <c r="BK756" s="393"/>
      <c r="BL756" s="393"/>
      <c r="BM756" s="393"/>
      <c r="BN756" s="393"/>
      <c r="BO756" s="393"/>
      <c r="BP756" s="393"/>
      <c r="BQ756" s="393"/>
      <c r="BR756" s="393"/>
      <c r="BS756" s="393"/>
      <c r="BT756" s="393"/>
      <c r="BU756" s="393"/>
      <c r="BV756" s="393"/>
      <c r="BW756" s="393"/>
      <c r="BX756" s="393"/>
      <c r="BY756" s="393"/>
      <c r="BZ756" s="393"/>
      <c r="CA756" s="393"/>
      <c r="CB756" s="393"/>
      <c r="CC756" s="393"/>
      <c r="CD756" s="393"/>
      <c r="CE756" s="393"/>
      <c r="CF756" s="393"/>
      <c r="CG756" s="393"/>
      <c r="CH756" s="393"/>
      <c r="CI756" s="393"/>
      <c r="CJ756" s="393"/>
      <c r="CK756" s="393"/>
      <c r="CL756" s="393"/>
      <c r="CM756" s="393"/>
      <c r="CN756" s="393"/>
      <c r="CO756" s="393"/>
      <c r="CP756" s="393"/>
      <c r="CQ756" s="393"/>
      <c r="CR756" s="393"/>
      <c r="CS756" s="393"/>
      <c r="CT756" s="393"/>
      <c r="CU756" s="393"/>
      <c r="CV756" s="393"/>
      <c r="CW756" s="393"/>
      <c r="CX756" s="393"/>
      <c r="CY756" s="393"/>
      <c r="CZ756" s="393"/>
    </row>
    <row r="757" ht="25.15" customHeight="true" x14ac:dyDescent="0.2">
      <c r="C757" s="671"/>
      <c r="D757" s="671"/>
      <c r="E757" s="671"/>
      <c r="F757" s="671"/>
      <c r="G757" s="671"/>
      <c r="H757" s="671"/>
      <c r="I757" s="671"/>
      <c r="J757" s="671"/>
      <c r="K757" s="671"/>
      <c r="L757" s="671"/>
      <c r="M757" s="671"/>
      <c r="N757" s="671"/>
      <c r="O757" s="671"/>
      <c r="P757" s="671"/>
      <c r="Q757" s="671"/>
      <c r="BA757" s="393"/>
      <c r="BB757" s="470"/>
      <c r="BC757" s="393"/>
      <c r="BD757" s="393"/>
      <c r="BE757" s="393"/>
      <c r="BF757" s="393"/>
      <c r="BG757" s="393"/>
      <c r="BH757" s="393"/>
      <c r="BI757" s="393"/>
      <c r="BJ757" s="393"/>
      <c r="BK757" s="393"/>
      <c r="BL757" s="393"/>
      <c r="BM757" s="393"/>
      <c r="BN757" s="393"/>
      <c r="BO757" s="393"/>
      <c r="BP757" s="393"/>
      <c r="BQ757" s="393"/>
      <c r="BR757" s="393"/>
      <c r="BS757" s="393"/>
      <c r="BT757" s="393"/>
      <c r="BU757" s="393"/>
      <c r="BV757" s="393"/>
      <c r="BW757" s="393"/>
      <c r="BX757" s="393"/>
      <c r="BY757" s="393"/>
      <c r="BZ757" s="393"/>
      <c r="CA757" s="393"/>
      <c r="CB757" s="393"/>
      <c r="CC757" s="393"/>
      <c r="CD757" s="393"/>
      <c r="CE757" s="393"/>
      <c r="CF757" s="393"/>
      <c r="CG757" s="393"/>
      <c r="CH757" s="393"/>
      <c r="CI757" s="393"/>
      <c r="CJ757" s="393"/>
      <c r="CK757" s="393"/>
      <c r="CL757" s="393"/>
      <c r="CM757" s="393"/>
      <c r="CN757" s="393"/>
      <c r="CO757" s="393"/>
      <c r="CP757" s="393"/>
      <c r="CQ757" s="393"/>
      <c r="CR757" s="393"/>
      <c r="CS757" s="393"/>
      <c r="CT757" s="393"/>
      <c r="CU757" s="393"/>
      <c r="CV757" s="393"/>
      <c r="CW757" s="393"/>
      <c r="CX757" s="393"/>
      <c r="CY757" s="393"/>
      <c r="CZ757" s="393"/>
    </row>
    <row r="758" ht="25.15" customHeight="true" x14ac:dyDescent="0.2">
      <c r="C758" s="671"/>
      <c r="D758" s="671"/>
      <c r="E758" s="671"/>
      <c r="F758" s="671"/>
      <c r="G758" s="671"/>
      <c r="H758" s="671"/>
      <c r="I758" s="671"/>
      <c r="J758" s="671"/>
      <c r="K758" s="671"/>
      <c r="L758" s="671"/>
      <c r="M758" s="671"/>
      <c r="N758" s="671"/>
      <c r="O758" s="671"/>
      <c r="P758" s="671"/>
      <c r="Q758" s="671"/>
      <c r="BA758" s="393"/>
      <c r="BB758" s="470"/>
      <c r="BC758" s="393"/>
      <c r="BD758" s="393"/>
      <c r="BE758" s="393"/>
      <c r="BF758" s="393"/>
      <c r="BG758" s="393"/>
      <c r="BH758" s="393"/>
      <c r="BI758" s="393"/>
      <c r="BJ758" s="393"/>
      <c r="BK758" s="393"/>
      <c r="BL758" s="393"/>
      <c r="BM758" s="393"/>
      <c r="BN758" s="393"/>
      <c r="BO758" s="393"/>
      <c r="BP758" s="393"/>
      <c r="BQ758" s="393"/>
      <c r="BR758" s="393"/>
      <c r="BS758" s="393"/>
      <c r="BT758" s="393"/>
      <c r="BU758" s="393"/>
      <c r="BV758" s="393"/>
      <c r="BW758" s="393"/>
      <c r="BX758" s="393"/>
      <c r="BY758" s="393"/>
      <c r="BZ758" s="393"/>
      <c r="CA758" s="393"/>
      <c r="CB758" s="393"/>
      <c r="CC758" s="393"/>
      <c r="CD758" s="393"/>
      <c r="CE758" s="393"/>
      <c r="CF758" s="393"/>
      <c r="CG758" s="393"/>
      <c r="CH758" s="393"/>
      <c r="CI758" s="393"/>
      <c r="CJ758" s="393"/>
      <c r="CK758" s="393"/>
      <c r="CL758" s="393"/>
      <c r="CM758" s="393"/>
      <c r="CN758" s="393"/>
      <c r="CO758" s="393"/>
      <c r="CP758" s="393"/>
      <c r="CQ758" s="393"/>
      <c r="CR758" s="393"/>
      <c r="CS758" s="393"/>
      <c r="CT758" s="393"/>
      <c r="CU758" s="393"/>
      <c r="CV758" s="393"/>
      <c r="CW758" s="393"/>
      <c r="CX758" s="393"/>
      <c r="CY758" s="393"/>
      <c r="CZ758" s="393"/>
    </row>
    <row r="759" ht="25.15" customHeight="true" x14ac:dyDescent="0.2">
      <c r="C759" s="671"/>
      <c r="D759" s="671"/>
      <c r="E759" s="671"/>
      <c r="F759" s="671"/>
      <c r="G759" s="671"/>
      <c r="H759" s="671"/>
      <c r="I759" s="671"/>
      <c r="J759" s="671"/>
      <c r="K759" s="671"/>
      <c r="L759" s="671"/>
      <c r="M759" s="671"/>
      <c r="N759" s="671"/>
      <c r="O759" s="671"/>
      <c r="P759" s="671"/>
      <c r="Q759" s="671"/>
      <c r="BA759" s="393"/>
      <c r="BB759" s="470"/>
      <c r="BC759" s="393"/>
      <c r="BD759" s="393"/>
      <c r="BE759" s="393"/>
      <c r="BF759" s="393"/>
      <c r="BG759" s="393"/>
      <c r="BH759" s="393"/>
      <c r="BI759" s="393"/>
      <c r="BJ759" s="393"/>
      <c r="BK759" s="393"/>
      <c r="BL759" s="393"/>
      <c r="BM759" s="393"/>
      <c r="BN759" s="393"/>
      <c r="BO759" s="393"/>
      <c r="BP759" s="393"/>
      <c r="BQ759" s="393"/>
      <c r="BR759" s="393"/>
      <c r="BS759" s="393"/>
      <c r="BT759" s="393"/>
      <c r="BU759" s="393"/>
      <c r="BV759" s="393"/>
      <c r="BW759" s="393"/>
      <c r="BX759" s="393"/>
      <c r="BY759" s="393"/>
      <c r="BZ759" s="393"/>
      <c r="CA759" s="393"/>
      <c r="CB759" s="393"/>
      <c r="CC759" s="393"/>
      <c r="CD759" s="393"/>
      <c r="CE759" s="393"/>
      <c r="CF759" s="393"/>
      <c r="CG759" s="393"/>
      <c r="CH759" s="393"/>
      <c r="CI759" s="393"/>
      <c r="CJ759" s="393"/>
      <c r="CK759" s="393"/>
      <c r="CL759" s="393"/>
      <c r="CM759" s="393"/>
      <c r="CN759" s="393"/>
      <c r="CO759" s="393"/>
      <c r="CP759" s="393"/>
      <c r="CQ759" s="393"/>
      <c r="CR759" s="393"/>
      <c r="CS759" s="393"/>
      <c r="CT759" s="393"/>
      <c r="CU759" s="393"/>
      <c r="CV759" s="393"/>
      <c r="CW759" s="393"/>
      <c r="CX759" s="393"/>
      <c r="CY759" s="393"/>
      <c r="CZ759" s="393"/>
    </row>
    <row r="760" ht="25.15" customHeight="true" x14ac:dyDescent="0.2">
      <c r="C760" s="671"/>
      <c r="D760" s="671"/>
      <c r="E760" s="671"/>
      <c r="F760" s="671"/>
      <c r="G760" s="671"/>
      <c r="H760" s="671"/>
      <c r="I760" s="671"/>
      <c r="J760" s="671"/>
      <c r="K760" s="671"/>
      <c r="L760" s="671"/>
      <c r="M760" s="671"/>
      <c r="N760" s="671"/>
      <c r="O760" s="671"/>
      <c r="P760" s="671"/>
      <c r="Q760" s="671"/>
      <c r="BA760" s="393"/>
      <c r="BB760" s="470"/>
      <c r="BC760" s="393"/>
      <c r="BD760" s="393"/>
      <c r="BE760" s="393"/>
      <c r="BF760" s="393"/>
      <c r="BG760" s="393"/>
      <c r="BH760" s="393"/>
      <c r="BI760" s="393"/>
      <c r="BJ760" s="393"/>
      <c r="BK760" s="393"/>
      <c r="BL760" s="393"/>
      <c r="BM760" s="393"/>
      <c r="BN760" s="393"/>
      <c r="BO760" s="393"/>
      <c r="BP760" s="393"/>
      <c r="BQ760" s="393"/>
      <c r="BR760" s="393"/>
      <c r="BS760" s="393"/>
      <c r="BT760" s="393"/>
      <c r="BU760" s="393"/>
      <c r="BV760" s="393"/>
      <c r="BW760" s="393"/>
      <c r="BX760" s="393"/>
      <c r="BY760" s="393"/>
      <c r="BZ760" s="393"/>
      <c r="CA760" s="393"/>
      <c r="CB760" s="393"/>
      <c r="CC760" s="393"/>
      <c r="CD760" s="393"/>
      <c r="CE760" s="393"/>
      <c r="CF760" s="393"/>
      <c r="CG760" s="393"/>
      <c r="CH760" s="393"/>
      <c r="CI760" s="393"/>
      <c r="CJ760" s="393"/>
      <c r="CK760" s="393"/>
      <c r="CL760" s="393"/>
      <c r="CM760" s="393"/>
      <c r="CN760" s="393"/>
      <c r="CO760" s="393"/>
      <c r="CP760" s="393"/>
      <c r="CQ760" s="393"/>
      <c r="CR760" s="393"/>
      <c r="CS760" s="393"/>
      <c r="CT760" s="393"/>
      <c r="CU760" s="393"/>
      <c r="CV760" s="393"/>
      <c r="CW760" s="393"/>
      <c r="CX760" s="393"/>
      <c r="CY760" s="393"/>
      <c r="CZ760" s="393"/>
    </row>
    <row r="761" ht="25.15" customHeight="true" x14ac:dyDescent="0.2">
      <c r="C761" s="671"/>
      <c r="D761" s="671"/>
      <c r="E761" s="671"/>
      <c r="F761" s="671"/>
      <c r="G761" s="671"/>
      <c r="H761" s="671"/>
      <c r="I761" s="671"/>
      <c r="J761" s="671"/>
      <c r="K761" s="671"/>
      <c r="L761" s="671"/>
      <c r="M761" s="671"/>
      <c r="N761" s="671"/>
      <c r="O761" s="671"/>
      <c r="P761" s="671"/>
      <c r="Q761" s="671"/>
      <c r="BA761" s="393"/>
      <c r="BB761" s="470"/>
      <c r="BC761" s="393"/>
      <c r="BD761" s="393"/>
      <c r="BE761" s="393"/>
      <c r="BF761" s="393"/>
      <c r="BG761" s="393"/>
      <c r="BH761" s="393"/>
      <c r="BI761" s="393"/>
      <c r="BJ761" s="393"/>
      <c r="BK761" s="393"/>
      <c r="BL761" s="393"/>
      <c r="BM761" s="393"/>
      <c r="BN761" s="393"/>
      <c r="BO761" s="393"/>
      <c r="BP761" s="393"/>
      <c r="BQ761" s="393"/>
      <c r="BR761" s="393"/>
      <c r="BS761" s="393"/>
      <c r="BT761" s="393"/>
      <c r="BU761" s="393"/>
      <c r="BV761" s="393"/>
      <c r="BW761" s="393"/>
      <c r="BX761" s="393"/>
      <c r="BY761" s="393"/>
      <c r="BZ761" s="393"/>
      <c r="CA761" s="393"/>
      <c r="CB761" s="393"/>
      <c r="CC761" s="393"/>
      <c r="CD761" s="393"/>
      <c r="CE761" s="393"/>
      <c r="CF761" s="393"/>
      <c r="CG761" s="393"/>
      <c r="CH761" s="393"/>
      <c r="CI761" s="393"/>
      <c r="CJ761" s="393"/>
      <c r="CK761" s="393"/>
      <c r="CL761" s="393"/>
      <c r="CM761" s="393"/>
      <c r="CN761" s="393"/>
      <c r="CO761" s="393"/>
      <c r="CP761" s="393"/>
      <c r="CQ761" s="393"/>
      <c r="CR761" s="393"/>
      <c r="CS761" s="393"/>
      <c r="CT761" s="393"/>
      <c r="CU761" s="393"/>
      <c r="CV761" s="393"/>
      <c r="CW761" s="393"/>
      <c r="CX761" s="393"/>
      <c r="CY761" s="393"/>
      <c r="CZ761" s="393"/>
    </row>
    <row r="762" ht="25.15" customHeight="true" x14ac:dyDescent="0.2">
      <c r="C762" s="671"/>
      <c r="D762" s="671"/>
      <c r="E762" s="671"/>
      <c r="F762" s="671"/>
      <c r="G762" s="671"/>
      <c r="H762" s="671"/>
      <c r="I762" s="671"/>
      <c r="J762" s="671"/>
      <c r="K762" s="671"/>
      <c r="L762" s="671"/>
      <c r="M762" s="671"/>
      <c r="N762" s="671"/>
      <c r="O762" s="671"/>
      <c r="P762" s="671"/>
      <c r="Q762" s="671"/>
      <c r="BA762" s="393"/>
      <c r="BB762" s="470"/>
      <c r="BC762" s="393"/>
      <c r="BD762" s="393"/>
      <c r="BE762" s="393"/>
      <c r="BF762" s="393"/>
      <c r="BG762" s="393"/>
      <c r="BH762" s="393"/>
      <c r="BI762" s="393"/>
      <c r="BJ762" s="393"/>
      <c r="BK762" s="393"/>
      <c r="BL762" s="393"/>
      <c r="BM762" s="393"/>
      <c r="BN762" s="393"/>
      <c r="BO762" s="393"/>
      <c r="BP762" s="393"/>
      <c r="BQ762" s="393"/>
      <c r="BR762" s="393"/>
      <c r="BS762" s="393"/>
      <c r="BT762" s="393"/>
      <c r="BU762" s="393"/>
      <c r="BV762" s="393"/>
      <c r="BW762" s="393"/>
      <c r="BX762" s="393"/>
      <c r="BY762" s="393"/>
      <c r="BZ762" s="393"/>
      <c r="CA762" s="393"/>
      <c r="CB762" s="393"/>
      <c r="CC762" s="393"/>
      <c r="CD762" s="393"/>
      <c r="CE762" s="393"/>
      <c r="CF762" s="393"/>
      <c r="CG762" s="393"/>
      <c r="CH762" s="393"/>
      <c r="CI762" s="393"/>
      <c r="CJ762" s="393"/>
      <c r="CK762" s="393"/>
      <c r="CL762" s="393"/>
      <c r="CM762" s="393"/>
      <c r="CN762" s="393"/>
      <c r="CO762" s="393"/>
      <c r="CP762" s="393"/>
      <c r="CQ762" s="393"/>
      <c r="CR762" s="393"/>
      <c r="CS762" s="393"/>
      <c r="CT762" s="393"/>
      <c r="CU762" s="393"/>
      <c r="CV762" s="393"/>
      <c r="CW762" s="393"/>
      <c r="CX762" s="393"/>
      <c r="CY762" s="393"/>
      <c r="CZ762" s="393"/>
    </row>
    <row r="763" ht="25.15" customHeight="true" x14ac:dyDescent="0.2">
      <c r="C763" s="671"/>
      <c r="D763" s="671"/>
      <c r="E763" s="671"/>
      <c r="F763" s="671"/>
      <c r="G763" s="671"/>
      <c r="H763" s="671"/>
      <c r="I763" s="671"/>
      <c r="J763" s="671"/>
      <c r="K763" s="671"/>
      <c r="L763" s="671"/>
      <c r="M763" s="671"/>
      <c r="N763" s="671"/>
      <c r="O763" s="671"/>
      <c r="P763" s="671"/>
      <c r="Q763" s="671"/>
      <c r="BA763" s="393"/>
      <c r="BB763" s="470"/>
      <c r="BC763" s="393"/>
      <c r="BD763" s="393"/>
      <c r="BE763" s="393"/>
      <c r="BF763" s="393"/>
      <c r="BG763" s="393"/>
      <c r="BH763" s="393"/>
      <c r="BI763" s="393"/>
      <c r="BJ763" s="393"/>
      <c r="BK763" s="393"/>
      <c r="BL763" s="393"/>
      <c r="BM763" s="393"/>
      <c r="BN763" s="393"/>
      <c r="BO763" s="393"/>
      <c r="BP763" s="393"/>
      <c r="BQ763" s="393"/>
      <c r="BR763" s="393"/>
      <c r="BS763" s="393"/>
      <c r="BT763" s="393"/>
      <c r="BU763" s="393"/>
      <c r="BV763" s="393"/>
      <c r="BW763" s="393"/>
      <c r="BX763" s="393"/>
      <c r="BY763" s="393"/>
      <c r="BZ763" s="393"/>
      <c r="CA763" s="393"/>
      <c r="CB763" s="393"/>
      <c r="CC763" s="393"/>
      <c r="CD763" s="393"/>
      <c r="CE763" s="393"/>
      <c r="CF763" s="393"/>
      <c r="CG763" s="393"/>
      <c r="CH763" s="393"/>
      <c r="CI763" s="393"/>
      <c r="CJ763" s="393"/>
      <c r="CK763" s="393"/>
      <c r="CL763" s="393"/>
      <c r="CM763" s="393"/>
      <c r="CN763" s="393"/>
      <c r="CO763" s="393"/>
      <c r="CP763" s="393"/>
      <c r="CQ763" s="393"/>
      <c r="CR763" s="393"/>
      <c r="CS763" s="393"/>
      <c r="CT763" s="393"/>
      <c r="CU763" s="393"/>
      <c r="CV763" s="393"/>
      <c r="CW763" s="393"/>
      <c r="CX763" s="393"/>
      <c r="CY763" s="393"/>
      <c r="CZ763" s="393"/>
    </row>
    <row r="764" ht="25.15" customHeight="true" x14ac:dyDescent="0.2">
      <c r="C764" s="671"/>
      <c r="D764" s="671"/>
      <c r="E764" s="671"/>
      <c r="F764" s="671"/>
      <c r="G764" s="671"/>
      <c r="H764" s="671"/>
      <c r="I764" s="671"/>
      <c r="J764" s="671"/>
      <c r="K764" s="671"/>
      <c r="L764" s="671"/>
      <c r="M764" s="671"/>
      <c r="N764" s="671"/>
      <c r="O764" s="671"/>
      <c r="P764" s="671"/>
      <c r="Q764" s="671"/>
      <c r="BA764" s="393"/>
      <c r="BB764" s="470"/>
      <c r="BC764" s="393"/>
      <c r="BD764" s="393"/>
      <c r="BE764" s="393"/>
      <c r="BF764" s="393"/>
      <c r="BG764" s="393"/>
      <c r="BH764" s="393"/>
      <c r="BI764" s="393"/>
      <c r="BJ764" s="393"/>
      <c r="BK764" s="393"/>
      <c r="BL764" s="393"/>
      <c r="BM764" s="393"/>
      <c r="BN764" s="393"/>
      <c r="BO764" s="393"/>
      <c r="BP764" s="393"/>
      <c r="BQ764" s="393"/>
      <c r="BR764" s="393"/>
      <c r="BS764" s="393"/>
      <c r="BT764" s="393"/>
      <c r="BU764" s="393"/>
      <c r="BV764" s="393"/>
      <c r="BW764" s="393"/>
      <c r="BX764" s="393"/>
      <c r="BY764" s="393"/>
      <c r="BZ764" s="393"/>
      <c r="CA764" s="393"/>
      <c r="CB764" s="393"/>
      <c r="CC764" s="393"/>
      <c r="CD764" s="393"/>
      <c r="CE764" s="393"/>
      <c r="CF764" s="393"/>
      <c r="CG764" s="393"/>
      <c r="CH764" s="393"/>
      <c r="CI764" s="393"/>
      <c r="CJ764" s="393"/>
      <c r="CK764" s="393"/>
      <c r="CL764" s="393"/>
      <c r="CM764" s="393"/>
      <c r="CN764" s="393"/>
      <c r="CO764" s="393"/>
      <c r="CP764" s="393"/>
      <c r="CQ764" s="393"/>
      <c r="CR764" s="393"/>
      <c r="CS764" s="393"/>
      <c r="CT764" s="393"/>
      <c r="CU764" s="393"/>
      <c r="CV764" s="393"/>
      <c r="CW764" s="393"/>
      <c r="CX764" s="393"/>
      <c r="CY764" s="393"/>
      <c r="CZ764" s="393"/>
    </row>
    <row r="765" ht="25.15" customHeight="true" x14ac:dyDescent="0.2">
      <c r="C765" s="671"/>
      <c r="D765" s="671"/>
      <c r="E765" s="671"/>
      <c r="F765" s="671"/>
      <c r="G765" s="671"/>
      <c r="H765" s="671"/>
      <c r="I765" s="671"/>
      <c r="J765" s="671"/>
      <c r="K765" s="671"/>
      <c r="L765" s="671"/>
      <c r="M765" s="671"/>
      <c r="N765" s="671"/>
      <c r="O765" s="671"/>
      <c r="P765" s="671"/>
      <c r="Q765" s="671"/>
      <c r="BA765" s="393"/>
      <c r="BB765" s="470"/>
      <c r="BC765" s="393"/>
      <c r="BD765" s="393"/>
      <c r="BE765" s="393"/>
      <c r="BF765" s="393"/>
      <c r="BG765" s="393"/>
      <c r="BH765" s="393"/>
      <c r="BI765" s="393"/>
      <c r="BJ765" s="393"/>
      <c r="BK765" s="393"/>
      <c r="BL765" s="393"/>
      <c r="BM765" s="393"/>
      <c r="BN765" s="393"/>
      <c r="BO765" s="393"/>
      <c r="BP765" s="393"/>
      <c r="BQ765" s="393"/>
      <c r="BR765" s="393"/>
      <c r="BS765" s="393"/>
      <c r="BT765" s="393"/>
      <c r="BU765" s="393"/>
      <c r="BV765" s="393"/>
      <c r="BW765" s="393"/>
      <c r="BX765" s="393"/>
      <c r="BY765" s="393"/>
      <c r="BZ765" s="393"/>
      <c r="CA765" s="393"/>
      <c r="CB765" s="393"/>
      <c r="CC765" s="393"/>
      <c r="CD765" s="393"/>
      <c r="CE765" s="393"/>
      <c r="CF765" s="393"/>
      <c r="CG765" s="393"/>
      <c r="CH765" s="393"/>
      <c r="CI765" s="393"/>
      <c r="CJ765" s="393"/>
      <c r="CK765" s="393"/>
      <c r="CL765" s="393"/>
      <c r="CM765" s="393"/>
      <c r="CN765" s="393"/>
      <c r="CO765" s="393"/>
      <c r="CP765" s="393"/>
      <c r="CQ765" s="393"/>
      <c r="CR765" s="393"/>
      <c r="CS765" s="393"/>
      <c r="CT765" s="393"/>
      <c r="CU765" s="393"/>
      <c r="CV765" s="393"/>
      <c r="CW765" s="393"/>
      <c r="CX765" s="393"/>
      <c r="CY765" s="393"/>
      <c r="CZ765" s="393"/>
    </row>
    <row r="766" ht="25.15" customHeight="true" x14ac:dyDescent="0.2">
      <c r="C766" s="671"/>
      <c r="D766" s="671"/>
      <c r="E766" s="671"/>
      <c r="F766" s="671"/>
      <c r="G766" s="671"/>
      <c r="H766" s="671"/>
      <c r="I766" s="671"/>
      <c r="J766" s="671"/>
      <c r="K766" s="671"/>
      <c r="L766" s="671"/>
      <c r="M766" s="671"/>
      <c r="N766" s="671"/>
      <c r="O766" s="671"/>
      <c r="P766" s="671"/>
      <c r="Q766" s="671"/>
      <c r="BA766" s="393"/>
      <c r="BB766" s="470"/>
      <c r="BC766" s="393"/>
      <c r="BD766" s="393"/>
      <c r="BE766" s="393"/>
      <c r="BF766" s="393"/>
      <c r="BG766" s="393"/>
      <c r="BH766" s="393"/>
      <c r="BI766" s="393"/>
      <c r="BJ766" s="393"/>
      <c r="BK766" s="393"/>
      <c r="BL766" s="393"/>
      <c r="BM766" s="393"/>
      <c r="BN766" s="393"/>
      <c r="BO766" s="393"/>
      <c r="BP766" s="393"/>
      <c r="BQ766" s="393"/>
      <c r="BR766" s="393"/>
      <c r="BS766" s="393"/>
      <c r="BT766" s="393"/>
      <c r="BU766" s="393"/>
      <c r="BV766" s="393"/>
      <c r="BW766" s="393"/>
      <c r="BX766" s="393"/>
      <c r="BY766" s="393"/>
      <c r="BZ766" s="393"/>
      <c r="CA766" s="393"/>
      <c r="CB766" s="393"/>
      <c r="CC766" s="393"/>
      <c r="CD766" s="393"/>
      <c r="CE766" s="393"/>
      <c r="CF766" s="393"/>
      <c r="CG766" s="393"/>
      <c r="CH766" s="393"/>
      <c r="CI766" s="393"/>
      <c r="CJ766" s="393"/>
      <c r="CK766" s="393"/>
      <c r="CL766" s="393"/>
      <c r="CM766" s="393"/>
      <c r="CN766" s="393"/>
      <c r="CO766" s="393"/>
      <c r="CP766" s="393"/>
      <c r="CQ766" s="393"/>
      <c r="CR766" s="393"/>
      <c r="CS766" s="393"/>
      <c r="CT766" s="393"/>
      <c r="CU766" s="393"/>
      <c r="CV766" s="393"/>
      <c r="CW766" s="393"/>
      <c r="CX766" s="393"/>
      <c r="CY766" s="393"/>
      <c r="CZ766" s="393"/>
    </row>
    <row r="767" ht="25.15" customHeight="true" x14ac:dyDescent="0.2">
      <c r="C767" s="671"/>
      <c r="D767" s="671"/>
      <c r="E767" s="671"/>
      <c r="F767" s="671"/>
      <c r="G767" s="671"/>
      <c r="H767" s="671"/>
      <c r="I767" s="671"/>
      <c r="J767" s="671"/>
      <c r="K767" s="671"/>
      <c r="L767" s="671"/>
      <c r="M767" s="671"/>
      <c r="N767" s="671"/>
      <c r="O767" s="671"/>
      <c r="P767" s="671"/>
      <c r="Q767" s="671"/>
      <c r="BA767" s="393"/>
      <c r="BB767" s="470"/>
      <c r="BC767" s="393"/>
      <c r="BD767" s="393"/>
      <c r="BE767" s="393"/>
      <c r="BF767" s="393"/>
      <c r="BG767" s="393"/>
      <c r="BH767" s="393"/>
      <c r="BI767" s="393"/>
      <c r="BJ767" s="393"/>
      <c r="BK767" s="393"/>
      <c r="BL767" s="393"/>
      <c r="BM767" s="393"/>
      <c r="BN767" s="393"/>
      <c r="BO767" s="393"/>
      <c r="BP767" s="393"/>
      <c r="BQ767" s="393"/>
      <c r="BR767" s="393"/>
      <c r="BS767" s="393"/>
      <c r="BT767" s="393"/>
      <c r="BU767" s="393"/>
      <c r="BV767" s="393"/>
      <c r="BW767" s="393"/>
      <c r="BX767" s="393"/>
      <c r="BY767" s="393"/>
      <c r="BZ767" s="393"/>
      <c r="CA767" s="393"/>
      <c r="CB767" s="393"/>
      <c r="CC767" s="393"/>
      <c r="CD767" s="393"/>
      <c r="CE767" s="393"/>
      <c r="CF767" s="393"/>
      <c r="CG767" s="393"/>
      <c r="CH767" s="393"/>
      <c r="CI767" s="393"/>
      <c r="CJ767" s="393"/>
      <c r="CK767" s="393"/>
      <c r="CL767" s="393"/>
      <c r="CM767" s="393"/>
      <c r="CN767" s="393"/>
      <c r="CO767" s="393"/>
      <c r="CP767" s="393"/>
      <c r="CQ767" s="393"/>
      <c r="CR767" s="393"/>
      <c r="CS767" s="393"/>
      <c r="CT767" s="393"/>
      <c r="CU767" s="393"/>
      <c r="CV767" s="393"/>
      <c r="CW767" s="393"/>
      <c r="CX767" s="393"/>
      <c r="CY767" s="393"/>
      <c r="CZ767" s="393"/>
    </row>
    <row r="768" ht="25.15" customHeight="true" x14ac:dyDescent="0.2">
      <c r="C768" s="671"/>
      <c r="D768" s="671"/>
      <c r="E768" s="671"/>
      <c r="F768" s="671"/>
      <c r="G768" s="671"/>
      <c r="H768" s="671"/>
      <c r="I768" s="671"/>
      <c r="J768" s="671"/>
      <c r="K768" s="671"/>
      <c r="L768" s="671"/>
      <c r="M768" s="671"/>
      <c r="N768" s="671"/>
      <c r="O768" s="671"/>
      <c r="P768" s="671"/>
      <c r="Q768" s="671"/>
      <c r="BA768" s="391"/>
      <c r="BB768" s="471"/>
      <c r="BC768" s="391"/>
      <c r="BD768" s="391"/>
      <c r="BE768" s="391"/>
      <c r="BF768" s="391"/>
      <c r="BG768" s="391"/>
      <c r="BH768" s="391"/>
      <c r="BI768" s="391"/>
      <c r="BJ768" s="391"/>
      <c r="BK768" s="391"/>
      <c r="BL768" s="391"/>
      <c r="BM768" s="391"/>
      <c r="BN768" s="391"/>
      <c r="BO768" s="391"/>
      <c r="BP768" s="391"/>
      <c r="BQ768" s="391"/>
      <c r="BR768" s="391"/>
      <c r="BS768" s="391"/>
      <c r="BT768" s="391"/>
      <c r="BU768" s="391"/>
      <c r="BV768" s="391"/>
      <c r="BW768" s="391"/>
      <c r="BX768" s="391"/>
      <c r="BY768" s="391"/>
      <c r="BZ768" s="391"/>
      <c r="CA768" s="391"/>
      <c r="CB768" s="391"/>
      <c r="CC768" s="391"/>
      <c r="CD768" s="391"/>
      <c r="CE768" s="391"/>
      <c r="CF768" s="391"/>
      <c r="CG768" s="391"/>
      <c r="CH768" s="391"/>
      <c r="CI768" s="391"/>
      <c r="CJ768" s="391"/>
      <c r="CK768" s="391"/>
      <c r="CL768" s="391"/>
      <c r="CM768" s="391"/>
      <c r="CN768" s="391"/>
      <c r="CO768" s="391"/>
      <c r="CP768" s="391"/>
      <c r="CQ768" s="391"/>
      <c r="CR768" s="391"/>
      <c r="CS768" s="391"/>
      <c r="CT768" s="391"/>
      <c r="CU768" s="391"/>
      <c r="CV768" s="391"/>
      <c r="CW768" s="391"/>
      <c r="CX768" s="391"/>
      <c r="CY768" s="391"/>
      <c r="CZ768" s="391"/>
    </row>
    <row r="769" ht="25.15" customHeight="true" x14ac:dyDescent="0.2">
      <c r="C769" s="671"/>
      <c r="D769" s="671"/>
      <c r="E769" s="671"/>
      <c r="F769" s="671"/>
      <c r="G769" s="671"/>
      <c r="H769" s="671"/>
      <c r="I769" s="671"/>
      <c r="J769" s="671"/>
      <c r="K769" s="671"/>
      <c r="L769" s="671"/>
      <c r="M769" s="671"/>
      <c r="N769" s="671"/>
      <c r="O769" s="671"/>
      <c r="P769" s="671"/>
      <c r="Q769" s="671"/>
      <c r="BA769" s="391"/>
      <c r="BB769" s="471"/>
      <c r="BC769" s="391"/>
      <c r="BD769" s="391"/>
      <c r="BE769" s="391"/>
      <c r="BF769" s="391"/>
      <c r="BG769" s="391"/>
      <c r="BH769" s="391"/>
      <c r="BI769" s="391"/>
      <c r="BJ769" s="391"/>
      <c r="BK769" s="391"/>
      <c r="BL769" s="391"/>
      <c r="BM769" s="391"/>
      <c r="BN769" s="391"/>
      <c r="BO769" s="391"/>
      <c r="BP769" s="391"/>
      <c r="BQ769" s="391"/>
      <c r="BR769" s="391"/>
      <c r="BS769" s="391"/>
      <c r="BT769" s="391"/>
      <c r="BU769" s="391"/>
      <c r="BV769" s="391"/>
      <c r="BW769" s="391"/>
      <c r="BX769" s="391"/>
      <c r="BY769" s="391"/>
      <c r="BZ769" s="391"/>
      <c r="CA769" s="391"/>
      <c r="CB769" s="391"/>
      <c r="CC769" s="391"/>
      <c r="CD769" s="391"/>
      <c r="CE769" s="391"/>
      <c r="CF769" s="391"/>
      <c r="CG769" s="391"/>
      <c r="CH769" s="391"/>
      <c r="CI769" s="391"/>
      <c r="CJ769" s="391"/>
      <c r="CK769" s="391"/>
      <c r="CL769" s="391"/>
      <c r="CM769" s="391"/>
      <c r="CN769" s="391"/>
      <c r="CO769" s="391"/>
      <c r="CP769" s="391"/>
      <c r="CQ769" s="391"/>
      <c r="CR769" s="391"/>
      <c r="CS769" s="391"/>
      <c r="CT769" s="391"/>
      <c r="CU769" s="391"/>
      <c r="CV769" s="391"/>
      <c r="CW769" s="391"/>
      <c r="CX769" s="391"/>
      <c r="CY769" s="391"/>
      <c r="CZ769" s="391"/>
    </row>
    <row r="770" ht="25.15" customHeight="true" x14ac:dyDescent="0.2">
      <c r="C770" s="671"/>
      <c r="D770" s="671"/>
      <c r="E770" s="671"/>
      <c r="F770" s="671"/>
      <c r="G770" s="671"/>
      <c r="H770" s="671"/>
      <c r="I770" s="671"/>
      <c r="J770" s="671"/>
      <c r="K770" s="671"/>
      <c r="L770" s="671"/>
      <c r="M770" s="671"/>
      <c r="N770" s="671"/>
      <c r="O770" s="671"/>
      <c r="P770" s="671"/>
      <c r="Q770" s="671"/>
      <c r="BA770" s="391"/>
      <c r="BB770" s="471"/>
      <c r="BC770" s="391"/>
      <c r="BD770" s="391"/>
      <c r="BE770" s="391"/>
      <c r="BF770" s="391"/>
      <c r="BG770" s="391"/>
      <c r="BH770" s="391"/>
      <c r="BI770" s="391"/>
      <c r="BJ770" s="391"/>
      <c r="BK770" s="391"/>
      <c r="BL770" s="391"/>
      <c r="BM770" s="391"/>
      <c r="BN770" s="391"/>
      <c r="BO770" s="391"/>
      <c r="BP770" s="391"/>
      <c r="BQ770" s="391"/>
      <c r="BR770" s="391"/>
      <c r="BS770" s="391"/>
      <c r="BT770" s="391"/>
      <c r="BU770" s="391"/>
      <c r="BV770" s="391"/>
      <c r="BW770" s="391"/>
      <c r="BX770" s="391"/>
      <c r="BY770" s="391"/>
      <c r="BZ770" s="391"/>
      <c r="CA770" s="391"/>
      <c r="CB770" s="391"/>
      <c r="CC770" s="391"/>
      <c r="CD770" s="391"/>
      <c r="CE770" s="391"/>
      <c r="CF770" s="391"/>
      <c r="CG770" s="391"/>
      <c r="CH770" s="391"/>
      <c r="CI770" s="391"/>
      <c r="CJ770" s="391"/>
      <c r="CK770" s="391"/>
      <c r="CL770" s="391"/>
      <c r="CM770" s="391"/>
      <c r="CN770" s="391"/>
      <c r="CO770" s="391"/>
      <c r="CP770" s="391"/>
      <c r="CQ770" s="391"/>
      <c r="CR770" s="391"/>
      <c r="CS770" s="391"/>
      <c r="CT770" s="391"/>
      <c r="CU770" s="391"/>
      <c r="CV770" s="391"/>
      <c r="CW770" s="391"/>
      <c r="CX770" s="391"/>
      <c r="CY770" s="391"/>
      <c r="CZ770" s="391"/>
    </row>
    <row r="771" ht="25.15" customHeight="true" x14ac:dyDescent="0.2">
      <c r="C771" s="671"/>
      <c r="D771" s="671"/>
      <c r="E771" s="671"/>
      <c r="F771" s="671"/>
      <c r="G771" s="671"/>
      <c r="H771" s="671"/>
      <c r="I771" s="671"/>
      <c r="J771" s="671"/>
      <c r="K771" s="671"/>
      <c r="L771" s="671"/>
      <c r="M771" s="671"/>
      <c r="N771" s="671"/>
      <c r="O771" s="671"/>
      <c r="P771" s="671"/>
      <c r="Q771" s="671"/>
      <c r="BA771" s="391"/>
      <c r="BB771" s="471"/>
      <c r="BC771" s="391"/>
      <c r="BD771" s="391"/>
      <c r="BE771" s="391"/>
      <c r="BF771" s="391"/>
      <c r="BG771" s="391"/>
      <c r="BH771" s="391"/>
      <c r="BI771" s="391"/>
      <c r="BJ771" s="391"/>
      <c r="BK771" s="391"/>
      <c r="BL771" s="391"/>
      <c r="BM771" s="391"/>
      <c r="BN771" s="391"/>
      <c r="BO771" s="391"/>
      <c r="BP771" s="391"/>
      <c r="BQ771" s="391"/>
      <c r="BR771" s="391"/>
      <c r="BS771" s="391"/>
      <c r="BT771" s="391"/>
      <c r="BU771" s="391"/>
      <c r="BV771" s="391"/>
      <c r="BW771" s="391"/>
      <c r="BX771" s="391"/>
      <c r="BY771" s="391"/>
      <c r="BZ771" s="391"/>
      <c r="CA771" s="391"/>
      <c r="CB771" s="391"/>
      <c r="CC771" s="391"/>
      <c r="CD771" s="391"/>
      <c r="CE771" s="391"/>
      <c r="CF771" s="391"/>
      <c r="CG771" s="391"/>
      <c r="CH771" s="391"/>
      <c r="CI771" s="391"/>
      <c r="CJ771" s="391"/>
      <c r="CK771" s="391"/>
      <c r="CL771" s="391"/>
      <c r="CM771" s="391"/>
      <c r="CN771" s="391"/>
      <c r="CO771" s="391"/>
      <c r="CP771" s="391"/>
      <c r="CQ771" s="391"/>
      <c r="CR771" s="391"/>
      <c r="CS771" s="391"/>
      <c r="CT771" s="391"/>
      <c r="CU771" s="391"/>
      <c r="CV771" s="391"/>
      <c r="CW771" s="391"/>
      <c r="CX771" s="391"/>
      <c r="CY771" s="391"/>
      <c r="CZ771" s="391"/>
    </row>
    <row r="772" ht="25.15" customHeight="true" x14ac:dyDescent="0.2">
      <c r="C772" s="671"/>
      <c r="D772" s="671"/>
      <c r="E772" s="671"/>
      <c r="F772" s="671"/>
      <c r="G772" s="671"/>
      <c r="H772" s="671"/>
      <c r="I772" s="671"/>
      <c r="J772" s="671"/>
      <c r="K772" s="671"/>
      <c r="L772" s="671"/>
      <c r="M772" s="671"/>
      <c r="N772" s="671"/>
      <c r="O772" s="671"/>
      <c r="P772" s="671"/>
      <c r="Q772" s="671"/>
      <c r="BA772" s="391"/>
      <c r="BB772" s="471"/>
      <c r="BC772" s="391"/>
      <c r="BD772" s="391"/>
      <c r="BE772" s="391"/>
      <c r="BF772" s="391"/>
      <c r="BG772" s="391"/>
      <c r="BH772" s="391"/>
      <c r="BI772" s="391"/>
      <c r="BJ772" s="391"/>
      <c r="BK772" s="391"/>
      <c r="BL772" s="391"/>
      <c r="BM772" s="391"/>
      <c r="BN772" s="391"/>
      <c r="BO772" s="391"/>
      <c r="BP772" s="391"/>
      <c r="BQ772" s="391"/>
      <c r="BR772" s="391"/>
      <c r="BS772" s="391"/>
      <c r="BT772" s="391"/>
      <c r="BU772" s="391"/>
      <c r="BV772" s="391"/>
      <c r="BW772" s="391"/>
      <c r="BX772" s="391"/>
      <c r="BY772" s="391"/>
      <c r="BZ772" s="391"/>
      <c r="CA772" s="391"/>
      <c r="CB772" s="391"/>
      <c r="CC772" s="391"/>
      <c r="CD772" s="391"/>
      <c r="CE772" s="391"/>
      <c r="CF772" s="391"/>
      <c r="CG772" s="391"/>
      <c r="CH772" s="391"/>
      <c r="CI772" s="391"/>
      <c r="CJ772" s="391"/>
      <c r="CK772" s="391"/>
      <c r="CL772" s="391"/>
      <c r="CM772" s="391"/>
      <c r="CN772" s="391"/>
      <c r="CO772" s="391"/>
      <c r="CP772" s="391"/>
      <c r="CQ772" s="391"/>
      <c r="CR772" s="391"/>
      <c r="CS772" s="391"/>
      <c r="CT772" s="391"/>
      <c r="CU772" s="391"/>
      <c r="CV772" s="391"/>
      <c r="CW772" s="391"/>
      <c r="CX772" s="391"/>
      <c r="CY772" s="391"/>
      <c r="CZ772" s="391"/>
    </row>
    <row r="773" ht="25.15" customHeight="true" x14ac:dyDescent="0.2">
      <c r="C773" s="671"/>
      <c r="D773" s="671"/>
      <c r="E773" s="671"/>
      <c r="F773" s="671"/>
      <c r="G773" s="671"/>
      <c r="H773" s="671"/>
      <c r="I773" s="671"/>
      <c r="J773" s="671"/>
      <c r="K773" s="671"/>
      <c r="L773" s="671"/>
      <c r="M773" s="671"/>
      <c r="N773" s="671"/>
      <c r="O773" s="671"/>
      <c r="P773" s="671"/>
      <c r="Q773" s="671"/>
      <c r="BA773" s="391"/>
      <c r="BB773" s="471"/>
      <c r="BC773" s="391"/>
      <c r="BD773" s="391"/>
      <c r="BE773" s="391"/>
      <c r="BF773" s="391"/>
      <c r="BG773" s="391"/>
      <c r="BH773" s="391"/>
      <c r="BI773" s="391"/>
      <c r="BJ773" s="391"/>
      <c r="BK773" s="391"/>
      <c r="BL773" s="391"/>
      <c r="BM773" s="391"/>
      <c r="BN773" s="391"/>
      <c r="BO773" s="391"/>
      <c r="BP773" s="391"/>
      <c r="BQ773" s="391"/>
      <c r="BR773" s="391"/>
      <c r="BS773" s="391"/>
      <c r="BT773" s="391"/>
      <c r="BU773" s="391"/>
      <c r="BV773" s="391"/>
      <c r="BW773" s="391"/>
      <c r="BX773" s="391"/>
      <c r="BY773" s="391"/>
      <c r="BZ773" s="391"/>
      <c r="CA773" s="391"/>
      <c r="CB773" s="391"/>
      <c r="CC773" s="391"/>
      <c r="CD773" s="391"/>
      <c r="CE773" s="391"/>
      <c r="CF773" s="391"/>
      <c r="CG773" s="391"/>
      <c r="CH773" s="391"/>
      <c r="CI773" s="391"/>
      <c r="CJ773" s="391"/>
      <c r="CK773" s="391"/>
      <c r="CL773" s="391"/>
      <c r="CM773" s="391"/>
      <c r="CN773" s="391"/>
      <c r="CO773" s="391"/>
      <c r="CP773" s="391"/>
      <c r="CQ773" s="391"/>
      <c r="CR773" s="391"/>
      <c r="CS773" s="391"/>
      <c r="CT773" s="391"/>
      <c r="CU773" s="391"/>
      <c r="CV773" s="391"/>
      <c r="CW773" s="391"/>
      <c r="CX773" s="391"/>
      <c r="CY773" s="391"/>
      <c r="CZ773" s="391"/>
    </row>
    <row r="774" ht="25.15" customHeight="true" x14ac:dyDescent="0.2">
      <c r="C774" s="671"/>
      <c r="D774" s="671"/>
      <c r="E774" s="671"/>
      <c r="F774" s="671"/>
      <c r="G774" s="671"/>
      <c r="H774" s="671"/>
      <c r="I774" s="671"/>
      <c r="J774" s="671"/>
      <c r="K774" s="671"/>
      <c r="L774" s="671"/>
      <c r="M774" s="671"/>
      <c r="N774" s="671"/>
      <c r="O774" s="671"/>
      <c r="P774" s="671"/>
      <c r="Q774" s="671"/>
      <c r="BA774" s="391"/>
      <c r="BB774" s="471"/>
      <c r="BC774" s="391"/>
      <c r="BD774" s="391"/>
      <c r="BE774" s="391"/>
      <c r="BF774" s="391"/>
      <c r="BG774" s="391"/>
      <c r="BH774" s="391"/>
      <c r="BI774" s="391"/>
      <c r="BJ774" s="391"/>
      <c r="BK774" s="391"/>
      <c r="BL774" s="391"/>
      <c r="BM774" s="391"/>
      <c r="BN774" s="391"/>
      <c r="BO774" s="391"/>
      <c r="BP774" s="391"/>
      <c r="BQ774" s="391"/>
      <c r="BR774" s="391"/>
      <c r="BS774" s="391"/>
      <c r="BT774" s="391"/>
      <c r="BU774" s="391"/>
      <c r="BV774" s="391"/>
      <c r="BW774" s="391"/>
      <c r="BX774" s="391"/>
      <c r="BY774" s="391"/>
      <c r="BZ774" s="391"/>
      <c r="CA774" s="391"/>
      <c r="CB774" s="391"/>
      <c r="CC774" s="391"/>
      <c r="CD774" s="391"/>
      <c r="CE774" s="391"/>
      <c r="CF774" s="391"/>
      <c r="CG774" s="391"/>
      <c r="CH774" s="391"/>
      <c r="CI774" s="391"/>
      <c r="CJ774" s="391"/>
      <c r="CK774" s="391"/>
      <c r="CL774" s="391"/>
      <c r="CM774" s="391"/>
      <c r="CN774" s="391"/>
      <c r="CO774" s="391"/>
      <c r="CP774" s="391"/>
      <c r="CQ774" s="391"/>
      <c r="CR774" s="391"/>
      <c r="CS774" s="391"/>
      <c r="CT774" s="391"/>
      <c r="CU774" s="391"/>
      <c r="CV774" s="391"/>
      <c r="CW774" s="391"/>
      <c r="CX774" s="391"/>
      <c r="CY774" s="391"/>
      <c r="CZ774" s="391"/>
    </row>
    <row r="775" ht="25.15" customHeight="true" x14ac:dyDescent="0.2">
      <c r="C775" s="671"/>
      <c r="D775" s="671"/>
      <c r="E775" s="671"/>
      <c r="F775" s="671"/>
      <c r="G775" s="671"/>
      <c r="H775" s="671"/>
      <c r="I775" s="671"/>
      <c r="J775" s="671"/>
      <c r="K775" s="671"/>
      <c r="L775" s="671"/>
      <c r="M775" s="671"/>
      <c r="N775" s="671"/>
      <c r="O775" s="671"/>
      <c r="P775" s="671"/>
      <c r="Q775" s="671"/>
      <c r="BA775" s="391"/>
      <c r="BB775" s="471"/>
      <c r="BC775" s="391"/>
      <c r="BD775" s="391"/>
      <c r="BE775" s="391"/>
      <c r="BF775" s="391"/>
      <c r="BG775" s="391"/>
      <c r="BH775" s="391"/>
      <c r="BI775" s="391"/>
      <c r="BJ775" s="391"/>
      <c r="BK775" s="391"/>
      <c r="BL775" s="391"/>
      <c r="BM775" s="391"/>
      <c r="BN775" s="391"/>
      <c r="BO775" s="391"/>
      <c r="BP775" s="391"/>
      <c r="BQ775" s="391"/>
      <c r="BR775" s="391"/>
      <c r="BS775" s="391"/>
      <c r="BT775" s="391"/>
      <c r="BU775" s="391"/>
      <c r="BV775" s="391"/>
      <c r="BW775" s="391"/>
      <c r="BX775" s="391"/>
      <c r="BY775" s="391"/>
      <c r="BZ775" s="391"/>
      <c r="CA775" s="391"/>
      <c r="CB775" s="391"/>
      <c r="CC775" s="391"/>
      <c r="CD775" s="391"/>
      <c r="CE775" s="391"/>
      <c r="CF775" s="391"/>
      <c r="CG775" s="391"/>
      <c r="CH775" s="391"/>
      <c r="CI775" s="391"/>
      <c r="CJ775" s="391"/>
      <c r="CK775" s="391"/>
      <c r="CL775" s="391"/>
      <c r="CM775" s="391"/>
      <c r="CN775" s="391"/>
      <c r="CO775" s="391"/>
      <c r="CP775" s="391"/>
      <c r="CQ775" s="391"/>
      <c r="CR775" s="391"/>
      <c r="CS775" s="391"/>
      <c r="CT775" s="391"/>
      <c r="CU775" s="391"/>
      <c r="CV775" s="391"/>
      <c r="CW775" s="391"/>
      <c r="CX775" s="391"/>
      <c r="CY775" s="391"/>
      <c r="CZ775" s="391"/>
    </row>
    <row r="776" ht="25.15" customHeight="true" x14ac:dyDescent="0.2">
      <c r="C776" s="671"/>
      <c r="D776" s="671"/>
      <c r="E776" s="671"/>
      <c r="F776" s="671"/>
      <c r="G776" s="671"/>
      <c r="H776" s="671"/>
      <c r="I776" s="671"/>
      <c r="J776" s="671"/>
      <c r="K776" s="671"/>
      <c r="L776" s="671"/>
      <c r="M776" s="671"/>
      <c r="N776" s="671"/>
      <c r="O776" s="671"/>
      <c r="P776" s="671"/>
      <c r="Q776" s="671"/>
      <c r="BA776" s="391"/>
      <c r="BB776" s="471"/>
      <c r="BC776" s="391"/>
      <c r="BD776" s="391"/>
      <c r="BE776" s="391"/>
      <c r="BF776" s="391"/>
      <c r="BG776" s="391"/>
      <c r="BH776" s="391"/>
      <c r="BI776" s="391"/>
      <c r="BJ776" s="391"/>
      <c r="BK776" s="391"/>
      <c r="BL776" s="391"/>
      <c r="BM776" s="391"/>
      <c r="BN776" s="391"/>
      <c r="BO776" s="391"/>
      <c r="BP776" s="391"/>
      <c r="BQ776" s="391"/>
      <c r="BR776" s="391"/>
      <c r="BS776" s="391"/>
      <c r="BT776" s="391"/>
      <c r="BU776" s="391"/>
      <c r="BV776" s="391"/>
      <c r="BW776" s="391"/>
      <c r="BX776" s="391"/>
      <c r="BY776" s="391"/>
      <c r="BZ776" s="391"/>
      <c r="CA776" s="391"/>
      <c r="CB776" s="391"/>
      <c r="CC776" s="391"/>
      <c r="CD776" s="391"/>
      <c r="CE776" s="391"/>
      <c r="CF776" s="391"/>
      <c r="CG776" s="391"/>
      <c r="CH776" s="391"/>
      <c r="CI776" s="391"/>
      <c r="CJ776" s="391"/>
      <c r="CK776" s="391"/>
      <c r="CL776" s="391"/>
      <c r="CM776" s="391"/>
      <c r="CN776" s="391"/>
      <c r="CO776" s="391"/>
      <c r="CP776" s="391"/>
      <c r="CQ776" s="391"/>
      <c r="CR776" s="391"/>
      <c r="CS776" s="391"/>
      <c r="CT776" s="391"/>
      <c r="CU776" s="391"/>
      <c r="CV776" s="391"/>
      <c r="CW776" s="391"/>
      <c r="CX776" s="391"/>
      <c r="CY776" s="391"/>
      <c r="CZ776" s="391"/>
    </row>
    <row r="777" ht="25.15" customHeight="true" x14ac:dyDescent="0.2">
      <c r="C777" s="671"/>
      <c r="D777" s="671"/>
      <c r="E777" s="671"/>
      <c r="F777" s="671"/>
      <c r="G777" s="671"/>
      <c r="H777" s="671"/>
      <c r="I777" s="671"/>
      <c r="J777" s="671"/>
      <c r="K777" s="671"/>
      <c r="L777" s="671"/>
      <c r="M777" s="671"/>
      <c r="N777" s="671"/>
      <c r="O777" s="671"/>
      <c r="P777" s="671"/>
      <c r="Q777" s="671"/>
      <c r="BA777" s="391"/>
      <c r="BB777" s="471"/>
      <c r="BC777" s="391"/>
      <c r="BD777" s="391"/>
      <c r="BE777" s="391"/>
      <c r="BF777" s="391"/>
      <c r="BG777" s="391"/>
      <c r="BH777" s="391"/>
      <c r="BI777" s="391"/>
      <c r="BJ777" s="391"/>
      <c r="BK777" s="391"/>
      <c r="BL777" s="391"/>
      <c r="BM777" s="391"/>
      <c r="BN777" s="391"/>
      <c r="BO777" s="391"/>
      <c r="BP777" s="391"/>
      <c r="BQ777" s="391"/>
      <c r="BR777" s="391"/>
      <c r="BS777" s="391"/>
      <c r="BT777" s="391"/>
      <c r="BU777" s="391"/>
      <c r="BV777" s="391"/>
      <c r="BW777" s="391"/>
      <c r="BX777" s="391"/>
      <c r="BY777" s="391"/>
      <c r="BZ777" s="391"/>
      <c r="CA777" s="391"/>
      <c r="CB777" s="391"/>
      <c r="CC777" s="391"/>
      <c r="CD777" s="391"/>
      <c r="CE777" s="391"/>
      <c r="CF777" s="391"/>
      <c r="CG777" s="391"/>
      <c r="CH777" s="391"/>
      <c r="CI777" s="391"/>
      <c r="CJ777" s="391"/>
      <c r="CK777" s="391"/>
      <c r="CL777" s="391"/>
      <c r="CM777" s="391"/>
      <c r="CN777" s="391"/>
      <c r="CO777" s="391"/>
      <c r="CP777" s="391"/>
      <c r="CQ777" s="391"/>
      <c r="CR777" s="391"/>
      <c r="CS777" s="391"/>
      <c r="CT777" s="391"/>
      <c r="CU777" s="391"/>
      <c r="CV777" s="391"/>
      <c r="CW777" s="391"/>
      <c r="CX777" s="391"/>
      <c r="CY777" s="391"/>
      <c r="CZ777" s="391"/>
    </row>
    <row r="778" ht="25.15" customHeight="true" x14ac:dyDescent="0.2">
      <c r="C778" s="671"/>
      <c r="D778" s="671"/>
      <c r="E778" s="671"/>
      <c r="F778" s="671"/>
      <c r="G778" s="671"/>
      <c r="H778" s="671"/>
      <c r="I778" s="671"/>
      <c r="J778" s="671"/>
      <c r="K778" s="671"/>
      <c r="L778" s="671"/>
      <c r="M778" s="671"/>
      <c r="N778" s="671"/>
      <c r="O778" s="671"/>
      <c r="P778" s="671"/>
      <c r="Q778" s="671"/>
      <c r="BA778" s="391"/>
      <c r="BB778" s="471"/>
      <c r="BC778" s="391"/>
      <c r="BD778" s="391"/>
      <c r="BE778" s="391"/>
      <c r="BF778" s="391"/>
      <c r="BG778" s="391"/>
      <c r="BH778" s="391"/>
      <c r="BI778" s="391"/>
      <c r="BJ778" s="391"/>
      <c r="BK778" s="391"/>
      <c r="BL778" s="391"/>
      <c r="BM778" s="391"/>
      <c r="BN778" s="391"/>
      <c r="BO778" s="391"/>
      <c r="BP778" s="391"/>
      <c r="BQ778" s="391"/>
      <c r="BR778" s="391"/>
      <c r="BS778" s="391"/>
      <c r="BT778" s="391"/>
      <c r="BU778" s="391"/>
      <c r="BV778" s="391"/>
      <c r="BW778" s="391"/>
      <c r="BX778" s="391"/>
      <c r="BY778" s="391"/>
      <c r="BZ778" s="391"/>
      <c r="CA778" s="391"/>
      <c r="CB778" s="391"/>
      <c r="CC778" s="391"/>
      <c r="CD778" s="391"/>
      <c r="CE778" s="391"/>
      <c r="CF778" s="391"/>
      <c r="CG778" s="391"/>
      <c r="CH778" s="391"/>
      <c r="CI778" s="391"/>
      <c r="CJ778" s="391"/>
      <c r="CK778" s="391"/>
      <c r="CL778" s="391"/>
      <c r="CM778" s="391"/>
      <c r="CN778" s="391"/>
      <c r="CO778" s="391"/>
      <c r="CP778" s="391"/>
      <c r="CQ778" s="391"/>
      <c r="CR778" s="391"/>
      <c r="CS778" s="391"/>
      <c r="CT778" s="391"/>
      <c r="CU778" s="391"/>
      <c r="CV778" s="391"/>
      <c r="CW778" s="391"/>
      <c r="CX778" s="391"/>
      <c r="CY778" s="391"/>
      <c r="CZ778" s="391"/>
    </row>
    <row r="779" ht="25.15" customHeight="true" x14ac:dyDescent="0.2">
      <c r="C779" s="671"/>
      <c r="D779" s="671"/>
      <c r="E779" s="671"/>
      <c r="F779" s="671"/>
      <c r="G779" s="671"/>
      <c r="H779" s="671"/>
      <c r="I779" s="671"/>
      <c r="J779" s="671"/>
      <c r="K779" s="671"/>
      <c r="L779" s="671"/>
      <c r="M779" s="671"/>
      <c r="N779" s="671"/>
      <c r="O779" s="671"/>
      <c r="P779" s="671"/>
      <c r="Q779" s="671"/>
      <c r="BA779" s="391"/>
      <c r="BB779" s="471"/>
      <c r="BC779" s="391"/>
      <c r="BD779" s="391"/>
      <c r="BE779" s="391"/>
      <c r="BF779" s="391"/>
      <c r="BG779" s="391"/>
      <c r="BH779" s="391"/>
      <c r="BI779" s="391"/>
      <c r="BJ779" s="391"/>
      <c r="BK779" s="391"/>
      <c r="BL779" s="391"/>
      <c r="BM779" s="391"/>
      <c r="BN779" s="391"/>
      <c r="BO779" s="391"/>
      <c r="BP779" s="391"/>
      <c r="BQ779" s="391"/>
      <c r="BR779" s="391"/>
      <c r="BS779" s="391"/>
      <c r="BT779" s="391"/>
      <c r="BU779" s="391"/>
      <c r="BV779" s="391"/>
      <c r="BW779" s="391"/>
      <c r="BX779" s="391"/>
      <c r="BY779" s="391"/>
      <c r="BZ779" s="391"/>
      <c r="CA779" s="391"/>
      <c r="CB779" s="391"/>
      <c r="CC779" s="391"/>
      <c r="CD779" s="391"/>
      <c r="CE779" s="391"/>
      <c r="CF779" s="391"/>
      <c r="CG779" s="391"/>
      <c r="CH779" s="391"/>
      <c r="CI779" s="391"/>
      <c r="CJ779" s="391"/>
      <c r="CK779" s="391"/>
      <c r="CL779" s="391"/>
      <c r="CM779" s="391"/>
      <c r="CN779" s="391"/>
      <c r="CO779" s="391"/>
      <c r="CP779" s="391"/>
      <c r="CQ779" s="391"/>
      <c r="CR779" s="391"/>
      <c r="CS779" s="391"/>
      <c r="CT779" s="391"/>
      <c r="CU779" s="391"/>
      <c r="CV779" s="391"/>
      <c r="CW779" s="391"/>
      <c r="CX779" s="391"/>
      <c r="CY779" s="391"/>
      <c r="CZ779" s="391"/>
    </row>
    <row r="780" ht="25.15" customHeight="true" x14ac:dyDescent="0.2">
      <c r="C780" s="671"/>
      <c r="D780" s="671"/>
      <c r="E780" s="671"/>
      <c r="F780" s="671"/>
      <c r="G780" s="671"/>
      <c r="H780" s="671"/>
      <c r="I780" s="671"/>
      <c r="J780" s="671"/>
      <c r="K780" s="671"/>
      <c r="L780" s="671"/>
      <c r="M780" s="671"/>
      <c r="N780" s="671"/>
      <c r="O780" s="671"/>
      <c r="P780" s="671"/>
      <c r="Q780" s="671"/>
      <c r="BA780" s="391"/>
      <c r="BB780" s="471"/>
      <c r="BC780" s="391"/>
      <c r="BD780" s="391"/>
      <c r="BE780" s="391"/>
      <c r="BF780" s="391"/>
      <c r="BG780" s="391"/>
      <c r="BH780" s="391"/>
      <c r="BI780" s="391"/>
      <c r="BJ780" s="391"/>
      <c r="BK780" s="391"/>
      <c r="BL780" s="391"/>
      <c r="BM780" s="391"/>
      <c r="BN780" s="391"/>
      <c r="BO780" s="391"/>
      <c r="BP780" s="391"/>
      <c r="BQ780" s="391"/>
      <c r="BR780" s="391"/>
      <c r="BS780" s="391"/>
      <c r="BT780" s="391"/>
      <c r="BU780" s="391"/>
      <c r="BV780" s="391"/>
      <c r="BW780" s="391"/>
      <c r="BX780" s="391"/>
      <c r="BY780" s="391"/>
      <c r="BZ780" s="391"/>
      <c r="CA780" s="391"/>
      <c r="CB780" s="391"/>
      <c r="CC780" s="391"/>
      <c r="CD780" s="391"/>
      <c r="CE780" s="391"/>
      <c r="CF780" s="391"/>
      <c r="CG780" s="391"/>
      <c r="CH780" s="391"/>
      <c r="CI780" s="391"/>
      <c r="CJ780" s="391"/>
      <c r="CK780" s="391"/>
      <c r="CL780" s="391"/>
      <c r="CM780" s="391"/>
      <c r="CN780" s="391"/>
      <c r="CO780" s="391"/>
      <c r="CP780" s="391"/>
      <c r="CQ780" s="391"/>
      <c r="CR780" s="391"/>
      <c r="CS780" s="391"/>
      <c r="CT780" s="391"/>
      <c r="CU780" s="391"/>
      <c r="CV780" s="391"/>
      <c r="CW780" s="391"/>
      <c r="CX780" s="391"/>
      <c r="CY780" s="391"/>
      <c r="CZ780" s="391"/>
    </row>
    <row r="781" ht="25.15" customHeight="true" x14ac:dyDescent="0.2">
      <c r="C781" s="671"/>
      <c r="D781" s="671"/>
      <c r="E781" s="671"/>
      <c r="F781" s="671"/>
      <c r="G781" s="671"/>
      <c r="H781" s="671"/>
      <c r="I781" s="671"/>
      <c r="J781" s="671"/>
      <c r="K781" s="671"/>
      <c r="L781" s="671"/>
      <c r="M781" s="671"/>
      <c r="N781" s="671"/>
      <c r="O781" s="671"/>
      <c r="P781" s="671"/>
      <c r="Q781" s="671"/>
      <c r="BA781" s="391"/>
      <c r="BB781" s="471"/>
      <c r="BC781" s="391"/>
      <c r="BD781" s="391"/>
      <c r="BE781" s="391"/>
      <c r="BF781" s="391"/>
      <c r="BG781" s="391"/>
      <c r="BH781" s="391"/>
      <c r="BI781" s="391"/>
      <c r="BJ781" s="391"/>
      <c r="BK781" s="391"/>
      <c r="BL781" s="391"/>
      <c r="BM781" s="391"/>
      <c r="BN781" s="391"/>
      <c r="BO781" s="391"/>
      <c r="BP781" s="391"/>
      <c r="BQ781" s="391"/>
      <c r="BR781" s="391"/>
      <c r="BS781" s="391"/>
      <c r="BT781" s="391"/>
      <c r="BU781" s="391"/>
      <c r="BV781" s="391"/>
      <c r="BW781" s="391"/>
      <c r="BX781" s="391"/>
      <c r="BY781" s="391"/>
      <c r="BZ781" s="391"/>
      <c r="CA781" s="391"/>
      <c r="CB781" s="391"/>
      <c r="CC781" s="391"/>
      <c r="CD781" s="391"/>
      <c r="CE781" s="391"/>
      <c r="CF781" s="391"/>
      <c r="CG781" s="391"/>
      <c r="CH781" s="391"/>
      <c r="CI781" s="391"/>
      <c r="CJ781" s="391"/>
      <c r="CK781" s="391"/>
      <c r="CL781" s="391"/>
      <c r="CM781" s="391"/>
      <c r="CN781" s="391"/>
      <c r="CO781" s="391"/>
      <c r="CP781" s="391"/>
      <c r="CQ781" s="391"/>
      <c r="CR781" s="391"/>
      <c r="CS781" s="391"/>
      <c r="CT781" s="391"/>
      <c r="CU781" s="391"/>
      <c r="CV781" s="391"/>
      <c r="CW781" s="391"/>
      <c r="CX781" s="391"/>
      <c r="CY781" s="391"/>
      <c r="CZ781" s="391"/>
    </row>
    <row r="782" ht="25.15" customHeight="true" x14ac:dyDescent="0.2">
      <c r="C782" s="671"/>
      <c r="D782" s="671"/>
      <c r="E782" s="671"/>
      <c r="F782" s="671"/>
      <c r="G782" s="671"/>
      <c r="H782" s="671"/>
      <c r="I782" s="671"/>
      <c r="J782" s="671"/>
      <c r="K782" s="671"/>
      <c r="L782" s="671"/>
      <c r="M782" s="671"/>
      <c r="N782" s="671"/>
      <c r="O782" s="671"/>
      <c r="P782" s="671"/>
      <c r="Q782" s="671"/>
      <c r="BA782" s="391"/>
      <c r="BB782" s="471"/>
      <c r="BC782" s="391"/>
      <c r="BD782" s="391"/>
      <c r="BE782" s="391"/>
      <c r="BF782" s="391"/>
      <c r="BG782" s="391"/>
      <c r="BH782" s="391"/>
      <c r="BI782" s="391"/>
      <c r="BJ782" s="391"/>
      <c r="BK782" s="391"/>
      <c r="BL782" s="391"/>
      <c r="BM782" s="391"/>
      <c r="BN782" s="391"/>
      <c r="BO782" s="391"/>
      <c r="BP782" s="391"/>
      <c r="BQ782" s="391"/>
      <c r="BR782" s="391"/>
      <c r="BS782" s="391"/>
      <c r="BT782" s="391"/>
      <c r="BU782" s="391"/>
      <c r="BV782" s="391"/>
      <c r="BW782" s="391"/>
      <c r="BX782" s="391"/>
      <c r="BY782" s="391"/>
      <c r="BZ782" s="391"/>
      <c r="CA782" s="391"/>
      <c r="CB782" s="391"/>
      <c r="CC782" s="391"/>
      <c r="CD782" s="391"/>
      <c r="CE782" s="391"/>
      <c r="CF782" s="391"/>
      <c r="CG782" s="391"/>
      <c r="CH782" s="391"/>
      <c r="CI782" s="391"/>
      <c r="CJ782" s="391"/>
      <c r="CK782" s="391"/>
      <c r="CL782" s="391"/>
      <c r="CM782" s="391"/>
      <c r="CN782" s="391"/>
      <c r="CO782" s="391"/>
      <c r="CP782" s="391"/>
      <c r="CQ782" s="391"/>
      <c r="CR782" s="391"/>
      <c r="CS782" s="391"/>
      <c r="CT782" s="391"/>
      <c r="CU782" s="391"/>
      <c r="CV782" s="391"/>
      <c r="CW782" s="391"/>
      <c r="CX782" s="391"/>
      <c r="CY782" s="391"/>
      <c r="CZ782" s="391"/>
    </row>
    <row r="783" ht="25.15" customHeight="true" x14ac:dyDescent="0.2">
      <c r="C783" s="671"/>
      <c r="D783" s="671"/>
      <c r="E783" s="671"/>
      <c r="F783" s="671"/>
      <c r="G783" s="671"/>
      <c r="H783" s="671"/>
      <c r="I783" s="671"/>
      <c r="J783" s="671"/>
      <c r="K783" s="671"/>
      <c r="L783" s="671"/>
      <c r="M783" s="671"/>
      <c r="N783" s="671"/>
      <c r="O783" s="671"/>
      <c r="P783" s="671"/>
      <c r="Q783" s="671"/>
      <c r="BA783" s="391"/>
      <c r="BB783" s="471"/>
      <c r="BC783" s="391"/>
      <c r="BD783" s="391"/>
      <c r="BE783" s="391"/>
      <c r="BF783" s="391"/>
      <c r="BG783" s="391"/>
      <c r="BH783" s="391"/>
      <c r="BI783" s="391"/>
      <c r="BJ783" s="391"/>
      <c r="BK783" s="391"/>
      <c r="BL783" s="391"/>
      <c r="BM783" s="391"/>
      <c r="BN783" s="391"/>
      <c r="BO783" s="391"/>
      <c r="BP783" s="391"/>
      <c r="BQ783" s="391"/>
      <c r="BR783" s="391"/>
      <c r="BS783" s="391"/>
      <c r="BT783" s="391"/>
      <c r="BU783" s="391"/>
      <c r="BV783" s="391"/>
      <c r="BW783" s="391"/>
      <c r="BX783" s="391"/>
      <c r="BY783" s="391"/>
      <c r="BZ783" s="391"/>
      <c r="CA783" s="391"/>
      <c r="CB783" s="391"/>
      <c r="CC783" s="391"/>
      <c r="CD783" s="391"/>
      <c r="CE783" s="391"/>
      <c r="CF783" s="391"/>
      <c r="CG783" s="391"/>
      <c r="CH783" s="391"/>
      <c r="CI783" s="391"/>
      <c r="CJ783" s="391"/>
      <c r="CK783" s="391"/>
      <c r="CL783" s="391"/>
      <c r="CM783" s="391"/>
      <c r="CN783" s="391"/>
      <c r="CO783" s="391"/>
      <c r="CP783" s="391"/>
      <c r="CQ783" s="391"/>
      <c r="CR783" s="391"/>
      <c r="CS783" s="391"/>
      <c r="CT783" s="391"/>
      <c r="CU783" s="391"/>
      <c r="CV783" s="391"/>
      <c r="CW783" s="391"/>
      <c r="CX783" s="391"/>
      <c r="CY783" s="391"/>
      <c r="CZ783" s="391"/>
    </row>
    <row r="784" ht="25.15" customHeight="true" x14ac:dyDescent="0.2">
      <c r="C784" s="671"/>
      <c r="D784" s="671"/>
      <c r="E784" s="671"/>
      <c r="F784" s="671"/>
      <c r="G784" s="671"/>
      <c r="H784" s="671"/>
      <c r="I784" s="671"/>
      <c r="J784" s="671"/>
      <c r="K784" s="671"/>
      <c r="L784" s="671"/>
      <c r="M784" s="671"/>
      <c r="N784" s="671"/>
      <c r="O784" s="671"/>
      <c r="P784" s="671"/>
      <c r="Q784" s="671"/>
      <c r="BA784" s="391"/>
      <c r="BB784" s="471"/>
      <c r="BC784" s="391"/>
      <c r="BD784" s="391"/>
      <c r="BE784" s="391"/>
      <c r="BF784" s="391"/>
      <c r="BG784" s="391"/>
      <c r="BH784" s="391"/>
      <c r="BI784" s="391"/>
      <c r="BJ784" s="391"/>
      <c r="BK784" s="391"/>
      <c r="BL784" s="391"/>
      <c r="BM784" s="391"/>
      <c r="BN784" s="391"/>
      <c r="BO784" s="391"/>
      <c r="BP784" s="391"/>
      <c r="BQ784" s="391"/>
      <c r="BR784" s="391"/>
      <c r="BS784" s="391"/>
      <c r="BT784" s="391"/>
      <c r="BU784" s="391"/>
      <c r="BV784" s="391"/>
      <c r="BW784" s="391"/>
      <c r="BX784" s="391"/>
      <c r="BY784" s="391"/>
      <c r="BZ784" s="391"/>
      <c r="CA784" s="391"/>
      <c r="CB784" s="391"/>
      <c r="CC784" s="391"/>
      <c r="CD784" s="391"/>
      <c r="CE784" s="391"/>
      <c r="CF784" s="391"/>
      <c r="CG784" s="391"/>
      <c r="CH784" s="391"/>
      <c r="CI784" s="391"/>
      <c r="CJ784" s="391"/>
      <c r="CK784" s="391"/>
      <c r="CL784" s="391"/>
      <c r="CM784" s="391"/>
      <c r="CN784" s="391"/>
      <c r="CO784" s="391"/>
      <c r="CP784" s="391"/>
      <c r="CQ784" s="391"/>
      <c r="CR784" s="391"/>
      <c r="CS784" s="391"/>
      <c r="CT784" s="391"/>
      <c r="CU784" s="391"/>
      <c r="CV784" s="391"/>
      <c r="CW784" s="391"/>
      <c r="CX784" s="391"/>
      <c r="CY784" s="391"/>
      <c r="CZ784" s="391"/>
    </row>
    <row r="785" ht="25.15" customHeight="true" x14ac:dyDescent="0.2">
      <c r="C785" s="671"/>
      <c r="D785" s="671"/>
      <c r="E785" s="671"/>
      <c r="F785" s="671"/>
      <c r="G785" s="671"/>
      <c r="H785" s="671"/>
      <c r="I785" s="671"/>
      <c r="J785" s="671"/>
      <c r="K785" s="671"/>
      <c r="L785" s="671"/>
      <c r="M785" s="671"/>
      <c r="N785" s="671"/>
      <c r="O785" s="671"/>
      <c r="P785" s="671"/>
      <c r="Q785" s="671"/>
      <c r="BA785" s="391"/>
      <c r="BB785" s="471"/>
      <c r="BC785" s="391"/>
      <c r="BD785" s="391"/>
      <c r="BE785" s="391"/>
      <c r="BF785" s="391"/>
      <c r="BG785" s="391"/>
      <c r="BH785" s="391"/>
      <c r="BI785" s="391"/>
      <c r="BJ785" s="391"/>
      <c r="BK785" s="391"/>
      <c r="BL785" s="391"/>
      <c r="BM785" s="391"/>
      <c r="BN785" s="391"/>
      <c r="BO785" s="391"/>
      <c r="BP785" s="391"/>
      <c r="BQ785" s="391"/>
      <c r="BR785" s="391"/>
      <c r="BS785" s="391"/>
      <c r="BT785" s="391"/>
      <c r="BU785" s="391"/>
      <c r="BV785" s="391"/>
      <c r="BW785" s="391"/>
      <c r="BX785" s="391"/>
      <c r="BY785" s="391"/>
      <c r="BZ785" s="391"/>
      <c r="CA785" s="391"/>
      <c r="CB785" s="391"/>
      <c r="CC785" s="391"/>
      <c r="CD785" s="391"/>
      <c r="CE785" s="391"/>
      <c r="CF785" s="391"/>
      <c r="CG785" s="391"/>
      <c r="CH785" s="391"/>
      <c r="CI785" s="391"/>
      <c r="CJ785" s="391"/>
      <c r="CK785" s="391"/>
      <c r="CL785" s="391"/>
      <c r="CM785" s="391"/>
      <c r="CN785" s="391"/>
      <c r="CO785" s="391"/>
      <c r="CP785" s="391"/>
      <c r="CQ785" s="391"/>
      <c r="CR785" s="391"/>
      <c r="CS785" s="391"/>
      <c r="CT785" s="391"/>
      <c r="CU785" s="391"/>
      <c r="CV785" s="391"/>
      <c r="CW785" s="391"/>
      <c r="CX785" s="391"/>
      <c r="CY785" s="391"/>
      <c r="CZ785" s="391"/>
    </row>
    <row r="786" ht="25.15" customHeight="true" x14ac:dyDescent="0.2">
      <c r="C786" s="671"/>
      <c r="D786" s="671"/>
      <c r="E786" s="671"/>
      <c r="F786" s="671"/>
      <c r="G786" s="671"/>
      <c r="H786" s="671"/>
      <c r="I786" s="671"/>
      <c r="J786" s="671"/>
      <c r="K786" s="671"/>
      <c r="L786" s="671"/>
      <c r="M786" s="671"/>
      <c r="N786" s="671"/>
      <c r="O786" s="671"/>
      <c r="P786" s="671"/>
      <c r="Q786" s="671"/>
      <c r="BA786" s="391"/>
      <c r="BB786" s="471"/>
      <c r="BC786" s="391"/>
      <c r="BD786" s="391"/>
      <c r="BE786" s="391"/>
      <c r="BF786" s="391"/>
      <c r="BG786" s="391"/>
      <c r="BH786" s="391"/>
      <c r="BI786" s="391"/>
      <c r="BJ786" s="391"/>
      <c r="BK786" s="391"/>
      <c r="BL786" s="391"/>
      <c r="BM786" s="391"/>
      <c r="BN786" s="391"/>
      <c r="BO786" s="391"/>
      <c r="BP786" s="391"/>
      <c r="BQ786" s="391"/>
      <c r="BR786" s="391"/>
      <c r="BS786" s="391"/>
      <c r="BT786" s="391"/>
      <c r="BU786" s="391"/>
      <c r="BV786" s="391"/>
      <c r="BW786" s="391"/>
      <c r="BX786" s="391"/>
      <c r="BY786" s="391"/>
      <c r="BZ786" s="391"/>
      <c r="CA786" s="391"/>
      <c r="CB786" s="391"/>
      <c r="CC786" s="391"/>
      <c r="CD786" s="391"/>
      <c r="CE786" s="391"/>
      <c r="CF786" s="391"/>
      <c r="CG786" s="391"/>
      <c r="CH786" s="391"/>
      <c r="CI786" s="391"/>
      <c r="CJ786" s="391"/>
      <c r="CK786" s="391"/>
      <c r="CL786" s="391"/>
      <c r="CM786" s="391"/>
      <c r="CN786" s="391"/>
      <c r="CO786" s="391"/>
      <c r="CP786" s="391"/>
      <c r="CQ786" s="391"/>
      <c r="CR786" s="391"/>
      <c r="CS786" s="391"/>
      <c r="CT786" s="391"/>
      <c r="CU786" s="391"/>
      <c r="CV786" s="391"/>
      <c r="CW786" s="391"/>
      <c r="CX786" s="391"/>
      <c r="CY786" s="391"/>
      <c r="CZ786" s="391"/>
    </row>
    <row r="787" ht="25.15" customHeight="true" x14ac:dyDescent="0.2">
      <c r="C787" s="671"/>
      <c r="D787" s="671"/>
      <c r="E787" s="671"/>
      <c r="F787" s="671"/>
      <c r="G787" s="671"/>
      <c r="H787" s="671"/>
      <c r="I787" s="671"/>
      <c r="J787" s="671"/>
      <c r="K787" s="671"/>
      <c r="L787" s="671"/>
      <c r="M787" s="671"/>
      <c r="N787" s="671"/>
      <c r="O787" s="671"/>
      <c r="P787" s="671"/>
      <c r="Q787" s="671"/>
      <c r="BA787" s="391"/>
      <c r="BB787" s="471"/>
      <c r="BC787" s="391"/>
      <c r="BD787" s="391"/>
      <c r="BE787" s="391"/>
      <c r="BF787" s="391"/>
      <c r="BG787" s="391"/>
      <c r="BH787" s="391"/>
      <c r="BI787" s="391"/>
      <c r="BJ787" s="391"/>
      <c r="BK787" s="391"/>
      <c r="BL787" s="391"/>
      <c r="BM787" s="391"/>
      <c r="BN787" s="391"/>
      <c r="BO787" s="391"/>
      <c r="BP787" s="391"/>
      <c r="BQ787" s="391"/>
      <c r="BR787" s="391"/>
      <c r="BS787" s="391"/>
      <c r="BT787" s="391"/>
      <c r="BU787" s="391"/>
      <c r="BV787" s="391"/>
      <c r="BW787" s="391"/>
      <c r="BX787" s="391"/>
      <c r="BY787" s="391"/>
      <c r="BZ787" s="391"/>
      <c r="CA787" s="391"/>
      <c r="CB787" s="391"/>
      <c r="CC787" s="391"/>
      <c r="CD787" s="391"/>
      <c r="CE787" s="391"/>
      <c r="CF787" s="391"/>
      <c r="CG787" s="391"/>
      <c r="CH787" s="391"/>
      <c r="CI787" s="391"/>
      <c r="CJ787" s="391"/>
      <c r="CK787" s="391"/>
      <c r="CL787" s="391"/>
      <c r="CM787" s="391"/>
      <c r="CN787" s="391"/>
      <c r="CO787" s="391"/>
      <c r="CP787" s="391"/>
      <c r="CQ787" s="391"/>
      <c r="CR787" s="391"/>
      <c r="CS787" s="391"/>
      <c r="CT787" s="391"/>
      <c r="CU787" s="391"/>
      <c r="CV787" s="391"/>
      <c r="CW787" s="391"/>
      <c r="CX787" s="391"/>
      <c r="CY787" s="391"/>
      <c r="CZ787" s="391"/>
    </row>
    <row r="788" ht="25.15" customHeight="true" x14ac:dyDescent="0.2">
      <c r="C788" s="671"/>
      <c r="D788" s="671"/>
      <c r="E788" s="671"/>
      <c r="F788" s="671"/>
      <c r="G788" s="671"/>
      <c r="H788" s="671"/>
      <c r="I788" s="671"/>
      <c r="J788" s="671"/>
      <c r="K788" s="671"/>
      <c r="L788" s="671"/>
      <c r="M788" s="671"/>
      <c r="N788" s="671"/>
      <c r="O788" s="671"/>
      <c r="P788" s="671"/>
      <c r="Q788" s="671"/>
      <c r="BA788" s="391"/>
      <c r="BB788" s="471"/>
      <c r="BC788" s="391"/>
      <c r="BD788" s="391"/>
      <c r="BE788" s="391"/>
      <c r="BF788" s="391"/>
      <c r="BG788" s="391"/>
      <c r="BH788" s="391"/>
      <c r="BI788" s="391"/>
      <c r="BJ788" s="391"/>
      <c r="BK788" s="391"/>
      <c r="BL788" s="391"/>
      <c r="BM788" s="391"/>
      <c r="BN788" s="391"/>
      <c r="BO788" s="391"/>
      <c r="BP788" s="391"/>
      <c r="BQ788" s="391"/>
      <c r="BR788" s="391"/>
      <c r="BS788" s="391"/>
      <c r="BT788" s="391"/>
      <c r="BU788" s="391"/>
      <c r="BV788" s="391"/>
      <c r="BW788" s="391"/>
      <c r="BX788" s="391"/>
      <c r="BY788" s="391"/>
      <c r="BZ788" s="391"/>
      <c r="CA788" s="391"/>
      <c r="CB788" s="391"/>
      <c r="CC788" s="391"/>
      <c r="CD788" s="391"/>
      <c r="CE788" s="391"/>
      <c r="CF788" s="391"/>
      <c r="CG788" s="391"/>
      <c r="CH788" s="391"/>
      <c r="CI788" s="391"/>
      <c r="CJ788" s="391"/>
      <c r="CK788" s="391"/>
      <c r="CL788" s="391"/>
      <c r="CM788" s="391"/>
      <c r="CN788" s="391"/>
      <c r="CO788" s="391"/>
      <c r="CP788" s="391"/>
      <c r="CQ788" s="391"/>
      <c r="CR788" s="391"/>
      <c r="CS788" s="391"/>
      <c r="CT788" s="391"/>
      <c r="CU788" s="391"/>
      <c r="CV788" s="391"/>
      <c r="CW788" s="391"/>
      <c r="CX788" s="391"/>
      <c r="CY788" s="391"/>
      <c r="CZ788" s="391"/>
    </row>
    <row r="789" ht="25.15" customHeight="true" x14ac:dyDescent="0.2">
      <c r="C789" s="671"/>
      <c r="D789" s="671"/>
      <c r="E789" s="671"/>
      <c r="F789" s="671"/>
      <c r="G789" s="671"/>
      <c r="H789" s="671"/>
      <c r="I789" s="671"/>
      <c r="J789" s="671"/>
      <c r="K789" s="671"/>
      <c r="L789" s="671"/>
      <c r="M789" s="671"/>
      <c r="N789" s="671"/>
      <c r="O789" s="671"/>
      <c r="P789" s="671"/>
      <c r="Q789" s="671"/>
      <c r="BA789" s="391"/>
      <c r="BB789" s="471"/>
      <c r="BC789" s="391"/>
      <c r="BD789" s="391"/>
      <c r="BE789" s="391"/>
      <c r="BF789" s="391"/>
      <c r="BG789" s="391"/>
      <c r="BH789" s="391"/>
      <c r="BI789" s="391"/>
      <c r="BJ789" s="391"/>
      <c r="BK789" s="391"/>
      <c r="BL789" s="391"/>
      <c r="BM789" s="391"/>
      <c r="BN789" s="391"/>
      <c r="BO789" s="391"/>
      <c r="BP789" s="391"/>
      <c r="BQ789" s="391"/>
      <c r="BR789" s="391"/>
      <c r="BS789" s="391"/>
      <c r="BT789" s="391"/>
      <c r="BU789" s="391"/>
      <c r="BV789" s="391"/>
      <c r="BW789" s="391"/>
      <c r="BX789" s="391"/>
      <c r="BY789" s="391"/>
      <c r="BZ789" s="391"/>
      <c r="CA789" s="391"/>
      <c r="CB789" s="391"/>
      <c r="CC789" s="391"/>
      <c r="CD789" s="391"/>
      <c r="CE789" s="391"/>
      <c r="CF789" s="391"/>
      <c r="CG789" s="391"/>
      <c r="CH789" s="391"/>
      <c r="CI789" s="391"/>
      <c r="CJ789" s="391"/>
      <c r="CK789" s="391"/>
      <c r="CL789" s="391"/>
      <c r="CM789" s="391"/>
      <c r="CN789" s="391"/>
      <c r="CO789" s="391"/>
      <c r="CP789" s="391"/>
      <c r="CQ789" s="391"/>
      <c r="CR789" s="391"/>
      <c r="CS789" s="391"/>
      <c r="CT789" s="391"/>
      <c r="CU789" s="391"/>
      <c r="CV789" s="391"/>
      <c r="CW789" s="391"/>
      <c r="CX789" s="391"/>
      <c r="CY789" s="391"/>
      <c r="CZ789" s="391"/>
    </row>
    <row r="790" ht="25.15" customHeight="true" x14ac:dyDescent="0.2">
      <c r="C790" s="671"/>
      <c r="D790" s="671"/>
      <c r="E790" s="671"/>
      <c r="F790" s="671"/>
      <c r="G790" s="671"/>
      <c r="H790" s="671"/>
      <c r="I790" s="671"/>
      <c r="J790" s="671"/>
      <c r="K790" s="671"/>
      <c r="L790" s="671"/>
      <c r="M790" s="671"/>
      <c r="N790" s="671"/>
      <c r="O790" s="671"/>
      <c r="P790" s="671"/>
      <c r="Q790" s="671"/>
      <c r="BA790" s="391"/>
      <c r="BB790" s="471"/>
      <c r="BC790" s="391"/>
      <c r="BD790" s="391"/>
      <c r="BE790" s="391"/>
      <c r="BF790" s="391"/>
      <c r="BG790" s="391"/>
      <c r="BH790" s="391"/>
      <c r="BI790" s="391"/>
      <c r="BJ790" s="391"/>
      <c r="BK790" s="391"/>
      <c r="BL790" s="391"/>
      <c r="BM790" s="391"/>
      <c r="BN790" s="391"/>
      <c r="BO790" s="391"/>
      <c r="BP790" s="391"/>
      <c r="BQ790" s="391"/>
      <c r="BR790" s="391"/>
      <c r="BS790" s="391"/>
      <c r="BT790" s="391"/>
      <c r="BU790" s="391"/>
      <c r="BV790" s="391"/>
      <c r="BW790" s="391"/>
      <c r="BX790" s="391"/>
      <c r="BY790" s="391"/>
      <c r="BZ790" s="391"/>
      <c r="CA790" s="391"/>
      <c r="CB790" s="391"/>
      <c r="CC790" s="391"/>
      <c r="CD790" s="391"/>
      <c r="CE790" s="391"/>
      <c r="CF790" s="391"/>
      <c r="CG790" s="391"/>
      <c r="CH790" s="391"/>
      <c r="CI790" s="391"/>
      <c r="CJ790" s="391"/>
      <c r="CK790" s="391"/>
      <c r="CL790" s="391"/>
      <c r="CM790" s="391"/>
      <c r="CN790" s="391"/>
      <c r="CO790" s="391"/>
      <c r="CP790" s="391"/>
      <c r="CQ790" s="391"/>
      <c r="CR790" s="391"/>
      <c r="CS790" s="391"/>
      <c r="CT790" s="391"/>
      <c r="CU790" s="391"/>
      <c r="CV790" s="391"/>
      <c r="CW790" s="391"/>
      <c r="CX790" s="391"/>
      <c r="CY790" s="391"/>
      <c r="CZ790" s="391"/>
    </row>
    <row r="791" ht="25.15" customHeight="true" x14ac:dyDescent="0.2">
      <c r="C791" s="671"/>
      <c r="D791" s="671"/>
      <c r="E791" s="671"/>
      <c r="F791" s="671"/>
      <c r="G791" s="671"/>
      <c r="H791" s="671"/>
      <c r="I791" s="671"/>
      <c r="J791" s="671"/>
      <c r="K791" s="671"/>
      <c r="L791" s="671"/>
      <c r="M791" s="671"/>
      <c r="N791" s="671"/>
      <c r="O791" s="671"/>
      <c r="P791" s="671"/>
      <c r="Q791" s="671"/>
      <c r="BA791" s="391"/>
      <c r="BB791" s="471"/>
      <c r="BC791" s="391"/>
      <c r="BD791" s="391"/>
      <c r="BE791" s="391"/>
      <c r="BF791" s="391"/>
      <c r="BG791" s="391"/>
      <c r="BH791" s="391"/>
      <c r="BI791" s="391"/>
      <c r="BJ791" s="391"/>
      <c r="BK791" s="391"/>
      <c r="BL791" s="391"/>
      <c r="BM791" s="391"/>
      <c r="BN791" s="391"/>
      <c r="BO791" s="391"/>
      <c r="BP791" s="391"/>
      <c r="BQ791" s="391"/>
      <c r="BR791" s="391"/>
      <c r="BS791" s="391"/>
      <c r="BT791" s="391"/>
      <c r="BU791" s="391"/>
      <c r="BV791" s="391"/>
      <c r="BW791" s="391"/>
      <c r="BX791" s="391"/>
      <c r="BY791" s="391"/>
      <c r="BZ791" s="391"/>
      <c r="CA791" s="391"/>
      <c r="CB791" s="391"/>
      <c r="CC791" s="391"/>
      <c r="CD791" s="391"/>
      <c r="CE791" s="391"/>
      <c r="CF791" s="391"/>
      <c r="CG791" s="391"/>
      <c r="CH791" s="391"/>
      <c r="CI791" s="391"/>
      <c r="CJ791" s="391"/>
      <c r="CK791" s="391"/>
      <c r="CL791" s="391"/>
      <c r="CM791" s="391"/>
      <c r="CN791" s="391"/>
      <c r="CO791" s="391"/>
      <c r="CP791" s="391"/>
      <c r="CQ791" s="391"/>
      <c r="CR791" s="391"/>
      <c r="CS791" s="391"/>
      <c r="CT791" s="391"/>
      <c r="CU791" s="391"/>
      <c r="CV791" s="391"/>
      <c r="CW791" s="391"/>
      <c r="CX791" s="391"/>
      <c r="CY791" s="391"/>
      <c r="CZ791" s="391"/>
    </row>
    <row r="792" ht="25.15" customHeight="true" x14ac:dyDescent="0.2">
      <c r="C792" s="671"/>
      <c r="D792" s="671"/>
      <c r="E792" s="671"/>
      <c r="F792" s="671"/>
      <c r="G792" s="671"/>
      <c r="H792" s="671"/>
      <c r="I792" s="671"/>
      <c r="J792" s="671"/>
      <c r="K792" s="671"/>
      <c r="L792" s="671"/>
      <c r="M792" s="671"/>
      <c r="N792" s="671"/>
      <c r="O792" s="671"/>
      <c r="P792" s="671"/>
      <c r="Q792" s="671"/>
      <c r="BA792" s="391"/>
      <c r="BB792" s="471"/>
      <c r="BC792" s="391"/>
      <c r="BD792" s="391"/>
      <c r="BE792" s="391"/>
      <c r="BF792" s="391"/>
      <c r="BG792" s="391"/>
      <c r="BH792" s="391"/>
      <c r="BI792" s="391"/>
      <c r="BJ792" s="391"/>
      <c r="BK792" s="391"/>
      <c r="BL792" s="391"/>
      <c r="BM792" s="391"/>
      <c r="BN792" s="391"/>
      <c r="BO792" s="391"/>
      <c r="BP792" s="391"/>
      <c r="BQ792" s="391"/>
      <c r="BR792" s="391"/>
      <c r="BS792" s="391"/>
      <c r="BT792" s="391"/>
      <c r="BU792" s="391"/>
      <c r="BV792" s="391"/>
      <c r="BW792" s="391"/>
      <c r="BX792" s="391"/>
      <c r="BY792" s="391"/>
      <c r="BZ792" s="391"/>
      <c r="CA792" s="391"/>
      <c r="CB792" s="391"/>
      <c r="CC792" s="391"/>
      <c r="CD792" s="391"/>
      <c r="CE792" s="391"/>
      <c r="CF792" s="391"/>
      <c r="CG792" s="391"/>
      <c r="CH792" s="391"/>
      <c r="CI792" s="391"/>
      <c r="CJ792" s="391"/>
      <c r="CK792" s="391"/>
      <c r="CL792" s="391"/>
      <c r="CM792" s="391"/>
      <c r="CN792" s="391"/>
      <c r="CO792" s="391"/>
      <c r="CP792" s="391"/>
      <c r="CQ792" s="391"/>
      <c r="CR792" s="391"/>
      <c r="CS792" s="391"/>
      <c r="CT792" s="391"/>
      <c r="CU792" s="391"/>
      <c r="CV792" s="391"/>
      <c r="CW792" s="391"/>
      <c r="CX792" s="391"/>
      <c r="CY792" s="391"/>
      <c r="CZ792" s="391"/>
    </row>
    <row r="793" ht="25.15" customHeight="true" x14ac:dyDescent="0.2">
      <c r="C793" s="671"/>
      <c r="D793" s="671"/>
      <c r="E793" s="671"/>
      <c r="F793" s="671"/>
      <c r="G793" s="671"/>
      <c r="H793" s="671"/>
      <c r="I793" s="671"/>
      <c r="J793" s="671"/>
      <c r="K793" s="671"/>
      <c r="L793" s="671"/>
      <c r="M793" s="671"/>
      <c r="N793" s="671"/>
      <c r="O793" s="671"/>
      <c r="P793" s="671"/>
      <c r="Q793" s="671"/>
      <c r="BA793" s="391"/>
      <c r="BB793" s="471"/>
      <c r="BC793" s="391"/>
      <c r="BD793" s="391"/>
      <c r="BE793" s="391"/>
      <c r="BF793" s="391"/>
      <c r="BG793" s="391"/>
      <c r="BH793" s="391"/>
      <c r="BI793" s="391"/>
      <c r="BJ793" s="391"/>
      <c r="BK793" s="391"/>
      <c r="BL793" s="391"/>
      <c r="BM793" s="391"/>
      <c r="BN793" s="391"/>
      <c r="BO793" s="391"/>
      <c r="BP793" s="391"/>
      <c r="BQ793" s="391"/>
      <c r="BR793" s="391"/>
      <c r="BS793" s="391"/>
      <c r="BT793" s="391"/>
      <c r="BU793" s="391"/>
      <c r="BV793" s="391"/>
      <c r="BW793" s="391"/>
      <c r="BX793" s="391"/>
      <c r="BY793" s="391"/>
      <c r="BZ793" s="391"/>
      <c r="CA793" s="391"/>
      <c r="CB793" s="391"/>
      <c r="CC793" s="391"/>
      <c r="CD793" s="391"/>
      <c r="CE793" s="391"/>
      <c r="CF793" s="391"/>
      <c r="CG793" s="391"/>
      <c r="CH793" s="391"/>
      <c r="CI793" s="391"/>
      <c r="CJ793" s="391"/>
      <c r="CK793" s="391"/>
      <c r="CL793" s="391"/>
      <c r="CM793" s="391"/>
      <c r="CN793" s="391"/>
      <c r="CO793" s="391"/>
      <c r="CP793" s="391"/>
      <c r="CQ793" s="391"/>
      <c r="CR793" s="391"/>
      <c r="CS793" s="391"/>
      <c r="CT793" s="391"/>
      <c r="CU793" s="391"/>
      <c r="CV793" s="391"/>
      <c r="CW793" s="391"/>
      <c r="CX793" s="391"/>
      <c r="CY793" s="391"/>
      <c r="CZ793" s="391"/>
    </row>
    <row r="794" ht="25.15" customHeight="true" x14ac:dyDescent="0.2">
      <c r="C794" s="671"/>
      <c r="D794" s="671"/>
      <c r="E794" s="671"/>
      <c r="F794" s="671"/>
      <c r="G794" s="671"/>
      <c r="H794" s="671"/>
      <c r="I794" s="671"/>
      <c r="J794" s="671"/>
      <c r="K794" s="671"/>
      <c r="L794" s="671"/>
      <c r="M794" s="671"/>
      <c r="N794" s="671"/>
      <c r="O794" s="671"/>
      <c r="P794" s="671"/>
      <c r="Q794" s="671"/>
      <c r="BA794" s="391"/>
      <c r="BB794" s="471"/>
      <c r="BC794" s="391"/>
      <c r="BD794" s="391"/>
      <c r="BE794" s="391"/>
      <c r="BF794" s="391"/>
      <c r="BG794" s="391"/>
      <c r="BH794" s="391"/>
      <c r="BI794" s="391"/>
      <c r="BJ794" s="391"/>
      <c r="BK794" s="391"/>
      <c r="BL794" s="391"/>
      <c r="BM794" s="391"/>
      <c r="BN794" s="391"/>
      <c r="BO794" s="391"/>
      <c r="BP794" s="391"/>
      <c r="BQ794" s="391"/>
      <c r="BR794" s="391"/>
      <c r="BS794" s="391"/>
      <c r="BT794" s="391"/>
      <c r="BU794" s="391"/>
      <c r="BV794" s="391"/>
      <c r="BW794" s="391"/>
      <c r="BX794" s="391"/>
      <c r="BY794" s="391"/>
      <c r="BZ794" s="391"/>
      <c r="CA794" s="391"/>
      <c r="CB794" s="391"/>
      <c r="CC794" s="391"/>
      <c r="CD794" s="391"/>
      <c r="CE794" s="391"/>
      <c r="CF794" s="391"/>
      <c r="CG794" s="391"/>
      <c r="CH794" s="391"/>
      <c r="CI794" s="391"/>
      <c r="CJ794" s="391"/>
      <c r="CK794" s="391"/>
      <c r="CL794" s="391"/>
      <c r="CM794" s="391"/>
      <c r="CN794" s="391"/>
      <c r="CO794" s="391"/>
      <c r="CP794" s="391"/>
      <c r="CQ794" s="391"/>
      <c r="CR794" s="391"/>
      <c r="CS794" s="391"/>
      <c r="CT794" s="391"/>
      <c r="CU794" s="391"/>
      <c r="CV794" s="391"/>
      <c r="CW794" s="391"/>
      <c r="CX794" s="391"/>
      <c r="CY794" s="391"/>
      <c r="CZ794" s="391"/>
    </row>
    <row r="795" ht="25.15" customHeight="true" x14ac:dyDescent="0.2">
      <c r="C795" s="671"/>
      <c r="D795" s="671"/>
      <c r="E795" s="671"/>
      <c r="F795" s="671"/>
      <c r="G795" s="671"/>
      <c r="H795" s="671"/>
      <c r="I795" s="671"/>
      <c r="J795" s="671"/>
      <c r="K795" s="671"/>
      <c r="L795" s="671"/>
      <c r="M795" s="671"/>
      <c r="N795" s="671"/>
      <c r="O795" s="671"/>
      <c r="P795" s="671"/>
      <c r="Q795" s="671"/>
      <c r="BA795" s="391"/>
      <c r="BB795" s="471"/>
      <c r="BC795" s="391"/>
      <c r="BD795" s="391"/>
      <c r="BE795" s="391"/>
      <c r="BF795" s="391"/>
      <c r="BG795" s="391"/>
      <c r="BH795" s="391"/>
      <c r="BI795" s="391"/>
      <c r="BJ795" s="391"/>
      <c r="BK795" s="391"/>
      <c r="BL795" s="391"/>
      <c r="BM795" s="391"/>
      <c r="BN795" s="391"/>
      <c r="BO795" s="391"/>
      <c r="BP795" s="391"/>
      <c r="BQ795" s="391"/>
      <c r="BR795" s="391"/>
      <c r="BS795" s="391"/>
      <c r="BT795" s="391"/>
      <c r="BU795" s="391"/>
      <c r="BV795" s="391"/>
      <c r="BW795" s="391"/>
      <c r="BX795" s="391"/>
      <c r="BY795" s="391"/>
      <c r="BZ795" s="391"/>
      <c r="CA795" s="391"/>
      <c r="CB795" s="391"/>
      <c r="CC795" s="391"/>
      <c r="CD795" s="391"/>
      <c r="CE795" s="391"/>
      <c r="CF795" s="391"/>
      <c r="CG795" s="391"/>
      <c r="CH795" s="391"/>
      <c r="CI795" s="391"/>
      <c r="CJ795" s="391"/>
      <c r="CK795" s="391"/>
      <c r="CL795" s="391"/>
      <c r="CM795" s="391"/>
      <c r="CN795" s="391"/>
      <c r="CO795" s="391"/>
      <c r="CP795" s="391"/>
      <c r="CQ795" s="391"/>
      <c r="CR795" s="391"/>
      <c r="CS795" s="391"/>
      <c r="CT795" s="391"/>
      <c r="CU795" s="391"/>
      <c r="CV795" s="391"/>
      <c r="CW795" s="391"/>
      <c r="CX795" s="391"/>
      <c r="CY795" s="391"/>
      <c r="CZ795" s="391"/>
    </row>
    <row r="796" ht="25.15" customHeight="true" x14ac:dyDescent="0.2">
      <c r="C796" s="671"/>
      <c r="D796" s="671"/>
      <c r="E796" s="671"/>
      <c r="F796" s="671"/>
      <c r="G796" s="671"/>
      <c r="H796" s="671"/>
      <c r="I796" s="671"/>
      <c r="J796" s="671"/>
      <c r="K796" s="671"/>
      <c r="L796" s="671"/>
      <c r="M796" s="671"/>
      <c r="N796" s="671"/>
      <c r="O796" s="671"/>
      <c r="P796" s="671"/>
      <c r="Q796" s="671"/>
      <c r="BA796" s="391"/>
      <c r="BB796" s="471"/>
      <c r="BC796" s="391"/>
      <c r="BD796" s="391"/>
      <c r="BE796" s="391"/>
      <c r="BF796" s="391"/>
      <c r="BG796" s="391"/>
      <c r="BH796" s="391"/>
      <c r="BI796" s="391"/>
      <c r="BJ796" s="391"/>
      <c r="BK796" s="391"/>
      <c r="BL796" s="391"/>
      <c r="BM796" s="391"/>
      <c r="BN796" s="391"/>
      <c r="BO796" s="391"/>
      <c r="BP796" s="391"/>
      <c r="BQ796" s="391"/>
      <c r="BR796" s="391"/>
      <c r="BS796" s="391"/>
      <c r="BT796" s="391"/>
      <c r="BU796" s="391"/>
      <c r="BV796" s="391"/>
      <c r="BW796" s="391"/>
      <c r="BX796" s="391"/>
      <c r="BY796" s="391"/>
      <c r="BZ796" s="391"/>
      <c r="CA796" s="391"/>
      <c r="CB796" s="391"/>
      <c r="CC796" s="391"/>
      <c r="CD796" s="391"/>
      <c r="CE796" s="391"/>
      <c r="CF796" s="391"/>
      <c r="CG796" s="391"/>
      <c r="CH796" s="391"/>
      <c r="CI796" s="391"/>
      <c r="CJ796" s="391"/>
      <c r="CK796" s="391"/>
      <c r="CL796" s="391"/>
      <c r="CM796" s="391"/>
      <c r="CN796" s="391"/>
      <c r="CO796" s="391"/>
      <c r="CP796" s="391"/>
      <c r="CQ796" s="391"/>
      <c r="CR796" s="391"/>
      <c r="CS796" s="391"/>
      <c r="CT796" s="391"/>
      <c r="CU796" s="391"/>
      <c r="CV796" s="391"/>
      <c r="CW796" s="391"/>
      <c r="CX796" s="391"/>
      <c r="CY796" s="391"/>
      <c r="CZ796" s="391"/>
    </row>
    <row r="797" ht="25.15" customHeight="true" x14ac:dyDescent="0.2">
      <c r="C797" s="671"/>
      <c r="D797" s="671"/>
      <c r="E797" s="671"/>
      <c r="F797" s="671"/>
      <c r="G797" s="671"/>
      <c r="H797" s="671"/>
      <c r="I797" s="671"/>
      <c r="J797" s="671"/>
      <c r="K797" s="671"/>
      <c r="L797" s="671"/>
      <c r="M797" s="671"/>
      <c r="N797" s="671"/>
      <c r="O797" s="671"/>
      <c r="P797" s="671"/>
      <c r="Q797" s="671"/>
      <c r="BA797" s="391"/>
      <c r="BB797" s="471"/>
      <c r="BC797" s="391"/>
      <c r="BD797" s="391"/>
      <c r="BE797" s="391"/>
      <c r="BF797" s="391"/>
      <c r="BG797" s="391"/>
      <c r="BH797" s="391"/>
      <c r="BI797" s="391"/>
      <c r="BJ797" s="391"/>
      <c r="BK797" s="391"/>
      <c r="BL797" s="391"/>
      <c r="BM797" s="391"/>
      <c r="BN797" s="391"/>
      <c r="BO797" s="391"/>
      <c r="BP797" s="391"/>
      <c r="BQ797" s="391"/>
      <c r="BR797" s="391"/>
      <c r="BS797" s="391"/>
      <c r="BT797" s="391"/>
      <c r="BU797" s="391"/>
      <c r="BV797" s="391"/>
      <c r="BW797" s="391"/>
      <c r="BX797" s="391"/>
      <c r="BY797" s="391"/>
      <c r="BZ797" s="391"/>
      <c r="CA797" s="391"/>
      <c r="CB797" s="391"/>
      <c r="CC797" s="391"/>
      <c r="CD797" s="391"/>
      <c r="CE797" s="391"/>
      <c r="CF797" s="391"/>
      <c r="CG797" s="391"/>
      <c r="CH797" s="391"/>
      <c r="CI797" s="391"/>
      <c r="CJ797" s="391"/>
      <c r="CK797" s="391"/>
      <c r="CL797" s="391"/>
      <c r="CM797" s="391"/>
      <c r="CN797" s="391"/>
      <c r="CO797" s="391"/>
      <c r="CP797" s="391"/>
      <c r="CQ797" s="391"/>
      <c r="CR797" s="391"/>
      <c r="CS797" s="391"/>
      <c r="CT797" s="391"/>
      <c r="CU797" s="391"/>
      <c r="CV797" s="391"/>
      <c r="CW797" s="391"/>
      <c r="CX797" s="391"/>
      <c r="CY797" s="391"/>
      <c r="CZ797" s="391"/>
    </row>
    <row r="798" ht="25.15" customHeight="true" x14ac:dyDescent="0.2">
      <c r="C798" s="671"/>
      <c r="D798" s="671"/>
      <c r="E798" s="671"/>
      <c r="F798" s="671"/>
      <c r="G798" s="671"/>
      <c r="H798" s="671"/>
      <c r="I798" s="671"/>
      <c r="J798" s="671"/>
      <c r="K798" s="671"/>
      <c r="L798" s="671"/>
      <c r="M798" s="671"/>
      <c r="N798" s="671"/>
      <c r="O798" s="671"/>
      <c r="P798" s="671"/>
      <c r="Q798" s="671"/>
      <c r="BA798" s="391"/>
      <c r="BB798" s="471"/>
      <c r="BC798" s="391"/>
      <c r="BD798" s="391"/>
      <c r="BE798" s="391"/>
      <c r="BF798" s="391"/>
      <c r="BG798" s="391"/>
      <c r="BH798" s="391"/>
      <c r="BI798" s="391"/>
      <c r="BJ798" s="391"/>
      <c r="BK798" s="391"/>
      <c r="BL798" s="391"/>
      <c r="BM798" s="391"/>
      <c r="BN798" s="391"/>
      <c r="BO798" s="391"/>
      <c r="BP798" s="391"/>
      <c r="BQ798" s="391"/>
      <c r="BR798" s="391"/>
      <c r="BS798" s="391"/>
      <c r="BT798" s="391"/>
      <c r="BU798" s="391"/>
      <c r="BV798" s="391"/>
      <c r="BW798" s="391"/>
      <c r="BX798" s="391"/>
      <c r="BY798" s="391"/>
      <c r="BZ798" s="391"/>
      <c r="CA798" s="391"/>
      <c r="CB798" s="391"/>
      <c r="CC798" s="391"/>
      <c r="CD798" s="391"/>
      <c r="CE798" s="391"/>
      <c r="CF798" s="391"/>
      <c r="CG798" s="391"/>
      <c r="CH798" s="391"/>
      <c r="CI798" s="391"/>
      <c r="CJ798" s="391"/>
      <c r="CK798" s="391"/>
      <c r="CL798" s="391"/>
      <c r="CM798" s="391"/>
      <c r="CN798" s="391"/>
      <c r="CO798" s="391"/>
      <c r="CP798" s="391"/>
      <c r="CQ798" s="391"/>
      <c r="CR798" s="391"/>
      <c r="CS798" s="391"/>
      <c r="CT798" s="391"/>
      <c r="CU798" s="391"/>
      <c r="CV798" s="391"/>
      <c r="CW798" s="391"/>
      <c r="CX798" s="391"/>
      <c r="CY798" s="391"/>
      <c r="CZ798" s="391"/>
    </row>
    <row r="799" ht="25.15" customHeight="true" x14ac:dyDescent="0.2">
      <c r="C799" s="671"/>
      <c r="D799" s="671"/>
      <c r="E799" s="671"/>
      <c r="F799" s="671"/>
      <c r="G799" s="671"/>
      <c r="H799" s="671"/>
      <c r="I799" s="671"/>
      <c r="J799" s="671"/>
      <c r="K799" s="671"/>
      <c r="L799" s="671"/>
      <c r="M799" s="671"/>
      <c r="N799" s="671"/>
      <c r="O799" s="671"/>
      <c r="P799" s="671"/>
      <c r="Q799" s="671"/>
      <c r="BA799" s="391"/>
      <c r="BB799" s="471"/>
      <c r="BC799" s="391"/>
      <c r="BD799" s="391"/>
      <c r="BE799" s="391"/>
      <c r="BF799" s="391"/>
      <c r="BG799" s="391"/>
      <c r="BH799" s="391"/>
      <c r="BI799" s="391"/>
      <c r="BJ799" s="391"/>
      <c r="BK799" s="391"/>
      <c r="BL799" s="391"/>
      <c r="BM799" s="391"/>
      <c r="BN799" s="391"/>
      <c r="BO799" s="391"/>
      <c r="BP799" s="391"/>
      <c r="BQ799" s="391"/>
      <c r="BR799" s="391"/>
      <c r="BS799" s="391"/>
      <c r="BT799" s="391"/>
      <c r="BU799" s="391"/>
      <c r="BV799" s="391"/>
      <c r="BW799" s="391"/>
      <c r="BX799" s="391"/>
      <c r="BY799" s="391"/>
      <c r="BZ799" s="391"/>
      <c r="CA799" s="391"/>
      <c r="CB799" s="391"/>
      <c r="CC799" s="391"/>
      <c r="CD799" s="391"/>
      <c r="CE799" s="391"/>
      <c r="CF799" s="391"/>
      <c r="CG799" s="391"/>
      <c r="CH799" s="391"/>
      <c r="CI799" s="391"/>
      <c r="CJ799" s="391"/>
      <c r="CK799" s="391"/>
      <c r="CL799" s="391"/>
      <c r="CM799" s="391"/>
      <c r="CN799" s="391"/>
      <c r="CO799" s="391"/>
      <c r="CP799" s="391"/>
      <c r="CQ799" s="391"/>
      <c r="CR799" s="391"/>
      <c r="CS799" s="391"/>
      <c r="CT799" s="391"/>
      <c r="CU799" s="391"/>
      <c r="CV799" s="391"/>
      <c r="CW799" s="391"/>
      <c r="CX799" s="391"/>
      <c r="CY799" s="391"/>
      <c r="CZ799" s="391"/>
    </row>
    <row r="800" ht="25.15" customHeight="true" x14ac:dyDescent="0.2">
      <c r="C800" s="671"/>
      <c r="D800" s="671"/>
      <c r="E800" s="671"/>
      <c r="F800" s="671"/>
      <c r="G800" s="671"/>
      <c r="H800" s="671"/>
      <c r="I800" s="671"/>
      <c r="J800" s="671"/>
      <c r="K800" s="671"/>
      <c r="L800" s="671"/>
      <c r="M800" s="671"/>
      <c r="N800" s="671"/>
      <c r="O800" s="671"/>
      <c r="P800" s="671"/>
      <c r="Q800" s="671"/>
      <c r="BA800" s="391"/>
      <c r="BB800" s="471"/>
      <c r="BC800" s="391"/>
      <c r="BD800" s="391"/>
      <c r="BE800" s="391"/>
      <c r="BF800" s="391"/>
      <c r="BG800" s="391"/>
      <c r="BH800" s="391"/>
      <c r="BI800" s="391"/>
      <c r="BJ800" s="391"/>
      <c r="BK800" s="391"/>
      <c r="BL800" s="391"/>
      <c r="BM800" s="391"/>
      <c r="BN800" s="391"/>
      <c r="BO800" s="391"/>
      <c r="BP800" s="391"/>
      <c r="BQ800" s="391"/>
      <c r="BR800" s="391"/>
      <c r="BS800" s="391"/>
      <c r="BT800" s="391"/>
      <c r="BU800" s="391"/>
      <c r="BV800" s="391"/>
      <c r="BW800" s="391"/>
      <c r="BX800" s="391"/>
      <c r="BY800" s="391"/>
      <c r="BZ800" s="391"/>
      <c r="CA800" s="391"/>
      <c r="CB800" s="391"/>
      <c r="CC800" s="391"/>
      <c r="CD800" s="391"/>
      <c r="CE800" s="391"/>
      <c r="CF800" s="391"/>
      <c r="CG800" s="391"/>
      <c r="CH800" s="391"/>
      <c r="CI800" s="391"/>
      <c r="CJ800" s="391"/>
      <c r="CK800" s="391"/>
      <c r="CL800" s="391"/>
      <c r="CM800" s="391"/>
      <c r="CN800" s="391"/>
      <c r="CO800" s="391"/>
      <c r="CP800" s="391"/>
      <c r="CQ800" s="391"/>
      <c r="CR800" s="391"/>
      <c r="CS800" s="391"/>
      <c r="CT800" s="391"/>
      <c r="CU800" s="391"/>
      <c r="CV800" s="391"/>
      <c r="CW800" s="391"/>
      <c r="CX800" s="391"/>
      <c r="CY800" s="391"/>
      <c r="CZ800" s="391"/>
    </row>
    <row r="801" ht="25.15" customHeight="true" x14ac:dyDescent="0.2">
      <c r="C801" s="671"/>
      <c r="D801" s="671"/>
      <c r="E801" s="671"/>
      <c r="F801" s="671"/>
      <c r="G801" s="671"/>
      <c r="H801" s="671"/>
      <c r="I801" s="671"/>
      <c r="J801" s="671"/>
      <c r="K801" s="671"/>
      <c r="L801" s="671"/>
      <c r="M801" s="671"/>
      <c r="N801" s="671"/>
      <c r="O801" s="671"/>
      <c r="P801" s="671"/>
      <c r="Q801" s="671"/>
    </row>
    <row r="802" ht="25.15" customHeight="true" x14ac:dyDescent="0.2">
      <c r="C802" s="671"/>
      <c r="D802" s="671"/>
      <c r="E802" s="671"/>
      <c r="F802" s="671"/>
      <c r="G802" s="671"/>
      <c r="H802" s="671"/>
      <c r="I802" s="671"/>
      <c r="J802" s="671"/>
      <c r="K802" s="671"/>
      <c r="L802" s="671"/>
      <c r="M802" s="671"/>
      <c r="N802" s="671"/>
      <c r="O802" s="671"/>
      <c r="P802" s="671"/>
      <c r="Q802" s="671"/>
    </row>
    <row r="803" ht="25.15" customHeight="true" x14ac:dyDescent="0.2">
      <c r="C803" s="671"/>
      <c r="D803" s="671"/>
      <c r="E803" s="671"/>
      <c r="F803" s="671"/>
      <c r="G803" s="671"/>
      <c r="H803" s="671"/>
      <c r="I803" s="671"/>
      <c r="J803" s="671"/>
      <c r="K803" s="671"/>
      <c r="L803" s="671"/>
      <c r="M803" s="671"/>
      <c r="N803" s="671"/>
      <c r="O803" s="671"/>
      <c r="P803" s="671"/>
      <c r="Q803" s="671"/>
    </row>
    <row r="804" ht="25.15" customHeight="true" x14ac:dyDescent="0.2">
      <c r="C804" s="671"/>
      <c r="D804" s="671"/>
      <c r="E804" s="671"/>
      <c r="F804" s="671"/>
      <c r="G804" s="671"/>
      <c r="H804" s="671"/>
      <c r="I804" s="671"/>
      <c r="J804" s="671"/>
      <c r="K804" s="671"/>
      <c r="L804" s="671"/>
      <c r="M804" s="671"/>
      <c r="N804" s="671"/>
      <c r="O804" s="671"/>
      <c r="P804" s="671"/>
      <c r="Q804" s="671"/>
    </row>
    <row r="805" ht="25.15" customHeight="true" x14ac:dyDescent="0.2">
      <c r="C805" s="671"/>
      <c r="D805" s="671"/>
      <c r="E805" s="671"/>
      <c r="F805" s="671"/>
      <c r="G805" s="671"/>
      <c r="H805" s="671"/>
      <c r="I805" s="671"/>
      <c r="J805" s="671"/>
      <c r="K805" s="671"/>
      <c r="L805" s="671"/>
      <c r="M805" s="671"/>
      <c r="N805" s="671"/>
      <c r="O805" s="671"/>
      <c r="P805" s="671"/>
      <c r="Q805" s="671"/>
    </row>
    <row r="806" ht="25.15" customHeight="true" x14ac:dyDescent="0.2">
      <c r="C806" s="671"/>
      <c r="D806" s="671"/>
      <c r="E806" s="671"/>
      <c r="F806" s="671"/>
      <c r="G806" s="671"/>
      <c r="H806" s="671"/>
      <c r="I806" s="671"/>
      <c r="J806" s="671"/>
      <c r="K806" s="671"/>
      <c r="L806" s="671"/>
      <c r="M806" s="671"/>
      <c r="N806" s="671"/>
      <c r="O806" s="671"/>
      <c r="P806" s="671"/>
      <c r="Q806" s="671"/>
    </row>
    <row r="807" ht="25.15" customHeight="true" x14ac:dyDescent="0.2">
      <c r="C807" s="671"/>
      <c r="D807" s="671"/>
      <c r="E807" s="671"/>
      <c r="F807" s="671"/>
      <c r="G807" s="671"/>
      <c r="H807" s="671"/>
      <c r="I807" s="671"/>
      <c r="J807" s="671"/>
      <c r="K807" s="671"/>
      <c r="L807" s="671"/>
      <c r="M807" s="671"/>
      <c r="N807" s="671"/>
      <c r="O807" s="671"/>
      <c r="P807" s="671"/>
      <c r="Q807" s="671"/>
    </row>
    <row r="808" ht="25.15" customHeight="true" x14ac:dyDescent="0.2">
      <c r="C808" s="671"/>
      <c r="D808" s="671"/>
      <c r="E808" s="671"/>
      <c r="F808" s="671"/>
      <c r="G808" s="671"/>
      <c r="H808" s="671"/>
      <c r="I808" s="671"/>
      <c r="J808" s="671"/>
      <c r="K808" s="671"/>
      <c r="L808" s="671"/>
      <c r="M808" s="671"/>
      <c r="N808" s="671"/>
      <c r="O808" s="671"/>
      <c r="P808" s="671"/>
      <c r="Q808" s="671"/>
    </row>
    <row r="809" ht="25.15" customHeight="true" x14ac:dyDescent="0.2">
      <c r="C809" s="671"/>
      <c r="D809" s="671"/>
      <c r="E809" s="671"/>
      <c r="F809" s="671"/>
      <c r="G809" s="671"/>
      <c r="H809" s="671"/>
      <c r="I809" s="671"/>
      <c r="J809" s="671"/>
      <c r="K809" s="671"/>
      <c r="L809" s="671"/>
      <c r="M809" s="671"/>
      <c r="N809" s="671"/>
      <c r="O809" s="671"/>
      <c r="P809" s="671"/>
      <c r="Q809" s="671"/>
    </row>
    <row r="810" ht="25.15" customHeight="true" x14ac:dyDescent="0.2">
      <c r="C810" s="671"/>
      <c r="D810" s="671"/>
      <c r="E810" s="671"/>
      <c r="F810" s="671"/>
      <c r="G810" s="671"/>
      <c r="H810" s="671"/>
      <c r="I810" s="671"/>
      <c r="J810" s="671"/>
      <c r="K810" s="671"/>
      <c r="L810" s="671"/>
      <c r="M810" s="671"/>
      <c r="N810" s="671"/>
      <c r="O810" s="671"/>
      <c r="P810" s="671"/>
      <c r="Q810" s="671"/>
    </row>
    <row r="811" ht="25.15" customHeight="true" x14ac:dyDescent="0.2">
      <c r="C811" s="671"/>
      <c r="D811" s="671"/>
      <c r="E811" s="671"/>
      <c r="F811" s="671"/>
      <c r="G811" s="671"/>
      <c r="H811" s="671"/>
      <c r="I811" s="671"/>
      <c r="J811" s="671"/>
      <c r="K811" s="671"/>
      <c r="L811" s="671"/>
      <c r="M811" s="671"/>
      <c r="N811" s="671"/>
      <c r="O811" s="671"/>
      <c r="P811" s="671"/>
      <c r="Q811" s="671"/>
    </row>
    <row r="812" ht="25.15" customHeight="true" x14ac:dyDescent="0.2">
      <c r="C812" s="671"/>
      <c r="D812" s="671"/>
      <c r="E812" s="671"/>
      <c r="F812" s="671"/>
      <c r="G812" s="671"/>
      <c r="H812" s="671"/>
      <c r="I812" s="671"/>
      <c r="J812" s="671"/>
      <c r="K812" s="671"/>
      <c r="L812" s="671"/>
      <c r="M812" s="671"/>
      <c r="N812" s="671"/>
      <c r="O812" s="671"/>
      <c r="P812" s="671"/>
      <c r="Q812" s="671"/>
    </row>
    <row r="813" ht="25.15" customHeight="true" x14ac:dyDescent="0.2">
      <c r="C813" s="671"/>
      <c r="D813" s="671"/>
      <c r="E813" s="671"/>
      <c r="F813" s="671"/>
      <c r="G813" s="671"/>
      <c r="H813" s="671"/>
      <c r="I813" s="671"/>
      <c r="J813" s="671"/>
      <c r="K813" s="671"/>
      <c r="L813" s="671"/>
      <c r="M813" s="671"/>
      <c r="N813" s="671"/>
      <c r="O813" s="671"/>
      <c r="P813" s="671"/>
      <c r="Q813" s="671"/>
    </row>
    <row r="814" ht="25.15" customHeight="true" x14ac:dyDescent="0.2">
      <c r="C814" s="671"/>
      <c r="D814" s="671"/>
      <c r="E814" s="671"/>
      <c r="F814" s="671"/>
      <c r="G814" s="671"/>
      <c r="H814" s="671"/>
      <c r="I814" s="671"/>
      <c r="J814" s="671"/>
      <c r="K814" s="671"/>
      <c r="L814" s="671"/>
      <c r="M814" s="671"/>
      <c r="N814" s="671"/>
      <c r="O814" s="671"/>
      <c r="P814" s="671"/>
      <c r="Q814" s="671"/>
    </row>
    <row r="815" ht="25.15" customHeight="true" x14ac:dyDescent="0.2">
      <c r="C815" s="671"/>
      <c r="D815" s="671"/>
      <c r="E815" s="671"/>
      <c r="F815" s="671"/>
      <c r="G815" s="671"/>
      <c r="H815" s="671"/>
      <c r="I815" s="671"/>
      <c r="J815" s="671"/>
      <c r="K815" s="671"/>
      <c r="L815" s="671"/>
      <c r="M815" s="671"/>
      <c r="N815" s="671"/>
      <c r="O815" s="671"/>
      <c r="P815" s="671"/>
      <c r="Q815" s="671"/>
    </row>
    <row r="816" ht="25.15" customHeight="true" x14ac:dyDescent="0.2">
      <c r="C816" s="671"/>
      <c r="D816" s="671"/>
      <c r="E816" s="671"/>
      <c r="F816" s="671"/>
      <c r="G816" s="671"/>
      <c r="H816" s="671"/>
      <c r="I816" s="671"/>
      <c r="J816" s="671"/>
      <c r="K816" s="671"/>
      <c r="L816" s="671"/>
      <c r="M816" s="671"/>
      <c r="N816" s="671"/>
      <c r="O816" s="671"/>
      <c r="P816" s="671"/>
      <c r="Q816" s="671"/>
    </row>
    <row r="817" ht="25.15" customHeight="true" x14ac:dyDescent="0.2">
      <c r="C817" s="671"/>
      <c r="D817" s="671"/>
      <c r="E817" s="671"/>
      <c r="F817" s="671"/>
      <c r="G817" s="671"/>
      <c r="H817" s="671"/>
      <c r="I817" s="671"/>
      <c r="J817" s="671"/>
      <c r="K817" s="671"/>
      <c r="L817" s="671"/>
      <c r="M817" s="671"/>
      <c r="N817" s="671"/>
      <c r="O817" s="671"/>
      <c r="P817" s="671"/>
      <c r="Q817" s="671"/>
    </row>
    <row r="818" ht="25.15" customHeight="true" x14ac:dyDescent="0.2">
      <c r="C818" s="671"/>
      <c r="D818" s="671"/>
      <c r="E818" s="671"/>
      <c r="F818" s="671"/>
      <c r="G818" s="671"/>
      <c r="H818" s="671"/>
      <c r="I818" s="671"/>
      <c r="J818" s="671"/>
      <c r="K818" s="671"/>
      <c r="L818" s="671"/>
      <c r="M818" s="671"/>
      <c r="N818" s="671"/>
      <c r="O818" s="671"/>
      <c r="P818" s="671"/>
      <c r="Q818" s="671"/>
    </row>
    <row r="819" ht="25.15" customHeight="true" x14ac:dyDescent="0.2">
      <c r="C819" s="671"/>
      <c r="D819" s="671"/>
      <c r="E819" s="671"/>
      <c r="F819" s="671"/>
      <c r="G819" s="671"/>
      <c r="H819" s="671"/>
      <c r="I819" s="671"/>
      <c r="J819" s="671"/>
      <c r="K819" s="671"/>
      <c r="L819" s="671"/>
      <c r="M819" s="671"/>
      <c r="N819" s="671"/>
      <c r="O819" s="671"/>
      <c r="P819" s="671"/>
      <c r="Q819" s="671"/>
    </row>
    <row r="820" ht="25.15" customHeight="true" x14ac:dyDescent="0.2">
      <c r="C820" s="671"/>
      <c r="D820" s="671"/>
      <c r="E820" s="671"/>
      <c r="F820" s="671"/>
      <c r="G820" s="671"/>
      <c r="H820" s="671"/>
      <c r="I820" s="671"/>
      <c r="J820" s="671"/>
      <c r="K820" s="671"/>
      <c r="L820" s="671"/>
      <c r="M820" s="671"/>
      <c r="N820" s="671"/>
      <c r="O820" s="671"/>
      <c r="P820" s="671"/>
      <c r="Q820" s="671"/>
    </row>
    <row r="821" ht="25.15" customHeight="true" x14ac:dyDescent="0.2">
      <c r="C821" s="671"/>
      <c r="D821" s="671"/>
      <c r="E821" s="671"/>
      <c r="F821" s="671"/>
      <c r="G821" s="671"/>
      <c r="H821" s="671"/>
      <c r="I821" s="671"/>
      <c r="J821" s="671"/>
      <c r="K821" s="671"/>
      <c r="L821" s="671"/>
      <c r="M821" s="671"/>
      <c r="N821" s="671"/>
      <c r="O821" s="671"/>
      <c r="P821" s="671"/>
      <c r="Q821" s="671"/>
    </row>
    <row r="822" ht="25.15" customHeight="true" x14ac:dyDescent="0.2">
      <c r="C822" s="671"/>
      <c r="D822" s="671"/>
      <c r="E822" s="671"/>
      <c r="F822" s="671"/>
      <c r="G822" s="671"/>
      <c r="H822" s="671"/>
      <c r="I822" s="671"/>
      <c r="J822" s="671"/>
      <c r="K822" s="671"/>
      <c r="L822" s="671"/>
      <c r="M822" s="671"/>
      <c r="N822" s="671"/>
      <c r="O822" s="671"/>
      <c r="P822" s="671"/>
      <c r="Q822" s="671"/>
    </row>
    <row r="823" ht="25.15" customHeight="true" x14ac:dyDescent="0.2">
      <c r="C823" s="671"/>
      <c r="D823" s="671"/>
      <c r="E823" s="671"/>
      <c r="F823" s="671"/>
      <c r="G823" s="671"/>
      <c r="H823" s="671"/>
      <c r="I823" s="671"/>
      <c r="J823" s="671"/>
      <c r="K823" s="671"/>
      <c r="L823" s="671"/>
      <c r="M823" s="671"/>
      <c r="N823" s="671"/>
      <c r="O823" s="671"/>
      <c r="P823" s="671"/>
      <c r="Q823" s="671"/>
    </row>
    <row r="824" ht="25.15" customHeight="true" x14ac:dyDescent="0.2">
      <c r="C824" s="671"/>
      <c r="D824" s="671"/>
      <c r="E824" s="671"/>
      <c r="F824" s="671"/>
      <c r="G824" s="671"/>
      <c r="H824" s="671"/>
      <c r="I824" s="671"/>
      <c r="J824" s="671"/>
      <c r="K824" s="671"/>
      <c r="L824" s="671"/>
      <c r="M824" s="671"/>
      <c r="N824" s="671"/>
      <c r="O824" s="671"/>
      <c r="P824" s="671"/>
      <c r="Q824" s="671"/>
    </row>
    <row r="825" ht="25.15" customHeight="true" x14ac:dyDescent="0.2">
      <c r="C825" s="671"/>
      <c r="D825" s="671"/>
      <c r="E825" s="671"/>
      <c r="F825" s="671"/>
      <c r="G825" s="671"/>
      <c r="H825" s="671"/>
      <c r="I825" s="671"/>
      <c r="J825" s="671"/>
      <c r="K825" s="671"/>
      <c r="L825" s="671"/>
      <c r="M825" s="671"/>
      <c r="N825" s="671"/>
      <c r="O825" s="671"/>
      <c r="P825" s="671"/>
      <c r="Q825" s="671"/>
    </row>
    <row r="826" ht="25.15" customHeight="true" x14ac:dyDescent="0.2">
      <c r="C826" s="671"/>
      <c r="D826" s="671"/>
      <c r="E826" s="671"/>
      <c r="F826" s="671"/>
      <c r="G826" s="671"/>
      <c r="H826" s="671"/>
      <c r="I826" s="671"/>
      <c r="J826" s="671"/>
      <c r="K826" s="671"/>
      <c r="L826" s="671"/>
      <c r="M826" s="671"/>
      <c r="N826" s="671"/>
      <c r="O826" s="671"/>
      <c r="P826" s="671"/>
      <c r="Q826" s="671"/>
    </row>
    <row r="827" ht="25.15" customHeight="true" x14ac:dyDescent="0.2">
      <c r="C827" s="671"/>
      <c r="D827" s="671"/>
      <c r="E827" s="671"/>
      <c r="F827" s="671"/>
      <c r="G827" s="671"/>
      <c r="H827" s="671"/>
      <c r="I827" s="671"/>
      <c r="J827" s="671"/>
      <c r="K827" s="671"/>
      <c r="L827" s="671"/>
      <c r="M827" s="671"/>
      <c r="N827" s="671"/>
      <c r="O827" s="671"/>
      <c r="P827" s="671"/>
      <c r="Q827" s="671"/>
    </row>
    <row r="828" ht="25.15" customHeight="true" x14ac:dyDescent="0.2">
      <c r="C828" s="671"/>
      <c r="D828" s="671"/>
      <c r="E828" s="671"/>
      <c r="F828" s="671"/>
      <c r="G828" s="671"/>
      <c r="H828" s="671"/>
      <c r="I828" s="671"/>
      <c r="J828" s="671"/>
      <c r="K828" s="671"/>
      <c r="L828" s="671"/>
      <c r="M828" s="671"/>
      <c r="N828" s="671"/>
      <c r="O828" s="671"/>
      <c r="P828" s="671"/>
      <c r="Q828" s="671"/>
    </row>
    <row r="829" ht="25.15" customHeight="true" x14ac:dyDescent="0.2">
      <c r="C829" s="671"/>
      <c r="D829" s="671"/>
      <c r="E829" s="671"/>
      <c r="F829" s="671"/>
      <c r="G829" s="671"/>
      <c r="H829" s="671"/>
      <c r="I829" s="671"/>
      <c r="J829" s="671"/>
      <c r="K829" s="671"/>
      <c r="L829" s="671"/>
      <c r="M829" s="671"/>
      <c r="N829" s="671"/>
      <c r="O829" s="671"/>
      <c r="P829" s="671"/>
      <c r="Q829" s="671"/>
    </row>
    <row r="830" ht="25.15" customHeight="true" x14ac:dyDescent="0.2">
      <c r="C830" s="671"/>
      <c r="D830" s="671"/>
      <c r="E830" s="671"/>
      <c r="F830" s="671"/>
      <c r="G830" s="671"/>
      <c r="H830" s="671"/>
      <c r="I830" s="671"/>
      <c r="J830" s="671"/>
      <c r="K830" s="671"/>
      <c r="L830" s="671"/>
      <c r="M830" s="671"/>
      <c r="N830" s="671"/>
      <c r="O830" s="671"/>
      <c r="P830" s="671"/>
      <c r="Q830" s="671"/>
    </row>
    <row r="831" ht="25.15" customHeight="true" x14ac:dyDescent="0.2">
      <c r="C831" s="671"/>
      <c r="D831" s="671"/>
      <c r="E831" s="671"/>
      <c r="F831" s="671"/>
      <c r="G831" s="671"/>
      <c r="H831" s="671"/>
      <c r="I831" s="671"/>
      <c r="J831" s="671"/>
      <c r="K831" s="671"/>
      <c r="L831" s="671"/>
      <c r="M831" s="671"/>
      <c r="N831" s="671"/>
      <c r="O831" s="671"/>
      <c r="P831" s="671"/>
      <c r="Q831" s="671"/>
    </row>
    <row r="832" ht="25.15" customHeight="true" x14ac:dyDescent="0.2">
      <c r="C832" s="671"/>
      <c r="D832" s="671"/>
      <c r="E832" s="671"/>
      <c r="F832" s="671"/>
      <c r="G832" s="671"/>
      <c r="H832" s="671"/>
      <c r="I832" s="671"/>
      <c r="J832" s="671"/>
      <c r="K832" s="671"/>
      <c r="L832" s="671"/>
      <c r="M832" s="671"/>
      <c r="N832" s="671"/>
      <c r="O832" s="671"/>
      <c r="P832" s="671"/>
      <c r="Q832" s="671"/>
    </row>
    <row r="833" ht="25.15" customHeight="true" x14ac:dyDescent="0.2">
      <c r="C833" s="671"/>
      <c r="D833" s="671"/>
      <c r="E833" s="671"/>
      <c r="F833" s="671"/>
      <c r="G833" s="671"/>
      <c r="H833" s="671"/>
      <c r="I833" s="671"/>
      <c r="J833" s="671"/>
      <c r="K833" s="671"/>
      <c r="L833" s="671"/>
      <c r="M833" s="671"/>
      <c r="N833" s="671"/>
      <c r="O833" s="671"/>
      <c r="P833" s="671"/>
      <c r="Q833" s="671"/>
    </row>
    <row r="834" ht="25.15" customHeight="true" x14ac:dyDescent="0.2">
      <c r="C834" s="671"/>
      <c r="D834" s="671"/>
      <c r="E834" s="671"/>
      <c r="F834" s="671"/>
      <c r="G834" s="671"/>
      <c r="H834" s="671"/>
      <c r="I834" s="671"/>
      <c r="J834" s="671"/>
      <c r="K834" s="671"/>
      <c r="L834" s="671"/>
      <c r="M834" s="671"/>
      <c r="N834" s="671"/>
      <c r="O834" s="671"/>
      <c r="P834" s="671"/>
      <c r="Q834" s="671"/>
    </row>
    <row r="835" ht="25.15" customHeight="true" x14ac:dyDescent="0.2">
      <c r="C835" s="671"/>
      <c r="D835" s="671"/>
      <c r="E835" s="671"/>
      <c r="F835" s="671"/>
      <c r="G835" s="671"/>
      <c r="H835" s="671"/>
      <c r="I835" s="671"/>
      <c r="J835" s="671"/>
      <c r="K835" s="671"/>
      <c r="L835" s="671"/>
      <c r="M835" s="671"/>
      <c r="N835" s="671"/>
      <c r="O835" s="671"/>
      <c r="P835" s="671"/>
      <c r="Q835" s="671"/>
    </row>
    <row r="836" ht="25.15" customHeight="true" x14ac:dyDescent="0.2">
      <c r="C836" s="671"/>
      <c r="D836" s="671"/>
      <c r="E836" s="671"/>
      <c r="F836" s="671"/>
      <c r="G836" s="671"/>
      <c r="H836" s="671"/>
      <c r="I836" s="671"/>
      <c r="J836" s="671"/>
      <c r="K836" s="671"/>
      <c r="L836" s="671"/>
      <c r="M836" s="671"/>
      <c r="N836" s="671"/>
      <c r="O836" s="671"/>
      <c r="P836" s="671"/>
      <c r="Q836" s="671"/>
    </row>
    <row r="837" ht="25.15" customHeight="true" x14ac:dyDescent="0.2">
      <c r="C837" s="671"/>
      <c r="D837" s="671"/>
      <c r="E837" s="671"/>
      <c r="F837" s="671"/>
      <c r="G837" s="671"/>
      <c r="H837" s="671"/>
      <c r="I837" s="671"/>
      <c r="J837" s="671"/>
      <c r="K837" s="671"/>
      <c r="L837" s="671"/>
      <c r="M837" s="671"/>
      <c r="N837" s="671"/>
      <c r="O837" s="671"/>
      <c r="P837" s="671"/>
      <c r="Q837" s="671"/>
    </row>
    <row r="838" ht="25.15" customHeight="true" x14ac:dyDescent="0.2">
      <c r="C838" s="671"/>
      <c r="D838" s="671"/>
      <c r="E838" s="671"/>
      <c r="F838" s="671"/>
      <c r="G838" s="671"/>
      <c r="H838" s="671"/>
      <c r="I838" s="671"/>
      <c r="J838" s="671"/>
      <c r="K838" s="671"/>
      <c r="L838" s="671"/>
      <c r="M838" s="671"/>
      <c r="N838" s="671"/>
      <c r="O838" s="671"/>
      <c r="P838" s="671"/>
      <c r="Q838" s="671"/>
    </row>
    <row r="839" ht="25.15" customHeight="true" x14ac:dyDescent="0.2">
      <c r="C839" s="671"/>
      <c r="D839" s="671"/>
      <c r="E839" s="671"/>
      <c r="F839" s="671"/>
      <c r="G839" s="671"/>
      <c r="H839" s="671"/>
      <c r="I839" s="671"/>
      <c r="J839" s="671"/>
      <c r="K839" s="671"/>
      <c r="L839" s="671"/>
      <c r="M839" s="671"/>
      <c r="N839" s="671"/>
      <c r="O839" s="671"/>
      <c r="P839" s="671"/>
      <c r="Q839" s="671"/>
    </row>
    <row r="840" ht="25.15" customHeight="true" x14ac:dyDescent="0.2">
      <c r="C840" s="671"/>
      <c r="D840" s="671"/>
      <c r="E840" s="671"/>
      <c r="F840" s="671"/>
      <c r="G840" s="671"/>
      <c r="H840" s="671"/>
      <c r="I840" s="671"/>
      <c r="J840" s="671"/>
      <c r="K840" s="671"/>
      <c r="L840" s="671"/>
      <c r="M840" s="671"/>
      <c r="N840" s="671"/>
      <c r="O840" s="671"/>
      <c r="P840" s="671"/>
      <c r="Q840" s="671"/>
    </row>
    <row r="841" ht="25.15" customHeight="true" x14ac:dyDescent="0.2">
      <c r="C841" s="671"/>
      <c r="D841" s="671"/>
      <c r="E841" s="671"/>
      <c r="F841" s="671"/>
      <c r="G841" s="671"/>
      <c r="H841" s="671"/>
      <c r="I841" s="671"/>
      <c r="J841" s="671"/>
      <c r="K841" s="671"/>
      <c r="L841" s="671"/>
      <c r="M841" s="671"/>
      <c r="N841" s="671"/>
      <c r="O841" s="671"/>
      <c r="P841" s="671"/>
      <c r="Q841" s="671"/>
    </row>
    <row r="842" ht="25.15" customHeight="true" x14ac:dyDescent="0.2">
      <c r="C842" s="671"/>
      <c r="D842" s="671"/>
      <c r="E842" s="671"/>
      <c r="F842" s="671"/>
      <c r="G842" s="671"/>
      <c r="H842" s="671"/>
      <c r="I842" s="671"/>
      <c r="J842" s="671"/>
      <c r="K842" s="671"/>
      <c r="L842" s="671"/>
      <c r="M842" s="671"/>
      <c r="N842" s="671"/>
      <c r="O842" s="671"/>
      <c r="P842" s="671"/>
      <c r="Q842" s="671"/>
    </row>
    <row r="843" ht="25.15" customHeight="true" x14ac:dyDescent="0.2">
      <c r="C843" s="671"/>
      <c r="D843" s="671"/>
      <c r="E843" s="671"/>
      <c r="F843" s="671"/>
      <c r="G843" s="671"/>
      <c r="H843" s="671"/>
      <c r="I843" s="671"/>
      <c r="J843" s="671"/>
      <c r="K843" s="671"/>
      <c r="L843" s="671"/>
      <c r="M843" s="671"/>
      <c r="N843" s="671"/>
      <c r="O843" s="671"/>
      <c r="P843" s="671"/>
      <c r="Q843" s="671"/>
    </row>
    <row r="844" ht="25.15" customHeight="true" x14ac:dyDescent="0.2">
      <c r="C844" s="671"/>
      <c r="D844" s="671"/>
      <c r="E844" s="671"/>
      <c r="F844" s="671"/>
      <c r="G844" s="671"/>
      <c r="H844" s="671"/>
      <c r="I844" s="671"/>
      <c r="J844" s="671"/>
      <c r="K844" s="671"/>
      <c r="L844" s="671"/>
      <c r="M844" s="671"/>
      <c r="N844" s="671"/>
      <c r="O844" s="671"/>
      <c r="P844" s="671"/>
      <c r="Q844" s="671"/>
    </row>
    <row r="845" ht="25.15" customHeight="true" x14ac:dyDescent="0.2">
      <c r="C845" s="671"/>
      <c r="D845" s="671"/>
      <c r="E845" s="671"/>
      <c r="F845" s="671"/>
      <c r="G845" s="671"/>
      <c r="H845" s="671"/>
      <c r="I845" s="671"/>
      <c r="J845" s="671"/>
      <c r="K845" s="671"/>
      <c r="L845" s="671"/>
      <c r="M845" s="671"/>
      <c r="N845" s="671"/>
      <c r="O845" s="671"/>
      <c r="P845" s="671"/>
      <c r="Q845" s="671"/>
    </row>
    <row r="846" ht="25.15" customHeight="true" x14ac:dyDescent="0.2">
      <c r="C846" s="671"/>
      <c r="D846" s="671"/>
      <c r="E846" s="671"/>
      <c r="F846" s="671"/>
      <c r="G846" s="671"/>
      <c r="H846" s="671"/>
      <c r="I846" s="671"/>
      <c r="J846" s="671"/>
      <c r="K846" s="671"/>
      <c r="L846" s="671"/>
      <c r="M846" s="671"/>
      <c r="N846" s="671"/>
      <c r="O846" s="671"/>
      <c r="P846" s="671"/>
      <c r="Q846" s="671"/>
    </row>
    <row r="847" ht="25.15" customHeight="true" x14ac:dyDescent="0.2">
      <c r="C847" s="671"/>
      <c r="D847" s="671"/>
      <c r="E847" s="671"/>
      <c r="F847" s="671"/>
      <c r="G847" s="671"/>
      <c r="H847" s="671"/>
      <c r="I847" s="671"/>
      <c r="J847" s="671"/>
      <c r="K847" s="671"/>
      <c r="L847" s="671"/>
      <c r="M847" s="671"/>
      <c r="N847" s="671"/>
      <c r="O847" s="671"/>
      <c r="P847" s="671"/>
      <c r="Q847" s="671"/>
    </row>
    <row r="848" ht="25.15" customHeight="true" x14ac:dyDescent="0.2">
      <c r="C848" s="671"/>
      <c r="D848" s="671"/>
      <c r="E848" s="671"/>
      <c r="F848" s="671"/>
      <c r="G848" s="671"/>
      <c r="H848" s="671"/>
      <c r="I848" s="671"/>
      <c r="J848" s="671"/>
      <c r="K848" s="671"/>
      <c r="L848" s="671"/>
      <c r="M848" s="671"/>
      <c r="N848" s="671"/>
      <c r="O848" s="671"/>
      <c r="P848" s="671"/>
      <c r="Q848" s="671"/>
    </row>
    <row r="849" ht="25.15" customHeight="true" x14ac:dyDescent="0.2">
      <c r="C849" s="671"/>
      <c r="D849" s="671"/>
      <c r="E849" s="671"/>
      <c r="F849" s="671"/>
      <c r="G849" s="671"/>
      <c r="H849" s="671"/>
      <c r="I849" s="671"/>
      <c r="J849" s="671"/>
      <c r="K849" s="671"/>
      <c r="L849" s="671"/>
      <c r="M849" s="671"/>
      <c r="N849" s="671"/>
      <c r="O849" s="671"/>
      <c r="P849" s="671"/>
      <c r="Q849" s="671"/>
    </row>
    <row r="850" ht="25.15" customHeight="true" x14ac:dyDescent="0.2">
      <c r="C850" s="671"/>
      <c r="D850" s="671"/>
      <c r="E850" s="671"/>
      <c r="F850" s="671"/>
      <c r="G850" s="671"/>
      <c r="H850" s="671"/>
      <c r="I850" s="671"/>
      <c r="J850" s="671"/>
      <c r="K850" s="671"/>
      <c r="L850" s="671"/>
      <c r="M850" s="671"/>
      <c r="N850" s="671"/>
      <c r="O850" s="671"/>
      <c r="P850" s="671"/>
      <c r="Q850" s="671"/>
    </row>
    <row r="851" ht="25.15" customHeight="true" x14ac:dyDescent="0.2">
      <c r="C851" s="671"/>
      <c r="D851" s="671"/>
      <c r="E851" s="671"/>
      <c r="F851" s="671"/>
      <c r="G851" s="671"/>
      <c r="H851" s="671"/>
      <c r="I851" s="671"/>
      <c r="J851" s="671"/>
      <c r="K851" s="671"/>
      <c r="L851" s="671"/>
      <c r="M851" s="671"/>
      <c r="N851" s="671"/>
      <c r="O851" s="671"/>
      <c r="P851" s="671"/>
      <c r="Q851" s="671"/>
    </row>
    <row r="852" ht="25.15" customHeight="true" x14ac:dyDescent="0.2">
      <c r="C852" s="671"/>
      <c r="D852" s="671"/>
      <c r="E852" s="671"/>
      <c r="F852" s="671"/>
      <c r="G852" s="671"/>
      <c r="H852" s="671"/>
      <c r="I852" s="671"/>
      <c r="J852" s="671"/>
      <c r="K852" s="671"/>
      <c r="L852" s="671"/>
      <c r="M852" s="671"/>
      <c r="N852" s="671"/>
      <c r="O852" s="671"/>
      <c r="P852" s="671"/>
      <c r="Q852" s="671"/>
    </row>
    <row r="853" ht="25.15" customHeight="true" x14ac:dyDescent="0.2">
      <c r="C853" s="671"/>
      <c r="D853" s="671"/>
      <c r="E853" s="671"/>
      <c r="F853" s="671"/>
      <c r="G853" s="671"/>
      <c r="H853" s="671"/>
      <c r="I853" s="671"/>
      <c r="J853" s="671"/>
      <c r="K853" s="671"/>
      <c r="L853" s="671"/>
      <c r="M853" s="671"/>
      <c r="N853" s="671"/>
      <c r="O853" s="671"/>
      <c r="P853" s="671"/>
      <c r="Q853" s="671"/>
    </row>
    <row r="854" ht="25.15" customHeight="true" x14ac:dyDescent="0.2">
      <c r="C854" s="671"/>
      <c r="D854" s="671"/>
      <c r="E854" s="671"/>
      <c r="F854" s="671"/>
      <c r="G854" s="671"/>
      <c r="H854" s="671"/>
      <c r="I854" s="671"/>
      <c r="J854" s="671"/>
      <c r="K854" s="671"/>
      <c r="L854" s="671"/>
      <c r="M854" s="671"/>
      <c r="N854" s="671"/>
      <c r="O854" s="671"/>
      <c r="P854" s="671"/>
      <c r="Q854" s="671"/>
    </row>
    <row r="855" ht="25.15" customHeight="true" x14ac:dyDescent="0.2">
      <c r="C855" s="671"/>
      <c r="D855" s="671"/>
      <c r="E855" s="671"/>
      <c r="F855" s="671"/>
      <c r="G855" s="671"/>
      <c r="H855" s="671"/>
      <c r="I855" s="671"/>
      <c r="J855" s="671"/>
      <c r="K855" s="671"/>
      <c r="L855" s="671"/>
      <c r="M855" s="671"/>
      <c r="N855" s="671"/>
      <c r="O855" s="671"/>
      <c r="P855" s="671"/>
      <c r="Q855" s="671"/>
    </row>
    <row r="856" ht="25.15" customHeight="true" x14ac:dyDescent="0.2">
      <c r="C856" s="671"/>
      <c r="D856" s="671"/>
      <c r="E856" s="671"/>
      <c r="F856" s="671"/>
      <c r="G856" s="671"/>
      <c r="H856" s="671"/>
      <c r="I856" s="671"/>
      <c r="J856" s="671"/>
      <c r="K856" s="671"/>
      <c r="L856" s="671"/>
      <c r="M856" s="671"/>
      <c r="N856" s="671"/>
      <c r="O856" s="671"/>
      <c r="P856" s="671"/>
      <c r="Q856" s="671"/>
    </row>
    <row r="857" ht="25.15" customHeight="true" x14ac:dyDescent="0.2">
      <c r="C857" s="671"/>
      <c r="D857" s="671"/>
      <c r="E857" s="671"/>
      <c r="F857" s="671"/>
      <c r="G857" s="671"/>
      <c r="H857" s="671"/>
      <c r="I857" s="671"/>
      <c r="J857" s="671"/>
      <c r="K857" s="671"/>
      <c r="L857" s="671"/>
      <c r="M857" s="671"/>
      <c r="N857" s="671"/>
      <c r="O857" s="671"/>
      <c r="P857" s="671"/>
      <c r="Q857" s="671"/>
    </row>
    <row r="858" ht="25.15" customHeight="true" x14ac:dyDescent="0.2">
      <c r="C858" s="671"/>
      <c r="D858" s="671"/>
      <c r="E858" s="671"/>
      <c r="F858" s="671"/>
      <c r="G858" s="671"/>
      <c r="H858" s="671"/>
      <c r="I858" s="671"/>
      <c r="J858" s="671"/>
      <c r="K858" s="671"/>
      <c r="L858" s="671"/>
      <c r="M858" s="671"/>
      <c r="N858" s="671"/>
      <c r="O858" s="671"/>
      <c r="P858" s="671"/>
      <c r="Q858" s="671"/>
    </row>
    <row r="859" ht="25.15" customHeight="true" x14ac:dyDescent="0.2">
      <c r="C859" s="671"/>
      <c r="D859" s="671"/>
      <c r="E859" s="671"/>
      <c r="F859" s="671"/>
      <c r="G859" s="671"/>
      <c r="H859" s="671"/>
      <c r="I859" s="671"/>
      <c r="J859" s="671"/>
      <c r="K859" s="671"/>
      <c r="L859" s="671"/>
      <c r="M859" s="671"/>
      <c r="N859" s="671"/>
      <c r="O859" s="671"/>
      <c r="P859" s="671"/>
      <c r="Q859" s="671"/>
    </row>
    <row r="860" ht="25.15" customHeight="true" x14ac:dyDescent="0.2">
      <c r="C860" s="671"/>
      <c r="D860" s="671"/>
      <c r="E860" s="671"/>
      <c r="F860" s="671"/>
      <c r="G860" s="671"/>
      <c r="H860" s="671"/>
      <c r="I860" s="671"/>
      <c r="J860" s="671"/>
      <c r="K860" s="671"/>
      <c r="L860" s="671"/>
      <c r="M860" s="671"/>
      <c r="N860" s="671"/>
      <c r="O860" s="671"/>
      <c r="P860" s="671"/>
      <c r="Q860" s="671"/>
    </row>
    <row r="861" ht="25.15" customHeight="true" x14ac:dyDescent="0.2">
      <c r="C861" s="671"/>
      <c r="D861" s="671"/>
      <c r="E861" s="671"/>
      <c r="F861" s="671"/>
      <c r="G861" s="671"/>
      <c r="H861" s="671"/>
      <c r="I861" s="671"/>
      <c r="J861" s="671"/>
      <c r="K861" s="671"/>
      <c r="L861" s="671"/>
      <c r="M861" s="671"/>
      <c r="N861" s="671"/>
      <c r="O861" s="671"/>
      <c r="P861" s="671"/>
      <c r="Q861" s="671"/>
    </row>
    <row r="862" ht="25.15" customHeight="true" x14ac:dyDescent="0.2">
      <c r="C862" s="671"/>
      <c r="D862" s="671"/>
      <c r="E862" s="671"/>
      <c r="F862" s="671"/>
      <c r="G862" s="671"/>
      <c r="H862" s="671"/>
      <c r="I862" s="671"/>
      <c r="J862" s="671"/>
      <c r="K862" s="671"/>
      <c r="L862" s="671"/>
      <c r="M862" s="671"/>
      <c r="N862" s="671"/>
      <c r="O862" s="671"/>
      <c r="P862" s="671"/>
      <c r="Q862" s="671"/>
    </row>
    <row r="863" ht="25.15" customHeight="true" x14ac:dyDescent="0.2">
      <c r="C863" s="671"/>
      <c r="D863" s="671"/>
      <c r="E863" s="671"/>
      <c r="F863" s="671"/>
      <c r="G863" s="671"/>
      <c r="H863" s="671"/>
      <c r="I863" s="671"/>
      <c r="J863" s="671"/>
      <c r="K863" s="671"/>
      <c r="L863" s="671"/>
      <c r="M863" s="671"/>
      <c r="N863" s="671"/>
      <c r="O863" s="671"/>
      <c r="P863" s="671"/>
      <c r="Q863" s="671"/>
    </row>
    <row r="864" ht="25.15" customHeight="true" x14ac:dyDescent="0.2">
      <c r="C864" s="671"/>
      <c r="D864" s="671"/>
      <c r="E864" s="671"/>
      <c r="F864" s="671"/>
      <c r="G864" s="671"/>
      <c r="H864" s="671"/>
      <c r="I864" s="671"/>
      <c r="J864" s="671"/>
      <c r="K864" s="671"/>
      <c r="L864" s="671"/>
      <c r="M864" s="671"/>
      <c r="N864" s="671"/>
      <c r="O864" s="671"/>
      <c r="P864" s="671"/>
      <c r="Q864" s="671"/>
    </row>
    <row r="865" ht="25.15" customHeight="true" x14ac:dyDescent="0.2">
      <c r="C865" s="671"/>
      <c r="D865" s="671"/>
      <c r="E865" s="671"/>
      <c r="F865" s="671"/>
      <c r="G865" s="671"/>
      <c r="H865" s="671"/>
      <c r="I865" s="671"/>
      <c r="J865" s="671"/>
      <c r="K865" s="671"/>
      <c r="L865" s="671"/>
      <c r="M865" s="671"/>
      <c r="N865" s="671"/>
      <c r="O865" s="671"/>
      <c r="P865" s="671"/>
      <c r="Q865" s="671"/>
    </row>
    <row r="866" ht="25.15" customHeight="true" x14ac:dyDescent="0.2">
      <c r="C866" s="671"/>
      <c r="D866" s="671"/>
      <c r="E866" s="671"/>
      <c r="F866" s="671"/>
      <c r="G866" s="671"/>
      <c r="H866" s="671"/>
      <c r="I866" s="671"/>
      <c r="J866" s="671"/>
      <c r="K866" s="671"/>
      <c r="L866" s="671"/>
      <c r="M866" s="671"/>
      <c r="N866" s="671"/>
      <c r="O866" s="671"/>
      <c r="P866" s="671"/>
      <c r="Q866" s="671"/>
    </row>
    <row r="867" ht="25.15" customHeight="true" x14ac:dyDescent="0.2">
      <c r="C867" s="671"/>
      <c r="D867" s="671"/>
      <c r="E867" s="671"/>
      <c r="F867" s="671"/>
      <c r="G867" s="671"/>
      <c r="H867" s="671"/>
      <c r="I867" s="671"/>
      <c r="J867" s="671"/>
      <c r="K867" s="671"/>
      <c r="L867" s="671"/>
      <c r="M867" s="671"/>
      <c r="N867" s="671"/>
      <c r="O867" s="671"/>
      <c r="P867" s="671"/>
      <c r="Q867" s="671"/>
    </row>
    <row r="868" ht="25.15" customHeight="true" x14ac:dyDescent="0.2">
      <c r="C868" s="671"/>
      <c r="D868" s="671"/>
      <c r="E868" s="671"/>
      <c r="F868" s="671"/>
      <c r="G868" s="671"/>
      <c r="H868" s="671"/>
      <c r="I868" s="671"/>
      <c r="J868" s="671"/>
      <c r="K868" s="671"/>
      <c r="L868" s="671"/>
      <c r="M868" s="671"/>
      <c r="N868" s="671"/>
      <c r="O868" s="671"/>
      <c r="P868" s="671"/>
      <c r="Q868" s="671"/>
    </row>
    <row r="869" ht="25.15" customHeight="true" x14ac:dyDescent="0.2">
      <c r="C869" s="671"/>
      <c r="D869" s="671"/>
      <c r="E869" s="671"/>
      <c r="F869" s="671"/>
      <c r="G869" s="671"/>
      <c r="H869" s="671"/>
      <c r="I869" s="671"/>
      <c r="J869" s="671"/>
      <c r="K869" s="671"/>
      <c r="L869" s="671"/>
      <c r="M869" s="671"/>
      <c r="N869" s="671"/>
      <c r="O869" s="671"/>
      <c r="P869" s="671"/>
      <c r="Q869" s="671"/>
    </row>
    <row r="870" ht="25.15" customHeight="true" x14ac:dyDescent="0.2">
      <c r="C870" s="671"/>
      <c r="D870" s="671"/>
      <c r="E870" s="671"/>
      <c r="F870" s="671"/>
      <c r="G870" s="671"/>
      <c r="H870" s="671"/>
      <c r="I870" s="671"/>
      <c r="J870" s="671"/>
      <c r="K870" s="671"/>
      <c r="L870" s="671"/>
      <c r="M870" s="671"/>
      <c r="N870" s="671"/>
      <c r="O870" s="671"/>
      <c r="P870" s="671"/>
      <c r="Q870" s="671"/>
    </row>
    <row r="871" ht="25.15" customHeight="true" x14ac:dyDescent="0.2">
      <c r="C871" s="671"/>
      <c r="D871" s="671"/>
      <c r="E871" s="671"/>
      <c r="F871" s="671"/>
      <c r="G871" s="671"/>
      <c r="H871" s="671"/>
      <c r="I871" s="671"/>
      <c r="J871" s="671"/>
      <c r="K871" s="671"/>
      <c r="L871" s="671"/>
      <c r="M871" s="671"/>
      <c r="N871" s="671"/>
      <c r="O871" s="671"/>
      <c r="P871" s="671"/>
      <c r="Q871" s="671"/>
    </row>
    <row r="872" ht="25.15" customHeight="true" x14ac:dyDescent="0.2">
      <c r="C872" s="671"/>
      <c r="D872" s="671"/>
      <c r="E872" s="671"/>
      <c r="F872" s="671"/>
      <c r="G872" s="671"/>
      <c r="H872" s="671"/>
      <c r="I872" s="671"/>
      <c r="J872" s="671"/>
      <c r="K872" s="671"/>
      <c r="L872" s="671"/>
      <c r="M872" s="671"/>
      <c r="N872" s="671"/>
      <c r="O872" s="671"/>
      <c r="P872" s="671"/>
      <c r="Q872" s="671"/>
    </row>
    <row r="873" ht="25.15" customHeight="true" x14ac:dyDescent="0.2">
      <c r="C873" s="671"/>
      <c r="D873" s="671"/>
      <c r="E873" s="671"/>
      <c r="F873" s="671"/>
      <c r="G873" s="671"/>
      <c r="H873" s="671"/>
      <c r="I873" s="671"/>
      <c r="J873" s="671"/>
      <c r="K873" s="671"/>
      <c r="L873" s="671"/>
      <c r="M873" s="671"/>
      <c r="N873" s="671"/>
      <c r="O873" s="671"/>
      <c r="P873" s="671"/>
      <c r="Q873" s="671"/>
    </row>
    <row r="874" ht="25.15" customHeight="true" x14ac:dyDescent="0.2">
      <c r="C874" s="671"/>
      <c r="D874" s="671"/>
      <c r="E874" s="671"/>
      <c r="F874" s="671"/>
      <c r="G874" s="671"/>
      <c r="H874" s="671"/>
      <c r="I874" s="671"/>
      <c r="J874" s="671"/>
      <c r="K874" s="671"/>
      <c r="L874" s="671"/>
      <c r="M874" s="671"/>
      <c r="N874" s="671"/>
      <c r="O874" s="671"/>
      <c r="P874" s="671"/>
      <c r="Q874" s="671"/>
    </row>
    <row r="875" ht="25.15" customHeight="true" x14ac:dyDescent="0.2">
      <c r="C875" s="671"/>
      <c r="D875" s="671"/>
      <c r="E875" s="671"/>
      <c r="F875" s="671"/>
      <c r="G875" s="671"/>
      <c r="H875" s="671"/>
      <c r="I875" s="671"/>
      <c r="J875" s="671"/>
      <c r="K875" s="671"/>
      <c r="L875" s="671"/>
      <c r="M875" s="671"/>
      <c r="N875" s="671"/>
      <c r="O875" s="671"/>
      <c r="P875" s="671"/>
      <c r="Q875" s="671"/>
    </row>
    <row r="876" ht="25.15" customHeight="true" x14ac:dyDescent="0.2">
      <c r="C876" s="671"/>
      <c r="D876" s="671"/>
      <c r="E876" s="671"/>
      <c r="F876" s="671"/>
      <c r="G876" s="671"/>
      <c r="H876" s="671"/>
      <c r="I876" s="671"/>
      <c r="J876" s="671"/>
      <c r="K876" s="671"/>
      <c r="L876" s="671"/>
      <c r="M876" s="671"/>
      <c r="N876" s="671"/>
      <c r="O876" s="671"/>
      <c r="P876" s="671"/>
      <c r="Q876" s="671"/>
    </row>
    <row r="877" ht="25.15" customHeight="true" x14ac:dyDescent="0.2">
      <c r="C877" s="671"/>
      <c r="D877" s="671"/>
      <c r="E877" s="671"/>
      <c r="F877" s="671"/>
      <c r="G877" s="671"/>
      <c r="H877" s="671"/>
      <c r="I877" s="671"/>
      <c r="J877" s="671"/>
      <c r="K877" s="671"/>
      <c r="L877" s="671"/>
      <c r="M877" s="671"/>
      <c r="N877" s="671"/>
      <c r="O877" s="671"/>
      <c r="P877" s="671"/>
      <c r="Q877" s="671"/>
    </row>
    <row r="878" ht="25.15" customHeight="true" x14ac:dyDescent="0.2">
      <c r="C878" s="671"/>
      <c r="D878" s="671"/>
      <c r="E878" s="671"/>
      <c r="F878" s="671"/>
      <c r="G878" s="671"/>
      <c r="H878" s="671"/>
      <c r="I878" s="671"/>
      <c r="J878" s="671"/>
      <c r="K878" s="671"/>
      <c r="L878" s="671"/>
      <c r="M878" s="671"/>
      <c r="N878" s="671"/>
      <c r="O878" s="671"/>
      <c r="P878" s="671"/>
      <c r="Q878" s="671"/>
    </row>
    <row r="879" ht="25.15" customHeight="true" x14ac:dyDescent="0.2">
      <c r="C879" s="671"/>
      <c r="D879" s="671"/>
      <c r="E879" s="671"/>
      <c r="F879" s="671"/>
      <c r="G879" s="671"/>
      <c r="H879" s="671"/>
      <c r="I879" s="671"/>
      <c r="J879" s="671"/>
      <c r="K879" s="671"/>
      <c r="L879" s="671"/>
      <c r="M879" s="671"/>
      <c r="N879" s="671"/>
      <c r="O879" s="671"/>
      <c r="P879" s="671"/>
      <c r="Q879" s="671"/>
    </row>
    <row r="880" ht="25.15" customHeight="true" x14ac:dyDescent="0.2">
      <c r="C880" s="671"/>
      <c r="D880" s="671"/>
      <c r="E880" s="671"/>
      <c r="F880" s="671"/>
      <c r="G880" s="671"/>
      <c r="H880" s="671"/>
      <c r="I880" s="671"/>
      <c r="J880" s="671"/>
      <c r="K880" s="671"/>
      <c r="L880" s="671"/>
      <c r="M880" s="671"/>
      <c r="N880" s="671"/>
      <c r="O880" s="671"/>
      <c r="P880" s="671"/>
      <c r="Q880" s="671"/>
    </row>
    <row r="881" ht="25.15" customHeight="true" x14ac:dyDescent="0.2">
      <c r="C881" s="671"/>
      <c r="D881" s="671"/>
      <c r="E881" s="671"/>
      <c r="F881" s="671"/>
      <c r="G881" s="671"/>
      <c r="H881" s="671"/>
      <c r="I881" s="671"/>
      <c r="J881" s="671"/>
      <c r="K881" s="671"/>
      <c r="L881" s="671"/>
      <c r="M881" s="671"/>
      <c r="N881" s="671"/>
      <c r="O881" s="671"/>
      <c r="P881" s="671"/>
      <c r="Q881" s="671"/>
    </row>
    <row r="882" ht="25.15" customHeight="true" x14ac:dyDescent="0.2">
      <c r="C882" s="671"/>
      <c r="D882" s="671"/>
      <c r="E882" s="671"/>
      <c r="F882" s="671"/>
      <c r="G882" s="671"/>
      <c r="H882" s="671"/>
      <c r="I882" s="671"/>
      <c r="J882" s="671"/>
      <c r="K882" s="671"/>
      <c r="L882" s="671"/>
      <c r="M882" s="671"/>
      <c r="N882" s="671"/>
      <c r="O882" s="671"/>
      <c r="P882" s="671"/>
      <c r="Q882" s="671"/>
    </row>
    <row r="883" ht="25.15" customHeight="true" x14ac:dyDescent="0.2">
      <c r="C883" s="671"/>
      <c r="D883" s="671"/>
      <c r="E883" s="671"/>
      <c r="F883" s="671"/>
      <c r="G883" s="671"/>
      <c r="H883" s="671"/>
      <c r="I883" s="671"/>
      <c r="J883" s="671"/>
      <c r="K883" s="671"/>
      <c r="L883" s="671"/>
      <c r="M883" s="671"/>
      <c r="N883" s="671"/>
      <c r="O883" s="671"/>
      <c r="P883" s="671"/>
      <c r="Q883" s="671"/>
    </row>
    <row r="884" ht="25.15" customHeight="true" x14ac:dyDescent="0.2">
      <c r="C884" s="671"/>
      <c r="D884" s="671"/>
      <c r="E884" s="671"/>
      <c r="F884" s="671"/>
      <c r="G884" s="671"/>
      <c r="H884" s="671"/>
      <c r="I884" s="671"/>
      <c r="J884" s="671"/>
      <c r="K884" s="671"/>
      <c r="L884" s="671"/>
      <c r="M884" s="671"/>
      <c r="N884" s="671"/>
      <c r="O884" s="671"/>
      <c r="P884" s="671"/>
      <c r="Q884" s="671"/>
    </row>
    <row r="885" ht="25.15" customHeight="true" x14ac:dyDescent="0.2">
      <c r="C885" s="671"/>
      <c r="D885" s="671"/>
      <c r="E885" s="671"/>
      <c r="F885" s="671"/>
      <c r="G885" s="671"/>
      <c r="H885" s="671"/>
      <c r="I885" s="671"/>
      <c r="J885" s="671"/>
      <c r="K885" s="671"/>
      <c r="L885" s="671"/>
      <c r="M885" s="671"/>
      <c r="N885" s="671"/>
      <c r="O885" s="671"/>
      <c r="P885" s="671"/>
      <c r="Q885" s="671"/>
    </row>
    <row r="886" ht="25.15" customHeight="true" x14ac:dyDescent="0.2">
      <c r="C886" s="671"/>
      <c r="D886" s="671"/>
      <c r="E886" s="671"/>
      <c r="F886" s="671"/>
      <c r="G886" s="671"/>
      <c r="H886" s="671"/>
      <c r="I886" s="671"/>
      <c r="J886" s="671"/>
      <c r="K886" s="671"/>
      <c r="L886" s="671"/>
      <c r="M886" s="671"/>
      <c r="N886" s="671"/>
      <c r="O886" s="671"/>
      <c r="P886" s="671"/>
      <c r="Q886" s="671"/>
    </row>
    <row r="887" ht="25.15" customHeight="true" x14ac:dyDescent="0.2">
      <c r="C887" s="671"/>
      <c r="D887" s="671"/>
      <c r="E887" s="671"/>
      <c r="F887" s="671"/>
      <c r="G887" s="671"/>
      <c r="H887" s="671"/>
      <c r="I887" s="671"/>
      <c r="J887" s="671"/>
      <c r="K887" s="671"/>
      <c r="L887" s="671"/>
      <c r="M887" s="671"/>
      <c r="N887" s="671"/>
      <c r="O887" s="671"/>
      <c r="P887" s="671"/>
      <c r="Q887" s="671"/>
    </row>
    <row r="888" ht="25.15" customHeight="true" x14ac:dyDescent="0.2">
      <c r="C888" s="671"/>
      <c r="D888" s="671"/>
      <c r="E888" s="671"/>
      <c r="F888" s="671"/>
      <c r="G888" s="671"/>
      <c r="H888" s="671"/>
      <c r="I888" s="671"/>
      <c r="J888" s="671"/>
      <c r="K888" s="671"/>
      <c r="L888" s="671"/>
      <c r="M888" s="671"/>
      <c r="N888" s="671"/>
      <c r="O888" s="671"/>
      <c r="P888" s="671"/>
      <c r="Q888" s="671"/>
    </row>
    <row r="889" ht="25.15" customHeight="true" x14ac:dyDescent="0.2">
      <c r="C889" s="671"/>
      <c r="D889" s="671"/>
      <c r="E889" s="671"/>
      <c r="F889" s="671"/>
      <c r="G889" s="671"/>
      <c r="H889" s="671"/>
      <c r="I889" s="671"/>
      <c r="J889" s="671"/>
      <c r="K889" s="671"/>
      <c r="L889" s="671"/>
      <c r="M889" s="671"/>
      <c r="N889" s="671"/>
      <c r="O889" s="671"/>
      <c r="P889" s="671"/>
      <c r="Q889" s="671"/>
    </row>
    <row r="890" ht="25.15" customHeight="true" x14ac:dyDescent="0.2">
      <c r="C890" s="671"/>
      <c r="D890" s="671"/>
      <c r="E890" s="671"/>
      <c r="F890" s="671"/>
      <c r="G890" s="671"/>
      <c r="H890" s="671"/>
      <c r="I890" s="671"/>
      <c r="J890" s="671"/>
      <c r="K890" s="671"/>
      <c r="L890" s="671"/>
      <c r="M890" s="671"/>
      <c r="N890" s="671"/>
      <c r="O890" s="671"/>
      <c r="P890" s="671"/>
      <c r="Q890" s="671"/>
    </row>
    <row r="891" ht="25.15" customHeight="true" x14ac:dyDescent="0.2">
      <c r="C891" s="671"/>
      <c r="D891" s="671"/>
      <c r="E891" s="671"/>
      <c r="F891" s="671"/>
      <c r="G891" s="671"/>
      <c r="H891" s="671"/>
      <c r="I891" s="671"/>
      <c r="J891" s="671"/>
      <c r="K891" s="671"/>
      <c r="L891" s="671"/>
      <c r="M891" s="671"/>
      <c r="N891" s="671"/>
      <c r="O891" s="671"/>
      <c r="P891" s="671"/>
      <c r="Q891" s="671"/>
    </row>
    <row r="892" ht="25.15" customHeight="true" x14ac:dyDescent="0.2">
      <c r="C892" s="671"/>
      <c r="D892" s="671"/>
      <c r="E892" s="671"/>
      <c r="F892" s="671"/>
      <c r="G892" s="671"/>
      <c r="H892" s="671"/>
      <c r="I892" s="671"/>
      <c r="J892" s="671"/>
      <c r="K892" s="671"/>
      <c r="L892" s="671"/>
      <c r="M892" s="671"/>
      <c r="N892" s="671"/>
      <c r="O892" s="671"/>
      <c r="P892" s="671"/>
      <c r="Q892" s="671"/>
    </row>
    <row r="893" ht="25.15" customHeight="true" x14ac:dyDescent="0.2">
      <c r="C893" s="671"/>
      <c r="D893" s="671"/>
      <c r="E893" s="671"/>
      <c r="F893" s="671"/>
      <c r="G893" s="671"/>
      <c r="H893" s="671"/>
      <c r="I893" s="671"/>
      <c r="J893" s="671"/>
      <c r="K893" s="671"/>
      <c r="L893" s="671"/>
      <c r="M893" s="671"/>
      <c r="N893" s="671"/>
      <c r="O893" s="671"/>
      <c r="P893" s="671"/>
      <c r="Q893" s="671"/>
    </row>
    <row r="894" ht="25.15" customHeight="true" x14ac:dyDescent="0.2">
      <c r="C894" s="671"/>
      <c r="D894" s="671"/>
      <c r="E894" s="671"/>
      <c r="F894" s="671"/>
      <c r="G894" s="671"/>
      <c r="H894" s="671"/>
      <c r="I894" s="671"/>
      <c r="J894" s="671"/>
      <c r="K894" s="671"/>
      <c r="L894" s="671"/>
      <c r="M894" s="671"/>
      <c r="N894" s="671"/>
      <c r="O894" s="671"/>
      <c r="P894" s="671"/>
      <c r="Q894" s="671"/>
    </row>
    <row r="895" ht="25.15" customHeight="true" x14ac:dyDescent="0.2">
      <c r="C895" s="671"/>
      <c r="D895" s="671"/>
      <c r="E895" s="671"/>
      <c r="F895" s="671"/>
      <c r="G895" s="671"/>
      <c r="H895" s="671"/>
      <c r="I895" s="671"/>
      <c r="J895" s="671"/>
      <c r="K895" s="671"/>
      <c r="L895" s="671"/>
      <c r="M895" s="671"/>
      <c r="N895" s="671"/>
      <c r="O895" s="671"/>
      <c r="P895" s="671"/>
      <c r="Q895" s="671"/>
    </row>
    <row r="896" ht="25.15" customHeight="true" x14ac:dyDescent="0.2">
      <c r="C896" s="671"/>
      <c r="D896" s="671"/>
      <c r="E896" s="671"/>
      <c r="F896" s="671"/>
      <c r="G896" s="671"/>
      <c r="H896" s="671"/>
      <c r="I896" s="671"/>
      <c r="J896" s="671"/>
      <c r="K896" s="671"/>
      <c r="L896" s="671"/>
      <c r="M896" s="671"/>
      <c r="N896" s="671"/>
      <c r="O896" s="671"/>
      <c r="P896" s="671"/>
      <c r="Q896" s="671"/>
    </row>
    <row r="897" ht="25.15" customHeight="true" x14ac:dyDescent="0.2">
      <c r="C897" s="671"/>
      <c r="D897" s="671"/>
      <c r="E897" s="671"/>
      <c r="F897" s="671"/>
      <c r="G897" s="671"/>
      <c r="H897" s="671"/>
      <c r="I897" s="671"/>
      <c r="J897" s="671"/>
      <c r="K897" s="671"/>
      <c r="L897" s="671"/>
      <c r="M897" s="671"/>
      <c r="N897" s="671"/>
      <c r="O897" s="671"/>
      <c r="P897" s="671"/>
      <c r="Q897" s="671"/>
    </row>
    <row r="898" ht="25.15" customHeight="true" x14ac:dyDescent="0.2">
      <c r="C898" s="671"/>
      <c r="D898" s="671"/>
      <c r="E898" s="671"/>
      <c r="F898" s="671"/>
      <c r="G898" s="671"/>
      <c r="H898" s="671"/>
      <c r="I898" s="671"/>
      <c r="J898" s="671"/>
      <c r="K898" s="671"/>
      <c r="L898" s="671"/>
      <c r="M898" s="671"/>
      <c r="N898" s="671"/>
      <c r="O898" s="671"/>
      <c r="P898" s="671"/>
      <c r="Q898" s="671"/>
    </row>
    <row r="899" ht="25.15" customHeight="true" x14ac:dyDescent="0.2">
      <c r="C899" s="671"/>
      <c r="D899" s="671"/>
      <c r="E899" s="671"/>
      <c r="F899" s="671"/>
      <c r="G899" s="671"/>
      <c r="H899" s="671"/>
      <c r="I899" s="671"/>
      <c r="J899" s="671"/>
      <c r="K899" s="671"/>
      <c r="L899" s="671"/>
      <c r="M899" s="671"/>
      <c r="N899" s="671"/>
      <c r="O899" s="671"/>
      <c r="P899" s="671"/>
      <c r="Q899" s="671"/>
    </row>
    <row r="900" ht="25.15" customHeight="true" x14ac:dyDescent="0.2">
      <c r="C900" s="671"/>
      <c r="D900" s="671"/>
      <c r="E900" s="671"/>
      <c r="F900" s="671"/>
      <c r="G900" s="671"/>
      <c r="H900" s="671"/>
      <c r="I900" s="671"/>
      <c r="J900" s="671"/>
      <c r="K900" s="671"/>
      <c r="L900" s="671"/>
      <c r="M900" s="671"/>
      <c r="N900" s="671"/>
      <c r="O900" s="671"/>
      <c r="P900" s="671"/>
      <c r="Q900" s="671"/>
    </row>
    <row r="901" ht="25.15" customHeight="true" x14ac:dyDescent="0.2">
      <c r="C901" s="671"/>
      <c r="D901" s="671"/>
      <c r="E901" s="671"/>
      <c r="F901" s="671"/>
      <c r="G901" s="671"/>
      <c r="H901" s="671"/>
      <c r="I901" s="671"/>
      <c r="J901" s="671"/>
      <c r="K901" s="671"/>
      <c r="L901" s="671"/>
      <c r="M901" s="671"/>
      <c r="N901" s="671"/>
      <c r="O901" s="671"/>
      <c r="P901" s="671"/>
      <c r="Q901" s="671"/>
    </row>
    <row r="902" ht="25.15" customHeight="true" x14ac:dyDescent="0.2">
      <c r="C902" s="671"/>
      <c r="D902" s="671"/>
      <c r="E902" s="671"/>
      <c r="F902" s="671"/>
      <c r="G902" s="671"/>
      <c r="H902" s="671"/>
      <c r="I902" s="671"/>
      <c r="J902" s="671"/>
      <c r="K902" s="671"/>
      <c r="L902" s="671"/>
      <c r="M902" s="671"/>
      <c r="N902" s="671"/>
      <c r="O902" s="671"/>
      <c r="P902" s="671"/>
      <c r="Q902" s="671"/>
    </row>
    <row r="903" ht="25.15" customHeight="true" x14ac:dyDescent="0.2">
      <c r="C903" s="671"/>
      <c r="D903" s="671"/>
      <c r="E903" s="671"/>
      <c r="F903" s="671"/>
      <c r="G903" s="671"/>
      <c r="H903" s="671"/>
      <c r="I903" s="671"/>
      <c r="J903" s="671"/>
      <c r="K903" s="671"/>
      <c r="L903" s="671"/>
      <c r="M903" s="671"/>
      <c r="N903" s="671"/>
      <c r="O903" s="671"/>
      <c r="P903" s="671"/>
      <c r="Q903" s="671"/>
    </row>
    <row r="904" ht="25.15" customHeight="true" x14ac:dyDescent="0.2">
      <c r="C904" s="671"/>
      <c r="D904" s="671"/>
      <c r="E904" s="671"/>
      <c r="F904" s="671"/>
      <c r="G904" s="671"/>
      <c r="H904" s="671"/>
      <c r="I904" s="671"/>
      <c r="J904" s="671"/>
      <c r="K904" s="671"/>
      <c r="L904" s="671"/>
      <c r="M904" s="671"/>
      <c r="N904" s="671"/>
      <c r="O904" s="671"/>
      <c r="P904" s="671"/>
      <c r="Q904" s="671"/>
    </row>
    <row r="905" ht="25.15" customHeight="true" x14ac:dyDescent="0.2">
      <c r="C905" s="671"/>
      <c r="D905" s="671"/>
      <c r="E905" s="671"/>
      <c r="F905" s="671"/>
      <c r="G905" s="671"/>
      <c r="H905" s="671"/>
      <c r="I905" s="671"/>
      <c r="J905" s="671"/>
      <c r="K905" s="671"/>
      <c r="L905" s="671"/>
      <c r="M905" s="671"/>
      <c r="N905" s="671"/>
      <c r="O905" s="671"/>
      <c r="P905" s="671"/>
      <c r="Q905" s="671"/>
    </row>
    <row r="906" ht="25.15" customHeight="true" x14ac:dyDescent="0.2">
      <c r="C906" s="671"/>
      <c r="D906" s="671"/>
      <c r="E906" s="671"/>
      <c r="F906" s="671"/>
      <c r="G906" s="671"/>
      <c r="H906" s="671"/>
      <c r="I906" s="671"/>
      <c r="J906" s="671"/>
      <c r="K906" s="671"/>
      <c r="L906" s="671"/>
      <c r="M906" s="671"/>
      <c r="N906" s="671"/>
      <c r="O906" s="671"/>
      <c r="P906" s="671"/>
      <c r="Q906" s="671"/>
    </row>
    <row r="907" ht="25.15" customHeight="true" x14ac:dyDescent="0.2">
      <c r="C907" s="671"/>
      <c r="D907" s="671"/>
      <c r="E907" s="671"/>
      <c r="F907" s="671"/>
      <c r="G907" s="671"/>
      <c r="H907" s="671"/>
      <c r="I907" s="671"/>
      <c r="J907" s="671"/>
      <c r="K907" s="671"/>
      <c r="L907" s="671"/>
      <c r="M907" s="671"/>
      <c r="N907" s="671"/>
      <c r="O907" s="671"/>
      <c r="P907" s="671"/>
      <c r="Q907" s="671"/>
    </row>
    <row r="908" ht="25.15" customHeight="true" x14ac:dyDescent="0.2">
      <c r="C908" s="671"/>
      <c r="D908" s="671"/>
      <c r="E908" s="671"/>
      <c r="F908" s="671"/>
      <c r="G908" s="671"/>
      <c r="H908" s="671"/>
      <c r="I908" s="671"/>
      <c r="J908" s="671"/>
      <c r="K908" s="671"/>
      <c r="L908" s="671"/>
      <c r="M908" s="671"/>
      <c r="N908" s="671"/>
      <c r="O908" s="671"/>
      <c r="P908" s="671"/>
      <c r="Q908" s="671"/>
    </row>
    <row r="909" ht="25.15" customHeight="true" x14ac:dyDescent="0.2">
      <c r="C909" s="671"/>
      <c r="D909" s="671"/>
      <c r="E909" s="671"/>
      <c r="F909" s="671"/>
      <c r="G909" s="671"/>
      <c r="H909" s="671"/>
      <c r="I909" s="671"/>
      <c r="J909" s="671"/>
      <c r="K909" s="671"/>
      <c r="L909" s="671"/>
      <c r="M909" s="671"/>
      <c r="N909" s="671"/>
      <c r="O909" s="671"/>
      <c r="P909" s="671"/>
      <c r="Q909" s="671"/>
    </row>
    <row r="910" ht="25.15" customHeight="true" x14ac:dyDescent="0.2">
      <c r="C910" s="671"/>
      <c r="D910" s="671"/>
      <c r="E910" s="671"/>
      <c r="F910" s="671"/>
      <c r="G910" s="671"/>
      <c r="H910" s="671"/>
      <c r="I910" s="671"/>
      <c r="J910" s="671"/>
      <c r="K910" s="671"/>
      <c r="L910" s="671"/>
      <c r="M910" s="671"/>
      <c r="N910" s="671"/>
      <c r="O910" s="671"/>
      <c r="P910" s="671"/>
      <c r="Q910" s="671"/>
    </row>
    <row r="911" ht="25.15" customHeight="true" x14ac:dyDescent="0.2">
      <c r="C911" s="671"/>
      <c r="D911" s="671"/>
      <c r="E911" s="671"/>
      <c r="F911" s="671"/>
      <c r="G911" s="671"/>
      <c r="H911" s="671"/>
      <c r="I911" s="671"/>
      <c r="J911" s="671"/>
      <c r="K911" s="671"/>
      <c r="L911" s="671"/>
      <c r="M911" s="671"/>
      <c r="N911" s="671"/>
      <c r="O911" s="671"/>
      <c r="P911" s="671"/>
      <c r="Q911" s="671"/>
    </row>
    <row r="912" ht="25.15" customHeight="true" x14ac:dyDescent="0.2">
      <c r="C912" s="671"/>
      <c r="D912" s="671"/>
      <c r="E912" s="671"/>
      <c r="F912" s="671"/>
      <c r="G912" s="671"/>
      <c r="H912" s="671"/>
      <c r="I912" s="671"/>
      <c r="J912" s="671"/>
      <c r="K912" s="671"/>
      <c r="L912" s="671"/>
      <c r="M912" s="671"/>
      <c r="N912" s="671"/>
      <c r="O912" s="671"/>
      <c r="P912" s="671"/>
      <c r="Q912" s="671"/>
    </row>
    <row r="913" ht="25.15" customHeight="true" x14ac:dyDescent="0.2">
      <c r="C913" s="671"/>
      <c r="D913" s="671"/>
      <c r="E913" s="671"/>
      <c r="F913" s="671"/>
      <c r="G913" s="671"/>
      <c r="H913" s="671"/>
      <c r="I913" s="671"/>
      <c r="J913" s="671"/>
      <c r="K913" s="671"/>
      <c r="L913" s="671"/>
      <c r="M913" s="671"/>
      <c r="N913" s="671"/>
      <c r="O913" s="671"/>
      <c r="P913" s="671"/>
      <c r="Q913" s="671"/>
    </row>
    <row r="914" ht="25.15" customHeight="true" x14ac:dyDescent="0.2">
      <c r="C914" s="671"/>
      <c r="D914" s="671"/>
      <c r="E914" s="671"/>
      <c r="F914" s="671"/>
      <c r="G914" s="671"/>
      <c r="H914" s="671"/>
      <c r="I914" s="671"/>
      <c r="J914" s="671"/>
      <c r="K914" s="671"/>
      <c r="L914" s="671"/>
      <c r="M914" s="671"/>
      <c r="N914" s="671"/>
      <c r="O914" s="671"/>
      <c r="P914" s="671"/>
      <c r="Q914" s="671"/>
    </row>
    <row r="915" ht="25.15" customHeight="true" x14ac:dyDescent="0.2">
      <c r="C915" s="671"/>
      <c r="D915" s="671"/>
      <c r="E915" s="671"/>
      <c r="F915" s="671"/>
      <c r="G915" s="671"/>
      <c r="H915" s="671"/>
      <c r="I915" s="671"/>
      <c r="J915" s="671"/>
      <c r="K915" s="671"/>
      <c r="L915" s="671"/>
      <c r="M915" s="671"/>
      <c r="N915" s="671"/>
      <c r="O915" s="671"/>
      <c r="P915" s="671"/>
      <c r="Q915" s="671"/>
    </row>
    <row r="916" ht="25.15" customHeight="true" x14ac:dyDescent="0.2">
      <c r="C916" s="671"/>
      <c r="D916" s="671"/>
      <c r="E916" s="671"/>
      <c r="F916" s="671"/>
      <c r="G916" s="671"/>
      <c r="H916" s="671"/>
      <c r="I916" s="671"/>
      <c r="J916" s="671"/>
      <c r="K916" s="671"/>
      <c r="L916" s="671"/>
      <c r="M916" s="671"/>
      <c r="N916" s="671"/>
      <c r="O916" s="671"/>
      <c r="P916" s="671"/>
      <c r="Q916" s="671"/>
    </row>
    <row r="917" ht="25.15" customHeight="true" x14ac:dyDescent="0.2">
      <c r="C917" s="671"/>
      <c r="D917" s="671"/>
      <c r="E917" s="671"/>
      <c r="F917" s="671"/>
      <c r="G917" s="671"/>
      <c r="H917" s="671"/>
      <c r="I917" s="671"/>
      <c r="J917" s="671"/>
      <c r="K917" s="671"/>
      <c r="L917" s="671"/>
      <c r="M917" s="671"/>
      <c r="N917" s="671"/>
      <c r="O917" s="671"/>
      <c r="P917" s="671"/>
      <c r="Q917" s="671"/>
    </row>
    <row r="918" ht="25.15" customHeight="true" x14ac:dyDescent="0.2">
      <c r="C918" s="671"/>
      <c r="D918" s="671"/>
      <c r="E918" s="671"/>
      <c r="F918" s="671"/>
      <c r="G918" s="671"/>
      <c r="H918" s="671"/>
      <c r="I918" s="671"/>
      <c r="J918" s="671"/>
      <c r="K918" s="671"/>
      <c r="L918" s="671"/>
      <c r="M918" s="671"/>
      <c r="N918" s="671"/>
      <c r="O918" s="671"/>
      <c r="P918" s="671"/>
      <c r="Q918" s="671"/>
    </row>
    <row r="919" ht="25.15" customHeight="true" x14ac:dyDescent="0.2">
      <c r="C919" s="671"/>
      <c r="D919" s="671"/>
      <c r="E919" s="671"/>
      <c r="F919" s="671"/>
      <c r="G919" s="671"/>
      <c r="H919" s="671"/>
      <c r="I919" s="671"/>
      <c r="J919" s="671"/>
      <c r="K919" s="671"/>
      <c r="L919" s="671"/>
      <c r="M919" s="671"/>
      <c r="N919" s="671"/>
      <c r="O919" s="671"/>
      <c r="P919" s="671"/>
      <c r="Q919" s="671"/>
    </row>
    <row r="920" ht="25.15" customHeight="true" x14ac:dyDescent="0.2">
      <c r="C920" s="671"/>
      <c r="D920" s="671"/>
      <c r="E920" s="671"/>
      <c r="F920" s="671"/>
      <c r="G920" s="671"/>
      <c r="H920" s="671"/>
      <c r="I920" s="671"/>
      <c r="J920" s="671"/>
      <c r="K920" s="671"/>
      <c r="L920" s="671"/>
      <c r="M920" s="671"/>
      <c r="N920" s="671"/>
      <c r="O920" s="671"/>
      <c r="P920" s="671"/>
      <c r="Q920" s="671"/>
    </row>
    <row r="921" ht="25.15" customHeight="true" x14ac:dyDescent="0.2">
      <c r="C921" s="671"/>
      <c r="D921" s="671"/>
      <c r="E921" s="671"/>
      <c r="F921" s="671"/>
      <c r="G921" s="671"/>
      <c r="H921" s="671"/>
      <c r="I921" s="671"/>
      <c r="J921" s="671"/>
      <c r="K921" s="671"/>
      <c r="L921" s="671"/>
      <c r="M921" s="671"/>
      <c r="N921" s="671"/>
      <c r="O921" s="671"/>
      <c r="P921" s="671"/>
      <c r="Q921" s="671"/>
    </row>
    <row r="922" ht="25.15" customHeight="true" x14ac:dyDescent="0.2">
      <c r="C922" s="671"/>
      <c r="D922" s="671"/>
      <c r="E922" s="671"/>
      <c r="F922" s="671"/>
      <c r="G922" s="671"/>
      <c r="H922" s="671"/>
      <c r="I922" s="671"/>
      <c r="J922" s="671"/>
      <c r="K922" s="671"/>
      <c r="L922" s="671"/>
      <c r="M922" s="671"/>
      <c r="N922" s="671"/>
      <c r="O922" s="671"/>
      <c r="P922" s="671"/>
      <c r="Q922" s="671"/>
    </row>
    <row r="923" ht="25.15" customHeight="true" x14ac:dyDescent="0.2">
      <c r="C923" s="671"/>
      <c r="D923" s="671"/>
      <c r="E923" s="671"/>
      <c r="F923" s="671"/>
      <c r="G923" s="671"/>
      <c r="H923" s="671"/>
      <c r="I923" s="671"/>
      <c r="J923" s="671"/>
      <c r="K923" s="671"/>
      <c r="L923" s="671"/>
      <c r="M923" s="671"/>
      <c r="N923" s="671"/>
      <c r="O923" s="671"/>
      <c r="P923" s="671"/>
      <c r="Q923" s="671"/>
    </row>
    <row r="924" ht="25.15" customHeight="true" x14ac:dyDescent="0.2">
      <c r="C924" s="671"/>
      <c r="D924" s="671"/>
      <c r="E924" s="671"/>
      <c r="F924" s="671"/>
      <c r="G924" s="671"/>
      <c r="H924" s="671"/>
      <c r="I924" s="671"/>
      <c r="J924" s="671"/>
      <c r="K924" s="671"/>
      <c r="L924" s="671"/>
      <c r="M924" s="671"/>
      <c r="N924" s="671"/>
      <c r="O924" s="671"/>
      <c r="P924" s="671"/>
      <c r="Q924" s="671"/>
    </row>
    <row r="925" ht="25.15" customHeight="true" x14ac:dyDescent="0.2">
      <c r="C925" s="671"/>
      <c r="D925" s="671"/>
      <c r="E925" s="671"/>
      <c r="F925" s="671"/>
      <c r="G925" s="671"/>
      <c r="H925" s="671"/>
      <c r="I925" s="671"/>
      <c r="J925" s="671"/>
      <c r="K925" s="671"/>
      <c r="L925" s="671"/>
      <c r="M925" s="671"/>
      <c r="N925" s="671"/>
      <c r="O925" s="671"/>
      <c r="P925" s="671"/>
      <c r="Q925" s="671"/>
    </row>
    <row r="926" ht="25.15" customHeight="true" x14ac:dyDescent="0.2">
      <c r="C926" s="671"/>
      <c r="D926" s="671"/>
      <c r="E926" s="671"/>
      <c r="F926" s="671"/>
      <c r="G926" s="671"/>
      <c r="H926" s="671"/>
      <c r="I926" s="671"/>
      <c r="J926" s="671"/>
      <c r="K926" s="671"/>
      <c r="L926" s="671"/>
      <c r="M926" s="671"/>
      <c r="N926" s="671"/>
      <c r="O926" s="671"/>
      <c r="P926" s="671"/>
      <c r="Q926" s="671"/>
    </row>
    <row r="927" ht="25.15" customHeight="true" x14ac:dyDescent="0.2">
      <c r="C927" s="671"/>
      <c r="D927" s="671"/>
      <c r="E927" s="671"/>
      <c r="F927" s="671"/>
      <c r="G927" s="671"/>
      <c r="H927" s="671"/>
      <c r="I927" s="671"/>
      <c r="J927" s="671"/>
      <c r="K927" s="671"/>
      <c r="L927" s="671"/>
      <c r="M927" s="671"/>
      <c r="N927" s="671"/>
      <c r="O927" s="671"/>
      <c r="P927" s="671"/>
      <c r="Q927" s="671"/>
    </row>
    <row r="928" ht="25.15" customHeight="true" x14ac:dyDescent="0.2">
      <c r="C928" s="671"/>
      <c r="D928" s="671"/>
      <c r="E928" s="671"/>
      <c r="F928" s="671"/>
      <c r="G928" s="671"/>
      <c r="H928" s="671"/>
      <c r="I928" s="671"/>
      <c r="J928" s="671"/>
      <c r="K928" s="671"/>
      <c r="L928" s="671"/>
      <c r="M928" s="671"/>
      <c r="N928" s="671"/>
      <c r="O928" s="671"/>
      <c r="P928" s="671"/>
      <c r="Q928" s="671"/>
    </row>
    <row r="929" ht="25.15" customHeight="true" x14ac:dyDescent="0.2">
      <c r="C929" s="671"/>
      <c r="D929" s="671"/>
      <c r="E929" s="671"/>
      <c r="F929" s="671"/>
      <c r="G929" s="671"/>
      <c r="H929" s="671"/>
      <c r="I929" s="671"/>
      <c r="J929" s="671"/>
      <c r="K929" s="671"/>
      <c r="L929" s="671"/>
      <c r="M929" s="671"/>
      <c r="N929" s="671"/>
      <c r="O929" s="671"/>
      <c r="P929" s="671"/>
      <c r="Q929" s="671"/>
    </row>
    <row r="930" ht="25.15" customHeight="true" x14ac:dyDescent="0.2">
      <c r="C930" s="671"/>
      <c r="D930" s="671"/>
      <c r="E930" s="671"/>
      <c r="F930" s="671"/>
      <c r="G930" s="671"/>
      <c r="H930" s="671"/>
      <c r="I930" s="671"/>
      <c r="J930" s="671"/>
      <c r="K930" s="671"/>
      <c r="L930" s="671"/>
      <c r="M930" s="671"/>
      <c r="N930" s="671"/>
      <c r="O930" s="671"/>
      <c r="P930" s="671"/>
      <c r="Q930" s="671"/>
    </row>
    <row r="931" ht="25.15" customHeight="true" x14ac:dyDescent="0.2">
      <c r="C931" s="671"/>
      <c r="D931" s="671"/>
      <c r="E931" s="671"/>
      <c r="F931" s="671"/>
      <c r="G931" s="671"/>
      <c r="H931" s="671"/>
      <c r="I931" s="671"/>
      <c r="J931" s="671"/>
      <c r="K931" s="671"/>
      <c r="L931" s="671"/>
      <c r="M931" s="671"/>
      <c r="N931" s="671"/>
      <c r="O931" s="671"/>
      <c r="P931" s="671"/>
      <c r="Q931" s="671"/>
    </row>
    <row r="932" ht="25.15" customHeight="true" x14ac:dyDescent="0.2">
      <c r="C932" s="671"/>
      <c r="D932" s="671"/>
      <c r="E932" s="671"/>
      <c r="F932" s="671"/>
      <c r="G932" s="671"/>
      <c r="H932" s="671"/>
      <c r="I932" s="671"/>
      <c r="J932" s="671"/>
      <c r="K932" s="671"/>
      <c r="L932" s="671"/>
      <c r="M932" s="671"/>
      <c r="N932" s="671"/>
      <c r="O932" s="671"/>
      <c r="P932" s="671"/>
      <c r="Q932" s="671"/>
    </row>
    <row r="933" ht="25.15" customHeight="true" x14ac:dyDescent="0.2">
      <c r="C933" s="671"/>
      <c r="D933" s="671"/>
      <c r="E933" s="671"/>
      <c r="F933" s="671"/>
      <c r="G933" s="671"/>
      <c r="H933" s="671"/>
      <c r="I933" s="671"/>
      <c r="J933" s="671"/>
      <c r="K933" s="671"/>
      <c r="L933" s="671"/>
      <c r="M933" s="671"/>
      <c r="N933" s="671"/>
      <c r="O933" s="671"/>
      <c r="P933" s="671"/>
      <c r="Q933" s="671"/>
    </row>
    <row r="934" ht="25.15" customHeight="true" x14ac:dyDescent="0.2">
      <c r="C934" s="671"/>
      <c r="D934" s="671"/>
      <c r="E934" s="671"/>
      <c r="F934" s="671"/>
      <c r="G934" s="671"/>
      <c r="H934" s="671"/>
      <c r="I934" s="671"/>
      <c r="J934" s="671"/>
      <c r="K934" s="671"/>
      <c r="L934" s="671"/>
      <c r="M934" s="671"/>
      <c r="N934" s="671"/>
      <c r="O934" s="671"/>
      <c r="P934" s="671"/>
      <c r="Q934" s="671"/>
    </row>
    <row r="935" ht="25.15" customHeight="true" x14ac:dyDescent="0.2">
      <c r="C935" s="671"/>
      <c r="D935" s="671"/>
      <c r="E935" s="671"/>
      <c r="F935" s="671"/>
      <c r="G935" s="671"/>
      <c r="H935" s="671"/>
      <c r="I935" s="671"/>
      <c r="J935" s="671"/>
      <c r="K935" s="671"/>
      <c r="L935" s="671"/>
      <c r="M935" s="671"/>
      <c r="N935" s="671"/>
      <c r="O935" s="671"/>
      <c r="P935" s="671"/>
      <c r="Q935" s="671"/>
    </row>
    <row r="936" ht="25.15" customHeight="true" x14ac:dyDescent="0.2">
      <c r="C936" s="671"/>
      <c r="D936" s="671"/>
      <c r="E936" s="671"/>
      <c r="F936" s="671"/>
      <c r="G936" s="671"/>
      <c r="H936" s="671"/>
      <c r="I936" s="671"/>
      <c r="J936" s="671"/>
      <c r="K936" s="671"/>
      <c r="L936" s="671"/>
      <c r="M936" s="671"/>
      <c r="N936" s="671"/>
      <c r="O936" s="671"/>
      <c r="P936" s="671"/>
      <c r="Q936" s="671"/>
    </row>
    <row r="937" ht="25.15" customHeight="true" x14ac:dyDescent="0.2">
      <c r="C937" s="671"/>
      <c r="D937" s="671"/>
      <c r="E937" s="671"/>
      <c r="F937" s="671"/>
      <c r="G937" s="671"/>
      <c r="H937" s="671"/>
      <c r="I937" s="671"/>
      <c r="J937" s="671"/>
      <c r="K937" s="671"/>
      <c r="L937" s="671"/>
      <c r="M937" s="671"/>
      <c r="N937" s="671"/>
      <c r="O937" s="671"/>
      <c r="P937" s="671"/>
      <c r="Q937" s="671"/>
    </row>
    <row r="938" ht="25.15" customHeight="true" x14ac:dyDescent="0.2">
      <c r="C938" s="671"/>
      <c r="D938" s="671"/>
      <c r="E938" s="671"/>
      <c r="F938" s="671"/>
      <c r="G938" s="671"/>
      <c r="H938" s="671"/>
      <c r="I938" s="671"/>
      <c r="J938" s="671"/>
      <c r="K938" s="671"/>
      <c r="L938" s="671"/>
      <c r="M938" s="671"/>
      <c r="N938" s="671"/>
      <c r="O938" s="671"/>
      <c r="P938" s="671"/>
      <c r="Q938" s="671"/>
    </row>
    <row r="939" ht="25.15" customHeight="true" x14ac:dyDescent="0.2">
      <c r="C939" s="671"/>
      <c r="D939" s="671"/>
      <c r="E939" s="671"/>
      <c r="F939" s="671"/>
      <c r="G939" s="671"/>
      <c r="H939" s="671"/>
      <c r="I939" s="671"/>
      <c r="J939" s="671"/>
      <c r="K939" s="671"/>
      <c r="L939" s="671"/>
      <c r="M939" s="671"/>
      <c r="N939" s="671"/>
      <c r="O939" s="671"/>
      <c r="P939" s="671"/>
      <c r="Q939" s="671"/>
    </row>
    <row r="940" ht="25.15" customHeight="true" x14ac:dyDescent="0.2">
      <c r="C940" s="671"/>
      <c r="D940" s="671"/>
      <c r="E940" s="671"/>
      <c r="F940" s="671"/>
      <c r="G940" s="671"/>
      <c r="H940" s="671"/>
      <c r="I940" s="671"/>
      <c r="J940" s="671"/>
      <c r="K940" s="671"/>
      <c r="L940" s="671"/>
      <c r="M940" s="671"/>
      <c r="N940" s="671"/>
      <c r="O940" s="671"/>
      <c r="P940" s="671"/>
      <c r="Q940" s="671"/>
    </row>
    <row r="941" ht="25.15" customHeight="true" x14ac:dyDescent="0.2">
      <c r="C941" s="671"/>
      <c r="D941" s="671"/>
      <c r="E941" s="671"/>
      <c r="F941" s="671"/>
      <c r="G941" s="671"/>
      <c r="H941" s="671"/>
      <c r="I941" s="671"/>
      <c r="J941" s="671"/>
      <c r="K941" s="671"/>
      <c r="L941" s="671"/>
      <c r="M941" s="671"/>
      <c r="N941" s="671"/>
      <c r="O941" s="671"/>
      <c r="P941" s="671"/>
      <c r="Q941" s="671"/>
    </row>
    <row r="942" ht="25.15" customHeight="true" x14ac:dyDescent="0.2">
      <c r="C942" s="671"/>
      <c r="D942" s="671"/>
      <c r="E942" s="671"/>
      <c r="F942" s="671"/>
      <c r="G942" s="671"/>
      <c r="H942" s="671"/>
      <c r="I942" s="671"/>
      <c r="J942" s="671"/>
      <c r="K942" s="671"/>
      <c r="L942" s="671"/>
      <c r="M942" s="671"/>
      <c r="N942" s="671"/>
      <c r="O942" s="671"/>
      <c r="P942" s="671"/>
      <c r="Q942" s="671"/>
    </row>
    <row r="943" ht="25.15" customHeight="true" x14ac:dyDescent="0.2">
      <c r="C943" s="671"/>
      <c r="D943" s="671"/>
      <c r="E943" s="671"/>
      <c r="F943" s="671"/>
      <c r="G943" s="671"/>
      <c r="H943" s="671"/>
      <c r="I943" s="671"/>
      <c r="J943" s="671"/>
      <c r="K943" s="671"/>
      <c r="L943" s="671"/>
      <c r="M943" s="671"/>
      <c r="N943" s="671"/>
      <c r="O943" s="671"/>
      <c r="P943" s="671"/>
      <c r="Q943" s="671"/>
    </row>
    <row r="944" ht="25.15" customHeight="true" x14ac:dyDescent="0.2">
      <c r="C944" s="671"/>
      <c r="D944" s="671"/>
      <c r="E944" s="671"/>
      <c r="F944" s="671"/>
      <c r="G944" s="671"/>
      <c r="H944" s="671"/>
      <c r="I944" s="671"/>
      <c r="J944" s="671"/>
      <c r="K944" s="671"/>
      <c r="L944" s="671"/>
      <c r="M944" s="671"/>
      <c r="N944" s="671"/>
      <c r="O944" s="671"/>
      <c r="P944" s="671"/>
      <c r="Q944" s="671"/>
    </row>
    <row r="945" ht="25.15" customHeight="true" x14ac:dyDescent="0.2">
      <c r="C945" s="671"/>
      <c r="D945" s="671"/>
      <c r="E945" s="671"/>
      <c r="F945" s="671"/>
      <c r="G945" s="671"/>
      <c r="H945" s="671"/>
      <c r="I945" s="671"/>
      <c r="J945" s="671"/>
      <c r="K945" s="671"/>
      <c r="L945" s="671"/>
      <c r="M945" s="671"/>
      <c r="N945" s="671"/>
      <c r="O945" s="671"/>
      <c r="P945" s="671"/>
      <c r="Q945" s="671"/>
    </row>
    <row r="946" ht="25.15" customHeight="true" x14ac:dyDescent="0.2">
      <c r="C946" s="671"/>
      <c r="D946" s="671"/>
      <c r="E946" s="671"/>
      <c r="F946" s="671"/>
      <c r="G946" s="671"/>
      <c r="H946" s="671"/>
      <c r="I946" s="671"/>
      <c r="J946" s="671"/>
      <c r="K946" s="671"/>
      <c r="L946" s="671"/>
      <c r="M946" s="671"/>
      <c r="N946" s="671"/>
      <c r="O946" s="671"/>
      <c r="P946" s="671"/>
      <c r="Q946" s="671"/>
    </row>
    <row r="947" ht="25.15" customHeight="true" x14ac:dyDescent="0.2">
      <c r="C947" s="671"/>
      <c r="D947" s="671"/>
      <c r="E947" s="671"/>
      <c r="F947" s="671"/>
      <c r="G947" s="671"/>
      <c r="H947" s="671"/>
      <c r="I947" s="671"/>
      <c r="J947" s="671"/>
      <c r="K947" s="671"/>
      <c r="L947" s="671"/>
      <c r="M947" s="671"/>
      <c r="N947" s="671"/>
      <c r="O947" s="671"/>
      <c r="P947" s="671"/>
      <c r="Q947" s="671"/>
    </row>
    <row r="948" ht="25.15" customHeight="true" x14ac:dyDescent="0.2">
      <c r="C948" s="671"/>
      <c r="D948" s="671"/>
      <c r="E948" s="671"/>
      <c r="F948" s="671"/>
      <c r="G948" s="671"/>
      <c r="H948" s="671"/>
      <c r="I948" s="671"/>
      <c r="J948" s="671"/>
      <c r="K948" s="671"/>
      <c r="L948" s="671"/>
      <c r="M948" s="671"/>
      <c r="N948" s="671"/>
      <c r="O948" s="671"/>
      <c r="P948" s="671"/>
      <c r="Q948" s="671"/>
    </row>
    <row r="949" ht="25.15" customHeight="true" x14ac:dyDescent="0.2">
      <c r="C949" s="671"/>
      <c r="D949" s="671"/>
      <c r="E949" s="671"/>
      <c r="F949" s="671"/>
      <c r="G949" s="671"/>
      <c r="H949" s="671"/>
      <c r="I949" s="671"/>
      <c r="J949" s="671"/>
      <c r="K949" s="671"/>
      <c r="L949" s="671"/>
      <c r="M949" s="671"/>
      <c r="N949" s="671"/>
      <c r="O949" s="671"/>
      <c r="P949" s="671"/>
      <c r="Q949" s="671"/>
    </row>
    <row r="950" ht="25.15" customHeight="true" x14ac:dyDescent="0.2">
      <c r="C950" s="671"/>
      <c r="D950" s="671"/>
      <c r="E950" s="671"/>
      <c r="F950" s="671"/>
      <c r="G950" s="671"/>
      <c r="H950" s="671"/>
      <c r="I950" s="671"/>
      <c r="J950" s="671"/>
      <c r="K950" s="671"/>
      <c r="L950" s="671"/>
      <c r="M950" s="671"/>
      <c r="N950" s="671"/>
      <c r="O950" s="671"/>
      <c r="P950" s="671"/>
      <c r="Q950" s="671"/>
    </row>
    <row r="951" ht="25.15" customHeight="true" x14ac:dyDescent="0.2">
      <c r="C951" s="671"/>
      <c r="D951" s="671"/>
      <c r="E951" s="671"/>
      <c r="F951" s="671"/>
      <c r="G951" s="671"/>
      <c r="H951" s="671"/>
      <c r="I951" s="671"/>
      <c r="J951" s="671"/>
      <c r="K951" s="671"/>
      <c r="L951" s="671"/>
      <c r="M951" s="671"/>
      <c r="N951" s="671"/>
      <c r="O951" s="671"/>
      <c r="P951" s="671"/>
      <c r="Q951" s="671"/>
    </row>
    <row r="952" ht="25.15" customHeight="true" x14ac:dyDescent="0.2">
      <c r="C952" s="671"/>
      <c r="D952" s="671"/>
      <c r="E952" s="671"/>
      <c r="F952" s="671"/>
      <c r="G952" s="671"/>
      <c r="H952" s="671"/>
      <c r="I952" s="671"/>
      <c r="J952" s="671"/>
      <c r="K952" s="671"/>
      <c r="L952" s="671"/>
      <c r="M952" s="671"/>
      <c r="N952" s="671"/>
      <c r="O952" s="671"/>
      <c r="P952" s="671"/>
      <c r="Q952" s="671"/>
    </row>
    <row r="953" ht="25.15" customHeight="true" x14ac:dyDescent="0.2">
      <c r="C953" s="671"/>
      <c r="D953" s="671"/>
      <c r="E953" s="671"/>
      <c r="F953" s="671"/>
      <c r="G953" s="671"/>
      <c r="H953" s="671"/>
      <c r="I953" s="671"/>
      <c r="J953" s="671"/>
      <c r="K953" s="671"/>
      <c r="L953" s="671"/>
      <c r="M953" s="671"/>
      <c r="N953" s="671"/>
      <c r="O953" s="671"/>
      <c r="P953" s="671"/>
      <c r="Q953" s="671"/>
    </row>
    <row r="954" ht="25.15" customHeight="true" x14ac:dyDescent="0.2">
      <c r="C954" s="671"/>
      <c r="D954" s="671"/>
      <c r="E954" s="671"/>
      <c r="F954" s="671"/>
      <c r="G954" s="671"/>
      <c r="H954" s="671"/>
      <c r="I954" s="671"/>
      <c r="J954" s="671"/>
      <c r="K954" s="671"/>
      <c r="L954" s="671"/>
      <c r="M954" s="671"/>
      <c r="N954" s="671"/>
      <c r="O954" s="671"/>
      <c r="P954" s="671"/>
      <c r="Q954" s="671"/>
    </row>
    <row r="955" ht="25.15" customHeight="true" x14ac:dyDescent="0.2">
      <c r="C955" s="671"/>
      <c r="D955" s="671"/>
      <c r="E955" s="671"/>
      <c r="F955" s="671"/>
      <c r="G955" s="671"/>
      <c r="H955" s="671"/>
      <c r="I955" s="671"/>
      <c r="J955" s="671"/>
      <c r="K955" s="671"/>
      <c r="L955" s="671"/>
      <c r="M955" s="671"/>
      <c r="N955" s="671"/>
      <c r="O955" s="671"/>
      <c r="P955" s="671"/>
      <c r="Q955" s="671"/>
    </row>
    <row r="956" ht="25.15" customHeight="true" x14ac:dyDescent="0.2">
      <c r="C956" s="671"/>
      <c r="D956" s="671"/>
      <c r="E956" s="671"/>
      <c r="F956" s="671"/>
      <c r="G956" s="671"/>
      <c r="H956" s="671"/>
      <c r="I956" s="671"/>
      <c r="J956" s="671"/>
      <c r="K956" s="671"/>
      <c r="L956" s="671"/>
      <c r="M956" s="671"/>
      <c r="N956" s="671"/>
      <c r="O956" s="671"/>
      <c r="P956" s="671"/>
      <c r="Q956" s="671"/>
    </row>
    <row r="957" ht="25.15" customHeight="true" x14ac:dyDescent="0.2">
      <c r="C957" s="671"/>
      <c r="D957" s="671"/>
      <c r="E957" s="671"/>
      <c r="F957" s="671"/>
      <c r="G957" s="671"/>
      <c r="H957" s="671"/>
      <c r="I957" s="671"/>
      <c r="J957" s="671"/>
      <c r="K957" s="671"/>
      <c r="L957" s="671"/>
      <c r="M957" s="671"/>
      <c r="N957" s="671"/>
      <c r="O957" s="671"/>
      <c r="P957" s="671"/>
      <c r="Q957" s="671"/>
    </row>
    <row r="958" ht="25.15" customHeight="true" x14ac:dyDescent="0.2">
      <c r="C958" s="671"/>
      <c r="D958" s="671"/>
      <c r="E958" s="671"/>
      <c r="F958" s="671"/>
      <c r="G958" s="671"/>
      <c r="H958" s="671"/>
      <c r="I958" s="671"/>
      <c r="J958" s="671"/>
      <c r="K958" s="671"/>
      <c r="L958" s="671"/>
      <c r="M958" s="671"/>
      <c r="N958" s="671"/>
      <c r="O958" s="671"/>
      <c r="P958" s="671"/>
      <c r="Q958" s="671"/>
    </row>
    <row r="959" ht="25.15" customHeight="true" x14ac:dyDescent="0.2">
      <c r="C959" s="671"/>
      <c r="D959" s="671"/>
      <c r="E959" s="671"/>
      <c r="F959" s="671"/>
      <c r="G959" s="671"/>
      <c r="H959" s="671"/>
      <c r="I959" s="671"/>
      <c r="J959" s="671"/>
      <c r="K959" s="671"/>
      <c r="L959" s="671"/>
      <c r="M959" s="671"/>
      <c r="N959" s="671"/>
      <c r="O959" s="671"/>
      <c r="P959" s="671"/>
      <c r="Q959" s="671"/>
    </row>
    <row r="960" ht="25.15" customHeight="true" x14ac:dyDescent="0.2">
      <c r="C960" s="671"/>
      <c r="D960" s="671"/>
      <c r="E960" s="671"/>
      <c r="F960" s="671"/>
      <c r="G960" s="671"/>
      <c r="H960" s="671"/>
      <c r="I960" s="671"/>
      <c r="J960" s="671"/>
      <c r="K960" s="671"/>
      <c r="L960" s="671"/>
      <c r="M960" s="671"/>
      <c r="N960" s="671"/>
      <c r="O960" s="671"/>
      <c r="P960" s="671"/>
      <c r="Q960" s="671"/>
    </row>
    <row r="961" ht="25.15" customHeight="true" x14ac:dyDescent="0.2">
      <c r="C961" s="671"/>
      <c r="D961" s="671"/>
      <c r="E961" s="671"/>
      <c r="F961" s="671"/>
      <c r="G961" s="671"/>
      <c r="H961" s="671"/>
      <c r="I961" s="671"/>
      <c r="J961" s="671"/>
      <c r="K961" s="671"/>
      <c r="L961" s="671"/>
      <c r="M961" s="671"/>
      <c r="N961" s="671"/>
      <c r="O961" s="671"/>
      <c r="P961" s="671"/>
      <c r="Q961" s="671"/>
    </row>
    <row r="962" ht="25.15" customHeight="true" x14ac:dyDescent="0.2">
      <c r="C962" s="671"/>
      <c r="D962" s="671"/>
      <c r="E962" s="671"/>
      <c r="F962" s="671"/>
      <c r="G962" s="671"/>
      <c r="H962" s="671"/>
      <c r="I962" s="671"/>
      <c r="J962" s="671"/>
      <c r="K962" s="671"/>
      <c r="L962" s="671"/>
      <c r="M962" s="671"/>
      <c r="N962" s="671"/>
      <c r="O962" s="671"/>
      <c r="P962" s="671"/>
      <c r="Q962" s="671"/>
    </row>
    <row r="963" ht="25.15" customHeight="true" x14ac:dyDescent="0.2">
      <c r="C963" s="671"/>
      <c r="D963" s="671"/>
      <c r="E963" s="671"/>
      <c r="F963" s="671"/>
      <c r="G963" s="671"/>
      <c r="H963" s="671"/>
      <c r="I963" s="671"/>
      <c r="J963" s="671"/>
      <c r="K963" s="671"/>
      <c r="L963" s="671"/>
      <c r="M963" s="671"/>
      <c r="N963" s="671"/>
      <c r="O963" s="671"/>
      <c r="P963" s="671"/>
      <c r="Q963" s="671"/>
    </row>
    <row r="964" ht="25.15" customHeight="true" x14ac:dyDescent="0.2">
      <c r="C964" s="671"/>
      <c r="D964" s="671"/>
      <c r="E964" s="671"/>
      <c r="F964" s="671"/>
      <c r="G964" s="671"/>
      <c r="H964" s="671"/>
      <c r="I964" s="671"/>
      <c r="J964" s="671"/>
      <c r="K964" s="671"/>
      <c r="L964" s="671"/>
      <c r="M964" s="671"/>
      <c r="N964" s="671"/>
      <c r="O964" s="671"/>
      <c r="P964" s="671"/>
      <c r="Q964" s="671"/>
    </row>
    <row r="965" ht="25.15" customHeight="true" x14ac:dyDescent="0.2">
      <c r="C965" s="671"/>
      <c r="D965" s="671"/>
      <c r="E965" s="671"/>
      <c r="F965" s="671"/>
      <c r="G965" s="671"/>
      <c r="H965" s="671"/>
      <c r="I965" s="671"/>
      <c r="J965" s="671"/>
      <c r="K965" s="671"/>
      <c r="L965" s="671"/>
      <c r="M965" s="671"/>
      <c r="N965" s="671"/>
      <c r="O965" s="671"/>
      <c r="P965" s="671"/>
      <c r="Q965" s="671"/>
    </row>
    <row r="966" ht="25.15" customHeight="true" x14ac:dyDescent="0.2">
      <c r="C966" s="671"/>
      <c r="D966" s="671"/>
      <c r="E966" s="671"/>
      <c r="F966" s="671"/>
      <c r="G966" s="671"/>
      <c r="H966" s="671"/>
      <c r="I966" s="671"/>
      <c r="J966" s="671"/>
      <c r="K966" s="671"/>
      <c r="L966" s="671"/>
      <c r="M966" s="671"/>
      <c r="N966" s="671"/>
      <c r="O966" s="671"/>
      <c r="P966" s="671"/>
      <c r="Q966" s="671"/>
    </row>
    <row r="967" ht="25.15" customHeight="true" x14ac:dyDescent="0.2">
      <c r="C967" s="671"/>
      <c r="D967" s="671"/>
      <c r="E967" s="671"/>
      <c r="F967" s="671"/>
      <c r="G967" s="671"/>
      <c r="H967" s="671"/>
      <c r="I967" s="671"/>
      <c r="J967" s="671"/>
      <c r="K967" s="671"/>
      <c r="L967" s="671"/>
      <c r="M967" s="671"/>
      <c r="N967" s="671"/>
      <c r="O967" s="671"/>
      <c r="P967" s="671"/>
      <c r="Q967" s="671"/>
    </row>
    <row r="968" ht="25.15" customHeight="true" x14ac:dyDescent="0.2">
      <c r="C968" s="671"/>
      <c r="D968" s="671"/>
      <c r="E968" s="671"/>
      <c r="F968" s="671"/>
      <c r="G968" s="671"/>
      <c r="H968" s="671"/>
      <c r="I968" s="671"/>
      <c r="J968" s="671"/>
      <c r="K968" s="671"/>
      <c r="L968" s="671"/>
      <c r="M968" s="671"/>
      <c r="N968" s="671"/>
      <c r="O968" s="671"/>
      <c r="P968" s="671"/>
      <c r="Q968" s="671"/>
    </row>
    <row r="969" ht="25.15" customHeight="true" x14ac:dyDescent="0.2">
      <c r="C969" s="671"/>
      <c r="D969" s="671"/>
      <c r="E969" s="671"/>
      <c r="F969" s="671"/>
      <c r="G969" s="671"/>
      <c r="H969" s="671"/>
      <c r="I969" s="671"/>
      <c r="J969" s="671"/>
      <c r="K969" s="671"/>
      <c r="L969" s="671"/>
      <c r="M969" s="671"/>
      <c r="N969" s="671"/>
      <c r="O969" s="671"/>
      <c r="P969" s="671"/>
      <c r="Q969" s="671"/>
    </row>
    <row r="970" ht="25.15" customHeight="true" x14ac:dyDescent="0.2">
      <c r="C970" s="671"/>
      <c r="D970" s="671"/>
      <c r="E970" s="671"/>
      <c r="F970" s="671"/>
      <c r="G970" s="671"/>
      <c r="H970" s="671"/>
      <c r="I970" s="671"/>
      <c r="J970" s="671"/>
      <c r="K970" s="671"/>
      <c r="L970" s="671"/>
      <c r="M970" s="671"/>
      <c r="N970" s="671"/>
      <c r="O970" s="671"/>
      <c r="P970" s="671"/>
      <c r="Q970" s="671"/>
    </row>
    <row r="971" ht="25.15" customHeight="true" x14ac:dyDescent="0.2">
      <c r="C971" s="671"/>
      <c r="D971" s="671"/>
      <c r="E971" s="671"/>
      <c r="F971" s="671"/>
      <c r="G971" s="671"/>
      <c r="H971" s="671"/>
      <c r="I971" s="671"/>
      <c r="J971" s="671"/>
      <c r="K971" s="671"/>
      <c r="L971" s="671"/>
      <c r="M971" s="671"/>
      <c r="N971" s="671"/>
      <c r="O971" s="671"/>
      <c r="P971" s="671"/>
      <c r="Q971" s="671"/>
    </row>
    <row r="972" ht="25.15" customHeight="true" x14ac:dyDescent="0.2">
      <c r="C972" s="671"/>
      <c r="D972" s="671"/>
      <c r="E972" s="671"/>
      <c r="F972" s="671"/>
      <c r="G972" s="671"/>
      <c r="H972" s="671"/>
      <c r="I972" s="671"/>
      <c r="J972" s="671"/>
      <c r="K972" s="671"/>
      <c r="L972" s="671"/>
      <c r="M972" s="671"/>
      <c r="N972" s="671"/>
      <c r="O972" s="671"/>
      <c r="P972" s="671"/>
      <c r="Q972" s="671"/>
    </row>
    <row r="973" ht="25.15" customHeight="true" x14ac:dyDescent="0.2">
      <c r="C973" s="671"/>
      <c r="D973" s="671"/>
      <c r="E973" s="671"/>
      <c r="F973" s="671"/>
      <c r="G973" s="671"/>
      <c r="H973" s="671"/>
      <c r="I973" s="671"/>
      <c r="J973" s="671"/>
      <c r="K973" s="671"/>
      <c r="L973" s="671"/>
      <c r="M973" s="671"/>
      <c r="N973" s="671"/>
      <c r="O973" s="671"/>
      <c r="P973" s="671"/>
      <c r="Q973" s="671"/>
    </row>
    <row r="974" ht="25.15" customHeight="true" x14ac:dyDescent="0.2">
      <c r="C974" s="671"/>
      <c r="D974" s="671"/>
      <c r="E974" s="671"/>
      <c r="F974" s="671"/>
      <c r="G974" s="671"/>
      <c r="H974" s="671"/>
      <c r="I974" s="671"/>
      <c r="J974" s="671"/>
      <c r="K974" s="671"/>
      <c r="L974" s="671"/>
      <c r="M974" s="671"/>
      <c r="N974" s="671"/>
      <c r="O974" s="671"/>
      <c r="P974" s="671"/>
      <c r="Q974" s="671"/>
    </row>
    <row r="975" ht="25.15" customHeight="true" x14ac:dyDescent="0.2">
      <c r="C975" s="671"/>
      <c r="D975" s="671"/>
      <c r="E975" s="671"/>
      <c r="F975" s="671"/>
      <c r="G975" s="671"/>
      <c r="H975" s="671"/>
      <c r="I975" s="671"/>
      <c r="J975" s="671"/>
      <c r="K975" s="671"/>
      <c r="L975" s="671"/>
      <c r="M975" s="671"/>
      <c r="N975" s="671"/>
      <c r="O975" s="671"/>
      <c r="P975" s="671"/>
      <c r="Q975" s="671"/>
    </row>
    <row r="976" ht="25.15" customHeight="true" x14ac:dyDescent="0.2">
      <c r="C976" s="671"/>
      <c r="D976" s="671"/>
      <c r="E976" s="671"/>
      <c r="F976" s="671"/>
      <c r="G976" s="671"/>
      <c r="H976" s="671"/>
      <c r="I976" s="671"/>
      <c r="J976" s="671"/>
      <c r="K976" s="671"/>
      <c r="L976" s="671"/>
      <c r="M976" s="671"/>
      <c r="N976" s="671"/>
      <c r="O976" s="671"/>
      <c r="P976" s="671"/>
      <c r="Q976" s="671"/>
    </row>
    <row r="977" ht="25.15" customHeight="true" x14ac:dyDescent="0.2">
      <c r="C977" s="671"/>
      <c r="D977" s="671"/>
      <c r="E977" s="671"/>
      <c r="F977" s="671"/>
      <c r="G977" s="671"/>
      <c r="H977" s="671"/>
      <c r="I977" s="671"/>
      <c r="J977" s="671"/>
      <c r="K977" s="671"/>
      <c r="L977" s="671"/>
      <c r="M977" s="671"/>
      <c r="N977" s="671"/>
      <c r="O977" s="671"/>
      <c r="P977" s="671"/>
      <c r="Q977" s="671"/>
    </row>
    <row r="978" ht="25.15" customHeight="true" x14ac:dyDescent="0.2">
      <c r="C978" s="671"/>
      <c r="D978" s="671"/>
      <c r="E978" s="671"/>
      <c r="F978" s="671"/>
      <c r="G978" s="671"/>
      <c r="H978" s="671"/>
      <c r="I978" s="671"/>
      <c r="J978" s="671"/>
      <c r="K978" s="671"/>
      <c r="L978" s="671"/>
      <c r="M978" s="671"/>
      <c r="N978" s="671"/>
      <c r="O978" s="671"/>
      <c r="P978" s="671"/>
      <c r="Q978" s="671"/>
    </row>
    <row r="979" ht="25.15" customHeight="true" x14ac:dyDescent="0.2">
      <c r="C979" s="671"/>
      <c r="D979" s="671"/>
      <c r="E979" s="671"/>
      <c r="F979" s="671"/>
      <c r="G979" s="671"/>
      <c r="H979" s="671"/>
      <c r="I979" s="671"/>
      <c r="J979" s="671"/>
      <c r="K979" s="671"/>
      <c r="L979" s="671"/>
      <c r="M979" s="671"/>
      <c r="N979" s="671"/>
      <c r="O979" s="671"/>
      <c r="P979" s="671"/>
      <c r="Q979" s="671"/>
    </row>
    <row r="980" ht="25.15" customHeight="true" x14ac:dyDescent="0.2">
      <c r="C980" s="671"/>
      <c r="D980" s="671"/>
      <c r="E980" s="671"/>
      <c r="F980" s="671"/>
      <c r="G980" s="671"/>
      <c r="H980" s="671"/>
      <c r="I980" s="671"/>
      <c r="J980" s="671"/>
      <c r="K980" s="671"/>
      <c r="L980" s="671"/>
      <c r="M980" s="671"/>
      <c r="N980" s="671"/>
      <c r="O980" s="671"/>
      <c r="P980" s="671"/>
      <c r="Q980" s="671"/>
    </row>
    <row r="981" ht="25.15" customHeight="true" x14ac:dyDescent="0.2">
      <c r="C981" s="671"/>
      <c r="D981" s="671"/>
      <c r="E981" s="671"/>
      <c r="F981" s="671"/>
      <c r="G981" s="671"/>
      <c r="H981" s="671"/>
      <c r="I981" s="671"/>
      <c r="J981" s="671"/>
      <c r="K981" s="671"/>
      <c r="L981" s="671"/>
      <c r="M981" s="671"/>
      <c r="N981" s="671"/>
      <c r="O981" s="671"/>
      <c r="P981" s="671"/>
      <c r="Q981" s="671"/>
    </row>
    <row r="982" ht="25.15" customHeight="true" x14ac:dyDescent="0.2">
      <c r="C982" s="671"/>
      <c r="D982" s="671"/>
      <c r="E982" s="671"/>
      <c r="F982" s="671"/>
      <c r="G982" s="671"/>
      <c r="H982" s="671"/>
      <c r="I982" s="671"/>
      <c r="J982" s="671"/>
      <c r="K982" s="671"/>
      <c r="L982" s="671"/>
      <c r="M982" s="671"/>
      <c r="N982" s="671"/>
      <c r="O982" s="671"/>
      <c r="P982" s="671"/>
      <c r="Q982" s="671"/>
    </row>
    <row r="983" ht="25.15" customHeight="true" x14ac:dyDescent="0.2">
      <c r="C983" s="671"/>
      <c r="D983" s="671"/>
      <c r="E983" s="671"/>
      <c r="F983" s="671"/>
      <c r="G983" s="671"/>
      <c r="H983" s="671"/>
      <c r="I983" s="671"/>
      <c r="J983" s="671"/>
      <c r="K983" s="671"/>
      <c r="L983" s="671"/>
      <c r="M983" s="671"/>
      <c r="N983" s="671"/>
      <c r="O983" s="671"/>
      <c r="P983" s="671"/>
      <c r="Q983" s="671"/>
    </row>
    <row r="984" ht="25.15" customHeight="true" x14ac:dyDescent="0.2">
      <c r="C984" s="671"/>
      <c r="D984" s="671"/>
      <c r="E984" s="671"/>
      <c r="F984" s="671"/>
      <c r="G984" s="671"/>
      <c r="H984" s="671"/>
      <c r="I984" s="671"/>
      <c r="J984" s="671"/>
      <c r="K984" s="671"/>
      <c r="L984" s="671"/>
      <c r="M984" s="671"/>
      <c r="N984" s="671"/>
      <c r="O984" s="671"/>
      <c r="P984" s="671"/>
      <c r="Q984" s="671"/>
    </row>
    <row r="985" ht="25.15" customHeight="true" x14ac:dyDescent="0.2">
      <c r="C985" s="671"/>
      <c r="D985" s="671"/>
      <c r="E985" s="671"/>
      <c r="F985" s="671"/>
      <c r="G985" s="671"/>
      <c r="H985" s="671"/>
      <c r="I985" s="671"/>
      <c r="J985" s="671"/>
      <c r="K985" s="671"/>
      <c r="L985" s="671"/>
      <c r="M985" s="671"/>
      <c r="N985" s="671"/>
      <c r="O985" s="671"/>
      <c r="P985" s="671"/>
      <c r="Q985" s="671"/>
    </row>
    <row r="986" ht="25.15" customHeight="true" x14ac:dyDescent="0.2">
      <c r="C986" s="671"/>
      <c r="D986" s="671"/>
      <c r="E986" s="671"/>
      <c r="F986" s="671"/>
      <c r="G986" s="671"/>
      <c r="H986" s="671"/>
      <c r="I986" s="671"/>
      <c r="J986" s="671"/>
      <c r="K986" s="671"/>
      <c r="L986" s="671"/>
      <c r="M986" s="671"/>
      <c r="N986" s="671"/>
      <c r="O986" s="671"/>
      <c r="P986" s="671"/>
      <c r="Q986" s="671"/>
    </row>
    <row r="987" ht="25.15" customHeight="true" x14ac:dyDescent="0.2">
      <c r="C987" s="671"/>
      <c r="D987" s="671"/>
      <c r="E987" s="671"/>
      <c r="F987" s="671"/>
      <c r="G987" s="671"/>
      <c r="H987" s="671"/>
      <c r="I987" s="671"/>
      <c r="J987" s="671"/>
      <c r="K987" s="671"/>
      <c r="L987" s="671"/>
      <c r="M987" s="671"/>
      <c r="N987" s="671"/>
      <c r="O987" s="671"/>
      <c r="P987" s="671"/>
      <c r="Q987" s="671"/>
    </row>
    <row r="988" ht="25.15" customHeight="true" x14ac:dyDescent="0.2">
      <c r="C988" s="671"/>
      <c r="D988" s="671"/>
      <c r="E988" s="671"/>
      <c r="F988" s="671"/>
      <c r="G988" s="671"/>
      <c r="H988" s="671"/>
      <c r="I988" s="671"/>
      <c r="J988" s="671"/>
      <c r="K988" s="671"/>
      <c r="L988" s="671"/>
      <c r="M988" s="671"/>
      <c r="N988" s="671"/>
      <c r="O988" s="671"/>
      <c r="P988" s="671"/>
      <c r="Q988" s="671"/>
    </row>
    <row r="989" ht="25.15" customHeight="true" x14ac:dyDescent="0.2">
      <c r="C989" s="671"/>
      <c r="D989" s="671"/>
      <c r="E989" s="671"/>
      <c r="F989" s="671"/>
      <c r="G989" s="671"/>
      <c r="H989" s="671"/>
      <c r="I989" s="671"/>
      <c r="J989" s="671"/>
      <c r="K989" s="671"/>
      <c r="L989" s="671"/>
      <c r="M989" s="671"/>
      <c r="N989" s="671"/>
      <c r="O989" s="671"/>
      <c r="P989" s="671"/>
      <c r="Q989" s="671"/>
    </row>
    <row r="990" ht="25.15" customHeight="true" x14ac:dyDescent="0.2">
      <c r="C990" s="671"/>
      <c r="D990" s="671"/>
      <c r="E990" s="671"/>
      <c r="F990" s="671"/>
      <c r="G990" s="671"/>
      <c r="H990" s="671"/>
      <c r="I990" s="671"/>
      <c r="J990" s="671"/>
      <c r="K990" s="671"/>
      <c r="L990" s="671"/>
      <c r="M990" s="671"/>
      <c r="N990" s="671"/>
      <c r="O990" s="671"/>
      <c r="P990" s="671"/>
      <c r="Q990" s="671"/>
    </row>
    <row r="991" ht="25.15" customHeight="true" x14ac:dyDescent="0.2">
      <c r="C991" s="671"/>
      <c r="D991" s="671"/>
      <c r="E991" s="671"/>
      <c r="F991" s="671"/>
      <c r="G991" s="671"/>
      <c r="H991" s="671"/>
      <c r="I991" s="671"/>
      <c r="J991" s="671"/>
      <c r="K991" s="671"/>
      <c r="L991" s="671"/>
      <c r="M991" s="671"/>
      <c r="N991" s="671"/>
      <c r="O991" s="671"/>
      <c r="P991" s="671"/>
      <c r="Q991" s="671"/>
    </row>
    <row r="992" ht="25.15" customHeight="true" x14ac:dyDescent="0.2">
      <c r="C992" s="671"/>
      <c r="D992" s="671"/>
      <c r="E992" s="671"/>
      <c r="F992" s="671"/>
      <c r="G992" s="671"/>
      <c r="H992" s="671"/>
      <c r="I992" s="671"/>
      <c r="J992" s="671"/>
      <c r="K992" s="671"/>
      <c r="L992" s="671"/>
      <c r="M992" s="671"/>
      <c r="N992" s="671"/>
      <c r="O992" s="671"/>
      <c r="P992" s="671"/>
      <c r="Q992" s="671"/>
    </row>
    <row r="993" ht="25.15" customHeight="true" x14ac:dyDescent="0.2">
      <c r="C993" s="671"/>
      <c r="D993" s="671"/>
      <c r="E993" s="671"/>
      <c r="F993" s="671"/>
      <c r="G993" s="671"/>
      <c r="H993" s="671"/>
      <c r="I993" s="671"/>
      <c r="J993" s="671"/>
      <c r="K993" s="671"/>
      <c r="L993" s="671"/>
      <c r="M993" s="671"/>
      <c r="N993" s="671"/>
      <c r="O993" s="671"/>
      <c r="P993" s="671"/>
      <c r="Q993" s="671"/>
    </row>
    <row r="994" ht="25.15" customHeight="true" x14ac:dyDescent="0.2">
      <c r="C994" s="671"/>
      <c r="D994" s="671"/>
      <c r="E994" s="671"/>
      <c r="F994" s="671"/>
      <c r="G994" s="671"/>
      <c r="H994" s="671"/>
      <c r="I994" s="671"/>
      <c r="J994" s="671"/>
      <c r="K994" s="671"/>
      <c r="L994" s="671"/>
      <c r="M994" s="671"/>
      <c r="N994" s="671"/>
      <c r="O994" s="671"/>
      <c r="P994" s="671"/>
      <c r="Q994" s="671"/>
    </row>
    <row r="995" ht="25.15" customHeight="true" x14ac:dyDescent="0.2">
      <c r="C995" s="671"/>
      <c r="D995" s="671"/>
      <c r="E995" s="671"/>
      <c r="F995" s="671"/>
      <c r="G995" s="671"/>
      <c r="H995" s="671"/>
      <c r="I995" s="671"/>
      <c r="J995" s="671"/>
      <c r="K995" s="671"/>
      <c r="L995" s="671"/>
      <c r="M995" s="671"/>
      <c r="N995" s="671"/>
      <c r="O995" s="671"/>
      <c r="P995" s="671"/>
      <c r="Q995" s="671"/>
    </row>
    <row r="996" ht="25.15" customHeight="true" x14ac:dyDescent="0.2">
      <c r="C996" s="671"/>
      <c r="D996" s="671"/>
      <c r="E996" s="671"/>
      <c r="F996" s="671"/>
      <c r="G996" s="671"/>
      <c r="H996" s="671"/>
      <c r="I996" s="671"/>
      <c r="J996" s="671"/>
      <c r="K996" s="671"/>
      <c r="L996" s="671"/>
      <c r="M996" s="671"/>
      <c r="N996" s="671"/>
      <c r="O996" s="671"/>
      <c r="P996" s="671"/>
      <c r="Q996" s="671"/>
    </row>
    <row r="997" ht="25.15" customHeight="true" x14ac:dyDescent="0.2">
      <c r="C997" s="671"/>
      <c r="D997" s="671"/>
      <c r="E997" s="671"/>
      <c r="F997" s="671"/>
      <c r="G997" s="671"/>
      <c r="H997" s="671"/>
      <c r="I997" s="671"/>
      <c r="J997" s="671"/>
      <c r="K997" s="671"/>
      <c r="L997" s="671"/>
      <c r="M997" s="671"/>
      <c r="N997" s="671"/>
      <c r="O997" s="671"/>
      <c r="P997" s="671"/>
      <c r="Q997" s="671"/>
    </row>
    <row r="998" ht="25.15" customHeight="true" x14ac:dyDescent="0.2">
      <c r="C998" s="671"/>
      <c r="D998" s="671"/>
      <c r="E998" s="671"/>
      <c r="F998" s="671"/>
      <c r="G998" s="671"/>
      <c r="H998" s="671"/>
      <c r="I998" s="671"/>
      <c r="J998" s="671"/>
      <c r="K998" s="671"/>
      <c r="L998" s="671"/>
      <c r="M998" s="671"/>
      <c r="N998" s="671"/>
      <c r="O998" s="671"/>
      <c r="P998" s="671"/>
      <c r="Q998" s="671"/>
    </row>
    <row r="999" ht="25.15" customHeight="true" x14ac:dyDescent="0.2">
      <c r="C999" s="671"/>
      <c r="D999" s="671"/>
      <c r="E999" s="671"/>
      <c r="F999" s="671"/>
      <c r="G999" s="671"/>
      <c r="H999" s="671"/>
      <c r="I999" s="671"/>
      <c r="J999" s="671"/>
      <c r="K999" s="671"/>
      <c r="L999" s="671"/>
      <c r="M999" s="671"/>
      <c r="N999" s="671"/>
      <c r="O999" s="671"/>
      <c r="P999" s="671"/>
      <c r="Q999" s="671"/>
    </row>
    <row r="1000" ht="25.15" customHeight="true" x14ac:dyDescent="0.2">
      <c r="C1000" s="671"/>
      <c r="D1000" s="671"/>
      <c r="E1000" s="671"/>
      <c r="F1000" s="671"/>
      <c r="G1000" s="671"/>
      <c r="H1000" s="671"/>
      <c r="I1000" s="671"/>
      <c r="J1000" s="671"/>
      <c r="K1000" s="671"/>
      <c r="L1000" s="671"/>
      <c r="M1000" s="671"/>
      <c r="N1000" s="671"/>
      <c r="O1000" s="671"/>
      <c r="P1000" s="671"/>
      <c r="Q1000" s="671"/>
    </row>
    <row r="1001" ht="25.15" customHeight="true" x14ac:dyDescent="0.2">
      <c r="C1001" s="671"/>
      <c r="D1001" s="671"/>
      <c r="E1001" s="671"/>
      <c r="F1001" s="671"/>
      <c r="G1001" s="671"/>
      <c r="H1001" s="671"/>
      <c r="I1001" s="671"/>
      <c r="J1001" s="671"/>
      <c r="K1001" s="671"/>
      <c r="L1001" s="671"/>
      <c r="M1001" s="671"/>
      <c r="N1001" s="671"/>
      <c r="O1001" s="671"/>
      <c r="P1001" s="671"/>
      <c r="Q1001" s="671"/>
    </row>
    <row r="1002" ht="25.15" customHeight="true" x14ac:dyDescent="0.2">
      <c r="C1002" s="671"/>
      <c r="D1002" s="671"/>
      <c r="E1002" s="671"/>
      <c r="F1002" s="671"/>
      <c r="G1002" s="671"/>
      <c r="H1002" s="671"/>
      <c r="I1002" s="671"/>
      <c r="J1002" s="671"/>
      <c r="K1002" s="671"/>
      <c r="L1002" s="671"/>
      <c r="M1002" s="671"/>
      <c r="N1002" s="671"/>
      <c r="O1002" s="671"/>
      <c r="P1002" s="671"/>
      <c r="Q1002" s="671"/>
    </row>
    <row r="1003" ht="25.15" customHeight="true" x14ac:dyDescent="0.2">
      <c r="C1003" s="671"/>
      <c r="D1003" s="671"/>
      <c r="E1003" s="671"/>
      <c r="F1003" s="671"/>
      <c r="G1003" s="671"/>
      <c r="H1003" s="671"/>
      <c r="I1003" s="671"/>
      <c r="J1003" s="671"/>
      <c r="K1003" s="671"/>
      <c r="L1003" s="671"/>
      <c r="M1003" s="671"/>
      <c r="N1003" s="671"/>
      <c r="O1003" s="671"/>
      <c r="P1003" s="671"/>
      <c r="Q1003" s="671"/>
    </row>
    <row r="1004" ht="25.15" customHeight="true" x14ac:dyDescent="0.2">
      <c r="C1004" s="671"/>
      <c r="D1004" s="671"/>
      <c r="E1004" s="671"/>
      <c r="F1004" s="671"/>
      <c r="G1004" s="671"/>
      <c r="H1004" s="671"/>
      <c r="I1004" s="671"/>
      <c r="J1004" s="671"/>
      <c r="K1004" s="671"/>
      <c r="L1004" s="671"/>
      <c r="M1004" s="671"/>
      <c r="N1004" s="671"/>
      <c r="O1004" s="671"/>
      <c r="P1004" s="671"/>
      <c r="Q1004" s="671"/>
    </row>
    <row r="1005" ht="25.15" customHeight="true" x14ac:dyDescent="0.2">
      <c r="C1005" s="671"/>
      <c r="D1005" s="671"/>
      <c r="E1005" s="671"/>
      <c r="F1005" s="671"/>
      <c r="G1005" s="671"/>
      <c r="H1005" s="671"/>
      <c r="I1005" s="671"/>
      <c r="J1005" s="671"/>
      <c r="K1005" s="671"/>
      <c r="L1005" s="671"/>
      <c r="M1005" s="671"/>
      <c r="N1005" s="671"/>
      <c r="O1005" s="671"/>
      <c r="P1005" s="671"/>
      <c r="Q1005" s="671"/>
    </row>
    <row r="1006" ht="25.15" customHeight="true" x14ac:dyDescent="0.2">
      <c r="C1006" s="671"/>
      <c r="D1006" s="671"/>
      <c r="E1006" s="671"/>
      <c r="F1006" s="671"/>
      <c r="G1006" s="671"/>
      <c r="H1006" s="671"/>
      <c r="I1006" s="671"/>
      <c r="J1006" s="671"/>
      <c r="K1006" s="671"/>
      <c r="L1006" s="671"/>
      <c r="M1006" s="671"/>
      <c r="N1006" s="671"/>
      <c r="O1006" s="671"/>
      <c r="P1006" s="671"/>
      <c r="Q1006" s="671"/>
    </row>
    <row r="1007" ht="25.15" customHeight="true" x14ac:dyDescent="0.2">
      <c r="C1007" s="671"/>
      <c r="D1007" s="671"/>
      <c r="E1007" s="671"/>
      <c r="F1007" s="671"/>
      <c r="G1007" s="671"/>
      <c r="H1007" s="671"/>
      <c r="I1007" s="671"/>
      <c r="J1007" s="671"/>
      <c r="K1007" s="671"/>
      <c r="L1007" s="671"/>
      <c r="M1007" s="671"/>
      <c r="N1007" s="671"/>
      <c r="O1007" s="671"/>
      <c r="P1007" s="671"/>
      <c r="Q1007" s="671"/>
    </row>
    <row r="1008" ht="25.15" customHeight="true" x14ac:dyDescent="0.2">
      <c r="C1008" s="671"/>
      <c r="D1008" s="671"/>
      <c r="E1008" s="671"/>
      <c r="F1008" s="671"/>
      <c r="G1008" s="671"/>
      <c r="H1008" s="671"/>
      <c r="I1008" s="671"/>
      <c r="J1008" s="671"/>
      <c r="K1008" s="671"/>
      <c r="L1008" s="671"/>
      <c r="M1008" s="671"/>
      <c r="N1008" s="671"/>
      <c r="O1008" s="671"/>
      <c r="P1008" s="671"/>
      <c r="Q1008" s="671"/>
    </row>
    <row r="1009" ht="25.15" customHeight="true" x14ac:dyDescent="0.2">
      <c r="C1009" s="671"/>
      <c r="D1009" s="671"/>
      <c r="E1009" s="671"/>
      <c r="F1009" s="671"/>
      <c r="G1009" s="671"/>
      <c r="H1009" s="671"/>
      <c r="I1009" s="671"/>
      <c r="J1009" s="671"/>
      <c r="K1009" s="671"/>
      <c r="L1009" s="671"/>
      <c r="M1009" s="671"/>
      <c r="N1009" s="671"/>
      <c r="O1009" s="671"/>
      <c r="P1009" s="671"/>
      <c r="Q1009" s="671"/>
    </row>
    <row r="1010" ht="25.15" customHeight="true" x14ac:dyDescent="0.2">
      <c r="C1010" s="671"/>
      <c r="D1010" s="671"/>
      <c r="E1010" s="671"/>
      <c r="F1010" s="671"/>
      <c r="G1010" s="671"/>
      <c r="H1010" s="671"/>
      <c r="I1010" s="671"/>
      <c r="J1010" s="671"/>
      <c r="K1010" s="671"/>
      <c r="L1010" s="671"/>
      <c r="M1010" s="671"/>
      <c r="N1010" s="671"/>
      <c r="O1010" s="671"/>
      <c r="P1010" s="671"/>
      <c r="Q1010" s="671"/>
    </row>
    <row r="1011" ht="25.15" customHeight="true" x14ac:dyDescent="0.2">
      <c r="C1011" s="671"/>
      <c r="D1011" s="671"/>
      <c r="E1011" s="671"/>
      <c r="F1011" s="671"/>
      <c r="G1011" s="671"/>
      <c r="H1011" s="671"/>
      <c r="I1011" s="671"/>
      <c r="J1011" s="671"/>
      <c r="K1011" s="671"/>
      <c r="L1011" s="671"/>
      <c r="M1011" s="671"/>
      <c r="N1011" s="671"/>
      <c r="O1011" s="671"/>
      <c r="P1011" s="671"/>
      <c r="Q1011" s="671"/>
    </row>
    <row r="1012" ht="25.15" customHeight="true" x14ac:dyDescent="0.2">
      <c r="C1012" s="671"/>
      <c r="D1012" s="671"/>
      <c r="E1012" s="671"/>
      <c r="F1012" s="671"/>
      <c r="G1012" s="671"/>
      <c r="H1012" s="671"/>
      <c r="I1012" s="671"/>
      <c r="J1012" s="671"/>
      <c r="K1012" s="671"/>
      <c r="L1012" s="671"/>
      <c r="M1012" s="671"/>
      <c r="N1012" s="671"/>
      <c r="O1012" s="671"/>
      <c r="P1012" s="671"/>
      <c r="Q1012" s="671"/>
    </row>
    <row r="1013" ht="25.15" customHeight="true" x14ac:dyDescent="0.2">
      <c r="C1013" s="671"/>
      <c r="D1013" s="671"/>
      <c r="E1013" s="671"/>
      <c r="F1013" s="671"/>
      <c r="G1013" s="671"/>
      <c r="H1013" s="671"/>
      <c r="I1013" s="671"/>
      <c r="J1013" s="671"/>
      <c r="K1013" s="671"/>
      <c r="L1013" s="671"/>
      <c r="M1013" s="671"/>
      <c r="N1013" s="671"/>
      <c r="O1013" s="671"/>
      <c r="P1013" s="671"/>
      <c r="Q1013" s="671"/>
    </row>
    <row r="1014" ht="25.15" customHeight="true" x14ac:dyDescent="0.2">
      <c r="C1014" s="671"/>
      <c r="D1014" s="671"/>
      <c r="E1014" s="671"/>
      <c r="F1014" s="671"/>
      <c r="G1014" s="671"/>
      <c r="H1014" s="671"/>
      <c r="I1014" s="671"/>
      <c r="J1014" s="671"/>
      <c r="K1014" s="671"/>
      <c r="L1014" s="671"/>
      <c r="M1014" s="671"/>
      <c r="N1014" s="671"/>
      <c r="O1014" s="671"/>
      <c r="P1014" s="671"/>
      <c r="Q1014" s="671"/>
    </row>
    <row r="1015" ht="25.15" customHeight="true" x14ac:dyDescent="0.2">
      <c r="C1015" s="671"/>
      <c r="D1015" s="671"/>
      <c r="E1015" s="671"/>
      <c r="F1015" s="671"/>
      <c r="G1015" s="671"/>
      <c r="H1015" s="671"/>
      <c r="I1015" s="671"/>
      <c r="J1015" s="671"/>
      <c r="K1015" s="671"/>
      <c r="L1015" s="671"/>
      <c r="M1015" s="671"/>
      <c r="N1015" s="671"/>
      <c r="O1015" s="671"/>
      <c r="P1015" s="671"/>
      <c r="Q1015" s="671"/>
    </row>
    <row r="1016" ht="25.15" customHeight="true" x14ac:dyDescent="0.2">
      <c r="C1016" s="671"/>
      <c r="D1016" s="671"/>
      <c r="E1016" s="671"/>
      <c r="F1016" s="671"/>
      <c r="G1016" s="671"/>
      <c r="H1016" s="671"/>
      <c r="I1016" s="671"/>
      <c r="J1016" s="671"/>
      <c r="K1016" s="671"/>
      <c r="L1016" s="671"/>
      <c r="M1016" s="671"/>
      <c r="N1016" s="671"/>
      <c r="O1016" s="671"/>
      <c r="P1016" s="671"/>
      <c r="Q1016" s="671"/>
    </row>
    <row r="1017" ht="25.15" customHeight="true" x14ac:dyDescent="0.2">
      <c r="C1017" s="671"/>
      <c r="D1017" s="671"/>
      <c r="E1017" s="671"/>
      <c r="F1017" s="671"/>
      <c r="G1017" s="671"/>
      <c r="H1017" s="671"/>
      <c r="I1017" s="671"/>
      <c r="J1017" s="671"/>
      <c r="K1017" s="671"/>
      <c r="L1017" s="671"/>
      <c r="M1017" s="671"/>
      <c r="N1017" s="671"/>
      <c r="O1017" s="671"/>
      <c r="P1017" s="671"/>
      <c r="Q1017" s="671"/>
    </row>
    <row r="1018" ht="25.15" customHeight="true" x14ac:dyDescent="0.2">
      <c r="C1018" s="671"/>
      <c r="D1018" s="671"/>
      <c r="E1018" s="671"/>
      <c r="F1018" s="671"/>
      <c r="G1018" s="671"/>
      <c r="H1018" s="671"/>
      <c r="I1018" s="671"/>
      <c r="J1018" s="671"/>
      <c r="K1018" s="671"/>
      <c r="L1018" s="671"/>
      <c r="M1018" s="671"/>
      <c r="N1018" s="671"/>
      <c r="O1018" s="671"/>
      <c r="P1018" s="671"/>
      <c r="Q1018" s="671"/>
    </row>
    <row r="1019" ht="25.15" customHeight="true" x14ac:dyDescent="0.2">
      <c r="C1019" s="671"/>
      <c r="D1019" s="671"/>
      <c r="E1019" s="671"/>
      <c r="F1019" s="671"/>
      <c r="G1019" s="671"/>
      <c r="H1019" s="671"/>
      <c r="I1019" s="671"/>
      <c r="J1019" s="671"/>
      <c r="K1019" s="671"/>
      <c r="L1019" s="671"/>
      <c r="M1019" s="671"/>
      <c r="N1019" s="671"/>
      <c r="O1019" s="671"/>
      <c r="P1019" s="671"/>
      <c r="Q1019" s="671"/>
    </row>
    <row r="1020" ht="25.15" customHeight="true" x14ac:dyDescent="0.2">
      <c r="C1020" s="671"/>
      <c r="D1020" s="671"/>
      <c r="E1020" s="671"/>
      <c r="F1020" s="671"/>
      <c r="G1020" s="671"/>
      <c r="H1020" s="671"/>
      <c r="I1020" s="671"/>
      <c r="J1020" s="671"/>
      <c r="K1020" s="671"/>
      <c r="L1020" s="671"/>
      <c r="M1020" s="671"/>
      <c r="N1020" s="671"/>
      <c r="O1020" s="671"/>
      <c r="P1020" s="671"/>
      <c r="Q1020" s="671"/>
    </row>
    <row r="1021" ht="25.15" customHeight="true" x14ac:dyDescent="0.2">
      <c r="C1021" s="671"/>
      <c r="D1021" s="671"/>
      <c r="E1021" s="671"/>
      <c r="F1021" s="671"/>
      <c r="G1021" s="671"/>
      <c r="H1021" s="671"/>
      <c r="I1021" s="671"/>
      <c r="J1021" s="671"/>
      <c r="K1021" s="671"/>
      <c r="L1021" s="671"/>
      <c r="M1021" s="671"/>
      <c r="N1021" s="671"/>
      <c r="O1021" s="671"/>
      <c r="P1021" s="671"/>
      <c r="Q1021" s="671"/>
    </row>
    <row r="1022" ht="25.15" customHeight="true" x14ac:dyDescent="0.2">
      <c r="C1022" s="671"/>
      <c r="D1022" s="671"/>
      <c r="E1022" s="671"/>
      <c r="F1022" s="671"/>
      <c r="G1022" s="671"/>
      <c r="H1022" s="671"/>
      <c r="I1022" s="671"/>
      <c r="J1022" s="671"/>
      <c r="K1022" s="671"/>
      <c r="L1022" s="671"/>
      <c r="M1022" s="671"/>
      <c r="N1022" s="671"/>
      <c r="O1022" s="671"/>
      <c r="P1022" s="671"/>
      <c r="Q1022" s="671"/>
    </row>
    <row r="1023" ht="25.15" customHeight="true" x14ac:dyDescent="0.2">
      <c r="C1023" s="671"/>
      <c r="D1023" s="671"/>
      <c r="E1023" s="671"/>
      <c r="F1023" s="671"/>
      <c r="G1023" s="671"/>
      <c r="H1023" s="671"/>
      <c r="I1023" s="671"/>
      <c r="J1023" s="671"/>
      <c r="K1023" s="671"/>
      <c r="L1023" s="671"/>
      <c r="M1023" s="671"/>
      <c r="N1023" s="671"/>
      <c r="O1023" s="671"/>
      <c r="P1023" s="671"/>
      <c r="Q1023" s="671"/>
    </row>
    <row r="1024" ht="25.15" customHeight="true" x14ac:dyDescent="0.2">
      <c r="C1024" s="671"/>
      <c r="D1024" s="671"/>
      <c r="E1024" s="671"/>
      <c r="F1024" s="671"/>
      <c r="G1024" s="671"/>
      <c r="H1024" s="671"/>
      <c r="I1024" s="671"/>
      <c r="J1024" s="671"/>
      <c r="K1024" s="671"/>
      <c r="L1024" s="671"/>
      <c r="M1024" s="671"/>
      <c r="N1024" s="671"/>
      <c r="O1024" s="671"/>
      <c r="P1024" s="671"/>
      <c r="Q1024" s="671"/>
    </row>
    <row r="1025" s="397" customFormat="true" ht="21" customHeight="true" x14ac:dyDescent="0.2">
      <c r="A1025" s="1165" t="s">
        <v>388</v>
      </c>
      <c r="B1025" s="1165"/>
      <c r="C1025" s="1165"/>
      <c r="W1025" s="390"/>
      <c r="X1025" s="390"/>
      <c r="Y1025" s="390"/>
      <c r="Z1025" s="390"/>
      <c r="AA1025" s="390"/>
      <c r="AB1025" s="390"/>
      <c r="AC1025" s="390"/>
      <c r="AD1025" s="390"/>
      <c r="AE1025" s="390"/>
      <c r="AF1025" s="390"/>
      <c r="AG1025" s="390"/>
      <c r="AH1025" s="390"/>
      <c r="AI1025" s="390"/>
      <c r="AJ1025" s="390"/>
      <c r="AK1025" s="390"/>
      <c r="AL1025" s="390"/>
      <c r="AM1025" s="390"/>
      <c r="AN1025" s="390"/>
      <c r="AO1025" s="390"/>
      <c r="AP1025" s="390"/>
      <c r="AQ1025" s="390"/>
      <c r="AR1025" s="390"/>
      <c r="AS1025" s="390"/>
      <c r="AT1025" s="390"/>
      <c r="AU1025" s="390"/>
      <c r="AV1025" s="390"/>
      <c r="AW1025" s="390"/>
      <c r="AX1025" s="390"/>
      <c r="AY1025" s="390"/>
      <c r="AZ1025" s="390"/>
      <c r="BA1025" s="405"/>
      <c r="BB1025" s="472"/>
      <c r="BC1025"/>
      <c r="BD1025"/>
      <c r="BE1025"/>
      <c r="BF1025"/>
      <c r="BG1025"/>
      <c r="BH1025"/>
      <c r="BI1025"/>
      <c r="BJ1025"/>
      <c r="BK1025"/>
      <c r="BL1025"/>
      <c r="BM1025"/>
      <c r="BN1025"/>
      <c r="BO1025"/>
      <c r="BP1025"/>
      <c r="BQ1025"/>
      <c r="BR1025"/>
      <c r="BS1025"/>
      <c r="BT1025"/>
      <c r="BU1025"/>
      <c r="BV1025" s="405"/>
      <c r="BW1025" s="407"/>
      <c r="BX1025" s="407"/>
      <c r="BY1025" s="407"/>
      <c r="BZ1025" s="407"/>
      <c r="CA1025" s="407"/>
      <c r="CB1025" s="407"/>
      <c r="CC1025" s="407"/>
      <c r="CD1025" s="407"/>
      <c r="CE1025" s="407"/>
      <c r="CF1025" s="407"/>
      <c r="CG1025" s="407"/>
      <c r="CH1025" s="407"/>
      <c r="CI1025" s="407"/>
      <c r="CJ1025" s="407"/>
      <c r="CK1025" s="407"/>
      <c r="CL1025" s="407"/>
      <c r="CM1025" s="407"/>
      <c r="CN1025" s="407"/>
      <c r="CO1025" s="407"/>
      <c r="CP1025" s="407"/>
      <c r="CQ1025" s="407"/>
      <c r="CR1025" s="407"/>
      <c r="CS1025" s="407"/>
      <c r="CT1025" s="407"/>
      <c r="CU1025" s="407"/>
      <c r="CV1025" s="407"/>
      <c r="CW1025" s="407"/>
      <c r="CX1025" s="407"/>
      <c r="CY1025" s="407"/>
      <c r="CZ1025" s="407"/>
    </row>
    <row r="1026" s="397" customFormat="true" ht="15.95" customHeight="true" x14ac:dyDescent="0.2">
      <c r="A1026" s="1148" t="s">
        <v>188</v>
      </c>
      <c r="B1026" s="1148"/>
      <c r="C1026" s="605" t="s">
        <v>189</v>
      </c>
      <c r="W1026" s="390"/>
      <c r="X1026" s="390"/>
      <c r="Y1026" s="390"/>
      <c r="Z1026" s="390"/>
      <c r="AA1026" s="390"/>
      <c r="AB1026" s="390"/>
      <c r="AC1026" s="390"/>
      <c r="AD1026" s="390"/>
      <c r="AE1026" s="390"/>
      <c r="AF1026" s="390"/>
      <c r="AG1026" s="390"/>
      <c r="AH1026" s="390"/>
      <c r="AI1026" s="390"/>
      <c r="AJ1026" s="390"/>
      <c r="AK1026" s="390"/>
      <c r="AL1026" s="390"/>
      <c r="AM1026" s="390"/>
      <c r="AN1026" s="390"/>
      <c r="AO1026" s="390"/>
      <c r="AP1026" s="390"/>
      <c r="AQ1026" s="390"/>
      <c r="AR1026" s="390"/>
      <c r="AS1026" s="390"/>
      <c r="AT1026" s="390"/>
      <c r="AU1026" s="390"/>
      <c r="AV1026" s="390"/>
      <c r="AW1026" s="390"/>
      <c r="AX1026" s="390"/>
      <c r="AY1026" s="390"/>
      <c r="AZ1026" s="390"/>
      <c r="BA1026" s="405"/>
      <c r="BB1026" s="472"/>
      <c r="BC1026"/>
      <c r="BD1026"/>
      <c r="BE1026"/>
      <c r="BF1026"/>
      <c r="BG1026"/>
      <c r="BH1026"/>
      <c r="BI1026"/>
      <c r="BJ1026"/>
      <c r="BK1026"/>
      <c r="BL1026"/>
      <c r="BM1026"/>
      <c r="BN1026"/>
      <c r="BO1026"/>
      <c r="BP1026"/>
      <c r="BQ1026"/>
      <c r="BR1026"/>
      <c r="BS1026"/>
      <c r="BT1026"/>
      <c r="BU1026"/>
      <c r="BV1026" s="405"/>
      <c r="BW1026" s="407"/>
      <c r="BX1026" s="407"/>
      <c r="BY1026" s="407"/>
      <c r="BZ1026" s="407"/>
      <c r="CA1026" s="407"/>
      <c r="CB1026" s="407"/>
      <c r="CC1026" s="407"/>
      <c r="CD1026" s="407"/>
      <c r="CE1026" s="407"/>
      <c r="CF1026" s="407"/>
      <c r="CG1026" s="407"/>
      <c r="CH1026" s="407"/>
      <c r="CI1026" s="407"/>
      <c r="CJ1026" s="407"/>
      <c r="CK1026" s="407"/>
      <c r="CL1026" s="407"/>
      <c r="CM1026" s="407"/>
      <c r="CN1026" s="407"/>
      <c r="CO1026" s="407"/>
      <c r="CP1026" s="407"/>
      <c r="CQ1026" s="407"/>
      <c r="CR1026" s="407"/>
      <c r="CS1026" s="407"/>
      <c r="CT1026" s="407"/>
      <c r="CU1026" s="407"/>
      <c r="CV1026" s="407"/>
      <c r="CW1026" s="407"/>
      <c r="CX1026" s="407"/>
      <c r="CY1026" s="407"/>
      <c r="CZ1026" s="407"/>
    </row>
    <row r="1027" s="397" customFormat="true" ht="17.1" hidden="true" customHeight="true" x14ac:dyDescent="0.2">
      <c r="A1027" s="606" t="s">
        <v>190</v>
      </c>
      <c r="B1027" s="607" t="s">
        <v>320</v>
      </c>
      <c r="C1027" s="608">
        <v>24119</v>
      </c>
      <c r="W1027" s="390"/>
      <c r="X1027" s="390"/>
      <c r="Y1027" s="390"/>
      <c r="Z1027" s="390"/>
      <c r="AA1027" s="390"/>
      <c r="AB1027" s="390"/>
      <c r="AC1027" s="390"/>
      <c r="AD1027" s="390"/>
      <c r="AE1027" s="390"/>
      <c r="AF1027" s="390"/>
      <c r="AG1027" s="390"/>
      <c r="AH1027" s="390"/>
      <c r="AI1027" s="390"/>
      <c r="AJ1027" s="390"/>
      <c r="AK1027" s="390"/>
      <c r="AL1027" s="390"/>
      <c r="AM1027" s="390"/>
      <c r="AN1027" s="390"/>
      <c r="AO1027" s="390"/>
      <c r="AP1027" s="390"/>
      <c r="AQ1027" s="390"/>
      <c r="AR1027" s="390"/>
      <c r="AS1027" s="390"/>
      <c r="AT1027" s="390"/>
      <c r="AU1027" s="390"/>
      <c r="AV1027" s="390"/>
      <c r="AW1027" s="390"/>
      <c r="AX1027" s="390"/>
      <c r="AY1027" s="390"/>
      <c r="AZ1027" s="390"/>
      <c r="BA1027" s="405"/>
      <c r="BB1027" s="472"/>
      <c r="BC1027"/>
      <c r="BD1027"/>
      <c r="BE1027"/>
      <c r="BF1027"/>
      <c r="BG1027"/>
      <c r="BH1027"/>
      <c r="BI1027"/>
      <c r="BJ1027"/>
      <c r="BK1027"/>
      <c r="BL1027"/>
      <c r="BM1027"/>
      <c r="BN1027"/>
      <c r="BO1027"/>
      <c r="BP1027"/>
      <c r="BQ1027"/>
      <c r="BR1027"/>
      <c r="BS1027"/>
      <c r="BT1027"/>
      <c r="BU1027"/>
      <c r="BV1027" s="405"/>
      <c r="BW1027" s="407"/>
      <c r="BX1027" s="407"/>
      <c r="BY1027" s="407"/>
      <c r="BZ1027" s="407"/>
      <c r="CA1027" s="407"/>
      <c r="CB1027" s="407"/>
      <c r="CC1027" s="407"/>
      <c r="CD1027" s="407"/>
      <c r="CE1027" s="407"/>
      <c r="CF1027" s="407"/>
      <c r="CG1027" s="407"/>
      <c r="CH1027" s="407"/>
      <c r="CI1027" s="407"/>
      <c r="CJ1027" s="407"/>
      <c r="CK1027" s="407"/>
      <c r="CL1027" s="407"/>
      <c r="CM1027" s="407"/>
      <c r="CN1027" s="407"/>
      <c r="CO1027" s="407"/>
      <c r="CP1027" s="407"/>
      <c r="CQ1027" s="407"/>
      <c r="CR1027" s="407"/>
      <c r="CS1027" s="407"/>
      <c r="CT1027" s="407"/>
      <c r="CU1027" s="407"/>
      <c r="CV1027" s="407"/>
      <c r="CW1027" s="407"/>
      <c r="CX1027" s="407"/>
      <c r="CY1027" s="407"/>
      <c r="CZ1027" s="407"/>
    </row>
    <row r="1028" s="397" customFormat="true" ht="17.1" hidden="true" customHeight="true" x14ac:dyDescent="0.2">
      <c r="A1028" s="609" t="s">
        <v>192</v>
      </c>
      <c r="B1028" s="610" t="s">
        <v>320</v>
      </c>
      <c r="C1028" s="611">
        <v>24119</v>
      </c>
      <c r="W1028" s="390"/>
      <c r="X1028" s="390"/>
      <c r="Y1028" s="390"/>
      <c r="Z1028" s="390"/>
      <c r="AA1028" s="390"/>
      <c r="AB1028" s="390"/>
      <c r="AC1028" s="390"/>
      <c r="AD1028" s="390"/>
      <c r="AE1028" s="390"/>
      <c r="AF1028" s="390"/>
      <c r="AG1028" s="390"/>
      <c r="AH1028" s="390"/>
      <c r="AI1028" s="390"/>
      <c r="AJ1028" s="390"/>
      <c r="AK1028" s="390"/>
      <c r="AL1028" s="390"/>
      <c r="AM1028" s="390"/>
      <c r="AN1028" s="390"/>
      <c r="AO1028" s="390"/>
      <c r="AP1028" s="390"/>
      <c r="AQ1028" s="390"/>
      <c r="AR1028" s="390"/>
      <c r="AS1028" s="390"/>
      <c r="AT1028" s="390"/>
      <c r="AU1028" s="390"/>
      <c r="AV1028" s="390"/>
      <c r="AW1028" s="390"/>
      <c r="AX1028" s="390"/>
      <c r="AY1028" s="390"/>
      <c r="AZ1028" s="390"/>
      <c r="BA1028" s="405"/>
      <c r="BB1028" s="472"/>
      <c r="BC1028"/>
      <c r="BD1028"/>
      <c r="BE1028"/>
      <c r="BF1028"/>
      <c r="BG1028"/>
      <c r="BH1028"/>
      <c r="BI1028"/>
      <c r="BJ1028"/>
      <c r="BK1028"/>
      <c r="BL1028"/>
      <c r="BM1028"/>
      <c r="BN1028"/>
      <c r="BO1028"/>
      <c r="BP1028"/>
      <c r="BQ1028"/>
      <c r="BR1028"/>
      <c r="BS1028"/>
      <c r="BT1028"/>
      <c r="BU1028"/>
      <c r="BV1028" s="405"/>
      <c r="BW1028" s="407"/>
      <c r="BX1028" s="407"/>
      <c r="BY1028" s="407"/>
      <c r="BZ1028" s="407"/>
      <c r="CA1028" s="407"/>
      <c r="CB1028" s="407"/>
      <c r="CC1028" s="407"/>
      <c r="CD1028" s="407"/>
      <c r="CE1028" s="407"/>
      <c r="CF1028" s="407"/>
      <c r="CG1028" s="407"/>
      <c r="CH1028" s="407"/>
      <c r="CI1028" s="407"/>
      <c r="CJ1028" s="407"/>
      <c r="CK1028" s="407"/>
      <c r="CL1028" s="407"/>
      <c r="CM1028" s="407"/>
      <c r="CN1028" s="407"/>
      <c r="CO1028" s="407"/>
      <c r="CP1028" s="407"/>
      <c r="CQ1028" s="407"/>
      <c r="CR1028" s="407"/>
      <c r="CS1028" s="407"/>
      <c r="CT1028" s="407"/>
      <c r="CU1028" s="407"/>
      <c r="CV1028" s="407"/>
      <c r="CW1028" s="407"/>
      <c r="CX1028" s="407"/>
      <c r="CY1028" s="407"/>
      <c r="CZ1028" s="407"/>
    </row>
    <row r="1029" s="397" customFormat="true" ht="17.1" hidden="true" customHeight="true" x14ac:dyDescent="0.2">
      <c r="A1029" s="609" t="s">
        <v>194</v>
      </c>
      <c r="B1029" s="610" t="s">
        <v>320</v>
      </c>
      <c r="C1029" s="611">
        <v>24119</v>
      </c>
      <c r="W1029" s="390"/>
      <c r="X1029" s="390"/>
      <c r="Y1029" s="390"/>
      <c r="Z1029" s="390"/>
      <c r="AA1029" s="390"/>
      <c r="AB1029" s="390"/>
      <c r="AC1029" s="390"/>
      <c r="AD1029" s="390"/>
      <c r="AE1029" s="390"/>
      <c r="AF1029" s="390"/>
      <c r="AG1029" s="390"/>
      <c r="AH1029" s="390"/>
      <c r="AI1029" s="390"/>
      <c r="AJ1029" s="390"/>
      <c r="AK1029" s="390"/>
      <c r="AL1029" s="390"/>
      <c r="AM1029" s="390"/>
      <c r="AN1029" s="390"/>
      <c r="AO1029" s="390"/>
      <c r="AP1029" s="390"/>
      <c r="AQ1029" s="390"/>
      <c r="AR1029" s="390"/>
      <c r="AS1029" s="390"/>
      <c r="AT1029" s="390"/>
      <c r="AU1029" s="390"/>
      <c r="AV1029" s="390"/>
      <c r="AW1029" s="390"/>
      <c r="AX1029" s="390"/>
      <c r="AY1029" s="390"/>
      <c r="AZ1029" s="390"/>
      <c r="BA1029" s="405"/>
      <c r="BB1029" s="472"/>
      <c r="BC1029"/>
      <c r="BD1029"/>
      <c r="BE1029"/>
      <c r="BF1029"/>
      <c r="BG1029"/>
      <c r="BH1029"/>
      <c r="BI1029"/>
      <c r="BJ1029"/>
      <c r="BK1029"/>
      <c r="BL1029"/>
      <c r="BM1029"/>
      <c r="BN1029"/>
      <c r="BO1029"/>
      <c r="BP1029"/>
      <c r="BQ1029"/>
      <c r="BR1029"/>
      <c r="BS1029"/>
      <c r="BT1029"/>
      <c r="BU1029"/>
      <c r="BV1029" s="405"/>
      <c r="BW1029" s="407"/>
      <c r="BX1029" s="407"/>
      <c r="BY1029" s="407"/>
      <c r="BZ1029" s="407"/>
      <c r="CA1029" s="407"/>
      <c r="CB1029" s="407"/>
      <c r="CC1029" s="407"/>
      <c r="CD1029" s="407"/>
      <c r="CE1029" s="407"/>
      <c r="CF1029" s="407"/>
      <c r="CG1029" s="407"/>
      <c r="CH1029" s="407"/>
      <c r="CI1029" s="407"/>
      <c r="CJ1029" s="407"/>
      <c r="CK1029" s="407"/>
      <c r="CL1029" s="407"/>
      <c r="CM1029" s="407"/>
      <c r="CN1029" s="407"/>
      <c r="CO1029" s="407"/>
      <c r="CP1029" s="407"/>
      <c r="CQ1029" s="407"/>
      <c r="CR1029" s="407"/>
      <c r="CS1029" s="407"/>
      <c r="CT1029" s="407"/>
      <c r="CU1029" s="407"/>
      <c r="CV1029" s="407"/>
      <c r="CW1029" s="407"/>
      <c r="CX1029" s="407"/>
      <c r="CY1029" s="407"/>
      <c r="CZ1029" s="407"/>
    </row>
    <row r="1030" s="397" customFormat="true" ht="17.1" hidden="true" customHeight="true" x14ac:dyDescent="0.2">
      <c r="A1030" s="609" t="s">
        <v>196</v>
      </c>
      <c r="B1030" s="610" t="s">
        <v>320</v>
      </c>
      <c r="C1030" s="611">
        <v>24119</v>
      </c>
      <c r="W1030" s="390"/>
      <c r="X1030" s="390"/>
      <c r="Y1030" s="390"/>
      <c r="Z1030" s="390"/>
      <c r="AA1030" s="390"/>
      <c r="AB1030" s="390"/>
      <c r="AC1030" s="390"/>
      <c r="AD1030" s="390"/>
      <c r="AE1030" s="390"/>
      <c r="AF1030" s="390"/>
      <c r="AG1030" s="390"/>
      <c r="AH1030" s="390"/>
      <c r="AI1030" s="390"/>
      <c r="AJ1030" s="390"/>
      <c r="AK1030" s="390"/>
      <c r="AL1030" s="390"/>
      <c r="AM1030" s="390"/>
      <c r="AN1030" s="390"/>
      <c r="AO1030" s="390"/>
      <c r="AP1030" s="390"/>
      <c r="AQ1030" s="390"/>
      <c r="AR1030" s="390"/>
      <c r="AS1030" s="390"/>
      <c r="AT1030" s="390"/>
      <c r="AU1030" s="390"/>
      <c r="AV1030" s="390"/>
      <c r="AW1030" s="390"/>
      <c r="AX1030" s="390"/>
      <c r="AY1030" s="390"/>
      <c r="AZ1030" s="390"/>
      <c r="BA1030" s="405"/>
      <c r="BB1030" s="472"/>
      <c r="BC1030"/>
      <c r="BD1030"/>
      <c r="BE1030"/>
      <c r="BF1030"/>
      <c r="BG1030"/>
      <c r="BH1030"/>
      <c r="BI1030"/>
      <c r="BJ1030"/>
      <c r="BK1030"/>
      <c r="BL1030"/>
      <c r="BM1030"/>
      <c r="BN1030"/>
      <c r="BO1030"/>
      <c r="BP1030"/>
      <c r="BQ1030"/>
      <c r="BR1030"/>
      <c r="BS1030"/>
      <c r="BT1030"/>
      <c r="BU1030"/>
      <c r="BV1030" s="405"/>
      <c r="BW1030" s="407"/>
      <c r="BX1030" s="407"/>
      <c r="BY1030" s="407"/>
      <c r="BZ1030" s="407"/>
      <c r="CA1030" s="407"/>
      <c r="CB1030" s="407"/>
      <c r="CC1030" s="407"/>
      <c r="CD1030" s="407"/>
      <c r="CE1030" s="407"/>
      <c r="CF1030" s="407"/>
      <c r="CG1030" s="407"/>
      <c r="CH1030" s="407"/>
      <c r="CI1030" s="407"/>
      <c r="CJ1030" s="407"/>
      <c r="CK1030" s="407"/>
      <c r="CL1030" s="407"/>
      <c r="CM1030" s="407"/>
      <c r="CN1030" s="407"/>
      <c r="CO1030" s="407"/>
      <c r="CP1030" s="407"/>
      <c r="CQ1030" s="407"/>
      <c r="CR1030" s="407"/>
      <c r="CS1030" s="407"/>
      <c r="CT1030" s="407"/>
      <c r="CU1030" s="407"/>
      <c r="CV1030" s="407"/>
      <c r="CW1030" s="407"/>
      <c r="CX1030" s="407"/>
      <c r="CY1030" s="407"/>
      <c r="CZ1030" s="407"/>
    </row>
    <row r="1031" s="397" customFormat="true" ht="17.1" customHeight="true" x14ac:dyDescent="0.2">
      <c r="A1031" s="1149" t="s">
        <v>198</v>
      </c>
      <c r="B1031" s="610" t="s">
        <v>199</v>
      </c>
      <c r="C1031" s="611">
        <v>12987</v>
      </c>
      <c r="W1031" s="390"/>
      <c r="X1031" s="390"/>
      <c r="Y1031" s="390"/>
      <c r="Z1031" s="390"/>
      <c r="AA1031" s="390"/>
      <c r="AB1031" s="390"/>
      <c r="AC1031" s="390"/>
      <c r="AD1031" s="390"/>
      <c r="AE1031" s="390"/>
      <c r="AF1031" s="390"/>
      <c r="AG1031" s="390"/>
      <c r="AH1031" s="390"/>
      <c r="AI1031" s="390"/>
      <c r="AJ1031" s="390"/>
      <c r="AK1031" s="390"/>
      <c r="AL1031" s="390"/>
      <c r="AM1031" s="390"/>
      <c r="AN1031" s="390"/>
      <c r="AO1031" s="390"/>
      <c r="AP1031" s="390"/>
      <c r="AQ1031" s="390"/>
      <c r="AR1031" s="390"/>
      <c r="AS1031" s="390"/>
      <c r="AT1031" s="390"/>
      <c r="AU1031" s="390"/>
      <c r="AV1031" s="390"/>
      <c r="AW1031" s="390"/>
      <c r="AX1031" s="390"/>
      <c r="AY1031" s="390"/>
      <c r="AZ1031" s="390"/>
      <c r="BA1031" s="405"/>
      <c r="BB1031" s="472"/>
      <c r="BC1031"/>
      <c r="BD1031"/>
      <c r="BE1031"/>
      <c r="BF1031"/>
      <c r="BG1031"/>
      <c r="BH1031"/>
      <c r="BI1031"/>
      <c r="BJ1031"/>
      <c r="BK1031"/>
      <c r="BL1031"/>
      <c r="BM1031"/>
      <c r="BN1031"/>
      <c r="BO1031"/>
      <c r="BP1031"/>
      <c r="BQ1031"/>
      <c r="BR1031"/>
      <c r="BS1031"/>
      <c r="BT1031"/>
      <c r="BU1031"/>
      <c r="BV1031" s="405"/>
      <c r="BW1031" s="407"/>
      <c r="BX1031" s="407"/>
      <c r="BY1031" s="407"/>
      <c r="BZ1031" s="407"/>
      <c r="CA1031" s="407"/>
      <c r="CB1031" s="407"/>
      <c r="CC1031" s="407"/>
      <c r="CD1031" s="407"/>
      <c r="CE1031" s="407"/>
      <c r="CF1031" s="407"/>
      <c r="CG1031" s="407"/>
      <c r="CH1031" s="407"/>
      <c r="CI1031" s="407"/>
      <c r="CJ1031" s="407"/>
      <c r="CK1031" s="407"/>
      <c r="CL1031" s="407"/>
      <c r="CM1031" s="407"/>
      <c r="CN1031" s="407"/>
      <c r="CO1031" s="407"/>
      <c r="CP1031" s="407"/>
      <c r="CQ1031" s="407"/>
      <c r="CR1031" s="407"/>
      <c r="CS1031" s="407"/>
      <c r="CT1031" s="407"/>
      <c r="CU1031" s="407"/>
      <c r="CV1031" s="407"/>
      <c r="CW1031" s="407"/>
      <c r="CX1031" s="407"/>
      <c r="CY1031" s="407"/>
      <c r="CZ1031" s="407"/>
    </row>
    <row r="1032" s="397" customFormat="true" ht="17.1" customHeight="true" x14ac:dyDescent="0.2">
      <c r="A1032" s="1149"/>
      <c r="B1032" s="610" t="s">
        <v>200</v>
      </c>
      <c r="C1032" s="611">
        <v>11132</v>
      </c>
      <c r="W1032" s="390"/>
      <c r="X1032" s="390"/>
      <c r="Y1032" s="390"/>
      <c r="Z1032" s="390"/>
      <c r="AA1032" s="390"/>
      <c r="AB1032" s="390"/>
      <c r="AC1032" s="390"/>
      <c r="AD1032" s="390"/>
      <c r="AE1032" s="390"/>
      <c r="AF1032" s="390"/>
      <c r="AG1032" s="390"/>
      <c r="AH1032" s="390"/>
      <c r="AI1032" s="390"/>
      <c r="AJ1032" s="390"/>
      <c r="AK1032" s="390"/>
      <c r="AL1032" s="390"/>
      <c r="AM1032" s="390"/>
      <c r="AN1032" s="390"/>
      <c r="AO1032" s="390"/>
      <c r="AP1032" s="390"/>
      <c r="AQ1032" s="390"/>
      <c r="AR1032" s="390"/>
      <c r="AS1032" s="390"/>
      <c r="AT1032" s="390"/>
      <c r="AU1032" s="390"/>
      <c r="AV1032" s="390"/>
      <c r="AW1032" s="390"/>
      <c r="AX1032" s="390"/>
      <c r="AY1032" s="390"/>
      <c r="AZ1032" s="390"/>
      <c r="BA1032" s="405"/>
      <c r="BB1032" s="472"/>
      <c r="BC1032"/>
      <c r="BD1032"/>
      <c r="BE1032"/>
      <c r="BF1032"/>
      <c r="BG1032"/>
      <c r="BH1032"/>
      <c r="BI1032"/>
      <c r="BJ1032"/>
      <c r="BK1032"/>
      <c r="BL1032"/>
      <c r="BM1032"/>
      <c r="BN1032"/>
      <c r="BO1032"/>
      <c r="BP1032"/>
      <c r="BQ1032"/>
      <c r="BR1032"/>
      <c r="BS1032"/>
      <c r="BT1032"/>
      <c r="BU1032"/>
      <c r="BV1032" s="405"/>
      <c r="BW1032" s="407"/>
      <c r="BX1032" s="407"/>
      <c r="BY1032" s="407"/>
      <c r="BZ1032" s="407"/>
      <c r="CA1032" s="407"/>
      <c r="CB1032" s="407"/>
      <c r="CC1032" s="407"/>
      <c r="CD1032" s="407"/>
      <c r="CE1032" s="407"/>
      <c r="CF1032" s="407"/>
      <c r="CG1032" s="407"/>
      <c r="CH1032" s="407"/>
      <c r="CI1032" s="407"/>
      <c r="CJ1032" s="407"/>
      <c r="CK1032" s="407"/>
      <c r="CL1032" s="407"/>
      <c r="CM1032" s="407"/>
      <c r="CN1032" s="407"/>
      <c r="CO1032" s="407"/>
      <c r="CP1032" s="407"/>
      <c r="CQ1032" s="407"/>
      <c r="CR1032" s="407"/>
      <c r="CS1032" s="407"/>
      <c r="CT1032" s="407"/>
      <c r="CU1032" s="407"/>
      <c r="CV1032" s="407"/>
      <c r="CW1032" s="407"/>
      <c r="CX1032" s="407"/>
      <c r="CY1032" s="407"/>
      <c r="CZ1032" s="407"/>
    </row>
    <row r="1033" s="397" customFormat="true" ht="17.1" customHeight="true" x14ac:dyDescent="0.2">
      <c r="A1033" s="1150"/>
      <c r="B1033" s="612" t="s">
        <v>201</v>
      </c>
      <c r="C1033" s="613">
        <v>0</v>
      </c>
      <c r="W1033" s="390"/>
      <c r="X1033" s="390"/>
      <c r="Y1033" s="390"/>
      <c r="Z1033" s="390"/>
      <c r="AA1033" s="390"/>
      <c r="AB1033" s="390"/>
      <c r="AC1033" s="390"/>
      <c r="AD1033" s="390"/>
      <c r="AE1033" s="390"/>
      <c r="AF1033" s="390"/>
      <c r="AG1033" s="390"/>
      <c r="AH1033" s="390"/>
      <c r="AI1033" s="390"/>
      <c r="AJ1033" s="390"/>
      <c r="AK1033" s="390"/>
      <c r="AL1033" s="390"/>
      <c r="AM1033" s="390"/>
      <c r="AN1033" s="390"/>
      <c r="AO1033" s="390"/>
      <c r="AP1033" s="390"/>
      <c r="AQ1033" s="390"/>
      <c r="AR1033" s="390"/>
      <c r="AS1033" s="390"/>
      <c r="AT1033" s="390"/>
      <c r="AU1033" s="390"/>
      <c r="AV1033" s="390"/>
      <c r="AW1033" s="390"/>
      <c r="AX1033" s="390"/>
      <c r="AY1033" s="390"/>
      <c r="AZ1033" s="390"/>
      <c r="BA1033" s="565"/>
      <c r="BB1033" s="363"/>
      <c r="BC1033" s="565"/>
      <c r="BD1033" s="565"/>
      <c r="BE1033" s="565"/>
      <c r="BF1033" s="565"/>
      <c r="BG1033" s="565"/>
      <c r="BH1033" s="565"/>
      <c r="BI1033" s="565"/>
      <c r="BJ1033" s="565"/>
      <c r="BK1033" s="565"/>
      <c r="BL1033" s="565"/>
      <c r="BM1033" s="565"/>
      <c r="BN1033" s="565"/>
      <c r="BO1033" s="565"/>
      <c r="BP1033" s="565"/>
      <c r="BQ1033" s="565"/>
      <c r="BR1033" s="565"/>
      <c r="BS1033" s="565"/>
      <c r="BT1033" s="565"/>
      <c r="BU1033" s="565"/>
      <c r="BV1033" s="565"/>
      <c r="BW1033" s="390"/>
      <c r="BX1033" s="390"/>
      <c r="BY1033" s="390"/>
      <c r="BZ1033" s="390"/>
      <c r="CA1033" s="390"/>
      <c r="CB1033" s="390"/>
      <c r="CC1033" s="390"/>
      <c r="CD1033" s="390"/>
      <c r="CE1033" s="390"/>
      <c r="CF1033" s="390"/>
      <c r="CG1033" s="390"/>
      <c r="CH1033" s="390"/>
      <c r="CI1033" s="390"/>
      <c r="CJ1033" s="390"/>
      <c r="CK1033" s="390"/>
      <c r="CL1033" s="390"/>
      <c r="CM1033" s="390"/>
      <c r="CN1033" s="390"/>
      <c r="CO1033" s="390"/>
      <c r="CP1033" s="390"/>
      <c r="CQ1033" s="390"/>
      <c r="CR1033" s="390"/>
      <c r="CS1033" s="390"/>
      <c r="CT1033" s="390"/>
      <c r="CU1033" s="390"/>
      <c r="CV1033" s="390"/>
      <c r="CW1033" s="390"/>
      <c r="CX1033" s="390"/>
      <c r="CY1033" s="390"/>
      <c r="CZ1033" s="390"/>
    </row>
    <row r="1034" s="397" customFormat="true" ht="12.95" customHeight="true" x14ac:dyDescent="0.2">
      <c r="A1034" s="1151" t="s">
        <v>389</v>
      </c>
      <c r="B1034" s="1151"/>
      <c r="C1034" s="1151"/>
      <c r="W1034" s="390"/>
      <c r="X1034" s="390"/>
      <c r="Y1034" s="390"/>
      <c r="Z1034" s="390"/>
      <c r="AA1034" s="390"/>
      <c r="AB1034" s="390"/>
      <c r="AC1034" s="390"/>
      <c r="AD1034" s="390"/>
      <c r="AE1034" s="390"/>
      <c r="AF1034" s="390"/>
      <c r="AG1034" s="390"/>
      <c r="AH1034" s="390"/>
      <c r="AI1034" s="390"/>
      <c r="AJ1034" s="390"/>
      <c r="AK1034" s="390"/>
      <c r="AL1034" s="390"/>
      <c r="AM1034" s="390"/>
      <c r="AN1034" s="390"/>
      <c r="AO1034" s="390"/>
      <c r="AP1034" s="390"/>
      <c r="AQ1034" s="390"/>
      <c r="AR1034" s="390"/>
      <c r="AS1034" s="390"/>
      <c r="AT1034" s="390"/>
      <c r="AU1034" s="390"/>
      <c r="AV1034" s="390"/>
      <c r="AW1034" s="390"/>
      <c r="AX1034" s="390"/>
      <c r="AY1034" s="390"/>
      <c r="AZ1034" s="390"/>
      <c r="BA1034" s="405"/>
      <c r="BB1034" s="472"/>
      <c r="BC1034"/>
      <c r="BD1034"/>
      <c r="BE1034"/>
      <c r="BF1034"/>
      <c r="BG1034"/>
      <c r="BH1034"/>
      <c r="BI1034"/>
      <c r="BJ1034"/>
      <c r="BK1034"/>
      <c r="BL1034"/>
      <c r="BM1034"/>
      <c r="BN1034"/>
      <c r="BO1034"/>
      <c r="BP1034"/>
      <c r="BQ1034"/>
      <c r="BR1034"/>
      <c r="BS1034"/>
      <c r="BT1034"/>
      <c r="BU1034"/>
      <c r="BV1034" s="405"/>
      <c r="BW1034" s="407"/>
      <c r="BX1034" s="407"/>
      <c r="BY1034" s="407"/>
      <c r="BZ1034" s="407"/>
      <c r="CA1034" s="407"/>
      <c r="CB1034" s="407"/>
      <c r="CC1034" s="407"/>
      <c r="CD1034" s="407"/>
      <c r="CE1034" s="407"/>
      <c r="CF1034" s="407"/>
      <c r="CG1034" s="407"/>
      <c r="CH1034" s="407"/>
      <c r="CI1034" s="407"/>
      <c r="CJ1034" s="407"/>
      <c r="CK1034" s="407"/>
      <c r="CL1034" s="407"/>
      <c r="CM1034" s="407"/>
      <c r="CN1034" s="407"/>
      <c r="CO1034" s="407"/>
      <c r="CP1034" s="407"/>
      <c r="CQ1034" s="407"/>
      <c r="CR1034" s="407"/>
      <c r="CS1034" s="407"/>
      <c r="CT1034" s="407"/>
      <c r="CU1034" s="407"/>
      <c r="CV1034" s="407"/>
      <c r="CW1034" s="407"/>
      <c r="CX1034" s="407"/>
      <c r="CY1034" s="407"/>
      <c r="CZ1034" s="407"/>
    </row>
    <row r="1035" s="397" customFormat="true" ht="15" customHeight="true" x14ac:dyDescent="0.2">
      <c r="B1035" s="552"/>
      <c r="W1035" s="390"/>
      <c r="X1035" s="390"/>
      <c r="Y1035" s="390"/>
      <c r="Z1035" s="390"/>
      <c r="AA1035" s="390"/>
      <c r="AB1035" s="390"/>
      <c r="AC1035" s="390"/>
      <c r="AD1035" s="390"/>
      <c r="AE1035" s="390"/>
      <c r="AF1035" s="390"/>
      <c r="AG1035" s="390"/>
      <c r="AH1035" s="390"/>
      <c r="AI1035" s="390"/>
      <c r="AJ1035" s="390"/>
      <c r="AK1035" s="390"/>
      <c r="AL1035" s="390"/>
      <c r="AM1035" s="390"/>
      <c r="AN1035" s="390"/>
      <c r="AO1035" s="390"/>
      <c r="AP1035" s="390"/>
      <c r="AQ1035" s="390"/>
      <c r="AR1035" s="390"/>
      <c r="AS1035" s="390"/>
      <c r="AT1035" s="390"/>
      <c r="AU1035" s="390"/>
      <c r="AV1035" s="390"/>
      <c r="AW1035" s="390"/>
      <c r="AX1035" s="390"/>
      <c r="AY1035" s="390"/>
      <c r="AZ1035" s="390"/>
      <c r="BA1035" s="550"/>
      <c r="BB1035" s="418"/>
      <c r="BC1035" s="550"/>
      <c r="BD1035" s="550"/>
      <c r="BE1035" s="550"/>
      <c r="BF1035" s="550"/>
      <c r="BG1035" s="550"/>
      <c r="BH1035" s="550"/>
      <c r="BI1035" s="550"/>
      <c r="BJ1035" s="550"/>
      <c r="BK1035" s="550"/>
      <c r="BL1035" s="550"/>
      <c r="BM1035" s="550"/>
      <c r="BN1035" s="550"/>
      <c r="BO1035" s="550"/>
      <c r="BP1035" s="550"/>
      <c r="BQ1035" s="550"/>
      <c r="BR1035" s="550"/>
      <c r="BS1035" s="550"/>
      <c r="BT1035" s="550"/>
      <c r="BU1035" s="550"/>
      <c r="BV1035" s="550"/>
      <c r="BW1035" s="390"/>
      <c r="BX1035" s="390"/>
      <c r="BY1035" s="390"/>
      <c r="BZ1035" s="390"/>
      <c r="CA1035" s="390"/>
      <c r="CB1035" s="390"/>
      <c r="CC1035" s="390"/>
      <c r="CD1035" s="390"/>
      <c r="CE1035" s="390"/>
      <c r="CF1035" s="390"/>
      <c r="CG1035" s="390"/>
      <c r="CH1035" s="390"/>
      <c r="CI1035" s="390"/>
      <c r="CJ1035" s="390"/>
      <c r="CK1035" s="390"/>
      <c r="CL1035" s="390"/>
      <c r="CM1035" s="390"/>
      <c r="CN1035" s="390"/>
      <c r="CO1035" s="390"/>
      <c r="CP1035" s="390"/>
      <c r="CQ1035" s="390"/>
      <c r="CR1035" s="390"/>
      <c r="CS1035" s="390"/>
      <c r="CT1035" s="390"/>
      <c r="CU1035" s="390"/>
      <c r="CV1035" s="390"/>
      <c r="CW1035" s="390"/>
      <c r="CX1035" s="390"/>
      <c r="CY1035" s="390"/>
      <c r="CZ1035" s="390"/>
    </row>
    <row r="1036" ht="15" customHeight="true" x14ac:dyDescent="0.25">
      <c r="A1036" s="473" t="s">
        <v>122</v>
      </c>
      <c r="B1036" s="345" t="s">
        <v>123</v>
      </c>
    </row>
    <row r="1037" ht="15" customHeight="true" x14ac:dyDescent="0.2">
      <c r="A1037" s="474" t="str">
        <f>R15</f>
        <v>Bangkok</v>
      </c>
      <c r="B1037" s="474">
        <f>BR122+BR123</f>
        <v>8862.4772049847943</v>
      </c>
    </row>
    <row r="1038" ht="15" customHeight="true" x14ac:dyDescent="0.2">
      <c r="A1038" s="474" t="str">
        <f>S15</f>
        <v>Central</v>
      </c>
      <c r="B1038" s="474">
        <f>BS122+BS123</f>
        <v>19568.409151581545</v>
      </c>
    </row>
    <row r="1039" ht="15" customHeight="true" x14ac:dyDescent="0.2">
      <c r="A1039" s="474" t="str">
        <f>T15</f>
        <v>Northeastern</v>
      </c>
      <c r="B1039" s="474">
        <f>BT122+BT123</f>
        <v>27671.255878165703</v>
      </c>
    </row>
    <row r="1040" ht="15" customHeight="true" x14ac:dyDescent="0.2">
      <c r="A1040" s="474" t="str">
        <f>U15</f>
        <v>Northern</v>
      </c>
      <c r="B1040" s="474">
        <f>BU122+BU123</f>
        <v>12699.56229492754</v>
      </c>
    </row>
    <row r="1041" ht="15" customHeight="true" x14ac:dyDescent="0.2">
      <c r="A1041" s="474" t="str">
        <f>V15</f>
        <v>Southern</v>
      </c>
      <c r="B1041" s="474">
        <f>BV122+BV123</f>
        <v>10231.651576759268</v>
      </c>
    </row>
    <row r="1042" ht="15" customHeight="true" x14ac:dyDescent="0.2">
      <c r="A1042" s="474">
        <f>W15</f>
        <v>0</v>
      </c>
      <c r="B1042" s="474">
        <f>BW122+BW123</f>
        <v>0</v>
      </c>
    </row>
    <row r="1043" ht="15" customHeight="true" x14ac:dyDescent="0.2">
      <c r="A1043" s="474">
        <f>X15</f>
        <v>0</v>
      </c>
      <c r="B1043" s="474">
        <f>BX122+XR123</f>
        <v>0</v>
      </c>
    </row>
    <row r="1044" ht="15" customHeight="true" x14ac:dyDescent="0.2">
      <c r="A1044" s="474">
        <f>Y15</f>
        <v>0</v>
      </c>
      <c r="B1044" s="474">
        <f>BY122+BY123</f>
        <v>0</v>
      </c>
    </row>
    <row r="1045" ht="15" customHeight="true" x14ac:dyDescent="0.2">
      <c r="A1045" s="474">
        <f>Z15</f>
        <v>0</v>
      </c>
      <c r="B1045" s="474">
        <f>BZ122+BZ123</f>
        <v>0</v>
      </c>
    </row>
    <row r="1046" ht="15" customHeight="true" x14ac:dyDescent="0.2">
      <c r="A1046" s="418">
        <f>AA15</f>
        <v>0</v>
      </c>
      <c r="B1046" s="474">
        <f>CA122+CA123</f>
        <v>0</v>
      </c>
    </row>
    <row r="1047" ht="15" customHeight="true" x14ac:dyDescent="0.2">
      <c r="A1047" s="418">
        <f>AB15</f>
        <v>0</v>
      </c>
      <c r="B1047" s="474">
        <f>CB122+CB123</f>
        <v>0</v>
      </c>
    </row>
    <row r="1048" ht="15" customHeight="true" x14ac:dyDescent="0.2">
      <c r="A1048" s="418">
        <f>AC15</f>
        <v>0</v>
      </c>
      <c r="B1048" s="474">
        <f>CC122+CC123</f>
        <v>0</v>
      </c>
    </row>
    <row r="1049" ht="15" customHeight="true" x14ac:dyDescent="0.2">
      <c r="A1049" s="418">
        <f>AD15</f>
        <v>0</v>
      </c>
      <c r="B1049" s="474">
        <f>CD122+CD123</f>
        <v>0</v>
      </c>
    </row>
    <row r="1050" ht="15" customHeight="true" x14ac:dyDescent="0.2">
      <c r="A1050" s="418">
        <f>AE15</f>
        <v>0</v>
      </c>
      <c r="B1050" s="474">
        <f>CE122+CE123</f>
        <v>0</v>
      </c>
    </row>
    <row r="1051" ht="15" customHeight="true" x14ac:dyDescent="0.2">
      <c r="A1051" s="418">
        <f>AF15</f>
        <v>0</v>
      </c>
      <c r="B1051" s="474">
        <f>CF122+CF123</f>
        <v>0</v>
      </c>
    </row>
    <row r="1052" ht="15" customHeight="true" x14ac:dyDescent="0.2">
      <c r="A1052" s="418">
        <f>AG15</f>
        <v>0</v>
      </c>
      <c r="B1052" s="474">
        <f>CG122+CG123</f>
        <v>0</v>
      </c>
    </row>
    <row r="1053" ht="15" customHeight="true" x14ac:dyDescent="0.2">
      <c r="A1053" s="418">
        <f>AH15</f>
        <v>0</v>
      </c>
      <c r="B1053" s="474">
        <f>CH122+CH123</f>
        <v>0</v>
      </c>
    </row>
    <row r="1054" ht="15" customHeight="true" x14ac:dyDescent="0.2">
      <c r="A1054" s="418">
        <f>AI15</f>
        <v>0</v>
      </c>
      <c r="B1054" s="474">
        <f>CI122+CI123</f>
        <v>0</v>
      </c>
    </row>
    <row r="1055" ht="15" customHeight="true" x14ac:dyDescent="0.2">
      <c r="A1055" s="418">
        <f>AJ15</f>
        <v>0</v>
      </c>
      <c r="B1055" s="474">
        <f>CJ122+CJ123</f>
        <v>0</v>
      </c>
    </row>
    <row r="1056" ht="15" customHeight="true" x14ac:dyDescent="0.2">
      <c r="A1056" s="418">
        <f>AK15</f>
        <v>0</v>
      </c>
      <c r="B1056" s="474">
        <f>CK122+CK123</f>
        <v>0</v>
      </c>
    </row>
    <row r="1057" ht="15" customHeight="true" x14ac:dyDescent="0.2">
      <c r="A1057" s="418">
        <f>AL15</f>
        <v>0</v>
      </c>
      <c r="B1057" s="474">
        <f>CL122+CL123</f>
        <v>0</v>
      </c>
    </row>
    <row r="1058" ht="15" customHeight="true" x14ac:dyDescent="0.2">
      <c r="A1058" s="418">
        <f>AM15</f>
        <v>0</v>
      </c>
      <c r="B1058" s="474">
        <f>CM122+CM123</f>
        <v>0</v>
      </c>
    </row>
    <row r="1059" ht="15" customHeight="true" x14ac:dyDescent="0.2">
      <c r="A1059" s="418">
        <f>AN15</f>
        <v>0</v>
      </c>
      <c r="B1059" s="474">
        <f>CN122+CN123</f>
        <v>0</v>
      </c>
    </row>
    <row r="1060" ht="15" customHeight="true" x14ac:dyDescent="0.2">
      <c r="A1060" s="418">
        <f>AO15</f>
        <v>0</v>
      </c>
      <c r="B1060" s="474">
        <f>CO122+CO123</f>
        <v>0</v>
      </c>
    </row>
    <row r="1061" ht="15" customHeight="true" x14ac:dyDescent="0.2">
      <c r="A1061" s="418">
        <f>AP15</f>
        <v>0</v>
      </c>
      <c r="B1061" s="474">
        <f>CP122+CP123</f>
        <v>0</v>
      </c>
    </row>
    <row r="1062" ht="15" customHeight="true" x14ac:dyDescent="0.2">
      <c r="A1062" s="418">
        <f>AQ15</f>
        <v>0</v>
      </c>
      <c r="B1062" s="474">
        <f>CQ122+CQ123</f>
        <v>0</v>
      </c>
    </row>
    <row r="1063" ht="15" customHeight="true" x14ac:dyDescent="0.2">
      <c r="A1063" s="418">
        <f>AR15</f>
        <v>0</v>
      </c>
      <c r="B1063" s="474">
        <f>CR122+CR123</f>
        <v>0</v>
      </c>
    </row>
    <row r="1064" ht="15" customHeight="true" x14ac:dyDescent="0.2">
      <c r="A1064" s="418">
        <f>AS15</f>
        <v>0</v>
      </c>
      <c r="B1064" s="474">
        <f>CS122+CS123</f>
        <v>0</v>
      </c>
    </row>
    <row r="1065" ht="15" customHeight="true" x14ac:dyDescent="0.2">
      <c r="A1065" s="418">
        <f>AT15</f>
        <v>0</v>
      </c>
      <c r="B1065" s="474">
        <f>CT122+CT123</f>
        <v>0</v>
      </c>
    </row>
    <row r="1066" ht="15" customHeight="true" x14ac:dyDescent="0.2">
      <c r="A1066" s="418">
        <f>AU15</f>
        <v>0</v>
      </c>
      <c r="B1066" s="474">
        <f>CU122+CU123</f>
        <v>0</v>
      </c>
    </row>
    <row r="1067" ht="15" customHeight="true" x14ac:dyDescent="0.2">
      <c r="A1067" s="418">
        <f>AV15</f>
        <v>0</v>
      </c>
      <c r="B1067" s="474">
        <f>CV122+CV123</f>
        <v>0</v>
      </c>
    </row>
    <row r="1068" ht="15" customHeight="true" x14ac:dyDescent="0.2">
      <c r="A1068" s="418">
        <f>AW15</f>
        <v>0</v>
      </c>
      <c r="B1068" s="474">
        <f>CW122+CW123</f>
        <v>0</v>
      </c>
    </row>
    <row r="1069" ht="15" customHeight="true" x14ac:dyDescent="0.2">
      <c r="A1069" s="418">
        <f>AX15</f>
        <v>0</v>
      </c>
      <c r="B1069" s="474">
        <f>CX122+CX123</f>
        <v>0</v>
      </c>
    </row>
    <row r="1070" ht="15" customHeight="true" x14ac:dyDescent="0.2">
      <c r="A1070" s="418">
        <f>AY15</f>
        <v>0</v>
      </c>
      <c r="B1070" s="474">
        <f>CY122+CY123</f>
        <v>0</v>
      </c>
    </row>
    <row r="1071" ht="15" customHeight="true" x14ac:dyDescent="0.2">
      <c r="A1071" s="418"/>
      <c r="B1071" s="474"/>
    </row>
    <row r="1072" ht="15" customHeight="true" x14ac:dyDescent="0.2">
      <c r="A1072" s="474">
        <f>34-COUNTIF(A1037:A1071,"0")</f>
        <v>5</v>
      </c>
      <c r="B1072" s="418" t="s">
        <v>141</v>
      </c>
    </row>
    <row r="1100" s="390" customFormat="true" ht="17.1" customHeight="true" x14ac:dyDescent="0.2">
      <c r="A1100" s="923"/>
      <c r="B1100" s="918"/>
      <c r="BA1100" s="550"/>
      <c r="BB1100" s="418"/>
      <c r="BC1100" s="550"/>
      <c r="BD1100" s="550"/>
      <c r="BE1100" s="550"/>
      <c r="BF1100" s="550"/>
      <c r="BG1100" s="550"/>
      <c r="BH1100" s="550"/>
      <c r="BI1100" s="550"/>
      <c r="BJ1100" s="550"/>
      <c r="BK1100" s="550"/>
      <c r="BL1100" s="550"/>
      <c r="BM1100" s="550"/>
      <c r="BN1100" s="550"/>
      <c r="BO1100" s="550"/>
      <c r="BP1100" s="550"/>
      <c r="BQ1100" s="550"/>
      <c r="BR1100" s="550"/>
      <c r="BS1100" s="550"/>
      <c r="BT1100" s="550"/>
      <c r="BU1100" s="550"/>
      <c r="BV1100" s="550"/>
    </row>
    <row r="1101" s="390" customFormat="true" ht="17.1" customHeight="true" x14ac:dyDescent="0.2">
      <c r="A1101" s="924"/>
      <c r="B1101" s="919"/>
      <c r="BA1101" s="550"/>
      <c r="BB1101" s="418"/>
      <c r="BC1101" s="550"/>
      <c r="BD1101" s="550"/>
      <c r="BE1101" s="550"/>
      <c r="BF1101" s="550"/>
      <c r="BG1101" s="550"/>
      <c r="BH1101" s="550"/>
      <c r="BI1101" s="550"/>
      <c r="BJ1101" s="550"/>
      <c r="BK1101" s="550"/>
      <c r="BL1101" s="550"/>
      <c r="BM1101" s="550"/>
      <c r="BN1101" s="550"/>
      <c r="BO1101" s="550"/>
      <c r="BP1101" s="550"/>
      <c r="BQ1101" s="550"/>
      <c r="BR1101" s="550"/>
      <c r="BS1101" s="550"/>
      <c r="BT1101" s="550"/>
      <c r="BU1101" s="550"/>
      <c r="BV1101" s="550"/>
    </row>
    <row r="1102" s="390" customFormat="true" ht="15" customHeight="true" x14ac:dyDescent="0.2">
      <c r="BA1102" s="550"/>
      <c r="BB1102" s="418"/>
      <c r="BC1102" s="550"/>
      <c r="BD1102" s="550"/>
      <c r="BE1102" s="550"/>
      <c r="BF1102" s="550"/>
      <c r="BG1102" s="550"/>
      <c r="BH1102" s="550"/>
      <c r="BI1102" s="550"/>
      <c r="BJ1102" s="550"/>
      <c r="BK1102" s="550"/>
      <c r="BL1102" s="550"/>
      <c r="BM1102" s="550"/>
      <c r="BN1102" s="550"/>
      <c r="BO1102" s="550"/>
      <c r="BP1102" s="550"/>
      <c r="BQ1102" s="550"/>
      <c r="BR1102" s="550"/>
      <c r="BS1102" s="550"/>
      <c r="BT1102" s="550"/>
      <c r="BU1102" s="550"/>
      <c r="BV1102" s="550"/>
    </row>
    <row r="1103" s="390" customFormat="true" ht="15" customHeight="true" x14ac:dyDescent="0.2">
      <c r="BA1103" s="550"/>
      <c r="BB1103" s="418"/>
      <c r="BC1103" s="550"/>
      <c r="BD1103" s="550"/>
      <c r="BE1103" s="550"/>
      <c r="BF1103" s="550"/>
      <c r="BG1103" s="550"/>
      <c r="BH1103" s="550"/>
      <c r="BI1103" s="550"/>
      <c r="BJ1103" s="550"/>
      <c r="BK1103" s="550"/>
      <c r="BL1103" s="550"/>
      <c r="BM1103" s="550"/>
      <c r="BN1103" s="550"/>
      <c r="BO1103" s="550"/>
      <c r="BP1103" s="550"/>
      <c r="BQ1103" s="550"/>
      <c r="BR1103" s="550"/>
      <c r="BS1103" s="550"/>
      <c r="BT1103" s="550"/>
      <c r="BU1103" s="550"/>
      <c r="BV1103" s="550"/>
    </row>
    <row r="1104" s="390" customFormat="true" ht="15" customHeight="true" x14ac:dyDescent="0.2">
      <c r="BA1104" s="550"/>
      <c r="BB1104" s="418"/>
      <c r="BC1104" s="550"/>
      <c r="BD1104" s="550"/>
      <c r="BE1104" s="550"/>
      <c r="BF1104" s="550"/>
      <c r="BG1104" s="550"/>
      <c r="BH1104" s="550"/>
      <c r="BI1104" s="550"/>
      <c r="BJ1104" s="550"/>
      <c r="BK1104" s="550"/>
      <c r="BL1104" s="550"/>
      <c r="BM1104" s="550"/>
      <c r="BN1104" s="550"/>
      <c r="BO1104" s="550"/>
      <c r="BP1104" s="550"/>
      <c r="BQ1104" s="550"/>
      <c r="BR1104" s="550"/>
      <c r="BS1104" s="550"/>
      <c r="BT1104" s="550"/>
      <c r="BU1104" s="550"/>
      <c r="BV1104" s="550"/>
    </row>
    <row r="1105" s="390" customFormat="true" ht="15" customHeight="true" x14ac:dyDescent="0.2">
      <c r="BA1105" s="550"/>
      <c r="BB1105" s="418"/>
      <c r="BC1105" s="550"/>
      <c r="BD1105" s="550"/>
      <c r="BE1105" s="550"/>
      <c r="BF1105" s="550"/>
      <c r="BG1105" s="550"/>
      <c r="BH1105" s="550"/>
      <c r="BI1105" s="550"/>
      <c r="BJ1105" s="550"/>
      <c r="BK1105" s="550"/>
      <c r="BL1105" s="550"/>
      <c r="BM1105" s="550"/>
      <c r="BN1105" s="550"/>
      <c r="BO1105" s="550"/>
      <c r="BP1105" s="550"/>
      <c r="BQ1105" s="550"/>
      <c r="BR1105" s="550"/>
      <c r="BS1105" s="550"/>
      <c r="BT1105" s="550"/>
      <c r="BU1105" s="550"/>
      <c r="BV1105" s="550"/>
    </row>
    <row r="1106" s="390" customFormat="true" ht="15" customHeight="true" x14ac:dyDescent="0.2">
      <c r="BA1106" s="550"/>
      <c r="BB1106" s="418"/>
      <c r="BC1106" s="550"/>
      <c r="BD1106" s="550"/>
      <c r="BE1106" s="550"/>
      <c r="BF1106" s="550"/>
      <c r="BG1106" s="550"/>
      <c r="BH1106" s="550"/>
      <c r="BI1106" s="550"/>
      <c r="BJ1106" s="550"/>
      <c r="BK1106" s="550"/>
      <c r="BL1106" s="550"/>
      <c r="BM1106" s="550"/>
      <c r="BN1106" s="550"/>
      <c r="BO1106" s="550"/>
      <c r="BP1106" s="550"/>
      <c r="BQ1106" s="550"/>
      <c r="BR1106" s="550"/>
      <c r="BS1106" s="550"/>
      <c r="BT1106" s="550"/>
      <c r="BU1106" s="550"/>
      <c r="BV1106" s="550"/>
    </row>
    <row r="1107" s="390" customFormat="true" ht="15" customHeight="true" x14ac:dyDescent="0.2">
      <c r="BA1107" s="550"/>
      <c r="BB1107" s="418"/>
      <c r="BC1107" s="550"/>
      <c r="BD1107" s="550"/>
      <c r="BE1107" s="550"/>
      <c r="BF1107" s="550"/>
      <c r="BG1107" s="550"/>
      <c r="BH1107" s="550"/>
      <c r="BI1107" s="550"/>
      <c r="BJ1107" s="550"/>
      <c r="BK1107" s="550"/>
      <c r="BL1107" s="550"/>
      <c r="BM1107" s="550"/>
      <c r="BN1107" s="550"/>
      <c r="BO1107" s="550"/>
      <c r="BP1107" s="550"/>
      <c r="BQ1107" s="550"/>
      <c r="BR1107" s="550"/>
      <c r="BS1107" s="550"/>
      <c r="BT1107" s="550"/>
      <c r="BU1107" s="550"/>
      <c r="BV1107" s="550"/>
    </row>
    <row r="1108" s="390" customFormat="true" ht="15" customHeight="true" x14ac:dyDescent="0.2">
      <c r="BA1108" s="550"/>
      <c r="BB1108" s="418"/>
      <c r="BC1108" s="550"/>
      <c r="BD1108" s="550"/>
      <c r="BE1108" s="550"/>
      <c r="BF1108" s="550"/>
      <c r="BG1108" s="550"/>
      <c r="BH1108" s="550"/>
      <c r="BI1108" s="550"/>
      <c r="BJ1108" s="550"/>
      <c r="BK1108" s="550"/>
      <c r="BL1108" s="550"/>
      <c r="BM1108" s="550"/>
      <c r="BN1108" s="550"/>
      <c r="BO1108" s="550"/>
      <c r="BP1108" s="550"/>
      <c r="BQ1108" s="550"/>
      <c r="BR1108" s="550"/>
      <c r="BS1108" s="550"/>
      <c r="BT1108" s="550"/>
      <c r="BU1108" s="550"/>
      <c r="BV1108" s="550"/>
    </row>
    <row r="1109" s="390" customFormat="true" ht="15" customHeight="true" x14ac:dyDescent="0.2">
      <c r="BA1109" s="550"/>
      <c r="BB1109" s="418"/>
      <c r="BC1109" s="550"/>
      <c r="BD1109" s="550"/>
      <c r="BE1109" s="550"/>
      <c r="BF1109" s="550"/>
      <c r="BG1109" s="550"/>
      <c r="BH1109" s="550"/>
      <c r="BI1109" s="550"/>
      <c r="BJ1109" s="550"/>
      <c r="BK1109" s="550"/>
      <c r="BL1109" s="550"/>
      <c r="BM1109" s="550"/>
      <c r="BN1109" s="550"/>
      <c r="BO1109" s="550"/>
      <c r="BP1109" s="550"/>
      <c r="BQ1109" s="550"/>
      <c r="BR1109" s="550"/>
      <c r="BS1109" s="550"/>
      <c r="BT1109" s="550"/>
      <c r="BU1109" s="550"/>
      <c r="BV1109" s="550"/>
    </row>
    <row r="1110" s="390" customFormat="true" ht="15" customHeight="true" x14ac:dyDescent="0.2">
      <c r="BA1110" s="550"/>
      <c r="BB1110" s="418"/>
      <c r="BC1110" s="550"/>
      <c r="BD1110" s="550"/>
      <c r="BE1110" s="550"/>
      <c r="BF1110" s="550"/>
      <c r="BG1110" s="550"/>
      <c r="BH1110" s="550"/>
      <c r="BI1110" s="550"/>
      <c r="BJ1110" s="550"/>
      <c r="BK1110" s="550"/>
      <c r="BL1110" s="550"/>
      <c r="BM1110" s="550"/>
      <c r="BN1110" s="550"/>
      <c r="BO1110" s="550"/>
      <c r="BP1110" s="550"/>
      <c r="BQ1110" s="550"/>
      <c r="BR1110" s="550"/>
      <c r="BS1110" s="550"/>
      <c r="BT1110" s="550"/>
      <c r="BU1110" s="550"/>
      <c r="BV1110" s="550"/>
    </row>
    <row r="1111" s="390" customFormat="true" ht="15" customHeight="true" x14ac:dyDescent="0.2">
      <c r="BA1111" s="550"/>
      <c r="BB1111" s="418"/>
      <c r="BC1111" s="550"/>
      <c r="BD1111" s="550"/>
      <c r="BE1111" s="550"/>
      <c r="BF1111" s="550"/>
      <c r="BG1111" s="550"/>
      <c r="BH1111" s="550"/>
      <c r="BI1111" s="550"/>
      <c r="BJ1111" s="550"/>
      <c r="BK1111" s="550"/>
      <c r="BL1111" s="550"/>
      <c r="BM1111" s="550"/>
      <c r="BN1111" s="550"/>
      <c r="BO1111" s="550"/>
      <c r="BP1111" s="550"/>
      <c r="BQ1111" s="550"/>
      <c r="BR1111" s="550"/>
      <c r="BS1111" s="550"/>
      <c r="BT1111" s="550"/>
      <c r="BU1111" s="550"/>
      <c r="BV1111" s="550"/>
    </row>
    <row r="1112" s="390" customFormat="true" ht="15" customHeight="true" x14ac:dyDescent="0.2">
      <c r="BA1112" s="550"/>
      <c r="BB1112" s="418"/>
      <c r="BC1112" s="550"/>
      <c r="BD1112" s="550"/>
      <c r="BE1112" s="550"/>
      <c r="BF1112" s="550"/>
      <c r="BG1112" s="550"/>
      <c r="BH1112" s="550"/>
      <c r="BI1112" s="550"/>
      <c r="BJ1112" s="550"/>
      <c r="BK1112" s="550"/>
      <c r="BL1112" s="550"/>
      <c r="BM1112" s="550"/>
      <c r="BN1112" s="550"/>
      <c r="BO1112" s="550"/>
      <c r="BP1112" s="550"/>
      <c r="BQ1112" s="550"/>
      <c r="BR1112" s="550"/>
      <c r="BS1112" s="550"/>
      <c r="BT1112" s="550"/>
      <c r="BU1112" s="550"/>
      <c r="BV1112" s="550"/>
    </row>
    <row r="1113" s="390" customFormat="true" ht="15" customHeight="true" x14ac:dyDescent="0.2">
      <c r="BA1113" s="550"/>
      <c r="BB1113" s="418"/>
      <c r="BC1113" s="550"/>
      <c r="BD1113" s="550"/>
      <c r="BE1113" s="550"/>
      <c r="BF1113" s="550"/>
      <c r="BG1113" s="550"/>
      <c r="BH1113" s="550"/>
      <c r="BI1113" s="550"/>
      <c r="BJ1113" s="550"/>
      <c r="BK1113" s="550"/>
      <c r="BL1113" s="550"/>
      <c r="BM1113" s="550"/>
      <c r="BN1113" s="550"/>
      <c r="BO1113" s="550"/>
      <c r="BP1113" s="550"/>
      <c r="BQ1113" s="550"/>
      <c r="BR1113" s="550"/>
      <c r="BS1113" s="550"/>
      <c r="BT1113" s="550"/>
      <c r="BU1113" s="550"/>
      <c r="BV1113" s="550"/>
    </row>
    <row r="1114" s="390" customFormat="true" ht="17.1" customHeight="true" x14ac:dyDescent="0.2">
      <c r="A1114" s="924"/>
      <c r="B1114" s="919"/>
      <c r="C1114" s="920"/>
      <c r="D1114" s="920"/>
      <c r="E1114" s="920"/>
      <c r="F1114" s="920"/>
      <c r="G1114" s="920"/>
      <c r="H1114" s="920"/>
      <c r="I1114" s="920"/>
      <c r="J1114" s="920"/>
      <c r="K1114" s="920"/>
      <c r="L1114" s="920"/>
      <c r="M1114" s="920"/>
      <c r="N1114" s="920"/>
      <c r="O1114" s="920"/>
      <c r="P1114" s="920"/>
      <c r="Q1114" s="920"/>
      <c r="R1114" s="920"/>
      <c r="S1114" s="920"/>
      <c r="T1114" s="920"/>
      <c r="U1114" s="920"/>
      <c r="V1114" s="920"/>
      <c r="BA1114" s="550"/>
      <c r="BB1114" s="418"/>
      <c r="BC1114" s="550"/>
      <c r="BD1114" s="550"/>
      <c r="BE1114" s="550"/>
      <c r="BF1114" s="550"/>
      <c r="BG1114" s="550"/>
      <c r="BH1114" s="550"/>
      <c r="BI1114" s="550"/>
      <c r="BJ1114" s="550"/>
      <c r="BK1114" s="550"/>
      <c r="BL1114" s="550"/>
      <c r="BM1114" s="550"/>
      <c r="BN1114" s="550"/>
      <c r="BO1114" s="550"/>
      <c r="BP1114" s="550"/>
      <c r="BQ1114" s="550"/>
      <c r="BR1114" s="550"/>
      <c r="BS1114" s="550"/>
      <c r="BT1114" s="550"/>
      <c r="BU1114" s="550"/>
      <c r="BV1114" s="550"/>
    </row>
    <row r="1115" s="390" customFormat="true" ht="17.1" customHeight="true" x14ac:dyDescent="0.2">
      <c r="A1115" s="924"/>
      <c r="B1115" s="919"/>
      <c r="C1115" s="920"/>
      <c r="D1115" s="920"/>
      <c r="E1115" s="920"/>
      <c r="F1115" s="920"/>
      <c r="G1115" s="920"/>
      <c r="H1115" s="920"/>
      <c r="I1115" s="920"/>
      <c r="J1115" s="920"/>
      <c r="K1115" s="920"/>
      <c r="L1115" s="920"/>
      <c r="M1115" s="920"/>
      <c r="N1115" s="920"/>
      <c r="O1115" s="920"/>
      <c r="P1115" s="920"/>
      <c r="Q1115" s="920"/>
      <c r="R1115" s="920"/>
      <c r="S1115" s="920"/>
      <c r="T1115" s="920"/>
      <c r="U1115" s="920"/>
      <c r="V1115" s="920"/>
      <c r="BA1115" s="550"/>
      <c r="BB1115" s="418"/>
      <c r="BC1115" s="550"/>
      <c r="BD1115" s="550"/>
      <c r="BE1115" s="550"/>
      <c r="BF1115" s="550"/>
      <c r="BG1115" s="550"/>
      <c r="BH1115" s="550"/>
      <c r="BI1115" s="550"/>
      <c r="BJ1115" s="550"/>
      <c r="BK1115" s="550"/>
      <c r="BL1115" s="550"/>
      <c r="BM1115" s="550"/>
      <c r="BN1115" s="550"/>
      <c r="BO1115" s="550"/>
      <c r="BP1115" s="550"/>
      <c r="BQ1115" s="550"/>
      <c r="BR1115" s="550"/>
      <c r="BS1115" s="550"/>
      <c r="BT1115" s="550"/>
      <c r="BU1115" s="550"/>
      <c r="BV1115" s="550"/>
    </row>
    <row r="1116" s="390" customFormat="true" ht="17.1" customHeight="true" x14ac:dyDescent="0.2">
      <c r="A1116" s="924"/>
      <c r="B1116" s="919"/>
      <c r="C1116" s="920"/>
      <c r="D1116" s="920"/>
      <c r="E1116" s="920"/>
      <c r="F1116" s="920"/>
      <c r="G1116" s="920"/>
      <c r="H1116" s="920"/>
      <c r="I1116" s="920"/>
      <c r="J1116" s="920"/>
      <c r="K1116" s="920"/>
      <c r="L1116" s="920"/>
      <c r="M1116" s="920"/>
      <c r="N1116" s="920"/>
      <c r="O1116" s="920"/>
      <c r="P1116" s="920"/>
      <c r="Q1116" s="920"/>
      <c r="R1116" s="920"/>
      <c r="S1116" s="920"/>
      <c r="T1116" s="920"/>
      <c r="U1116" s="920"/>
      <c r="V1116" s="920"/>
      <c r="BA1116" s="550"/>
      <c r="BB1116" s="418"/>
      <c r="BC1116" s="550"/>
      <c r="BD1116" s="550"/>
      <c r="BE1116" s="550"/>
      <c r="BF1116" s="550"/>
      <c r="BG1116" s="550"/>
      <c r="BH1116" s="550"/>
      <c r="BI1116" s="550"/>
      <c r="BJ1116" s="550"/>
      <c r="BK1116" s="550"/>
      <c r="BL1116" s="550"/>
      <c r="BM1116" s="550"/>
      <c r="BN1116" s="550"/>
      <c r="BO1116" s="550"/>
      <c r="BP1116" s="550"/>
      <c r="BQ1116" s="550"/>
      <c r="BR1116" s="550"/>
      <c r="BS1116" s="550"/>
      <c r="BT1116" s="550"/>
      <c r="BU1116" s="550"/>
      <c r="BV1116" s="550"/>
    </row>
    <row r="1117" s="390" customFormat="true" ht="17.1" customHeight="true" x14ac:dyDescent="0.2">
      <c r="A1117" s="925"/>
      <c r="B1117" s="921"/>
      <c r="C1117" s="922"/>
      <c r="D1117" s="922"/>
      <c r="E1117" s="922"/>
      <c r="F1117" s="922"/>
      <c r="G1117" s="922"/>
      <c r="H1117" s="922"/>
      <c r="I1117" s="922"/>
      <c r="J1117" s="922"/>
      <c r="K1117" s="922"/>
      <c r="L1117" s="922"/>
      <c r="M1117" s="922"/>
      <c r="N1117" s="922"/>
      <c r="O1117" s="922"/>
      <c r="P1117" s="922"/>
      <c r="Q1117" s="922"/>
      <c r="R1117" s="922"/>
      <c r="S1117" s="922"/>
      <c r="T1117" s="922"/>
      <c r="U1117" s="922"/>
      <c r="V1117" s="922"/>
      <c r="BA1117" s="550"/>
      <c r="BB1117" s="418"/>
      <c r="BC1117" s="550"/>
      <c r="BD1117" s="550"/>
      <c r="BE1117" s="550"/>
      <c r="BF1117" s="550"/>
      <c r="BG1117" s="550"/>
      <c r="BH1117" s="550"/>
      <c r="BI1117" s="550"/>
      <c r="BJ1117" s="550"/>
      <c r="BK1117" s="550"/>
      <c r="BL1117" s="550"/>
      <c r="BM1117" s="550"/>
      <c r="BN1117" s="550"/>
      <c r="BO1117" s="550"/>
      <c r="BP1117" s="550"/>
      <c r="BQ1117" s="550"/>
      <c r="BR1117" s="550"/>
      <c r="BS1117" s="550"/>
      <c r="BT1117" s="550"/>
      <c r="BU1117" s="550"/>
      <c r="BV1117" s="550"/>
    </row>
    <row r="1118" s="390" customFormat="true" ht="15" customHeight="true" x14ac:dyDescent="0.2">
      <c r="BA1118" s="550"/>
      <c r="BB1118" s="418"/>
      <c r="BC1118" s="550"/>
      <c r="BD1118" s="550"/>
      <c r="BE1118" s="550"/>
      <c r="BF1118" s="550"/>
      <c r="BG1118" s="550"/>
      <c r="BH1118" s="550"/>
      <c r="BI1118" s="550"/>
      <c r="BJ1118" s="550"/>
      <c r="BK1118" s="550"/>
      <c r="BL1118" s="550"/>
      <c r="BM1118" s="550"/>
      <c r="BN1118" s="550"/>
      <c r="BO1118" s="550"/>
      <c r="BP1118" s="550"/>
      <c r="BQ1118" s="550"/>
      <c r="BR1118" s="550"/>
      <c r="BS1118" s="550"/>
      <c r="BT1118" s="550"/>
      <c r="BU1118" s="550"/>
      <c r="BV1118" s="550"/>
    </row>
    <row r="1119" s="390" customFormat="true" ht="15" customHeight="true" x14ac:dyDescent="0.2">
      <c r="BA1119" s="550"/>
      <c r="BB1119" s="418"/>
      <c r="BC1119" s="550"/>
      <c r="BD1119" s="550"/>
      <c r="BE1119" s="550"/>
      <c r="BF1119" s="550"/>
      <c r="BG1119" s="550"/>
      <c r="BH1119" s="550"/>
      <c r="BI1119" s="550"/>
      <c r="BJ1119" s="550"/>
      <c r="BK1119" s="550"/>
      <c r="BL1119" s="550"/>
      <c r="BM1119" s="550"/>
      <c r="BN1119" s="550"/>
      <c r="BO1119" s="550"/>
      <c r="BP1119" s="550"/>
      <c r="BQ1119" s="550"/>
      <c r="BR1119" s="550"/>
      <c r="BS1119" s="550"/>
      <c r="BT1119" s="550"/>
      <c r="BU1119" s="550"/>
      <c r="BV1119" s="550"/>
    </row>
    <row r="1120" s="390" customFormat="true" ht="15" customHeight="true" x14ac:dyDescent="0.2">
      <c r="BA1120" s="550"/>
      <c r="BB1120" s="418"/>
      <c r="BC1120" s="550"/>
      <c r="BD1120" s="550"/>
      <c r="BE1120" s="550"/>
      <c r="BF1120" s="550"/>
      <c r="BG1120" s="550"/>
      <c r="BH1120" s="550"/>
      <c r="BI1120" s="550"/>
      <c r="BJ1120" s="550"/>
      <c r="BK1120" s="550"/>
      <c r="BL1120" s="550"/>
      <c r="BM1120" s="550"/>
      <c r="BN1120" s="550"/>
      <c r="BO1120" s="550"/>
      <c r="BP1120" s="550"/>
      <c r="BQ1120" s="550"/>
      <c r="BR1120" s="550"/>
      <c r="BS1120" s="550"/>
      <c r="BT1120" s="550"/>
      <c r="BU1120" s="550"/>
      <c r="BV1120" s="550"/>
    </row>
    <row r="1121" s="390" customFormat="true" ht="15" customHeight="true" x14ac:dyDescent="0.2">
      <c r="BA1121" s="550"/>
      <c r="BB1121" s="418"/>
      <c r="BC1121" s="550"/>
      <c r="BD1121" s="550"/>
      <c r="BE1121" s="550"/>
      <c r="BF1121" s="550"/>
      <c r="BG1121" s="550"/>
      <c r="BH1121" s="550"/>
      <c r="BI1121" s="550"/>
      <c r="BJ1121" s="550"/>
      <c r="BK1121" s="550"/>
      <c r="BL1121" s="550"/>
      <c r="BM1121" s="550"/>
      <c r="BN1121" s="550"/>
      <c r="BO1121" s="550"/>
      <c r="BP1121" s="550"/>
      <c r="BQ1121" s="550"/>
      <c r="BR1121" s="550"/>
      <c r="BS1121" s="550"/>
      <c r="BT1121" s="550"/>
      <c r="BU1121" s="550"/>
      <c r="BV1121" s="550"/>
    </row>
    <row r="1122" s="390" customFormat="true" ht="15" customHeight="true" x14ac:dyDescent="0.2">
      <c r="BA1122" s="550"/>
      <c r="BB1122" s="418"/>
      <c r="BC1122" s="550"/>
      <c r="BD1122" s="550"/>
      <c r="BE1122" s="550"/>
      <c r="BF1122" s="550"/>
      <c r="BG1122" s="550"/>
      <c r="BH1122" s="550"/>
      <c r="BI1122" s="550"/>
      <c r="BJ1122" s="550"/>
      <c r="BK1122" s="550"/>
      <c r="BL1122" s="550"/>
      <c r="BM1122" s="550"/>
      <c r="BN1122" s="550"/>
      <c r="BO1122" s="550"/>
      <c r="BP1122" s="550"/>
      <c r="BQ1122" s="550"/>
      <c r="BR1122" s="550"/>
      <c r="BS1122" s="550"/>
      <c r="BT1122" s="550"/>
      <c r="BU1122" s="550"/>
      <c r="BV1122" s="550"/>
    </row>
    <row r="1123" s="390" customFormat="true" ht="15" customHeight="true" x14ac:dyDescent="0.2">
      <c r="BA1123" s="550"/>
      <c r="BB1123" s="418"/>
      <c r="BC1123" s="550"/>
      <c r="BD1123" s="550"/>
      <c r="BE1123" s="550"/>
      <c r="BF1123" s="550"/>
      <c r="BG1123" s="550"/>
      <c r="BH1123" s="550"/>
      <c r="BI1123" s="550"/>
      <c r="BJ1123" s="550"/>
      <c r="BK1123" s="550"/>
      <c r="BL1123" s="550"/>
      <c r="BM1123" s="550"/>
      <c r="BN1123" s="550"/>
      <c r="BO1123" s="550"/>
      <c r="BP1123" s="550"/>
      <c r="BQ1123" s="550"/>
      <c r="BR1123" s="550"/>
      <c r="BS1123" s="550"/>
      <c r="BT1123" s="550"/>
      <c r="BU1123" s="550"/>
      <c r="BV1123" s="550"/>
    </row>
    <row r="1124" s="390" customFormat="true" ht="15" customHeight="true" x14ac:dyDescent="0.2">
      <c r="BA1124" s="550"/>
      <c r="BB1124" s="418"/>
      <c r="BC1124" s="550"/>
      <c r="BD1124" s="550"/>
      <c r="BE1124" s="550"/>
      <c r="BF1124" s="550"/>
      <c r="BG1124" s="550"/>
      <c r="BH1124" s="550"/>
      <c r="BI1124" s="550"/>
      <c r="BJ1124" s="550"/>
      <c r="BK1124" s="550"/>
      <c r="BL1124" s="550"/>
      <c r="BM1124" s="550"/>
      <c r="BN1124" s="550"/>
      <c r="BO1124" s="550"/>
      <c r="BP1124" s="550"/>
      <c r="BQ1124" s="550"/>
      <c r="BR1124" s="550"/>
      <c r="BS1124" s="550"/>
      <c r="BT1124" s="550"/>
      <c r="BU1124" s="550"/>
      <c r="BV1124" s="550"/>
    </row>
    <row r="1125" s="390" customFormat="true" ht="15" customHeight="true" x14ac:dyDescent="0.2">
      <c r="BA1125" s="550"/>
      <c r="BB1125" s="418"/>
      <c r="BC1125" s="550"/>
      <c r="BD1125" s="550"/>
      <c r="BE1125" s="550"/>
      <c r="BF1125" s="550"/>
      <c r="BG1125" s="550"/>
      <c r="BH1125" s="550"/>
      <c r="BI1125" s="550"/>
      <c r="BJ1125" s="550"/>
      <c r="BK1125" s="550"/>
      <c r="BL1125" s="550"/>
      <c r="BM1125" s="550"/>
      <c r="BN1125" s="550"/>
      <c r="BO1125" s="550"/>
      <c r="BP1125" s="550"/>
      <c r="BQ1125" s="550"/>
      <c r="BR1125" s="550"/>
      <c r="BS1125" s="550"/>
      <c r="BT1125" s="550"/>
      <c r="BU1125" s="550"/>
      <c r="BV1125" s="550"/>
    </row>
    <row r="1126" s="390" customFormat="true" ht="15" customHeight="true" x14ac:dyDescent="0.2">
      <c r="BA1126" s="550"/>
      <c r="BB1126" s="418"/>
      <c r="BC1126" s="550"/>
      <c r="BD1126" s="550"/>
      <c r="BE1126" s="550"/>
      <c r="BF1126" s="550"/>
      <c r="BG1126" s="550"/>
      <c r="BH1126" s="550"/>
      <c r="BI1126" s="550"/>
      <c r="BJ1126" s="550"/>
      <c r="BK1126" s="550"/>
      <c r="BL1126" s="550"/>
      <c r="BM1126" s="550"/>
      <c r="BN1126" s="550"/>
      <c r="BO1126" s="550"/>
      <c r="BP1126" s="550"/>
      <c r="BQ1126" s="550"/>
      <c r="BR1126" s="550"/>
      <c r="BS1126" s="550"/>
      <c r="BT1126" s="550"/>
      <c r="BU1126" s="550"/>
      <c r="BV1126" s="550"/>
    </row>
    <row r="1127" s="390" customFormat="true" ht="15" customHeight="true" x14ac:dyDescent="0.2">
      <c r="BA1127" s="550"/>
      <c r="BB1127" s="418"/>
      <c r="BC1127" s="550"/>
      <c r="BD1127" s="550"/>
      <c r="BE1127" s="550"/>
      <c r="BF1127" s="550"/>
      <c r="BG1127" s="550"/>
      <c r="BH1127" s="550"/>
      <c r="BI1127" s="550"/>
      <c r="BJ1127" s="550"/>
      <c r="BK1127" s="550"/>
      <c r="BL1127" s="550"/>
      <c r="BM1127" s="550"/>
      <c r="BN1127" s="550"/>
      <c r="BO1127" s="550"/>
      <c r="BP1127" s="550"/>
      <c r="BQ1127" s="550"/>
      <c r="BR1127" s="550"/>
      <c r="BS1127" s="550"/>
      <c r="BT1127" s="550"/>
      <c r="BU1127" s="550"/>
      <c r="BV1127" s="550"/>
    </row>
    <row r="1128" s="390" customFormat="true" ht="15" customHeight="true" x14ac:dyDescent="0.2">
      <c r="BA1128" s="550"/>
      <c r="BB1128" s="418"/>
      <c r="BC1128" s="550"/>
      <c r="BD1128" s="550"/>
      <c r="BE1128" s="550"/>
      <c r="BF1128" s="550"/>
      <c r="BG1128" s="550"/>
      <c r="BH1128" s="550"/>
      <c r="BI1128" s="550"/>
      <c r="BJ1128" s="550"/>
      <c r="BK1128" s="550"/>
      <c r="BL1128" s="550"/>
      <c r="BM1128" s="550"/>
      <c r="BN1128" s="550"/>
      <c r="BO1128" s="550"/>
      <c r="BP1128" s="550"/>
      <c r="BQ1128" s="550"/>
      <c r="BR1128" s="550"/>
      <c r="BS1128" s="550"/>
      <c r="BT1128" s="550"/>
      <c r="BU1128" s="550"/>
      <c r="BV1128" s="550"/>
    </row>
    <row r="1129" s="390" customFormat="true" ht="15" customHeight="true" x14ac:dyDescent="0.2">
      <c r="BA1129" s="550"/>
      <c r="BB1129" s="418"/>
      <c r="BC1129" s="550"/>
      <c r="BD1129" s="550"/>
      <c r="BE1129" s="550"/>
      <c r="BF1129" s="550"/>
      <c r="BG1129" s="550"/>
      <c r="BH1129" s="550"/>
      <c r="BI1129" s="550"/>
      <c r="BJ1129" s="550"/>
      <c r="BK1129" s="550"/>
      <c r="BL1129" s="550"/>
      <c r="BM1129" s="550"/>
      <c r="BN1129" s="550"/>
      <c r="BO1129" s="550"/>
      <c r="BP1129" s="550"/>
      <c r="BQ1129" s="550"/>
      <c r="BR1129" s="550"/>
      <c r="BS1129" s="550"/>
      <c r="BT1129" s="550"/>
      <c r="BU1129" s="550"/>
      <c r="BV1129" s="550"/>
    </row>
    <row r="1130" s="390" customFormat="true" ht="15" customHeight="true" x14ac:dyDescent="0.2">
      <c r="BA1130" s="550"/>
      <c r="BB1130" s="418"/>
      <c r="BC1130" s="550"/>
      <c r="BD1130" s="550"/>
      <c r="BE1130" s="550"/>
      <c r="BF1130" s="550"/>
      <c r="BG1130" s="550"/>
      <c r="BH1130" s="550"/>
      <c r="BI1130" s="550"/>
      <c r="BJ1130" s="550"/>
      <c r="BK1130" s="550"/>
      <c r="BL1130" s="550"/>
      <c r="BM1130" s="550"/>
      <c r="BN1130" s="550"/>
      <c r="BO1130" s="550"/>
      <c r="BP1130" s="550"/>
      <c r="BQ1130" s="550"/>
      <c r="BR1130" s="550"/>
      <c r="BS1130" s="550"/>
      <c r="BT1130" s="550"/>
      <c r="BU1130" s="550"/>
      <c r="BV1130" s="550"/>
    </row>
    <row r="1131" s="390" customFormat="true" ht="15" customHeight="true" x14ac:dyDescent="0.2">
      <c r="BA1131" s="550"/>
      <c r="BB1131" s="418"/>
      <c r="BC1131" s="550"/>
      <c r="BD1131" s="550"/>
      <c r="BE1131" s="550"/>
      <c r="BF1131" s="550"/>
      <c r="BG1131" s="550"/>
      <c r="BH1131" s="550"/>
      <c r="BI1131" s="550"/>
      <c r="BJ1131" s="550"/>
      <c r="BK1131" s="550"/>
      <c r="BL1131" s="550"/>
      <c r="BM1131" s="550"/>
      <c r="BN1131" s="550"/>
      <c r="BO1131" s="550"/>
      <c r="BP1131" s="550"/>
      <c r="BQ1131" s="550"/>
      <c r="BR1131" s="550"/>
      <c r="BS1131" s="550"/>
      <c r="BT1131" s="550"/>
      <c r="BU1131" s="550"/>
      <c r="BV1131" s="550"/>
    </row>
    <row r="1132" s="390" customFormat="true" ht="15" customHeight="true" x14ac:dyDescent="0.2">
      <c r="BA1132" s="550"/>
      <c r="BB1132" s="418"/>
      <c r="BC1132" s="550"/>
      <c r="BD1132" s="550"/>
      <c r="BE1132" s="550"/>
      <c r="BF1132" s="550"/>
      <c r="BG1132" s="550"/>
      <c r="BH1132" s="550"/>
      <c r="BI1132" s="550"/>
      <c r="BJ1132" s="550"/>
      <c r="BK1132" s="550"/>
      <c r="BL1132" s="550"/>
      <c r="BM1132" s="550"/>
      <c r="BN1132" s="550"/>
      <c r="BO1132" s="550"/>
      <c r="BP1132" s="550"/>
      <c r="BQ1132" s="550"/>
      <c r="BR1132" s="550"/>
      <c r="BS1132" s="550"/>
      <c r="BT1132" s="550"/>
      <c r="BU1132" s="550"/>
      <c r="BV1132" s="550"/>
    </row>
    <row r="1133" s="390" customFormat="true" ht="15" customHeight="true" x14ac:dyDescent="0.2">
      <c r="BA1133" s="550"/>
      <c r="BB1133" s="418"/>
      <c r="BC1133" s="550"/>
      <c r="BD1133" s="550"/>
      <c r="BE1133" s="550"/>
      <c r="BF1133" s="550"/>
      <c r="BG1133" s="550"/>
      <c r="BH1133" s="550"/>
      <c r="BI1133" s="550"/>
      <c r="BJ1133" s="550"/>
      <c r="BK1133" s="550"/>
      <c r="BL1133" s="550"/>
      <c r="BM1133" s="550"/>
      <c r="BN1133" s="550"/>
      <c r="BO1133" s="550"/>
      <c r="BP1133" s="550"/>
      <c r="BQ1133" s="550"/>
      <c r="BR1133" s="550"/>
      <c r="BS1133" s="550"/>
      <c r="BT1133" s="550"/>
      <c r="BU1133" s="550"/>
      <c r="BV1133" s="550"/>
    </row>
    <row r="1134" s="390" customFormat="true" ht="15" customHeight="true" x14ac:dyDescent="0.2">
      <c r="BA1134" s="550"/>
      <c r="BB1134" s="418"/>
      <c r="BC1134" s="550"/>
      <c r="BD1134" s="550"/>
      <c r="BE1134" s="550"/>
      <c r="BF1134" s="550"/>
      <c r="BG1134" s="550"/>
      <c r="BH1134" s="550"/>
      <c r="BI1134" s="550"/>
      <c r="BJ1134" s="550"/>
      <c r="BK1134" s="550"/>
      <c r="BL1134" s="550"/>
      <c r="BM1134" s="550"/>
      <c r="BN1134" s="550"/>
      <c r="BO1134" s="550"/>
      <c r="BP1134" s="550"/>
      <c r="BQ1134" s="550"/>
      <c r="BR1134" s="550"/>
      <c r="BS1134" s="550"/>
      <c r="BT1134" s="550"/>
      <c r="BU1134" s="550"/>
      <c r="BV1134" s="550"/>
    </row>
    <row r="1135" s="390" customFormat="true" ht="15" customHeight="true" x14ac:dyDescent="0.2">
      <c r="BA1135" s="550"/>
      <c r="BB1135" s="418"/>
      <c r="BC1135" s="550"/>
      <c r="BD1135" s="550"/>
      <c r="BE1135" s="550"/>
      <c r="BF1135" s="550"/>
      <c r="BG1135" s="550"/>
      <c r="BH1135" s="550"/>
      <c r="BI1135" s="550"/>
      <c r="BJ1135" s="550"/>
      <c r="BK1135" s="550"/>
      <c r="BL1135" s="550"/>
      <c r="BM1135" s="550"/>
      <c r="BN1135" s="550"/>
      <c r="BO1135" s="550"/>
      <c r="BP1135" s="550"/>
      <c r="BQ1135" s="550"/>
      <c r="BR1135" s="550"/>
      <c r="BS1135" s="550"/>
      <c r="BT1135" s="550"/>
      <c r="BU1135" s="550"/>
      <c r="BV1135" s="550"/>
    </row>
    <row r="1136" s="390" customFormat="true" ht="15" customHeight="true" x14ac:dyDescent="0.2">
      <c r="BA1136" s="550"/>
      <c r="BB1136" s="418"/>
      <c r="BC1136" s="550"/>
      <c r="BD1136" s="550"/>
      <c r="BE1136" s="550"/>
      <c r="BF1136" s="550"/>
      <c r="BG1136" s="550"/>
      <c r="BH1136" s="550"/>
      <c r="BI1136" s="550"/>
      <c r="BJ1136" s="550"/>
      <c r="BK1136" s="550"/>
      <c r="BL1136" s="550"/>
      <c r="BM1136" s="550"/>
      <c r="BN1136" s="550"/>
      <c r="BO1136" s="550"/>
      <c r="BP1136" s="550"/>
      <c r="BQ1136" s="550"/>
      <c r="BR1136" s="550"/>
      <c r="BS1136" s="550"/>
      <c r="BT1136" s="550"/>
      <c r="BU1136" s="550"/>
      <c r="BV1136" s="550"/>
    </row>
    <row r="1137" s="390" customFormat="true" ht="15" customHeight="true" x14ac:dyDescent="0.2">
      <c r="BA1137" s="550"/>
      <c r="BB1137" s="418"/>
      <c r="BC1137" s="550"/>
      <c r="BD1137" s="550"/>
      <c r="BE1137" s="550"/>
      <c r="BF1137" s="550"/>
      <c r="BG1137" s="550"/>
      <c r="BH1137" s="550"/>
      <c r="BI1137" s="550"/>
      <c r="BJ1137" s="550"/>
      <c r="BK1137" s="550"/>
      <c r="BL1137" s="550"/>
      <c r="BM1137" s="550"/>
      <c r="BN1137" s="550"/>
      <c r="BO1137" s="550"/>
      <c r="BP1137" s="550"/>
      <c r="BQ1137" s="550"/>
      <c r="BR1137" s="550"/>
      <c r="BS1137" s="550"/>
      <c r="BT1137" s="550"/>
      <c r="BU1137" s="550"/>
      <c r="BV1137" s="550"/>
    </row>
    <row r="1138" s="390" customFormat="true" ht="15" customHeight="true" x14ac:dyDescent="0.2">
      <c r="BA1138" s="550"/>
      <c r="BB1138" s="418"/>
      <c r="BC1138" s="550"/>
      <c r="BD1138" s="550"/>
      <c r="BE1138" s="550"/>
      <c r="BF1138" s="550"/>
      <c r="BG1138" s="550"/>
      <c r="BH1138" s="550"/>
      <c r="BI1138" s="550"/>
      <c r="BJ1138" s="550"/>
      <c r="BK1138" s="550"/>
      <c r="BL1138" s="550"/>
      <c r="BM1138" s="550"/>
      <c r="BN1138" s="550"/>
      <c r="BO1138" s="550"/>
      <c r="BP1138" s="550"/>
      <c r="BQ1138" s="550"/>
      <c r="BR1138" s="550"/>
      <c r="BS1138" s="550"/>
      <c r="BT1138" s="550"/>
      <c r="BU1138" s="550"/>
      <c r="BV1138" s="550"/>
    </row>
    <row r="1139" s="390" customFormat="true" ht="15" customHeight="true" x14ac:dyDescent="0.2">
      <c r="BA1139" s="550"/>
      <c r="BB1139" s="418"/>
      <c r="BC1139" s="550"/>
      <c r="BD1139" s="550"/>
      <c r="BE1139" s="550"/>
      <c r="BF1139" s="550"/>
      <c r="BG1139" s="550"/>
      <c r="BH1139" s="550"/>
      <c r="BI1139" s="550"/>
      <c r="BJ1139" s="550"/>
      <c r="BK1139" s="550"/>
      <c r="BL1139" s="550"/>
      <c r="BM1139" s="550"/>
      <c r="BN1139" s="550"/>
      <c r="BO1139" s="550"/>
      <c r="BP1139" s="550"/>
      <c r="BQ1139" s="550"/>
      <c r="BR1139" s="550"/>
      <c r="BS1139" s="550"/>
      <c r="BT1139" s="550"/>
      <c r="BU1139" s="550"/>
      <c r="BV1139" s="550"/>
    </row>
    <row r="1140" s="390" customFormat="true" ht="15" customHeight="true" x14ac:dyDescent="0.2">
      <c r="BA1140" s="550"/>
      <c r="BB1140" s="418"/>
      <c r="BC1140" s="550"/>
      <c r="BD1140" s="550"/>
      <c r="BE1140" s="550"/>
      <c r="BF1140" s="550"/>
      <c r="BG1140" s="550"/>
      <c r="BH1140" s="550"/>
      <c r="BI1140" s="550"/>
      <c r="BJ1140" s="550"/>
      <c r="BK1140" s="550"/>
      <c r="BL1140" s="550"/>
      <c r="BM1140" s="550"/>
      <c r="BN1140" s="550"/>
      <c r="BO1140" s="550"/>
      <c r="BP1140" s="550"/>
      <c r="BQ1140" s="550"/>
      <c r="BR1140" s="550"/>
      <c r="BS1140" s="550"/>
      <c r="BT1140" s="550"/>
      <c r="BU1140" s="550"/>
      <c r="BV1140" s="550"/>
    </row>
    <row r="1141" s="390" customFormat="true" ht="15" customHeight="true" x14ac:dyDescent="0.2">
      <c r="BA1141" s="550"/>
      <c r="BB1141" s="418"/>
      <c r="BC1141" s="550"/>
      <c r="BD1141" s="550"/>
      <c r="BE1141" s="550"/>
      <c r="BF1141" s="550"/>
      <c r="BG1141" s="550"/>
      <c r="BH1141" s="550"/>
      <c r="BI1141" s="550"/>
      <c r="BJ1141" s="550"/>
      <c r="BK1141" s="550"/>
      <c r="BL1141" s="550"/>
      <c r="BM1141" s="550"/>
      <c r="BN1141" s="550"/>
      <c r="BO1141" s="550"/>
      <c r="BP1141" s="550"/>
      <c r="BQ1141" s="550"/>
      <c r="BR1141" s="550"/>
      <c r="BS1141" s="550"/>
      <c r="BT1141" s="550"/>
      <c r="BU1141" s="550"/>
      <c r="BV1141" s="550"/>
    </row>
    <row r="1142" s="390" customFormat="true" ht="15" customHeight="true" x14ac:dyDescent="0.2">
      <c r="BA1142" s="550"/>
      <c r="BB1142" s="418"/>
      <c r="BC1142" s="550"/>
      <c r="BD1142" s="550"/>
      <c r="BE1142" s="550"/>
      <c r="BF1142" s="550"/>
      <c r="BG1142" s="550"/>
      <c r="BH1142" s="550"/>
      <c r="BI1142" s="550"/>
      <c r="BJ1142" s="550"/>
      <c r="BK1142" s="550"/>
      <c r="BL1142" s="550"/>
      <c r="BM1142" s="550"/>
      <c r="BN1142" s="550"/>
      <c r="BO1142" s="550"/>
      <c r="BP1142" s="550"/>
      <c r="BQ1142" s="550"/>
      <c r="BR1142" s="550"/>
      <c r="BS1142" s="550"/>
      <c r="BT1142" s="550"/>
      <c r="BU1142" s="550"/>
      <c r="BV1142" s="550"/>
    </row>
    <row r="1143" s="390" customFormat="true" ht="15" customHeight="true" x14ac:dyDescent="0.2">
      <c r="BA1143" s="550"/>
      <c r="BB1143" s="418"/>
      <c r="BC1143" s="550"/>
      <c r="BD1143" s="550"/>
      <c r="BE1143" s="550"/>
      <c r="BF1143" s="550"/>
      <c r="BG1143" s="550"/>
      <c r="BH1143" s="550"/>
      <c r="BI1143" s="550"/>
      <c r="BJ1143" s="550"/>
      <c r="BK1143" s="550"/>
      <c r="BL1143" s="550"/>
      <c r="BM1143" s="550"/>
      <c r="BN1143" s="550"/>
      <c r="BO1143" s="550"/>
      <c r="BP1143" s="550"/>
      <c r="BQ1143" s="550"/>
      <c r="BR1143" s="550"/>
      <c r="BS1143" s="550"/>
      <c r="BT1143" s="550"/>
      <c r="BU1143" s="550"/>
      <c r="BV1143" s="550"/>
    </row>
    <row r="1144" s="390" customFormat="true" ht="15" customHeight="true" x14ac:dyDescent="0.2">
      <c r="BA1144" s="550"/>
      <c r="BB1144" s="418"/>
      <c r="BC1144" s="550"/>
      <c r="BD1144" s="550"/>
      <c r="BE1144" s="550"/>
      <c r="BF1144" s="550"/>
      <c r="BG1144" s="550"/>
      <c r="BH1144" s="550"/>
      <c r="BI1144" s="550"/>
      <c r="BJ1144" s="550"/>
      <c r="BK1144" s="550"/>
      <c r="BL1144" s="550"/>
      <c r="BM1144" s="550"/>
      <c r="BN1144" s="550"/>
      <c r="BO1144" s="550"/>
      <c r="BP1144" s="550"/>
      <c r="BQ1144" s="550"/>
      <c r="BR1144" s="550"/>
      <c r="BS1144" s="550"/>
      <c r="BT1144" s="550"/>
      <c r="BU1144" s="550"/>
      <c r="BV1144" s="550"/>
    </row>
    <row r="1145" s="390" customFormat="true" ht="15" customHeight="true" x14ac:dyDescent="0.2">
      <c r="BA1145" s="550"/>
      <c r="BB1145" s="418"/>
      <c r="BC1145" s="550"/>
      <c r="BD1145" s="550"/>
      <c r="BE1145" s="550"/>
      <c r="BF1145" s="550"/>
      <c r="BG1145" s="550"/>
      <c r="BH1145" s="550"/>
      <c r="BI1145" s="550"/>
      <c r="BJ1145" s="550"/>
      <c r="BK1145" s="550"/>
      <c r="BL1145" s="550"/>
      <c r="BM1145" s="550"/>
      <c r="BN1145" s="550"/>
      <c r="BO1145" s="550"/>
      <c r="BP1145" s="550"/>
      <c r="BQ1145" s="550"/>
      <c r="BR1145" s="550"/>
      <c r="BS1145" s="550"/>
      <c r="BT1145" s="550"/>
      <c r="BU1145" s="550"/>
      <c r="BV1145" s="550"/>
    </row>
    <row r="1146" s="390" customFormat="true" ht="15" customHeight="true" x14ac:dyDescent="0.2">
      <c r="BA1146" s="550"/>
      <c r="BB1146" s="418"/>
      <c r="BC1146" s="550"/>
      <c r="BD1146" s="550"/>
      <c r="BE1146" s="550"/>
      <c r="BF1146" s="550"/>
      <c r="BG1146" s="550"/>
      <c r="BH1146" s="550"/>
      <c r="BI1146" s="550"/>
      <c r="BJ1146" s="550"/>
      <c r="BK1146" s="550"/>
      <c r="BL1146" s="550"/>
      <c r="BM1146" s="550"/>
      <c r="BN1146" s="550"/>
      <c r="BO1146" s="550"/>
      <c r="BP1146" s="550"/>
      <c r="BQ1146" s="550"/>
      <c r="BR1146" s="550"/>
      <c r="BS1146" s="550"/>
      <c r="BT1146" s="550"/>
      <c r="BU1146" s="550"/>
      <c r="BV1146" s="550"/>
    </row>
    <row r="1147" s="390" customFormat="true" ht="15" customHeight="true" x14ac:dyDescent="0.2">
      <c r="BA1147" s="550"/>
      <c r="BB1147" s="418"/>
      <c r="BC1147" s="550"/>
      <c r="BD1147" s="550"/>
      <c r="BE1147" s="550"/>
      <c r="BF1147" s="550"/>
      <c r="BG1147" s="550"/>
      <c r="BH1147" s="550"/>
      <c r="BI1147" s="550"/>
      <c r="BJ1147" s="550"/>
      <c r="BK1147" s="550"/>
      <c r="BL1147" s="550"/>
      <c r="BM1147" s="550"/>
      <c r="BN1147" s="550"/>
      <c r="BO1147" s="550"/>
      <c r="BP1147" s="550"/>
      <c r="BQ1147" s="550"/>
      <c r="BR1147" s="550"/>
      <c r="BS1147" s="550"/>
      <c r="BT1147" s="550"/>
      <c r="BU1147" s="550"/>
      <c r="BV1147" s="550"/>
    </row>
    <row r="1148" s="390" customFormat="true" ht="15" customHeight="true" x14ac:dyDescent="0.2">
      <c r="BA1148" s="550"/>
      <c r="BB1148" s="418"/>
      <c r="BC1148" s="550"/>
      <c r="BD1148" s="550"/>
      <c r="BE1148" s="550"/>
      <c r="BF1148" s="550"/>
      <c r="BG1148" s="550"/>
      <c r="BH1148" s="550"/>
      <c r="BI1148" s="550"/>
      <c r="BJ1148" s="550"/>
      <c r="BK1148" s="550"/>
      <c r="BL1148" s="550"/>
      <c r="BM1148" s="550"/>
      <c r="BN1148" s="550"/>
      <c r="BO1148" s="550"/>
      <c r="BP1148" s="550"/>
      <c r="BQ1148" s="550"/>
      <c r="BR1148" s="550"/>
      <c r="BS1148" s="550"/>
      <c r="BT1148" s="550"/>
      <c r="BU1148" s="550"/>
      <c r="BV1148" s="550"/>
    </row>
    <row r="1149" s="390" customFormat="true" ht="15" customHeight="true" x14ac:dyDescent="0.2">
      <c r="BA1149" s="550"/>
      <c r="BB1149" s="418"/>
      <c r="BC1149" s="550"/>
      <c r="BD1149" s="550"/>
      <c r="BE1149" s="550"/>
      <c r="BF1149" s="550"/>
      <c r="BG1149" s="550"/>
      <c r="BH1149" s="550"/>
      <c r="BI1149" s="550"/>
      <c r="BJ1149" s="550"/>
      <c r="BK1149" s="550"/>
      <c r="BL1149" s="550"/>
      <c r="BM1149" s="550"/>
      <c r="BN1149" s="550"/>
      <c r="BO1149" s="550"/>
      <c r="BP1149" s="550"/>
      <c r="BQ1149" s="550"/>
      <c r="BR1149" s="550"/>
      <c r="BS1149" s="550"/>
      <c r="BT1149" s="550"/>
      <c r="BU1149" s="550"/>
      <c r="BV1149" s="550"/>
    </row>
    <row r="1150" s="390" customFormat="true" ht="15" customHeight="true" x14ac:dyDescent="0.2">
      <c r="BA1150" s="550"/>
      <c r="BB1150" s="418"/>
      <c r="BC1150" s="550"/>
      <c r="BD1150" s="550"/>
      <c r="BE1150" s="550"/>
      <c r="BF1150" s="550"/>
      <c r="BG1150" s="550"/>
      <c r="BH1150" s="550"/>
      <c r="BI1150" s="550"/>
      <c r="BJ1150" s="550"/>
      <c r="BK1150" s="550"/>
      <c r="BL1150" s="550"/>
      <c r="BM1150" s="550"/>
      <c r="BN1150" s="550"/>
      <c r="BO1150" s="550"/>
      <c r="BP1150" s="550"/>
      <c r="BQ1150" s="550"/>
      <c r="BR1150" s="550"/>
      <c r="BS1150" s="550"/>
      <c r="BT1150" s="550"/>
      <c r="BU1150" s="550"/>
      <c r="BV1150" s="550"/>
    </row>
    <row r="1151" s="390" customFormat="true" ht="15" customHeight="true" x14ac:dyDescent="0.2">
      <c r="BA1151" s="550"/>
      <c r="BB1151" s="418"/>
      <c r="BC1151" s="550"/>
      <c r="BD1151" s="550"/>
      <c r="BE1151" s="550"/>
      <c r="BF1151" s="550"/>
      <c r="BG1151" s="550"/>
      <c r="BH1151" s="550"/>
      <c r="BI1151" s="550"/>
      <c r="BJ1151" s="550"/>
      <c r="BK1151" s="550"/>
      <c r="BL1151" s="550"/>
      <c r="BM1151" s="550"/>
      <c r="BN1151" s="550"/>
      <c r="BO1151" s="550"/>
      <c r="BP1151" s="550"/>
      <c r="BQ1151" s="550"/>
      <c r="BR1151" s="550"/>
      <c r="BS1151" s="550"/>
      <c r="BT1151" s="550"/>
      <c r="BU1151" s="550"/>
      <c r="BV1151" s="550"/>
    </row>
    <row r="1152" s="390" customFormat="true" ht="15" customHeight="true" x14ac:dyDescent="0.2">
      <c r="BA1152" s="550"/>
      <c r="BB1152" s="418"/>
      <c r="BC1152" s="550"/>
      <c r="BD1152" s="550"/>
      <c r="BE1152" s="550"/>
      <c r="BF1152" s="550"/>
      <c r="BG1152" s="550"/>
      <c r="BH1152" s="550"/>
      <c r="BI1152" s="550"/>
      <c r="BJ1152" s="550"/>
      <c r="BK1152" s="550"/>
      <c r="BL1152" s="550"/>
      <c r="BM1152" s="550"/>
      <c r="BN1152" s="550"/>
      <c r="BO1152" s="550"/>
      <c r="BP1152" s="550"/>
      <c r="BQ1152" s="550"/>
      <c r="BR1152" s="550"/>
      <c r="BS1152" s="550"/>
      <c r="BT1152" s="550"/>
      <c r="BU1152" s="550"/>
      <c r="BV1152" s="550"/>
    </row>
    <row r="1153" s="390" customFormat="true" ht="15" customHeight="true" x14ac:dyDescent="0.2">
      <c r="BA1153" s="550"/>
      <c r="BB1153" s="418"/>
      <c r="BC1153" s="550"/>
      <c r="BD1153" s="550"/>
      <c r="BE1153" s="550"/>
      <c r="BF1153" s="550"/>
      <c r="BG1153" s="550"/>
      <c r="BH1153" s="550"/>
      <c r="BI1153" s="550"/>
      <c r="BJ1153" s="550"/>
      <c r="BK1153" s="550"/>
      <c r="BL1153" s="550"/>
      <c r="BM1153" s="550"/>
      <c r="BN1153" s="550"/>
      <c r="BO1153" s="550"/>
      <c r="BP1153" s="550"/>
      <c r="BQ1153" s="550"/>
      <c r="BR1153" s="550"/>
      <c r="BS1153" s="550"/>
      <c r="BT1153" s="550"/>
      <c r="BU1153" s="550"/>
      <c r="BV1153" s="550"/>
    </row>
    <row r="1154" s="390" customFormat="true" ht="15" customHeight="true" x14ac:dyDescent="0.2">
      <c r="BA1154" s="550"/>
      <c r="BB1154" s="418"/>
      <c r="BC1154" s="550"/>
      <c r="BD1154" s="550"/>
      <c r="BE1154" s="550"/>
      <c r="BF1154" s="550"/>
      <c r="BG1154" s="550"/>
      <c r="BH1154" s="550"/>
      <c r="BI1154" s="550"/>
      <c r="BJ1154" s="550"/>
      <c r="BK1154" s="550"/>
      <c r="BL1154" s="550"/>
      <c r="BM1154" s="550"/>
      <c r="BN1154" s="550"/>
      <c r="BO1154" s="550"/>
      <c r="BP1154" s="550"/>
      <c r="BQ1154" s="550"/>
      <c r="BR1154" s="550"/>
      <c r="BS1154" s="550"/>
      <c r="BT1154" s="550"/>
      <c r="BU1154" s="550"/>
      <c r="BV1154" s="550"/>
    </row>
    <row r="1155" s="390" customFormat="true" ht="15" customHeight="true" x14ac:dyDescent="0.2">
      <c r="BA1155" s="550"/>
      <c r="BB1155" s="418"/>
      <c r="BC1155" s="550"/>
      <c r="BD1155" s="550"/>
      <c r="BE1155" s="550"/>
      <c r="BF1155" s="550"/>
      <c r="BG1155" s="550"/>
      <c r="BH1155" s="550"/>
      <c r="BI1155" s="550"/>
      <c r="BJ1155" s="550"/>
      <c r="BK1155" s="550"/>
      <c r="BL1155" s="550"/>
      <c r="BM1155" s="550"/>
      <c r="BN1155" s="550"/>
      <c r="BO1155" s="550"/>
      <c r="BP1155" s="550"/>
      <c r="BQ1155" s="550"/>
      <c r="BR1155" s="550"/>
      <c r="BS1155" s="550"/>
      <c r="BT1155" s="550"/>
      <c r="BU1155" s="550"/>
      <c r="BV1155" s="550"/>
    </row>
    <row r="1156" s="390" customFormat="true" ht="15" customHeight="true" x14ac:dyDescent="0.2">
      <c r="BA1156" s="550"/>
      <c r="BB1156" s="418"/>
      <c r="BC1156" s="550"/>
      <c r="BD1156" s="550"/>
      <c r="BE1156" s="550"/>
      <c r="BF1156" s="550"/>
      <c r="BG1156" s="550"/>
      <c r="BH1156" s="550"/>
      <c r="BI1156" s="550"/>
      <c r="BJ1156" s="550"/>
      <c r="BK1156" s="550"/>
      <c r="BL1156" s="550"/>
      <c r="BM1156" s="550"/>
      <c r="BN1156" s="550"/>
      <c r="BO1156" s="550"/>
      <c r="BP1156" s="550"/>
      <c r="BQ1156" s="550"/>
      <c r="BR1156" s="550"/>
      <c r="BS1156" s="550"/>
      <c r="BT1156" s="550"/>
      <c r="BU1156" s="550"/>
      <c r="BV1156" s="550"/>
    </row>
    <row r="1157" s="390" customFormat="true" ht="15" customHeight="true" x14ac:dyDescent="0.2">
      <c r="BA1157" s="550"/>
      <c r="BB1157" s="418"/>
      <c r="BC1157" s="550"/>
      <c r="BD1157" s="550"/>
      <c r="BE1157" s="550"/>
      <c r="BF1157" s="550"/>
      <c r="BG1157" s="550"/>
      <c r="BH1157" s="550"/>
      <c r="BI1157" s="550"/>
      <c r="BJ1157" s="550"/>
      <c r="BK1157" s="550"/>
      <c r="BL1157" s="550"/>
      <c r="BM1157" s="550"/>
      <c r="BN1157" s="550"/>
      <c r="BO1157" s="550"/>
      <c r="BP1157" s="550"/>
      <c r="BQ1157" s="550"/>
      <c r="BR1157" s="550"/>
      <c r="BS1157" s="550"/>
      <c r="BT1157" s="550"/>
      <c r="BU1157" s="550"/>
      <c r="BV1157" s="550"/>
    </row>
    <row r="1158" s="390" customFormat="true" ht="15" customHeight="true" x14ac:dyDescent="0.2">
      <c r="BA1158" s="550"/>
      <c r="BB1158" s="418"/>
      <c r="BC1158" s="550"/>
      <c r="BD1158" s="550"/>
      <c r="BE1158" s="550"/>
      <c r="BF1158" s="550"/>
      <c r="BG1158" s="550"/>
      <c r="BH1158" s="550"/>
      <c r="BI1158" s="550"/>
      <c r="BJ1158" s="550"/>
      <c r="BK1158" s="550"/>
      <c r="BL1158" s="550"/>
      <c r="BM1158" s="550"/>
      <c r="BN1158" s="550"/>
      <c r="BO1158" s="550"/>
      <c r="BP1158" s="550"/>
      <c r="BQ1158" s="550"/>
      <c r="BR1158" s="550"/>
      <c r="BS1158" s="550"/>
      <c r="BT1158" s="550"/>
      <c r="BU1158" s="550"/>
      <c r="BV1158" s="550"/>
    </row>
    <row r="1159" s="390" customFormat="true" ht="15" customHeight="true" x14ac:dyDescent="0.2">
      <c r="BA1159" s="550"/>
      <c r="BB1159" s="418"/>
      <c r="BC1159" s="550"/>
      <c r="BD1159" s="550"/>
      <c r="BE1159" s="550"/>
      <c r="BF1159" s="550"/>
      <c r="BG1159" s="550"/>
      <c r="BH1159" s="550"/>
      <c r="BI1159" s="550"/>
      <c r="BJ1159" s="550"/>
      <c r="BK1159" s="550"/>
      <c r="BL1159" s="550"/>
      <c r="BM1159" s="550"/>
      <c r="BN1159" s="550"/>
      <c r="BO1159" s="550"/>
      <c r="BP1159" s="550"/>
      <c r="BQ1159" s="550"/>
      <c r="BR1159" s="550"/>
      <c r="BS1159" s="550"/>
      <c r="BT1159" s="550"/>
      <c r="BU1159" s="550"/>
      <c r="BV1159" s="550"/>
    </row>
    <row r="1160" s="390" customFormat="true" ht="15" customHeight="true" x14ac:dyDescent="0.2">
      <c r="BA1160" s="550"/>
      <c r="BB1160" s="418"/>
      <c r="BC1160" s="550"/>
      <c r="BD1160" s="550"/>
      <c r="BE1160" s="550"/>
      <c r="BF1160" s="550"/>
      <c r="BG1160" s="550"/>
      <c r="BH1160" s="550"/>
      <c r="BI1160" s="550"/>
      <c r="BJ1160" s="550"/>
      <c r="BK1160" s="550"/>
      <c r="BL1160" s="550"/>
      <c r="BM1160" s="550"/>
      <c r="BN1160" s="550"/>
      <c r="BO1160" s="550"/>
      <c r="BP1160" s="550"/>
      <c r="BQ1160" s="550"/>
      <c r="BR1160" s="550"/>
      <c r="BS1160" s="550"/>
      <c r="BT1160" s="550"/>
      <c r="BU1160" s="550"/>
      <c r="BV1160" s="550"/>
    </row>
    <row r="1161" s="390" customFormat="true" ht="15" customHeight="true" x14ac:dyDescent="0.2">
      <c r="BA1161" s="550"/>
      <c r="BB1161" s="418"/>
      <c r="BC1161" s="550"/>
      <c r="BD1161" s="550"/>
      <c r="BE1161" s="550"/>
      <c r="BF1161" s="550"/>
      <c r="BG1161" s="550"/>
      <c r="BH1161" s="550"/>
      <c r="BI1161" s="550"/>
      <c r="BJ1161" s="550"/>
      <c r="BK1161" s="550"/>
      <c r="BL1161" s="550"/>
      <c r="BM1161" s="550"/>
      <c r="BN1161" s="550"/>
      <c r="BO1161" s="550"/>
      <c r="BP1161" s="550"/>
      <c r="BQ1161" s="550"/>
      <c r="BR1161" s="550"/>
      <c r="BS1161" s="550"/>
      <c r="BT1161" s="550"/>
      <c r="BU1161" s="550"/>
      <c r="BV1161" s="550"/>
    </row>
    <row r="1162" s="390" customFormat="true" ht="15" customHeight="true" x14ac:dyDescent="0.2">
      <c r="BA1162" s="550"/>
      <c r="BB1162" s="418"/>
      <c r="BC1162" s="550"/>
      <c r="BD1162" s="550"/>
      <c r="BE1162" s="550"/>
      <c r="BF1162" s="550"/>
      <c r="BG1162" s="550"/>
      <c r="BH1162" s="550"/>
      <c r="BI1162" s="550"/>
      <c r="BJ1162" s="550"/>
      <c r="BK1162" s="550"/>
      <c r="BL1162" s="550"/>
      <c r="BM1162" s="550"/>
      <c r="BN1162" s="550"/>
      <c r="BO1162" s="550"/>
      <c r="BP1162" s="550"/>
      <c r="BQ1162" s="550"/>
      <c r="BR1162" s="550"/>
      <c r="BS1162" s="550"/>
      <c r="BT1162" s="550"/>
      <c r="BU1162" s="550"/>
      <c r="BV1162" s="550"/>
    </row>
    <row r="1163" s="390" customFormat="true" ht="15" customHeight="true" x14ac:dyDescent="0.2">
      <c r="BA1163" s="550"/>
      <c r="BB1163" s="418"/>
      <c r="BC1163" s="550"/>
      <c r="BD1163" s="550"/>
      <c r="BE1163" s="550"/>
      <c r="BF1163" s="550"/>
      <c r="BG1163" s="550"/>
      <c r="BH1163" s="550"/>
      <c r="BI1163" s="550"/>
      <c r="BJ1163" s="550"/>
      <c r="BK1163" s="550"/>
      <c r="BL1163" s="550"/>
      <c r="BM1163" s="550"/>
      <c r="BN1163" s="550"/>
      <c r="BO1163" s="550"/>
      <c r="BP1163" s="550"/>
      <c r="BQ1163" s="550"/>
      <c r="BR1163" s="550"/>
      <c r="BS1163" s="550"/>
      <c r="BT1163" s="550"/>
      <c r="BU1163" s="550"/>
      <c r="BV1163" s="550"/>
    </row>
    <row r="1164" s="390" customFormat="true" ht="15" customHeight="true" x14ac:dyDescent="0.2">
      <c r="BA1164" s="550"/>
      <c r="BB1164" s="418"/>
      <c r="BC1164" s="550"/>
      <c r="BD1164" s="550"/>
      <c r="BE1164" s="550"/>
      <c r="BF1164" s="550"/>
      <c r="BG1164" s="550"/>
      <c r="BH1164" s="550"/>
      <c r="BI1164" s="550"/>
      <c r="BJ1164" s="550"/>
      <c r="BK1164" s="550"/>
      <c r="BL1164" s="550"/>
      <c r="BM1164" s="550"/>
      <c r="BN1164" s="550"/>
      <c r="BO1164" s="550"/>
      <c r="BP1164" s="550"/>
      <c r="BQ1164" s="550"/>
      <c r="BR1164" s="550"/>
      <c r="BS1164" s="550"/>
      <c r="BT1164" s="550"/>
      <c r="BU1164" s="550"/>
      <c r="BV1164" s="550"/>
    </row>
    <row r="1165" s="390" customFormat="true" ht="15" customHeight="true" x14ac:dyDescent="0.2">
      <c r="BA1165" s="550"/>
      <c r="BB1165" s="418"/>
      <c r="BC1165" s="550"/>
      <c r="BD1165" s="550"/>
      <c r="BE1165" s="550"/>
      <c r="BF1165" s="550"/>
      <c r="BG1165" s="550"/>
      <c r="BH1165" s="550"/>
      <c r="BI1165" s="550"/>
      <c r="BJ1165" s="550"/>
      <c r="BK1165" s="550"/>
      <c r="BL1165" s="550"/>
      <c r="BM1165" s="550"/>
      <c r="BN1165" s="550"/>
      <c r="BO1165" s="550"/>
      <c r="BP1165" s="550"/>
      <c r="BQ1165" s="550"/>
      <c r="BR1165" s="550"/>
      <c r="BS1165" s="550"/>
      <c r="BT1165" s="550"/>
      <c r="BU1165" s="550"/>
      <c r="BV1165" s="550"/>
    </row>
    <row r="1166" s="390" customFormat="true" ht="15" customHeight="true" x14ac:dyDescent="0.2">
      <c r="BA1166" s="550"/>
      <c r="BB1166" s="418"/>
      <c r="BC1166" s="550"/>
      <c r="BD1166" s="550"/>
      <c r="BE1166" s="550"/>
      <c r="BF1166" s="550"/>
      <c r="BG1166" s="550"/>
      <c r="BH1166" s="550"/>
      <c r="BI1166" s="550"/>
      <c r="BJ1166" s="550"/>
      <c r="BK1166" s="550"/>
      <c r="BL1166" s="550"/>
      <c r="BM1166" s="550"/>
      <c r="BN1166" s="550"/>
      <c r="BO1166" s="550"/>
      <c r="BP1166" s="550"/>
      <c r="BQ1166" s="550"/>
      <c r="BR1166" s="550"/>
      <c r="BS1166" s="550"/>
      <c r="BT1166" s="550"/>
      <c r="BU1166" s="550"/>
      <c r="BV1166" s="550"/>
    </row>
    <row r="1167" s="390" customFormat="true" ht="15" customHeight="true" x14ac:dyDescent="0.2">
      <c r="BA1167" s="550"/>
      <c r="BB1167" s="418"/>
      <c r="BC1167" s="550"/>
      <c r="BD1167" s="550"/>
      <c r="BE1167" s="550"/>
      <c r="BF1167" s="550"/>
      <c r="BG1167" s="550"/>
      <c r="BH1167" s="550"/>
      <c r="BI1167" s="550"/>
      <c r="BJ1167" s="550"/>
      <c r="BK1167" s="550"/>
      <c r="BL1167" s="550"/>
      <c r="BM1167" s="550"/>
      <c r="BN1167" s="550"/>
      <c r="BO1167" s="550"/>
      <c r="BP1167" s="550"/>
      <c r="BQ1167" s="550"/>
      <c r="BR1167" s="550"/>
      <c r="BS1167" s="550"/>
      <c r="BT1167" s="550"/>
      <c r="BU1167" s="550"/>
      <c r="BV1167" s="550"/>
    </row>
    <row r="1168" s="390" customFormat="true" ht="15" customHeight="true" x14ac:dyDescent="0.2">
      <c r="BA1168" s="550"/>
      <c r="BB1168" s="418"/>
      <c r="BC1168" s="550"/>
      <c r="BD1168" s="550"/>
      <c r="BE1168" s="550"/>
      <c r="BF1168" s="550"/>
      <c r="BG1168" s="550"/>
      <c r="BH1168" s="550"/>
      <c r="BI1168" s="550"/>
      <c r="BJ1168" s="550"/>
      <c r="BK1168" s="550"/>
      <c r="BL1168" s="550"/>
      <c r="BM1168" s="550"/>
      <c r="BN1168" s="550"/>
      <c r="BO1168" s="550"/>
      <c r="BP1168" s="550"/>
      <c r="BQ1168" s="550"/>
      <c r="BR1168" s="550"/>
      <c r="BS1168" s="550"/>
      <c r="BT1168" s="550"/>
      <c r="BU1168" s="550"/>
      <c r="BV1168" s="550"/>
    </row>
    <row r="1169" s="390" customFormat="true" ht="15" customHeight="true" x14ac:dyDescent="0.2">
      <c r="BA1169" s="550"/>
      <c r="BB1169" s="418"/>
      <c r="BC1169" s="550"/>
      <c r="BD1169" s="550"/>
      <c r="BE1169" s="550"/>
      <c r="BF1169" s="550"/>
      <c r="BG1169" s="550"/>
      <c r="BH1169" s="550"/>
      <c r="BI1169" s="550"/>
      <c r="BJ1169" s="550"/>
      <c r="BK1169" s="550"/>
      <c r="BL1169" s="550"/>
      <c r="BM1169" s="550"/>
      <c r="BN1169" s="550"/>
      <c r="BO1169" s="550"/>
      <c r="BP1169" s="550"/>
      <c r="BQ1169" s="550"/>
      <c r="BR1169" s="550"/>
      <c r="BS1169" s="550"/>
      <c r="BT1169" s="550"/>
      <c r="BU1169" s="550"/>
      <c r="BV1169" s="550"/>
    </row>
    <row r="1170" s="390" customFormat="true" ht="15" customHeight="true" x14ac:dyDescent="0.2">
      <c r="A1170" s="487"/>
      <c r="B1170" s="881"/>
      <c r="C1170" s="882"/>
      <c r="D1170" s="882"/>
      <c r="E1170" s="882"/>
      <c r="F1170" s="882"/>
      <c r="G1170" s="882"/>
      <c r="H1170" s="882"/>
      <c r="I1170" s="882"/>
      <c r="J1170" s="882"/>
      <c r="K1170" s="882"/>
      <c r="L1170" s="882"/>
      <c r="M1170" s="882"/>
      <c r="N1170" s="882"/>
      <c r="O1170" s="882"/>
      <c r="P1170" s="882"/>
      <c r="Q1170" s="882"/>
      <c r="R1170" s="882"/>
      <c r="S1170" s="882"/>
      <c r="T1170" s="882"/>
      <c r="U1170" s="882"/>
      <c r="V1170" s="882"/>
      <c r="BA1170" s="550"/>
      <c r="BB1170" s="418"/>
      <c r="BC1170" s="550"/>
      <c r="BD1170" s="550"/>
      <c r="BE1170" s="550"/>
      <c r="BF1170" s="550"/>
      <c r="BG1170" s="550"/>
      <c r="BH1170" s="550"/>
      <c r="BI1170" s="550"/>
      <c r="BJ1170" s="550"/>
      <c r="BK1170" s="550"/>
      <c r="BL1170" s="550"/>
      <c r="BM1170" s="550"/>
      <c r="BN1170" s="550"/>
      <c r="BO1170" s="550"/>
      <c r="BP1170" s="550"/>
      <c r="BQ1170" s="550"/>
      <c r="BR1170" s="550"/>
      <c r="BS1170" s="550"/>
      <c r="BT1170" s="550"/>
      <c r="BU1170" s="550"/>
      <c r="BV1170" s="550"/>
    </row>
    <row r="1171" s="390" customFormat="true" ht="15" customHeight="true" x14ac:dyDescent="0.2">
      <c r="A1171" s="487"/>
      <c r="B1171" s="881"/>
      <c r="C1171" s="882"/>
      <c r="D1171" s="882"/>
      <c r="E1171" s="882"/>
      <c r="F1171" s="882"/>
      <c r="G1171" s="882"/>
      <c r="H1171" s="882"/>
      <c r="I1171" s="882"/>
      <c r="J1171" s="882"/>
      <c r="K1171" s="882"/>
      <c r="L1171" s="882"/>
      <c r="M1171" s="882"/>
      <c r="N1171" s="882"/>
      <c r="O1171" s="882"/>
      <c r="P1171" s="882"/>
      <c r="Q1171" s="882"/>
      <c r="R1171" s="882"/>
      <c r="S1171" s="882"/>
      <c r="T1171" s="882"/>
      <c r="U1171" s="882"/>
      <c r="V1171" s="882"/>
      <c r="BA1171" s="550"/>
      <c r="BB1171" s="418"/>
      <c r="BC1171" s="550"/>
      <c r="BD1171" s="550"/>
      <c r="BE1171" s="550"/>
      <c r="BF1171" s="550"/>
      <c r="BG1171" s="550"/>
      <c r="BH1171" s="550"/>
      <c r="BI1171" s="550"/>
      <c r="BJ1171" s="550"/>
      <c r="BK1171" s="550"/>
      <c r="BL1171" s="550"/>
      <c r="BM1171" s="550"/>
      <c r="BN1171" s="550"/>
      <c r="BO1171" s="550"/>
      <c r="BP1171" s="550"/>
      <c r="BQ1171" s="550"/>
      <c r="BR1171" s="550"/>
      <c r="BS1171" s="550"/>
      <c r="BT1171" s="550"/>
      <c r="BU1171" s="550"/>
      <c r="BV1171" s="550"/>
    </row>
    <row r="1172" s="390" customFormat="true" ht="15" customHeight="true" x14ac:dyDescent="0.2">
      <c r="A1172" s="487"/>
      <c r="B1172" s="881"/>
      <c r="C1172" s="882"/>
      <c r="D1172" s="882"/>
      <c r="E1172" s="882"/>
      <c r="F1172" s="882"/>
      <c r="G1172" s="882"/>
      <c r="H1172" s="882"/>
      <c r="I1172" s="882"/>
      <c r="J1172" s="882"/>
      <c r="K1172" s="882"/>
      <c r="L1172" s="882"/>
      <c r="M1172" s="882"/>
      <c r="N1172" s="882"/>
      <c r="O1172" s="882"/>
      <c r="P1172" s="882"/>
      <c r="Q1172" s="882"/>
      <c r="R1172" s="882"/>
      <c r="S1172" s="882"/>
      <c r="T1172" s="882"/>
      <c r="U1172" s="882"/>
      <c r="V1172" s="882"/>
      <c r="BA1172" s="550"/>
      <c r="BB1172" s="418"/>
      <c r="BC1172" s="550"/>
      <c r="BD1172" s="550"/>
      <c r="BE1172" s="550"/>
      <c r="BF1172" s="550"/>
      <c r="BG1172" s="550"/>
      <c r="BH1172" s="550"/>
      <c r="BI1172" s="550"/>
      <c r="BJ1172" s="550"/>
      <c r="BK1172" s="550"/>
      <c r="BL1172" s="550"/>
      <c r="BM1172" s="550"/>
      <c r="BN1172" s="550"/>
      <c r="BO1172" s="550"/>
      <c r="BP1172" s="550"/>
      <c r="BQ1172" s="550"/>
      <c r="BR1172" s="550"/>
      <c r="BS1172" s="550"/>
      <c r="BT1172" s="550"/>
      <c r="BU1172" s="550"/>
      <c r="BV1172" s="550"/>
    </row>
    <row r="1173" s="390" customFormat="true" ht="15" customHeight="true" x14ac:dyDescent="0.2">
      <c r="A1173" s="487"/>
      <c r="B1173" s="881"/>
      <c r="C1173" s="882"/>
      <c r="D1173" s="882"/>
      <c r="E1173" s="882"/>
      <c r="F1173" s="882"/>
      <c r="G1173" s="882"/>
      <c r="H1173" s="882"/>
      <c r="I1173" s="882"/>
      <c r="J1173" s="882"/>
      <c r="K1173" s="882"/>
      <c r="L1173" s="882"/>
      <c r="M1173" s="882"/>
      <c r="N1173" s="882"/>
      <c r="O1173" s="882"/>
      <c r="P1173" s="882"/>
      <c r="Q1173" s="882"/>
      <c r="R1173" s="882"/>
      <c r="S1173" s="882"/>
      <c r="T1173" s="882"/>
      <c r="U1173" s="882"/>
      <c r="V1173" s="882"/>
      <c r="BA1173" s="550"/>
      <c r="BB1173" s="418"/>
      <c r="BC1173" s="550"/>
      <c r="BD1173" s="550"/>
      <c r="BE1173" s="550"/>
      <c r="BF1173" s="550"/>
      <c r="BG1173" s="550"/>
      <c r="BH1173" s="550"/>
      <c r="BI1173" s="550"/>
      <c r="BJ1173" s="550"/>
      <c r="BK1173" s="550"/>
      <c r="BL1173" s="550"/>
      <c r="BM1173" s="550"/>
      <c r="BN1173" s="550"/>
      <c r="BO1173" s="550"/>
      <c r="BP1173" s="550"/>
      <c r="BQ1173" s="550"/>
      <c r="BR1173" s="550"/>
      <c r="BS1173" s="550"/>
      <c r="BT1173" s="550"/>
      <c r="BU1173" s="550"/>
      <c r="BV1173" s="550"/>
    </row>
    <row r="1174" s="390" customFormat="true" ht="15" customHeight="true" x14ac:dyDescent="0.2">
      <c r="A1174" s="487"/>
      <c r="B1174" s="881"/>
      <c r="C1174" s="882"/>
      <c r="D1174" s="882"/>
      <c r="E1174" s="882"/>
      <c r="F1174" s="882"/>
      <c r="G1174" s="882"/>
      <c r="H1174" s="882"/>
      <c r="I1174" s="882"/>
      <c r="J1174" s="882"/>
      <c r="K1174" s="882"/>
      <c r="L1174" s="882"/>
      <c r="M1174" s="882"/>
      <c r="N1174" s="882"/>
      <c r="O1174" s="882"/>
      <c r="P1174" s="882"/>
      <c r="Q1174" s="882"/>
      <c r="R1174" s="882"/>
      <c r="S1174" s="882"/>
      <c r="T1174" s="882"/>
      <c r="U1174" s="882"/>
      <c r="V1174" s="882"/>
      <c r="BA1174" s="550"/>
      <c r="BB1174" s="418"/>
      <c r="BC1174" s="550"/>
      <c r="BD1174" s="550"/>
      <c r="BE1174" s="550"/>
      <c r="BF1174" s="550"/>
      <c r="BG1174" s="550"/>
      <c r="BH1174" s="550"/>
      <c r="BI1174" s="550"/>
      <c r="BJ1174" s="550"/>
      <c r="BK1174" s="550"/>
      <c r="BL1174" s="550"/>
      <c r="BM1174" s="550"/>
      <c r="BN1174" s="550"/>
      <c r="BO1174" s="550"/>
      <c r="BP1174" s="550"/>
      <c r="BQ1174" s="550"/>
      <c r="BR1174" s="550"/>
      <c r="BS1174" s="550"/>
      <c r="BT1174" s="550"/>
      <c r="BU1174" s="550"/>
      <c r="BV1174" s="550"/>
    </row>
    <row r="1175" s="390" customFormat="true" ht="15" customHeight="true" x14ac:dyDescent="0.2">
      <c r="A1175" s="487"/>
      <c r="B1175" s="881"/>
      <c r="C1175" s="882"/>
      <c r="D1175" s="882"/>
      <c r="E1175" s="882"/>
      <c r="F1175" s="882"/>
      <c r="G1175" s="882"/>
      <c r="H1175" s="882"/>
      <c r="I1175" s="882"/>
      <c r="J1175" s="882"/>
      <c r="K1175" s="882"/>
      <c r="L1175" s="882"/>
      <c r="M1175" s="882"/>
      <c r="N1175" s="882"/>
      <c r="O1175" s="882"/>
      <c r="P1175" s="882"/>
      <c r="Q1175" s="882"/>
      <c r="R1175" s="882"/>
      <c r="S1175" s="882"/>
      <c r="T1175" s="882"/>
      <c r="U1175" s="882"/>
      <c r="V1175" s="882"/>
      <c r="BA1175" s="550"/>
      <c r="BB1175" s="418"/>
      <c r="BC1175" s="550"/>
      <c r="BD1175" s="550"/>
      <c r="BE1175" s="550"/>
      <c r="BF1175" s="550"/>
      <c r="BG1175" s="550"/>
      <c r="BH1175" s="550"/>
      <c r="BI1175" s="550"/>
      <c r="BJ1175" s="550"/>
      <c r="BK1175" s="550"/>
      <c r="BL1175" s="550"/>
      <c r="BM1175" s="550"/>
      <c r="BN1175" s="550"/>
      <c r="BO1175" s="550"/>
      <c r="BP1175" s="550"/>
      <c r="BQ1175" s="550"/>
      <c r="BR1175" s="550"/>
      <c r="BS1175" s="550"/>
      <c r="BT1175" s="550"/>
      <c r="BU1175" s="550"/>
      <c r="BV1175" s="550"/>
    </row>
    <row r="1176" s="390" customFormat="true" ht="15" customHeight="true" x14ac:dyDescent="0.2">
      <c r="A1176" s="883"/>
      <c r="B1176" s="487"/>
      <c r="C1176" s="884"/>
      <c r="D1176" s="885"/>
      <c r="E1176" s="885"/>
      <c r="F1176" s="885"/>
      <c r="G1176" s="885"/>
      <c r="H1176" s="884"/>
      <c r="I1176" s="885"/>
      <c r="J1176" s="885"/>
      <c r="K1176" s="885"/>
      <c r="L1176" s="885"/>
      <c r="M1176" s="884"/>
      <c r="N1176" s="885"/>
      <c r="O1176" s="885"/>
      <c r="P1176" s="885"/>
      <c r="Q1176" s="885"/>
      <c r="R1176" s="884"/>
      <c r="S1176" s="885"/>
      <c r="T1176" s="885"/>
      <c r="U1176" s="885"/>
      <c r="BA1176" s="550"/>
      <c r="BB1176" s="418"/>
      <c r="BC1176" s="550"/>
      <c r="BD1176" s="550"/>
      <c r="BE1176" s="550"/>
      <c r="BF1176" s="550"/>
      <c r="BG1176" s="550"/>
      <c r="BH1176" s="550"/>
      <c r="BI1176" s="550"/>
      <c r="BJ1176" s="550"/>
      <c r="BK1176" s="550"/>
      <c r="BL1176" s="550"/>
      <c r="BM1176" s="550"/>
      <c r="BN1176" s="550"/>
      <c r="BO1176" s="550"/>
      <c r="BP1176" s="550"/>
      <c r="BQ1176" s="550"/>
      <c r="BR1176" s="550"/>
      <c r="BS1176" s="550"/>
      <c r="BT1176" s="550"/>
      <c r="BU1176" s="550"/>
      <c r="BV1176" s="550"/>
    </row>
    <row r="1177" s="390" customFormat="true" ht="15" customHeight="true" x14ac:dyDescent="0.2">
      <c r="A1177" s="885"/>
      <c r="B1177" s="885"/>
      <c r="C1177" s="884"/>
      <c r="D1177" s="884"/>
      <c r="E1177" s="884"/>
      <c r="F1177" s="884"/>
      <c r="G1177" s="884"/>
      <c r="H1177" s="884"/>
      <c r="I1177" s="884"/>
      <c r="J1177" s="884"/>
      <c r="K1177" s="884"/>
      <c r="L1177" s="884"/>
      <c r="M1177" s="884"/>
      <c r="N1177" s="884"/>
      <c r="O1177" s="884"/>
      <c r="P1177" s="884"/>
      <c r="Q1177" s="884"/>
      <c r="R1177" s="884"/>
      <c r="S1177" s="884"/>
      <c r="T1177" s="884"/>
      <c r="U1177" s="884"/>
      <c r="BA1177" s="550"/>
      <c r="BB1177" s="418"/>
      <c r="BC1177" s="550"/>
      <c r="BD1177" s="550"/>
      <c r="BE1177" s="550"/>
      <c r="BF1177" s="550"/>
      <c r="BG1177" s="550"/>
      <c r="BH1177" s="550"/>
      <c r="BI1177" s="550"/>
      <c r="BJ1177" s="550"/>
      <c r="BK1177" s="550"/>
      <c r="BL1177" s="550"/>
      <c r="BM1177" s="550"/>
      <c r="BN1177" s="550"/>
      <c r="BO1177" s="550"/>
      <c r="BP1177" s="550"/>
      <c r="BQ1177" s="550"/>
      <c r="BR1177" s="550"/>
      <c r="BS1177" s="550"/>
      <c r="BT1177" s="550"/>
      <c r="BU1177" s="550"/>
      <c r="BV1177" s="550"/>
    </row>
    <row r="1178" s="390" customFormat="true" ht="15" customHeight="true" x14ac:dyDescent="0.2">
      <c r="BA1178" s="550"/>
      <c r="BB1178" s="418"/>
      <c r="BC1178" s="550"/>
      <c r="BD1178" s="550"/>
      <c r="BE1178" s="550"/>
      <c r="BF1178" s="550"/>
      <c r="BG1178" s="550"/>
      <c r="BH1178" s="550"/>
      <c r="BI1178" s="550"/>
      <c r="BJ1178" s="550"/>
      <c r="BK1178" s="550"/>
      <c r="BL1178" s="550"/>
      <c r="BM1178" s="550"/>
      <c r="BN1178" s="550"/>
      <c r="BO1178" s="550"/>
      <c r="BP1178" s="550"/>
      <c r="BQ1178" s="550"/>
      <c r="BR1178" s="550"/>
      <c r="BS1178" s="550"/>
      <c r="BT1178" s="550"/>
      <c r="BU1178" s="550"/>
      <c r="BV1178" s="550"/>
    </row>
    <row r="1179" s="390" customFormat="true" ht="15" customHeight="true" x14ac:dyDescent="0.2">
      <c r="BA1179" s="550"/>
      <c r="BB1179" s="418"/>
      <c r="BC1179" s="550"/>
      <c r="BD1179" s="550"/>
      <c r="BE1179" s="550"/>
      <c r="BF1179" s="550"/>
      <c r="BG1179" s="550"/>
      <c r="BH1179" s="550"/>
      <c r="BI1179" s="550"/>
      <c r="BJ1179" s="550"/>
      <c r="BK1179" s="550"/>
      <c r="BL1179" s="550"/>
      <c r="BM1179" s="550"/>
      <c r="BN1179" s="550"/>
      <c r="BO1179" s="550"/>
      <c r="BP1179" s="550"/>
      <c r="BQ1179" s="550"/>
      <c r="BR1179" s="550"/>
      <c r="BS1179" s="550"/>
      <c r="BT1179" s="550"/>
      <c r="BU1179" s="550"/>
      <c r="BV1179" s="550"/>
    </row>
    <row r="1180" s="390" customFormat="true" ht="15" customHeight="true" x14ac:dyDescent="0.2">
      <c r="BA1180" s="550"/>
      <c r="BB1180" s="418"/>
      <c r="BC1180" s="550"/>
      <c r="BD1180" s="550"/>
      <c r="BE1180" s="550"/>
      <c r="BF1180" s="550"/>
      <c r="BG1180" s="550"/>
      <c r="BH1180" s="550"/>
      <c r="BI1180" s="550"/>
      <c r="BJ1180" s="550"/>
      <c r="BK1180" s="550"/>
      <c r="BL1180" s="550"/>
      <c r="BM1180" s="550"/>
      <c r="BN1180" s="550"/>
      <c r="BO1180" s="550"/>
      <c r="BP1180" s="550"/>
      <c r="BQ1180" s="550"/>
      <c r="BR1180" s="550"/>
      <c r="BS1180" s="550"/>
      <c r="BT1180" s="550"/>
      <c r="BU1180" s="550"/>
      <c r="BV1180" s="550"/>
    </row>
    <row r="1181" s="390" customFormat="true" ht="15" customHeight="true" x14ac:dyDescent="0.2">
      <c r="BA1181" s="550"/>
      <c r="BB1181" s="418"/>
      <c r="BC1181" s="550"/>
      <c r="BD1181" s="550"/>
      <c r="BE1181" s="550"/>
      <c r="BF1181" s="550"/>
      <c r="BG1181" s="550"/>
      <c r="BH1181" s="550"/>
      <c r="BI1181" s="550"/>
      <c r="BJ1181" s="550"/>
      <c r="BK1181" s="550"/>
      <c r="BL1181" s="550"/>
      <c r="BM1181" s="550"/>
      <c r="BN1181" s="550"/>
      <c r="BO1181" s="550"/>
      <c r="BP1181" s="550"/>
      <c r="BQ1181" s="550"/>
      <c r="BR1181" s="550"/>
      <c r="BS1181" s="550"/>
      <c r="BT1181" s="550"/>
      <c r="BU1181" s="550"/>
      <c r="BV1181" s="550"/>
    </row>
    <row r="1182" s="390" customFormat="true" ht="15" customHeight="true" x14ac:dyDescent="0.2">
      <c r="BA1182" s="550"/>
      <c r="BB1182" s="418"/>
      <c r="BC1182" s="550"/>
      <c r="BD1182" s="550"/>
      <c r="BE1182" s="550"/>
      <c r="BF1182" s="550"/>
      <c r="BG1182" s="550"/>
      <c r="BH1182" s="550"/>
      <c r="BI1182" s="550"/>
      <c r="BJ1182" s="550"/>
      <c r="BK1182" s="550"/>
      <c r="BL1182" s="550"/>
      <c r="BM1182" s="550"/>
      <c r="BN1182" s="550"/>
      <c r="BO1182" s="550"/>
      <c r="BP1182" s="550"/>
      <c r="BQ1182" s="550"/>
      <c r="BR1182" s="550"/>
      <c r="BS1182" s="550"/>
      <c r="BT1182" s="550"/>
      <c r="BU1182" s="550"/>
      <c r="BV1182" s="550"/>
    </row>
    <row r="1183" s="390" customFormat="true" ht="15" customHeight="true" x14ac:dyDescent="0.2">
      <c r="BA1183" s="550"/>
      <c r="BB1183" s="418"/>
      <c r="BC1183" s="550"/>
      <c r="BD1183" s="550"/>
      <c r="BE1183" s="550"/>
      <c r="BF1183" s="550"/>
      <c r="BG1183" s="550"/>
      <c r="BH1183" s="550"/>
      <c r="BI1183" s="550"/>
      <c r="BJ1183" s="550"/>
      <c r="BK1183" s="550"/>
      <c r="BL1183" s="550"/>
      <c r="BM1183" s="550"/>
      <c r="BN1183" s="550"/>
      <c r="BO1183" s="550"/>
      <c r="BP1183" s="550"/>
      <c r="BQ1183" s="550"/>
      <c r="BR1183" s="550"/>
      <c r="BS1183" s="550"/>
      <c r="BT1183" s="550"/>
      <c r="BU1183" s="550"/>
      <c r="BV1183" s="550"/>
    </row>
    <row r="1184" s="390" customFormat="true" ht="15" customHeight="true" x14ac:dyDescent="0.2">
      <c r="BA1184" s="550"/>
      <c r="BB1184" s="418"/>
      <c r="BC1184" s="550"/>
      <c r="BD1184" s="550"/>
      <c r="BE1184" s="550"/>
      <c r="BF1184" s="550"/>
      <c r="BG1184" s="550"/>
      <c r="BH1184" s="550"/>
      <c r="BI1184" s="550"/>
      <c r="BJ1184" s="550"/>
      <c r="BK1184" s="550"/>
      <c r="BL1184" s="550"/>
      <c r="BM1184" s="550"/>
      <c r="BN1184" s="550"/>
      <c r="BO1184" s="550"/>
      <c r="BP1184" s="550"/>
      <c r="BQ1184" s="550"/>
      <c r="BR1184" s="550"/>
      <c r="BS1184" s="550"/>
      <c r="BT1184" s="550"/>
      <c r="BU1184" s="550"/>
      <c r="BV1184" s="550"/>
    </row>
    <row r="1185" s="390" customFormat="true" ht="15" customHeight="true" x14ac:dyDescent="0.2">
      <c r="BA1185" s="550"/>
      <c r="BB1185" s="418"/>
      <c r="BC1185" s="550"/>
      <c r="BD1185" s="550"/>
      <c r="BE1185" s="550"/>
      <c r="BF1185" s="550"/>
      <c r="BG1185" s="550"/>
      <c r="BH1185" s="550"/>
      <c r="BI1185" s="550"/>
      <c r="BJ1185" s="550"/>
      <c r="BK1185" s="550"/>
      <c r="BL1185" s="550"/>
      <c r="BM1185" s="550"/>
      <c r="BN1185" s="550"/>
      <c r="BO1185" s="550"/>
      <c r="BP1185" s="550"/>
      <c r="BQ1185" s="550"/>
      <c r="BR1185" s="550"/>
      <c r="BS1185" s="550"/>
      <c r="BT1185" s="550"/>
      <c r="BU1185" s="550"/>
      <c r="BV1185" s="550"/>
    </row>
    <row r="1186" s="390" customFormat="true" ht="15" customHeight="true" x14ac:dyDescent="0.2">
      <c r="BA1186" s="550"/>
      <c r="BB1186" s="418"/>
      <c r="BC1186" s="550"/>
      <c r="BD1186" s="550"/>
      <c r="BE1186" s="550"/>
      <c r="BF1186" s="550"/>
      <c r="BG1186" s="550"/>
      <c r="BH1186" s="550"/>
      <c r="BI1186" s="550"/>
      <c r="BJ1186" s="550"/>
      <c r="BK1186" s="550"/>
      <c r="BL1186" s="550"/>
      <c r="BM1186" s="550"/>
      <c r="BN1186" s="550"/>
      <c r="BO1186" s="550"/>
      <c r="BP1186" s="550"/>
      <c r="BQ1186" s="550"/>
      <c r="BR1186" s="550"/>
      <c r="BS1186" s="550"/>
      <c r="BT1186" s="550"/>
      <c r="BU1186" s="550"/>
      <c r="BV1186" s="550"/>
    </row>
    <row r="1187" s="390" customFormat="true" ht="15" customHeight="true" x14ac:dyDescent="0.2">
      <c r="BA1187" s="550"/>
      <c r="BB1187" s="418"/>
      <c r="BC1187" s="550"/>
      <c r="BD1187" s="550"/>
      <c r="BE1187" s="550"/>
      <c r="BF1187" s="550"/>
      <c r="BG1187" s="550"/>
      <c r="BH1187" s="550"/>
      <c r="BI1187" s="550"/>
      <c r="BJ1187" s="550"/>
      <c r="BK1187" s="550"/>
      <c r="BL1187" s="550"/>
      <c r="BM1187" s="550"/>
      <c r="BN1187" s="550"/>
      <c r="BO1187" s="550"/>
      <c r="BP1187" s="550"/>
      <c r="BQ1187" s="550"/>
      <c r="BR1187" s="550"/>
      <c r="BS1187" s="550"/>
      <c r="BT1187" s="550"/>
      <c r="BU1187" s="550"/>
      <c r="BV1187" s="550"/>
    </row>
    <row r="1188" s="390" customFormat="true" ht="15" customHeight="true" x14ac:dyDescent="0.2">
      <c r="BA1188" s="550"/>
      <c r="BB1188" s="418"/>
      <c r="BC1188" s="550"/>
      <c r="BD1188" s="550"/>
      <c r="BE1188" s="550"/>
      <c r="BF1188" s="550"/>
      <c r="BG1188" s="550"/>
      <c r="BH1188" s="550"/>
      <c r="BI1188" s="550"/>
      <c r="BJ1188" s="550"/>
      <c r="BK1188" s="550"/>
      <c r="BL1188" s="550"/>
      <c r="BM1188" s="550"/>
      <c r="BN1188" s="550"/>
      <c r="BO1188" s="550"/>
      <c r="BP1188" s="550"/>
      <c r="BQ1188" s="550"/>
      <c r="BR1188" s="550"/>
      <c r="BS1188" s="550"/>
      <c r="BT1188" s="550"/>
      <c r="BU1188" s="550"/>
      <c r="BV1188" s="550"/>
    </row>
    <row r="1189" s="390" customFormat="true" ht="15" customHeight="true" x14ac:dyDescent="0.2">
      <c r="BA1189" s="550"/>
      <c r="BB1189" s="418"/>
      <c r="BC1189" s="550"/>
      <c r="BD1189" s="550"/>
      <c r="BE1189" s="550"/>
      <c r="BF1189" s="550"/>
      <c r="BG1189" s="550"/>
      <c r="BH1189" s="550"/>
      <c r="BI1189" s="550"/>
      <c r="BJ1189" s="550"/>
      <c r="BK1189" s="550"/>
      <c r="BL1189" s="550"/>
      <c r="BM1189" s="550"/>
      <c r="BN1189" s="550"/>
      <c r="BO1189" s="550"/>
      <c r="BP1189" s="550"/>
      <c r="BQ1189" s="550"/>
      <c r="BR1189" s="550"/>
      <c r="BS1189" s="550"/>
      <c r="BT1189" s="550"/>
      <c r="BU1189" s="550"/>
      <c r="BV1189" s="550"/>
    </row>
    <row r="1190" s="390" customFormat="true" ht="15" customHeight="true" x14ac:dyDescent="0.2">
      <c r="BA1190" s="550"/>
      <c r="BB1190" s="418"/>
      <c r="BC1190" s="550"/>
      <c r="BD1190" s="550"/>
      <c r="BE1190" s="550"/>
      <c r="BF1190" s="550"/>
      <c r="BG1190" s="550"/>
      <c r="BH1190" s="550"/>
      <c r="BI1190" s="550"/>
      <c r="BJ1190" s="550"/>
      <c r="BK1190" s="550"/>
      <c r="BL1190" s="550"/>
      <c r="BM1190" s="550"/>
      <c r="BN1190" s="550"/>
      <c r="BO1190" s="550"/>
      <c r="BP1190" s="550"/>
      <c r="BQ1190" s="550"/>
      <c r="BR1190" s="550"/>
      <c r="BS1190" s="550"/>
      <c r="BT1190" s="550"/>
      <c r="BU1190" s="550"/>
      <c r="BV1190" s="550"/>
    </row>
    <row r="1191" s="390" customFormat="true" ht="15" customHeight="true" x14ac:dyDescent="0.2">
      <c r="BA1191" s="550"/>
      <c r="BB1191" s="418"/>
      <c r="BC1191" s="550"/>
      <c r="BD1191" s="550"/>
      <c r="BE1191" s="550"/>
      <c r="BF1191" s="550"/>
      <c r="BG1191" s="550"/>
      <c r="BH1191" s="550"/>
      <c r="BI1191" s="550"/>
      <c r="BJ1191" s="550"/>
      <c r="BK1191" s="550"/>
      <c r="BL1191" s="550"/>
      <c r="BM1191" s="550"/>
      <c r="BN1191" s="550"/>
      <c r="BO1191" s="550"/>
      <c r="BP1191" s="550"/>
      <c r="BQ1191" s="550"/>
      <c r="BR1191" s="550"/>
      <c r="BS1191" s="550"/>
      <c r="BT1191" s="550"/>
      <c r="BU1191" s="550"/>
      <c r="BV1191" s="550"/>
    </row>
    <row r="1192" s="390" customFormat="true" ht="15" customHeight="true" x14ac:dyDescent="0.2">
      <c r="BA1192" s="550"/>
      <c r="BB1192" s="418"/>
      <c r="BC1192" s="550"/>
      <c r="BD1192" s="550"/>
      <c r="BE1192" s="550"/>
      <c r="BF1192" s="550"/>
      <c r="BG1192" s="550"/>
      <c r="BH1192" s="550"/>
      <c r="BI1192" s="550"/>
      <c r="BJ1192" s="550"/>
      <c r="BK1192" s="550"/>
      <c r="BL1192" s="550"/>
      <c r="BM1192" s="550"/>
      <c r="BN1192" s="550"/>
      <c r="BO1192" s="550"/>
      <c r="BP1192" s="550"/>
      <c r="BQ1192" s="550"/>
      <c r="BR1192" s="550"/>
      <c r="BS1192" s="550"/>
      <c r="BT1192" s="550"/>
      <c r="BU1192" s="550"/>
      <c r="BV1192" s="550"/>
    </row>
    <row r="1193" s="390" customFormat="true" ht="15" customHeight="true" x14ac:dyDescent="0.2">
      <c r="BA1193" s="550"/>
      <c r="BB1193" s="418"/>
      <c r="BC1193" s="550"/>
      <c r="BD1193" s="550"/>
      <c r="BE1193" s="550"/>
      <c r="BF1193" s="550"/>
      <c r="BG1193" s="550"/>
      <c r="BH1193" s="550"/>
      <c r="BI1193" s="550"/>
      <c r="BJ1193" s="550"/>
      <c r="BK1193" s="550"/>
      <c r="BL1193" s="550"/>
      <c r="BM1193" s="550"/>
      <c r="BN1193" s="550"/>
      <c r="BO1193" s="550"/>
      <c r="BP1193" s="550"/>
      <c r="BQ1193" s="550"/>
      <c r="BR1193" s="550"/>
      <c r="BS1193" s="550"/>
      <c r="BT1193" s="550"/>
      <c r="BU1193" s="550"/>
      <c r="BV1193" s="550"/>
    </row>
    <row r="1194" s="390" customFormat="true" ht="15" customHeight="true" x14ac:dyDescent="0.2">
      <c r="BA1194" s="550"/>
      <c r="BB1194" s="418"/>
      <c r="BC1194" s="550"/>
      <c r="BD1194" s="550"/>
      <c r="BE1194" s="550"/>
      <c r="BF1194" s="550"/>
      <c r="BG1194" s="550"/>
      <c r="BH1194" s="550"/>
      <c r="BI1194" s="550"/>
      <c r="BJ1194" s="550"/>
      <c r="BK1194" s="550"/>
      <c r="BL1194" s="550"/>
      <c r="BM1194" s="550"/>
      <c r="BN1194" s="550"/>
      <c r="BO1194" s="550"/>
      <c r="BP1194" s="550"/>
      <c r="BQ1194" s="550"/>
      <c r="BR1194" s="550"/>
      <c r="BS1194" s="550"/>
      <c r="BT1194" s="550"/>
      <c r="BU1194" s="550"/>
      <c r="BV1194" s="550"/>
    </row>
    <row r="1195" s="390" customFormat="true" ht="15" customHeight="true" x14ac:dyDescent="0.2">
      <c r="BA1195" s="550"/>
      <c r="BB1195" s="418"/>
      <c r="BC1195" s="550"/>
      <c r="BD1195" s="550"/>
      <c r="BE1195" s="550"/>
      <c r="BF1195" s="550"/>
      <c r="BG1195" s="550"/>
      <c r="BH1195" s="550"/>
      <c r="BI1195" s="550"/>
      <c r="BJ1195" s="550"/>
      <c r="BK1195" s="550"/>
      <c r="BL1195" s="550"/>
      <c r="BM1195" s="550"/>
      <c r="BN1195" s="550"/>
      <c r="BO1195" s="550"/>
      <c r="BP1195" s="550"/>
      <c r="BQ1195" s="550"/>
      <c r="BR1195" s="550"/>
      <c r="BS1195" s="550"/>
      <c r="BT1195" s="550"/>
      <c r="BU1195" s="550"/>
      <c r="BV1195" s="550"/>
    </row>
    <row r="1196" s="390" customFormat="true" ht="15" customHeight="true" x14ac:dyDescent="0.2">
      <c r="BA1196" s="550"/>
      <c r="BB1196" s="418"/>
      <c r="BC1196" s="550"/>
      <c r="BD1196" s="550"/>
      <c r="BE1196" s="550"/>
      <c r="BF1196" s="550"/>
      <c r="BG1196" s="550"/>
      <c r="BH1196" s="550"/>
      <c r="BI1196" s="550"/>
      <c r="BJ1196" s="550"/>
      <c r="BK1196" s="550"/>
      <c r="BL1196" s="550"/>
      <c r="BM1196" s="550"/>
      <c r="BN1196" s="550"/>
      <c r="BO1196" s="550"/>
      <c r="BP1196" s="550"/>
      <c r="BQ1196" s="550"/>
      <c r="BR1196" s="550"/>
      <c r="BS1196" s="550"/>
      <c r="BT1196" s="550"/>
      <c r="BU1196" s="550"/>
      <c r="BV1196" s="550"/>
    </row>
    <row r="1197" s="390" customFormat="true" ht="15" customHeight="true" x14ac:dyDescent="0.2">
      <c r="BA1197" s="550"/>
      <c r="BB1197" s="418"/>
      <c r="BC1197" s="550"/>
      <c r="BD1197" s="550"/>
      <c r="BE1197" s="550"/>
      <c r="BF1197" s="550"/>
      <c r="BG1197" s="550"/>
      <c r="BH1197" s="550"/>
      <c r="BI1197" s="550"/>
      <c r="BJ1197" s="550"/>
      <c r="BK1197" s="550"/>
      <c r="BL1197" s="550"/>
      <c r="BM1197" s="550"/>
      <c r="BN1197" s="550"/>
      <c r="BO1197" s="550"/>
      <c r="BP1197" s="550"/>
      <c r="BQ1197" s="550"/>
      <c r="BR1197" s="550"/>
      <c r="BS1197" s="550"/>
      <c r="BT1197" s="550"/>
      <c r="BU1197" s="550"/>
      <c r="BV1197" s="550"/>
    </row>
    <row r="1198" s="390" customFormat="true" ht="15" customHeight="true" x14ac:dyDescent="0.2">
      <c r="BA1198" s="550"/>
      <c r="BB1198" s="418"/>
      <c r="BC1198" s="550"/>
      <c r="BD1198" s="550"/>
      <c r="BE1198" s="550"/>
      <c r="BF1198" s="550"/>
      <c r="BG1198" s="550"/>
      <c r="BH1198" s="550"/>
      <c r="BI1198" s="550"/>
      <c r="BJ1198" s="550"/>
      <c r="BK1198" s="550"/>
      <c r="BL1198" s="550"/>
      <c r="BM1198" s="550"/>
      <c r="BN1198" s="550"/>
      <c r="BO1198" s="550"/>
      <c r="BP1198" s="550"/>
      <c r="BQ1198" s="550"/>
      <c r="BR1198" s="550"/>
      <c r="BS1198" s="550"/>
      <c r="BT1198" s="550"/>
      <c r="BU1198" s="550"/>
      <c r="BV1198" s="550"/>
    </row>
    <row r="1199" s="390" customFormat="true" ht="15" customHeight="true" x14ac:dyDescent="0.2">
      <c r="BA1199" s="550"/>
      <c r="BB1199" s="418"/>
      <c r="BC1199" s="550"/>
      <c r="BD1199" s="550"/>
      <c r="BE1199" s="550"/>
      <c r="BF1199" s="550"/>
      <c r="BG1199" s="550"/>
      <c r="BH1199" s="550"/>
      <c r="BI1199" s="550"/>
      <c r="BJ1199" s="550"/>
      <c r="BK1199" s="550"/>
      <c r="BL1199" s="550"/>
      <c r="BM1199" s="550"/>
      <c r="BN1199" s="550"/>
      <c r="BO1199" s="550"/>
      <c r="BP1199" s="550"/>
      <c r="BQ1199" s="550"/>
      <c r="BR1199" s="550"/>
      <c r="BS1199" s="550"/>
      <c r="BT1199" s="550"/>
      <c r="BU1199" s="550"/>
      <c r="BV1199" s="550"/>
    </row>
    <row r="1200" s="390" customFormat="true" ht="15" customHeight="true" x14ac:dyDescent="0.2">
      <c r="BA1200" s="550"/>
      <c r="BB1200" s="418"/>
      <c r="BC1200" s="550"/>
      <c r="BD1200" s="550"/>
      <c r="BE1200" s="550"/>
      <c r="BF1200" s="550"/>
      <c r="BG1200" s="550"/>
      <c r="BH1200" s="550"/>
      <c r="BI1200" s="550"/>
      <c r="BJ1200" s="550"/>
      <c r="BK1200" s="550"/>
      <c r="BL1200" s="550"/>
      <c r="BM1200" s="550"/>
      <c r="BN1200" s="550"/>
      <c r="BO1200" s="550"/>
      <c r="BP1200" s="550"/>
      <c r="BQ1200" s="550"/>
      <c r="BR1200" s="550"/>
      <c r="BS1200" s="550"/>
      <c r="BT1200" s="550"/>
      <c r="BU1200" s="550"/>
      <c r="BV1200" s="550"/>
    </row>
  </sheetData>
  <mergeCells count="999">
    <mergeCell ref="C694:D694"/>
    <mergeCell ref="H694:I694"/>
    <mergeCell ref="M694:N694"/>
    <mergeCell ref="C692:D692"/>
    <mergeCell ref="H692:I692"/>
    <mergeCell ref="M692:N692"/>
    <mergeCell ref="C693:D693"/>
    <mergeCell ref="H693:I693"/>
    <mergeCell ref="M693:N693"/>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82:D582"/>
    <mergeCell ref="H582:I582"/>
    <mergeCell ref="M582:N582"/>
    <mergeCell ref="C583:D583"/>
    <mergeCell ref="H583:J583"/>
    <mergeCell ref="M583:O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E571"/>
    <mergeCell ref="H571:I571"/>
    <mergeCell ref="M571:N571"/>
    <mergeCell ref="C568:D568"/>
    <mergeCell ref="H568:I568"/>
    <mergeCell ref="M568:N568"/>
    <mergeCell ref="C569:D569"/>
    <mergeCell ref="H569:I569"/>
    <mergeCell ref="M569:N56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25:D525"/>
    <mergeCell ref="H525:I526"/>
    <mergeCell ref="M525:N526"/>
    <mergeCell ref="C526:D526"/>
    <mergeCell ref="C527:D527"/>
    <mergeCell ref="H527:I527"/>
    <mergeCell ref="M527:N527"/>
    <mergeCell ref="C523:D523"/>
    <mergeCell ref="H523:I523"/>
    <mergeCell ref="M523:N523"/>
    <mergeCell ref="C524:D524"/>
    <mergeCell ref="H524:J524"/>
    <mergeCell ref="M524:O524"/>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15:D515"/>
    <mergeCell ref="H515:I515"/>
    <mergeCell ref="M515:N515"/>
    <mergeCell ref="C516:E516"/>
    <mergeCell ref="H516:I516"/>
    <mergeCell ref="M516:N516"/>
    <mergeCell ref="C513:D513"/>
    <mergeCell ref="H513:I513"/>
    <mergeCell ref="M513:N513"/>
    <mergeCell ref="C514:D514"/>
    <mergeCell ref="H514:I514"/>
    <mergeCell ref="M514:N514"/>
    <mergeCell ref="C520:D520"/>
    <mergeCell ref="C521:D521"/>
    <mergeCell ref="H521:I521"/>
    <mergeCell ref="M521:N521"/>
    <mergeCell ref="C522:D522"/>
    <mergeCell ref="H522:I522"/>
    <mergeCell ref="M522:N522"/>
    <mergeCell ref="C517:D518"/>
    <mergeCell ref="H517:I517"/>
    <mergeCell ref="M517:N517"/>
    <mergeCell ref="H518:L518"/>
    <mergeCell ref="M518:Q518"/>
    <mergeCell ref="C519:D519"/>
    <mergeCell ref="H519:I520"/>
    <mergeCell ref="J519:L519"/>
    <mergeCell ref="M519:N520"/>
    <mergeCell ref="O519:Q51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0:G510"/>
    <mergeCell ref="H510:I510"/>
    <mergeCell ref="M510:N510"/>
    <mergeCell ref="C511:D512"/>
    <mergeCell ref="E511:G511"/>
    <mergeCell ref="H511:I511"/>
    <mergeCell ref="M511:N511"/>
    <mergeCell ref="H512:I512"/>
    <mergeCell ref="M512:N512"/>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0:D460"/>
    <mergeCell ref="H460:J460"/>
    <mergeCell ref="M460:O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E456"/>
    <mergeCell ref="H456:I456"/>
    <mergeCell ref="M456:N456"/>
    <mergeCell ref="C457:D457"/>
    <mergeCell ref="H457:I457"/>
    <mergeCell ref="M457:N457"/>
    <mergeCell ref="C454:D454"/>
    <mergeCell ref="H454:I454"/>
    <mergeCell ref="M454:N454"/>
    <mergeCell ref="C455:D455"/>
    <mergeCell ref="H455:I455"/>
    <mergeCell ref="M455:N45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10:D410"/>
    <mergeCell ref="H410:I410"/>
    <mergeCell ref="M410:N410"/>
    <mergeCell ref="C411:D411"/>
    <mergeCell ref="H411:I411"/>
    <mergeCell ref="M411:N411"/>
    <mergeCell ref="C412:D412"/>
    <mergeCell ref="H412:I412"/>
    <mergeCell ref="M412:N412"/>
    <mergeCell ref="H417:I417"/>
    <mergeCell ref="M417:N417"/>
    <mergeCell ref="C414:D414"/>
    <mergeCell ref="H414:I414"/>
    <mergeCell ref="M414:N414"/>
    <mergeCell ref="C415:D415"/>
    <mergeCell ref="H415:I415"/>
    <mergeCell ref="M415:N415"/>
    <mergeCell ref="C413:D413"/>
    <mergeCell ref="H413:I413"/>
    <mergeCell ref="M413:N413"/>
    <mergeCell ref="A153:A164"/>
    <mergeCell ref="C133:G133"/>
    <mergeCell ref="H133:L133"/>
    <mergeCell ref="C220:G220"/>
    <mergeCell ref="H220:L220"/>
    <mergeCell ref="M220:Q220"/>
    <mergeCell ref="A208:B208"/>
    <mergeCell ref="A1025:C1025"/>
    <mergeCell ref="A1026:B1026"/>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H407:I407"/>
    <mergeCell ref="M407:N407"/>
    <mergeCell ref="C416:D416"/>
    <mergeCell ref="H416:I416"/>
    <mergeCell ref="M416:N416"/>
    <mergeCell ref="C417:D417"/>
    <mergeCell ref="A140:A143"/>
    <mergeCell ref="A108:B108"/>
    <mergeCell ref="C120:G120"/>
    <mergeCell ref="H120:L120"/>
    <mergeCell ref="A58:A72"/>
    <mergeCell ref="M133:Q133"/>
    <mergeCell ref="A135:A139"/>
    <mergeCell ref="M120:Q120"/>
    <mergeCell ref="A122:A123"/>
    <mergeCell ref="A124:A127"/>
    <mergeCell ref="A128:A129"/>
    <mergeCell ref="A130:A132"/>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B3AF-D361-4966-97C6-86372347D90D}">
  <sheetPr codeName="Feuil9"/>
  <dimension ref="A1:CZ1200"/>
  <sheetViews>
    <sheetView showGridLines="false" workbookViewId="0"/>
  </sheetViews>
  <sheetFormatPr defaultColWidth="9.140625" defaultRowHeight="15" customHeight="true" x14ac:dyDescent="0.2"/>
  <cols>
    <col min="1" max="1" width="31.5703125" style="549" customWidth="true"/>
    <col min="2" max="2" width="41.5703125" style="549" customWidth="true"/>
    <col min="3" max="17" width="10.7109375" style="549" customWidth="true"/>
    <col min="18" max="22" width="12.5703125" style="549" customWidth="true"/>
    <col min="23" max="52" width="12.5703125" style="390" customWidth="true"/>
    <col min="53" max="53" width="31.5703125" style="550" customWidth="true"/>
    <col min="54" max="54" width="41.5703125" style="418" customWidth="true"/>
    <col min="55" max="69" width="9.140625" style="550"/>
    <col min="70" max="74" width="12.5703125" style="550" customWidth="true"/>
    <col min="75" max="104" width="12.5703125" style="390" customWidth="true"/>
    <col min="105" max="16384" width="9.140625" style="549"/>
  </cols>
  <sheetData>
    <row r="1" s="338" customFormat="true" ht="18" customHeight="true" x14ac:dyDescent="0.2">
      <c r="W1" s="390"/>
      <c r="X1" s="390"/>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B1" s="361"/>
      <c r="BW1" s="390"/>
      <c r="BX1" s="390"/>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row>
    <row r="2" s="338" customFormat="true" ht="22.5" customHeight="true" x14ac:dyDescent="0.35">
      <c r="A2" s="408" t="str">
        <f>A1026</f>
        <v>Thailand</v>
      </c>
      <c r="B2" s="409"/>
      <c r="W2" s="390"/>
      <c r="X2" s="390"/>
      <c r="Y2" s="390"/>
      <c r="Z2" s="390"/>
      <c r="AA2" s="390"/>
      <c r="AB2" s="390"/>
      <c r="AC2" s="390"/>
      <c r="AD2" s="390"/>
      <c r="AE2" s="390"/>
      <c r="AF2" s="390"/>
      <c r="AG2" s="390"/>
      <c r="AH2" s="390"/>
      <c r="AI2" s="390"/>
      <c r="AJ2" s="390"/>
      <c r="AK2" s="390"/>
      <c r="AL2" s="390"/>
      <c r="AM2" s="390"/>
      <c r="AN2" s="390"/>
      <c r="AO2" s="390"/>
      <c r="AP2" s="390"/>
      <c r="AQ2" s="390"/>
      <c r="AR2" s="390"/>
      <c r="AS2" s="390"/>
      <c r="AT2" s="390"/>
      <c r="AU2" s="390"/>
      <c r="AV2" s="390"/>
      <c r="AW2" s="390"/>
      <c r="AX2" s="390"/>
      <c r="AY2" s="390"/>
      <c r="AZ2" s="390"/>
      <c r="BB2" s="361"/>
      <c r="BW2" s="390"/>
      <c r="BX2" s="390"/>
      <c r="BY2" s="390"/>
      <c r="BZ2" s="390"/>
      <c r="CA2" s="390"/>
      <c r="CB2" s="390"/>
      <c r="CC2" s="390"/>
      <c r="CD2" s="390"/>
      <c r="CE2" s="390"/>
      <c r="CF2" s="390"/>
      <c r="CG2" s="390"/>
      <c r="CH2" s="390"/>
      <c r="CI2" s="390"/>
      <c r="CJ2" s="390"/>
      <c r="CK2" s="390"/>
      <c r="CL2" s="390"/>
      <c r="CM2" s="390"/>
      <c r="CN2" s="390"/>
      <c r="CO2" s="390"/>
      <c r="CP2" s="390"/>
      <c r="CQ2" s="390"/>
      <c r="CR2" s="390"/>
      <c r="CS2" s="390"/>
      <c r="CT2" s="390"/>
      <c r="CU2" s="390"/>
      <c r="CV2" s="390"/>
      <c r="CW2" s="390"/>
      <c r="CX2" s="390"/>
      <c r="CY2" s="390"/>
      <c r="CZ2" s="390"/>
    </row>
    <row r="3" s="338" customFormat="true" ht="22.5" customHeight="true" x14ac:dyDescent="0.35">
      <c r="A3" s="365" t="str">
        <f>A1034</f>
        <v>2016</v>
      </c>
      <c r="B3" s="411"/>
      <c r="W3" s="390"/>
      <c r="X3" s="390"/>
      <c r="Y3" s="390"/>
      <c r="Z3" s="390"/>
      <c r="AA3" s="390"/>
      <c r="AB3" s="390"/>
      <c r="AC3" s="390"/>
      <c r="AD3" s="390"/>
      <c r="AE3" s="390"/>
      <c r="AF3" s="390"/>
      <c r="AG3" s="390"/>
      <c r="AH3" s="390"/>
      <c r="AI3" s="390"/>
      <c r="AJ3" s="390"/>
      <c r="AK3" s="390"/>
      <c r="AL3" s="390"/>
      <c r="AM3" s="390"/>
      <c r="AN3" s="390"/>
      <c r="AO3" s="390"/>
      <c r="AP3" s="390"/>
      <c r="AQ3" s="390"/>
      <c r="AR3" s="390"/>
      <c r="AS3" s="390"/>
      <c r="AT3" s="390"/>
      <c r="AU3" s="390"/>
      <c r="AV3" s="390"/>
      <c r="AW3" s="390"/>
      <c r="AX3" s="390"/>
      <c r="AY3" s="390"/>
      <c r="AZ3" s="390"/>
      <c r="BB3" s="361"/>
      <c r="BW3" s="390"/>
      <c r="BX3" s="390"/>
      <c r="BY3" s="390"/>
      <c r="BZ3" s="390"/>
      <c r="CA3" s="390"/>
      <c r="CB3" s="390"/>
      <c r="CC3" s="390"/>
      <c r="CD3" s="390"/>
      <c r="CE3" s="390"/>
      <c r="CF3" s="390"/>
      <c r="CG3" s="390"/>
      <c r="CH3" s="390"/>
      <c r="CI3" s="390"/>
      <c r="CJ3" s="390"/>
      <c r="CK3" s="390"/>
      <c r="CL3" s="390"/>
      <c r="CM3" s="390"/>
      <c r="CN3" s="390"/>
      <c r="CO3" s="390"/>
      <c r="CP3" s="390"/>
      <c r="CQ3" s="390"/>
      <c r="CR3" s="390"/>
      <c r="CS3" s="390"/>
      <c r="CT3" s="390"/>
      <c r="CU3" s="390"/>
      <c r="CV3" s="390"/>
      <c r="CW3" s="390"/>
      <c r="CX3" s="390"/>
      <c r="CY3" s="390"/>
      <c r="CZ3" s="390"/>
    </row>
    <row r="4" s="338" customFormat="true" ht="22.5" customHeight="true" x14ac:dyDescent="0.35">
      <c r="A4" s="410" t="s">
        <v>97</v>
      </c>
      <c r="B4" s="411"/>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B4" s="361"/>
      <c r="BW4" s="390"/>
      <c r="BX4" s="390"/>
      <c r="BY4" s="390"/>
      <c r="BZ4" s="390"/>
      <c r="CA4" s="390"/>
      <c r="CB4" s="390"/>
      <c r="CC4" s="390"/>
      <c r="CD4" s="390"/>
      <c r="CE4" s="390"/>
      <c r="CF4" s="390"/>
      <c r="CG4" s="390"/>
      <c r="CH4" s="390"/>
      <c r="CI4" s="390"/>
      <c r="CJ4" s="390"/>
      <c r="CK4" s="390"/>
      <c r="CL4" s="390"/>
      <c r="CM4" s="390"/>
      <c r="CN4" s="390"/>
      <c r="CO4" s="390"/>
      <c r="CP4" s="390"/>
      <c r="CQ4" s="390"/>
      <c r="CR4" s="390"/>
      <c r="CS4" s="390"/>
      <c r="CT4" s="390"/>
      <c r="CU4" s="390"/>
      <c r="CV4" s="390"/>
      <c r="CW4" s="390"/>
      <c r="CX4" s="390"/>
      <c r="CY4" s="390"/>
      <c r="CZ4" s="390"/>
    </row>
    <row r="5" s="338" customFormat="true" ht="20.1" customHeight="true" x14ac:dyDescent="0.35">
      <c r="A5" s="410" t="s">
        <v>98</v>
      </c>
      <c r="B5" s="411"/>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B5" s="361"/>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row>
    <row r="6" s="338" customFormat="true" ht="15" customHeight="true" x14ac:dyDescent="0.2">
      <c r="A6" s="412" t="s">
        <v>99</v>
      </c>
      <c r="B6" s="413"/>
      <c r="W6" s="390"/>
      <c r="X6" s="390"/>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B6" s="361"/>
      <c r="BW6" s="390"/>
      <c r="BX6" s="390"/>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row>
    <row r="7" s="338" customFormat="true" ht="15" customHeight="true" x14ac:dyDescent="0.2">
      <c r="A7" s="414" t="s">
        <v>41</v>
      </c>
      <c r="B7" s="415"/>
      <c r="W7" s="390"/>
      <c r="X7" s="390"/>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B7" s="361"/>
      <c r="BW7" s="390"/>
      <c r="BX7" s="390"/>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row>
    <row r="8" s="338" customFormat="true" ht="15" customHeight="true" x14ac:dyDescent="0.2">
      <c r="A8" s="414" t="s">
        <v>40</v>
      </c>
      <c r="B8" s="415"/>
      <c r="W8" s="390"/>
      <c r="X8" s="390"/>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B8" s="361"/>
      <c r="BW8" s="390"/>
      <c r="BX8" s="390"/>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row>
    <row r="9" s="338" customFormat="true" ht="15" customHeight="true" x14ac:dyDescent="0.2">
      <c r="A9" s="414" t="s">
        <v>137</v>
      </c>
      <c r="B9" s="416" t="str">
        <f>A1025</f>
        <v>MICS16</v>
      </c>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B9" s="361"/>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row>
    <row r="10" s="338" customFormat="true" ht="15" customHeight="true" x14ac:dyDescent="0.2">
      <c r="A10" s="227" t="str">
        <f>B1028</f>
        <v/>
      </c>
      <c r="B10" s="226"/>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B10" s="361"/>
      <c r="BW10" s="390"/>
      <c r="BX10" s="390"/>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row>
    <row r="11" s="338" customFormat="true" ht="15" customHeight="true" x14ac:dyDescent="0.2">
      <c r="A11" s="227" t="str">
        <f>B1027</f>
        <v/>
      </c>
      <c r="B11" s="225"/>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B11" s="361"/>
      <c r="BW11" s="390"/>
      <c r="BX11" s="390"/>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row>
    <row r="12" s="338" customFormat="true" ht="18" customHeight="true" x14ac:dyDescent="0.2">
      <c r="A12" s="224"/>
      <c r="B12" s="226"/>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B12" s="361"/>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row>
    <row r="13" s="338" customFormat="true" ht="18" customHeight="true" x14ac:dyDescent="0.2">
      <c r="A13" s="223"/>
      <c r="B13" s="222"/>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B13" s="361"/>
      <c r="BW13" s="390"/>
      <c r="BX13" s="390"/>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row>
    <row r="14" s="362" customFormat="true" ht="15" customHeight="true" x14ac:dyDescent="0.2">
      <c r="A14" s="342" t="s">
        <v>97</v>
      </c>
      <c r="B14" s="387"/>
      <c r="C14" s="1138" t="s">
        <v>116</v>
      </c>
      <c r="D14" s="1139"/>
      <c r="E14" s="1139"/>
      <c r="F14" s="1139"/>
      <c r="G14" s="1140"/>
      <c r="H14" s="1141" t="s">
        <v>39</v>
      </c>
      <c r="I14" s="1129"/>
      <c r="J14" s="1129"/>
      <c r="K14" s="1129"/>
      <c r="L14" s="1131"/>
      <c r="M14" s="1119" t="s">
        <v>38</v>
      </c>
      <c r="N14" s="1120"/>
      <c r="O14" s="1120"/>
      <c r="P14" s="1120"/>
      <c r="Q14" s="1121"/>
      <c r="R14" s="27" t="s">
        <v>142</v>
      </c>
      <c r="S14" s="476"/>
      <c r="T14" s="476"/>
      <c r="U14" s="476"/>
      <c r="V14" s="476"/>
      <c r="W14" s="487"/>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940"/>
      <c r="BA14" s="396" t="s">
        <v>132</v>
      </c>
      <c r="BB14" s="342" t="s">
        <v>97</v>
      </c>
      <c r="BC14" s="1119" t="s">
        <v>116</v>
      </c>
      <c r="BD14" s="1120"/>
      <c r="BE14" s="1120"/>
      <c r="BF14" s="1120"/>
      <c r="BG14" s="1122"/>
      <c r="BH14" s="1119" t="s">
        <v>39</v>
      </c>
      <c r="BI14" s="1120"/>
      <c r="BJ14" s="1120"/>
      <c r="BK14" s="1120"/>
      <c r="BL14" s="1122"/>
      <c r="BM14" s="1119" t="s">
        <v>38</v>
      </c>
      <c r="BN14" s="1120"/>
      <c r="BO14" s="1120"/>
      <c r="BP14" s="1120"/>
      <c r="BQ14" s="1121"/>
      <c r="BR14" s="51" t="s">
        <v>142</v>
      </c>
      <c r="BS14" s="476"/>
      <c r="BT14" s="476"/>
      <c r="BU14" s="476"/>
      <c r="BV14" s="476"/>
      <c r="BW14" s="31"/>
      <c r="BX14" s="31"/>
      <c r="BY14" s="31"/>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c r="CZ14" s="394"/>
    </row>
    <row r="15" s="362" customFormat="true" ht="12.75" x14ac:dyDescent="0.2">
      <c r="A15" s="382" t="s">
        <v>88</v>
      </c>
      <c r="B15" s="425"/>
      <c r="C15" s="467" t="s">
        <v>0</v>
      </c>
      <c r="D15" s="650" t="s">
        <v>1</v>
      </c>
      <c r="E15" s="650" t="s">
        <v>2</v>
      </c>
      <c r="F15" s="650" t="s">
        <v>3</v>
      </c>
      <c r="G15" s="651" t="s">
        <v>4</v>
      </c>
      <c r="H15" s="430" t="s">
        <v>0</v>
      </c>
      <c r="I15" s="653" t="s">
        <v>1</v>
      </c>
      <c r="J15" s="653" t="s">
        <v>2</v>
      </c>
      <c r="K15" s="653" t="s">
        <v>3</v>
      </c>
      <c r="L15" s="654" t="s">
        <v>4</v>
      </c>
      <c r="M15" s="431" t="s">
        <v>0</v>
      </c>
      <c r="N15" s="653" t="s">
        <v>1</v>
      </c>
      <c r="O15" s="653" t="s">
        <v>2</v>
      </c>
      <c r="P15" s="653" t="s">
        <v>3</v>
      </c>
      <c r="Q15" s="648" t="s">
        <v>4</v>
      </c>
      <c r="R15" s="430" t="s">
        <v>372</v>
      </c>
      <c r="S15" s="653" t="s">
        <v>159</v>
      </c>
      <c r="T15" s="653" t="s">
        <v>161</v>
      </c>
      <c r="U15" s="653" t="s">
        <v>162</v>
      </c>
      <c r="V15" s="654" t="s">
        <v>163</v>
      </c>
      <c r="W15" s="487"/>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940"/>
      <c r="BA15" s="382" t="s">
        <v>121</v>
      </c>
      <c r="BB15" s="381"/>
      <c r="BC15" s="505" t="s">
        <v>0</v>
      </c>
      <c r="BD15" s="620" t="s">
        <v>1</v>
      </c>
      <c r="BE15" s="620" t="s">
        <v>2</v>
      </c>
      <c r="BF15" s="620" t="s">
        <v>3</v>
      </c>
      <c r="BG15" s="506" t="s">
        <v>4</v>
      </c>
      <c r="BH15" s="505" t="s">
        <v>0</v>
      </c>
      <c r="BI15" s="620" t="s">
        <v>1</v>
      </c>
      <c r="BJ15" s="620" t="s">
        <v>2</v>
      </c>
      <c r="BK15" s="620" t="s">
        <v>3</v>
      </c>
      <c r="BL15" s="506" t="s">
        <v>4</v>
      </c>
      <c r="BM15" s="505" t="s">
        <v>0</v>
      </c>
      <c r="BN15" s="620" t="s">
        <v>1</v>
      </c>
      <c r="BO15" s="620" t="s">
        <v>2</v>
      </c>
      <c r="BP15" s="620" t="s">
        <v>3</v>
      </c>
      <c r="BQ15" s="506" t="s">
        <v>4</v>
      </c>
      <c r="BR15" s="505" t="s">
        <v>372</v>
      </c>
      <c r="BS15" s="620" t="s">
        <v>159</v>
      </c>
      <c r="BT15" s="620" t="s">
        <v>161</v>
      </c>
      <c r="BU15" s="620" t="s">
        <v>162</v>
      </c>
      <c r="BV15" s="621" t="s">
        <v>163</v>
      </c>
      <c r="BW15" s="943"/>
      <c r="BX15" s="943"/>
      <c r="BY15" s="943"/>
      <c r="BZ15" s="943"/>
      <c r="CA15" s="943"/>
      <c r="CB15" s="943"/>
      <c r="CC15" s="943"/>
      <c r="CD15" s="943"/>
      <c r="CE15" s="943"/>
      <c r="CF15" s="943"/>
      <c r="CG15" s="943"/>
      <c r="CH15" s="943"/>
      <c r="CI15" s="943"/>
      <c r="CJ15" s="943"/>
      <c r="CK15" s="943"/>
      <c r="CL15" s="943"/>
      <c r="CM15" s="943"/>
      <c r="CN15" s="943"/>
      <c r="CO15" s="943"/>
      <c r="CP15" s="943"/>
      <c r="CQ15" s="943"/>
      <c r="CR15" s="943"/>
      <c r="CS15" s="943"/>
      <c r="CT15" s="943"/>
      <c r="CU15" s="943"/>
      <c r="CV15" s="943"/>
      <c r="CW15" s="943"/>
      <c r="CX15" s="943"/>
      <c r="CY15" s="943"/>
      <c r="CZ15" s="943"/>
    </row>
    <row r="16" s="362" customFormat="true" ht="15" customHeight="true" x14ac:dyDescent="0.2">
      <c r="A16" s="1132" t="s">
        <v>13</v>
      </c>
      <c r="B16" s="427" t="s">
        <v>14</v>
      </c>
      <c r="C16" s="174">
        <v>98</v>
      </c>
      <c r="D16" s="173">
        <v>99</v>
      </c>
      <c r="E16" s="173">
        <v>99.2</v>
      </c>
      <c r="F16" s="173">
        <v>99.6</v>
      </c>
      <c r="G16" s="172">
        <v>99.6</v>
      </c>
      <c r="H16" s="171">
        <v>99</v>
      </c>
      <c r="I16" s="173">
        <v>99.8</v>
      </c>
      <c r="J16" s="173">
        <v>99.7</v>
      </c>
      <c r="K16" s="173">
        <v>100</v>
      </c>
      <c r="L16" s="170">
        <v>100</v>
      </c>
      <c r="M16" s="174">
        <v>97.8</v>
      </c>
      <c r="N16" s="173">
        <v>98.5</v>
      </c>
      <c r="O16" s="173">
        <v>98.6</v>
      </c>
      <c r="P16" s="173">
        <v>98.8</v>
      </c>
      <c r="Q16" s="172">
        <v>99.1</v>
      </c>
      <c r="R16" s="171">
        <v>100</v>
      </c>
      <c r="S16" s="173">
        <v>99.4</v>
      </c>
      <c r="T16" s="173">
        <v>99.7</v>
      </c>
      <c r="U16" s="173">
        <v>98.7</v>
      </c>
      <c r="V16" s="170">
        <v>97.5</v>
      </c>
      <c r="W16" s="487"/>
      <c r="X16" s="487"/>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487"/>
      <c r="AX16" s="487"/>
      <c r="AY16" s="487"/>
      <c r="AZ16" s="940"/>
      <c r="BA16" s="1123" t="s">
        <v>13</v>
      </c>
      <c r="BB16" s="645" t="s">
        <v>14</v>
      </c>
      <c r="BC16" s="92" t="s">
        <v>36</v>
      </c>
      <c r="BD16" s="88" t="s">
        <v>36</v>
      </c>
      <c r="BE16" s="88" t="s">
        <v>36</v>
      </c>
      <c r="BF16" s="88" t="s">
        <v>36</v>
      </c>
      <c r="BG16" s="83" t="s">
        <v>36</v>
      </c>
      <c r="BH16" s="92" t="s">
        <v>36</v>
      </c>
      <c r="BI16" s="88" t="s">
        <v>36</v>
      </c>
      <c r="BJ16" s="88" t="s">
        <v>36</v>
      </c>
      <c r="BK16" s="88" t="s">
        <v>36</v>
      </c>
      <c r="BL16" s="83" t="s">
        <v>36</v>
      </c>
      <c r="BM16" s="92" t="s">
        <v>36</v>
      </c>
      <c r="BN16" s="88" t="s">
        <v>36</v>
      </c>
      <c r="BO16" s="88" t="s">
        <v>36</v>
      </c>
      <c r="BP16" s="88" t="s">
        <v>36</v>
      </c>
      <c r="BQ16" s="83" t="s">
        <v>36</v>
      </c>
      <c r="BR16" s="92" t="s">
        <v>36</v>
      </c>
      <c r="BS16" s="88" t="s">
        <v>36</v>
      </c>
      <c r="BT16" s="88" t="s">
        <v>36</v>
      </c>
      <c r="BU16" s="88" t="s">
        <v>36</v>
      </c>
      <c r="BV16" s="78" t="s">
        <v>36</v>
      </c>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row>
    <row r="17" s="362" customFormat="true" ht="15" customHeight="true" x14ac:dyDescent="0.2">
      <c r="A17" s="1133"/>
      <c r="B17" s="428" t="s">
        <v>52</v>
      </c>
      <c r="C17" s="169">
        <v>2</v>
      </c>
      <c r="D17" s="168">
        <v>1</v>
      </c>
      <c r="E17" s="168">
        <v>0.8</v>
      </c>
      <c r="F17" s="168">
        <v>0.4</v>
      </c>
      <c r="G17" s="167">
        <v>0.4</v>
      </c>
      <c r="H17" s="166">
        <v>1</v>
      </c>
      <c r="I17" s="168">
        <v>0.2</v>
      </c>
      <c r="J17" s="168">
        <v>0.3</v>
      </c>
      <c r="K17" s="168">
        <v>0</v>
      </c>
      <c r="L17" s="165">
        <v>0</v>
      </c>
      <c r="M17" s="169">
        <v>2.2000000000000002</v>
      </c>
      <c r="N17" s="168">
        <v>1.5</v>
      </c>
      <c r="O17" s="168">
        <v>1.4</v>
      </c>
      <c r="P17" s="168">
        <v>1.2</v>
      </c>
      <c r="Q17" s="167">
        <v>0.9</v>
      </c>
      <c r="R17" s="166">
        <v>0</v>
      </c>
      <c r="S17" s="168">
        <v>0.6</v>
      </c>
      <c r="T17" s="168">
        <v>0.3</v>
      </c>
      <c r="U17" s="168">
        <v>1.3</v>
      </c>
      <c r="V17" s="165">
        <v>2.5</v>
      </c>
      <c r="W17" s="487"/>
      <c r="X17" s="487"/>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c r="AW17" s="487"/>
      <c r="AX17" s="487"/>
      <c r="AY17" s="487"/>
      <c r="AZ17" s="940"/>
      <c r="BA17" s="1124"/>
      <c r="BB17" s="643" t="s">
        <v>52</v>
      </c>
      <c r="BC17" s="91" t="s">
        <v>36</v>
      </c>
      <c r="BD17" s="87" t="s">
        <v>36</v>
      </c>
      <c r="BE17" s="87" t="s">
        <v>36</v>
      </c>
      <c r="BF17" s="87" t="s">
        <v>36</v>
      </c>
      <c r="BG17" s="82" t="s">
        <v>36</v>
      </c>
      <c r="BH17" s="91" t="s">
        <v>36</v>
      </c>
      <c r="BI17" s="87" t="s">
        <v>36</v>
      </c>
      <c r="BJ17" s="87" t="s">
        <v>36</v>
      </c>
      <c r="BK17" s="87" t="s">
        <v>36</v>
      </c>
      <c r="BL17" s="82" t="s">
        <v>36</v>
      </c>
      <c r="BM17" s="91" t="s">
        <v>36</v>
      </c>
      <c r="BN17" s="87" t="s">
        <v>36</v>
      </c>
      <c r="BO17" s="87" t="s">
        <v>36</v>
      </c>
      <c r="BP17" s="87" t="s">
        <v>36</v>
      </c>
      <c r="BQ17" s="82" t="s">
        <v>36</v>
      </c>
      <c r="BR17" s="91" t="s">
        <v>36</v>
      </c>
      <c r="BS17" s="87" t="s">
        <v>36</v>
      </c>
      <c r="BT17" s="87" t="s">
        <v>36</v>
      </c>
      <c r="BU17" s="87" t="s">
        <v>36</v>
      </c>
      <c r="BV17" s="77" t="s">
        <v>36</v>
      </c>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row>
    <row r="18" s="362" customFormat="true" ht="15" customHeight="true" x14ac:dyDescent="0.2">
      <c r="A18" s="1133" t="s">
        <v>61</v>
      </c>
      <c r="B18" s="428" t="s">
        <v>15</v>
      </c>
      <c r="C18" s="169">
        <v>97.9</v>
      </c>
      <c r="D18" s="168">
        <v>99</v>
      </c>
      <c r="E18" s="168">
        <v>99.1</v>
      </c>
      <c r="F18" s="168">
        <v>99.6</v>
      </c>
      <c r="G18" s="167">
        <v>99.6</v>
      </c>
      <c r="H18" s="166">
        <v>99</v>
      </c>
      <c r="I18" s="168">
        <v>99.8</v>
      </c>
      <c r="J18" s="168">
        <v>99.7</v>
      </c>
      <c r="K18" s="168">
        <v>100</v>
      </c>
      <c r="L18" s="165">
        <v>100</v>
      </c>
      <c r="M18" s="169">
        <v>97.7</v>
      </c>
      <c r="N18" s="168">
        <v>98.5</v>
      </c>
      <c r="O18" s="168">
        <v>98.5</v>
      </c>
      <c r="P18" s="168">
        <v>98.8</v>
      </c>
      <c r="Q18" s="167">
        <v>99.1</v>
      </c>
      <c r="R18" s="166">
        <v>100</v>
      </c>
      <c r="S18" s="168">
        <v>99.3</v>
      </c>
      <c r="T18" s="168">
        <v>99.6</v>
      </c>
      <c r="U18" s="168">
        <v>98.7</v>
      </c>
      <c r="V18" s="165">
        <v>97.5</v>
      </c>
      <c r="W18" s="487"/>
      <c r="X18" s="487"/>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c r="AW18" s="487"/>
      <c r="AX18" s="487"/>
      <c r="AY18" s="487"/>
      <c r="AZ18" s="940"/>
      <c r="BA18" s="1124" t="s">
        <v>61</v>
      </c>
      <c r="BB18" s="643" t="s">
        <v>15</v>
      </c>
      <c r="BC18" s="91" t="s">
        <v>36</v>
      </c>
      <c r="BD18" s="87" t="s">
        <v>36</v>
      </c>
      <c r="BE18" s="87" t="s">
        <v>36</v>
      </c>
      <c r="BF18" s="87" t="s">
        <v>36</v>
      </c>
      <c r="BG18" s="82" t="s">
        <v>36</v>
      </c>
      <c r="BH18" s="91" t="s">
        <v>36</v>
      </c>
      <c r="BI18" s="87" t="s">
        <v>36</v>
      </c>
      <c r="BJ18" s="87" t="s">
        <v>36</v>
      </c>
      <c r="BK18" s="87" t="s">
        <v>36</v>
      </c>
      <c r="BL18" s="82" t="s">
        <v>36</v>
      </c>
      <c r="BM18" s="91" t="s">
        <v>36</v>
      </c>
      <c r="BN18" s="87" t="s">
        <v>36</v>
      </c>
      <c r="BO18" s="87" t="s">
        <v>36</v>
      </c>
      <c r="BP18" s="87" t="s">
        <v>36</v>
      </c>
      <c r="BQ18" s="82" t="s">
        <v>36</v>
      </c>
      <c r="BR18" s="91" t="s">
        <v>36</v>
      </c>
      <c r="BS18" s="87" t="s">
        <v>36</v>
      </c>
      <c r="BT18" s="87" t="s">
        <v>36</v>
      </c>
      <c r="BU18" s="87" t="s">
        <v>36</v>
      </c>
      <c r="BV18" s="77" t="s">
        <v>36</v>
      </c>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row>
    <row r="19" s="362" customFormat="true" ht="15" customHeight="true" x14ac:dyDescent="0.2">
      <c r="A19" s="1133"/>
      <c r="B19" s="428" t="s">
        <v>16</v>
      </c>
      <c r="C19" s="169">
        <v>0.1</v>
      </c>
      <c r="D19" s="168">
        <v>0</v>
      </c>
      <c r="E19" s="168">
        <v>0</v>
      </c>
      <c r="F19" s="168">
        <v>0</v>
      </c>
      <c r="G19" s="167">
        <v>0</v>
      </c>
      <c r="H19" s="166">
        <v>0</v>
      </c>
      <c r="I19" s="168">
        <v>0</v>
      </c>
      <c r="J19" s="168">
        <v>0</v>
      </c>
      <c r="K19" s="168">
        <v>0</v>
      </c>
      <c r="L19" s="165">
        <v>0</v>
      </c>
      <c r="M19" s="169">
        <v>0.1</v>
      </c>
      <c r="N19" s="168">
        <v>0</v>
      </c>
      <c r="O19" s="168">
        <v>0.1</v>
      </c>
      <c r="P19" s="168">
        <v>0</v>
      </c>
      <c r="Q19" s="167">
        <v>0</v>
      </c>
      <c r="R19" s="166">
        <v>0</v>
      </c>
      <c r="S19" s="168">
        <v>0</v>
      </c>
      <c r="T19" s="168">
        <v>0.1</v>
      </c>
      <c r="U19" s="168">
        <v>0</v>
      </c>
      <c r="V19" s="165">
        <v>0</v>
      </c>
      <c r="W19" s="487"/>
      <c r="X19" s="487"/>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487"/>
      <c r="AX19" s="487"/>
      <c r="AY19" s="487"/>
      <c r="AZ19" s="940"/>
      <c r="BA19" s="1124"/>
      <c r="BB19" s="643" t="s">
        <v>16</v>
      </c>
      <c r="BC19" s="91" t="s">
        <v>36</v>
      </c>
      <c r="BD19" s="87" t="s">
        <v>36</v>
      </c>
      <c r="BE19" s="87" t="s">
        <v>36</v>
      </c>
      <c r="BF19" s="87" t="s">
        <v>36</v>
      </c>
      <c r="BG19" s="82" t="s">
        <v>36</v>
      </c>
      <c r="BH19" s="91" t="s">
        <v>36</v>
      </c>
      <c r="BI19" s="87" t="s">
        <v>36</v>
      </c>
      <c r="BJ19" s="87" t="s">
        <v>36</v>
      </c>
      <c r="BK19" s="87" t="s">
        <v>36</v>
      </c>
      <c r="BL19" s="82" t="s">
        <v>36</v>
      </c>
      <c r="BM19" s="91" t="s">
        <v>36</v>
      </c>
      <c r="BN19" s="87" t="s">
        <v>36</v>
      </c>
      <c r="BO19" s="87" t="s">
        <v>36</v>
      </c>
      <c r="BP19" s="87" t="s">
        <v>36</v>
      </c>
      <c r="BQ19" s="82" t="s">
        <v>36</v>
      </c>
      <c r="BR19" s="91" t="s">
        <v>36</v>
      </c>
      <c r="BS19" s="87" t="s">
        <v>36</v>
      </c>
      <c r="BT19" s="87" t="s">
        <v>36</v>
      </c>
      <c r="BU19" s="87" t="s">
        <v>36</v>
      </c>
      <c r="BV19" s="77" t="s">
        <v>36</v>
      </c>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row>
    <row r="20" s="362" customFormat="true" ht="15" customHeight="true" x14ac:dyDescent="0.2">
      <c r="A20" s="1133"/>
      <c r="B20" s="428" t="s">
        <v>22</v>
      </c>
      <c r="C20" s="169">
        <v>0.9</v>
      </c>
      <c r="D20" s="168">
        <v>0.9</v>
      </c>
      <c r="E20" s="168">
        <v>0.7</v>
      </c>
      <c r="F20" s="168">
        <v>0.4</v>
      </c>
      <c r="G20" s="167">
        <v>0.4</v>
      </c>
      <c r="H20" s="166">
        <v>0.2</v>
      </c>
      <c r="I20" s="168">
        <v>0.2</v>
      </c>
      <c r="J20" s="168">
        <v>0.3</v>
      </c>
      <c r="K20" s="168">
        <v>0</v>
      </c>
      <c r="L20" s="165">
        <v>0</v>
      </c>
      <c r="M20" s="169">
        <v>1.3</v>
      </c>
      <c r="N20" s="168">
        <v>0.9</v>
      </c>
      <c r="O20" s="168">
        <v>1.3</v>
      </c>
      <c r="P20" s="168">
        <v>1.1000000000000001</v>
      </c>
      <c r="Q20" s="167">
        <v>0.9</v>
      </c>
      <c r="R20" s="166">
        <v>0</v>
      </c>
      <c r="S20" s="168">
        <v>0.5</v>
      </c>
      <c r="T20" s="168">
        <v>0.2</v>
      </c>
      <c r="U20" s="168">
        <v>0.6</v>
      </c>
      <c r="V20" s="165">
        <v>2.4</v>
      </c>
      <c r="W20" s="487"/>
      <c r="X20" s="487"/>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487"/>
      <c r="AX20" s="487"/>
      <c r="AY20" s="487"/>
      <c r="AZ20" s="940"/>
      <c r="BA20" s="1124"/>
      <c r="BB20" s="643" t="s">
        <v>22</v>
      </c>
      <c r="BC20" s="91" t="s">
        <v>36</v>
      </c>
      <c r="BD20" s="87" t="s">
        <v>36</v>
      </c>
      <c r="BE20" s="87" t="s">
        <v>36</v>
      </c>
      <c r="BF20" s="87" t="s">
        <v>36</v>
      </c>
      <c r="BG20" s="82" t="s">
        <v>36</v>
      </c>
      <c r="BH20" s="91" t="s">
        <v>36</v>
      </c>
      <c r="BI20" s="87" t="s">
        <v>36</v>
      </c>
      <c r="BJ20" s="87" t="s">
        <v>36</v>
      </c>
      <c r="BK20" s="87" t="s">
        <v>36</v>
      </c>
      <c r="BL20" s="82" t="s">
        <v>36</v>
      </c>
      <c r="BM20" s="91" t="s">
        <v>36</v>
      </c>
      <c r="BN20" s="87" t="s">
        <v>36</v>
      </c>
      <c r="BO20" s="87" t="s">
        <v>36</v>
      </c>
      <c r="BP20" s="87" t="s">
        <v>36</v>
      </c>
      <c r="BQ20" s="82" t="s">
        <v>36</v>
      </c>
      <c r="BR20" s="91" t="s">
        <v>36</v>
      </c>
      <c r="BS20" s="87" t="s">
        <v>36</v>
      </c>
      <c r="BT20" s="87" t="s">
        <v>36</v>
      </c>
      <c r="BU20" s="87" t="s">
        <v>36</v>
      </c>
      <c r="BV20" s="77" t="s">
        <v>36</v>
      </c>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row>
    <row r="21" s="362" customFormat="true" ht="15" customHeight="true" x14ac:dyDescent="0.2">
      <c r="A21" s="1133"/>
      <c r="B21" s="428" t="s">
        <v>17</v>
      </c>
      <c r="C21" s="169">
        <v>1.1000000000000001</v>
      </c>
      <c r="D21" s="168">
        <v>0.1</v>
      </c>
      <c r="E21" s="168">
        <v>0.1</v>
      </c>
      <c r="F21" s="168">
        <v>0</v>
      </c>
      <c r="G21" s="167">
        <v>0</v>
      </c>
      <c r="H21" s="166">
        <v>0.7</v>
      </c>
      <c r="I21" s="168">
        <v>0.1</v>
      </c>
      <c r="J21" s="168">
        <v>0</v>
      </c>
      <c r="K21" s="168">
        <v>0</v>
      </c>
      <c r="L21" s="165">
        <v>0</v>
      </c>
      <c r="M21" s="169">
        <v>0.9</v>
      </c>
      <c r="N21" s="168">
        <v>0.5</v>
      </c>
      <c r="O21" s="168">
        <v>0.1</v>
      </c>
      <c r="P21" s="168">
        <v>0.2</v>
      </c>
      <c r="Q21" s="167">
        <v>0</v>
      </c>
      <c r="R21" s="166">
        <v>0</v>
      </c>
      <c r="S21" s="168">
        <v>0.2</v>
      </c>
      <c r="T21" s="168">
        <v>0.2</v>
      </c>
      <c r="U21" s="168">
        <v>0.7</v>
      </c>
      <c r="V21" s="165">
        <v>0.1</v>
      </c>
      <c r="W21" s="487"/>
      <c r="X21" s="487"/>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87"/>
      <c r="AX21" s="487"/>
      <c r="AY21" s="487"/>
      <c r="AZ21" s="940"/>
      <c r="BA21" s="1124"/>
      <c r="BB21" s="643" t="s">
        <v>17</v>
      </c>
      <c r="BC21" s="91" t="s">
        <v>36</v>
      </c>
      <c r="BD21" s="87" t="s">
        <v>36</v>
      </c>
      <c r="BE21" s="87" t="s">
        <v>36</v>
      </c>
      <c r="BF21" s="87" t="s">
        <v>36</v>
      </c>
      <c r="BG21" s="82" t="s">
        <v>36</v>
      </c>
      <c r="BH21" s="91" t="s">
        <v>36</v>
      </c>
      <c r="BI21" s="87" t="s">
        <v>36</v>
      </c>
      <c r="BJ21" s="87" t="s">
        <v>36</v>
      </c>
      <c r="BK21" s="87" t="s">
        <v>36</v>
      </c>
      <c r="BL21" s="82" t="s">
        <v>36</v>
      </c>
      <c r="BM21" s="91" t="s">
        <v>36</v>
      </c>
      <c r="BN21" s="87" t="s">
        <v>36</v>
      </c>
      <c r="BO21" s="87" t="s">
        <v>36</v>
      </c>
      <c r="BP21" s="87" t="s">
        <v>36</v>
      </c>
      <c r="BQ21" s="82" t="s">
        <v>36</v>
      </c>
      <c r="BR21" s="91" t="s">
        <v>36</v>
      </c>
      <c r="BS21" s="87" t="s">
        <v>36</v>
      </c>
      <c r="BT21" s="87" t="s">
        <v>36</v>
      </c>
      <c r="BU21" s="87" t="s">
        <v>36</v>
      </c>
      <c r="BV21" s="77" t="s">
        <v>36</v>
      </c>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row>
    <row r="22" s="362" customFormat="true" ht="15" customHeight="true" x14ac:dyDescent="0.2">
      <c r="A22" s="1133" t="s">
        <v>55</v>
      </c>
      <c r="B22" s="428" t="s">
        <v>50</v>
      </c>
      <c r="C22" s="169">
        <v>0.1</v>
      </c>
      <c r="D22" s="168">
        <v>0</v>
      </c>
      <c r="E22" s="168">
        <v>0</v>
      </c>
      <c r="F22" s="168">
        <v>0</v>
      </c>
      <c r="G22" s="167">
        <v>0</v>
      </c>
      <c r="H22" s="166">
        <v>0</v>
      </c>
      <c r="I22" s="168">
        <v>0</v>
      </c>
      <c r="J22" s="168">
        <v>0</v>
      </c>
      <c r="K22" s="168">
        <v>0</v>
      </c>
      <c r="L22" s="165">
        <v>0</v>
      </c>
      <c r="M22" s="169">
        <v>0.1</v>
      </c>
      <c r="N22" s="168">
        <v>0</v>
      </c>
      <c r="O22" s="168">
        <v>0.1</v>
      </c>
      <c r="P22" s="168">
        <v>0</v>
      </c>
      <c r="Q22" s="167">
        <v>0</v>
      </c>
      <c r="R22" s="166">
        <v>0</v>
      </c>
      <c r="S22" s="168">
        <v>0</v>
      </c>
      <c r="T22" s="168">
        <v>0.1</v>
      </c>
      <c r="U22" s="168">
        <v>0</v>
      </c>
      <c r="V22" s="165">
        <v>0</v>
      </c>
      <c r="W22" s="487"/>
      <c r="X22" s="487"/>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c r="AW22" s="487"/>
      <c r="AX22" s="487"/>
      <c r="AY22" s="487"/>
      <c r="AZ22" s="940"/>
      <c r="BA22" s="1124" t="s">
        <v>55</v>
      </c>
      <c r="BB22" s="643" t="s">
        <v>50</v>
      </c>
      <c r="BC22" s="91" t="s">
        <v>36</v>
      </c>
      <c r="BD22" s="87" t="s">
        <v>36</v>
      </c>
      <c r="BE22" s="87" t="s">
        <v>36</v>
      </c>
      <c r="BF22" s="87" t="s">
        <v>36</v>
      </c>
      <c r="BG22" s="82" t="s">
        <v>36</v>
      </c>
      <c r="BH22" s="91" t="s">
        <v>36</v>
      </c>
      <c r="BI22" s="87" t="s">
        <v>36</v>
      </c>
      <c r="BJ22" s="87" t="s">
        <v>36</v>
      </c>
      <c r="BK22" s="87" t="s">
        <v>36</v>
      </c>
      <c r="BL22" s="82" t="s">
        <v>36</v>
      </c>
      <c r="BM22" s="91" t="s">
        <v>36</v>
      </c>
      <c r="BN22" s="87" t="s">
        <v>36</v>
      </c>
      <c r="BO22" s="87" t="s">
        <v>36</v>
      </c>
      <c r="BP22" s="87" t="s">
        <v>36</v>
      </c>
      <c r="BQ22" s="82" t="s">
        <v>36</v>
      </c>
      <c r="BR22" s="91" t="s">
        <v>36</v>
      </c>
      <c r="BS22" s="87" t="s">
        <v>36</v>
      </c>
      <c r="BT22" s="87" t="s">
        <v>36</v>
      </c>
      <c r="BU22" s="87" t="s">
        <v>36</v>
      </c>
      <c r="BV22" s="77" t="s">
        <v>36</v>
      </c>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row>
    <row r="23" s="362" customFormat="true" ht="15" customHeight="true" x14ac:dyDescent="0.2">
      <c r="A23" s="1134"/>
      <c r="B23" s="429" t="s">
        <v>49</v>
      </c>
      <c r="C23" s="162">
        <v>99.9</v>
      </c>
      <c r="D23" s="161">
        <v>100</v>
      </c>
      <c r="E23" s="161">
        <v>100</v>
      </c>
      <c r="F23" s="161">
        <v>100</v>
      </c>
      <c r="G23" s="160">
        <v>100</v>
      </c>
      <c r="H23" s="159">
        <v>100</v>
      </c>
      <c r="I23" s="161">
        <v>100</v>
      </c>
      <c r="J23" s="161">
        <v>100</v>
      </c>
      <c r="K23" s="161">
        <v>100</v>
      </c>
      <c r="L23" s="158">
        <v>100</v>
      </c>
      <c r="M23" s="162">
        <v>99.9</v>
      </c>
      <c r="N23" s="161">
        <v>100</v>
      </c>
      <c r="O23" s="161">
        <v>99.9</v>
      </c>
      <c r="P23" s="161">
        <v>100</v>
      </c>
      <c r="Q23" s="160">
        <v>100</v>
      </c>
      <c r="R23" s="159">
        <v>100</v>
      </c>
      <c r="S23" s="161">
        <v>100</v>
      </c>
      <c r="T23" s="161">
        <v>99.9</v>
      </c>
      <c r="U23" s="161">
        <v>100</v>
      </c>
      <c r="V23" s="158">
        <v>100</v>
      </c>
      <c r="W23" s="487"/>
      <c r="X23" s="487"/>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c r="AW23" s="487"/>
      <c r="AX23" s="487"/>
      <c r="AY23" s="487"/>
      <c r="AZ23" s="940"/>
      <c r="BA23" s="1127"/>
      <c r="BB23" s="644" t="s">
        <v>49</v>
      </c>
      <c r="BC23" s="90" t="s">
        <v>36</v>
      </c>
      <c r="BD23" s="86" t="s">
        <v>36</v>
      </c>
      <c r="BE23" s="86" t="s">
        <v>36</v>
      </c>
      <c r="BF23" s="86" t="s">
        <v>36</v>
      </c>
      <c r="BG23" s="81" t="s">
        <v>36</v>
      </c>
      <c r="BH23" s="90" t="s">
        <v>36</v>
      </c>
      <c r="BI23" s="86" t="s">
        <v>36</v>
      </c>
      <c r="BJ23" s="86" t="s">
        <v>36</v>
      </c>
      <c r="BK23" s="86" t="s">
        <v>36</v>
      </c>
      <c r="BL23" s="81" t="s">
        <v>36</v>
      </c>
      <c r="BM23" s="90" t="s">
        <v>36</v>
      </c>
      <c r="BN23" s="86" t="s">
        <v>36</v>
      </c>
      <c r="BO23" s="86" t="s">
        <v>36</v>
      </c>
      <c r="BP23" s="86" t="s">
        <v>36</v>
      </c>
      <c r="BQ23" s="81" t="s">
        <v>36</v>
      </c>
      <c r="BR23" s="90" t="s">
        <v>36</v>
      </c>
      <c r="BS23" s="86" t="s">
        <v>36</v>
      </c>
      <c r="BT23" s="86" t="s">
        <v>36</v>
      </c>
      <c r="BU23" s="86" t="s">
        <v>36</v>
      </c>
      <c r="BV23" s="76" t="s">
        <v>36</v>
      </c>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row>
    <row r="24" s="358" customFormat="true" ht="15" hidden="true" customHeight="true" x14ac:dyDescent="0.2">
      <c r="A24" s="1135" t="s">
        <v>48</v>
      </c>
      <c r="B24" s="426" t="s">
        <v>60</v>
      </c>
      <c r="C24" s="432"/>
      <c r="D24" s="433"/>
      <c r="E24" s="433"/>
      <c r="F24" s="433"/>
      <c r="G24" s="434"/>
      <c r="H24" s="435"/>
      <c r="I24" s="433"/>
      <c r="J24" s="433"/>
      <c r="K24" s="433"/>
      <c r="L24" s="436"/>
      <c r="M24" s="432"/>
      <c r="N24" s="433"/>
      <c r="O24" s="433"/>
      <c r="P24" s="433"/>
      <c r="Q24" s="434"/>
      <c r="R24" s="435"/>
      <c r="S24" s="433"/>
      <c r="T24" s="433"/>
      <c r="U24" s="433"/>
      <c r="V24" s="436"/>
      <c r="W24" s="885"/>
      <c r="X24" s="885"/>
      <c r="Y24" s="885"/>
      <c r="Z24" s="885"/>
      <c r="AA24" s="885"/>
      <c r="AB24" s="885"/>
      <c r="AC24" s="885"/>
      <c r="AD24" s="885"/>
      <c r="AE24" s="885"/>
      <c r="AF24" s="885"/>
      <c r="AG24" s="885"/>
      <c r="AH24" s="885"/>
      <c r="AI24" s="885"/>
      <c r="AJ24" s="885"/>
      <c r="AK24" s="885"/>
      <c r="AL24" s="885"/>
      <c r="AM24" s="885"/>
      <c r="AN24" s="885"/>
      <c r="AO24" s="885"/>
      <c r="AP24" s="885"/>
      <c r="AQ24" s="885"/>
      <c r="AR24" s="885"/>
      <c r="AS24" s="885"/>
      <c r="AT24" s="885"/>
      <c r="AU24" s="885"/>
      <c r="AV24" s="885"/>
      <c r="AW24" s="885"/>
      <c r="AX24" s="885"/>
      <c r="AY24" s="885"/>
      <c r="AZ24" s="395"/>
      <c r="BB24" s="360"/>
      <c r="BW24" s="395"/>
      <c r="BX24" s="395"/>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row>
    <row r="25" s="358" customFormat="true" ht="15" hidden="true" customHeight="true" x14ac:dyDescent="0.2">
      <c r="A25" s="1136"/>
      <c r="B25" s="423" t="s">
        <v>59</v>
      </c>
      <c r="C25" s="437"/>
      <c r="D25" s="438"/>
      <c r="E25" s="438"/>
      <c r="F25" s="438"/>
      <c r="G25" s="439"/>
      <c r="H25" s="440"/>
      <c r="I25" s="438"/>
      <c r="J25" s="438"/>
      <c r="K25" s="438"/>
      <c r="L25" s="441"/>
      <c r="M25" s="437"/>
      <c r="N25" s="438"/>
      <c r="O25" s="438"/>
      <c r="P25" s="438"/>
      <c r="Q25" s="439"/>
      <c r="R25" s="440"/>
      <c r="S25" s="438"/>
      <c r="T25" s="438"/>
      <c r="U25" s="438"/>
      <c r="V25" s="441"/>
      <c r="W25" s="885"/>
      <c r="X25" s="885"/>
      <c r="Y25" s="885"/>
      <c r="Z25" s="885"/>
      <c r="AA25" s="885"/>
      <c r="AB25" s="885"/>
      <c r="AC25" s="885"/>
      <c r="AD25" s="885"/>
      <c r="AE25" s="885"/>
      <c r="AF25" s="885"/>
      <c r="AG25" s="885"/>
      <c r="AH25" s="885"/>
      <c r="AI25" s="885"/>
      <c r="AJ25" s="885"/>
      <c r="AK25" s="885"/>
      <c r="AL25" s="885"/>
      <c r="AM25" s="885"/>
      <c r="AN25" s="885"/>
      <c r="AO25" s="885"/>
      <c r="AP25" s="885"/>
      <c r="AQ25" s="885"/>
      <c r="AR25" s="885"/>
      <c r="AS25" s="885"/>
      <c r="AT25" s="885"/>
      <c r="AU25" s="885"/>
      <c r="AV25" s="885"/>
      <c r="AW25" s="885"/>
      <c r="AX25" s="885"/>
      <c r="AY25" s="885"/>
      <c r="AZ25" s="395"/>
      <c r="BB25" s="360"/>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row>
    <row r="26" s="358" customFormat="true" ht="15" hidden="true" customHeight="true" x14ac:dyDescent="0.2">
      <c r="A26" s="1137"/>
      <c r="B26" s="424" t="s">
        <v>47</v>
      </c>
      <c r="C26" s="442"/>
      <c r="D26" s="443"/>
      <c r="E26" s="443"/>
      <c r="F26" s="443"/>
      <c r="G26" s="444"/>
      <c r="H26" s="445"/>
      <c r="I26" s="443"/>
      <c r="J26" s="443"/>
      <c r="K26" s="443"/>
      <c r="L26" s="446"/>
      <c r="M26" s="442"/>
      <c r="N26" s="443"/>
      <c r="O26" s="443"/>
      <c r="P26" s="443"/>
      <c r="Q26" s="444"/>
      <c r="R26" s="50"/>
      <c r="S26" s="49"/>
      <c r="T26" s="49"/>
      <c r="U26" s="49"/>
      <c r="V26" s="41"/>
      <c r="W26" s="885"/>
      <c r="X26" s="885"/>
      <c r="Y26" s="885"/>
      <c r="Z26" s="885"/>
      <c r="AA26" s="885"/>
      <c r="AB26" s="885"/>
      <c r="AC26" s="885"/>
      <c r="AD26" s="885"/>
      <c r="AE26" s="885"/>
      <c r="AF26" s="885"/>
      <c r="AG26" s="885"/>
      <c r="AH26" s="885"/>
      <c r="AI26" s="885"/>
      <c r="AJ26" s="885"/>
      <c r="AK26" s="885"/>
      <c r="AL26" s="885"/>
      <c r="AM26" s="885"/>
      <c r="AN26" s="885"/>
      <c r="AO26" s="885"/>
      <c r="AP26" s="885"/>
      <c r="AQ26" s="885"/>
      <c r="AR26" s="885"/>
      <c r="AS26" s="885"/>
      <c r="AT26" s="885"/>
      <c r="AU26" s="885"/>
      <c r="AV26" s="885"/>
      <c r="AW26" s="885"/>
      <c r="AX26" s="885"/>
      <c r="AY26" s="885"/>
      <c r="AZ26" s="395"/>
      <c r="BB26" s="360"/>
      <c r="BW26" s="395"/>
      <c r="BX26" s="395"/>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row>
    <row r="27" s="362" customFormat="true" ht="15" customHeight="true" x14ac:dyDescent="0.2">
      <c r="A27" s="357"/>
      <c r="B27" s="425"/>
      <c r="C27" s="1142" t="s">
        <v>116</v>
      </c>
      <c r="D27" s="1143"/>
      <c r="E27" s="1143"/>
      <c r="F27" s="1143"/>
      <c r="G27" s="1144"/>
      <c r="H27" s="1141" t="s">
        <v>39</v>
      </c>
      <c r="I27" s="1129"/>
      <c r="J27" s="1129"/>
      <c r="K27" s="1129"/>
      <c r="L27" s="1131"/>
      <c r="M27" s="1128" t="s">
        <v>38</v>
      </c>
      <c r="N27" s="1129"/>
      <c r="O27" s="1129"/>
      <c r="P27" s="1129"/>
      <c r="Q27" s="1131"/>
      <c r="R27" s="27" t="s">
        <v>142</v>
      </c>
      <c r="S27" s="476"/>
      <c r="T27" s="476"/>
      <c r="U27" s="476"/>
      <c r="V27" s="476"/>
      <c r="W27" s="487"/>
      <c r="X27" s="487"/>
      <c r="Y27" s="487"/>
      <c r="Z27" s="487"/>
      <c r="AA27" s="487"/>
      <c r="AB27" s="487"/>
      <c r="AC27" s="487"/>
      <c r="AD27" s="487"/>
      <c r="AE27" s="487"/>
      <c r="AF27" s="487"/>
      <c r="AG27" s="487"/>
      <c r="AH27" s="487"/>
      <c r="AI27" s="487"/>
      <c r="AJ27" s="487"/>
      <c r="AK27" s="487"/>
      <c r="AL27" s="487"/>
      <c r="AM27" s="487"/>
      <c r="AN27" s="487"/>
      <c r="AO27" s="487"/>
      <c r="AP27" s="487"/>
      <c r="AQ27" s="487"/>
      <c r="AR27" s="487"/>
      <c r="AS27" s="487"/>
      <c r="AT27" s="487"/>
      <c r="AU27" s="487"/>
      <c r="AV27" s="487"/>
      <c r="AW27" s="487"/>
      <c r="AX27" s="487"/>
      <c r="AY27" s="487"/>
      <c r="AZ27" s="940"/>
      <c r="BA27" s="396" t="s">
        <v>132</v>
      </c>
      <c r="BB27" s="342" t="s">
        <v>97</v>
      </c>
      <c r="BC27" s="1119" t="s">
        <v>116</v>
      </c>
      <c r="BD27" s="1120"/>
      <c r="BE27" s="1120"/>
      <c r="BF27" s="1120"/>
      <c r="BG27" s="1122"/>
      <c r="BH27" s="1119" t="s">
        <v>39</v>
      </c>
      <c r="BI27" s="1120"/>
      <c r="BJ27" s="1120"/>
      <c r="BK27" s="1120"/>
      <c r="BL27" s="1122"/>
      <c r="BM27" s="1119" t="s">
        <v>38</v>
      </c>
      <c r="BN27" s="1120"/>
      <c r="BO27" s="1120"/>
      <c r="BP27" s="1120"/>
      <c r="BQ27" s="1121"/>
      <c r="BR27" s="51" t="s">
        <v>142</v>
      </c>
      <c r="BS27" s="476"/>
      <c r="BT27" s="476"/>
      <c r="BU27" s="476"/>
      <c r="BV27" s="476"/>
      <c r="BW27" s="31"/>
      <c r="BX27" s="31"/>
      <c r="BY27" s="31"/>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c r="CZ27" s="394"/>
    </row>
    <row r="28" s="362" customFormat="true" ht="12.75" x14ac:dyDescent="0.2">
      <c r="A28" s="382" t="s">
        <v>70</v>
      </c>
      <c r="B28" s="425"/>
      <c r="C28" s="467" t="s">
        <v>0</v>
      </c>
      <c r="D28" s="650" t="s">
        <v>1</v>
      </c>
      <c r="E28" s="650" t="s">
        <v>2</v>
      </c>
      <c r="F28" s="650" t="s">
        <v>3</v>
      </c>
      <c r="G28" s="651" t="s">
        <v>4</v>
      </c>
      <c r="H28" s="430" t="s">
        <v>0</v>
      </c>
      <c r="I28" s="653" t="s">
        <v>1</v>
      </c>
      <c r="J28" s="653" t="s">
        <v>2</v>
      </c>
      <c r="K28" s="653" t="s">
        <v>3</v>
      </c>
      <c r="L28" s="654" t="s">
        <v>4</v>
      </c>
      <c r="M28" s="431" t="s">
        <v>0</v>
      </c>
      <c r="N28" s="653" t="s">
        <v>1</v>
      </c>
      <c r="O28" s="653" t="s">
        <v>2</v>
      </c>
      <c r="P28" s="653" t="s">
        <v>3</v>
      </c>
      <c r="Q28" s="648" t="s">
        <v>4</v>
      </c>
      <c r="R28" s="430" t="s">
        <v>372</v>
      </c>
      <c r="S28" s="653" t="s">
        <v>159</v>
      </c>
      <c r="T28" s="653" t="s">
        <v>161</v>
      </c>
      <c r="U28" s="653" t="s">
        <v>162</v>
      </c>
      <c r="V28" s="654" t="s">
        <v>163</v>
      </c>
      <c r="W28" s="487"/>
      <c r="X28" s="487"/>
      <c r="Y28" s="487"/>
      <c r="Z28" s="487"/>
      <c r="AA28" s="487"/>
      <c r="AB28" s="487"/>
      <c r="AC28" s="487"/>
      <c r="AD28" s="487"/>
      <c r="AE28" s="487"/>
      <c r="AF28" s="487"/>
      <c r="AG28" s="487"/>
      <c r="AH28" s="487"/>
      <c r="AI28" s="487"/>
      <c r="AJ28" s="487"/>
      <c r="AK28" s="487"/>
      <c r="AL28" s="487"/>
      <c r="AM28" s="487"/>
      <c r="AN28" s="487"/>
      <c r="AO28" s="487"/>
      <c r="AP28" s="487"/>
      <c r="AQ28" s="487"/>
      <c r="AR28" s="487"/>
      <c r="AS28" s="487"/>
      <c r="AT28" s="487"/>
      <c r="AU28" s="487"/>
      <c r="AV28" s="487"/>
      <c r="AW28" s="487"/>
      <c r="AX28" s="487"/>
      <c r="AY28" s="487"/>
      <c r="AZ28" s="940"/>
      <c r="BA28" s="382" t="s">
        <v>121</v>
      </c>
      <c r="BB28" s="381"/>
      <c r="BC28" s="505" t="s">
        <v>0</v>
      </c>
      <c r="BD28" s="620" t="s">
        <v>1</v>
      </c>
      <c r="BE28" s="620" t="s">
        <v>2</v>
      </c>
      <c r="BF28" s="620" t="s">
        <v>3</v>
      </c>
      <c r="BG28" s="506" t="s">
        <v>4</v>
      </c>
      <c r="BH28" s="505" t="s">
        <v>0</v>
      </c>
      <c r="BI28" s="620" t="s">
        <v>1</v>
      </c>
      <c r="BJ28" s="620" t="s">
        <v>2</v>
      </c>
      <c r="BK28" s="620" t="s">
        <v>3</v>
      </c>
      <c r="BL28" s="506" t="s">
        <v>4</v>
      </c>
      <c r="BM28" s="505" t="s">
        <v>0</v>
      </c>
      <c r="BN28" s="620" t="s">
        <v>1</v>
      </c>
      <c r="BO28" s="620" t="s">
        <v>2</v>
      </c>
      <c r="BP28" s="620" t="s">
        <v>3</v>
      </c>
      <c r="BQ28" s="506" t="s">
        <v>4</v>
      </c>
      <c r="BR28" s="505" t="s">
        <v>372</v>
      </c>
      <c r="BS28" s="620" t="s">
        <v>159</v>
      </c>
      <c r="BT28" s="620" t="s">
        <v>161</v>
      </c>
      <c r="BU28" s="620" t="s">
        <v>162</v>
      </c>
      <c r="BV28" s="621" t="s">
        <v>163</v>
      </c>
      <c r="BW28" s="943"/>
      <c r="BX28" s="943"/>
      <c r="BY28" s="943"/>
      <c r="BZ28" s="943"/>
      <c r="CA28" s="943"/>
      <c r="CB28" s="943"/>
      <c r="CC28" s="943"/>
      <c r="CD28" s="943"/>
      <c r="CE28" s="943"/>
      <c r="CF28" s="943"/>
      <c r="CG28" s="943"/>
      <c r="CH28" s="943"/>
      <c r="CI28" s="943"/>
      <c r="CJ28" s="943"/>
      <c r="CK28" s="943"/>
      <c r="CL28" s="943"/>
      <c r="CM28" s="943"/>
      <c r="CN28" s="943"/>
      <c r="CO28" s="943"/>
      <c r="CP28" s="943"/>
      <c r="CQ28" s="943"/>
      <c r="CR28" s="943"/>
      <c r="CS28" s="943"/>
      <c r="CT28" s="943"/>
      <c r="CU28" s="943"/>
      <c r="CV28" s="943"/>
      <c r="CW28" s="943"/>
      <c r="CX28" s="943"/>
      <c r="CY28" s="943"/>
      <c r="CZ28" s="943"/>
    </row>
    <row r="29" s="362" customFormat="true" ht="15" customHeight="true" x14ac:dyDescent="0.2">
      <c r="A29" s="1132" t="s">
        <v>58</v>
      </c>
      <c r="B29" s="427" t="s">
        <v>50</v>
      </c>
      <c r="C29" s="174">
        <v>55.3</v>
      </c>
      <c r="D29" s="173">
        <v>67.400000000000006</v>
      </c>
      <c r="E29" s="173">
        <v>77.2</v>
      </c>
      <c r="F29" s="173">
        <v>83.9</v>
      </c>
      <c r="G29" s="172">
        <v>90.2</v>
      </c>
      <c r="H29" s="171">
        <v>73.2</v>
      </c>
      <c r="I29" s="173">
        <v>87.7</v>
      </c>
      <c r="J29" s="173">
        <v>89.9</v>
      </c>
      <c r="K29" s="173">
        <v>95.5</v>
      </c>
      <c r="L29" s="170">
        <v>97</v>
      </c>
      <c r="M29" s="174">
        <v>48.3</v>
      </c>
      <c r="N29" s="173">
        <v>57</v>
      </c>
      <c r="O29" s="173">
        <v>66.400000000000006</v>
      </c>
      <c r="P29" s="173">
        <v>68.7</v>
      </c>
      <c r="Q29" s="172">
        <v>73.599999999999994</v>
      </c>
      <c r="R29" s="171">
        <v>99.8</v>
      </c>
      <c r="S29" s="173">
        <v>78.400000000000006</v>
      </c>
      <c r="T29" s="173">
        <v>79.099999999999994</v>
      </c>
      <c r="U29" s="173">
        <v>58.4</v>
      </c>
      <c r="V29" s="170">
        <v>68.5</v>
      </c>
      <c r="W29" s="487"/>
      <c r="X29" s="487"/>
      <c r="Y29" s="487"/>
      <c r="Z29" s="487"/>
      <c r="AA29" s="487"/>
      <c r="AB29" s="487"/>
      <c r="AC29" s="487"/>
      <c r="AD29" s="487"/>
      <c r="AE29" s="487"/>
      <c r="AF29" s="487"/>
      <c r="AG29" s="487"/>
      <c r="AH29" s="487"/>
      <c r="AI29" s="487"/>
      <c r="AJ29" s="487"/>
      <c r="AK29" s="487"/>
      <c r="AL29" s="487"/>
      <c r="AM29" s="487"/>
      <c r="AN29" s="487"/>
      <c r="AO29" s="487"/>
      <c r="AP29" s="487"/>
      <c r="AQ29" s="487"/>
      <c r="AR29" s="487"/>
      <c r="AS29" s="487"/>
      <c r="AT29" s="487"/>
      <c r="AU29" s="487"/>
      <c r="AV29" s="487"/>
      <c r="AW29" s="487"/>
      <c r="AX29" s="487"/>
      <c r="AY29" s="487"/>
      <c r="AZ29" s="940"/>
      <c r="BA29" s="1123" t="s">
        <v>58</v>
      </c>
      <c r="BB29" s="645" t="s">
        <v>50</v>
      </c>
      <c r="BC29" s="92" t="s">
        <v>36</v>
      </c>
      <c r="BD29" s="88" t="s">
        <v>36</v>
      </c>
      <c r="BE29" s="88" t="s">
        <v>36</v>
      </c>
      <c r="BF29" s="88" t="s">
        <v>36</v>
      </c>
      <c r="BG29" s="83" t="s">
        <v>36</v>
      </c>
      <c r="BH29" s="92" t="s">
        <v>36</v>
      </c>
      <c r="BI29" s="88" t="s">
        <v>36</v>
      </c>
      <c r="BJ29" s="88" t="s">
        <v>36</v>
      </c>
      <c r="BK29" s="88" t="s">
        <v>36</v>
      </c>
      <c r="BL29" s="83" t="s">
        <v>36</v>
      </c>
      <c r="BM29" s="92" t="s">
        <v>36</v>
      </c>
      <c r="BN29" s="88" t="s">
        <v>36</v>
      </c>
      <c r="BO29" s="88" t="s">
        <v>36</v>
      </c>
      <c r="BP29" s="88" t="s">
        <v>36</v>
      </c>
      <c r="BQ29" s="83" t="s">
        <v>36</v>
      </c>
      <c r="BR29" s="92" t="s">
        <v>36</v>
      </c>
      <c r="BS29" s="88" t="s">
        <v>36</v>
      </c>
      <c r="BT29" s="88" t="s">
        <v>36</v>
      </c>
      <c r="BU29" s="88" t="s">
        <v>36</v>
      </c>
      <c r="BV29" s="78" t="s">
        <v>36</v>
      </c>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row>
    <row r="30" s="362" customFormat="true" ht="15" customHeight="true" x14ac:dyDescent="0.2">
      <c r="A30" s="1133"/>
      <c r="B30" s="428" t="s">
        <v>49</v>
      </c>
      <c r="C30" s="169">
        <v>44.7</v>
      </c>
      <c r="D30" s="168">
        <v>32.6</v>
      </c>
      <c r="E30" s="168">
        <v>22.8</v>
      </c>
      <c r="F30" s="168">
        <v>16.100000000000001</v>
      </c>
      <c r="G30" s="167">
        <v>9.8000000000000007</v>
      </c>
      <c r="H30" s="166">
        <v>26.8</v>
      </c>
      <c r="I30" s="168">
        <v>12.3</v>
      </c>
      <c r="J30" s="168">
        <v>10.1</v>
      </c>
      <c r="K30" s="168">
        <v>4.5</v>
      </c>
      <c r="L30" s="165">
        <v>3</v>
      </c>
      <c r="M30" s="169">
        <v>51.7</v>
      </c>
      <c r="N30" s="168">
        <v>43</v>
      </c>
      <c r="O30" s="168">
        <v>33.6</v>
      </c>
      <c r="P30" s="168">
        <v>31.3</v>
      </c>
      <c r="Q30" s="167">
        <v>26.4</v>
      </c>
      <c r="R30" s="166">
        <v>0.2</v>
      </c>
      <c r="S30" s="168">
        <v>21.6</v>
      </c>
      <c r="T30" s="168">
        <v>20.9</v>
      </c>
      <c r="U30" s="168">
        <v>41.6</v>
      </c>
      <c r="V30" s="165">
        <v>31.5</v>
      </c>
      <c r="W30" s="487"/>
      <c r="X30" s="487"/>
      <c r="Y30" s="487"/>
      <c r="Z30" s="487"/>
      <c r="AA30" s="487"/>
      <c r="AB30" s="487"/>
      <c r="AC30" s="487"/>
      <c r="AD30" s="487"/>
      <c r="AE30" s="487"/>
      <c r="AF30" s="487"/>
      <c r="AG30" s="487"/>
      <c r="AH30" s="487"/>
      <c r="AI30" s="487"/>
      <c r="AJ30" s="487"/>
      <c r="AK30" s="487"/>
      <c r="AL30" s="487"/>
      <c r="AM30" s="487"/>
      <c r="AN30" s="487"/>
      <c r="AO30" s="487"/>
      <c r="AP30" s="487"/>
      <c r="AQ30" s="487"/>
      <c r="AR30" s="487"/>
      <c r="AS30" s="487"/>
      <c r="AT30" s="487"/>
      <c r="AU30" s="487"/>
      <c r="AV30" s="487"/>
      <c r="AW30" s="487"/>
      <c r="AX30" s="487"/>
      <c r="AY30" s="487"/>
      <c r="AZ30" s="940"/>
      <c r="BA30" s="1124"/>
      <c r="BB30" s="643" t="s">
        <v>49</v>
      </c>
      <c r="BC30" s="91" t="s">
        <v>36</v>
      </c>
      <c r="BD30" s="87" t="s">
        <v>36</v>
      </c>
      <c r="BE30" s="87" t="s">
        <v>36</v>
      </c>
      <c r="BF30" s="87" t="s">
        <v>36</v>
      </c>
      <c r="BG30" s="82" t="s">
        <v>36</v>
      </c>
      <c r="BH30" s="91" t="s">
        <v>36</v>
      </c>
      <c r="BI30" s="87" t="s">
        <v>36</v>
      </c>
      <c r="BJ30" s="87" t="s">
        <v>36</v>
      </c>
      <c r="BK30" s="87" t="s">
        <v>36</v>
      </c>
      <c r="BL30" s="82" t="s">
        <v>36</v>
      </c>
      <c r="BM30" s="91" t="s">
        <v>36</v>
      </c>
      <c r="BN30" s="87" t="s">
        <v>36</v>
      </c>
      <c r="BO30" s="87" t="s">
        <v>36</v>
      </c>
      <c r="BP30" s="87" t="s">
        <v>36</v>
      </c>
      <c r="BQ30" s="82" t="s">
        <v>36</v>
      </c>
      <c r="BR30" s="91" t="s">
        <v>36</v>
      </c>
      <c r="BS30" s="87" t="s">
        <v>36</v>
      </c>
      <c r="BT30" s="87" t="s">
        <v>36</v>
      </c>
      <c r="BU30" s="87" t="s">
        <v>36</v>
      </c>
      <c r="BV30" s="77" t="s">
        <v>36</v>
      </c>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row>
    <row r="31" s="357" customFormat="true" ht="15" customHeight="true" x14ac:dyDescent="0.2">
      <c r="A31" s="1133" t="s">
        <v>105</v>
      </c>
      <c r="B31" s="428" t="s">
        <v>50</v>
      </c>
      <c r="C31" s="169">
        <v>54.6</v>
      </c>
      <c r="D31" s="168">
        <v>66.8</v>
      </c>
      <c r="E31" s="168">
        <v>76.7</v>
      </c>
      <c r="F31" s="168">
        <v>83.8</v>
      </c>
      <c r="G31" s="167">
        <v>90.2</v>
      </c>
      <c r="H31" s="166">
        <v>72</v>
      </c>
      <c r="I31" s="168">
        <v>86.9</v>
      </c>
      <c r="J31" s="168">
        <v>89.8</v>
      </c>
      <c r="K31" s="168">
        <v>95.5</v>
      </c>
      <c r="L31" s="165">
        <v>97</v>
      </c>
      <c r="M31" s="169">
        <v>47.7</v>
      </c>
      <c r="N31" s="168">
        <v>56.8</v>
      </c>
      <c r="O31" s="168">
        <v>65.900000000000006</v>
      </c>
      <c r="P31" s="168">
        <v>68.5</v>
      </c>
      <c r="Q31" s="167">
        <v>73.5</v>
      </c>
      <c r="R31" s="166">
        <v>99.5</v>
      </c>
      <c r="S31" s="168">
        <v>78</v>
      </c>
      <c r="T31" s="168">
        <v>78.7</v>
      </c>
      <c r="U31" s="168">
        <v>58</v>
      </c>
      <c r="V31" s="165">
        <v>67.8</v>
      </c>
      <c r="W31" s="487"/>
      <c r="X31" s="487"/>
      <c r="Y31" s="487"/>
      <c r="Z31" s="487"/>
      <c r="AA31" s="487"/>
      <c r="AB31" s="487"/>
      <c r="AC31" s="487"/>
      <c r="AD31" s="487"/>
      <c r="AE31" s="487"/>
      <c r="AF31" s="487"/>
      <c r="AG31" s="487"/>
      <c r="AH31" s="487"/>
      <c r="AI31" s="487"/>
      <c r="AJ31" s="487"/>
      <c r="AK31" s="487"/>
      <c r="AL31" s="487"/>
      <c r="AM31" s="487"/>
      <c r="AN31" s="487"/>
      <c r="AO31" s="487"/>
      <c r="AP31" s="487"/>
      <c r="AQ31" s="487"/>
      <c r="AR31" s="487"/>
      <c r="AS31" s="487"/>
      <c r="AT31" s="487"/>
      <c r="AU31" s="487"/>
      <c r="AV31" s="487"/>
      <c r="AW31" s="487"/>
      <c r="AX31" s="487"/>
      <c r="AY31" s="487"/>
      <c r="AZ31" s="940"/>
      <c r="BA31" s="1124" t="s">
        <v>105</v>
      </c>
      <c r="BB31" s="643" t="s">
        <v>50</v>
      </c>
      <c r="BC31" s="91" t="s">
        <v>36</v>
      </c>
      <c r="BD31" s="87" t="s">
        <v>36</v>
      </c>
      <c r="BE31" s="87" t="s">
        <v>36</v>
      </c>
      <c r="BF31" s="87" t="s">
        <v>36</v>
      </c>
      <c r="BG31" s="82" t="s">
        <v>36</v>
      </c>
      <c r="BH31" s="91" t="s">
        <v>36</v>
      </c>
      <c r="BI31" s="87" t="s">
        <v>36</v>
      </c>
      <c r="BJ31" s="87" t="s">
        <v>36</v>
      </c>
      <c r="BK31" s="87" t="s">
        <v>36</v>
      </c>
      <c r="BL31" s="82" t="s">
        <v>36</v>
      </c>
      <c r="BM31" s="91" t="s">
        <v>36</v>
      </c>
      <c r="BN31" s="87" t="s">
        <v>36</v>
      </c>
      <c r="BO31" s="87" t="s">
        <v>36</v>
      </c>
      <c r="BP31" s="87" t="s">
        <v>36</v>
      </c>
      <c r="BQ31" s="82" t="s">
        <v>36</v>
      </c>
      <c r="BR31" s="91" t="s">
        <v>36</v>
      </c>
      <c r="BS31" s="87" t="s">
        <v>36</v>
      </c>
      <c r="BT31" s="87" t="s">
        <v>36</v>
      </c>
      <c r="BU31" s="87" t="s">
        <v>36</v>
      </c>
      <c r="BV31" s="77" t="s">
        <v>36</v>
      </c>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row>
    <row r="32" s="357" customFormat="true" ht="15" customHeight="true" x14ac:dyDescent="0.2">
      <c r="A32" s="1133"/>
      <c r="B32" s="428" t="s">
        <v>49</v>
      </c>
      <c r="C32" s="169">
        <v>45.4</v>
      </c>
      <c r="D32" s="168">
        <v>33.200000000000003</v>
      </c>
      <c r="E32" s="168">
        <v>23.3</v>
      </c>
      <c r="F32" s="168">
        <v>16.2</v>
      </c>
      <c r="G32" s="167">
        <v>9.8000000000000007</v>
      </c>
      <c r="H32" s="166">
        <v>28</v>
      </c>
      <c r="I32" s="168">
        <v>13.1</v>
      </c>
      <c r="J32" s="168">
        <v>10.199999999999999</v>
      </c>
      <c r="K32" s="168">
        <v>4.5</v>
      </c>
      <c r="L32" s="165">
        <v>3</v>
      </c>
      <c r="M32" s="169">
        <v>52.3</v>
      </c>
      <c r="N32" s="168">
        <v>43.2</v>
      </c>
      <c r="O32" s="168">
        <v>34.1</v>
      </c>
      <c r="P32" s="168">
        <v>31.5</v>
      </c>
      <c r="Q32" s="167">
        <v>26.5</v>
      </c>
      <c r="R32" s="166">
        <v>0.5</v>
      </c>
      <c r="S32" s="168">
        <v>22</v>
      </c>
      <c r="T32" s="168">
        <v>21.3</v>
      </c>
      <c r="U32" s="168">
        <v>42</v>
      </c>
      <c r="V32" s="165">
        <v>32.200000000000003</v>
      </c>
      <c r="W32" s="487"/>
      <c r="X32" s="487"/>
      <c r="Y32" s="487"/>
      <c r="Z32" s="487"/>
      <c r="AA32" s="487"/>
      <c r="AB32" s="487"/>
      <c r="AC32" s="487"/>
      <c r="AD32" s="487"/>
      <c r="AE32" s="487"/>
      <c r="AF32" s="487"/>
      <c r="AG32" s="487"/>
      <c r="AH32" s="487"/>
      <c r="AI32" s="487"/>
      <c r="AJ32" s="487"/>
      <c r="AK32" s="487"/>
      <c r="AL32" s="487"/>
      <c r="AM32" s="487"/>
      <c r="AN32" s="487"/>
      <c r="AO32" s="487"/>
      <c r="AP32" s="487"/>
      <c r="AQ32" s="487"/>
      <c r="AR32" s="487"/>
      <c r="AS32" s="487"/>
      <c r="AT32" s="487"/>
      <c r="AU32" s="487"/>
      <c r="AV32" s="487"/>
      <c r="AW32" s="487"/>
      <c r="AX32" s="487"/>
      <c r="AY32" s="487"/>
      <c r="AZ32" s="940"/>
      <c r="BA32" s="1124"/>
      <c r="BB32" s="643" t="s">
        <v>49</v>
      </c>
      <c r="BC32" s="91" t="s">
        <v>36</v>
      </c>
      <c r="BD32" s="87" t="s">
        <v>36</v>
      </c>
      <c r="BE32" s="87" t="s">
        <v>36</v>
      </c>
      <c r="BF32" s="87" t="s">
        <v>36</v>
      </c>
      <c r="BG32" s="82" t="s">
        <v>36</v>
      </c>
      <c r="BH32" s="91" t="s">
        <v>36</v>
      </c>
      <c r="BI32" s="87" t="s">
        <v>36</v>
      </c>
      <c r="BJ32" s="87" t="s">
        <v>36</v>
      </c>
      <c r="BK32" s="87" t="s">
        <v>36</v>
      </c>
      <c r="BL32" s="82" t="s">
        <v>36</v>
      </c>
      <c r="BM32" s="91" t="s">
        <v>36</v>
      </c>
      <c r="BN32" s="87" t="s">
        <v>36</v>
      </c>
      <c r="BO32" s="87" t="s">
        <v>36</v>
      </c>
      <c r="BP32" s="87" t="s">
        <v>36</v>
      </c>
      <c r="BQ32" s="82" t="s">
        <v>36</v>
      </c>
      <c r="BR32" s="91" t="s">
        <v>36</v>
      </c>
      <c r="BS32" s="87" t="s">
        <v>36</v>
      </c>
      <c r="BT32" s="87" t="s">
        <v>36</v>
      </c>
      <c r="BU32" s="87" t="s">
        <v>36</v>
      </c>
      <c r="BV32" s="77" t="s">
        <v>36</v>
      </c>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row>
    <row r="33" s="357" customFormat="true" ht="15" customHeight="true" x14ac:dyDescent="0.2">
      <c r="A33" s="1133" t="s">
        <v>106</v>
      </c>
      <c r="B33" s="428" t="s">
        <v>50</v>
      </c>
      <c r="C33" s="107" t="s">
        <v>36</v>
      </c>
      <c r="D33" s="104" t="s">
        <v>36</v>
      </c>
      <c r="E33" s="104" t="s">
        <v>36</v>
      </c>
      <c r="F33" s="104" t="s">
        <v>36</v>
      </c>
      <c r="G33" s="101" t="s">
        <v>36</v>
      </c>
      <c r="H33" s="98" t="s">
        <v>36</v>
      </c>
      <c r="I33" s="104" t="s">
        <v>36</v>
      </c>
      <c r="J33" s="104" t="s">
        <v>36</v>
      </c>
      <c r="K33" s="104" t="s">
        <v>36</v>
      </c>
      <c r="L33" s="95" t="s">
        <v>36</v>
      </c>
      <c r="M33" s="107" t="s">
        <v>36</v>
      </c>
      <c r="N33" s="104" t="s">
        <v>36</v>
      </c>
      <c r="O33" s="104" t="s">
        <v>36</v>
      </c>
      <c r="P33" s="104" t="s">
        <v>36</v>
      </c>
      <c r="Q33" s="101" t="s">
        <v>36</v>
      </c>
      <c r="R33" s="98" t="s">
        <v>36</v>
      </c>
      <c r="S33" s="104" t="s">
        <v>36</v>
      </c>
      <c r="T33" s="104" t="s">
        <v>36</v>
      </c>
      <c r="U33" s="104" t="s">
        <v>36</v>
      </c>
      <c r="V33" s="95" t="s">
        <v>36</v>
      </c>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94"/>
      <c r="BA33" s="1124" t="s">
        <v>106</v>
      </c>
      <c r="BB33" s="643" t="s">
        <v>50</v>
      </c>
      <c r="BC33" s="91" t="s">
        <v>36</v>
      </c>
      <c r="BD33" s="87" t="s">
        <v>36</v>
      </c>
      <c r="BE33" s="87" t="s">
        <v>36</v>
      </c>
      <c r="BF33" s="87" t="s">
        <v>36</v>
      </c>
      <c r="BG33" s="82" t="s">
        <v>36</v>
      </c>
      <c r="BH33" s="91" t="s">
        <v>36</v>
      </c>
      <c r="BI33" s="87" t="s">
        <v>36</v>
      </c>
      <c r="BJ33" s="87" t="s">
        <v>36</v>
      </c>
      <c r="BK33" s="87" t="s">
        <v>36</v>
      </c>
      <c r="BL33" s="82" t="s">
        <v>36</v>
      </c>
      <c r="BM33" s="91" t="s">
        <v>36</v>
      </c>
      <c r="BN33" s="87" t="s">
        <v>36</v>
      </c>
      <c r="BO33" s="87" t="s">
        <v>36</v>
      </c>
      <c r="BP33" s="87" t="s">
        <v>36</v>
      </c>
      <c r="BQ33" s="82" t="s">
        <v>36</v>
      </c>
      <c r="BR33" s="91" t="s">
        <v>36</v>
      </c>
      <c r="BS33" s="87" t="s">
        <v>36</v>
      </c>
      <c r="BT33" s="87" t="s">
        <v>36</v>
      </c>
      <c r="BU33" s="87" t="s">
        <v>36</v>
      </c>
      <c r="BV33" s="77" t="s">
        <v>36</v>
      </c>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row>
    <row r="34" s="357" customFormat="true" ht="15" customHeight="true" x14ac:dyDescent="0.2">
      <c r="A34" s="1133"/>
      <c r="B34" s="428" t="s">
        <v>49</v>
      </c>
      <c r="C34" s="107" t="s">
        <v>36</v>
      </c>
      <c r="D34" s="104" t="s">
        <v>36</v>
      </c>
      <c r="E34" s="104" t="s">
        <v>36</v>
      </c>
      <c r="F34" s="104" t="s">
        <v>36</v>
      </c>
      <c r="G34" s="101" t="s">
        <v>36</v>
      </c>
      <c r="H34" s="98" t="s">
        <v>36</v>
      </c>
      <c r="I34" s="104" t="s">
        <v>36</v>
      </c>
      <c r="J34" s="104" t="s">
        <v>36</v>
      </c>
      <c r="K34" s="104" t="s">
        <v>36</v>
      </c>
      <c r="L34" s="95" t="s">
        <v>36</v>
      </c>
      <c r="M34" s="107" t="s">
        <v>36</v>
      </c>
      <c r="N34" s="104" t="s">
        <v>36</v>
      </c>
      <c r="O34" s="104" t="s">
        <v>36</v>
      </c>
      <c r="P34" s="104" t="s">
        <v>36</v>
      </c>
      <c r="Q34" s="101" t="s">
        <v>36</v>
      </c>
      <c r="R34" s="98" t="s">
        <v>36</v>
      </c>
      <c r="S34" s="104" t="s">
        <v>36</v>
      </c>
      <c r="T34" s="104" t="s">
        <v>36</v>
      </c>
      <c r="U34" s="104" t="s">
        <v>36</v>
      </c>
      <c r="V34" s="95" t="s">
        <v>36</v>
      </c>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94"/>
      <c r="BA34" s="1124"/>
      <c r="BB34" s="643" t="s">
        <v>49</v>
      </c>
      <c r="BC34" s="91" t="s">
        <v>36</v>
      </c>
      <c r="BD34" s="87" t="s">
        <v>36</v>
      </c>
      <c r="BE34" s="87" t="s">
        <v>36</v>
      </c>
      <c r="BF34" s="87" t="s">
        <v>36</v>
      </c>
      <c r="BG34" s="82" t="s">
        <v>36</v>
      </c>
      <c r="BH34" s="91" t="s">
        <v>36</v>
      </c>
      <c r="BI34" s="87" t="s">
        <v>36</v>
      </c>
      <c r="BJ34" s="87" t="s">
        <v>36</v>
      </c>
      <c r="BK34" s="87" t="s">
        <v>36</v>
      </c>
      <c r="BL34" s="82" t="s">
        <v>36</v>
      </c>
      <c r="BM34" s="91" t="s">
        <v>36</v>
      </c>
      <c r="BN34" s="87" t="s">
        <v>36</v>
      </c>
      <c r="BO34" s="87" t="s">
        <v>36</v>
      </c>
      <c r="BP34" s="87" t="s">
        <v>36</v>
      </c>
      <c r="BQ34" s="82" t="s">
        <v>36</v>
      </c>
      <c r="BR34" s="91" t="s">
        <v>36</v>
      </c>
      <c r="BS34" s="87" t="s">
        <v>36</v>
      </c>
      <c r="BT34" s="87" t="s">
        <v>36</v>
      </c>
      <c r="BU34" s="87" t="s">
        <v>36</v>
      </c>
      <c r="BV34" s="77" t="s">
        <v>36</v>
      </c>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row>
    <row r="35" s="362" customFormat="true" ht="15" customHeight="true" x14ac:dyDescent="0.2">
      <c r="A35" s="1133" t="s">
        <v>56</v>
      </c>
      <c r="B35" s="428" t="s">
        <v>50</v>
      </c>
      <c r="C35" s="169">
        <v>97</v>
      </c>
      <c r="D35" s="168">
        <v>98.8</v>
      </c>
      <c r="E35" s="168">
        <v>98.9</v>
      </c>
      <c r="F35" s="168">
        <v>99.7</v>
      </c>
      <c r="G35" s="167">
        <v>99.9</v>
      </c>
      <c r="H35" s="166">
        <v>98.3</v>
      </c>
      <c r="I35" s="168">
        <v>99.1</v>
      </c>
      <c r="J35" s="168">
        <v>99.8</v>
      </c>
      <c r="K35" s="168">
        <v>100</v>
      </c>
      <c r="L35" s="165">
        <v>100</v>
      </c>
      <c r="M35" s="169">
        <v>96</v>
      </c>
      <c r="N35" s="168">
        <v>98.8</v>
      </c>
      <c r="O35" s="168">
        <v>98.8</v>
      </c>
      <c r="P35" s="168">
        <v>98.9</v>
      </c>
      <c r="Q35" s="167">
        <v>99.4</v>
      </c>
      <c r="R35" s="166">
        <v>99.7</v>
      </c>
      <c r="S35" s="168">
        <v>99.2</v>
      </c>
      <c r="T35" s="168">
        <v>98.4</v>
      </c>
      <c r="U35" s="168">
        <v>98.4</v>
      </c>
      <c r="V35" s="165">
        <v>98.8</v>
      </c>
      <c r="W35" s="487"/>
      <c r="X35" s="487"/>
      <c r="Y35" s="487"/>
      <c r="Z35" s="487"/>
      <c r="AA35" s="487"/>
      <c r="AB35" s="487"/>
      <c r="AC35" s="487"/>
      <c r="AD35" s="487"/>
      <c r="AE35" s="487"/>
      <c r="AF35" s="487"/>
      <c r="AG35" s="487"/>
      <c r="AH35" s="487"/>
      <c r="AI35" s="487"/>
      <c r="AJ35" s="487"/>
      <c r="AK35" s="487"/>
      <c r="AL35" s="487"/>
      <c r="AM35" s="487"/>
      <c r="AN35" s="487"/>
      <c r="AO35" s="487"/>
      <c r="AP35" s="487"/>
      <c r="AQ35" s="487"/>
      <c r="AR35" s="487"/>
      <c r="AS35" s="487"/>
      <c r="AT35" s="487"/>
      <c r="AU35" s="487"/>
      <c r="AV35" s="487"/>
      <c r="AW35" s="487"/>
      <c r="AX35" s="487"/>
      <c r="AY35" s="487"/>
      <c r="AZ35" s="940"/>
      <c r="BA35" s="1124" t="s">
        <v>56</v>
      </c>
      <c r="BB35" s="643" t="s">
        <v>50</v>
      </c>
      <c r="BC35" s="91" t="s">
        <v>36</v>
      </c>
      <c r="BD35" s="87" t="s">
        <v>36</v>
      </c>
      <c r="BE35" s="87" t="s">
        <v>36</v>
      </c>
      <c r="BF35" s="87" t="s">
        <v>36</v>
      </c>
      <c r="BG35" s="82" t="s">
        <v>36</v>
      </c>
      <c r="BH35" s="91" t="s">
        <v>36</v>
      </c>
      <c r="BI35" s="87" t="s">
        <v>36</v>
      </c>
      <c r="BJ35" s="87" t="s">
        <v>36</v>
      </c>
      <c r="BK35" s="87" t="s">
        <v>36</v>
      </c>
      <c r="BL35" s="82" t="s">
        <v>36</v>
      </c>
      <c r="BM35" s="91" t="s">
        <v>36</v>
      </c>
      <c r="BN35" s="87" t="s">
        <v>36</v>
      </c>
      <c r="BO35" s="87" t="s">
        <v>36</v>
      </c>
      <c r="BP35" s="87" t="s">
        <v>36</v>
      </c>
      <c r="BQ35" s="82" t="s">
        <v>36</v>
      </c>
      <c r="BR35" s="91" t="s">
        <v>36</v>
      </c>
      <c r="BS35" s="87" t="s">
        <v>36</v>
      </c>
      <c r="BT35" s="87" t="s">
        <v>36</v>
      </c>
      <c r="BU35" s="87" t="s">
        <v>36</v>
      </c>
      <c r="BV35" s="77" t="s">
        <v>36</v>
      </c>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row>
    <row r="36" s="362" customFormat="true" ht="15" customHeight="true" x14ac:dyDescent="0.2">
      <c r="A36" s="1133"/>
      <c r="B36" s="428" t="s">
        <v>49</v>
      </c>
      <c r="C36" s="169">
        <v>3</v>
      </c>
      <c r="D36" s="168">
        <v>1.2</v>
      </c>
      <c r="E36" s="168">
        <v>1.1000000000000001</v>
      </c>
      <c r="F36" s="168">
        <v>0.3</v>
      </c>
      <c r="G36" s="167">
        <v>0.1</v>
      </c>
      <c r="H36" s="166">
        <v>1.7</v>
      </c>
      <c r="I36" s="168">
        <v>0.9</v>
      </c>
      <c r="J36" s="168">
        <v>0.2</v>
      </c>
      <c r="K36" s="168">
        <v>0</v>
      </c>
      <c r="L36" s="165">
        <v>0</v>
      </c>
      <c r="M36" s="169">
        <v>4</v>
      </c>
      <c r="N36" s="168">
        <v>1.2</v>
      </c>
      <c r="O36" s="168">
        <v>1.2</v>
      </c>
      <c r="P36" s="168">
        <v>1.1000000000000001</v>
      </c>
      <c r="Q36" s="167">
        <v>0.6</v>
      </c>
      <c r="R36" s="166">
        <v>0.3</v>
      </c>
      <c r="S36" s="168">
        <v>0.8</v>
      </c>
      <c r="T36" s="168">
        <v>1.6</v>
      </c>
      <c r="U36" s="168">
        <v>1.6</v>
      </c>
      <c r="V36" s="165">
        <v>1.2</v>
      </c>
      <c r="W36" s="487"/>
      <c r="X36" s="487"/>
      <c r="Y36" s="487"/>
      <c r="Z36" s="487"/>
      <c r="AA36" s="487"/>
      <c r="AB36" s="487"/>
      <c r="AC36" s="487"/>
      <c r="AD36" s="487"/>
      <c r="AE36" s="487"/>
      <c r="AF36" s="487"/>
      <c r="AG36" s="487"/>
      <c r="AH36" s="487"/>
      <c r="AI36" s="487"/>
      <c r="AJ36" s="487"/>
      <c r="AK36" s="487"/>
      <c r="AL36" s="487"/>
      <c r="AM36" s="487"/>
      <c r="AN36" s="487"/>
      <c r="AO36" s="487"/>
      <c r="AP36" s="487"/>
      <c r="AQ36" s="487"/>
      <c r="AR36" s="487"/>
      <c r="AS36" s="487"/>
      <c r="AT36" s="487"/>
      <c r="AU36" s="487"/>
      <c r="AV36" s="487"/>
      <c r="AW36" s="487"/>
      <c r="AX36" s="487"/>
      <c r="AY36" s="487"/>
      <c r="AZ36" s="940"/>
      <c r="BA36" s="1124"/>
      <c r="BB36" s="643" t="s">
        <v>49</v>
      </c>
      <c r="BC36" s="91" t="s">
        <v>36</v>
      </c>
      <c r="BD36" s="87" t="s">
        <v>36</v>
      </c>
      <c r="BE36" s="87" t="s">
        <v>36</v>
      </c>
      <c r="BF36" s="87" t="s">
        <v>36</v>
      </c>
      <c r="BG36" s="82" t="s">
        <v>36</v>
      </c>
      <c r="BH36" s="91" t="s">
        <v>36</v>
      </c>
      <c r="BI36" s="87" t="s">
        <v>36</v>
      </c>
      <c r="BJ36" s="87" t="s">
        <v>36</v>
      </c>
      <c r="BK36" s="87" t="s">
        <v>36</v>
      </c>
      <c r="BL36" s="82" t="s">
        <v>36</v>
      </c>
      <c r="BM36" s="91" t="s">
        <v>36</v>
      </c>
      <c r="BN36" s="87" t="s">
        <v>36</v>
      </c>
      <c r="BO36" s="87" t="s">
        <v>36</v>
      </c>
      <c r="BP36" s="87" t="s">
        <v>36</v>
      </c>
      <c r="BQ36" s="82" t="s">
        <v>36</v>
      </c>
      <c r="BR36" s="91" t="s">
        <v>36</v>
      </c>
      <c r="BS36" s="87" t="s">
        <v>36</v>
      </c>
      <c r="BT36" s="87" t="s">
        <v>36</v>
      </c>
      <c r="BU36" s="87" t="s">
        <v>36</v>
      </c>
      <c r="BV36" s="77" t="s">
        <v>36</v>
      </c>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row>
    <row r="37" s="362" customFormat="true" ht="15" customHeight="true" x14ac:dyDescent="0.2">
      <c r="A37" s="1133" t="s">
        <v>165</v>
      </c>
      <c r="B37" s="428" t="s">
        <v>50</v>
      </c>
      <c r="C37" s="169">
        <v>97.7</v>
      </c>
      <c r="D37" s="168">
        <v>98.9</v>
      </c>
      <c r="E37" s="168">
        <v>99.1</v>
      </c>
      <c r="F37" s="168">
        <v>99.7</v>
      </c>
      <c r="G37" s="167">
        <v>99.9</v>
      </c>
      <c r="H37" s="166">
        <v>98.3</v>
      </c>
      <c r="I37" s="168">
        <v>99.2</v>
      </c>
      <c r="J37" s="168">
        <v>99.8</v>
      </c>
      <c r="K37" s="168">
        <v>100</v>
      </c>
      <c r="L37" s="165">
        <v>100</v>
      </c>
      <c r="M37" s="169">
        <v>97</v>
      </c>
      <c r="N37" s="168">
        <v>99.2</v>
      </c>
      <c r="O37" s="168">
        <v>98.9</v>
      </c>
      <c r="P37" s="168">
        <v>99.1</v>
      </c>
      <c r="Q37" s="167">
        <v>99.5</v>
      </c>
      <c r="R37" s="166">
        <v>99.8</v>
      </c>
      <c r="S37" s="168">
        <v>99.3</v>
      </c>
      <c r="T37" s="168">
        <v>98.5</v>
      </c>
      <c r="U37" s="168">
        <v>99.1</v>
      </c>
      <c r="V37" s="165">
        <v>98.7</v>
      </c>
      <c r="W37" s="487"/>
      <c r="X37" s="487"/>
      <c r="Y37" s="487"/>
      <c r="Z37" s="487"/>
      <c r="AA37" s="487"/>
      <c r="AB37" s="487"/>
      <c r="AC37" s="487"/>
      <c r="AD37" s="487"/>
      <c r="AE37" s="487"/>
      <c r="AF37" s="487"/>
      <c r="AG37" s="487"/>
      <c r="AH37" s="487"/>
      <c r="AI37" s="487"/>
      <c r="AJ37" s="487"/>
      <c r="AK37" s="487"/>
      <c r="AL37" s="487"/>
      <c r="AM37" s="487"/>
      <c r="AN37" s="487"/>
      <c r="AO37" s="487"/>
      <c r="AP37" s="487"/>
      <c r="AQ37" s="487"/>
      <c r="AR37" s="487"/>
      <c r="AS37" s="487"/>
      <c r="AT37" s="487"/>
      <c r="AU37" s="487"/>
      <c r="AV37" s="487"/>
      <c r="AW37" s="487"/>
      <c r="AX37" s="487"/>
      <c r="AY37" s="487"/>
      <c r="AZ37" s="940"/>
      <c r="BA37" s="1124" t="s">
        <v>127</v>
      </c>
      <c r="BB37" s="643" t="s">
        <v>50</v>
      </c>
      <c r="BC37" s="91" t="s">
        <v>36</v>
      </c>
      <c r="BD37" s="87" t="s">
        <v>36</v>
      </c>
      <c r="BE37" s="87" t="s">
        <v>36</v>
      </c>
      <c r="BF37" s="87" t="s">
        <v>36</v>
      </c>
      <c r="BG37" s="82" t="s">
        <v>36</v>
      </c>
      <c r="BH37" s="91" t="s">
        <v>36</v>
      </c>
      <c r="BI37" s="87" t="s">
        <v>36</v>
      </c>
      <c r="BJ37" s="87" t="s">
        <v>36</v>
      </c>
      <c r="BK37" s="87" t="s">
        <v>36</v>
      </c>
      <c r="BL37" s="82" t="s">
        <v>36</v>
      </c>
      <c r="BM37" s="91" t="s">
        <v>36</v>
      </c>
      <c r="BN37" s="87" t="s">
        <v>36</v>
      </c>
      <c r="BO37" s="87" t="s">
        <v>36</v>
      </c>
      <c r="BP37" s="87" t="s">
        <v>36</v>
      </c>
      <c r="BQ37" s="82" t="s">
        <v>36</v>
      </c>
      <c r="BR37" s="91" t="s">
        <v>36</v>
      </c>
      <c r="BS37" s="87" t="s">
        <v>36</v>
      </c>
      <c r="BT37" s="87" t="s">
        <v>36</v>
      </c>
      <c r="BU37" s="87" t="s">
        <v>36</v>
      </c>
      <c r="BV37" s="77" t="s">
        <v>36</v>
      </c>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row>
    <row r="38" s="362" customFormat="true" ht="15" customHeight="true" x14ac:dyDescent="0.2">
      <c r="A38" s="1133"/>
      <c r="B38" s="428" t="s">
        <v>49</v>
      </c>
      <c r="C38" s="169">
        <v>2.2999999999999998</v>
      </c>
      <c r="D38" s="168">
        <v>1.1000000000000001</v>
      </c>
      <c r="E38" s="168">
        <v>0.9</v>
      </c>
      <c r="F38" s="168">
        <v>0.3</v>
      </c>
      <c r="G38" s="167">
        <v>0.1</v>
      </c>
      <c r="H38" s="166">
        <v>1.7</v>
      </c>
      <c r="I38" s="168">
        <v>0.8</v>
      </c>
      <c r="J38" s="168">
        <v>0.2</v>
      </c>
      <c r="K38" s="168">
        <v>0</v>
      </c>
      <c r="L38" s="165">
        <v>0</v>
      </c>
      <c r="M38" s="169">
        <v>3</v>
      </c>
      <c r="N38" s="168">
        <v>0.8</v>
      </c>
      <c r="O38" s="168">
        <v>1.1000000000000001</v>
      </c>
      <c r="P38" s="168">
        <v>0.9</v>
      </c>
      <c r="Q38" s="167">
        <v>0.5</v>
      </c>
      <c r="R38" s="166">
        <v>0.2</v>
      </c>
      <c r="S38" s="168">
        <v>0.7</v>
      </c>
      <c r="T38" s="168">
        <v>1.5</v>
      </c>
      <c r="U38" s="168">
        <v>0.9</v>
      </c>
      <c r="V38" s="165">
        <v>1.3</v>
      </c>
      <c r="W38" s="487"/>
      <c r="X38" s="487"/>
      <c r="Y38" s="487"/>
      <c r="Z38" s="487"/>
      <c r="AA38" s="487"/>
      <c r="AB38" s="487"/>
      <c r="AC38" s="487"/>
      <c r="AD38" s="487"/>
      <c r="AE38" s="487"/>
      <c r="AF38" s="487"/>
      <c r="AG38" s="487"/>
      <c r="AH38" s="487"/>
      <c r="AI38" s="487"/>
      <c r="AJ38" s="487"/>
      <c r="AK38" s="487"/>
      <c r="AL38" s="487"/>
      <c r="AM38" s="487"/>
      <c r="AN38" s="487"/>
      <c r="AO38" s="487"/>
      <c r="AP38" s="487"/>
      <c r="AQ38" s="487"/>
      <c r="AR38" s="487"/>
      <c r="AS38" s="487"/>
      <c r="AT38" s="487"/>
      <c r="AU38" s="487"/>
      <c r="AV38" s="487"/>
      <c r="AW38" s="487"/>
      <c r="AX38" s="487"/>
      <c r="AY38" s="487"/>
      <c r="AZ38" s="940"/>
      <c r="BA38" s="1124"/>
      <c r="BB38" s="643" t="s">
        <v>49</v>
      </c>
      <c r="BC38" s="91" t="s">
        <v>36</v>
      </c>
      <c r="BD38" s="87" t="s">
        <v>36</v>
      </c>
      <c r="BE38" s="87" t="s">
        <v>36</v>
      </c>
      <c r="BF38" s="87" t="s">
        <v>36</v>
      </c>
      <c r="BG38" s="82" t="s">
        <v>36</v>
      </c>
      <c r="BH38" s="91" t="s">
        <v>36</v>
      </c>
      <c r="BI38" s="87" t="s">
        <v>36</v>
      </c>
      <c r="BJ38" s="87" t="s">
        <v>36</v>
      </c>
      <c r="BK38" s="87" t="s">
        <v>36</v>
      </c>
      <c r="BL38" s="82" t="s">
        <v>36</v>
      </c>
      <c r="BM38" s="91" t="s">
        <v>36</v>
      </c>
      <c r="BN38" s="87" t="s">
        <v>36</v>
      </c>
      <c r="BO38" s="87" t="s">
        <v>36</v>
      </c>
      <c r="BP38" s="87" t="s">
        <v>36</v>
      </c>
      <c r="BQ38" s="82" t="s">
        <v>36</v>
      </c>
      <c r="BR38" s="91" t="s">
        <v>36</v>
      </c>
      <c r="BS38" s="87" t="s">
        <v>36</v>
      </c>
      <c r="BT38" s="87" t="s">
        <v>36</v>
      </c>
      <c r="BU38" s="87" t="s">
        <v>36</v>
      </c>
      <c r="BV38" s="77" t="s">
        <v>36</v>
      </c>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row>
    <row r="39" s="357" customFormat="true" ht="15" customHeight="true" x14ac:dyDescent="0.2">
      <c r="A39" s="1133" t="s">
        <v>124</v>
      </c>
      <c r="B39" s="428" t="s">
        <v>50</v>
      </c>
      <c r="C39" s="107" t="s">
        <v>36</v>
      </c>
      <c r="D39" s="104" t="s">
        <v>36</v>
      </c>
      <c r="E39" s="104" t="s">
        <v>36</v>
      </c>
      <c r="F39" s="104" t="s">
        <v>36</v>
      </c>
      <c r="G39" s="101" t="s">
        <v>36</v>
      </c>
      <c r="H39" s="98" t="s">
        <v>36</v>
      </c>
      <c r="I39" s="104" t="s">
        <v>36</v>
      </c>
      <c r="J39" s="104" t="s">
        <v>36</v>
      </c>
      <c r="K39" s="104" t="s">
        <v>36</v>
      </c>
      <c r="L39" s="95" t="s">
        <v>36</v>
      </c>
      <c r="M39" s="107" t="s">
        <v>36</v>
      </c>
      <c r="N39" s="104" t="s">
        <v>36</v>
      </c>
      <c r="O39" s="104" t="s">
        <v>36</v>
      </c>
      <c r="P39" s="104" t="s">
        <v>36</v>
      </c>
      <c r="Q39" s="101" t="s">
        <v>36</v>
      </c>
      <c r="R39" s="98" t="s">
        <v>36</v>
      </c>
      <c r="S39" s="104" t="s">
        <v>36</v>
      </c>
      <c r="T39" s="104" t="s">
        <v>36</v>
      </c>
      <c r="U39" s="104" t="s">
        <v>36</v>
      </c>
      <c r="V39" s="95" t="s">
        <v>36</v>
      </c>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94"/>
      <c r="BA39" s="1124" t="s">
        <v>124</v>
      </c>
      <c r="BB39" s="643" t="s">
        <v>50</v>
      </c>
      <c r="BC39" s="91" t="s">
        <v>36</v>
      </c>
      <c r="BD39" s="87" t="s">
        <v>36</v>
      </c>
      <c r="BE39" s="87" t="s">
        <v>36</v>
      </c>
      <c r="BF39" s="87" t="s">
        <v>36</v>
      </c>
      <c r="BG39" s="82" t="s">
        <v>36</v>
      </c>
      <c r="BH39" s="91" t="s">
        <v>36</v>
      </c>
      <c r="BI39" s="87" t="s">
        <v>36</v>
      </c>
      <c r="BJ39" s="87" t="s">
        <v>36</v>
      </c>
      <c r="BK39" s="87" t="s">
        <v>36</v>
      </c>
      <c r="BL39" s="82" t="s">
        <v>36</v>
      </c>
      <c r="BM39" s="91" t="s">
        <v>36</v>
      </c>
      <c r="BN39" s="87" t="s">
        <v>36</v>
      </c>
      <c r="BO39" s="87" t="s">
        <v>36</v>
      </c>
      <c r="BP39" s="87" t="s">
        <v>36</v>
      </c>
      <c r="BQ39" s="82" t="s">
        <v>36</v>
      </c>
      <c r="BR39" s="91" t="s">
        <v>36</v>
      </c>
      <c r="BS39" s="87" t="s">
        <v>36</v>
      </c>
      <c r="BT39" s="87" t="s">
        <v>36</v>
      </c>
      <c r="BU39" s="87" t="s">
        <v>36</v>
      </c>
      <c r="BV39" s="77" t="s">
        <v>36</v>
      </c>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row>
    <row r="40" s="357" customFormat="true" ht="15" customHeight="true" x14ac:dyDescent="0.2">
      <c r="A40" s="1133"/>
      <c r="B40" s="428" t="s">
        <v>49</v>
      </c>
      <c r="C40" s="107" t="s">
        <v>36</v>
      </c>
      <c r="D40" s="104" t="s">
        <v>36</v>
      </c>
      <c r="E40" s="104" t="s">
        <v>36</v>
      </c>
      <c r="F40" s="104" t="s">
        <v>36</v>
      </c>
      <c r="G40" s="101" t="s">
        <v>36</v>
      </c>
      <c r="H40" s="98" t="s">
        <v>36</v>
      </c>
      <c r="I40" s="104" t="s">
        <v>36</v>
      </c>
      <c r="J40" s="104" t="s">
        <v>36</v>
      </c>
      <c r="K40" s="104" t="s">
        <v>36</v>
      </c>
      <c r="L40" s="95" t="s">
        <v>36</v>
      </c>
      <c r="M40" s="107" t="s">
        <v>36</v>
      </c>
      <c r="N40" s="104" t="s">
        <v>36</v>
      </c>
      <c r="O40" s="104" t="s">
        <v>36</v>
      </c>
      <c r="P40" s="104" t="s">
        <v>36</v>
      </c>
      <c r="Q40" s="101" t="s">
        <v>36</v>
      </c>
      <c r="R40" s="98" t="s">
        <v>36</v>
      </c>
      <c r="S40" s="104" t="s">
        <v>36</v>
      </c>
      <c r="T40" s="104" t="s">
        <v>36</v>
      </c>
      <c r="U40" s="104" t="s">
        <v>36</v>
      </c>
      <c r="V40" s="95" t="s">
        <v>36</v>
      </c>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94"/>
      <c r="BA40" s="1124"/>
      <c r="BB40" s="643" t="s">
        <v>49</v>
      </c>
      <c r="BC40" s="91" t="s">
        <v>36</v>
      </c>
      <c r="BD40" s="87" t="s">
        <v>36</v>
      </c>
      <c r="BE40" s="87" t="s">
        <v>36</v>
      </c>
      <c r="BF40" s="87" t="s">
        <v>36</v>
      </c>
      <c r="BG40" s="82" t="s">
        <v>36</v>
      </c>
      <c r="BH40" s="91" t="s">
        <v>36</v>
      </c>
      <c r="BI40" s="87" t="s">
        <v>36</v>
      </c>
      <c r="BJ40" s="87" t="s">
        <v>36</v>
      </c>
      <c r="BK40" s="87" t="s">
        <v>36</v>
      </c>
      <c r="BL40" s="82" t="s">
        <v>36</v>
      </c>
      <c r="BM40" s="91" t="s">
        <v>36</v>
      </c>
      <c r="BN40" s="87" t="s">
        <v>36</v>
      </c>
      <c r="BO40" s="87" t="s">
        <v>36</v>
      </c>
      <c r="BP40" s="87" t="s">
        <v>36</v>
      </c>
      <c r="BQ40" s="82" t="s">
        <v>36</v>
      </c>
      <c r="BR40" s="91" t="s">
        <v>36</v>
      </c>
      <c r="BS40" s="87" t="s">
        <v>36</v>
      </c>
      <c r="BT40" s="87" t="s">
        <v>36</v>
      </c>
      <c r="BU40" s="87" t="s">
        <v>36</v>
      </c>
      <c r="BV40" s="77" t="s">
        <v>36</v>
      </c>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row>
    <row r="41" s="362" customFormat="true" ht="15" customHeight="true" x14ac:dyDescent="0.2">
      <c r="A41" s="1133" t="s">
        <v>57</v>
      </c>
      <c r="B41" s="428" t="s">
        <v>50</v>
      </c>
      <c r="C41" s="169">
        <v>0.2</v>
      </c>
      <c r="D41" s="168">
        <v>0.1</v>
      </c>
      <c r="E41" s="168">
        <v>0.1</v>
      </c>
      <c r="F41" s="168">
        <v>0</v>
      </c>
      <c r="G41" s="167">
        <v>0</v>
      </c>
      <c r="H41" s="166">
        <v>0</v>
      </c>
      <c r="I41" s="168">
        <v>0</v>
      </c>
      <c r="J41" s="168">
        <v>0</v>
      </c>
      <c r="K41" s="168">
        <v>0</v>
      </c>
      <c r="L41" s="165">
        <v>0</v>
      </c>
      <c r="M41" s="169">
        <v>0.2</v>
      </c>
      <c r="N41" s="168">
        <v>0.2</v>
      </c>
      <c r="O41" s="168">
        <v>0.1</v>
      </c>
      <c r="P41" s="168">
        <v>0.1</v>
      </c>
      <c r="Q41" s="167">
        <v>0</v>
      </c>
      <c r="R41" s="166">
        <v>0</v>
      </c>
      <c r="S41" s="168">
        <v>0</v>
      </c>
      <c r="T41" s="168">
        <v>0.1</v>
      </c>
      <c r="U41" s="168">
        <v>0.2</v>
      </c>
      <c r="V41" s="165">
        <v>0</v>
      </c>
      <c r="W41" s="487"/>
      <c r="X41" s="487"/>
      <c r="Y41" s="487"/>
      <c r="Z41" s="487"/>
      <c r="AA41" s="487"/>
      <c r="AB41" s="487"/>
      <c r="AC41" s="487"/>
      <c r="AD41" s="487"/>
      <c r="AE41" s="487"/>
      <c r="AF41" s="487"/>
      <c r="AG41" s="487"/>
      <c r="AH41" s="487"/>
      <c r="AI41" s="487"/>
      <c r="AJ41" s="487"/>
      <c r="AK41" s="487"/>
      <c r="AL41" s="487"/>
      <c r="AM41" s="487"/>
      <c r="AN41" s="487"/>
      <c r="AO41" s="487"/>
      <c r="AP41" s="487"/>
      <c r="AQ41" s="487"/>
      <c r="AR41" s="487"/>
      <c r="AS41" s="487"/>
      <c r="AT41" s="487"/>
      <c r="AU41" s="487"/>
      <c r="AV41" s="487"/>
      <c r="AW41" s="487"/>
      <c r="AX41" s="487"/>
      <c r="AY41" s="487"/>
      <c r="AZ41" s="940"/>
      <c r="BA41" s="1124" t="s">
        <v>57</v>
      </c>
      <c r="BB41" s="643" t="s">
        <v>50</v>
      </c>
      <c r="BC41" s="91" t="s">
        <v>36</v>
      </c>
      <c r="BD41" s="87" t="s">
        <v>36</v>
      </c>
      <c r="BE41" s="87" t="s">
        <v>36</v>
      </c>
      <c r="BF41" s="87" t="s">
        <v>36</v>
      </c>
      <c r="BG41" s="82" t="s">
        <v>36</v>
      </c>
      <c r="BH41" s="91" t="s">
        <v>36</v>
      </c>
      <c r="BI41" s="87" t="s">
        <v>36</v>
      </c>
      <c r="BJ41" s="87" t="s">
        <v>36</v>
      </c>
      <c r="BK41" s="87" t="s">
        <v>36</v>
      </c>
      <c r="BL41" s="82" t="s">
        <v>36</v>
      </c>
      <c r="BM41" s="91" t="s">
        <v>36</v>
      </c>
      <c r="BN41" s="87" t="s">
        <v>36</v>
      </c>
      <c r="BO41" s="87" t="s">
        <v>36</v>
      </c>
      <c r="BP41" s="87" t="s">
        <v>36</v>
      </c>
      <c r="BQ41" s="82" t="s">
        <v>36</v>
      </c>
      <c r="BR41" s="91" t="s">
        <v>36</v>
      </c>
      <c r="BS41" s="87" t="s">
        <v>36</v>
      </c>
      <c r="BT41" s="87" t="s">
        <v>36</v>
      </c>
      <c r="BU41" s="87" t="s">
        <v>36</v>
      </c>
      <c r="BV41" s="77" t="s">
        <v>36</v>
      </c>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row>
    <row r="42" s="362" customFormat="true" ht="15" customHeight="true" x14ac:dyDescent="0.2">
      <c r="A42" s="1133"/>
      <c r="B42" s="428" t="s">
        <v>49</v>
      </c>
      <c r="C42" s="169">
        <v>99.8</v>
      </c>
      <c r="D42" s="168">
        <v>99.9</v>
      </c>
      <c r="E42" s="168">
        <v>99.9</v>
      </c>
      <c r="F42" s="168">
        <v>100</v>
      </c>
      <c r="G42" s="167">
        <v>100</v>
      </c>
      <c r="H42" s="166">
        <v>100</v>
      </c>
      <c r="I42" s="168">
        <v>100</v>
      </c>
      <c r="J42" s="168">
        <v>100</v>
      </c>
      <c r="K42" s="168">
        <v>100</v>
      </c>
      <c r="L42" s="165">
        <v>100</v>
      </c>
      <c r="M42" s="169">
        <v>99.8</v>
      </c>
      <c r="N42" s="168">
        <v>99.8</v>
      </c>
      <c r="O42" s="168">
        <v>99.9</v>
      </c>
      <c r="P42" s="168">
        <v>99.9</v>
      </c>
      <c r="Q42" s="167">
        <v>100</v>
      </c>
      <c r="R42" s="166">
        <v>100</v>
      </c>
      <c r="S42" s="168">
        <v>100</v>
      </c>
      <c r="T42" s="168">
        <v>99.9</v>
      </c>
      <c r="U42" s="168">
        <v>99.8</v>
      </c>
      <c r="V42" s="165">
        <v>100</v>
      </c>
      <c r="W42" s="487"/>
      <c r="X42" s="487"/>
      <c r="Y42" s="487"/>
      <c r="Z42" s="487"/>
      <c r="AA42" s="487"/>
      <c r="AB42" s="487"/>
      <c r="AC42" s="487"/>
      <c r="AD42" s="487"/>
      <c r="AE42" s="487"/>
      <c r="AF42" s="487"/>
      <c r="AG42" s="487"/>
      <c r="AH42" s="487"/>
      <c r="AI42" s="487"/>
      <c r="AJ42" s="487"/>
      <c r="AK42" s="487"/>
      <c r="AL42" s="487"/>
      <c r="AM42" s="487"/>
      <c r="AN42" s="487"/>
      <c r="AO42" s="487"/>
      <c r="AP42" s="487"/>
      <c r="AQ42" s="487"/>
      <c r="AR42" s="487"/>
      <c r="AS42" s="487"/>
      <c r="AT42" s="487"/>
      <c r="AU42" s="487"/>
      <c r="AV42" s="487"/>
      <c r="AW42" s="487"/>
      <c r="AX42" s="487"/>
      <c r="AY42" s="487"/>
      <c r="AZ42" s="940"/>
      <c r="BA42" s="1124"/>
      <c r="BB42" s="643" t="s">
        <v>49</v>
      </c>
      <c r="BC42" s="91" t="s">
        <v>36</v>
      </c>
      <c r="BD42" s="87" t="s">
        <v>36</v>
      </c>
      <c r="BE42" s="87" t="s">
        <v>36</v>
      </c>
      <c r="BF42" s="87" t="s">
        <v>36</v>
      </c>
      <c r="BG42" s="82" t="s">
        <v>36</v>
      </c>
      <c r="BH42" s="91" t="s">
        <v>36</v>
      </c>
      <c r="BI42" s="87" t="s">
        <v>36</v>
      </c>
      <c r="BJ42" s="87" t="s">
        <v>36</v>
      </c>
      <c r="BK42" s="87" t="s">
        <v>36</v>
      </c>
      <c r="BL42" s="82" t="s">
        <v>36</v>
      </c>
      <c r="BM42" s="91" t="s">
        <v>36</v>
      </c>
      <c r="BN42" s="87" t="s">
        <v>36</v>
      </c>
      <c r="BO42" s="87" t="s">
        <v>36</v>
      </c>
      <c r="BP42" s="87" t="s">
        <v>36</v>
      </c>
      <c r="BQ42" s="82" t="s">
        <v>36</v>
      </c>
      <c r="BR42" s="91" t="s">
        <v>36</v>
      </c>
      <c r="BS42" s="87" t="s">
        <v>36</v>
      </c>
      <c r="BT42" s="87" t="s">
        <v>36</v>
      </c>
      <c r="BU42" s="87" t="s">
        <v>36</v>
      </c>
      <c r="BV42" s="77" t="s">
        <v>36</v>
      </c>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row>
    <row r="43" s="362" customFormat="true" ht="15" customHeight="true" x14ac:dyDescent="0.2">
      <c r="A43" s="1133" t="s">
        <v>54</v>
      </c>
      <c r="B43" s="428" t="s">
        <v>50</v>
      </c>
      <c r="C43" s="107" t="s">
        <v>36</v>
      </c>
      <c r="D43" s="104" t="s">
        <v>36</v>
      </c>
      <c r="E43" s="104" t="s">
        <v>36</v>
      </c>
      <c r="F43" s="104" t="s">
        <v>36</v>
      </c>
      <c r="G43" s="101" t="s">
        <v>36</v>
      </c>
      <c r="H43" s="98" t="s">
        <v>36</v>
      </c>
      <c r="I43" s="104" t="s">
        <v>36</v>
      </c>
      <c r="J43" s="104" t="s">
        <v>36</v>
      </c>
      <c r="K43" s="104" t="s">
        <v>36</v>
      </c>
      <c r="L43" s="95" t="s">
        <v>36</v>
      </c>
      <c r="M43" s="107" t="s">
        <v>36</v>
      </c>
      <c r="N43" s="104" t="s">
        <v>36</v>
      </c>
      <c r="O43" s="104" t="s">
        <v>36</v>
      </c>
      <c r="P43" s="104" t="s">
        <v>36</v>
      </c>
      <c r="Q43" s="101" t="s">
        <v>36</v>
      </c>
      <c r="R43" s="98" t="s">
        <v>36</v>
      </c>
      <c r="S43" s="104" t="s">
        <v>36</v>
      </c>
      <c r="T43" s="104" t="s">
        <v>36</v>
      </c>
      <c r="U43" s="104" t="s">
        <v>36</v>
      </c>
      <c r="V43" s="95" t="s">
        <v>36</v>
      </c>
      <c r="W43" s="487"/>
      <c r="X43" s="487"/>
      <c r="Y43" s="487"/>
      <c r="Z43" s="487"/>
      <c r="AA43" s="487"/>
      <c r="AB43" s="487"/>
      <c r="AC43" s="487"/>
      <c r="AD43" s="487"/>
      <c r="AE43" s="487"/>
      <c r="AF43" s="487"/>
      <c r="AG43" s="487"/>
      <c r="AH43" s="487"/>
      <c r="AI43" s="487"/>
      <c r="AJ43" s="487"/>
      <c r="AK43" s="487"/>
      <c r="AL43" s="487"/>
      <c r="AM43" s="487"/>
      <c r="AN43" s="487"/>
      <c r="AO43" s="487"/>
      <c r="AP43" s="487"/>
      <c r="AQ43" s="487"/>
      <c r="AR43" s="487"/>
      <c r="AS43" s="487"/>
      <c r="AT43" s="487"/>
      <c r="AU43" s="487"/>
      <c r="AV43" s="487"/>
      <c r="AW43" s="487"/>
      <c r="AX43" s="487"/>
      <c r="AY43" s="487"/>
      <c r="AZ43" s="940"/>
      <c r="BA43" s="1124" t="s">
        <v>54</v>
      </c>
      <c r="BB43" s="643" t="s">
        <v>50</v>
      </c>
      <c r="BC43" s="91" t="s">
        <v>36</v>
      </c>
      <c r="BD43" s="87" t="s">
        <v>36</v>
      </c>
      <c r="BE43" s="87" t="s">
        <v>36</v>
      </c>
      <c r="BF43" s="87" t="s">
        <v>36</v>
      </c>
      <c r="BG43" s="82" t="s">
        <v>36</v>
      </c>
      <c r="BH43" s="91" t="s">
        <v>36</v>
      </c>
      <c r="BI43" s="87" t="s">
        <v>36</v>
      </c>
      <c r="BJ43" s="87" t="s">
        <v>36</v>
      </c>
      <c r="BK43" s="87" t="s">
        <v>36</v>
      </c>
      <c r="BL43" s="82" t="s">
        <v>36</v>
      </c>
      <c r="BM43" s="91" t="s">
        <v>36</v>
      </c>
      <c r="BN43" s="87" t="s">
        <v>36</v>
      </c>
      <c r="BO43" s="87" t="s">
        <v>36</v>
      </c>
      <c r="BP43" s="87" t="s">
        <v>36</v>
      </c>
      <c r="BQ43" s="82" t="s">
        <v>36</v>
      </c>
      <c r="BR43" s="91" t="s">
        <v>36</v>
      </c>
      <c r="BS43" s="87" t="s">
        <v>36</v>
      </c>
      <c r="BT43" s="87" t="s">
        <v>36</v>
      </c>
      <c r="BU43" s="87" t="s">
        <v>36</v>
      </c>
      <c r="BV43" s="77" t="s">
        <v>36</v>
      </c>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row>
    <row r="44" s="362" customFormat="true" ht="15" customHeight="true" x14ac:dyDescent="0.2">
      <c r="A44" s="1133"/>
      <c r="B44" s="428" t="s">
        <v>49</v>
      </c>
      <c r="C44" s="107" t="s">
        <v>36</v>
      </c>
      <c r="D44" s="104" t="s">
        <v>36</v>
      </c>
      <c r="E44" s="104" t="s">
        <v>36</v>
      </c>
      <c r="F44" s="104" t="s">
        <v>36</v>
      </c>
      <c r="G44" s="101" t="s">
        <v>36</v>
      </c>
      <c r="H44" s="98" t="s">
        <v>36</v>
      </c>
      <c r="I44" s="104" t="s">
        <v>36</v>
      </c>
      <c r="J44" s="104" t="s">
        <v>36</v>
      </c>
      <c r="K44" s="104" t="s">
        <v>36</v>
      </c>
      <c r="L44" s="95" t="s">
        <v>36</v>
      </c>
      <c r="M44" s="107" t="s">
        <v>36</v>
      </c>
      <c r="N44" s="104" t="s">
        <v>36</v>
      </c>
      <c r="O44" s="104" t="s">
        <v>36</v>
      </c>
      <c r="P44" s="104" t="s">
        <v>36</v>
      </c>
      <c r="Q44" s="101" t="s">
        <v>36</v>
      </c>
      <c r="R44" s="98" t="s">
        <v>36</v>
      </c>
      <c r="S44" s="104" t="s">
        <v>36</v>
      </c>
      <c r="T44" s="104" t="s">
        <v>36</v>
      </c>
      <c r="U44" s="104" t="s">
        <v>36</v>
      </c>
      <c r="V44" s="95" t="s">
        <v>36</v>
      </c>
      <c r="W44" s="487"/>
      <c r="X44" s="487"/>
      <c r="Y44" s="487"/>
      <c r="Z44" s="487"/>
      <c r="AA44" s="487"/>
      <c r="AB44" s="487"/>
      <c r="AC44" s="487"/>
      <c r="AD44" s="487"/>
      <c r="AE44" s="487"/>
      <c r="AF44" s="487"/>
      <c r="AG44" s="487"/>
      <c r="AH44" s="487"/>
      <c r="AI44" s="487"/>
      <c r="AJ44" s="487"/>
      <c r="AK44" s="487"/>
      <c r="AL44" s="487"/>
      <c r="AM44" s="487"/>
      <c r="AN44" s="487"/>
      <c r="AO44" s="487"/>
      <c r="AP44" s="487"/>
      <c r="AQ44" s="487"/>
      <c r="AR44" s="487"/>
      <c r="AS44" s="487"/>
      <c r="AT44" s="487"/>
      <c r="AU44" s="487"/>
      <c r="AV44" s="487"/>
      <c r="AW44" s="487"/>
      <c r="AX44" s="487"/>
      <c r="AY44" s="487"/>
      <c r="AZ44" s="940"/>
      <c r="BA44" s="1124"/>
      <c r="BB44" s="643" t="s">
        <v>49</v>
      </c>
      <c r="BC44" s="91" t="s">
        <v>36</v>
      </c>
      <c r="BD44" s="87" t="s">
        <v>36</v>
      </c>
      <c r="BE44" s="87" t="s">
        <v>36</v>
      </c>
      <c r="BF44" s="87" t="s">
        <v>36</v>
      </c>
      <c r="BG44" s="82" t="s">
        <v>36</v>
      </c>
      <c r="BH44" s="91" t="s">
        <v>36</v>
      </c>
      <c r="BI44" s="87" t="s">
        <v>36</v>
      </c>
      <c r="BJ44" s="87" t="s">
        <v>36</v>
      </c>
      <c r="BK44" s="87" t="s">
        <v>36</v>
      </c>
      <c r="BL44" s="82" t="s">
        <v>36</v>
      </c>
      <c r="BM44" s="91" t="s">
        <v>36</v>
      </c>
      <c r="BN44" s="87" t="s">
        <v>36</v>
      </c>
      <c r="BO44" s="87" t="s">
        <v>36</v>
      </c>
      <c r="BP44" s="87" t="s">
        <v>36</v>
      </c>
      <c r="BQ44" s="82" t="s">
        <v>36</v>
      </c>
      <c r="BR44" s="91" t="s">
        <v>36</v>
      </c>
      <c r="BS44" s="87" t="s">
        <v>36</v>
      </c>
      <c r="BT44" s="87" t="s">
        <v>36</v>
      </c>
      <c r="BU44" s="87" t="s">
        <v>36</v>
      </c>
      <c r="BV44" s="77" t="s">
        <v>36</v>
      </c>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row>
    <row r="45" s="362" customFormat="true" ht="15" customHeight="true" x14ac:dyDescent="0.2">
      <c r="A45" s="1133" t="s">
        <v>53</v>
      </c>
      <c r="B45" s="428" t="s">
        <v>50</v>
      </c>
      <c r="C45" s="107" t="s">
        <v>36</v>
      </c>
      <c r="D45" s="104" t="s">
        <v>36</v>
      </c>
      <c r="E45" s="104" t="s">
        <v>36</v>
      </c>
      <c r="F45" s="104" t="s">
        <v>36</v>
      </c>
      <c r="G45" s="101" t="s">
        <v>36</v>
      </c>
      <c r="H45" s="98" t="s">
        <v>36</v>
      </c>
      <c r="I45" s="104" t="s">
        <v>36</v>
      </c>
      <c r="J45" s="104" t="s">
        <v>36</v>
      </c>
      <c r="K45" s="104" t="s">
        <v>36</v>
      </c>
      <c r="L45" s="95" t="s">
        <v>36</v>
      </c>
      <c r="M45" s="107" t="s">
        <v>36</v>
      </c>
      <c r="N45" s="104" t="s">
        <v>36</v>
      </c>
      <c r="O45" s="104" t="s">
        <v>36</v>
      </c>
      <c r="P45" s="104" t="s">
        <v>36</v>
      </c>
      <c r="Q45" s="101" t="s">
        <v>36</v>
      </c>
      <c r="R45" s="98" t="s">
        <v>36</v>
      </c>
      <c r="S45" s="104" t="s">
        <v>36</v>
      </c>
      <c r="T45" s="104" t="s">
        <v>36</v>
      </c>
      <c r="U45" s="104" t="s">
        <v>36</v>
      </c>
      <c r="V45" s="95" t="s">
        <v>36</v>
      </c>
      <c r="W45" s="487"/>
      <c r="X45" s="487"/>
      <c r="Y45" s="487"/>
      <c r="Z45" s="487"/>
      <c r="AA45" s="487"/>
      <c r="AB45" s="487"/>
      <c r="AC45" s="487"/>
      <c r="AD45" s="487"/>
      <c r="AE45" s="487"/>
      <c r="AF45" s="487"/>
      <c r="AG45" s="487"/>
      <c r="AH45" s="487"/>
      <c r="AI45" s="487"/>
      <c r="AJ45" s="487"/>
      <c r="AK45" s="487"/>
      <c r="AL45" s="487"/>
      <c r="AM45" s="487"/>
      <c r="AN45" s="487"/>
      <c r="AO45" s="487"/>
      <c r="AP45" s="487"/>
      <c r="AQ45" s="487"/>
      <c r="AR45" s="487"/>
      <c r="AS45" s="487"/>
      <c r="AT45" s="487"/>
      <c r="AU45" s="487"/>
      <c r="AV45" s="487"/>
      <c r="AW45" s="487"/>
      <c r="AX45" s="487"/>
      <c r="AY45" s="487"/>
      <c r="AZ45" s="940"/>
      <c r="BA45" s="1124" t="s">
        <v>53</v>
      </c>
      <c r="BB45" s="643" t="s">
        <v>50</v>
      </c>
      <c r="BC45" s="91" t="s">
        <v>36</v>
      </c>
      <c r="BD45" s="87" t="s">
        <v>36</v>
      </c>
      <c r="BE45" s="87" t="s">
        <v>36</v>
      </c>
      <c r="BF45" s="87" t="s">
        <v>36</v>
      </c>
      <c r="BG45" s="82" t="s">
        <v>36</v>
      </c>
      <c r="BH45" s="91" t="s">
        <v>36</v>
      </c>
      <c r="BI45" s="87" t="s">
        <v>36</v>
      </c>
      <c r="BJ45" s="87" t="s">
        <v>36</v>
      </c>
      <c r="BK45" s="87" t="s">
        <v>36</v>
      </c>
      <c r="BL45" s="82" t="s">
        <v>36</v>
      </c>
      <c r="BM45" s="91" t="s">
        <v>36</v>
      </c>
      <c r="BN45" s="87" t="s">
        <v>36</v>
      </c>
      <c r="BO45" s="87" t="s">
        <v>36</v>
      </c>
      <c r="BP45" s="87" t="s">
        <v>36</v>
      </c>
      <c r="BQ45" s="82" t="s">
        <v>36</v>
      </c>
      <c r="BR45" s="91" t="s">
        <v>36</v>
      </c>
      <c r="BS45" s="87" t="s">
        <v>36</v>
      </c>
      <c r="BT45" s="87" t="s">
        <v>36</v>
      </c>
      <c r="BU45" s="87" t="s">
        <v>36</v>
      </c>
      <c r="BV45" s="77" t="s">
        <v>36</v>
      </c>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row>
    <row r="46" s="362" customFormat="true" ht="15" customHeight="true" x14ac:dyDescent="0.2">
      <c r="A46" s="1133"/>
      <c r="B46" s="428" t="s">
        <v>49</v>
      </c>
      <c r="C46" s="107" t="s">
        <v>36</v>
      </c>
      <c r="D46" s="104" t="s">
        <v>36</v>
      </c>
      <c r="E46" s="104" t="s">
        <v>36</v>
      </c>
      <c r="F46" s="104" t="s">
        <v>36</v>
      </c>
      <c r="G46" s="101" t="s">
        <v>36</v>
      </c>
      <c r="H46" s="98" t="s">
        <v>36</v>
      </c>
      <c r="I46" s="104" t="s">
        <v>36</v>
      </c>
      <c r="J46" s="104" t="s">
        <v>36</v>
      </c>
      <c r="K46" s="104" t="s">
        <v>36</v>
      </c>
      <c r="L46" s="95" t="s">
        <v>36</v>
      </c>
      <c r="M46" s="107" t="s">
        <v>36</v>
      </c>
      <c r="N46" s="104" t="s">
        <v>36</v>
      </c>
      <c r="O46" s="104" t="s">
        <v>36</v>
      </c>
      <c r="P46" s="104" t="s">
        <v>36</v>
      </c>
      <c r="Q46" s="101" t="s">
        <v>36</v>
      </c>
      <c r="R46" s="98" t="s">
        <v>36</v>
      </c>
      <c r="S46" s="104" t="s">
        <v>36</v>
      </c>
      <c r="T46" s="104" t="s">
        <v>36</v>
      </c>
      <c r="U46" s="104" t="s">
        <v>36</v>
      </c>
      <c r="V46" s="95" t="s">
        <v>36</v>
      </c>
      <c r="W46" s="487"/>
      <c r="X46" s="487"/>
      <c r="Y46" s="487"/>
      <c r="Z46" s="487"/>
      <c r="AA46" s="487"/>
      <c r="AB46" s="487"/>
      <c r="AC46" s="487"/>
      <c r="AD46" s="487"/>
      <c r="AE46" s="487"/>
      <c r="AF46" s="487"/>
      <c r="AG46" s="487"/>
      <c r="AH46" s="487"/>
      <c r="AI46" s="487"/>
      <c r="AJ46" s="487"/>
      <c r="AK46" s="487"/>
      <c r="AL46" s="487"/>
      <c r="AM46" s="487"/>
      <c r="AN46" s="487"/>
      <c r="AO46" s="487"/>
      <c r="AP46" s="487"/>
      <c r="AQ46" s="487"/>
      <c r="AR46" s="487"/>
      <c r="AS46" s="487"/>
      <c r="AT46" s="487"/>
      <c r="AU46" s="487"/>
      <c r="AV46" s="487"/>
      <c r="AW46" s="487"/>
      <c r="AX46" s="487"/>
      <c r="AY46" s="487"/>
      <c r="AZ46" s="940"/>
      <c r="BA46" s="1124"/>
      <c r="BB46" s="643" t="s">
        <v>49</v>
      </c>
      <c r="BC46" s="91" t="s">
        <v>36</v>
      </c>
      <c r="BD46" s="87" t="s">
        <v>36</v>
      </c>
      <c r="BE46" s="87" t="s">
        <v>36</v>
      </c>
      <c r="BF46" s="87" t="s">
        <v>36</v>
      </c>
      <c r="BG46" s="82" t="s">
        <v>36</v>
      </c>
      <c r="BH46" s="91" t="s">
        <v>36</v>
      </c>
      <c r="BI46" s="87" t="s">
        <v>36</v>
      </c>
      <c r="BJ46" s="87" t="s">
        <v>36</v>
      </c>
      <c r="BK46" s="87" t="s">
        <v>36</v>
      </c>
      <c r="BL46" s="82" t="s">
        <v>36</v>
      </c>
      <c r="BM46" s="91" t="s">
        <v>36</v>
      </c>
      <c r="BN46" s="87" t="s">
        <v>36</v>
      </c>
      <c r="BO46" s="87" t="s">
        <v>36</v>
      </c>
      <c r="BP46" s="87" t="s">
        <v>36</v>
      </c>
      <c r="BQ46" s="82" t="s">
        <v>36</v>
      </c>
      <c r="BR46" s="91" t="s">
        <v>36</v>
      </c>
      <c r="BS46" s="87" t="s">
        <v>36</v>
      </c>
      <c r="BT46" s="87" t="s">
        <v>36</v>
      </c>
      <c r="BU46" s="87" t="s">
        <v>36</v>
      </c>
      <c r="BV46" s="77" t="s">
        <v>36</v>
      </c>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row>
    <row r="47" s="357" customFormat="true" ht="15" customHeight="true" x14ac:dyDescent="0.2">
      <c r="A47" s="1133" t="s">
        <v>103</v>
      </c>
      <c r="B47" s="428" t="s">
        <v>102</v>
      </c>
      <c r="C47" s="107" t="s">
        <v>36</v>
      </c>
      <c r="D47" s="104" t="s">
        <v>36</v>
      </c>
      <c r="E47" s="104" t="s">
        <v>36</v>
      </c>
      <c r="F47" s="104" t="s">
        <v>36</v>
      </c>
      <c r="G47" s="101" t="s">
        <v>36</v>
      </c>
      <c r="H47" s="98" t="s">
        <v>36</v>
      </c>
      <c r="I47" s="104" t="s">
        <v>36</v>
      </c>
      <c r="J47" s="104" t="s">
        <v>36</v>
      </c>
      <c r="K47" s="104" t="s">
        <v>36</v>
      </c>
      <c r="L47" s="95" t="s">
        <v>36</v>
      </c>
      <c r="M47" s="107" t="s">
        <v>36</v>
      </c>
      <c r="N47" s="104" t="s">
        <v>36</v>
      </c>
      <c r="O47" s="104" t="s">
        <v>36</v>
      </c>
      <c r="P47" s="104" t="s">
        <v>36</v>
      </c>
      <c r="Q47" s="101" t="s">
        <v>36</v>
      </c>
      <c r="R47" s="98" t="s">
        <v>36</v>
      </c>
      <c r="S47" s="104" t="s">
        <v>36</v>
      </c>
      <c r="T47" s="104" t="s">
        <v>36</v>
      </c>
      <c r="U47" s="104" t="s">
        <v>36</v>
      </c>
      <c r="V47" s="95" t="s">
        <v>36</v>
      </c>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94"/>
      <c r="BA47" s="1124" t="s">
        <v>103</v>
      </c>
      <c r="BB47" s="643" t="s">
        <v>102</v>
      </c>
      <c r="BC47" s="91" t="s">
        <v>36</v>
      </c>
      <c r="BD47" s="87" t="s">
        <v>36</v>
      </c>
      <c r="BE47" s="87" t="s">
        <v>36</v>
      </c>
      <c r="BF47" s="87" t="s">
        <v>36</v>
      </c>
      <c r="BG47" s="82" t="s">
        <v>36</v>
      </c>
      <c r="BH47" s="91" t="s">
        <v>36</v>
      </c>
      <c r="BI47" s="87" t="s">
        <v>36</v>
      </c>
      <c r="BJ47" s="87" t="s">
        <v>36</v>
      </c>
      <c r="BK47" s="87" t="s">
        <v>36</v>
      </c>
      <c r="BL47" s="82" t="s">
        <v>36</v>
      </c>
      <c r="BM47" s="91" t="s">
        <v>36</v>
      </c>
      <c r="BN47" s="87" t="s">
        <v>36</v>
      </c>
      <c r="BO47" s="87" t="s">
        <v>36</v>
      </c>
      <c r="BP47" s="87" t="s">
        <v>36</v>
      </c>
      <c r="BQ47" s="82" t="s">
        <v>36</v>
      </c>
      <c r="BR47" s="91" t="s">
        <v>36</v>
      </c>
      <c r="BS47" s="87" t="s">
        <v>36</v>
      </c>
      <c r="BT47" s="87" t="s">
        <v>36</v>
      </c>
      <c r="BU47" s="87" t="s">
        <v>36</v>
      </c>
      <c r="BV47" s="77" t="s">
        <v>36</v>
      </c>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row>
    <row r="48" s="357" customFormat="true" ht="15" customHeight="true" x14ac:dyDescent="0.2">
      <c r="A48" s="1133"/>
      <c r="B48" s="428" t="s">
        <v>101</v>
      </c>
      <c r="C48" s="107" t="s">
        <v>36</v>
      </c>
      <c r="D48" s="104" t="s">
        <v>36</v>
      </c>
      <c r="E48" s="104" t="s">
        <v>36</v>
      </c>
      <c r="F48" s="104" t="s">
        <v>36</v>
      </c>
      <c r="G48" s="101" t="s">
        <v>36</v>
      </c>
      <c r="H48" s="98" t="s">
        <v>36</v>
      </c>
      <c r="I48" s="104" t="s">
        <v>36</v>
      </c>
      <c r="J48" s="104" t="s">
        <v>36</v>
      </c>
      <c r="K48" s="104" t="s">
        <v>36</v>
      </c>
      <c r="L48" s="95" t="s">
        <v>36</v>
      </c>
      <c r="M48" s="107" t="s">
        <v>36</v>
      </c>
      <c r="N48" s="104" t="s">
        <v>36</v>
      </c>
      <c r="O48" s="104" t="s">
        <v>36</v>
      </c>
      <c r="P48" s="104" t="s">
        <v>36</v>
      </c>
      <c r="Q48" s="101" t="s">
        <v>36</v>
      </c>
      <c r="R48" s="98" t="s">
        <v>36</v>
      </c>
      <c r="S48" s="104" t="s">
        <v>36</v>
      </c>
      <c r="T48" s="104" t="s">
        <v>36</v>
      </c>
      <c r="U48" s="104" t="s">
        <v>36</v>
      </c>
      <c r="V48" s="95" t="s">
        <v>36</v>
      </c>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94"/>
      <c r="BA48" s="1124"/>
      <c r="BB48" s="643" t="s">
        <v>101</v>
      </c>
      <c r="BC48" s="91" t="s">
        <v>36</v>
      </c>
      <c r="BD48" s="87" t="s">
        <v>36</v>
      </c>
      <c r="BE48" s="87" t="s">
        <v>36</v>
      </c>
      <c r="BF48" s="87" t="s">
        <v>36</v>
      </c>
      <c r="BG48" s="82" t="s">
        <v>36</v>
      </c>
      <c r="BH48" s="91" t="s">
        <v>36</v>
      </c>
      <c r="BI48" s="87" t="s">
        <v>36</v>
      </c>
      <c r="BJ48" s="87" t="s">
        <v>36</v>
      </c>
      <c r="BK48" s="87" t="s">
        <v>36</v>
      </c>
      <c r="BL48" s="82" t="s">
        <v>36</v>
      </c>
      <c r="BM48" s="91" t="s">
        <v>36</v>
      </c>
      <c r="BN48" s="87" t="s">
        <v>36</v>
      </c>
      <c r="BO48" s="87" t="s">
        <v>36</v>
      </c>
      <c r="BP48" s="87" t="s">
        <v>36</v>
      </c>
      <c r="BQ48" s="82" t="s">
        <v>36</v>
      </c>
      <c r="BR48" s="91" t="s">
        <v>36</v>
      </c>
      <c r="BS48" s="87" t="s">
        <v>36</v>
      </c>
      <c r="BT48" s="87" t="s">
        <v>36</v>
      </c>
      <c r="BU48" s="87" t="s">
        <v>36</v>
      </c>
      <c r="BV48" s="77" t="s">
        <v>36</v>
      </c>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row>
    <row r="49" s="357" customFormat="true" ht="15" customHeight="true" x14ac:dyDescent="0.2">
      <c r="A49" s="1133"/>
      <c r="B49" s="428" t="s">
        <v>69</v>
      </c>
      <c r="C49" s="107" t="s">
        <v>36</v>
      </c>
      <c r="D49" s="104" t="s">
        <v>36</v>
      </c>
      <c r="E49" s="104" t="s">
        <v>36</v>
      </c>
      <c r="F49" s="104" t="s">
        <v>36</v>
      </c>
      <c r="G49" s="101" t="s">
        <v>36</v>
      </c>
      <c r="H49" s="98" t="s">
        <v>36</v>
      </c>
      <c r="I49" s="104" t="s">
        <v>36</v>
      </c>
      <c r="J49" s="104" t="s">
        <v>36</v>
      </c>
      <c r="K49" s="104" t="s">
        <v>36</v>
      </c>
      <c r="L49" s="95" t="s">
        <v>36</v>
      </c>
      <c r="M49" s="107" t="s">
        <v>36</v>
      </c>
      <c r="N49" s="104" t="s">
        <v>36</v>
      </c>
      <c r="O49" s="104" t="s">
        <v>36</v>
      </c>
      <c r="P49" s="104" t="s">
        <v>36</v>
      </c>
      <c r="Q49" s="101" t="s">
        <v>36</v>
      </c>
      <c r="R49" s="98" t="s">
        <v>36</v>
      </c>
      <c r="S49" s="104" t="s">
        <v>36</v>
      </c>
      <c r="T49" s="104" t="s">
        <v>36</v>
      </c>
      <c r="U49" s="104" t="s">
        <v>36</v>
      </c>
      <c r="V49" s="95" t="s">
        <v>36</v>
      </c>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94"/>
      <c r="BA49" s="1124"/>
      <c r="BB49" s="643" t="s">
        <v>69</v>
      </c>
      <c r="BC49" s="91" t="s">
        <v>36</v>
      </c>
      <c r="BD49" s="87" t="s">
        <v>36</v>
      </c>
      <c r="BE49" s="87" t="s">
        <v>36</v>
      </c>
      <c r="BF49" s="87" t="s">
        <v>36</v>
      </c>
      <c r="BG49" s="82" t="s">
        <v>36</v>
      </c>
      <c r="BH49" s="91" t="s">
        <v>36</v>
      </c>
      <c r="BI49" s="87" t="s">
        <v>36</v>
      </c>
      <c r="BJ49" s="87" t="s">
        <v>36</v>
      </c>
      <c r="BK49" s="87" t="s">
        <v>36</v>
      </c>
      <c r="BL49" s="82" t="s">
        <v>36</v>
      </c>
      <c r="BM49" s="91" t="s">
        <v>36</v>
      </c>
      <c r="BN49" s="87" t="s">
        <v>36</v>
      </c>
      <c r="BO49" s="87" t="s">
        <v>36</v>
      </c>
      <c r="BP49" s="87" t="s">
        <v>36</v>
      </c>
      <c r="BQ49" s="82" t="s">
        <v>36</v>
      </c>
      <c r="BR49" s="91" t="s">
        <v>36</v>
      </c>
      <c r="BS49" s="87" t="s">
        <v>36</v>
      </c>
      <c r="BT49" s="87" t="s">
        <v>36</v>
      </c>
      <c r="BU49" s="87" t="s">
        <v>36</v>
      </c>
      <c r="BV49" s="77" t="s">
        <v>36</v>
      </c>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row>
    <row r="50" s="357" customFormat="true" ht="15" customHeight="true" x14ac:dyDescent="0.2">
      <c r="A50" s="1133" t="s">
        <v>104</v>
      </c>
      <c r="B50" s="428" t="s">
        <v>102</v>
      </c>
      <c r="C50" s="107" t="s">
        <v>36</v>
      </c>
      <c r="D50" s="104" t="s">
        <v>36</v>
      </c>
      <c r="E50" s="104" t="s">
        <v>36</v>
      </c>
      <c r="F50" s="104" t="s">
        <v>36</v>
      </c>
      <c r="G50" s="101" t="s">
        <v>36</v>
      </c>
      <c r="H50" s="98" t="s">
        <v>36</v>
      </c>
      <c r="I50" s="104" t="s">
        <v>36</v>
      </c>
      <c r="J50" s="104" t="s">
        <v>36</v>
      </c>
      <c r="K50" s="104" t="s">
        <v>36</v>
      </c>
      <c r="L50" s="95" t="s">
        <v>36</v>
      </c>
      <c r="M50" s="107" t="s">
        <v>36</v>
      </c>
      <c r="N50" s="104" t="s">
        <v>36</v>
      </c>
      <c r="O50" s="104" t="s">
        <v>36</v>
      </c>
      <c r="P50" s="104" t="s">
        <v>36</v>
      </c>
      <c r="Q50" s="101" t="s">
        <v>36</v>
      </c>
      <c r="R50" s="98" t="s">
        <v>36</v>
      </c>
      <c r="S50" s="104" t="s">
        <v>36</v>
      </c>
      <c r="T50" s="104" t="s">
        <v>36</v>
      </c>
      <c r="U50" s="104" t="s">
        <v>36</v>
      </c>
      <c r="V50" s="95" t="s">
        <v>36</v>
      </c>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94"/>
      <c r="BA50" s="1124" t="s">
        <v>104</v>
      </c>
      <c r="BB50" s="643" t="s">
        <v>102</v>
      </c>
      <c r="BC50" s="91" t="s">
        <v>36</v>
      </c>
      <c r="BD50" s="87" t="s">
        <v>36</v>
      </c>
      <c r="BE50" s="87" t="s">
        <v>36</v>
      </c>
      <c r="BF50" s="87" t="s">
        <v>36</v>
      </c>
      <c r="BG50" s="82" t="s">
        <v>36</v>
      </c>
      <c r="BH50" s="91" t="s">
        <v>36</v>
      </c>
      <c r="BI50" s="87" t="s">
        <v>36</v>
      </c>
      <c r="BJ50" s="87" t="s">
        <v>36</v>
      </c>
      <c r="BK50" s="87" t="s">
        <v>36</v>
      </c>
      <c r="BL50" s="82" t="s">
        <v>36</v>
      </c>
      <c r="BM50" s="91" t="s">
        <v>36</v>
      </c>
      <c r="BN50" s="87" t="s">
        <v>36</v>
      </c>
      <c r="BO50" s="87" t="s">
        <v>36</v>
      </c>
      <c r="BP50" s="87" t="s">
        <v>36</v>
      </c>
      <c r="BQ50" s="82" t="s">
        <v>36</v>
      </c>
      <c r="BR50" s="91" t="s">
        <v>36</v>
      </c>
      <c r="BS50" s="87" t="s">
        <v>36</v>
      </c>
      <c r="BT50" s="87" t="s">
        <v>36</v>
      </c>
      <c r="BU50" s="87" t="s">
        <v>36</v>
      </c>
      <c r="BV50" s="77" t="s">
        <v>36</v>
      </c>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row>
    <row r="51" s="357" customFormat="true" ht="15" customHeight="true" x14ac:dyDescent="0.2">
      <c r="A51" s="1133"/>
      <c r="B51" s="428" t="s">
        <v>101</v>
      </c>
      <c r="C51" s="107" t="s">
        <v>36</v>
      </c>
      <c r="D51" s="104" t="s">
        <v>36</v>
      </c>
      <c r="E51" s="104" t="s">
        <v>36</v>
      </c>
      <c r="F51" s="104" t="s">
        <v>36</v>
      </c>
      <c r="G51" s="101" t="s">
        <v>36</v>
      </c>
      <c r="H51" s="98" t="s">
        <v>36</v>
      </c>
      <c r="I51" s="104" t="s">
        <v>36</v>
      </c>
      <c r="J51" s="104" t="s">
        <v>36</v>
      </c>
      <c r="K51" s="104" t="s">
        <v>36</v>
      </c>
      <c r="L51" s="95" t="s">
        <v>36</v>
      </c>
      <c r="M51" s="107" t="s">
        <v>36</v>
      </c>
      <c r="N51" s="104" t="s">
        <v>36</v>
      </c>
      <c r="O51" s="104" t="s">
        <v>36</v>
      </c>
      <c r="P51" s="104" t="s">
        <v>36</v>
      </c>
      <c r="Q51" s="101" t="s">
        <v>36</v>
      </c>
      <c r="R51" s="98" t="s">
        <v>36</v>
      </c>
      <c r="S51" s="104" t="s">
        <v>36</v>
      </c>
      <c r="T51" s="104" t="s">
        <v>36</v>
      </c>
      <c r="U51" s="104" t="s">
        <v>36</v>
      </c>
      <c r="V51" s="95" t="s">
        <v>36</v>
      </c>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94"/>
      <c r="BA51" s="1124"/>
      <c r="BB51" s="643" t="s">
        <v>101</v>
      </c>
      <c r="BC51" s="91" t="s">
        <v>36</v>
      </c>
      <c r="BD51" s="87" t="s">
        <v>36</v>
      </c>
      <c r="BE51" s="87" t="s">
        <v>36</v>
      </c>
      <c r="BF51" s="87" t="s">
        <v>36</v>
      </c>
      <c r="BG51" s="82" t="s">
        <v>36</v>
      </c>
      <c r="BH51" s="91" t="s">
        <v>36</v>
      </c>
      <c r="BI51" s="87" t="s">
        <v>36</v>
      </c>
      <c r="BJ51" s="87" t="s">
        <v>36</v>
      </c>
      <c r="BK51" s="87" t="s">
        <v>36</v>
      </c>
      <c r="BL51" s="82" t="s">
        <v>36</v>
      </c>
      <c r="BM51" s="91" t="s">
        <v>36</v>
      </c>
      <c r="BN51" s="87" t="s">
        <v>36</v>
      </c>
      <c r="BO51" s="87" t="s">
        <v>36</v>
      </c>
      <c r="BP51" s="87" t="s">
        <v>36</v>
      </c>
      <c r="BQ51" s="82" t="s">
        <v>36</v>
      </c>
      <c r="BR51" s="91" t="s">
        <v>36</v>
      </c>
      <c r="BS51" s="87" t="s">
        <v>36</v>
      </c>
      <c r="BT51" s="87" t="s">
        <v>36</v>
      </c>
      <c r="BU51" s="87" t="s">
        <v>36</v>
      </c>
      <c r="BV51" s="77" t="s">
        <v>36</v>
      </c>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row>
    <row r="52" s="357" customFormat="true" ht="15" customHeight="true" x14ac:dyDescent="0.2">
      <c r="A52" s="1133"/>
      <c r="B52" s="428" t="s">
        <v>69</v>
      </c>
      <c r="C52" s="107" t="s">
        <v>36</v>
      </c>
      <c r="D52" s="104" t="s">
        <v>36</v>
      </c>
      <c r="E52" s="104" t="s">
        <v>36</v>
      </c>
      <c r="F52" s="104" t="s">
        <v>36</v>
      </c>
      <c r="G52" s="101" t="s">
        <v>36</v>
      </c>
      <c r="H52" s="98" t="s">
        <v>36</v>
      </c>
      <c r="I52" s="104" t="s">
        <v>36</v>
      </c>
      <c r="J52" s="104" t="s">
        <v>36</v>
      </c>
      <c r="K52" s="104" t="s">
        <v>36</v>
      </c>
      <c r="L52" s="95" t="s">
        <v>36</v>
      </c>
      <c r="M52" s="107" t="s">
        <v>36</v>
      </c>
      <c r="N52" s="104" t="s">
        <v>36</v>
      </c>
      <c r="O52" s="104" t="s">
        <v>36</v>
      </c>
      <c r="P52" s="104" t="s">
        <v>36</v>
      </c>
      <c r="Q52" s="101" t="s">
        <v>36</v>
      </c>
      <c r="R52" s="98" t="s">
        <v>36</v>
      </c>
      <c r="S52" s="104" t="s">
        <v>36</v>
      </c>
      <c r="T52" s="104" t="s">
        <v>36</v>
      </c>
      <c r="U52" s="104" t="s">
        <v>36</v>
      </c>
      <c r="V52" s="95" t="s">
        <v>36</v>
      </c>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94"/>
      <c r="BA52" s="1124"/>
      <c r="BB52" s="643" t="s">
        <v>69</v>
      </c>
      <c r="BC52" s="91" t="s">
        <v>36</v>
      </c>
      <c r="BD52" s="87" t="s">
        <v>36</v>
      </c>
      <c r="BE52" s="87" t="s">
        <v>36</v>
      </c>
      <c r="BF52" s="87" t="s">
        <v>36</v>
      </c>
      <c r="BG52" s="82" t="s">
        <v>36</v>
      </c>
      <c r="BH52" s="91" t="s">
        <v>36</v>
      </c>
      <c r="BI52" s="87" t="s">
        <v>36</v>
      </c>
      <c r="BJ52" s="87" t="s">
        <v>36</v>
      </c>
      <c r="BK52" s="87" t="s">
        <v>36</v>
      </c>
      <c r="BL52" s="82" t="s">
        <v>36</v>
      </c>
      <c r="BM52" s="91" t="s">
        <v>36</v>
      </c>
      <c r="BN52" s="87" t="s">
        <v>36</v>
      </c>
      <c r="BO52" s="87" t="s">
        <v>36</v>
      </c>
      <c r="BP52" s="87" t="s">
        <v>36</v>
      </c>
      <c r="BQ52" s="82" t="s">
        <v>36</v>
      </c>
      <c r="BR52" s="91" t="s">
        <v>36</v>
      </c>
      <c r="BS52" s="87" t="s">
        <v>36</v>
      </c>
      <c r="BT52" s="87" t="s">
        <v>36</v>
      </c>
      <c r="BU52" s="87" t="s">
        <v>36</v>
      </c>
      <c r="BV52" s="77" t="s">
        <v>36</v>
      </c>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row>
    <row r="53" s="357" customFormat="true" ht="15" customHeight="true" x14ac:dyDescent="0.2">
      <c r="A53" s="1133" t="s">
        <v>107</v>
      </c>
      <c r="B53" s="428" t="s">
        <v>102</v>
      </c>
      <c r="C53" s="107" t="s">
        <v>36</v>
      </c>
      <c r="D53" s="104" t="s">
        <v>36</v>
      </c>
      <c r="E53" s="104" t="s">
        <v>36</v>
      </c>
      <c r="F53" s="104" t="s">
        <v>36</v>
      </c>
      <c r="G53" s="101" t="s">
        <v>36</v>
      </c>
      <c r="H53" s="98" t="s">
        <v>36</v>
      </c>
      <c r="I53" s="104" t="s">
        <v>36</v>
      </c>
      <c r="J53" s="104" t="s">
        <v>36</v>
      </c>
      <c r="K53" s="104" t="s">
        <v>36</v>
      </c>
      <c r="L53" s="95" t="s">
        <v>36</v>
      </c>
      <c r="M53" s="107" t="s">
        <v>36</v>
      </c>
      <c r="N53" s="104" t="s">
        <v>36</v>
      </c>
      <c r="O53" s="104" t="s">
        <v>36</v>
      </c>
      <c r="P53" s="104" t="s">
        <v>36</v>
      </c>
      <c r="Q53" s="101" t="s">
        <v>36</v>
      </c>
      <c r="R53" s="98" t="s">
        <v>36</v>
      </c>
      <c r="S53" s="104" t="s">
        <v>36</v>
      </c>
      <c r="T53" s="104" t="s">
        <v>36</v>
      </c>
      <c r="U53" s="104" t="s">
        <v>36</v>
      </c>
      <c r="V53" s="95" t="s">
        <v>36</v>
      </c>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94"/>
      <c r="BA53" s="1124" t="s">
        <v>107</v>
      </c>
      <c r="BB53" s="643" t="s">
        <v>102</v>
      </c>
      <c r="BC53" s="91" t="s">
        <v>36</v>
      </c>
      <c r="BD53" s="87" t="s">
        <v>36</v>
      </c>
      <c r="BE53" s="87" t="s">
        <v>36</v>
      </c>
      <c r="BF53" s="87" t="s">
        <v>36</v>
      </c>
      <c r="BG53" s="82" t="s">
        <v>36</v>
      </c>
      <c r="BH53" s="91" t="s">
        <v>36</v>
      </c>
      <c r="BI53" s="87" t="s">
        <v>36</v>
      </c>
      <c r="BJ53" s="87" t="s">
        <v>36</v>
      </c>
      <c r="BK53" s="87" t="s">
        <v>36</v>
      </c>
      <c r="BL53" s="82" t="s">
        <v>36</v>
      </c>
      <c r="BM53" s="91" t="s">
        <v>36</v>
      </c>
      <c r="BN53" s="87" t="s">
        <v>36</v>
      </c>
      <c r="BO53" s="87" t="s">
        <v>36</v>
      </c>
      <c r="BP53" s="87" t="s">
        <v>36</v>
      </c>
      <c r="BQ53" s="82" t="s">
        <v>36</v>
      </c>
      <c r="BR53" s="91" t="s">
        <v>36</v>
      </c>
      <c r="BS53" s="87" t="s">
        <v>36</v>
      </c>
      <c r="BT53" s="87" t="s">
        <v>36</v>
      </c>
      <c r="BU53" s="87" t="s">
        <v>36</v>
      </c>
      <c r="BV53" s="77" t="s">
        <v>36</v>
      </c>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row>
    <row r="54" s="357" customFormat="true" ht="15" customHeight="true" x14ac:dyDescent="0.2">
      <c r="A54" s="1133"/>
      <c r="B54" s="428" t="s">
        <v>101</v>
      </c>
      <c r="C54" s="107" t="s">
        <v>36</v>
      </c>
      <c r="D54" s="104" t="s">
        <v>36</v>
      </c>
      <c r="E54" s="104" t="s">
        <v>36</v>
      </c>
      <c r="F54" s="104" t="s">
        <v>36</v>
      </c>
      <c r="G54" s="101" t="s">
        <v>36</v>
      </c>
      <c r="H54" s="98" t="s">
        <v>36</v>
      </c>
      <c r="I54" s="104" t="s">
        <v>36</v>
      </c>
      <c r="J54" s="104" t="s">
        <v>36</v>
      </c>
      <c r="K54" s="104" t="s">
        <v>36</v>
      </c>
      <c r="L54" s="95" t="s">
        <v>36</v>
      </c>
      <c r="M54" s="107" t="s">
        <v>36</v>
      </c>
      <c r="N54" s="104" t="s">
        <v>36</v>
      </c>
      <c r="O54" s="104" t="s">
        <v>36</v>
      </c>
      <c r="P54" s="104" t="s">
        <v>36</v>
      </c>
      <c r="Q54" s="101" t="s">
        <v>36</v>
      </c>
      <c r="R54" s="98" t="s">
        <v>36</v>
      </c>
      <c r="S54" s="104" t="s">
        <v>36</v>
      </c>
      <c r="T54" s="104" t="s">
        <v>36</v>
      </c>
      <c r="U54" s="104" t="s">
        <v>36</v>
      </c>
      <c r="V54" s="95" t="s">
        <v>36</v>
      </c>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94"/>
      <c r="BA54" s="1124"/>
      <c r="BB54" s="643" t="s">
        <v>101</v>
      </c>
      <c r="BC54" s="91" t="s">
        <v>36</v>
      </c>
      <c r="BD54" s="87" t="s">
        <v>36</v>
      </c>
      <c r="BE54" s="87" t="s">
        <v>36</v>
      </c>
      <c r="BF54" s="87" t="s">
        <v>36</v>
      </c>
      <c r="BG54" s="82" t="s">
        <v>36</v>
      </c>
      <c r="BH54" s="91" t="s">
        <v>36</v>
      </c>
      <c r="BI54" s="87" t="s">
        <v>36</v>
      </c>
      <c r="BJ54" s="87" t="s">
        <v>36</v>
      </c>
      <c r="BK54" s="87" t="s">
        <v>36</v>
      </c>
      <c r="BL54" s="82" t="s">
        <v>36</v>
      </c>
      <c r="BM54" s="91" t="s">
        <v>36</v>
      </c>
      <c r="BN54" s="87" t="s">
        <v>36</v>
      </c>
      <c r="BO54" s="87" t="s">
        <v>36</v>
      </c>
      <c r="BP54" s="87" t="s">
        <v>36</v>
      </c>
      <c r="BQ54" s="82" t="s">
        <v>36</v>
      </c>
      <c r="BR54" s="91" t="s">
        <v>36</v>
      </c>
      <c r="BS54" s="87" t="s">
        <v>36</v>
      </c>
      <c r="BT54" s="87" t="s">
        <v>36</v>
      </c>
      <c r="BU54" s="87" t="s">
        <v>36</v>
      </c>
      <c r="BV54" s="77" t="s">
        <v>36</v>
      </c>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row>
    <row r="55" s="357" customFormat="true" ht="15" customHeight="true" x14ac:dyDescent="0.2">
      <c r="A55" s="1134"/>
      <c r="B55" s="429" t="s">
        <v>69</v>
      </c>
      <c r="C55" s="106" t="s">
        <v>36</v>
      </c>
      <c r="D55" s="103" t="s">
        <v>36</v>
      </c>
      <c r="E55" s="103" t="s">
        <v>36</v>
      </c>
      <c r="F55" s="103" t="s">
        <v>36</v>
      </c>
      <c r="G55" s="100" t="s">
        <v>36</v>
      </c>
      <c r="H55" s="97" t="s">
        <v>36</v>
      </c>
      <c r="I55" s="103" t="s">
        <v>36</v>
      </c>
      <c r="J55" s="103" t="s">
        <v>36</v>
      </c>
      <c r="K55" s="103" t="s">
        <v>36</v>
      </c>
      <c r="L55" s="94" t="s">
        <v>36</v>
      </c>
      <c r="M55" s="106" t="s">
        <v>36</v>
      </c>
      <c r="N55" s="103" t="s">
        <v>36</v>
      </c>
      <c r="O55" s="103" t="s">
        <v>36</v>
      </c>
      <c r="P55" s="103" t="s">
        <v>36</v>
      </c>
      <c r="Q55" s="100" t="s">
        <v>36</v>
      </c>
      <c r="R55" s="48" t="s">
        <v>36</v>
      </c>
      <c r="S55" s="47" t="s">
        <v>36</v>
      </c>
      <c r="T55" s="47" t="s">
        <v>36</v>
      </c>
      <c r="U55" s="47" t="s">
        <v>36</v>
      </c>
      <c r="V55" s="40" t="s">
        <v>36</v>
      </c>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94"/>
      <c r="BA55" s="1127"/>
      <c r="BB55" s="644" t="s">
        <v>69</v>
      </c>
      <c r="BC55" s="89" t="s">
        <v>36</v>
      </c>
      <c r="BD55" s="85" t="s">
        <v>36</v>
      </c>
      <c r="BE55" s="85" t="s">
        <v>36</v>
      </c>
      <c r="BF55" s="85" t="s">
        <v>36</v>
      </c>
      <c r="BG55" s="80" t="s">
        <v>36</v>
      </c>
      <c r="BH55" s="89" t="s">
        <v>36</v>
      </c>
      <c r="BI55" s="85" t="s">
        <v>36</v>
      </c>
      <c r="BJ55" s="85" t="s">
        <v>36</v>
      </c>
      <c r="BK55" s="85" t="s">
        <v>36</v>
      </c>
      <c r="BL55" s="80" t="s">
        <v>36</v>
      </c>
      <c r="BM55" s="89" t="s">
        <v>36</v>
      </c>
      <c r="BN55" s="85" t="s">
        <v>36</v>
      </c>
      <c r="BO55" s="85" t="s">
        <v>36</v>
      </c>
      <c r="BP55" s="85" t="s">
        <v>36</v>
      </c>
      <c r="BQ55" s="80" t="s">
        <v>36</v>
      </c>
      <c r="BR55" s="46" t="s">
        <v>36</v>
      </c>
      <c r="BS55" s="45" t="s">
        <v>36</v>
      </c>
      <c r="BT55" s="45" t="s">
        <v>36</v>
      </c>
      <c r="BU55" s="45" t="s">
        <v>36</v>
      </c>
      <c r="BV55" s="45" t="s">
        <v>36</v>
      </c>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row>
    <row r="56" s="362" customFormat="true" ht="15" customHeight="true" x14ac:dyDescent="0.2">
      <c r="A56" s="359"/>
      <c r="B56" s="425"/>
      <c r="C56" s="1142" t="s">
        <v>116</v>
      </c>
      <c r="D56" s="1143"/>
      <c r="E56" s="1143"/>
      <c r="F56" s="1143"/>
      <c r="G56" s="1144"/>
      <c r="H56" s="1141" t="s">
        <v>39</v>
      </c>
      <c r="I56" s="1129"/>
      <c r="J56" s="1129"/>
      <c r="K56" s="1129"/>
      <c r="L56" s="1131"/>
      <c r="M56" s="1128" t="s">
        <v>38</v>
      </c>
      <c r="N56" s="1129"/>
      <c r="O56" s="1129"/>
      <c r="P56" s="1129"/>
      <c r="Q56" s="1131"/>
      <c r="R56" s="27" t="s">
        <v>142</v>
      </c>
      <c r="S56" s="476"/>
      <c r="T56" s="476"/>
      <c r="U56" s="476"/>
      <c r="V56" s="476"/>
      <c r="W56" s="487"/>
      <c r="X56" s="487"/>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940"/>
      <c r="BA56" s="396" t="s">
        <v>132</v>
      </c>
      <c r="BB56" s="342" t="s">
        <v>97</v>
      </c>
      <c r="BC56" s="1128" t="s">
        <v>116</v>
      </c>
      <c r="BD56" s="1129"/>
      <c r="BE56" s="1129"/>
      <c r="BF56" s="1129"/>
      <c r="BG56" s="1130"/>
      <c r="BH56" s="1128" t="s">
        <v>39</v>
      </c>
      <c r="BI56" s="1129"/>
      <c r="BJ56" s="1129"/>
      <c r="BK56" s="1129"/>
      <c r="BL56" s="1130"/>
      <c r="BM56" s="1128" t="s">
        <v>38</v>
      </c>
      <c r="BN56" s="1129"/>
      <c r="BO56" s="1129"/>
      <c r="BP56" s="1129"/>
      <c r="BQ56" s="1131"/>
      <c r="BR56" s="51" t="s">
        <v>142</v>
      </c>
      <c r="BS56" s="476"/>
      <c r="BT56" s="476"/>
      <c r="BU56" s="476"/>
      <c r="BV56" s="476"/>
      <c r="BW56" s="31"/>
      <c r="BX56" s="31"/>
      <c r="BY56" s="31"/>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row>
    <row r="57" s="362" customFormat="true" ht="12.75" x14ac:dyDescent="0.2">
      <c r="A57" s="382" t="s">
        <v>70</v>
      </c>
      <c r="B57" s="425"/>
      <c r="C57" s="467" t="s">
        <v>0</v>
      </c>
      <c r="D57" s="650" t="s">
        <v>1</v>
      </c>
      <c r="E57" s="650" t="s">
        <v>2</v>
      </c>
      <c r="F57" s="650" t="s">
        <v>3</v>
      </c>
      <c r="G57" s="651" t="s">
        <v>4</v>
      </c>
      <c r="H57" s="430" t="s">
        <v>0</v>
      </c>
      <c r="I57" s="653" t="s">
        <v>1</v>
      </c>
      <c r="J57" s="653" t="s">
        <v>2</v>
      </c>
      <c r="K57" s="653" t="s">
        <v>3</v>
      </c>
      <c r="L57" s="654" t="s">
        <v>4</v>
      </c>
      <c r="M57" s="431" t="s">
        <v>0</v>
      </c>
      <c r="N57" s="653" t="s">
        <v>1</v>
      </c>
      <c r="O57" s="653" t="s">
        <v>2</v>
      </c>
      <c r="P57" s="653" t="s">
        <v>3</v>
      </c>
      <c r="Q57" s="648" t="s">
        <v>4</v>
      </c>
      <c r="R57" s="430" t="s">
        <v>372</v>
      </c>
      <c r="S57" s="653" t="s">
        <v>159</v>
      </c>
      <c r="T57" s="653" t="s">
        <v>161</v>
      </c>
      <c r="U57" s="653" t="s">
        <v>162</v>
      </c>
      <c r="V57" s="654" t="s">
        <v>163</v>
      </c>
      <c r="W57" s="487"/>
      <c r="X57" s="487"/>
      <c r="Y57" s="487"/>
      <c r="Z57" s="487"/>
      <c r="AA57" s="487"/>
      <c r="AB57" s="487"/>
      <c r="AC57" s="487"/>
      <c r="AD57" s="487"/>
      <c r="AE57" s="487"/>
      <c r="AF57" s="487"/>
      <c r="AG57" s="487"/>
      <c r="AH57" s="487"/>
      <c r="AI57" s="487"/>
      <c r="AJ57" s="487"/>
      <c r="AK57" s="487"/>
      <c r="AL57" s="487"/>
      <c r="AM57" s="487"/>
      <c r="AN57" s="487"/>
      <c r="AO57" s="487"/>
      <c r="AP57" s="487"/>
      <c r="AQ57" s="487"/>
      <c r="AR57" s="487"/>
      <c r="AS57" s="487"/>
      <c r="AT57" s="487"/>
      <c r="AU57" s="487"/>
      <c r="AV57" s="487"/>
      <c r="AW57" s="487"/>
      <c r="AX57" s="487"/>
      <c r="AY57" s="487"/>
      <c r="AZ57" s="940"/>
      <c r="BA57" s="382" t="s">
        <v>121</v>
      </c>
      <c r="BB57" s="381"/>
      <c r="BC57" s="505" t="s">
        <v>0</v>
      </c>
      <c r="BD57" s="620" t="s">
        <v>1</v>
      </c>
      <c r="BE57" s="620" t="s">
        <v>2</v>
      </c>
      <c r="BF57" s="620" t="s">
        <v>3</v>
      </c>
      <c r="BG57" s="506" t="s">
        <v>4</v>
      </c>
      <c r="BH57" s="505" t="s">
        <v>0</v>
      </c>
      <c r="BI57" s="620" t="s">
        <v>1</v>
      </c>
      <c r="BJ57" s="620" t="s">
        <v>2</v>
      </c>
      <c r="BK57" s="620" t="s">
        <v>3</v>
      </c>
      <c r="BL57" s="506" t="s">
        <v>4</v>
      </c>
      <c r="BM57" s="505" t="s">
        <v>0</v>
      </c>
      <c r="BN57" s="620" t="s">
        <v>1</v>
      </c>
      <c r="BO57" s="620" t="s">
        <v>2</v>
      </c>
      <c r="BP57" s="620" t="s">
        <v>3</v>
      </c>
      <c r="BQ57" s="506" t="s">
        <v>4</v>
      </c>
      <c r="BR57" s="505" t="s">
        <v>372</v>
      </c>
      <c r="BS57" s="620" t="s">
        <v>159</v>
      </c>
      <c r="BT57" s="620" t="s">
        <v>161</v>
      </c>
      <c r="BU57" s="620" t="s">
        <v>162</v>
      </c>
      <c r="BV57" s="621" t="s">
        <v>163</v>
      </c>
      <c r="BW57" s="943"/>
      <c r="BX57" s="943"/>
      <c r="BY57" s="943"/>
      <c r="BZ57" s="943"/>
      <c r="CA57" s="943"/>
      <c r="CB57" s="943"/>
      <c r="CC57" s="943"/>
      <c r="CD57" s="943"/>
      <c r="CE57" s="943"/>
      <c r="CF57" s="943"/>
      <c r="CG57" s="943"/>
      <c r="CH57" s="943"/>
      <c r="CI57" s="943"/>
      <c r="CJ57" s="943"/>
      <c r="CK57" s="943"/>
      <c r="CL57" s="943"/>
      <c r="CM57" s="943"/>
      <c r="CN57" s="943"/>
      <c r="CO57" s="943"/>
      <c r="CP57" s="943"/>
      <c r="CQ57" s="943"/>
      <c r="CR57" s="943"/>
      <c r="CS57" s="943"/>
      <c r="CT57" s="943"/>
      <c r="CU57" s="943"/>
      <c r="CV57" s="943"/>
      <c r="CW57" s="943"/>
      <c r="CX57" s="943"/>
      <c r="CY57" s="943"/>
      <c r="CZ57" s="943"/>
    </row>
    <row r="58" s="362" customFormat="true" ht="15" customHeight="true" x14ac:dyDescent="0.2">
      <c r="A58" s="1132" t="s">
        <v>299</v>
      </c>
      <c r="B58" s="427" t="s">
        <v>300</v>
      </c>
      <c r="C58" s="174">
        <v>16.401594605623615</v>
      </c>
      <c r="D58" s="173">
        <v>17.606669550307316</v>
      </c>
      <c r="E58" s="173">
        <v>20.766894727946024</v>
      </c>
      <c r="F58" s="173">
        <v>30.675870290653517</v>
      </c>
      <c r="G58" s="172">
        <v>48.181042884476383</v>
      </c>
      <c r="H58" s="171">
        <v>20.794345559562643</v>
      </c>
      <c r="I58" s="173">
        <v>24.354272899610489</v>
      </c>
      <c r="J58" s="173">
        <v>30.202468517996277</v>
      </c>
      <c r="K58" s="173">
        <v>45.280973636972433</v>
      </c>
      <c r="L58" s="170">
        <v>60.956793641538951</v>
      </c>
      <c r="M58" s="174">
        <v>15.677655244680153</v>
      </c>
      <c r="N58" s="173">
        <v>13.427917779094306</v>
      </c>
      <c r="O58" s="173">
        <v>16.062151681270677</v>
      </c>
      <c r="P58" s="173">
        <v>19.694953694170465</v>
      </c>
      <c r="Q58" s="172">
        <v>27.279297118502221</v>
      </c>
      <c r="R58" s="171">
        <v>68.236648142539664</v>
      </c>
      <c r="S58" s="173">
        <v>26.213980868659085</v>
      </c>
      <c r="T58" s="173">
        <v>29.337905004679669</v>
      </c>
      <c r="U58" s="173">
        <v>11.020744572278428</v>
      </c>
      <c r="V58" s="170">
        <v>13.312357252090226</v>
      </c>
      <c r="W58" s="487"/>
      <c r="X58" s="487"/>
      <c r="Y58" s="487"/>
      <c r="Z58" s="487"/>
      <c r="AA58" s="487"/>
      <c r="AB58" s="487"/>
      <c r="AC58" s="487"/>
      <c r="AD58" s="487"/>
      <c r="AE58" s="487"/>
      <c r="AF58" s="487"/>
      <c r="AG58" s="487"/>
      <c r="AH58" s="487"/>
      <c r="AI58" s="487"/>
      <c r="AJ58" s="487"/>
      <c r="AK58" s="487"/>
      <c r="AL58" s="487"/>
      <c r="AM58" s="487"/>
      <c r="AN58" s="487"/>
      <c r="AO58" s="487"/>
      <c r="AP58" s="487"/>
      <c r="AQ58" s="487"/>
      <c r="AR58" s="487"/>
      <c r="AS58" s="487"/>
      <c r="AT58" s="487"/>
      <c r="AU58" s="487"/>
      <c r="AV58" s="487"/>
      <c r="AW58" s="487"/>
      <c r="AX58" s="487"/>
      <c r="AY58" s="487"/>
      <c r="AZ58" s="940"/>
      <c r="BA58" s="649"/>
      <c r="BB58" s="645"/>
      <c r="BC58" s="494"/>
      <c r="BD58" s="480"/>
      <c r="BE58" s="480"/>
      <c r="BF58" s="480"/>
      <c r="BG58" s="495"/>
      <c r="BH58" s="494"/>
      <c r="BI58" s="480"/>
      <c r="BJ58" s="480"/>
      <c r="BK58" s="480"/>
      <c r="BL58" s="495"/>
      <c r="BM58" s="494"/>
      <c r="BN58" s="480"/>
      <c r="BO58" s="480"/>
      <c r="BP58" s="480"/>
      <c r="BQ58" s="495"/>
      <c r="BR58" s="494"/>
      <c r="BS58" s="480"/>
      <c r="BT58" s="480"/>
      <c r="BU58" s="480"/>
      <c r="BV58" s="481"/>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row>
    <row r="59" s="362" customFormat="true" ht="15" customHeight="true" x14ac:dyDescent="0.2">
      <c r="A59" s="1133"/>
      <c r="B59" s="428" t="s">
        <v>376</v>
      </c>
      <c r="C59" s="169">
        <v>1.796071176358655</v>
      </c>
      <c r="D59" s="168">
        <v>2.0118758688094776</v>
      </c>
      <c r="E59" s="168">
        <v>1.0801780055331569</v>
      </c>
      <c r="F59" s="168">
        <v>1.0328305665639903</v>
      </c>
      <c r="G59" s="167">
        <v>1.4147792959139216</v>
      </c>
      <c r="H59" s="166">
        <v>0.77372187225457323</v>
      </c>
      <c r="I59" s="168">
        <v>0.6195012093377873</v>
      </c>
      <c r="J59" s="168">
        <v>0.97545181900581002</v>
      </c>
      <c r="K59" s="168">
        <v>1.9251330101378468</v>
      </c>
      <c r="L59" s="165">
        <v>0.93213730730843103</v>
      </c>
      <c r="M59" s="169">
        <v>2.2114836196105383</v>
      </c>
      <c r="N59" s="168">
        <v>2.873675831720917</v>
      </c>
      <c r="O59" s="168">
        <v>1.6375762247919565</v>
      </c>
      <c r="P59" s="168">
        <v>1.3625525628088642</v>
      </c>
      <c r="Q59" s="167">
        <v>1.0752225892934602</v>
      </c>
      <c r="R59" s="166">
        <v>1.8794948121234742</v>
      </c>
      <c r="S59" s="168">
        <v>0.87016927315258141</v>
      </c>
      <c r="T59" s="168">
        <v>1.8677865731270966</v>
      </c>
      <c r="U59" s="168">
        <v>0.76289044656586524</v>
      </c>
      <c r="V59" s="165">
        <v>3.2871824047945863</v>
      </c>
      <c r="W59" s="487"/>
      <c r="X59" s="487"/>
      <c r="Y59" s="487"/>
      <c r="Z59" s="487"/>
      <c r="AA59" s="487"/>
      <c r="AB59" s="487"/>
      <c r="AC59" s="487"/>
      <c r="AD59" s="487"/>
      <c r="AE59" s="487"/>
      <c r="AF59" s="487"/>
      <c r="AG59" s="487"/>
      <c r="AH59" s="487"/>
      <c r="AI59" s="487"/>
      <c r="AJ59" s="487"/>
      <c r="AK59" s="487"/>
      <c r="AL59" s="487"/>
      <c r="AM59" s="487"/>
      <c r="AN59" s="487"/>
      <c r="AO59" s="487"/>
      <c r="AP59" s="487"/>
      <c r="AQ59" s="487"/>
      <c r="AR59" s="487"/>
      <c r="AS59" s="487"/>
      <c r="AT59" s="487"/>
      <c r="AU59" s="487"/>
      <c r="AV59" s="487"/>
      <c r="AW59" s="487"/>
      <c r="AX59" s="487"/>
      <c r="AY59" s="487"/>
      <c r="AZ59" s="940"/>
      <c r="BA59" s="942"/>
      <c r="BB59" s="643"/>
      <c r="BC59" s="497"/>
      <c r="BD59" s="484"/>
      <c r="BE59" s="484"/>
      <c r="BF59" s="484"/>
      <c r="BG59" s="501"/>
      <c r="BH59" s="497"/>
      <c r="BI59" s="484"/>
      <c r="BJ59" s="484"/>
      <c r="BK59" s="484"/>
      <c r="BL59" s="501"/>
      <c r="BM59" s="497"/>
      <c r="BN59" s="484"/>
      <c r="BO59" s="484"/>
      <c r="BP59" s="484"/>
      <c r="BQ59" s="501"/>
      <c r="BR59" s="497"/>
      <c r="BS59" s="484"/>
      <c r="BT59" s="484"/>
      <c r="BU59" s="484"/>
      <c r="BV59" s="485"/>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row>
    <row r="60" s="362" customFormat="true" ht="15" customHeight="true" x14ac:dyDescent="0.2">
      <c r="A60" s="1133"/>
      <c r="B60" s="428" t="s">
        <v>377</v>
      </c>
      <c r="C60" s="169">
        <v>0.17966934703552492</v>
      </c>
      <c r="D60" s="168">
        <v>7.0090343435458835E-2</v>
      </c>
      <c r="E60" s="168">
        <v>0.13900870008701866</v>
      </c>
      <c r="F60" s="168">
        <v>5.1238643129197556E-2</v>
      </c>
      <c r="G60" s="167">
        <v>8.1100463167505812E-4</v>
      </c>
      <c r="H60" s="166">
        <v>5.937711566393538E-2</v>
      </c>
      <c r="I60" s="168">
        <v>0.27772346438393591</v>
      </c>
      <c r="J60" s="168">
        <v>4.1355603706563944E-2</v>
      </c>
      <c r="K60" s="168">
        <v>3.9892030894297858E-3</v>
      </c>
      <c r="L60" s="165">
        <v>0</v>
      </c>
      <c r="M60" s="169">
        <v>0.28369953425638833</v>
      </c>
      <c r="N60" s="168">
        <v>4.911578751337161E-2</v>
      </c>
      <c r="O60" s="168">
        <v>4.7792536103669923E-2</v>
      </c>
      <c r="P60" s="168">
        <v>3.1618391240198822E-2</v>
      </c>
      <c r="Q60" s="167">
        <v>7.9137020848603856E-2</v>
      </c>
      <c r="R60" s="166">
        <v>0.18721528901608331</v>
      </c>
      <c r="S60" s="168">
        <v>3.9413741815756291E-2</v>
      </c>
      <c r="T60" s="168">
        <v>9.2907556563656429E-2</v>
      </c>
      <c r="U60" s="168">
        <v>5.8151677999459674E-2</v>
      </c>
      <c r="V60" s="165">
        <v>0.15070468029095072</v>
      </c>
      <c r="W60" s="487"/>
      <c r="X60" s="487"/>
      <c r="Y60" s="487"/>
      <c r="Z60" s="487"/>
      <c r="AA60" s="487"/>
      <c r="AB60" s="487"/>
      <c r="AC60" s="487"/>
      <c r="AD60" s="487"/>
      <c r="AE60" s="487"/>
      <c r="AF60" s="487"/>
      <c r="AG60" s="487"/>
      <c r="AH60" s="487"/>
      <c r="AI60" s="487"/>
      <c r="AJ60" s="487"/>
      <c r="AK60" s="487"/>
      <c r="AL60" s="487"/>
      <c r="AM60" s="487"/>
      <c r="AN60" s="487"/>
      <c r="AO60" s="487"/>
      <c r="AP60" s="487"/>
      <c r="AQ60" s="487"/>
      <c r="AR60" s="487"/>
      <c r="AS60" s="487"/>
      <c r="AT60" s="487"/>
      <c r="AU60" s="487"/>
      <c r="AV60" s="487"/>
      <c r="AW60" s="487"/>
      <c r="AX60" s="487"/>
      <c r="AY60" s="487"/>
      <c r="AZ60" s="940"/>
      <c r="BA60" s="942"/>
      <c r="BB60" s="643"/>
      <c r="BC60" s="497"/>
      <c r="BD60" s="484"/>
      <c r="BE60" s="484"/>
      <c r="BF60" s="484"/>
      <c r="BG60" s="501"/>
      <c r="BH60" s="497"/>
      <c r="BI60" s="484"/>
      <c r="BJ60" s="484"/>
      <c r="BK60" s="484"/>
      <c r="BL60" s="501"/>
      <c r="BM60" s="497"/>
      <c r="BN60" s="484"/>
      <c r="BO60" s="484"/>
      <c r="BP60" s="484"/>
      <c r="BQ60" s="501"/>
      <c r="BR60" s="497"/>
      <c r="BS60" s="484"/>
      <c r="BT60" s="484"/>
      <c r="BU60" s="484"/>
      <c r="BV60" s="485"/>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row>
    <row r="61" s="362" customFormat="true" ht="15" customHeight="true" x14ac:dyDescent="0.2">
      <c r="A61" s="1133"/>
      <c r="B61" s="428" t="s">
        <v>378</v>
      </c>
      <c r="C61" s="169">
        <v>0.1428867433308782</v>
      </c>
      <c r="D61" s="168">
        <v>0.26000603404902389</v>
      </c>
      <c r="E61" s="168">
        <v>0.19519390426130045</v>
      </c>
      <c r="F61" s="168">
        <v>6.6252968815801824E-2</v>
      </c>
      <c r="G61" s="167">
        <v>0</v>
      </c>
      <c r="H61" s="166">
        <v>0.20576421085711846</v>
      </c>
      <c r="I61" s="168">
        <v>0.37185668226278101</v>
      </c>
      <c r="J61" s="168">
        <v>6.2496500181064431E-2</v>
      </c>
      <c r="K61" s="168">
        <v>0</v>
      </c>
      <c r="L61" s="165">
        <v>0</v>
      </c>
      <c r="M61" s="169">
        <v>0.14005746216804507</v>
      </c>
      <c r="N61" s="168">
        <v>0.12813871091242701</v>
      </c>
      <c r="O61" s="168">
        <v>0.15990136138476302</v>
      </c>
      <c r="P61" s="168">
        <v>0.21377346326293617</v>
      </c>
      <c r="Q61" s="167">
        <v>4.3412666516521141E-2</v>
      </c>
      <c r="R61" s="166">
        <v>0</v>
      </c>
      <c r="S61" s="168">
        <v>0.14443014445272648</v>
      </c>
      <c r="T61" s="168">
        <v>0.26558131240881905</v>
      </c>
      <c r="U61" s="168">
        <v>0.13665950003994812</v>
      </c>
      <c r="V61" s="165">
        <v>6.9246806313585305E-2</v>
      </c>
      <c r="W61" s="487"/>
      <c r="X61" s="487"/>
      <c r="Y61" s="487"/>
      <c r="Z61" s="487"/>
      <c r="AA61" s="487"/>
      <c r="AB61" s="487"/>
      <c r="AC61" s="487"/>
      <c r="AD61" s="487"/>
      <c r="AE61" s="487"/>
      <c r="AF61" s="487"/>
      <c r="AG61" s="487"/>
      <c r="AH61" s="487"/>
      <c r="AI61" s="487"/>
      <c r="AJ61" s="487"/>
      <c r="AK61" s="487"/>
      <c r="AL61" s="487"/>
      <c r="AM61" s="487"/>
      <c r="AN61" s="487"/>
      <c r="AO61" s="487"/>
      <c r="AP61" s="487"/>
      <c r="AQ61" s="487"/>
      <c r="AR61" s="487"/>
      <c r="AS61" s="487"/>
      <c r="AT61" s="487"/>
      <c r="AU61" s="487"/>
      <c r="AV61" s="487"/>
      <c r="AW61" s="487"/>
      <c r="AX61" s="487"/>
      <c r="AY61" s="487"/>
      <c r="AZ61" s="940"/>
      <c r="BA61" s="942"/>
      <c r="BB61" s="643"/>
      <c r="BC61" s="497"/>
      <c r="BD61" s="484"/>
      <c r="BE61" s="484"/>
      <c r="BF61" s="484"/>
      <c r="BG61" s="501"/>
      <c r="BH61" s="497"/>
      <c r="BI61" s="484"/>
      <c r="BJ61" s="484"/>
      <c r="BK61" s="484"/>
      <c r="BL61" s="501"/>
      <c r="BM61" s="497"/>
      <c r="BN61" s="484"/>
      <c r="BO61" s="484"/>
      <c r="BP61" s="484"/>
      <c r="BQ61" s="501"/>
      <c r="BR61" s="497"/>
      <c r="BS61" s="484"/>
      <c r="BT61" s="484"/>
      <c r="BU61" s="484"/>
      <c r="BV61" s="485"/>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row>
    <row r="62" s="362" customFormat="true" ht="15" customHeight="true" x14ac:dyDescent="0.2">
      <c r="A62" s="1133"/>
      <c r="B62" s="428" t="s">
        <v>379</v>
      </c>
      <c r="C62" s="169">
        <v>1.4545443045763586</v>
      </c>
      <c r="D62" s="168">
        <v>1.2123320652485934</v>
      </c>
      <c r="E62" s="168">
        <v>1.3427639431629201</v>
      </c>
      <c r="F62" s="168">
        <v>0.92763567550593096</v>
      </c>
      <c r="G62" s="167">
        <v>0.55134626997073466</v>
      </c>
      <c r="H62" s="166">
        <v>1.3263448866959846</v>
      </c>
      <c r="I62" s="168">
        <v>0.68810111450647793</v>
      </c>
      <c r="J62" s="168">
        <v>0.56581106605206311</v>
      </c>
      <c r="K62" s="168">
        <v>0.51034605505022601</v>
      </c>
      <c r="L62" s="165">
        <v>0.20612662659358488</v>
      </c>
      <c r="M62" s="169">
        <v>1.5854533326521272</v>
      </c>
      <c r="N62" s="168">
        <v>1.5076784268006276</v>
      </c>
      <c r="O62" s="168">
        <v>1.1928515214453608</v>
      </c>
      <c r="P62" s="168">
        <v>1.8321346327888681</v>
      </c>
      <c r="Q62" s="167">
        <v>1.2662481964052963</v>
      </c>
      <c r="R62" s="166">
        <v>0</v>
      </c>
      <c r="S62" s="168">
        <v>0.29362785406151337</v>
      </c>
      <c r="T62" s="168">
        <v>0.79543722091691238</v>
      </c>
      <c r="U62" s="168">
        <v>1.3580947192480206</v>
      </c>
      <c r="V62" s="165">
        <v>3.897246881802229</v>
      </c>
      <c r="W62" s="487"/>
      <c r="X62" s="487"/>
      <c r="Y62" s="487"/>
      <c r="Z62" s="487"/>
      <c r="AA62" s="487"/>
      <c r="AB62" s="487"/>
      <c r="AC62" s="487"/>
      <c r="AD62" s="487"/>
      <c r="AE62" s="487"/>
      <c r="AF62" s="487"/>
      <c r="AG62" s="487"/>
      <c r="AH62" s="487"/>
      <c r="AI62" s="487"/>
      <c r="AJ62" s="487"/>
      <c r="AK62" s="487"/>
      <c r="AL62" s="487"/>
      <c r="AM62" s="487"/>
      <c r="AN62" s="487"/>
      <c r="AO62" s="487"/>
      <c r="AP62" s="487"/>
      <c r="AQ62" s="487"/>
      <c r="AR62" s="487"/>
      <c r="AS62" s="487"/>
      <c r="AT62" s="487"/>
      <c r="AU62" s="487"/>
      <c r="AV62" s="487"/>
      <c r="AW62" s="487"/>
      <c r="AX62" s="487"/>
      <c r="AY62" s="487"/>
      <c r="AZ62" s="940"/>
      <c r="BA62" s="942"/>
      <c r="BB62" s="643"/>
      <c r="BC62" s="497"/>
      <c r="BD62" s="484"/>
      <c r="BE62" s="484"/>
      <c r="BF62" s="484"/>
      <c r="BG62" s="501"/>
      <c r="BH62" s="497"/>
      <c r="BI62" s="484"/>
      <c r="BJ62" s="484"/>
      <c r="BK62" s="484"/>
      <c r="BL62" s="501"/>
      <c r="BM62" s="497"/>
      <c r="BN62" s="484"/>
      <c r="BO62" s="484"/>
      <c r="BP62" s="484"/>
      <c r="BQ62" s="501"/>
      <c r="BR62" s="497"/>
      <c r="BS62" s="484"/>
      <c r="BT62" s="484"/>
      <c r="BU62" s="484"/>
      <c r="BV62" s="485"/>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row>
    <row r="63" s="362" customFormat="true" ht="15" customHeight="true" x14ac:dyDescent="0.2">
      <c r="A63" s="1133"/>
      <c r="B63" s="428" t="s">
        <v>304</v>
      </c>
      <c r="C63" s="169">
        <v>2.9352148375106379</v>
      </c>
      <c r="D63" s="168">
        <v>3.1533926764693536</v>
      </c>
      <c r="E63" s="168">
        <v>3.4217050630823289</v>
      </c>
      <c r="F63" s="168">
        <v>2.1622418751719521</v>
      </c>
      <c r="G63" s="167">
        <v>0.80878386826545556</v>
      </c>
      <c r="H63" s="166">
        <v>2.0665699055318125</v>
      </c>
      <c r="I63" s="168">
        <v>0.93724520394575617</v>
      </c>
      <c r="J63" s="168">
        <v>1.1354741055956423</v>
      </c>
      <c r="K63" s="168">
        <v>0.63588991889765878</v>
      </c>
      <c r="L63" s="165">
        <v>0.47266011130584912</v>
      </c>
      <c r="M63" s="169">
        <v>3.5578647620834305</v>
      </c>
      <c r="N63" s="168">
        <v>2.7486283573910213</v>
      </c>
      <c r="O63" s="168">
        <v>4.470374249831127</v>
      </c>
      <c r="P63" s="168">
        <v>5.7152980887732419</v>
      </c>
      <c r="Q63" s="167">
        <v>2.2475484519991058</v>
      </c>
      <c r="R63" s="166">
        <v>0</v>
      </c>
      <c r="S63" s="168">
        <v>2.8129375180290692</v>
      </c>
      <c r="T63" s="168">
        <v>3.7351842194254381</v>
      </c>
      <c r="U63" s="168">
        <v>0.61749571780210299</v>
      </c>
      <c r="V63" s="165">
        <v>6.4928309715976296</v>
      </c>
      <c r="W63" s="487"/>
      <c r="X63" s="487"/>
      <c r="Y63" s="487"/>
      <c r="Z63" s="487"/>
      <c r="AA63" s="487"/>
      <c r="AB63" s="487"/>
      <c r="AC63" s="487"/>
      <c r="AD63" s="487"/>
      <c r="AE63" s="487"/>
      <c r="AF63" s="487"/>
      <c r="AG63" s="487"/>
      <c r="AH63" s="487"/>
      <c r="AI63" s="487"/>
      <c r="AJ63" s="487"/>
      <c r="AK63" s="487"/>
      <c r="AL63" s="487"/>
      <c r="AM63" s="487"/>
      <c r="AN63" s="487"/>
      <c r="AO63" s="487"/>
      <c r="AP63" s="487"/>
      <c r="AQ63" s="487"/>
      <c r="AR63" s="487"/>
      <c r="AS63" s="487"/>
      <c r="AT63" s="487"/>
      <c r="AU63" s="487"/>
      <c r="AV63" s="487"/>
      <c r="AW63" s="487"/>
      <c r="AX63" s="487"/>
      <c r="AY63" s="487"/>
      <c r="AZ63" s="940"/>
      <c r="BA63" s="942"/>
      <c r="BB63" s="643"/>
      <c r="BC63" s="497"/>
      <c r="BD63" s="484"/>
      <c r="BE63" s="484"/>
      <c r="BF63" s="484"/>
      <c r="BG63" s="501"/>
      <c r="BH63" s="497"/>
      <c r="BI63" s="484"/>
      <c r="BJ63" s="484"/>
      <c r="BK63" s="484"/>
      <c r="BL63" s="501"/>
      <c r="BM63" s="497"/>
      <c r="BN63" s="484"/>
      <c r="BO63" s="484"/>
      <c r="BP63" s="484"/>
      <c r="BQ63" s="501"/>
      <c r="BR63" s="497"/>
      <c r="BS63" s="484"/>
      <c r="BT63" s="484"/>
      <c r="BU63" s="484"/>
      <c r="BV63" s="485"/>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row>
    <row r="64" s="362" customFormat="true" ht="15" customHeight="true" x14ac:dyDescent="0.2">
      <c r="A64" s="1133"/>
      <c r="B64" s="428" t="s">
        <v>305</v>
      </c>
      <c r="C64" s="169">
        <v>0.8828197606705982</v>
      </c>
      <c r="D64" s="168">
        <v>0.82484506677610892</v>
      </c>
      <c r="E64" s="168">
        <v>0.57132628925929385</v>
      </c>
      <c r="F64" s="168">
        <v>0.35434742150518467</v>
      </c>
      <c r="G64" s="167">
        <v>0.32769093677555455</v>
      </c>
      <c r="H64" s="166">
        <v>0.2198354874219427</v>
      </c>
      <c r="I64" s="168">
        <v>0.10660704965130575</v>
      </c>
      <c r="J64" s="168">
        <v>0.28202043064861704</v>
      </c>
      <c r="K64" s="168">
        <v>6.8921823392959294E-4</v>
      </c>
      <c r="L64" s="165">
        <v>3.0317961952376345E-2</v>
      </c>
      <c r="M64" s="169">
        <v>1.2506477859887954</v>
      </c>
      <c r="N64" s="168">
        <v>0.83127878674929057</v>
      </c>
      <c r="O64" s="168">
        <v>1.1132124129573948</v>
      </c>
      <c r="P64" s="168">
        <v>1.0188363988403553</v>
      </c>
      <c r="Q64" s="167">
        <v>0.75588164628096777</v>
      </c>
      <c r="R64" s="166">
        <v>0</v>
      </c>
      <c r="S64" s="168">
        <v>0.42427840952884144</v>
      </c>
      <c r="T64" s="168">
        <v>0.13579707725418919</v>
      </c>
      <c r="U64" s="168">
        <v>0.46173312702687697</v>
      </c>
      <c r="V64" s="165">
        <v>2.4023866039206152</v>
      </c>
      <c r="W64" s="487"/>
      <c r="X64" s="487"/>
      <c r="Y64" s="487"/>
      <c r="Z64" s="487"/>
      <c r="AA64" s="487"/>
      <c r="AB64" s="487"/>
      <c r="AC64" s="487"/>
      <c r="AD64" s="487"/>
      <c r="AE64" s="487"/>
      <c r="AF64" s="487"/>
      <c r="AG64" s="487"/>
      <c r="AH64" s="487"/>
      <c r="AI64" s="487"/>
      <c r="AJ64" s="487"/>
      <c r="AK64" s="487"/>
      <c r="AL64" s="487"/>
      <c r="AM64" s="487"/>
      <c r="AN64" s="487"/>
      <c r="AO64" s="487"/>
      <c r="AP64" s="487"/>
      <c r="AQ64" s="487"/>
      <c r="AR64" s="487"/>
      <c r="AS64" s="487"/>
      <c r="AT64" s="487"/>
      <c r="AU64" s="487"/>
      <c r="AV64" s="487"/>
      <c r="AW64" s="487"/>
      <c r="AX64" s="487"/>
      <c r="AY64" s="487"/>
      <c r="AZ64" s="940"/>
      <c r="BA64" s="942"/>
      <c r="BB64" s="643"/>
      <c r="BC64" s="497"/>
      <c r="BD64" s="484"/>
      <c r="BE64" s="484"/>
      <c r="BF64" s="484"/>
      <c r="BG64" s="501"/>
      <c r="BH64" s="497"/>
      <c r="BI64" s="484"/>
      <c r="BJ64" s="484"/>
      <c r="BK64" s="484"/>
      <c r="BL64" s="501"/>
      <c r="BM64" s="497"/>
      <c r="BN64" s="484"/>
      <c r="BO64" s="484"/>
      <c r="BP64" s="484"/>
      <c r="BQ64" s="501"/>
      <c r="BR64" s="497"/>
      <c r="BS64" s="484"/>
      <c r="BT64" s="484"/>
      <c r="BU64" s="484"/>
      <c r="BV64" s="485"/>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row>
    <row r="65" s="362" customFormat="true" ht="15" customHeight="true" x14ac:dyDescent="0.2">
      <c r="A65" s="1133"/>
      <c r="B65" s="428" t="s">
        <v>306</v>
      </c>
      <c r="C65" s="169">
        <v>1.5470511873215461E-2</v>
      </c>
      <c r="D65" s="168">
        <v>7.4241038847013222E-3</v>
      </c>
      <c r="E65" s="168">
        <v>0</v>
      </c>
      <c r="F65" s="168">
        <v>0</v>
      </c>
      <c r="G65" s="167">
        <v>0</v>
      </c>
      <c r="H65" s="166">
        <v>0</v>
      </c>
      <c r="I65" s="168">
        <v>0</v>
      </c>
      <c r="J65" s="168">
        <v>0</v>
      </c>
      <c r="K65" s="168">
        <v>0</v>
      </c>
      <c r="L65" s="165">
        <v>0</v>
      </c>
      <c r="M65" s="169">
        <v>2.8853010730811781E-2</v>
      </c>
      <c r="N65" s="168">
        <v>0</v>
      </c>
      <c r="O65" s="168">
        <v>1.3859273163452118E-2</v>
      </c>
      <c r="P65" s="168">
        <v>0</v>
      </c>
      <c r="Q65" s="167">
        <v>0</v>
      </c>
      <c r="R65" s="166">
        <v>0</v>
      </c>
      <c r="S65" s="168">
        <v>4.9275713394060089E-3</v>
      </c>
      <c r="T65" s="168">
        <v>1.862179164167882E-2</v>
      </c>
      <c r="U65" s="168">
        <v>0</v>
      </c>
      <c r="V65" s="165">
        <v>0</v>
      </c>
      <c r="W65" s="487"/>
      <c r="X65" s="487"/>
      <c r="Y65" s="487"/>
      <c r="Z65" s="487"/>
      <c r="AA65" s="487"/>
      <c r="AB65" s="487"/>
      <c r="AC65" s="487"/>
      <c r="AD65" s="487"/>
      <c r="AE65" s="487"/>
      <c r="AF65" s="487"/>
      <c r="AG65" s="487"/>
      <c r="AH65" s="487"/>
      <c r="AI65" s="487"/>
      <c r="AJ65" s="487"/>
      <c r="AK65" s="487"/>
      <c r="AL65" s="487"/>
      <c r="AM65" s="487"/>
      <c r="AN65" s="487"/>
      <c r="AO65" s="487"/>
      <c r="AP65" s="487"/>
      <c r="AQ65" s="487"/>
      <c r="AR65" s="487"/>
      <c r="AS65" s="487"/>
      <c r="AT65" s="487"/>
      <c r="AU65" s="487"/>
      <c r="AV65" s="487"/>
      <c r="AW65" s="487"/>
      <c r="AX65" s="487"/>
      <c r="AY65" s="487"/>
      <c r="AZ65" s="940"/>
      <c r="BA65" s="942"/>
      <c r="BB65" s="643"/>
      <c r="BC65" s="497"/>
      <c r="BD65" s="484"/>
      <c r="BE65" s="484"/>
      <c r="BF65" s="484"/>
      <c r="BG65" s="501"/>
      <c r="BH65" s="497"/>
      <c r="BI65" s="484"/>
      <c r="BJ65" s="484"/>
      <c r="BK65" s="484"/>
      <c r="BL65" s="501"/>
      <c r="BM65" s="497"/>
      <c r="BN65" s="484"/>
      <c r="BO65" s="484"/>
      <c r="BP65" s="484"/>
      <c r="BQ65" s="501"/>
      <c r="BR65" s="497"/>
      <c r="BS65" s="484"/>
      <c r="BT65" s="484"/>
      <c r="BU65" s="484"/>
      <c r="BV65" s="485"/>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row>
    <row r="66" s="362" customFormat="true" ht="15" customHeight="true" x14ac:dyDescent="0.2">
      <c r="A66" s="1133"/>
      <c r="B66" s="428" t="s">
        <v>307</v>
      </c>
      <c r="C66" s="169">
        <v>1.9345972748693152E-2</v>
      </c>
      <c r="D66" s="168">
        <v>7.3433370812791346E-2</v>
      </c>
      <c r="E66" s="168">
        <v>7.218013875608896E-2</v>
      </c>
      <c r="F66" s="168">
        <v>3.4446824288553776E-3</v>
      </c>
      <c r="G66" s="167">
        <v>0</v>
      </c>
      <c r="H66" s="166">
        <v>0</v>
      </c>
      <c r="I66" s="168">
        <v>0</v>
      </c>
      <c r="J66" s="168">
        <v>0</v>
      </c>
      <c r="K66" s="168">
        <v>0</v>
      </c>
      <c r="L66" s="165">
        <v>0</v>
      </c>
      <c r="M66" s="169">
        <v>3.6080872041632017E-2</v>
      </c>
      <c r="N66" s="168">
        <v>4.3031315135081898E-2</v>
      </c>
      <c r="O66" s="168">
        <v>0.18906367385509407</v>
      </c>
      <c r="P66" s="168">
        <v>3.963205018689181E-2</v>
      </c>
      <c r="Q66" s="167">
        <v>6.4273870430882644E-3</v>
      </c>
      <c r="R66" s="166">
        <v>0</v>
      </c>
      <c r="S66" s="168">
        <v>0</v>
      </c>
      <c r="T66" s="168">
        <v>1.5690417370312789E-2</v>
      </c>
      <c r="U66" s="168">
        <v>0.11538072940108995</v>
      </c>
      <c r="V66" s="165">
        <v>5.1706486460582199E-3</v>
      </c>
      <c r="W66" s="487"/>
      <c r="X66" s="487"/>
      <c r="Y66" s="487"/>
      <c r="Z66" s="487"/>
      <c r="AA66" s="487"/>
      <c r="AB66" s="487"/>
      <c r="AC66" s="487"/>
      <c r="AD66" s="487"/>
      <c r="AE66" s="487"/>
      <c r="AF66" s="487"/>
      <c r="AG66" s="487"/>
      <c r="AH66" s="487"/>
      <c r="AI66" s="487"/>
      <c r="AJ66" s="487"/>
      <c r="AK66" s="487"/>
      <c r="AL66" s="487"/>
      <c r="AM66" s="487"/>
      <c r="AN66" s="487"/>
      <c r="AO66" s="487"/>
      <c r="AP66" s="487"/>
      <c r="AQ66" s="487"/>
      <c r="AR66" s="487"/>
      <c r="AS66" s="487"/>
      <c r="AT66" s="487"/>
      <c r="AU66" s="487"/>
      <c r="AV66" s="487"/>
      <c r="AW66" s="487"/>
      <c r="AX66" s="487"/>
      <c r="AY66" s="487"/>
      <c r="AZ66" s="940"/>
      <c r="BA66" s="942"/>
      <c r="BB66" s="643"/>
      <c r="BC66" s="497"/>
      <c r="BD66" s="484"/>
      <c r="BE66" s="484"/>
      <c r="BF66" s="484"/>
      <c r="BG66" s="501"/>
      <c r="BH66" s="497"/>
      <c r="BI66" s="484"/>
      <c r="BJ66" s="484"/>
      <c r="BK66" s="484"/>
      <c r="BL66" s="501"/>
      <c r="BM66" s="497"/>
      <c r="BN66" s="484"/>
      <c r="BO66" s="484"/>
      <c r="BP66" s="484"/>
      <c r="BQ66" s="501"/>
      <c r="BR66" s="497"/>
      <c r="BS66" s="484"/>
      <c r="BT66" s="484"/>
      <c r="BU66" s="484"/>
      <c r="BV66" s="485"/>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row>
    <row r="67" s="362" customFormat="true" ht="15" customHeight="true" x14ac:dyDescent="0.2">
      <c r="A67" s="1133"/>
      <c r="B67" s="428" t="s">
        <v>308</v>
      </c>
      <c r="C67" s="169">
        <v>32.962797767122652</v>
      </c>
      <c r="D67" s="168">
        <v>20.323781733529312</v>
      </c>
      <c r="E67" s="168">
        <v>10.62523344737221</v>
      </c>
      <c r="F67" s="168">
        <v>7.3310341587380075</v>
      </c>
      <c r="G67" s="167">
        <v>5.4573681503784819</v>
      </c>
      <c r="H67" s="166">
        <v>17.314765646788949</v>
      </c>
      <c r="I67" s="168">
        <v>6.5203049241735753</v>
      </c>
      <c r="J67" s="168">
        <v>3.9800520795178618</v>
      </c>
      <c r="K67" s="168">
        <v>1.1633361815639434</v>
      </c>
      <c r="L67" s="165">
        <v>0.59369330140112919</v>
      </c>
      <c r="M67" s="169">
        <v>39.658368171026538</v>
      </c>
      <c r="N67" s="168">
        <v>29.906676761577454</v>
      </c>
      <c r="O67" s="168">
        <v>18.236128726101175</v>
      </c>
      <c r="P67" s="168">
        <v>14.092085833068685</v>
      </c>
      <c r="Q67" s="167">
        <v>15.582535598610006</v>
      </c>
      <c r="R67" s="166">
        <v>0.2107250071721983</v>
      </c>
      <c r="S67" s="168">
        <v>12.166845544233071</v>
      </c>
      <c r="T67" s="168">
        <v>11.371012921386106</v>
      </c>
      <c r="U67" s="168">
        <v>33.269529394265625</v>
      </c>
      <c r="V67" s="165">
        <v>7.4785362238587281</v>
      </c>
      <c r="W67" s="487"/>
      <c r="X67" s="487"/>
      <c r="Y67" s="487"/>
      <c r="Z67" s="487"/>
      <c r="AA67" s="487"/>
      <c r="AB67" s="487"/>
      <c r="AC67" s="487"/>
      <c r="AD67" s="487"/>
      <c r="AE67" s="487"/>
      <c r="AF67" s="487"/>
      <c r="AG67" s="487"/>
      <c r="AH67" s="487"/>
      <c r="AI67" s="487"/>
      <c r="AJ67" s="487"/>
      <c r="AK67" s="487"/>
      <c r="AL67" s="487"/>
      <c r="AM67" s="487"/>
      <c r="AN67" s="487"/>
      <c r="AO67" s="487"/>
      <c r="AP67" s="487"/>
      <c r="AQ67" s="487"/>
      <c r="AR67" s="487"/>
      <c r="AS67" s="487"/>
      <c r="AT67" s="487"/>
      <c r="AU67" s="487"/>
      <c r="AV67" s="487"/>
      <c r="AW67" s="487"/>
      <c r="AX67" s="487"/>
      <c r="AY67" s="487"/>
      <c r="AZ67" s="940"/>
      <c r="BA67" s="942"/>
      <c r="BB67" s="643"/>
      <c r="BC67" s="497"/>
      <c r="BD67" s="484"/>
      <c r="BE67" s="484"/>
      <c r="BF67" s="484"/>
      <c r="BG67" s="501"/>
      <c r="BH67" s="497"/>
      <c r="BI67" s="484"/>
      <c r="BJ67" s="484"/>
      <c r="BK67" s="484"/>
      <c r="BL67" s="501"/>
      <c r="BM67" s="497"/>
      <c r="BN67" s="484"/>
      <c r="BO67" s="484"/>
      <c r="BP67" s="484"/>
      <c r="BQ67" s="501"/>
      <c r="BR67" s="497"/>
      <c r="BS67" s="484"/>
      <c r="BT67" s="484"/>
      <c r="BU67" s="484"/>
      <c r="BV67" s="485"/>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row>
    <row r="68" s="362" customFormat="true" ht="15" customHeight="true" x14ac:dyDescent="0.2">
      <c r="A68" s="1133"/>
      <c r="B68" s="428" t="s">
        <v>309</v>
      </c>
      <c r="C68" s="169">
        <v>0.72766263445294899</v>
      </c>
      <c r="D68" s="168">
        <v>0.31182073960116335</v>
      </c>
      <c r="E68" s="168">
        <v>0.12653413237803265</v>
      </c>
      <c r="F68" s="168">
        <v>0.15064353103980391</v>
      </c>
      <c r="G68" s="167">
        <v>2.5263656854222532E-2</v>
      </c>
      <c r="H68" s="166">
        <v>5.4028299487887545E-2</v>
      </c>
      <c r="I68" s="168">
        <v>7.3852927310077324E-2</v>
      </c>
      <c r="J68" s="168">
        <v>4.6566536324684285E-3</v>
      </c>
      <c r="K68" s="168">
        <v>1.6804429609304711E-3</v>
      </c>
      <c r="L68" s="165">
        <v>0</v>
      </c>
      <c r="M68" s="169">
        <v>1.1674035871808084</v>
      </c>
      <c r="N68" s="168">
        <v>0.54319692153503718</v>
      </c>
      <c r="O68" s="168">
        <v>0.1854877534556055</v>
      </c>
      <c r="P68" s="168">
        <v>0.37492076613852171</v>
      </c>
      <c r="Q68" s="167">
        <v>0.11577845073045565</v>
      </c>
      <c r="R68" s="166">
        <v>0</v>
      </c>
      <c r="S68" s="168">
        <v>0.16073172849084649</v>
      </c>
      <c r="T68" s="168">
        <v>0.16561553877278692</v>
      </c>
      <c r="U68" s="168">
        <v>0.72703546016958975</v>
      </c>
      <c r="V68" s="165">
        <v>7.7681978546652345E-3</v>
      </c>
      <c r="W68" s="487"/>
      <c r="X68" s="487"/>
      <c r="Y68" s="487"/>
      <c r="Z68" s="487"/>
      <c r="AA68" s="487"/>
      <c r="AB68" s="487"/>
      <c r="AC68" s="487"/>
      <c r="AD68" s="487"/>
      <c r="AE68" s="487"/>
      <c r="AF68" s="487"/>
      <c r="AG68" s="487"/>
      <c r="AH68" s="487"/>
      <c r="AI68" s="487"/>
      <c r="AJ68" s="487"/>
      <c r="AK68" s="487"/>
      <c r="AL68" s="487"/>
      <c r="AM68" s="487"/>
      <c r="AN68" s="487"/>
      <c r="AO68" s="487"/>
      <c r="AP68" s="487"/>
      <c r="AQ68" s="487"/>
      <c r="AR68" s="487"/>
      <c r="AS68" s="487"/>
      <c r="AT68" s="487"/>
      <c r="AU68" s="487"/>
      <c r="AV68" s="487"/>
      <c r="AW68" s="487"/>
      <c r="AX68" s="487"/>
      <c r="AY68" s="487"/>
      <c r="AZ68" s="940"/>
      <c r="BA68" s="942"/>
      <c r="BB68" s="643"/>
      <c r="BC68" s="497"/>
      <c r="BD68" s="484"/>
      <c r="BE68" s="484"/>
      <c r="BF68" s="484"/>
      <c r="BG68" s="501"/>
      <c r="BH68" s="497"/>
      <c r="BI68" s="484"/>
      <c r="BJ68" s="484"/>
      <c r="BK68" s="484"/>
      <c r="BL68" s="501"/>
      <c r="BM68" s="497"/>
      <c r="BN68" s="484"/>
      <c r="BO68" s="484"/>
      <c r="BP68" s="484"/>
      <c r="BQ68" s="501"/>
      <c r="BR68" s="497"/>
      <c r="BS68" s="484"/>
      <c r="BT68" s="484"/>
      <c r="BU68" s="484"/>
      <c r="BV68" s="485"/>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row>
    <row r="69" s="362" customFormat="true" ht="15" customHeight="true" x14ac:dyDescent="0.2">
      <c r="A69" s="1133"/>
      <c r="B69" s="428" t="s">
        <v>380</v>
      </c>
      <c r="C69" s="169">
        <v>4.5602764952692061E-2</v>
      </c>
      <c r="D69" s="168">
        <v>4.7646869007514726E-2</v>
      </c>
      <c r="E69" s="168">
        <v>0</v>
      </c>
      <c r="F69" s="168">
        <v>0</v>
      </c>
      <c r="G69" s="167">
        <v>0</v>
      </c>
      <c r="H69" s="166">
        <v>8.8155385596380073E-2</v>
      </c>
      <c r="I69" s="168">
        <v>0</v>
      </c>
      <c r="J69" s="168">
        <v>0</v>
      </c>
      <c r="K69" s="168">
        <v>0</v>
      </c>
      <c r="L69" s="165">
        <v>0</v>
      </c>
      <c r="M69" s="169">
        <v>4.2625591482941386E-2</v>
      </c>
      <c r="N69" s="168">
        <v>3.6994356743020873E-2</v>
      </c>
      <c r="O69" s="168">
        <v>1.8002993875696888E-2</v>
      </c>
      <c r="P69" s="168">
        <v>0</v>
      </c>
      <c r="Q69" s="167">
        <v>0</v>
      </c>
      <c r="R69" s="166">
        <v>0</v>
      </c>
      <c r="S69" s="168">
        <v>3.7100994892932801E-3</v>
      </c>
      <c r="T69" s="168">
        <v>5.1930392087550424E-2</v>
      </c>
      <c r="U69" s="168">
        <v>3.3809784151669117E-2</v>
      </c>
      <c r="V69" s="165">
        <v>0</v>
      </c>
      <c r="W69" s="487"/>
      <c r="X69" s="487"/>
      <c r="Y69" s="487"/>
      <c r="Z69" s="487"/>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940"/>
      <c r="BA69" s="942"/>
      <c r="BB69" s="643"/>
      <c r="BC69" s="497"/>
      <c r="BD69" s="484"/>
      <c r="BE69" s="484"/>
      <c r="BF69" s="484"/>
      <c r="BG69" s="501"/>
      <c r="BH69" s="497"/>
      <c r="BI69" s="484"/>
      <c r="BJ69" s="484"/>
      <c r="BK69" s="484"/>
      <c r="BL69" s="501"/>
      <c r="BM69" s="497"/>
      <c r="BN69" s="484"/>
      <c r="BO69" s="484"/>
      <c r="BP69" s="484"/>
      <c r="BQ69" s="501"/>
      <c r="BR69" s="497"/>
      <c r="BS69" s="484"/>
      <c r="BT69" s="484"/>
      <c r="BU69" s="484"/>
      <c r="BV69" s="485"/>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row>
    <row r="70" s="362" customFormat="true" ht="15" customHeight="true" x14ac:dyDescent="0.2">
      <c r="A70" s="1133"/>
      <c r="B70" s="428" t="s">
        <v>381</v>
      </c>
      <c r="C70" s="169">
        <v>1.0547028028032579</v>
      </c>
      <c r="D70" s="168">
        <v>9.4480621924735456E-2</v>
      </c>
      <c r="E70" s="168">
        <v>0.14343120801904979</v>
      </c>
      <c r="F70" s="168">
        <v>1.1468721023556136E-2</v>
      </c>
      <c r="G70" s="167">
        <v>0</v>
      </c>
      <c r="H70" s="166">
        <v>0.73483132919035588</v>
      </c>
      <c r="I70" s="168">
        <v>5.7024145432387548E-2</v>
      </c>
      <c r="J70" s="168">
        <v>0</v>
      </c>
      <c r="K70" s="168">
        <v>0</v>
      </c>
      <c r="L70" s="165">
        <v>0</v>
      </c>
      <c r="M70" s="169">
        <v>0.906944375735657</v>
      </c>
      <c r="N70" s="168">
        <v>0.54806950836480628</v>
      </c>
      <c r="O70" s="168">
        <v>0.12007138209983059</v>
      </c>
      <c r="P70" s="168">
        <v>0.150582293579101</v>
      </c>
      <c r="Q70" s="167">
        <v>2.1399333735415728E-2</v>
      </c>
      <c r="R70" s="166">
        <v>0</v>
      </c>
      <c r="S70" s="168">
        <v>0.15205837066918249</v>
      </c>
      <c r="T70" s="168">
        <v>0.16891995241260283</v>
      </c>
      <c r="U70" s="168">
        <v>0.68299189058971888</v>
      </c>
      <c r="V70" s="165">
        <v>5.3532915833767888E-2</v>
      </c>
      <c r="W70" s="487"/>
      <c r="X70" s="487"/>
      <c r="Y70" s="487"/>
      <c r="Z70" s="487"/>
      <c r="AA70" s="487"/>
      <c r="AB70" s="487"/>
      <c r="AC70" s="487"/>
      <c r="AD70" s="487"/>
      <c r="AE70" s="487"/>
      <c r="AF70" s="487"/>
      <c r="AG70" s="487"/>
      <c r="AH70" s="487"/>
      <c r="AI70" s="487"/>
      <c r="AJ70" s="487"/>
      <c r="AK70" s="487"/>
      <c r="AL70" s="487"/>
      <c r="AM70" s="487"/>
      <c r="AN70" s="487"/>
      <c r="AO70" s="487"/>
      <c r="AP70" s="487"/>
      <c r="AQ70" s="487"/>
      <c r="AR70" s="487"/>
      <c r="AS70" s="487"/>
      <c r="AT70" s="487"/>
      <c r="AU70" s="487"/>
      <c r="AV70" s="487"/>
      <c r="AW70" s="487"/>
      <c r="AX70" s="487"/>
      <c r="AY70" s="487"/>
      <c r="AZ70" s="940"/>
      <c r="BA70" s="942"/>
      <c r="BB70" s="643"/>
      <c r="BC70" s="497"/>
      <c r="BD70" s="484"/>
      <c r="BE70" s="484"/>
      <c r="BF70" s="484"/>
      <c r="BG70" s="501"/>
      <c r="BH70" s="497"/>
      <c r="BI70" s="484"/>
      <c r="BJ70" s="484"/>
      <c r="BK70" s="484"/>
      <c r="BL70" s="501"/>
      <c r="BM70" s="497"/>
      <c r="BN70" s="484"/>
      <c r="BO70" s="484"/>
      <c r="BP70" s="484"/>
      <c r="BQ70" s="501"/>
      <c r="BR70" s="497"/>
      <c r="BS70" s="484"/>
      <c r="BT70" s="484"/>
      <c r="BU70" s="484"/>
      <c r="BV70" s="485"/>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row>
    <row r="71" s="362" customFormat="true" ht="15" customHeight="true" x14ac:dyDescent="0.2">
      <c r="A71" s="1133"/>
      <c r="B71" s="428" t="s">
        <v>310</v>
      </c>
      <c r="C71" s="169">
        <v>41.349388214008478</v>
      </c>
      <c r="D71" s="168">
        <v>54.002200956144186</v>
      </c>
      <c r="E71" s="168">
        <v>61.481025293064917</v>
      </c>
      <c r="F71" s="168">
        <v>57.232991465424867</v>
      </c>
      <c r="G71" s="167">
        <v>43.169526511865577</v>
      </c>
      <c r="H71" s="166">
        <v>56.362260300948073</v>
      </c>
      <c r="I71" s="168">
        <v>65.941339475162181</v>
      </c>
      <c r="J71" s="168">
        <v>62.7502132236636</v>
      </c>
      <c r="K71" s="168">
        <v>50.477962333093473</v>
      </c>
      <c r="L71" s="165">
        <v>36.808271049899616</v>
      </c>
      <c r="M71" s="169">
        <v>33.440024195164099</v>
      </c>
      <c r="N71" s="168">
        <v>47.308308334207574</v>
      </c>
      <c r="O71" s="168">
        <v>56.53424303816157</v>
      </c>
      <c r="P71" s="168">
        <v>55.473611825142257</v>
      </c>
      <c r="Q71" s="167">
        <v>51.408916555308906</v>
      </c>
      <c r="R71" s="166">
        <v>29.450330155525435</v>
      </c>
      <c r="S71" s="168">
        <v>56.642562917128039</v>
      </c>
      <c r="T71" s="168">
        <v>51.977610021953538</v>
      </c>
      <c r="U71" s="168">
        <v>50.755482980461288</v>
      </c>
      <c r="V71" s="165">
        <v>62.843036412997442</v>
      </c>
      <c r="W71" s="487"/>
      <c r="X71" s="487"/>
      <c r="Y71" s="487"/>
      <c r="Z71" s="487"/>
      <c r="AA71" s="487"/>
      <c r="AB71" s="487"/>
      <c r="AC71" s="487"/>
      <c r="AD71" s="487"/>
      <c r="AE71" s="487"/>
      <c r="AF71" s="487"/>
      <c r="AG71" s="487"/>
      <c r="AH71" s="487"/>
      <c r="AI71" s="487"/>
      <c r="AJ71" s="487"/>
      <c r="AK71" s="487"/>
      <c r="AL71" s="487"/>
      <c r="AM71" s="487"/>
      <c r="AN71" s="487"/>
      <c r="AO71" s="487"/>
      <c r="AP71" s="487"/>
      <c r="AQ71" s="487"/>
      <c r="AR71" s="487"/>
      <c r="AS71" s="487"/>
      <c r="AT71" s="487"/>
      <c r="AU71" s="487"/>
      <c r="AV71" s="487"/>
      <c r="AW71" s="487"/>
      <c r="AX71" s="487"/>
      <c r="AY71" s="487"/>
      <c r="AZ71" s="940"/>
      <c r="BA71" s="942"/>
      <c r="BB71" s="643"/>
      <c r="BC71" s="497"/>
      <c r="BD71" s="484"/>
      <c r="BE71" s="484"/>
      <c r="BF71" s="484"/>
      <c r="BG71" s="501"/>
      <c r="BH71" s="497"/>
      <c r="BI71" s="484"/>
      <c r="BJ71" s="484"/>
      <c r="BK71" s="484"/>
      <c r="BL71" s="501"/>
      <c r="BM71" s="497"/>
      <c r="BN71" s="484"/>
      <c r="BO71" s="484"/>
      <c r="BP71" s="484"/>
      <c r="BQ71" s="501"/>
      <c r="BR71" s="497"/>
      <c r="BS71" s="484"/>
      <c r="BT71" s="484"/>
      <c r="BU71" s="484"/>
      <c r="BV71" s="485"/>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row>
    <row r="72" s="362" customFormat="true" ht="15" customHeight="true" x14ac:dyDescent="0.2">
      <c r="A72" s="1133"/>
      <c r="B72" s="428" t="s">
        <v>47</v>
      </c>
      <c r="C72" s="169">
        <v>3.2228556932307972E-2</v>
      </c>
      <c r="D72" s="168">
        <v>0</v>
      </c>
      <c r="E72" s="168">
        <v>3.4525147077830956E-2</v>
      </c>
      <c r="F72" s="168">
        <v>0</v>
      </c>
      <c r="G72" s="167">
        <v>6.3387420868056848E-2</v>
      </c>
      <c r="H72" s="166">
        <v>0</v>
      </c>
      <c r="I72" s="168">
        <v>5.2170904223794709E-2</v>
      </c>
      <c r="J72" s="168">
        <v>0</v>
      </c>
      <c r="K72" s="168">
        <v>0</v>
      </c>
      <c r="L72" s="165">
        <v>0</v>
      </c>
      <c r="M72" s="169">
        <v>1.2838455197986532E-2</v>
      </c>
      <c r="N72" s="168">
        <v>4.7289122255149509E-2</v>
      </c>
      <c r="O72" s="168">
        <v>1.9283171503034532E-2</v>
      </c>
      <c r="P72" s="168">
        <v>0</v>
      </c>
      <c r="Q72" s="167">
        <v>0.11819498472616535</v>
      </c>
      <c r="R72" s="166">
        <v>3.5586593623171819E-2</v>
      </c>
      <c r="S72" s="168">
        <v>7.0325958949912587E-2</v>
      </c>
      <c r="T72" s="168">
        <v>0</v>
      </c>
      <c r="U72" s="168">
        <v>0</v>
      </c>
      <c r="V72" s="165">
        <v>0</v>
      </c>
      <c r="W72" s="487"/>
      <c r="X72" s="487"/>
      <c r="Y72" s="487"/>
      <c r="Z72" s="487"/>
      <c r="AA72" s="487"/>
      <c r="AB72" s="487"/>
      <c r="AC72" s="487"/>
      <c r="AD72" s="487"/>
      <c r="AE72" s="487"/>
      <c r="AF72" s="487"/>
      <c r="AG72" s="487"/>
      <c r="AH72" s="487"/>
      <c r="AI72" s="487"/>
      <c r="AJ72" s="487"/>
      <c r="AK72" s="487"/>
      <c r="AL72" s="487"/>
      <c r="AM72" s="487"/>
      <c r="AN72" s="487"/>
      <c r="AO72" s="487"/>
      <c r="AP72" s="487"/>
      <c r="AQ72" s="487"/>
      <c r="AR72" s="487"/>
      <c r="AS72" s="487"/>
      <c r="AT72" s="487"/>
      <c r="AU72" s="487"/>
      <c r="AV72" s="487"/>
      <c r="AW72" s="487"/>
      <c r="AX72" s="487"/>
      <c r="AY72" s="487"/>
      <c r="AZ72" s="940"/>
      <c r="BA72" s="942"/>
      <c r="BB72" s="643"/>
      <c r="BC72" s="497"/>
      <c r="BD72" s="484"/>
      <c r="BE72" s="484"/>
      <c r="BF72" s="484"/>
      <c r="BG72" s="501"/>
      <c r="BH72" s="497"/>
      <c r="BI72" s="484"/>
      <c r="BJ72" s="484"/>
      <c r="BK72" s="484"/>
      <c r="BL72" s="501"/>
      <c r="BM72" s="497"/>
      <c r="BN72" s="484"/>
      <c r="BO72" s="484"/>
      <c r="BP72" s="484"/>
      <c r="BQ72" s="501"/>
      <c r="BR72" s="497"/>
      <c r="BS72" s="484"/>
      <c r="BT72" s="484"/>
      <c r="BU72" s="484"/>
      <c r="BV72" s="485"/>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row>
    <row r="73" s="362" customFormat="true" ht="15" customHeight="true" x14ac:dyDescent="0.2">
      <c r="A73" s="192"/>
      <c r="B73" s="186"/>
      <c r="C73" s="169"/>
      <c r="D73" s="168"/>
      <c r="E73" s="168"/>
      <c r="F73" s="168"/>
      <c r="G73" s="167"/>
      <c r="H73" s="166"/>
      <c r="I73" s="168"/>
      <c r="J73" s="168"/>
      <c r="K73" s="168"/>
      <c r="L73" s="165"/>
      <c r="M73" s="169"/>
      <c r="N73" s="168"/>
      <c r="O73" s="168"/>
      <c r="P73" s="168"/>
      <c r="Q73" s="167"/>
      <c r="R73" s="166"/>
      <c r="S73" s="168"/>
      <c r="T73" s="168"/>
      <c r="U73" s="168"/>
      <c r="V73" s="165"/>
      <c r="W73" s="487"/>
      <c r="X73" s="487"/>
      <c r="Y73" s="487"/>
      <c r="Z73" s="487"/>
      <c r="AA73" s="487"/>
      <c r="AB73" s="487"/>
      <c r="AC73" s="487"/>
      <c r="AD73" s="487"/>
      <c r="AE73" s="487"/>
      <c r="AF73" s="487"/>
      <c r="AG73" s="487"/>
      <c r="AH73" s="487"/>
      <c r="AI73" s="487"/>
      <c r="AJ73" s="487"/>
      <c r="AK73" s="487"/>
      <c r="AL73" s="487"/>
      <c r="AM73" s="487"/>
      <c r="AN73" s="487"/>
      <c r="AO73" s="487"/>
      <c r="AP73" s="487"/>
      <c r="AQ73" s="487"/>
      <c r="AR73" s="487"/>
      <c r="AS73" s="487"/>
      <c r="AT73" s="487"/>
      <c r="AU73" s="487"/>
      <c r="AV73" s="487"/>
      <c r="AW73" s="487"/>
      <c r="AX73" s="487"/>
      <c r="AY73" s="487"/>
      <c r="AZ73" s="940"/>
      <c r="BA73" s="942"/>
      <c r="BB73" s="643"/>
      <c r="BC73" s="497"/>
      <c r="BD73" s="484"/>
      <c r="BE73" s="484"/>
      <c r="BF73" s="484"/>
      <c r="BG73" s="501"/>
      <c r="BH73" s="497"/>
      <c r="BI73" s="484"/>
      <c r="BJ73" s="484"/>
      <c r="BK73" s="484"/>
      <c r="BL73" s="501"/>
      <c r="BM73" s="497"/>
      <c r="BN73" s="484"/>
      <c r="BO73" s="484"/>
      <c r="BP73" s="484"/>
      <c r="BQ73" s="501"/>
      <c r="BR73" s="497"/>
      <c r="BS73" s="484"/>
      <c r="BT73" s="484"/>
      <c r="BU73" s="484"/>
      <c r="BV73" s="485"/>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row>
    <row r="74" s="362" customFormat="true" ht="15" customHeight="true" x14ac:dyDescent="0.2">
      <c r="A74" s="192"/>
      <c r="B74" s="186"/>
      <c r="C74" s="169"/>
      <c r="D74" s="168"/>
      <c r="E74" s="168"/>
      <c r="F74" s="168"/>
      <c r="G74" s="167"/>
      <c r="H74" s="166"/>
      <c r="I74" s="168"/>
      <c r="J74" s="168"/>
      <c r="K74" s="168"/>
      <c r="L74" s="165"/>
      <c r="M74" s="169"/>
      <c r="N74" s="168"/>
      <c r="O74" s="168"/>
      <c r="P74" s="168"/>
      <c r="Q74" s="167"/>
      <c r="R74" s="166"/>
      <c r="S74" s="168"/>
      <c r="T74" s="168"/>
      <c r="U74" s="168"/>
      <c r="V74" s="165"/>
      <c r="W74" s="487"/>
      <c r="X74" s="487"/>
      <c r="Y74" s="487"/>
      <c r="Z74" s="487"/>
      <c r="AA74" s="487"/>
      <c r="AB74" s="487"/>
      <c r="AC74" s="487"/>
      <c r="AD74" s="487"/>
      <c r="AE74" s="487"/>
      <c r="AF74" s="487"/>
      <c r="AG74" s="487"/>
      <c r="AH74" s="487"/>
      <c r="AI74" s="487"/>
      <c r="AJ74" s="487"/>
      <c r="AK74" s="487"/>
      <c r="AL74" s="487"/>
      <c r="AM74" s="487"/>
      <c r="AN74" s="487"/>
      <c r="AO74" s="487"/>
      <c r="AP74" s="487"/>
      <c r="AQ74" s="487"/>
      <c r="AR74" s="487"/>
      <c r="AS74" s="487"/>
      <c r="AT74" s="487"/>
      <c r="AU74" s="487"/>
      <c r="AV74" s="487"/>
      <c r="AW74" s="487"/>
      <c r="AX74" s="487"/>
      <c r="AY74" s="487"/>
      <c r="AZ74" s="940"/>
      <c r="BA74" s="942"/>
      <c r="BB74" s="643"/>
      <c r="BC74" s="497"/>
      <c r="BD74" s="484"/>
      <c r="BE74" s="484"/>
      <c r="BF74" s="484"/>
      <c r="BG74" s="501"/>
      <c r="BH74" s="497"/>
      <c r="BI74" s="484"/>
      <c r="BJ74" s="484"/>
      <c r="BK74" s="484"/>
      <c r="BL74" s="501"/>
      <c r="BM74" s="497"/>
      <c r="BN74" s="484"/>
      <c r="BO74" s="484"/>
      <c r="BP74" s="484"/>
      <c r="BQ74" s="501"/>
      <c r="BR74" s="497"/>
      <c r="BS74" s="484"/>
      <c r="BT74" s="484"/>
      <c r="BU74" s="484"/>
      <c r="BV74" s="485"/>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row>
    <row r="75" s="362" customFormat="true" ht="15" customHeight="true" x14ac:dyDescent="0.2">
      <c r="A75" s="192"/>
      <c r="B75" s="186"/>
      <c r="C75" s="169"/>
      <c r="D75" s="168"/>
      <c r="E75" s="168"/>
      <c r="F75" s="168"/>
      <c r="G75" s="167"/>
      <c r="H75" s="166"/>
      <c r="I75" s="168"/>
      <c r="J75" s="168"/>
      <c r="K75" s="168"/>
      <c r="L75" s="165"/>
      <c r="M75" s="169"/>
      <c r="N75" s="168"/>
      <c r="O75" s="168"/>
      <c r="P75" s="168"/>
      <c r="Q75" s="167"/>
      <c r="R75" s="166"/>
      <c r="S75" s="168"/>
      <c r="T75" s="168"/>
      <c r="U75" s="168"/>
      <c r="V75" s="165"/>
      <c r="W75" s="487"/>
      <c r="X75" s="487"/>
      <c r="Y75" s="487"/>
      <c r="Z75" s="487"/>
      <c r="AA75" s="487"/>
      <c r="AB75" s="487"/>
      <c r="AC75" s="487"/>
      <c r="AD75" s="487"/>
      <c r="AE75" s="487"/>
      <c r="AF75" s="487"/>
      <c r="AG75" s="487"/>
      <c r="AH75" s="487"/>
      <c r="AI75" s="487"/>
      <c r="AJ75" s="487"/>
      <c r="AK75" s="487"/>
      <c r="AL75" s="487"/>
      <c r="AM75" s="487"/>
      <c r="AN75" s="487"/>
      <c r="AO75" s="487"/>
      <c r="AP75" s="487"/>
      <c r="AQ75" s="487"/>
      <c r="AR75" s="487"/>
      <c r="AS75" s="487"/>
      <c r="AT75" s="487"/>
      <c r="AU75" s="487"/>
      <c r="AV75" s="487"/>
      <c r="AW75" s="487"/>
      <c r="AX75" s="487"/>
      <c r="AY75" s="487"/>
      <c r="AZ75" s="940"/>
      <c r="BA75" s="942"/>
      <c r="BB75" s="643"/>
      <c r="BC75" s="497"/>
      <c r="BD75" s="484"/>
      <c r="BE75" s="484"/>
      <c r="BF75" s="484"/>
      <c r="BG75" s="501"/>
      <c r="BH75" s="497"/>
      <c r="BI75" s="484"/>
      <c r="BJ75" s="484"/>
      <c r="BK75" s="484"/>
      <c r="BL75" s="501"/>
      <c r="BM75" s="497"/>
      <c r="BN75" s="484"/>
      <c r="BO75" s="484"/>
      <c r="BP75" s="484"/>
      <c r="BQ75" s="501"/>
      <c r="BR75" s="497"/>
      <c r="BS75" s="484"/>
      <c r="BT75" s="484"/>
      <c r="BU75" s="484"/>
      <c r="BV75" s="485"/>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row>
    <row r="76" s="362" customFormat="true" ht="15" customHeight="true" x14ac:dyDescent="0.2">
      <c r="A76" s="192"/>
      <c r="B76" s="186"/>
      <c r="C76" s="169"/>
      <c r="D76" s="168"/>
      <c r="E76" s="168"/>
      <c r="F76" s="168"/>
      <c r="G76" s="167"/>
      <c r="H76" s="166"/>
      <c r="I76" s="168"/>
      <c r="J76" s="168"/>
      <c r="K76" s="168"/>
      <c r="L76" s="165"/>
      <c r="M76" s="169"/>
      <c r="N76" s="168"/>
      <c r="O76" s="168"/>
      <c r="P76" s="168"/>
      <c r="Q76" s="167"/>
      <c r="R76" s="166"/>
      <c r="S76" s="168"/>
      <c r="T76" s="168"/>
      <c r="U76" s="168"/>
      <c r="V76" s="165"/>
      <c r="W76" s="487"/>
      <c r="X76" s="487"/>
      <c r="Y76" s="487"/>
      <c r="Z76" s="487"/>
      <c r="AA76" s="487"/>
      <c r="AB76" s="487"/>
      <c r="AC76" s="487"/>
      <c r="AD76" s="487"/>
      <c r="AE76" s="487"/>
      <c r="AF76" s="487"/>
      <c r="AG76" s="487"/>
      <c r="AH76" s="487"/>
      <c r="AI76" s="487"/>
      <c r="AJ76" s="487"/>
      <c r="AK76" s="487"/>
      <c r="AL76" s="487"/>
      <c r="AM76" s="487"/>
      <c r="AN76" s="487"/>
      <c r="AO76" s="487"/>
      <c r="AP76" s="487"/>
      <c r="AQ76" s="487"/>
      <c r="AR76" s="487"/>
      <c r="AS76" s="487"/>
      <c r="AT76" s="487"/>
      <c r="AU76" s="487"/>
      <c r="AV76" s="487"/>
      <c r="AW76" s="487"/>
      <c r="AX76" s="487"/>
      <c r="AY76" s="487"/>
      <c r="AZ76" s="940"/>
      <c r="BA76" s="942"/>
      <c r="BB76" s="643"/>
      <c r="BC76" s="497"/>
      <c r="BD76" s="484"/>
      <c r="BE76" s="484"/>
      <c r="BF76" s="484"/>
      <c r="BG76" s="501"/>
      <c r="BH76" s="497"/>
      <c r="BI76" s="484"/>
      <c r="BJ76" s="484"/>
      <c r="BK76" s="484"/>
      <c r="BL76" s="501"/>
      <c r="BM76" s="497"/>
      <c r="BN76" s="484"/>
      <c r="BO76" s="484"/>
      <c r="BP76" s="484"/>
      <c r="BQ76" s="501"/>
      <c r="BR76" s="497"/>
      <c r="BS76" s="484"/>
      <c r="BT76" s="484"/>
      <c r="BU76" s="484"/>
      <c r="BV76" s="485"/>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row>
    <row r="77" s="362" customFormat="true" ht="15" customHeight="true" x14ac:dyDescent="0.2">
      <c r="A77" s="192"/>
      <c r="B77" s="186"/>
      <c r="C77" s="169"/>
      <c r="D77" s="168"/>
      <c r="E77" s="168"/>
      <c r="F77" s="168"/>
      <c r="G77" s="167"/>
      <c r="H77" s="166"/>
      <c r="I77" s="168"/>
      <c r="J77" s="168"/>
      <c r="K77" s="168"/>
      <c r="L77" s="165"/>
      <c r="M77" s="169"/>
      <c r="N77" s="168"/>
      <c r="O77" s="168"/>
      <c r="P77" s="168"/>
      <c r="Q77" s="167"/>
      <c r="R77" s="166"/>
      <c r="S77" s="168"/>
      <c r="T77" s="168"/>
      <c r="U77" s="168"/>
      <c r="V77" s="165"/>
      <c r="W77" s="487"/>
      <c r="X77" s="487"/>
      <c r="Y77" s="487"/>
      <c r="Z77" s="487"/>
      <c r="AA77" s="487"/>
      <c r="AB77" s="487"/>
      <c r="AC77" s="487"/>
      <c r="AD77" s="487"/>
      <c r="AE77" s="487"/>
      <c r="AF77" s="487"/>
      <c r="AG77" s="487"/>
      <c r="AH77" s="487"/>
      <c r="AI77" s="487"/>
      <c r="AJ77" s="487"/>
      <c r="AK77" s="487"/>
      <c r="AL77" s="487"/>
      <c r="AM77" s="487"/>
      <c r="AN77" s="487"/>
      <c r="AO77" s="487"/>
      <c r="AP77" s="487"/>
      <c r="AQ77" s="487"/>
      <c r="AR77" s="487"/>
      <c r="AS77" s="487"/>
      <c r="AT77" s="487"/>
      <c r="AU77" s="487"/>
      <c r="AV77" s="487"/>
      <c r="AW77" s="487"/>
      <c r="AX77" s="487"/>
      <c r="AY77" s="487"/>
      <c r="AZ77" s="940"/>
      <c r="BA77" s="942"/>
      <c r="BB77" s="643"/>
      <c r="BC77" s="497"/>
      <c r="BD77" s="484"/>
      <c r="BE77" s="484"/>
      <c r="BF77" s="484"/>
      <c r="BG77" s="501"/>
      <c r="BH77" s="497"/>
      <c r="BI77" s="484"/>
      <c r="BJ77" s="484"/>
      <c r="BK77" s="484"/>
      <c r="BL77" s="501"/>
      <c r="BM77" s="497"/>
      <c r="BN77" s="484"/>
      <c r="BO77" s="484"/>
      <c r="BP77" s="484"/>
      <c r="BQ77" s="501"/>
      <c r="BR77" s="497"/>
      <c r="BS77" s="484"/>
      <c r="BT77" s="484"/>
      <c r="BU77" s="484"/>
      <c r="BV77" s="485"/>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row>
    <row r="78" s="362" customFormat="true" ht="15" customHeight="true" x14ac:dyDescent="0.2">
      <c r="A78" s="192"/>
      <c r="B78" s="186"/>
      <c r="C78" s="169"/>
      <c r="D78" s="168"/>
      <c r="E78" s="168"/>
      <c r="F78" s="168"/>
      <c r="G78" s="167"/>
      <c r="H78" s="166"/>
      <c r="I78" s="168"/>
      <c r="J78" s="168"/>
      <c r="K78" s="168"/>
      <c r="L78" s="165"/>
      <c r="M78" s="169"/>
      <c r="N78" s="168"/>
      <c r="O78" s="168"/>
      <c r="P78" s="168"/>
      <c r="Q78" s="167"/>
      <c r="R78" s="166"/>
      <c r="S78" s="168"/>
      <c r="T78" s="168"/>
      <c r="U78" s="168"/>
      <c r="V78" s="165"/>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940"/>
      <c r="BA78" s="942"/>
      <c r="BB78" s="643"/>
      <c r="BC78" s="497"/>
      <c r="BD78" s="484"/>
      <c r="BE78" s="484"/>
      <c r="BF78" s="484"/>
      <c r="BG78" s="501"/>
      <c r="BH78" s="497"/>
      <c r="BI78" s="484"/>
      <c r="BJ78" s="484"/>
      <c r="BK78" s="484"/>
      <c r="BL78" s="501"/>
      <c r="BM78" s="497"/>
      <c r="BN78" s="484"/>
      <c r="BO78" s="484"/>
      <c r="BP78" s="484"/>
      <c r="BQ78" s="501"/>
      <c r="BR78" s="497"/>
      <c r="BS78" s="484"/>
      <c r="BT78" s="484"/>
      <c r="BU78" s="484"/>
      <c r="BV78" s="485"/>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row>
    <row r="79" s="362" customFormat="true" ht="15" customHeight="true" x14ac:dyDescent="0.2">
      <c r="A79" s="192"/>
      <c r="B79" s="186"/>
      <c r="C79" s="169"/>
      <c r="D79" s="168"/>
      <c r="E79" s="168"/>
      <c r="F79" s="168"/>
      <c r="G79" s="167"/>
      <c r="H79" s="166"/>
      <c r="I79" s="168"/>
      <c r="J79" s="168"/>
      <c r="K79" s="168"/>
      <c r="L79" s="165"/>
      <c r="M79" s="169"/>
      <c r="N79" s="168"/>
      <c r="O79" s="168"/>
      <c r="P79" s="168"/>
      <c r="Q79" s="167"/>
      <c r="R79" s="166"/>
      <c r="S79" s="168"/>
      <c r="T79" s="168"/>
      <c r="U79" s="168"/>
      <c r="V79" s="165"/>
      <c r="W79" s="487"/>
      <c r="X79" s="487"/>
      <c r="Y79" s="487"/>
      <c r="Z79" s="487"/>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940"/>
      <c r="BA79" s="942"/>
      <c r="BB79" s="643"/>
      <c r="BC79" s="497"/>
      <c r="BD79" s="484"/>
      <c r="BE79" s="484"/>
      <c r="BF79" s="484"/>
      <c r="BG79" s="501"/>
      <c r="BH79" s="497"/>
      <c r="BI79" s="484"/>
      <c r="BJ79" s="484"/>
      <c r="BK79" s="484"/>
      <c r="BL79" s="501"/>
      <c r="BM79" s="497"/>
      <c r="BN79" s="484"/>
      <c r="BO79" s="484"/>
      <c r="BP79" s="484"/>
      <c r="BQ79" s="501"/>
      <c r="BR79" s="497"/>
      <c r="BS79" s="484"/>
      <c r="BT79" s="484"/>
      <c r="BU79" s="484"/>
      <c r="BV79" s="485"/>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row>
    <row r="80" s="362" customFormat="true" ht="15" customHeight="true" x14ac:dyDescent="0.2">
      <c r="A80" s="192"/>
      <c r="B80" s="186"/>
      <c r="C80" s="169"/>
      <c r="D80" s="168"/>
      <c r="E80" s="168"/>
      <c r="F80" s="168"/>
      <c r="G80" s="167"/>
      <c r="H80" s="166"/>
      <c r="I80" s="168"/>
      <c r="J80" s="168"/>
      <c r="K80" s="168"/>
      <c r="L80" s="165"/>
      <c r="M80" s="169"/>
      <c r="N80" s="168"/>
      <c r="O80" s="168"/>
      <c r="P80" s="168"/>
      <c r="Q80" s="167"/>
      <c r="R80" s="166"/>
      <c r="S80" s="168"/>
      <c r="T80" s="168"/>
      <c r="U80" s="168"/>
      <c r="V80" s="165"/>
      <c r="W80" s="487"/>
      <c r="X80" s="487"/>
      <c r="Y80" s="487"/>
      <c r="Z80" s="487"/>
      <c r="AA80" s="487"/>
      <c r="AB80" s="487"/>
      <c r="AC80" s="487"/>
      <c r="AD80" s="487"/>
      <c r="AE80" s="487"/>
      <c r="AF80" s="487"/>
      <c r="AG80" s="487"/>
      <c r="AH80" s="487"/>
      <c r="AI80" s="487"/>
      <c r="AJ80" s="487"/>
      <c r="AK80" s="487"/>
      <c r="AL80" s="487"/>
      <c r="AM80" s="487"/>
      <c r="AN80" s="487"/>
      <c r="AO80" s="487"/>
      <c r="AP80" s="487"/>
      <c r="AQ80" s="487"/>
      <c r="AR80" s="487"/>
      <c r="AS80" s="487"/>
      <c r="AT80" s="487"/>
      <c r="AU80" s="487"/>
      <c r="AV80" s="487"/>
      <c r="AW80" s="487"/>
      <c r="AX80" s="487"/>
      <c r="AY80" s="487"/>
      <c r="AZ80" s="940"/>
      <c r="BA80" s="942"/>
      <c r="BB80" s="643"/>
      <c r="BC80" s="497"/>
      <c r="BD80" s="484"/>
      <c r="BE80" s="484"/>
      <c r="BF80" s="484"/>
      <c r="BG80" s="501"/>
      <c r="BH80" s="497"/>
      <c r="BI80" s="484"/>
      <c r="BJ80" s="484"/>
      <c r="BK80" s="484"/>
      <c r="BL80" s="501"/>
      <c r="BM80" s="497"/>
      <c r="BN80" s="484"/>
      <c r="BO80" s="484"/>
      <c r="BP80" s="484"/>
      <c r="BQ80" s="501"/>
      <c r="BR80" s="497"/>
      <c r="BS80" s="484"/>
      <c r="BT80" s="484"/>
      <c r="BU80" s="484"/>
      <c r="BV80" s="485"/>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row>
    <row r="81" s="362" customFormat="true" ht="15" customHeight="true" x14ac:dyDescent="0.2">
      <c r="A81" s="192"/>
      <c r="B81" s="186"/>
      <c r="C81" s="169"/>
      <c r="D81" s="168"/>
      <c r="E81" s="168"/>
      <c r="F81" s="168"/>
      <c r="G81" s="167"/>
      <c r="H81" s="166"/>
      <c r="I81" s="168"/>
      <c r="J81" s="168"/>
      <c r="K81" s="168"/>
      <c r="L81" s="165"/>
      <c r="M81" s="169"/>
      <c r="N81" s="168"/>
      <c r="O81" s="168"/>
      <c r="P81" s="168"/>
      <c r="Q81" s="167"/>
      <c r="R81" s="166"/>
      <c r="S81" s="168"/>
      <c r="T81" s="168"/>
      <c r="U81" s="168"/>
      <c r="V81" s="165"/>
      <c r="W81" s="487"/>
      <c r="X81" s="487"/>
      <c r="Y81" s="487"/>
      <c r="Z81" s="487"/>
      <c r="AA81" s="487"/>
      <c r="AB81" s="487"/>
      <c r="AC81" s="487"/>
      <c r="AD81" s="487"/>
      <c r="AE81" s="487"/>
      <c r="AF81" s="487"/>
      <c r="AG81" s="487"/>
      <c r="AH81" s="487"/>
      <c r="AI81" s="487"/>
      <c r="AJ81" s="487"/>
      <c r="AK81" s="487"/>
      <c r="AL81" s="487"/>
      <c r="AM81" s="487"/>
      <c r="AN81" s="487"/>
      <c r="AO81" s="487"/>
      <c r="AP81" s="487"/>
      <c r="AQ81" s="487"/>
      <c r="AR81" s="487"/>
      <c r="AS81" s="487"/>
      <c r="AT81" s="487"/>
      <c r="AU81" s="487"/>
      <c r="AV81" s="487"/>
      <c r="AW81" s="487"/>
      <c r="AX81" s="487"/>
      <c r="AY81" s="487"/>
      <c r="AZ81" s="940"/>
      <c r="BA81" s="942"/>
      <c r="BB81" s="643"/>
      <c r="BC81" s="497"/>
      <c r="BD81" s="484"/>
      <c r="BE81" s="484"/>
      <c r="BF81" s="484"/>
      <c r="BG81" s="501"/>
      <c r="BH81" s="497"/>
      <c r="BI81" s="484"/>
      <c r="BJ81" s="484"/>
      <c r="BK81" s="484"/>
      <c r="BL81" s="501"/>
      <c r="BM81" s="497"/>
      <c r="BN81" s="484"/>
      <c r="BO81" s="484"/>
      <c r="BP81" s="484"/>
      <c r="BQ81" s="501"/>
      <c r="BR81" s="497"/>
      <c r="BS81" s="484"/>
      <c r="BT81" s="484"/>
      <c r="BU81" s="484"/>
      <c r="BV81" s="485"/>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row>
    <row r="82" s="362" customFormat="true" ht="15" customHeight="true" x14ac:dyDescent="0.2">
      <c r="A82" s="192"/>
      <c r="B82" s="186"/>
      <c r="C82" s="169"/>
      <c r="D82" s="168"/>
      <c r="E82" s="168"/>
      <c r="F82" s="168"/>
      <c r="G82" s="167"/>
      <c r="H82" s="166"/>
      <c r="I82" s="168"/>
      <c r="J82" s="168"/>
      <c r="K82" s="168"/>
      <c r="L82" s="165"/>
      <c r="M82" s="169"/>
      <c r="N82" s="168"/>
      <c r="O82" s="168"/>
      <c r="P82" s="168"/>
      <c r="Q82" s="167"/>
      <c r="R82" s="166"/>
      <c r="S82" s="168"/>
      <c r="T82" s="168"/>
      <c r="U82" s="168"/>
      <c r="V82" s="165"/>
      <c r="W82" s="487"/>
      <c r="X82" s="487"/>
      <c r="Y82" s="487"/>
      <c r="Z82" s="487"/>
      <c r="AA82" s="487"/>
      <c r="AB82" s="487"/>
      <c r="AC82" s="487"/>
      <c r="AD82" s="487"/>
      <c r="AE82" s="487"/>
      <c r="AF82" s="487"/>
      <c r="AG82" s="487"/>
      <c r="AH82" s="487"/>
      <c r="AI82" s="487"/>
      <c r="AJ82" s="487"/>
      <c r="AK82" s="487"/>
      <c r="AL82" s="487"/>
      <c r="AM82" s="487"/>
      <c r="AN82" s="487"/>
      <c r="AO82" s="487"/>
      <c r="AP82" s="487"/>
      <c r="AQ82" s="487"/>
      <c r="AR82" s="487"/>
      <c r="AS82" s="487"/>
      <c r="AT82" s="487"/>
      <c r="AU82" s="487"/>
      <c r="AV82" s="487"/>
      <c r="AW82" s="487"/>
      <c r="AX82" s="487"/>
      <c r="AY82" s="487"/>
      <c r="AZ82" s="940"/>
      <c r="BA82" s="942"/>
      <c r="BB82" s="643"/>
      <c r="BC82" s="497"/>
      <c r="BD82" s="484"/>
      <c r="BE82" s="484"/>
      <c r="BF82" s="484"/>
      <c r="BG82" s="501"/>
      <c r="BH82" s="497"/>
      <c r="BI82" s="484"/>
      <c r="BJ82" s="484"/>
      <c r="BK82" s="484"/>
      <c r="BL82" s="501"/>
      <c r="BM82" s="497"/>
      <c r="BN82" s="484"/>
      <c r="BO82" s="484"/>
      <c r="BP82" s="484"/>
      <c r="BQ82" s="501"/>
      <c r="BR82" s="497"/>
      <c r="BS82" s="484"/>
      <c r="BT82" s="484"/>
      <c r="BU82" s="484"/>
      <c r="BV82" s="485"/>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row>
    <row r="83" s="362" customFormat="true" ht="15" customHeight="true" x14ac:dyDescent="0.2">
      <c r="A83" s="192"/>
      <c r="B83" s="186"/>
      <c r="C83" s="169"/>
      <c r="D83" s="168"/>
      <c r="E83" s="168"/>
      <c r="F83" s="168"/>
      <c r="G83" s="167"/>
      <c r="H83" s="166"/>
      <c r="I83" s="168"/>
      <c r="J83" s="168"/>
      <c r="K83" s="168"/>
      <c r="L83" s="165"/>
      <c r="M83" s="169"/>
      <c r="N83" s="168"/>
      <c r="O83" s="168"/>
      <c r="P83" s="168"/>
      <c r="Q83" s="167"/>
      <c r="R83" s="166"/>
      <c r="S83" s="168"/>
      <c r="T83" s="168"/>
      <c r="U83" s="168"/>
      <c r="V83" s="165"/>
      <c r="W83" s="487"/>
      <c r="X83" s="487"/>
      <c r="Y83" s="487"/>
      <c r="Z83" s="487"/>
      <c r="AA83" s="487"/>
      <c r="AB83" s="487"/>
      <c r="AC83" s="487"/>
      <c r="AD83" s="487"/>
      <c r="AE83" s="487"/>
      <c r="AF83" s="487"/>
      <c r="AG83" s="487"/>
      <c r="AH83" s="487"/>
      <c r="AI83" s="487"/>
      <c r="AJ83" s="487"/>
      <c r="AK83" s="487"/>
      <c r="AL83" s="487"/>
      <c r="AM83" s="487"/>
      <c r="AN83" s="487"/>
      <c r="AO83" s="487"/>
      <c r="AP83" s="487"/>
      <c r="AQ83" s="487"/>
      <c r="AR83" s="487"/>
      <c r="AS83" s="487"/>
      <c r="AT83" s="487"/>
      <c r="AU83" s="487"/>
      <c r="AV83" s="487"/>
      <c r="AW83" s="487"/>
      <c r="AX83" s="487"/>
      <c r="AY83" s="487"/>
      <c r="AZ83" s="940"/>
      <c r="BA83" s="942"/>
      <c r="BB83" s="643"/>
      <c r="BC83" s="497"/>
      <c r="BD83" s="484"/>
      <c r="BE83" s="484"/>
      <c r="BF83" s="484"/>
      <c r="BG83" s="501"/>
      <c r="BH83" s="497"/>
      <c r="BI83" s="484"/>
      <c r="BJ83" s="484"/>
      <c r="BK83" s="484"/>
      <c r="BL83" s="501"/>
      <c r="BM83" s="497"/>
      <c r="BN83" s="484"/>
      <c r="BO83" s="484"/>
      <c r="BP83" s="484"/>
      <c r="BQ83" s="501"/>
      <c r="BR83" s="497"/>
      <c r="BS83" s="484"/>
      <c r="BT83" s="484"/>
      <c r="BU83" s="484"/>
      <c r="BV83" s="485"/>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row>
    <row r="84" s="362" customFormat="true" ht="15" customHeight="true" x14ac:dyDescent="0.2">
      <c r="A84" s="192"/>
      <c r="B84" s="186"/>
      <c r="C84" s="169"/>
      <c r="D84" s="168"/>
      <c r="E84" s="168"/>
      <c r="F84" s="168"/>
      <c r="G84" s="167"/>
      <c r="H84" s="166"/>
      <c r="I84" s="168"/>
      <c r="J84" s="168"/>
      <c r="K84" s="168"/>
      <c r="L84" s="165"/>
      <c r="M84" s="169"/>
      <c r="N84" s="168"/>
      <c r="O84" s="168"/>
      <c r="P84" s="168"/>
      <c r="Q84" s="167"/>
      <c r="R84" s="166"/>
      <c r="S84" s="168"/>
      <c r="T84" s="168"/>
      <c r="U84" s="168"/>
      <c r="V84" s="165"/>
      <c r="W84" s="487"/>
      <c r="X84" s="487"/>
      <c r="Y84" s="487"/>
      <c r="Z84" s="487"/>
      <c r="AA84" s="487"/>
      <c r="AB84" s="487"/>
      <c r="AC84" s="487"/>
      <c r="AD84" s="487"/>
      <c r="AE84" s="487"/>
      <c r="AF84" s="487"/>
      <c r="AG84" s="487"/>
      <c r="AH84" s="487"/>
      <c r="AI84" s="487"/>
      <c r="AJ84" s="487"/>
      <c r="AK84" s="487"/>
      <c r="AL84" s="487"/>
      <c r="AM84" s="487"/>
      <c r="AN84" s="487"/>
      <c r="AO84" s="487"/>
      <c r="AP84" s="487"/>
      <c r="AQ84" s="487"/>
      <c r="AR84" s="487"/>
      <c r="AS84" s="487"/>
      <c r="AT84" s="487"/>
      <c r="AU84" s="487"/>
      <c r="AV84" s="487"/>
      <c r="AW84" s="487"/>
      <c r="AX84" s="487"/>
      <c r="AY84" s="487"/>
      <c r="AZ84" s="940"/>
      <c r="BA84" s="942"/>
      <c r="BB84" s="643"/>
      <c r="BC84" s="497"/>
      <c r="BD84" s="484"/>
      <c r="BE84" s="484"/>
      <c r="BF84" s="484"/>
      <c r="BG84" s="501"/>
      <c r="BH84" s="497"/>
      <c r="BI84" s="484"/>
      <c r="BJ84" s="484"/>
      <c r="BK84" s="484"/>
      <c r="BL84" s="501"/>
      <c r="BM84" s="497"/>
      <c r="BN84" s="484"/>
      <c r="BO84" s="484"/>
      <c r="BP84" s="484"/>
      <c r="BQ84" s="501"/>
      <c r="BR84" s="497"/>
      <c r="BS84" s="484"/>
      <c r="BT84" s="484"/>
      <c r="BU84" s="484"/>
      <c r="BV84" s="485"/>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row>
    <row r="85" s="362" customFormat="true" ht="15" customHeight="true" x14ac:dyDescent="0.2">
      <c r="A85" s="192"/>
      <c r="B85" s="186"/>
      <c r="C85" s="169"/>
      <c r="D85" s="168"/>
      <c r="E85" s="168"/>
      <c r="F85" s="168"/>
      <c r="G85" s="167"/>
      <c r="H85" s="166"/>
      <c r="I85" s="168"/>
      <c r="J85" s="168"/>
      <c r="K85" s="168"/>
      <c r="L85" s="165"/>
      <c r="M85" s="169"/>
      <c r="N85" s="168"/>
      <c r="O85" s="168"/>
      <c r="P85" s="168"/>
      <c r="Q85" s="167"/>
      <c r="R85" s="166"/>
      <c r="S85" s="168"/>
      <c r="T85" s="168"/>
      <c r="U85" s="168"/>
      <c r="V85" s="165"/>
      <c r="W85" s="487"/>
      <c r="X85" s="487"/>
      <c r="Y85" s="487"/>
      <c r="Z85" s="487"/>
      <c r="AA85" s="487"/>
      <c r="AB85" s="487"/>
      <c r="AC85" s="487"/>
      <c r="AD85" s="487"/>
      <c r="AE85" s="487"/>
      <c r="AF85" s="487"/>
      <c r="AG85" s="487"/>
      <c r="AH85" s="487"/>
      <c r="AI85" s="487"/>
      <c r="AJ85" s="487"/>
      <c r="AK85" s="487"/>
      <c r="AL85" s="487"/>
      <c r="AM85" s="487"/>
      <c r="AN85" s="487"/>
      <c r="AO85" s="487"/>
      <c r="AP85" s="487"/>
      <c r="AQ85" s="487"/>
      <c r="AR85" s="487"/>
      <c r="AS85" s="487"/>
      <c r="AT85" s="487"/>
      <c r="AU85" s="487"/>
      <c r="AV85" s="487"/>
      <c r="AW85" s="487"/>
      <c r="AX85" s="487"/>
      <c r="AY85" s="487"/>
      <c r="AZ85" s="940"/>
      <c r="BA85" s="942"/>
      <c r="BB85" s="643"/>
      <c r="BC85" s="497"/>
      <c r="BD85" s="484"/>
      <c r="BE85" s="484"/>
      <c r="BF85" s="484"/>
      <c r="BG85" s="501"/>
      <c r="BH85" s="497"/>
      <c r="BI85" s="484"/>
      <c r="BJ85" s="484"/>
      <c r="BK85" s="484"/>
      <c r="BL85" s="501"/>
      <c r="BM85" s="497"/>
      <c r="BN85" s="484"/>
      <c r="BO85" s="484"/>
      <c r="BP85" s="484"/>
      <c r="BQ85" s="501"/>
      <c r="BR85" s="497"/>
      <c r="BS85" s="484"/>
      <c r="BT85" s="484"/>
      <c r="BU85" s="484"/>
      <c r="BV85" s="485"/>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row>
    <row r="86" s="362" customFormat="true" ht="15" customHeight="true" x14ac:dyDescent="0.2">
      <c r="A86" s="192"/>
      <c r="B86" s="186"/>
      <c r="C86" s="169"/>
      <c r="D86" s="168"/>
      <c r="E86" s="168"/>
      <c r="F86" s="168"/>
      <c r="G86" s="167"/>
      <c r="H86" s="166"/>
      <c r="I86" s="168"/>
      <c r="J86" s="168"/>
      <c r="K86" s="168"/>
      <c r="L86" s="165"/>
      <c r="M86" s="169"/>
      <c r="N86" s="168"/>
      <c r="O86" s="168"/>
      <c r="P86" s="168"/>
      <c r="Q86" s="167"/>
      <c r="R86" s="166"/>
      <c r="S86" s="168"/>
      <c r="T86" s="168"/>
      <c r="U86" s="168"/>
      <c r="V86" s="165"/>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940"/>
      <c r="BA86" s="942"/>
      <c r="BB86" s="643"/>
      <c r="BC86" s="497"/>
      <c r="BD86" s="484"/>
      <c r="BE86" s="484"/>
      <c r="BF86" s="484"/>
      <c r="BG86" s="501"/>
      <c r="BH86" s="497"/>
      <c r="BI86" s="484"/>
      <c r="BJ86" s="484"/>
      <c r="BK86" s="484"/>
      <c r="BL86" s="501"/>
      <c r="BM86" s="497"/>
      <c r="BN86" s="484"/>
      <c r="BO86" s="484"/>
      <c r="BP86" s="484"/>
      <c r="BQ86" s="501"/>
      <c r="BR86" s="497"/>
      <c r="BS86" s="484"/>
      <c r="BT86" s="484"/>
      <c r="BU86" s="484"/>
      <c r="BV86" s="485"/>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row>
    <row r="87" s="362" customFormat="true" ht="15" customHeight="true" x14ac:dyDescent="0.2">
      <c r="A87" s="192"/>
      <c r="B87" s="186"/>
      <c r="C87" s="169"/>
      <c r="D87" s="168"/>
      <c r="E87" s="168"/>
      <c r="F87" s="168"/>
      <c r="G87" s="167"/>
      <c r="H87" s="166"/>
      <c r="I87" s="168"/>
      <c r="J87" s="168"/>
      <c r="K87" s="168"/>
      <c r="L87" s="165"/>
      <c r="M87" s="169"/>
      <c r="N87" s="168"/>
      <c r="O87" s="168"/>
      <c r="P87" s="168"/>
      <c r="Q87" s="167"/>
      <c r="R87" s="166"/>
      <c r="S87" s="168"/>
      <c r="T87" s="168"/>
      <c r="U87" s="168"/>
      <c r="V87" s="165"/>
      <c r="W87" s="487"/>
      <c r="X87" s="487"/>
      <c r="Y87" s="487"/>
      <c r="Z87" s="487"/>
      <c r="AA87" s="487"/>
      <c r="AB87" s="487"/>
      <c r="AC87" s="487"/>
      <c r="AD87" s="487"/>
      <c r="AE87" s="487"/>
      <c r="AF87" s="487"/>
      <c r="AG87" s="487"/>
      <c r="AH87" s="487"/>
      <c r="AI87" s="487"/>
      <c r="AJ87" s="487"/>
      <c r="AK87" s="487"/>
      <c r="AL87" s="487"/>
      <c r="AM87" s="487"/>
      <c r="AN87" s="487"/>
      <c r="AO87" s="487"/>
      <c r="AP87" s="487"/>
      <c r="AQ87" s="487"/>
      <c r="AR87" s="487"/>
      <c r="AS87" s="487"/>
      <c r="AT87" s="487"/>
      <c r="AU87" s="487"/>
      <c r="AV87" s="487"/>
      <c r="AW87" s="487"/>
      <c r="AX87" s="487"/>
      <c r="AY87" s="487"/>
      <c r="AZ87" s="940"/>
      <c r="BA87" s="942"/>
      <c r="BB87" s="643"/>
      <c r="BC87" s="497"/>
      <c r="BD87" s="484"/>
      <c r="BE87" s="484"/>
      <c r="BF87" s="484"/>
      <c r="BG87" s="501"/>
      <c r="BH87" s="497"/>
      <c r="BI87" s="484"/>
      <c r="BJ87" s="484"/>
      <c r="BK87" s="484"/>
      <c r="BL87" s="501"/>
      <c r="BM87" s="497"/>
      <c r="BN87" s="484"/>
      <c r="BO87" s="484"/>
      <c r="BP87" s="484"/>
      <c r="BQ87" s="501"/>
      <c r="BR87" s="497"/>
      <c r="BS87" s="484"/>
      <c r="BT87" s="484"/>
      <c r="BU87" s="484"/>
      <c r="BV87" s="485"/>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row>
    <row r="88" s="603" customFormat="true" ht="15" customHeight="true" x14ac:dyDescent="0.2">
      <c r="A88" s="192"/>
      <c r="B88" s="186"/>
      <c r="C88" s="151"/>
      <c r="D88" s="150"/>
      <c r="E88" s="150"/>
      <c r="F88" s="150"/>
      <c r="G88" s="149"/>
      <c r="H88" s="148"/>
      <c r="I88" s="150"/>
      <c r="J88" s="150"/>
      <c r="K88" s="150"/>
      <c r="L88" s="147"/>
      <c r="M88" s="151"/>
      <c r="N88" s="150"/>
      <c r="O88" s="150"/>
      <c r="P88" s="150"/>
      <c r="Q88" s="149"/>
      <c r="R88" s="148"/>
      <c r="S88" s="150"/>
      <c r="T88" s="150"/>
      <c r="U88" s="150"/>
      <c r="V88" s="147"/>
      <c r="W88" s="885"/>
      <c r="X88" s="885"/>
      <c r="Y88" s="885"/>
      <c r="Z88" s="885"/>
      <c r="AA88" s="885"/>
      <c r="AB88" s="885"/>
      <c r="AC88" s="885"/>
      <c r="AD88" s="885"/>
      <c r="AE88" s="885"/>
      <c r="AF88" s="885"/>
      <c r="AG88" s="885"/>
      <c r="AH88" s="885"/>
      <c r="AI88" s="885"/>
      <c r="AJ88" s="885"/>
      <c r="AK88" s="885"/>
      <c r="AL88" s="885"/>
      <c r="AM88" s="885"/>
      <c r="AN88" s="885"/>
      <c r="AO88" s="885"/>
      <c r="AP88" s="885"/>
      <c r="AQ88" s="885"/>
      <c r="AR88" s="885"/>
      <c r="AS88" s="885"/>
      <c r="AT88" s="885"/>
      <c r="AU88" s="885"/>
      <c r="AV88" s="885"/>
      <c r="AW88" s="885"/>
      <c r="AX88" s="885"/>
      <c r="AY88" s="885"/>
      <c r="AZ88" s="395"/>
      <c r="BA88" s="942"/>
      <c r="BB88" s="643"/>
      <c r="BC88" s="497"/>
      <c r="BD88" s="484"/>
      <c r="BE88" s="484"/>
      <c r="BF88" s="484"/>
      <c r="BG88" s="501"/>
      <c r="BH88" s="497"/>
      <c r="BI88" s="484"/>
      <c r="BJ88" s="484"/>
      <c r="BK88" s="484"/>
      <c r="BL88" s="501"/>
      <c r="BM88" s="497"/>
      <c r="BN88" s="484"/>
      <c r="BO88" s="484"/>
      <c r="BP88" s="484"/>
      <c r="BQ88" s="501"/>
      <c r="BR88" s="497"/>
      <c r="BS88" s="484"/>
      <c r="BT88" s="484"/>
      <c r="BU88" s="484"/>
      <c r="BV88" s="485"/>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row>
    <row r="89" s="603" customFormat="true" ht="15" customHeight="true" x14ac:dyDescent="0.2">
      <c r="A89" s="192"/>
      <c r="B89" s="186"/>
      <c r="C89" s="151"/>
      <c r="D89" s="150"/>
      <c r="E89" s="150"/>
      <c r="F89" s="150"/>
      <c r="G89" s="149"/>
      <c r="H89" s="148"/>
      <c r="I89" s="150"/>
      <c r="J89" s="150"/>
      <c r="K89" s="150"/>
      <c r="L89" s="147"/>
      <c r="M89" s="151"/>
      <c r="N89" s="150"/>
      <c r="O89" s="150"/>
      <c r="P89" s="150"/>
      <c r="Q89" s="149"/>
      <c r="R89" s="148"/>
      <c r="S89" s="150"/>
      <c r="T89" s="150"/>
      <c r="U89" s="150"/>
      <c r="V89" s="147"/>
      <c r="W89" s="885"/>
      <c r="X89" s="885"/>
      <c r="Y89" s="885"/>
      <c r="Z89" s="885"/>
      <c r="AA89" s="885"/>
      <c r="AB89" s="885"/>
      <c r="AC89" s="885"/>
      <c r="AD89" s="885"/>
      <c r="AE89" s="885"/>
      <c r="AF89" s="885"/>
      <c r="AG89" s="885"/>
      <c r="AH89" s="885"/>
      <c r="AI89" s="885"/>
      <c r="AJ89" s="885"/>
      <c r="AK89" s="885"/>
      <c r="AL89" s="885"/>
      <c r="AM89" s="885"/>
      <c r="AN89" s="885"/>
      <c r="AO89" s="885"/>
      <c r="AP89" s="885"/>
      <c r="AQ89" s="885"/>
      <c r="AR89" s="885"/>
      <c r="AS89" s="885"/>
      <c r="AT89" s="885"/>
      <c r="AU89" s="885"/>
      <c r="AV89" s="885"/>
      <c r="AW89" s="885"/>
      <c r="AX89" s="885"/>
      <c r="AY89" s="885"/>
      <c r="AZ89" s="395"/>
      <c r="BA89" s="942"/>
      <c r="BB89" s="643"/>
      <c r="BC89" s="497"/>
      <c r="BD89" s="484"/>
      <c r="BE89" s="484"/>
      <c r="BF89" s="484"/>
      <c r="BG89" s="501"/>
      <c r="BH89" s="497"/>
      <c r="BI89" s="484"/>
      <c r="BJ89" s="484"/>
      <c r="BK89" s="484"/>
      <c r="BL89" s="501"/>
      <c r="BM89" s="497"/>
      <c r="BN89" s="484"/>
      <c r="BO89" s="484"/>
      <c r="BP89" s="484"/>
      <c r="BQ89" s="501"/>
      <c r="BR89" s="497"/>
      <c r="BS89" s="484"/>
      <c r="BT89" s="484"/>
      <c r="BU89" s="484"/>
      <c r="BV89" s="485"/>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row>
    <row r="90" s="603" customFormat="true" ht="15" customHeight="true" x14ac:dyDescent="0.2">
      <c r="A90" s="192"/>
      <c r="B90" s="186"/>
      <c r="C90" s="151"/>
      <c r="D90" s="150"/>
      <c r="E90" s="150"/>
      <c r="F90" s="150"/>
      <c r="G90" s="149"/>
      <c r="H90" s="148"/>
      <c r="I90" s="150"/>
      <c r="J90" s="150"/>
      <c r="K90" s="150"/>
      <c r="L90" s="147"/>
      <c r="M90" s="151"/>
      <c r="N90" s="150"/>
      <c r="O90" s="150"/>
      <c r="P90" s="150"/>
      <c r="Q90" s="149"/>
      <c r="R90" s="148"/>
      <c r="S90" s="150"/>
      <c r="T90" s="150"/>
      <c r="U90" s="150"/>
      <c r="V90" s="147"/>
      <c r="W90" s="885"/>
      <c r="X90" s="885"/>
      <c r="Y90" s="885"/>
      <c r="Z90" s="885"/>
      <c r="AA90" s="885"/>
      <c r="AB90" s="885"/>
      <c r="AC90" s="885"/>
      <c r="AD90" s="885"/>
      <c r="AE90" s="885"/>
      <c r="AF90" s="885"/>
      <c r="AG90" s="885"/>
      <c r="AH90" s="885"/>
      <c r="AI90" s="885"/>
      <c r="AJ90" s="885"/>
      <c r="AK90" s="885"/>
      <c r="AL90" s="885"/>
      <c r="AM90" s="885"/>
      <c r="AN90" s="885"/>
      <c r="AO90" s="885"/>
      <c r="AP90" s="885"/>
      <c r="AQ90" s="885"/>
      <c r="AR90" s="885"/>
      <c r="AS90" s="885"/>
      <c r="AT90" s="885"/>
      <c r="AU90" s="885"/>
      <c r="AV90" s="885"/>
      <c r="AW90" s="885"/>
      <c r="AX90" s="885"/>
      <c r="AY90" s="885"/>
      <c r="AZ90" s="395"/>
      <c r="BA90" s="942"/>
      <c r="BB90" s="643"/>
      <c r="BC90" s="497"/>
      <c r="BD90" s="484"/>
      <c r="BE90" s="484"/>
      <c r="BF90" s="484"/>
      <c r="BG90" s="501"/>
      <c r="BH90" s="497"/>
      <c r="BI90" s="484"/>
      <c r="BJ90" s="484"/>
      <c r="BK90" s="484"/>
      <c r="BL90" s="501"/>
      <c r="BM90" s="497"/>
      <c r="BN90" s="484"/>
      <c r="BO90" s="484"/>
      <c r="BP90" s="484"/>
      <c r="BQ90" s="501"/>
      <c r="BR90" s="497"/>
      <c r="BS90" s="484"/>
      <c r="BT90" s="484"/>
      <c r="BU90" s="484"/>
      <c r="BV90" s="485"/>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row>
    <row r="91" s="603" customFormat="true" ht="15" customHeight="true" x14ac:dyDescent="0.2">
      <c r="A91" s="214"/>
      <c r="B91" s="185"/>
      <c r="C91" s="144"/>
      <c r="D91" s="146"/>
      <c r="E91" s="146"/>
      <c r="F91" s="146"/>
      <c r="G91" s="145"/>
      <c r="H91" s="143"/>
      <c r="I91" s="146"/>
      <c r="J91" s="146"/>
      <c r="K91" s="146"/>
      <c r="L91" s="142"/>
      <c r="M91" s="144"/>
      <c r="N91" s="146"/>
      <c r="O91" s="146"/>
      <c r="P91" s="146"/>
      <c r="Q91" s="145"/>
      <c r="R91" s="143"/>
      <c r="S91" s="146"/>
      <c r="T91" s="146"/>
      <c r="U91" s="146"/>
      <c r="V91" s="142"/>
      <c r="W91" s="885"/>
      <c r="X91" s="885"/>
      <c r="Y91" s="885"/>
      <c r="Z91" s="885"/>
      <c r="AA91" s="885"/>
      <c r="AB91" s="885"/>
      <c r="AC91" s="885"/>
      <c r="AD91" s="885"/>
      <c r="AE91" s="885"/>
      <c r="AF91" s="885"/>
      <c r="AG91" s="885"/>
      <c r="AH91" s="885"/>
      <c r="AI91" s="885"/>
      <c r="AJ91" s="885"/>
      <c r="AK91" s="885"/>
      <c r="AL91" s="885"/>
      <c r="AM91" s="885"/>
      <c r="AN91" s="885"/>
      <c r="AO91" s="885"/>
      <c r="AP91" s="885"/>
      <c r="AQ91" s="885"/>
      <c r="AR91" s="885"/>
      <c r="AS91" s="885"/>
      <c r="AT91" s="885"/>
      <c r="AU91" s="885"/>
      <c r="AV91" s="885"/>
      <c r="AW91" s="885"/>
      <c r="AX91" s="885"/>
      <c r="AY91" s="885"/>
      <c r="AZ91" s="395"/>
      <c r="BA91" s="942"/>
      <c r="BB91" s="643"/>
      <c r="BC91" s="497"/>
      <c r="BD91" s="484"/>
      <c r="BE91" s="484"/>
      <c r="BF91" s="484"/>
      <c r="BG91" s="501"/>
      <c r="BH91" s="497"/>
      <c r="BI91" s="484"/>
      <c r="BJ91" s="484"/>
      <c r="BK91" s="484"/>
      <c r="BL91" s="501"/>
      <c r="BM91" s="497"/>
      <c r="BN91" s="484"/>
      <c r="BO91" s="484"/>
      <c r="BP91" s="484"/>
      <c r="BQ91" s="501"/>
      <c r="BR91" s="497"/>
      <c r="BS91" s="484"/>
      <c r="BT91" s="484"/>
      <c r="BU91" s="484"/>
      <c r="BV91" s="485"/>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row>
    <row r="92" s="603" customFormat="true" ht="15" customHeight="true" x14ac:dyDescent="0.2">
      <c r="A92" s="214"/>
      <c r="B92" s="185"/>
      <c r="C92" s="144"/>
      <c r="D92" s="146"/>
      <c r="E92" s="146"/>
      <c r="F92" s="146"/>
      <c r="G92" s="145"/>
      <c r="H92" s="143"/>
      <c r="I92" s="146"/>
      <c r="J92" s="146"/>
      <c r="K92" s="146"/>
      <c r="L92" s="142"/>
      <c r="M92" s="144"/>
      <c r="N92" s="146"/>
      <c r="O92" s="146"/>
      <c r="P92" s="146"/>
      <c r="Q92" s="145"/>
      <c r="R92" s="143"/>
      <c r="S92" s="146"/>
      <c r="T92" s="146"/>
      <c r="U92" s="146"/>
      <c r="V92" s="142"/>
      <c r="W92" s="885"/>
      <c r="X92" s="885"/>
      <c r="Y92" s="885"/>
      <c r="Z92" s="885"/>
      <c r="AA92" s="885"/>
      <c r="AB92" s="885"/>
      <c r="AC92" s="885"/>
      <c r="AD92" s="885"/>
      <c r="AE92" s="885"/>
      <c r="AF92" s="885"/>
      <c r="AG92" s="885"/>
      <c r="AH92" s="885"/>
      <c r="AI92" s="885"/>
      <c r="AJ92" s="885"/>
      <c r="AK92" s="885"/>
      <c r="AL92" s="885"/>
      <c r="AM92" s="885"/>
      <c r="AN92" s="885"/>
      <c r="AO92" s="885"/>
      <c r="AP92" s="885"/>
      <c r="AQ92" s="885"/>
      <c r="AR92" s="885"/>
      <c r="AS92" s="885"/>
      <c r="AT92" s="885"/>
      <c r="AU92" s="885"/>
      <c r="AV92" s="885"/>
      <c r="AW92" s="885"/>
      <c r="AX92" s="885"/>
      <c r="AY92" s="885"/>
      <c r="AZ92" s="395"/>
      <c r="BA92" s="942"/>
      <c r="BB92" s="643"/>
      <c r="BC92" s="497"/>
      <c r="BD92" s="484"/>
      <c r="BE92" s="484"/>
      <c r="BF92" s="484"/>
      <c r="BG92" s="501"/>
      <c r="BH92" s="497"/>
      <c r="BI92" s="484"/>
      <c r="BJ92" s="484"/>
      <c r="BK92" s="484"/>
      <c r="BL92" s="501"/>
      <c r="BM92" s="497"/>
      <c r="BN92" s="484"/>
      <c r="BO92" s="484"/>
      <c r="BP92" s="484"/>
      <c r="BQ92" s="501"/>
      <c r="BR92" s="497"/>
      <c r="BS92" s="484"/>
      <c r="BT92" s="484"/>
      <c r="BU92" s="484"/>
      <c r="BV92" s="485"/>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row>
    <row r="93" s="603" customFormat="true" ht="15" customHeight="true" x14ac:dyDescent="0.2">
      <c r="A93" s="191"/>
      <c r="B93" s="184"/>
      <c r="C93" s="207"/>
      <c r="D93" s="206"/>
      <c r="E93" s="206"/>
      <c r="F93" s="206"/>
      <c r="G93" s="195"/>
      <c r="H93" s="197"/>
      <c r="I93" s="206"/>
      <c r="J93" s="206"/>
      <c r="K93" s="206"/>
      <c r="L93" s="201"/>
      <c r="M93" s="207"/>
      <c r="N93" s="206"/>
      <c r="O93" s="206"/>
      <c r="P93" s="206"/>
      <c r="Q93" s="195"/>
      <c r="R93" s="197"/>
      <c r="S93" s="206"/>
      <c r="T93" s="206"/>
      <c r="U93" s="206"/>
      <c r="V93" s="201"/>
      <c r="W93" s="885"/>
      <c r="X93" s="885"/>
      <c r="Y93" s="885"/>
      <c r="Z93" s="885"/>
      <c r="AA93" s="885"/>
      <c r="AB93" s="885"/>
      <c r="AC93" s="885"/>
      <c r="AD93" s="885"/>
      <c r="AE93" s="885"/>
      <c r="AF93" s="885"/>
      <c r="AG93" s="885"/>
      <c r="AH93" s="885"/>
      <c r="AI93" s="885"/>
      <c r="AJ93" s="885"/>
      <c r="AK93" s="885"/>
      <c r="AL93" s="885"/>
      <c r="AM93" s="885"/>
      <c r="AN93" s="885"/>
      <c r="AO93" s="885"/>
      <c r="AP93" s="885"/>
      <c r="AQ93" s="885"/>
      <c r="AR93" s="885"/>
      <c r="AS93" s="885"/>
      <c r="AT93" s="885"/>
      <c r="AU93" s="885"/>
      <c r="AV93" s="885"/>
      <c r="AW93" s="885"/>
      <c r="AX93" s="885"/>
      <c r="AY93" s="885"/>
      <c r="AZ93" s="395"/>
      <c r="BA93" s="942"/>
      <c r="BB93" s="643"/>
      <c r="BC93" s="497"/>
      <c r="BD93" s="484"/>
      <c r="BE93" s="484"/>
      <c r="BF93" s="484"/>
      <c r="BG93" s="501"/>
      <c r="BH93" s="497"/>
      <c r="BI93" s="484"/>
      <c r="BJ93" s="484"/>
      <c r="BK93" s="484"/>
      <c r="BL93" s="501"/>
      <c r="BM93" s="497"/>
      <c r="BN93" s="484"/>
      <c r="BO93" s="484"/>
      <c r="BP93" s="484"/>
      <c r="BQ93" s="501"/>
      <c r="BR93" s="497"/>
      <c r="BS93" s="484"/>
      <c r="BT93" s="484"/>
      <c r="BU93" s="484"/>
      <c r="BV93" s="485"/>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row>
    <row r="94" s="603" customFormat="true" ht="15" customHeight="true" x14ac:dyDescent="0.2">
      <c r="A94" s="109"/>
      <c r="B94" s="184"/>
      <c r="C94" s="207"/>
      <c r="D94" s="205"/>
      <c r="E94" s="205"/>
      <c r="F94" s="205"/>
      <c r="G94" s="194"/>
      <c r="H94" s="197"/>
      <c r="I94" s="205"/>
      <c r="J94" s="205"/>
      <c r="K94" s="205"/>
      <c r="L94" s="200"/>
      <c r="M94" s="207"/>
      <c r="N94" s="205"/>
      <c r="O94" s="205"/>
      <c r="P94" s="205"/>
      <c r="Q94" s="194"/>
      <c r="R94" s="197"/>
      <c r="S94" s="205"/>
      <c r="T94" s="205"/>
      <c r="U94" s="205"/>
      <c r="V94" s="200"/>
      <c r="W94" s="885"/>
      <c r="X94" s="885"/>
      <c r="Y94" s="885"/>
      <c r="Z94" s="885"/>
      <c r="AA94" s="885"/>
      <c r="AB94" s="885"/>
      <c r="AC94" s="885"/>
      <c r="AD94" s="885"/>
      <c r="AE94" s="885"/>
      <c r="AF94" s="885"/>
      <c r="AG94" s="885"/>
      <c r="AH94" s="885"/>
      <c r="AI94" s="885"/>
      <c r="AJ94" s="885"/>
      <c r="AK94" s="885"/>
      <c r="AL94" s="885"/>
      <c r="AM94" s="885"/>
      <c r="AN94" s="885"/>
      <c r="AO94" s="885"/>
      <c r="AP94" s="885"/>
      <c r="AQ94" s="885"/>
      <c r="AR94" s="885"/>
      <c r="AS94" s="885"/>
      <c r="AT94" s="885"/>
      <c r="AU94" s="885"/>
      <c r="AV94" s="885"/>
      <c r="AW94" s="885"/>
      <c r="AX94" s="885"/>
      <c r="AY94" s="885"/>
      <c r="AZ94" s="395"/>
      <c r="BA94" s="942"/>
      <c r="BB94" s="643"/>
      <c r="BC94" s="497"/>
      <c r="BD94" s="484"/>
      <c r="BE94" s="484"/>
      <c r="BF94" s="484"/>
      <c r="BG94" s="501"/>
      <c r="BH94" s="497"/>
      <c r="BI94" s="484"/>
      <c r="BJ94" s="484"/>
      <c r="BK94" s="484"/>
      <c r="BL94" s="501"/>
      <c r="BM94" s="497"/>
      <c r="BN94" s="484"/>
      <c r="BO94" s="484"/>
      <c r="BP94" s="484"/>
      <c r="BQ94" s="501"/>
      <c r="BR94" s="497"/>
      <c r="BS94" s="484"/>
      <c r="BT94" s="484"/>
      <c r="BU94" s="484"/>
      <c r="BV94" s="485"/>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row>
    <row r="95" s="603" customFormat="true" ht="15" customHeight="true" x14ac:dyDescent="0.2">
      <c r="A95" s="191"/>
      <c r="B95" s="183"/>
      <c r="C95" s="141"/>
      <c r="D95" s="140"/>
      <c r="E95" s="140"/>
      <c r="F95" s="140"/>
      <c r="G95" s="139"/>
      <c r="H95" s="138"/>
      <c r="I95" s="140"/>
      <c r="J95" s="140"/>
      <c r="K95" s="140"/>
      <c r="L95" s="137"/>
      <c r="M95" s="141"/>
      <c r="N95" s="140"/>
      <c r="O95" s="140"/>
      <c r="P95" s="140"/>
      <c r="Q95" s="139"/>
      <c r="R95" s="138"/>
      <c r="S95" s="140"/>
      <c r="T95" s="140"/>
      <c r="U95" s="140"/>
      <c r="V95" s="137"/>
      <c r="W95" s="885"/>
      <c r="X95" s="885"/>
      <c r="Y95" s="885"/>
      <c r="Z95" s="885"/>
      <c r="AA95" s="885"/>
      <c r="AB95" s="885"/>
      <c r="AC95" s="885"/>
      <c r="AD95" s="885"/>
      <c r="AE95" s="885"/>
      <c r="AF95" s="885"/>
      <c r="AG95" s="885"/>
      <c r="AH95" s="885"/>
      <c r="AI95" s="885"/>
      <c r="AJ95" s="885"/>
      <c r="AK95" s="885"/>
      <c r="AL95" s="885"/>
      <c r="AM95" s="885"/>
      <c r="AN95" s="885"/>
      <c r="AO95" s="885"/>
      <c r="AP95" s="885"/>
      <c r="AQ95" s="885"/>
      <c r="AR95" s="885"/>
      <c r="AS95" s="885"/>
      <c r="AT95" s="885"/>
      <c r="AU95" s="885"/>
      <c r="AV95" s="885"/>
      <c r="AW95" s="885"/>
      <c r="AX95" s="885"/>
      <c r="AY95" s="885"/>
      <c r="AZ95" s="395"/>
      <c r="BA95" s="942"/>
      <c r="BB95" s="643"/>
      <c r="BC95" s="497"/>
      <c r="BD95" s="484"/>
      <c r="BE95" s="484"/>
      <c r="BF95" s="484"/>
      <c r="BG95" s="501"/>
      <c r="BH95" s="497"/>
      <c r="BI95" s="484"/>
      <c r="BJ95" s="484"/>
      <c r="BK95" s="484"/>
      <c r="BL95" s="501"/>
      <c r="BM95" s="497"/>
      <c r="BN95" s="484"/>
      <c r="BO95" s="484"/>
      <c r="BP95" s="484"/>
      <c r="BQ95" s="501"/>
      <c r="BR95" s="497"/>
      <c r="BS95" s="484"/>
      <c r="BT95" s="484"/>
      <c r="BU95" s="484"/>
      <c r="BV95" s="485"/>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row>
    <row r="96" s="358" customFormat="true" ht="15" customHeight="true" x14ac:dyDescent="0.2">
      <c r="A96" s="109"/>
      <c r="B96" s="183"/>
      <c r="C96" s="141"/>
      <c r="D96" s="140"/>
      <c r="E96" s="140"/>
      <c r="F96" s="140"/>
      <c r="G96" s="139"/>
      <c r="H96" s="138"/>
      <c r="I96" s="140"/>
      <c r="J96" s="140"/>
      <c r="K96" s="140"/>
      <c r="L96" s="137"/>
      <c r="M96" s="141"/>
      <c r="N96" s="140"/>
      <c r="O96" s="140"/>
      <c r="P96" s="140"/>
      <c r="Q96" s="139"/>
      <c r="R96" s="138"/>
      <c r="S96" s="140"/>
      <c r="T96" s="140"/>
      <c r="U96" s="140"/>
      <c r="V96" s="137"/>
      <c r="W96" s="885"/>
      <c r="X96" s="885"/>
      <c r="Y96" s="885"/>
      <c r="Z96" s="885"/>
      <c r="AA96" s="885"/>
      <c r="AB96" s="885"/>
      <c r="AC96" s="885"/>
      <c r="AD96" s="885"/>
      <c r="AE96" s="885"/>
      <c r="AF96" s="885"/>
      <c r="AG96" s="885"/>
      <c r="AH96" s="885"/>
      <c r="AI96" s="885"/>
      <c r="AJ96" s="885"/>
      <c r="AK96" s="885"/>
      <c r="AL96" s="885"/>
      <c r="AM96" s="885"/>
      <c r="AN96" s="885"/>
      <c r="AO96" s="885"/>
      <c r="AP96" s="885"/>
      <c r="AQ96" s="885"/>
      <c r="AR96" s="885"/>
      <c r="AS96" s="885"/>
      <c r="AT96" s="885"/>
      <c r="AU96" s="885"/>
      <c r="AV96" s="885"/>
      <c r="AW96" s="885"/>
      <c r="AX96" s="885"/>
      <c r="AY96" s="885"/>
      <c r="AZ96" s="395"/>
      <c r="BA96" s="942"/>
      <c r="BB96" s="643"/>
      <c r="BC96" s="497"/>
      <c r="BD96" s="484"/>
      <c r="BE96" s="484"/>
      <c r="BF96" s="484"/>
      <c r="BG96" s="501"/>
      <c r="BH96" s="497"/>
      <c r="BI96" s="484"/>
      <c r="BJ96" s="484"/>
      <c r="BK96" s="484"/>
      <c r="BL96" s="501"/>
      <c r="BM96" s="497"/>
      <c r="BN96" s="484"/>
      <c r="BO96" s="484"/>
      <c r="BP96" s="484"/>
      <c r="BQ96" s="501"/>
      <c r="BR96" s="497"/>
      <c r="BS96" s="484"/>
      <c r="BT96" s="484"/>
      <c r="BU96" s="484"/>
      <c r="BV96" s="485"/>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row>
    <row r="97" s="358" customFormat="true" ht="15" customHeight="true" x14ac:dyDescent="0.2">
      <c r="A97" s="191"/>
      <c r="B97" s="183"/>
      <c r="C97" s="141"/>
      <c r="D97" s="140"/>
      <c r="E97" s="140"/>
      <c r="F97" s="140"/>
      <c r="G97" s="139"/>
      <c r="H97" s="138"/>
      <c r="I97" s="140"/>
      <c r="J97" s="140"/>
      <c r="K97" s="140"/>
      <c r="L97" s="137"/>
      <c r="M97" s="141"/>
      <c r="N97" s="140"/>
      <c r="O97" s="140"/>
      <c r="P97" s="140"/>
      <c r="Q97" s="139"/>
      <c r="R97" s="138"/>
      <c r="S97" s="140"/>
      <c r="T97" s="140"/>
      <c r="U97" s="140"/>
      <c r="V97" s="137"/>
      <c r="W97" s="885"/>
      <c r="X97" s="885"/>
      <c r="Y97" s="885"/>
      <c r="Z97" s="885"/>
      <c r="AA97" s="885"/>
      <c r="AB97" s="885"/>
      <c r="AC97" s="885"/>
      <c r="AD97" s="885"/>
      <c r="AE97" s="885"/>
      <c r="AF97" s="885"/>
      <c r="AG97" s="885"/>
      <c r="AH97" s="885"/>
      <c r="AI97" s="885"/>
      <c r="AJ97" s="885"/>
      <c r="AK97" s="885"/>
      <c r="AL97" s="885"/>
      <c r="AM97" s="885"/>
      <c r="AN97" s="885"/>
      <c r="AO97" s="885"/>
      <c r="AP97" s="885"/>
      <c r="AQ97" s="885"/>
      <c r="AR97" s="885"/>
      <c r="AS97" s="885"/>
      <c r="AT97" s="885"/>
      <c r="AU97" s="885"/>
      <c r="AV97" s="885"/>
      <c r="AW97" s="885"/>
      <c r="AX97" s="885"/>
      <c r="AY97" s="885"/>
      <c r="AZ97" s="395"/>
      <c r="BA97" s="942"/>
      <c r="BB97" s="643"/>
      <c r="BC97" s="497"/>
      <c r="BD97" s="484"/>
      <c r="BE97" s="484"/>
      <c r="BF97" s="484"/>
      <c r="BG97" s="501"/>
      <c r="BH97" s="497"/>
      <c r="BI97" s="484"/>
      <c r="BJ97" s="484"/>
      <c r="BK97" s="484"/>
      <c r="BL97" s="501"/>
      <c r="BM97" s="497"/>
      <c r="BN97" s="484"/>
      <c r="BO97" s="484"/>
      <c r="BP97" s="484"/>
      <c r="BQ97" s="501"/>
      <c r="BR97" s="497"/>
      <c r="BS97" s="484"/>
      <c r="BT97" s="484"/>
      <c r="BU97" s="484"/>
      <c r="BV97" s="485"/>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row>
    <row r="98" s="358" customFormat="true" ht="15" customHeight="true" x14ac:dyDescent="0.2">
      <c r="A98" s="109"/>
      <c r="B98" s="183"/>
      <c r="C98" s="141"/>
      <c r="D98" s="140"/>
      <c r="E98" s="140"/>
      <c r="F98" s="140"/>
      <c r="G98" s="139"/>
      <c r="H98" s="138"/>
      <c r="I98" s="140"/>
      <c r="J98" s="140"/>
      <c r="K98" s="140"/>
      <c r="L98" s="137"/>
      <c r="M98" s="141"/>
      <c r="N98" s="140"/>
      <c r="O98" s="140"/>
      <c r="P98" s="140"/>
      <c r="Q98" s="139"/>
      <c r="R98" s="138"/>
      <c r="S98" s="140"/>
      <c r="T98" s="140"/>
      <c r="U98" s="140"/>
      <c r="V98" s="137"/>
      <c r="W98" s="885"/>
      <c r="X98" s="885"/>
      <c r="Y98" s="885"/>
      <c r="Z98" s="885"/>
      <c r="AA98" s="885"/>
      <c r="AB98" s="885"/>
      <c r="AC98" s="885"/>
      <c r="AD98" s="885"/>
      <c r="AE98" s="885"/>
      <c r="AF98" s="885"/>
      <c r="AG98" s="885"/>
      <c r="AH98" s="885"/>
      <c r="AI98" s="885"/>
      <c r="AJ98" s="885"/>
      <c r="AK98" s="885"/>
      <c r="AL98" s="885"/>
      <c r="AM98" s="885"/>
      <c r="AN98" s="885"/>
      <c r="AO98" s="885"/>
      <c r="AP98" s="885"/>
      <c r="AQ98" s="885"/>
      <c r="AR98" s="885"/>
      <c r="AS98" s="885"/>
      <c r="AT98" s="885"/>
      <c r="AU98" s="885"/>
      <c r="AV98" s="885"/>
      <c r="AW98" s="885"/>
      <c r="AX98" s="885"/>
      <c r="AY98" s="885"/>
      <c r="AZ98" s="395"/>
      <c r="BA98" s="942"/>
      <c r="BB98" s="643"/>
      <c r="BC98" s="497"/>
      <c r="BD98" s="484"/>
      <c r="BE98" s="484"/>
      <c r="BF98" s="484"/>
      <c r="BG98" s="501"/>
      <c r="BH98" s="497"/>
      <c r="BI98" s="484"/>
      <c r="BJ98" s="484"/>
      <c r="BK98" s="484"/>
      <c r="BL98" s="501"/>
      <c r="BM98" s="497"/>
      <c r="BN98" s="484"/>
      <c r="BO98" s="484"/>
      <c r="BP98" s="484"/>
      <c r="BQ98" s="501"/>
      <c r="BR98" s="497"/>
      <c r="BS98" s="484"/>
      <c r="BT98" s="484"/>
      <c r="BU98" s="484"/>
      <c r="BV98" s="485"/>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row>
    <row r="99" s="358" customFormat="true" ht="15" customHeight="true" x14ac:dyDescent="0.2">
      <c r="A99" s="109"/>
      <c r="B99" s="183"/>
      <c r="C99" s="141"/>
      <c r="D99" s="140"/>
      <c r="E99" s="140"/>
      <c r="F99" s="140"/>
      <c r="G99" s="139"/>
      <c r="H99" s="138"/>
      <c r="I99" s="140"/>
      <c r="J99" s="140"/>
      <c r="K99" s="140"/>
      <c r="L99" s="137"/>
      <c r="M99" s="141"/>
      <c r="N99" s="140"/>
      <c r="O99" s="140"/>
      <c r="P99" s="140"/>
      <c r="Q99" s="139"/>
      <c r="R99" s="138"/>
      <c r="S99" s="140"/>
      <c r="T99" s="140"/>
      <c r="U99" s="140"/>
      <c r="V99" s="137"/>
      <c r="W99" s="885"/>
      <c r="X99" s="885"/>
      <c r="Y99" s="885"/>
      <c r="Z99" s="885"/>
      <c r="AA99" s="885"/>
      <c r="AB99" s="885"/>
      <c r="AC99" s="885"/>
      <c r="AD99" s="885"/>
      <c r="AE99" s="885"/>
      <c r="AF99" s="885"/>
      <c r="AG99" s="885"/>
      <c r="AH99" s="885"/>
      <c r="AI99" s="885"/>
      <c r="AJ99" s="885"/>
      <c r="AK99" s="885"/>
      <c r="AL99" s="885"/>
      <c r="AM99" s="885"/>
      <c r="AN99" s="885"/>
      <c r="AO99" s="885"/>
      <c r="AP99" s="885"/>
      <c r="AQ99" s="885"/>
      <c r="AR99" s="885"/>
      <c r="AS99" s="885"/>
      <c r="AT99" s="885"/>
      <c r="AU99" s="885"/>
      <c r="AV99" s="885"/>
      <c r="AW99" s="885"/>
      <c r="AX99" s="885"/>
      <c r="AY99" s="885"/>
      <c r="AZ99" s="395"/>
      <c r="BA99" s="942"/>
      <c r="BB99" s="643"/>
      <c r="BC99" s="497"/>
      <c r="BD99" s="484"/>
      <c r="BE99" s="484"/>
      <c r="BF99" s="484"/>
      <c r="BG99" s="501"/>
      <c r="BH99" s="497"/>
      <c r="BI99" s="484"/>
      <c r="BJ99" s="484"/>
      <c r="BK99" s="484"/>
      <c r="BL99" s="501"/>
      <c r="BM99" s="497"/>
      <c r="BN99" s="484"/>
      <c r="BO99" s="484"/>
      <c r="BP99" s="484"/>
      <c r="BQ99" s="501"/>
      <c r="BR99" s="497"/>
      <c r="BS99" s="484"/>
      <c r="BT99" s="484"/>
      <c r="BU99" s="484"/>
      <c r="BV99" s="485"/>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row>
    <row r="100" s="358" customFormat="true" ht="15" customHeight="true" x14ac:dyDescent="0.2">
      <c r="A100" s="109"/>
      <c r="B100" s="183"/>
      <c r="C100" s="141"/>
      <c r="D100" s="140"/>
      <c r="E100" s="140"/>
      <c r="F100" s="140"/>
      <c r="G100" s="139"/>
      <c r="H100" s="138"/>
      <c r="I100" s="140"/>
      <c r="J100" s="140"/>
      <c r="K100" s="140"/>
      <c r="L100" s="137"/>
      <c r="M100" s="141"/>
      <c r="N100" s="140"/>
      <c r="O100" s="140"/>
      <c r="P100" s="140"/>
      <c r="Q100" s="139"/>
      <c r="R100" s="138"/>
      <c r="S100" s="140"/>
      <c r="T100" s="140"/>
      <c r="U100" s="140"/>
      <c r="V100" s="137"/>
      <c r="W100" s="885"/>
      <c r="X100" s="885"/>
      <c r="Y100" s="885"/>
      <c r="Z100" s="885"/>
      <c r="AA100" s="885"/>
      <c r="AB100" s="885"/>
      <c r="AC100" s="885"/>
      <c r="AD100" s="885"/>
      <c r="AE100" s="885"/>
      <c r="AF100" s="885"/>
      <c r="AG100" s="885"/>
      <c r="AH100" s="885"/>
      <c r="AI100" s="885"/>
      <c r="AJ100" s="885"/>
      <c r="AK100" s="885"/>
      <c r="AL100" s="885"/>
      <c r="AM100" s="885"/>
      <c r="AN100" s="885"/>
      <c r="AO100" s="885"/>
      <c r="AP100" s="885"/>
      <c r="AQ100" s="885"/>
      <c r="AR100" s="885"/>
      <c r="AS100" s="885"/>
      <c r="AT100" s="885"/>
      <c r="AU100" s="885"/>
      <c r="AV100" s="885"/>
      <c r="AW100" s="885"/>
      <c r="AX100" s="885"/>
      <c r="AY100" s="885"/>
      <c r="AZ100" s="395"/>
      <c r="BA100" s="942"/>
      <c r="BB100" s="643"/>
      <c r="BC100" s="497"/>
      <c r="BD100" s="484"/>
      <c r="BE100" s="484"/>
      <c r="BF100" s="484"/>
      <c r="BG100" s="501"/>
      <c r="BH100" s="497"/>
      <c r="BI100" s="484"/>
      <c r="BJ100" s="484"/>
      <c r="BK100" s="484"/>
      <c r="BL100" s="501"/>
      <c r="BM100" s="497"/>
      <c r="BN100" s="484"/>
      <c r="BO100" s="484"/>
      <c r="BP100" s="484"/>
      <c r="BQ100" s="501"/>
      <c r="BR100" s="497"/>
      <c r="BS100" s="484"/>
      <c r="BT100" s="484"/>
      <c r="BU100" s="484"/>
      <c r="BV100" s="485"/>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row>
    <row r="101" s="358" customFormat="true" ht="15" customHeight="true" x14ac:dyDescent="0.2">
      <c r="A101" s="191"/>
      <c r="B101" s="183"/>
      <c r="C101" s="141"/>
      <c r="D101" s="140"/>
      <c r="E101" s="140"/>
      <c r="F101" s="140"/>
      <c r="G101" s="139"/>
      <c r="H101" s="138"/>
      <c r="I101" s="140"/>
      <c r="J101" s="140"/>
      <c r="K101" s="140"/>
      <c r="L101" s="137"/>
      <c r="M101" s="141"/>
      <c r="N101" s="140"/>
      <c r="O101" s="140"/>
      <c r="P101" s="140"/>
      <c r="Q101" s="139"/>
      <c r="R101" s="138"/>
      <c r="S101" s="140"/>
      <c r="T101" s="140"/>
      <c r="U101" s="140"/>
      <c r="V101" s="137"/>
      <c r="W101" s="885"/>
      <c r="X101" s="885"/>
      <c r="Y101" s="885"/>
      <c r="Z101" s="885"/>
      <c r="AA101" s="885"/>
      <c r="AB101" s="885"/>
      <c r="AC101" s="885"/>
      <c r="AD101" s="885"/>
      <c r="AE101" s="885"/>
      <c r="AF101" s="885"/>
      <c r="AG101" s="885"/>
      <c r="AH101" s="885"/>
      <c r="AI101" s="885"/>
      <c r="AJ101" s="885"/>
      <c r="AK101" s="885"/>
      <c r="AL101" s="885"/>
      <c r="AM101" s="885"/>
      <c r="AN101" s="885"/>
      <c r="AO101" s="885"/>
      <c r="AP101" s="885"/>
      <c r="AQ101" s="885"/>
      <c r="AR101" s="885"/>
      <c r="AS101" s="885"/>
      <c r="AT101" s="885"/>
      <c r="AU101" s="885"/>
      <c r="AV101" s="885"/>
      <c r="AW101" s="885"/>
      <c r="AX101" s="885"/>
      <c r="AY101" s="885"/>
      <c r="AZ101" s="395"/>
      <c r="BA101" s="942"/>
      <c r="BB101" s="643"/>
      <c r="BC101" s="497"/>
      <c r="BD101" s="484"/>
      <c r="BE101" s="484"/>
      <c r="BF101" s="484"/>
      <c r="BG101" s="501"/>
      <c r="BH101" s="497"/>
      <c r="BI101" s="484"/>
      <c r="BJ101" s="484"/>
      <c r="BK101" s="484"/>
      <c r="BL101" s="501"/>
      <c r="BM101" s="497"/>
      <c r="BN101" s="484"/>
      <c r="BO101" s="484"/>
      <c r="BP101" s="484"/>
      <c r="BQ101" s="501"/>
      <c r="BR101" s="497"/>
      <c r="BS101" s="484"/>
      <c r="BT101" s="484"/>
      <c r="BU101" s="484"/>
      <c r="BV101" s="485"/>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row>
    <row r="102" s="358" customFormat="true" ht="15" customHeight="true" x14ac:dyDescent="0.2">
      <c r="A102" s="109"/>
      <c r="B102" s="183"/>
      <c r="C102" s="141"/>
      <c r="D102" s="140"/>
      <c r="E102" s="140"/>
      <c r="F102" s="140"/>
      <c r="G102" s="139"/>
      <c r="H102" s="138"/>
      <c r="I102" s="140"/>
      <c r="J102" s="140"/>
      <c r="K102" s="140"/>
      <c r="L102" s="137"/>
      <c r="M102" s="141"/>
      <c r="N102" s="140"/>
      <c r="O102" s="140"/>
      <c r="P102" s="140"/>
      <c r="Q102" s="139"/>
      <c r="R102" s="138"/>
      <c r="S102" s="140"/>
      <c r="T102" s="140"/>
      <c r="U102" s="140"/>
      <c r="V102" s="137"/>
      <c r="W102" s="885"/>
      <c r="X102" s="885"/>
      <c r="Y102" s="885"/>
      <c r="Z102" s="885"/>
      <c r="AA102" s="885"/>
      <c r="AB102" s="885"/>
      <c r="AC102" s="885"/>
      <c r="AD102" s="885"/>
      <c r="AE102" s="885"/>
      <c r="AF102" s="885"/>
      <c r="AG102" s="885"/>
      <c r="AH102" s="885"/>
      <c r="AI102" s="885"/>
      <c r="AJ102" s="885"/>
      <c r="AK102" s="885"/>
      <c r="AL102" s="885"/>
      <c r="AM102" s="885"/>
      <c r="AN102" s="885"/>
      <c r="AO102" s="885"/>
      <c r="AP102" s="885"/>
      <c r="AQ102" s="885"/>
      <c r="AR102" s="885"/>
      <c r="AS102" s="885"/>
      <c r="AT102" s="885"/>
      <c r="AU102" s="885"/>
      <c r="AV102" s="885"/>
      <c r="AW102" s="885"/>
      <c r="AX102" s="885"/>
      <c r="AY102" s="885"/>
      <c r="AZ102" s="395"/>
      <c r="BA102" s="942"/>
      <c r="BB102" s="643"/>
      <c r="BC102" s="497"/>
      <c r="BD102" s="484"/>
      <c r="BE102" s="484"/>
      <c r="BF102" s="484"/>
      <c r="BG102" s="501"/>
      <c r="BH102" s="497"/>
      <c r="BI102" s="484"/>
      <c r="BJ102" s="484"/>
      <c r="BK102" s="484"/>
      <c r="BL102" s="501"/>
      <c r="BM102" s="497"/>
      <c r="BN102" s="484"/>
      <c r="BO102" s="484"/>
      <c r="BP102" s="484"/>
      <c r="BQ102" s="501"/>
      <c r="BR102" s="497"/>
      <c r="BS102" s="484"/>
      <c r="BT102" s="484"/>
      <c r="BU102" s="484"/>
      <c r="BV102" s="485"/>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row>
    <row r="103" s="358" customFormat="true" ht="15" customHeight="true" x14ac:dyDescent="0.2">
      <c r="A103" s="109"/>
      <c r="B103" s="183"/>
      <c r="C103" s="141"/>
      <c r="D103" s="140"/>
      <c r="E103" s="140"/>
      <c r="F103" s="140"/>
      <c r="G103" s="139"/>
      <c r="H103" s="138"/>
      <c r="I103" s="140"/>
      <c r="J103" s="140"/>
      <c r="K103" s="140"/>
      <c r="L103" s="137"/>
      <c r="M103" s="141"/>
      <c r="N103" s="140"/>
      <c r="O103" s="140"/>
      <c r="P103" s="140"/>
      <c r="Q103" s="139"/>
      <c r="R103" s="138"/>
      <c r="S103" s="140"/>
      <c r="T103" s="140"/>
      <c r="U103" s="140"/>
      <c r="V103" s="137"/>
      <c r="W103" s="885"/>
      <c r="X103" s="885"/>
      <c r="Y103" s="885"/>
      <c r="Z103" s="885"/>
      <c r="AA103" s="885"/>
      <c r="AB103" s="885"/>
      <c r="AC103" s="885"/>
      <c r="AD103" s="885"/>
      <c r="AE103" s="885"/>
      <c r="AF103" s="885"/>
      <c r="AG103" s="885"/>
      <c r="AH103" s="885"/>
      <c r="AI103" s="885"/>
      <c r="AJ103" s="885"/>
      <c r="AK103" s="885"/>
      <c r="AL103" s="885"/>
      <c r="AM103" s="885"/>
      <c r="AN103" s="885"/>
      <c r="AO103" s="885"/>
      <c r="AP103" s="885"/>
      <c r="AQ103" s="885"/>
      <c r="AR103" s="885"/>
      <c r="AS103" s="885"/>
      <c r="AT103" s="885"/>
      <c r="AU103" s="885"/>
      <c r="AV103" s="885"/>
      <c r="AW103" s="885"/>
      <c r="AX103" s="885"/>
      <c r="AY103" s="885"/>
      <c r="AZ103" s="395"/>
      <c r="BA103" s="942"/>
      <c r="BB103" s="643"/>
      <c r="BC103" s="497"/>
      <c r="BD103" s="484"/>
      <c r="BE103" s="484"/>
      <c r="BF103" s="484"/>
      <c r="BG103" s="501"/>
      <c r="BH103" s="497"/>
      <c r="BI103" s="484"/>
      <c r="BJ103" s="484"/>
      <c r="BK103" s="484"/>
      <c r="BL103" s="501"/>
      <c r="BM103" s="497"/>
      <c r="BN103" s="484"/>
      <c r="BO103" s="484"/>
      <c r="BP103" s="484"/>
      <c r="BQ103" s="501"/>
      <c r="BR103" s="497"/>
      <c r="BS103" s="484"/>
      <c r="BT103" s="484"/>
      <c r="BU103" s="484"/>
      <c r="BV103" s="485"/>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row>
    <row r="104" s="358" customFormat="true" ht="15" customHeight="true" x14ac:dyDescent="0.2">
      <c r="A104" s="109"/>
      <c r="B104" s="183"/>
      <c r="C104" s="141"/>
      <c r="D104" s="140"/>
      <c r="E104" s="140"/>
      <c r="F104" s="140"/>
      <c r="G104" s="139"/>
      <c r="H104" s="138"/>
      <c r="I104" s="140"/>
      <c r="J104" s="140"/>
      <c r="K104" s="140"/>
      <c r="L104" s="137"/>
      <c r="M104" s="141"/>
      <c r="N104" s="140"/>
      <c r="O104" s="140"/>
      <c r="P104" s="140"/>
      <c r="Q104" s="139"/>
      <c r="R104" s="138"/>
      <c r="S104" s="140"/>
      <c r="T104" s="140"/>
      <c r="U104" s="140"/>
      <c r="V104" s="137"/>
      <c r="W104" s="885"/>
      <c r="X104" s="885"/>
      <c r="Y104" s="885"/>
      <c r="Z104" s="885"/>
      <c r="AA104" s="885"/>
      <c r="AB104" s="885"/>
      <c r="AC104" s="885"/>
      <c r="AD104" s="885"/>
      <c r="AE104" s="885"/>
      <c r="AF104" s="885"/>
      <c r="AG104" s="885"/>
      <c r="AH104" s="885"/>
      <c r="AI104" s="885"/>
      <c r="AJ104" s="885"/>
      <c r="AK104" s="885"/>
      <c r="AL104" s="885"/>
      <c r="AM104" s="885"/>
      <c r="AN104" s="885"/>
      <c r="AO104" s="885"/>
      <c r="AP104" s="885"/>
      <c r="AQ104" s="885"/>
      <c r="AR104" s="885"/>
      <c r="AS104" s="885"/>
      <c r="AT104" s="885"/>
      <c r="AU104" s="885"/>
      <c r="AV104" s="885"/>
      <c r="AW104" s="885"/>
      <c r="AX104" s="885"/>
      <c r="AY104" s="885"/>
      <c r="AZ104" s="395"/>
      <c r="BA104" s="942"/>
      <c r="BB104" s="643"/>
      <c r="BC104" s="497"/>
      <c r="BD104" s="484"/>
      <c r="BE104" s="484"/>
      <c r="BF104" s="484"/>
      <c r="BG104" s="501"/>
      <c r="BH104" s="497"/>
      <c r="BI104" s="484"/>
      <c r="BJ104" s="484"/>
      <c r="BK104" s="484"/>
      <c r="BL104" s="501"/>
      <c r="BM104" s="497"/>
      <c r="BN104" s="484"/>
      <c r="BO104" s="484"/>
      <c r="BP104" s="484"/>
      <c r="BQ104" s="501"/>
      <c r="BR104" s="497"/>
      <c r="BS104" s="484"/>
      <c r="BT104" s="484"/>
      <c r="BU104" s="484"/>
      <c r="BV104" s="485"/>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row>
    <row r="105" s="358" customFormat="true" ht="15" customHeight="true" x14ac:dyDescent="0.2">
      <c r="A105" s="187"/>
      <c r="B105" s="182"/>
      <c r="C105" s="136"/>
      <c r="D105" s="135"/>
      <c r="E105" s="135"/>
      <c r="F105" s="135"/>
      <c r="G105" s="134"/>
      <c r="H105" s="133"/>
      <c r="I105" s="135"/>
      <c r="J105" s="135"/>
      <c r="K105" s="135"/>
      <c r="L105" s="132"/>
      <c r="M105" s="136"/>
      <c r="N105" s="135"/>
      <c r="O105" s="135"/>
      <c r="P105" s="135"/>
      <c r="Q105" s="134"/>
      <c r="R105" s="133"/>
      <c r="S105" s="135"/>
      <c r="T105" s="135"/>
      <c r="U105" s="135"/>
      <c r="V105" s="132"/>
      <c r="W105" s="885"/>
      <c r="X105" s="885"/>
      <c r="Y105" s="885"/>
      <c r="Z105" s="885"/>
      <c r="AA105" s="885"/>
      <c r="AB105" s="885"/>
      <c r="AC105" s="885"/>
      <c r="AD105" s="885"/>
      <c r="AE105" s="885"/>
      <c r="AF105" s="885"/>
      <c r="AG105" s="885"/>
      <c r="AH105" s="885"/>
      <c r="AI105" s="885"/>
      <c r="AJ105" s="885"/>
      <c r="AK105" s="885"/>
      <c r="AL105" s="885"/>
      <c r="AM105" s="885"/>
      <c r="AN105" s="885"/>
      <c r="AO105" s="885"/>
      <c r="AP105" s="885"/>
      <c r="AQ105" s="885"/>
      <c r="AR105" s="885"/>
      <c r="AS105" s="885"/>
      <c r="AT105" s="885"/>
      <c r="AU105" s="885"/>
      <c r="AV105" s="885"/>
      <c r="AW105" s="885"/>
      <c r="AX105" s="885"/>
      <c r="AY105" s="885"/>
      <c r="AZ105" s="395"/>
      <c r="BA105" s="942"/>
      <c r="BB105" s="643"/>
      <c r="BC105" s="500"/>
      <c r="BD105" s="499"/>
      <c r="BE105" s="499"/>
      <c r="BF105" s="499"/>
      <c r="BG105" s="503"/>
      <c r="BH105" s="500"/>
      <c r="BI105" s="499"/>
      <c r="BJ105" s="499"/>
      <c r="BK105" s="499"/>
      <c r="BL105" s="503"/>
      <c r="BM105" s="500"/>
      <c r="BN105" s="499"/>
      <c r="BO105" s="499"/>
      <c r="BP105" s="499"/>
      <c r="BQ105" s="503"/>
      <c r="BR105" s="500"/>
      <c r="BS105" s="499"/>
      <c r="BT105" s="499"/>
      <c r="BU105" s="499"/>
      <c r="BV105" s="502"/>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row>
    <row r="106" s="358" customFormat="true" ht="250.15" customHeight="true" x14ac:dyDescent="0.2">
      <c r="A106" s="553"/>
      <c r="B106" s="219"/>
      <c r="C106" s="218"/>
      <c r="D106" s="218"/>
      <c r="E106" s="218"/>
      <c r="F106" s="218"/>
      <c r="G106" s="218"/>
      <c r="H106" s="218"/>
      <c r="I106" s="218"/>
      <c r="J106" s="218"/>
      <c r="K106" s="218"/>
      <c r="L106" s="218"/>
      <c r="M106" s="218"/>
      <c r="N106" s="218"/>
      <c r="O106" s="218"/>
      <c r="P106" s="218"/>
      <c r="Q106" s="218"/>
      <c r="R106" s="218"/>
      <c r="S106" s="218"/>
      <c r="T106" s="218"/>
      <c r="U106" s="218"/>
      <c r="V106" s="218"/>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477"/>
      <c r="BB106" s="478"/>
      <c r="BC106" s="478"/>
      <c r="BD106" s="478"/>
      <c r="BE106" s="478"/>
      <c r="BF106" s="478"/>
      <c r="BG106" s="478"/>
      <c r="BH106" s="478"/>
      <c r="BI106" s="478"/>
      <c r="BJ106" s="478"/>
      <c r="BK106" s="478"/>
      <c r="BL106" s="478"/>
      <c r="BM106" s="478"/>
      <c r="BN106" s="478"/>
      <c r="BO106" s="478"/>
      <c r="BP106" s="478"/>
      <c r="BQ106" s="478"/>
      <c r="BR106" s="478"/>
      <c r="BS106" s="478"/>
      <c r="BT106" s="478"/>
      <c r="BU106" s="478"/>
      <c r="BV106" s="477"/>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row>
    <row r="107" s="338" customFormat="true" ht="18" customHeight="true" x14ac:dyDescent="0.2">
      <c r="A107" s="553"/>
      <c r="B107" s="339"/>
      <c r="C107" s="464"/>
      <c r="D107" s="464"/>
      <c r="E107" s="464"/>
      <c r="F107" s="464"/>
      <c r="G107" s="464"/>
      <c r="H107" s="464"/>
      <c r="I107" s="464"/>
      <c r="J107" s="464"/>
      <c r="K107" s="464"/>
      <c r="L107" s="464"/>
      <c r="M107" s="464"/>
      <c r="N107" s="464"/>
      <c r="O107" s="464"/>
      <c r="P107" s="464"/>
      <c r="Q107" s="464"/>
      <c r="R107" s="464"/>
      <c r="S107" s="464"/>
      <c r="T107" s="464"/>
      <c r="U107" s="464"/>
      <c r="V107" s="464"/>
      <c r="W107" s="390"/>
      <c r="X107" s="390"/>
      <c r="Y107" s="390"/>
      <c r="Z107" s="390"/>
      <c r="AA107" s="390"/>
      <c r="AB107" s="390"/>
      <c r="AC107" s="390"/>
      <c r="AD107" s="390"/>
      <c r="AE107" s="390"/>
      <c r="AF107" s="390"/>
      <c r="AG107" s="390"/>
      <c r="AH107" s="390"/>
      <c r="AI107" s="390"/>
      <c r="AJ107" s="390"/>
      <c r="AK107" s="390"/>
      <c r="AL107" s="390"/>
      <c r="AM107" s="390"/>
      <c r="AN107" s="390"/>
      <c r="AO107" s="390"/>
      <c r="AP107" s="390"/>
      <c r="AQ107" s="390"/>
      <c r="AR107" s="390"/>
      <c r="AS107" s="390"/>
      <c r="AT107" s="390"/>
      <c r="AU107" s="390"/>
      <c r="AV107" s="390"/>
      <c r="AW107" s="390"/>
      <c r="AX107" s="390"/>
      <c r="AY107" s="390"/>
      <c r="AZ107" s="390"/>
      <c r="BB107" s="361"/>
      <c r="BW107" s="390"/>
      <c r="BX107" s="390"/>
      <c r="BY107" s="390"/>
      <c r="BZ107" s="390"/>
      <c r="CA107" s="390"/>
      <c r="CB107" s="390"/>
      <c r="CC107" s="390"/>
      <c r="CD107" s="390"/>
      <c r="CE107" s="390"/>
      <c r="CF107" s="390"/>
      <c r="CG107" s="390"/>
      <c r="CH107" s="390"/>
      <c r="CI107" s="390"/>
      <c r="CJ107" s="390"/>
      <c r="CK107" s="390"/>
      <c r="CL107" s="390"/>
      <c r="CM107" s="390"/>
      <c r="CN107" s="390"/>
      <c r="CO107" s="390"/>
      <c r="CP107" s="390"/>
      <c r="CQ107" s="390"/>
      <c r="CR107" s="390"/>
      <c r="CS107" s="390"/>
      <c r="CT107" s="390"/>
      <c r="CU107" s="390"/>
      <c r="CV107" s="390"/>
      <c r="CW107" s="390"/>
      <c r="CX107" s="390"/>
      <c r="CY107" s="390"/>
      <c r="CZ107" s="390"/>
    </row>
    <row r="108" s="338" customFormat="true" ht="22.5" customHeight="true" x14ac:dyDescent="0.35">
      <c r="A108" s="1145" t="str">
        <f>A1026</f>
        <v>Thailand</v>
      </c>
      <c r="B108" s="1146"/>
      <c r="C108" s="340"/>
      <c r="D108" s="340"/>
      <c r="E108" s="340"/>
      <c r="F108" s="340"/>
      <c r="G108" s="340"/>
      <c r="H108" s="340"/>
      <c r="I108" s="340"/>
      <c r="J108" s="340"/>
      <c r="K108" s="340"/>
      <c r="L108" s="340"/>
      <c r="M108" s="340"/>
      <c r="N108" s="340"/>
      <c r="O108" s="340"/>
      <c r="P108" s="340"/>
      <c r="Q108" s="340"/>
      <c r="R108" s="340"/>
      <c r="S108" s="340"/>
      <c r="T108" s="340"/>
      <c r="U108" s="340"/>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B108" s="361"/>
      <c r="BW108" s="390"/>
      <c r="BX108" s="390"/>
      <c r="BY108" s="390"/>
      <c r="BZ108" s="390"/>
      <c r="CA108" s="390"/>
      <c r="CB108" s="390"/>
      <c r="CC108" s="390"/>
      <c r="CD108" s="390"/>
      <c r="CE108" s="390"/>
      <c r="CF108" s="390"/>
      <c r="CG108" s="390"/>
      <c r="CH108" s="390"/>
      <c r="CI108" s="390"/>
      <c r="CJ108" s="390"/>
      <c r="CK108" s="390"/>
      <c r="CL108" s="390"/>
      <c r="CM108" s="390"/>
      <c r="CN108" s="390"/>
      <c r="CO108" s="390"/>
      <c r="CP108" s="390"/>
      <c r="CQ108" s="390"/>
      <c r="CR108" s="390"/>
      <c r="CS108" s="390"/>
      <c r="CT108" s="390"/>
      <c r="CU108" s="390"/>
      <c r="CV108" s="390"/>
      <c r="CW108" s="390"/>
      <c r="CX108" s="390"/>
      <c r="CY108" s="390"/>
      <c r="CZ108" s="390"/>
    </row>
    <row r="109" s="338" customFormat="true" ht="22.5" customHeight="true" x14ac:dyDescent="0.35">
      <c r="A109" s="365" t="str">
        <f>A1034</f>
        <v>2016</v>
      </c>
      <c r="B109" s="366"/>
      <c r="C109" s="340"/>
      <c r="D109" s="340"/>
      <c r="E109" s="340"/>
      <c r="F109" s="340"/>
      <c r="G109" s="340"/>
      <c r="H109" s="340"/>
      <c r="I109" s="340"/>
      <c r="J109" s="340"/>
      <c r="K109" s="340"/>
      <c r="L109" s="340"/>
      <c r="M109" s="340"/>
      <c r="N109" s="340"/>
      <c r="O109" s="340"/>
      <c r="P109" s="340"/>
      <c r="Q109" s="340"/>
      <c r="R109" s="340"/>
      <c r="S109" s="340"/>
      <c r="T109" s="340"/>
      <c r="U109" s="340"/>
      <c r="W109" s="390"/>
      <c r="X109" s="390"/>
      <c r="Y109" s="390"/>
      <c r="Z109" s="390"/>
      <c r="AA109" s="390"/>
      <c r="AB109" s="390"/>
      <c r="AC109" s="390"/>
      <c r="AD109" s="390"/>
      <c r="AE109" s="390"/>
      <c r="AF109" s="390"/>
      <c r="AG109" s="390"/>
      <c r="AH109" s="390"/>
      <c r="AI109" s="390"/>
      <c r="AJ109" s="390"/>
      <c r="AK109" s="390"/>
      <c r="AL109" s="390"/>
      <c r="AM109" s="390"/>
      <c r="AN109" s="390"/>
      <c r="AO109" s="390"/>
      <c r="AP109" s="390"/>
      <c r="AQ109" s="390"/>
      <c r="AR109" s="390"/>
      <c r="AS109" s="390"/>
      <c r="AT109" s="390"/>
      <c r="AU109" s="390"/>
      <c r="AV109" s="390"/>
      <c r="AW109" s="390"/>
      <c r="AX109" s="390"/>
      <c r="AY109" s="390"/>
      <c r="AZ109" s="390"/>
      <c r="BB109" s="361"/>
      <c r="BW109" s="390"/>
      <c r="BX109" s="390"/>
      <c r="BY109" s="390"/>
      <c r="BZ109" s="390"/>
      <c r="CA109" s="390"/>
      <c r="CB109" s="390"/>
      <c r="CC109" s="390"/>
      <c r="CD109" s="390"/>
      <c r="CE109" s="390"/>
      <c r="CF109" s="390"/>
      <c r="CG109" s="390"/>
      <c r="CH109" s="390"/>
      <c r="CI109" s="390"/>
      <c r="CJ109" s="390"/>
      <c r="CK109" s="390"/>
      <c r="CL109" s="390"/>
      <c r="CM109" s="390"/>
      <c r="CN109" s="390"/>
      <c r="CO109" s="390"/>
      <c r="CP109" s="390"/>
      <c r="CQ109" s="390"/>
      <c r="CR109" s="390"/>
      <c r="CS109" s="390"/>
      <c r="CT109" s="390"/>
      <c r="CU109" s="390"/>
      <c r="CV109" s="390"/>
      <c r="CW109" s="390"/>
      <c r="CX109" s="390"/>
      <c r="CY109" s="390"/>
      <c r="CZ109" s="390"/>
    </row>
    <row r="110" s="338" customFormat="true" ht="22.5" customHeight="true" x14ac:dyDescent="0.35">
      <c r="A110" s="367" t="s">
        <v>100</v>
      </c>
      <c r="B110" s="368"/>
      <c r="C110" s="340"/>
      <c r="D110" s="340"/>
      <c r="E110" s="340"/>
      <c r="F110" s="340"/>
      <c r="G110" s="340"/>
      <c r="H110" s="340"/>
      <c r="I110" s="340"/>
      <c r="J110" s="340"/>
      <c r="K110" s="340"/>
      <c r="L110" s="340"/>
      <c r="M110" s="340"/>
      <c r="N110" s="340"/>
      <c r="O110" s="340"/>
      <c r="P110" s="340"/>
      <c r="Q110" s="340"/>
      <c r="R110" s="340"/>
      <c r="S110" s="340"/>
      <c r="T110" s="340"/>
      <c r="U110" s="340"/>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B110" s="361"/>
      <c r="BW110" s="390"/>
      <c r="BX110" s="390"/>
      <c r="BY110" s="390"/>
      <c r="BZ110" s="390"/>
      <c r="CA110" s="390"/>
      <c r="CB110" s="390"/>
      <c r="CC110" s="390"/>
      <c r="CD110" s="390"/>
      <c r="CE110" s="390"/>
      <c r="CF110" s="390"/>
      <c r="CG110" s="390"/>
      <c r="CH110" s="390"/>
      <c r="CI110" s="390"/>
      <c r="CJ110" s="390"/>
      <c r="CK110" s="390"/>
      <c r="CL110" s="390"/>
      <c r="CM110" s="390"/>
      <c r="CN110" s="390"/>
      <c r="CO110" s="390"/>
      <c r="CP110" s="390"/>
      <c r="CQ110" s="390"/>
      <c r="CR110" s="390"/>
      <c r="CS110" s="390"/>
      <c r="CT110" s="390"/>
      <c r="CU110" s="390"/>
      <c r="CV110" s="390"/>
      <c r="CW110" s="390"/>
      <c r="CX110" s="390"/>
      <c r="CY110" s="390"/>
      <c r="CZ110" s="390"/>
    </row>
    <row r="111" s="338" customFormat="true" ht="20.1" customHeight="true" x14ac:dyDescent="0.35">
      <c r="A111" s="369" t="s">
        <v>98</v>
      </c>
      <c r="B111" s="366"/>
      <c r="C111" s="340"/>
      <c r="D111" s="340"/>
      <c r="E111" s="340"/>
      <c r="F111" s="340"/>
      <c r="G111" s="340"/>
      <c r="H111" s="340"/>
      <c r="I111" s="340"/>
      <c r="J111" s="340"/>
      <c r="K111" s="340"/>
      <c r="L111" s="340"/>
      <c r="M111" s="340"/>
      <c r="N111" s="340"/>
      <c r="O111" s="340"/>
      <c r="P111" s="340"/>
      <c r="Q111" s="340"/>
      <c r="R111" s="340"/>
      <c r="S111" s="340"/>
      <c r="T111" s="340"/>
      <c r="U111" s="340"/>
      <c r="W111" s="390"/>
      <c r="X111" s="390"/>
      <c r="Y111" s="390"/>
      <c r="Z111" s="390"/>
      <c r="AA111" s="390"/>
      <c r="AB111" s="390"/>
      <c r="AC111" s="390"/>
      <c r="AD111" s="390"/>
      <c r="AE111" s="390"/>
      <c r="AF111" s="390"/>
      <c r="AG111" s="390"/>
      <c r="AH111" s="390"/>
      <c r="AI111" s="390"/>
      <c r="AJ111" s="390"/>
      <c r="AK111" s="390"/>
      <c r="AL111" s="390"/>
      <c r="AM111" s="390"/>
      <c r="AN111" s="390"/>
      <c r="AO111" s="390"/>
      <c r="AP111" s="390"/>
      <c r="AQ111" s="390"/>
      <c r="AR111" s="390"/>
      <c r="AS111" s="390"/>
      <c r="AT111" s="390"/>
      <c r="AU111" s="390"/>
      <c r="AV111" s="390"/>
      <c r="AW111" s="390"/>
      <c r="AX111" s="390"/>
      <c r="AY111" s="390"/>
      <c r="AZ111" s="390"/>
      <c r="BB111" s="361"/>
      <c r="BW111" s="390"/>
      <c r="BX111" s="390"/>
      <c r="BY111" s="390"/>
      <c r="BZ111" s="390"/>
      <c r="CA111" s="390"/>
      <c r="CB111" s="390"/>
      <c r="CC111" s="390"/>
      <c r="CD111" s="390"/>
      <c r="CE111" s="390"/>
      <c r="CF111" s="390"/>
      <c r="CG111" s="390"/>
      <c r="CH111" s="390"/>
      <c r="CI111" s="390"/>
      <c r="CJ111" s="390"/>
      <c r="CK111" s="390"/>
      <c r="CL111" s="390"/>
      <c r="CM111" s="390"/>
      <c r="CN111" s="390"/>
      <c r="CO111" s="390"/>
      <c r="CP111" s="390"/>
      <c r="CQ111" s="390"/>
      <c r="CR111" s="390"/>
      <c r="CS111" s="390"/>
      <c r="CT111" s="390"/>
      <c r="CU111" s="390"/>
      <c r="CV111" s="390"/>
      <c r="CW111" s="390"/>
      <c r="CX111" s="390"/>
      <c r="CY111" s="390"/>
      <c r="CZ111" s="390"/>
    </row>
    <row r="112" s="338" customFormat="true" ht="15" customHeight="true" x14ac:dyDescent="0.2">
      <c r="A112" s="647" t="s">
        <v>99</v>
      </c>
      <c r="B112" s="403"/>
      <c r="C112" s="340"/>
      <c r="D112" s="340"/>
      <c r="E112" s="340"/>
      <c r="F112" s="340"/>
      <c r="G112" s="340"/>
      <c r="H112" s="340"/>
      <c r="I112" s="340"/>
      <c r="J112" s="340"/>
      <c r="K112" s="340"/>
      <c r="L112" s="340"/>
      <c r="M112" s="340"/>
      <c r="N112" s="340"/>
      <c r="O112" s="340"/>
      <c r="P112" s="340"/>
      <c r="Q112" s="340"/>
      <c r="R112" s="340"/>
      <c r="S112" s="340"/>
      <c r="T112" s="340"/>
      <c r="U112" s="340"/>
      <c r="W112" s="390"/>
      <c r="X112" s="390"/>
      <c r="Y112" s="390"/>
      <c r="Z112" s="390"/>
      <c r="AA112" s="390"/>
      <c r="AB112" s="390"/>
      <c r="AC112" s="390"/>
      <c r="AD112" s="390"/>
      <c r="AE112" s="390"/>
      <c r="AF112" s="390"/>
      <c r="AG112" s="390"/>
      <c r="AH112" s="390"/>
      <c r="AI112" s="390"/>
      <c r="AJ112" s="390"/>
      <c r="AK112" s="390"/>
      <c r="AL112" s="390"/>
      <c r="AM112" s="390"/>
      <c r="AN112" s="390"/>
      <c r="AO112" s="390"/>
      <c r="AP112" s="390"/>
      <c r="AQ112" s="390"/>
      <c r="AR112" s="390"/>
      <c r="AS112" s="390"/>
      <c r="AT112" s="390"/>
      <c r="AU112" s="390"/>
      <c r="AV112" s="390"/>
      <c r="AW112" s="390"/>
      <c r="AX112" s="390"/>
      <c r="AY112" s="390"/>
      <c r="AZ112" s="390"/>
      <c r="BB112" s="361"/>
      <c r="BW112" s="390"/>
      <c r="BX112" s="390"/>
      <c r="BY112" s="390"/>
      <c r="BZ112" s="390"/>
      <c r="CA112" s="390"/>
      <c r="CB112" s="390"/>
      <c r="CC112" s="390"/>
      <c r="CD112" s="390"/>
      <c r="CE112" s="390"/>
      <c r="CF112" s="390"/>
      <c r="CG112" s="390"/>
      <c r="CH112" s="390"/>
      <c r="CI112" s="390"/>
      <c r="CJ112" s="390"/>
      <c r="CK112" s="390"/>
      <c r="CL112" s="390"/>
      <c r="CM112" s="390"/>
      <c r="CN112" s="390"/>
      <c r="CO112" s="390"/>
      <c r="CP112" s="390"/>
      <c r="CQ112" s="390"/>
      <c r="CR112" s="390"/>
      <c r="CS112" s="390"/>
      <c r="CT112" s="390"/>
      <c r="CU112" s="390"/>
      <c r="CV112" s="390"/>
      <c r="CW112" s="390"/>
      <c r="CX112" s="390"/>
      <c r="CY112" s="390"/>
      <c r="CZ112" s="390"/>
    </row>
    <row r="113" s="338" customFormat="true" ht="15" customHeight="true" x14ac:dyDescent="0.2">
      <c r="A113" s="379" t="s">
        <v>41</v>
      </c>
      <c r="B113" s="378"/>
      <c r="C113" s="340"/>
      <c r="D113" s="340"/>
      <c r="E113" s="340"/>
      <c r="F113" s="340"/>
      <c r="G113" s="340"/>
      <c r="H113" s="340"/>
      <c r="I113" s="340"/>
      <c r="J113" s="340"/>
      <c r="K113" s="340"/>
      <c r="L113" s="340"/>
      <c r="M113" s="340"/>
      <c r="N113" s="340"/>
      <c r="O113" s="340"/>
      <c r="P113" s="340"/>
      <c r="Q113" s="340"/>
      <c r="R113" s="340"/>
      <c r="S113" s="340"/>
      <c r="T113" s="340"/>
      <c r="U113" s="340"/>
      <c r="W113" s="390"/>
      <c r="X113" s="39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B113" s="361"/>
      <c r="BW113" s="390"/>
      <c r="BX113" s="390"/>
      <c r="BY113" s="390"/>
      <c r="BZ113" s="390"/>
      <c r="CA113" s="390"/>
      <c r="CB113" s="390"/>
      <c r="CC113" s="390"/>
      <c r="CD113" s="390"/>
      <c r="CE113" s="390"/>
      <c r="CF113" s="390"/>
      <c r="CG113" s="390"/>
      <c r="CH113" s="390"/>
      <c r="CI113" s="390"/>
      <c r="CJ113" s="390"/>
      <c r="CK113" s="390"/>
      <c r="CL113" s="390"/>
      <c r="CM113" s="390"/>
      <c r="CN113" s="390"/>
      <c r="CO113" s="390"/>
      <c r="CP113" s="390"/>
      <c r="CQ113" s="390"/>
      <c r="CR113" s="390"/>
      <c r="CS113" s="390"/>
      <c r="CT113" s="390"/>
      <c r="CU113" s="390"/>
      <c r="CV113" s="390"/>
      <c r="CW113" s="390"/>
      <c r="CX113" s="390"/>
      <c r="CY113" s="390"/>
      <c r="CZ113" s="390"/>
    </row>
    <row r="114" s="338" customFormat="true" ht="15" customHeight="true" x14ac:dyDescent="0.2">
      <c r="A114" s="377" t="s">
        <v>40</v>
      </c>
      <c r="B114" s="378"/>
      <c r="C114" s="340"/>
      <c r="D114" s="340"/>
      <c r="E114" s="340"/>
      <c r="F114" s="340"/>
      <c r="G114" s="340"/>
      <c r="H114" s="340"/>
      <c r="I114" s="340"/>
      <c r="J114" s="340"/>
      <c r="K114" s="340"/>
      <c r="L114" s="340"/>
      <c r="M114" s="340"/>
      <c r="N114" s="340"/>
      <c r="O114" s="340"/>
      <c r="P114" s="340"/>
      <c r="Q114" s="340"/>
      <c r="R114" s="340"/>
      <c r="S114" s="340"/>
      <c r="T114" s="340"/>
      <c r="U114" s="340"/>
      <c r="W114" s="390"/>
      <c r="X114" s="390"/>
      <c r="Y114" s="390"/>
      <c r="Z114" s="390"/>
      <c r="AA114" s="390"/>
      <c r="AB114" s="390"/>
      <c r="AC114" s="390"/>
      <c r="AD114" s="390"/>
      <c r="AE114" s="390"/>
      <c r="AF114" s="390"/>
      <c r="AG114" s="390"/>
      <c r="AH114" s="390"/>
      <c r="AI114" s="390"/>
      <c r="AJ114" s="390"/>
      <c r="AK114" s="390"/>
      <c r="AL114" s="390"/>
      <c r="AM114" s="390"/>
      <c r="AN114" s="390"/>
      <c r="AO114" s="390"/>
      <c r="AP114" s="390"/>
      <c r="AQ114" s="390"/>
      <c r="AR114" s="390"/>
      <c r="AS114" s="390"/>
      <c r="AT114" s="390"/>
      <c r="AU114" s="390"/>
      <c r="AV114" s="390"/>
      <c r="AW114" s="390"/>
      <c r="AX114" s="390"/>
      <c r="AY114" s="390"/>
      <c r="AZ114" s="390"/>
      <c r="BB114" s="361"/>
      <c r="BW114" s="390"/>
      <c r="BX114" s="390"/>
      <c r="BY114" s="390"/>
      <c r="BZ114" s="390"/>
      <c r="CA114" s="390"/>
      <c r="CB114" s="390"/>
      <c r="CC114" s="390"/>
      <c r="CD114" s="390"/>
      <c r="CE114" s="390"/>
      <c r="CF114" s="390"/>
      <c r="CG114" s="390"/>
      <c r="CH114" s="390"/>
      <c r="CI114" s="390"/>
      <c r="CJ114" s="390"/>
      <c r="CK114" s="390"/>
      <c r="CL114" s="390"/>
      <c r="CM114" s="390"/>
      <c r="CN114" s="390"/>
      <c r="CO114" s="390"/>
      <c r="CP114" s="390"/>
      <c r="CQ114" s="390"/>
      <c r="CR114" s="390"/>
      <c r="CS114" s="390"/>
      <c r="CT114" s="390"/>
      <c r="CU114" s="390"/>
      <c r="CV114" s="390"/>
      <c r="CW114" s="390"/>
      <c r="CX114" s="390"/>
      <c r="CY114" s="390"/>
      <c r="CZ114" s="390"/>
    </row>
    <row r="115" s="338" customFormat="true" ht="15" customHeight="true" x14ac:dyDescent="0.2">
      <c r="A115" s="377" t="s">
        <v>137</v>
      </c>
      <c r="B115" s="402" t="str">
        <f>A1025</f>
        <v>MICS16</v>
      </c>
      <c r="C115" s="340"/>
      <c r="D115" s="340"/>
      <c r="E115" s="340"/>
      <c r="F115" s="340"/>
      <c r="G115" s="340"/>
      <c r="H115" s="340"/>
      <c r="I115" s="340"/>
      <c r="J115" s="340"/>
      <c r="K115" s="340"/>
      <c r="L115" s="340"/>
      <c r="M115" s="340"/>
      <c r="N115" s="340"/>
      <c r="O115" s="340"/>
      <c r="P115" s="340"/>
      <c r="Q115" s="340"/>
      <c r="R115" s="340"/>
      <c r="S115" s="340"/>
      <c r="T115" s="340"/>
      <c r="U115" s="340"/>
      <c r="W115" s="390"/>
      <c r="X115" s="390"/>
      <c r="Y115" s="390"/>
      <c r="Z115" s="390"/>
      <c r="AA115" s="390"/>
      <c r="AB115" s="390"/>
      <c r="AC115" s="390"/>
      <c r="AD115" s="390"/>
      <c r="AE115" s="390"/>
      <c r="AF115" s="390"/>
      <c r="AG115" s="390"/>
      <c r="AH115" s="390"/>
      <c r="AI115" s="390"/>
      <c r="AJ115" s="390"/>
      <c r="AK115" s="390"/>
      <c r="AL115" s="390"/>
      <c r="AM115" s="390"/>
      <c r="AN115" s="390"/>
      <c r="AO115" s="390"/>
      <c r="AP115" s="390"/>
      <c r="AQ115" s="390"/>
      <c r="AR115" s="390"/>
      <c r="AS115" s="390"/>
      <c r="AT115" s="390"/>
      <c r="AU115" s="390"/>
      <c r="AV115" s="390"/>
      <c r="AW115" s="390"/>
      <c r="AX115" s="390"/>
      <c r="AY115" s="390"/>
      <c r="AZ115" s="390"/>
      <c r="BB115" s="361"/>
      <c r="BW115" s="390"/>
      <c r="BX115" s="390"/>
      <c r="BY115" s="390"/>
      <c r="BZ115" s="390"/>
      <c r="CA115" s="390"/>
      <c r="CB115" s="390"/>
      <c r="CC115" s="390"/>
      <c r="CD115" s="390"/>
      <c r="CE115" s="390"/>
      <c r="CF115" s="390"/>
      <c r="CG115" s="390"/>
      <c r="CH115" s="390"/>
      <c r="CI115" s="390"/>
      <c r="CJ115" s="390"/>
      <c r="CK115" s="390"/>
      <c r="CL115" s="390"/>
      <c r="CM115" s="390"/>
      <c r="CN115" s="390"/>
      <c r="CO115" s="390"/>
      <c r="CP115" s="390"/>
      <c r="CQ115" s="390"/>
      <c r="CR115" s="390"/>
      <c r="CS115" s="390"/>
      <c r="CT115" s="390"/>
      <c r="CU115" s="390"/>
      <c r="CV115" s="390"/>
      <c r="CW115" s="390"/>
      <c r="CX115" s="390"/>
      <c r="CY115" s="390"/>
      <c r="CZ115" s="390"/>
    </row>
    <row r="116" s="338" customFormat="true" ht="15" customHeight="true" x14ac:dyDescent="0.2">
      <c r="A116" s="227" t="str">
        <f>B1030</f>
        <v/>
      </c>
      <c r="B116" s="226"/>
      <c r="C116" s="340"/>
      <c r="D116" s="340"/>
      <c r="E116" s="340"/>
      <c r="F116" s="340"/>
      <c r="G116" s="340"/>
      <c r="H116" s="340"/>
      <c r="I116" s="340"/>
      <c r="J116" s="340"/>
      <c r="K116" s="340"/>
      <c r="L116" s="340"/>
      <c r="M116" s="340"/>
      <c r="N116" s="340"/>
      <c r="O116" s="340"/>
      <c r="P116" s="340"/>
      <c r="Q116" s="340"/>
      <c r="R116" s="340"/>
      <c r="S116" s="340"/>
      <c r="T116" s="340"/>
      <c r="U116" s="340"/>
      <c r="W116" s="390"/>
      <c r="X116" s="39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B116" s="361"/>
      <c r="BW116" s="390"/>
      <c r="BX116" s="390"/>
      <c r="BY116" s="390"/>
      <c r="BZ116" s="390"/>
      <c r="CA116" s="390"/>
      <c r="CB116" s="390"/>
      <c r="CC116" s="390"/>
      <c r="CD116" s="390"/>
      <c r="CE116" s="390"/>
      <c r="CF116" s="390"/>
      <c r="CG116" s="390"/>
      <c r="CH116" s="390"/>
      <c r="CI116" s="390"/>
      <c r="CJ116" s="390"/>
      <c r="CK116" s="390"/>
      <c r="CL116" s="390"/>
      <c r="CM116" s="390"/>
      <c r="CN116" s="390"/>
      <c r="CO116" s="390"/>
      <c r="CP116" s="390"/>
      <c r="CQ116" s="390"/>
      <c r="CR116" s="390"/>
      <c r="CS116" s="390"/>
      <c r="CT116" s="390"/>
      <c r="CU116" s="390"/>
      <c r="CV116" s="390"/>
      <c r="CW116" s="390"/>
      <c r="CX116" s="390"/>
      <c r="CY116" s="390"/>
      <c r="CZ116" s="390"/>
    </row>
    <row r="117" s="338" customFormat="true" ht="15" customHeight="true" x14ac:dyDescent="0.2">
      <c r="A117" s="227" t="str">
        <f>B1029</f>
        <v/>
      </c>
      <c r="B117" s="225"/>
      <c r="C117" s="340"/>
      <c r="D117" s="340"/>
      <c r="E117" s="340"/>
      <c r="F117" s="340"/>
      <c r="G117" s="340"/>
      <c r="H117" s="340"/>
      <c r="I117" s="340"/>
      <c r="J117" s="340"/>
      <c r="K117" s="340"/>
      <c r="L117" s="340"/>
      <c r="M117" s="340"/>
      <c r="N117" s="340"/>
      <c r="O117" s="340"/>
      <c r="P117" s="340"/>
      <c r="Q117" s="340"/>
      <c r="R117" s="340"/>
      <c r="S117" s="340"/>
      <c r="T117" s="340"/>
      <c r="U117" s="340"/>
      <c r="W117" s="390"/>
      <c r="X117" s="39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B117" s="361"/>
      <c r="BW117" s="390"/>
      <c r="BX117" s="390"/>
      <c r="BY117" s="390"/>
      <c r="BZ117" s="390"/>
      <c r="CA117" s="390"/>
      <c r="CB117" s="390"/>
      <c r="CC117" s="390"/>
      <c r="CD117" s="390"/>
      <c r="CE117" s="390"/>
      <c r="CF117" s="390"/>
      <c r="CG117" s="390"/>
      <c r="CH117" s="390"/>
      <c r="CI117" s="390"/>
      <c r="CJ117" s="390"/>
      <c r="CK117" s="390"/>
      <c r="CL117" s="390"/>
      <c r="CM117" s="390"/>
      <c r="CN117" s="390"/>
      <c r="CO117" s="390"/>
      <c r="CP117" s="390"/>
      <c r="CQ117" s="390"/>
      <c r="CR117" s="390"/>
      <c r="CS117" s="390"/>
      <c r="CT117" s="390"/>
      <c r="CU117" s="390"/>
      <c r="CV117" s="390"/>
      <c r="CW117" s="390"/>
      <c r="CX117" s="390"/>
      <c r="CY117" s="390"/>
      <c r="CZ117" s="390"/>
    </row>
    <row r="118" s="338" customFormat="true" ht="21" customHeight="true" x14ac:dyDescent="0.2">
      <c r="A118" s="224"/>
      <c r="B118" s="226"/>
      <c r="C118" s="340"/>
      <c r="D118" s="340"/>
      <c r="E118" s="340"/>
      <c r="F118" s="340"/>
      <c r="G118" s="340"/>
      <c r="H118" s="340"/>
      <c r="I118" s="340"/>
      <c r="J118" s="340"/>
      <c r="K118" s="340"/>
      <c r="L118" s="340"/>
      <c r="M118" s="340"/>
      <c r="N118" s="340"/>
      <c r="O118" s="340"/>
      <c r="P118" s="340"/>
      <c r="Q118" s="340"/>
      <c r="R118" s="340"/>
      <c r="S118" s="340"/>
      <c r="T118" s="340"/>
      <c r="U118" s="340"/>
      <c r="W118" s="390"/>
      <c r="X118" s="39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B118" s="361"/>
      <c r="BW118" s="390"/>
      <c r="BX118" s="390"/>
      <c r="BY118" s="390"/>
      <c r="BZ118" s="390"/>
      <c r="CA118" s="390"/>
      <c r="CB118" s="390"/>
      <c r="CC118" s="390"/>
      <c r="CD118" s="390"/>
      <c r="CE118" s="390"/>
      <c r="CF118" s="390"/>
      <c r="CG118" s="390"/>
      <c r="CH118" s="390"/>
      <c r="CI118" s="390"/>
      <c r="CJ118" s="390"/>
      <c r="CK118" s="390"/>
      <c r="CL118" s="390"/>
      <c r="CM118" s="390"/>
      <c r="CN118" s="390"/>
      <c r="CO118" s="390"/>
      <c r="CP118" s="390"/>
      <c r="CQ118" s="390"/>
      <c r="CR118" s="390"/>
      <c r="CS118" s="390"/>
      <c r="CT118" s="390"/>
      <c r="CU118" s="390"/>
      <c r="CV118" s="390"/>
      <c r="CW118" s="390"/>
      <c r="CX118" s="390"/>
      <c r="CY118" s="390"/>
      <c r="CZ118" s="390"/>
    </row>
    <row r="119" s="338" customFormat="true" ht="15" customHeight="true" x14ac:dyDescent="0.2">
      <c r="A119" s="223"/>
      <c r="B119" s="222"/>
      <c r="C119" s="340"/>
      <c r="D119" s="340"/>
      <c r="E119" s="340"/>
      <c r="F119" s="340"/>
      <c r="G119" s="340"/>
      <c r="H119" s="340"/>
      <c r="I119" s="340"/>
      <c r="J119" s="340"/>
      <c r="K119" s="340"/>
      <c r="L119" s="340"/>
      <c r="M119" s="340"/>
      <c r="N119" s="340"/>
      <c r="O119" s="340"/>
      <c r="P119" s="340"/>
      <c r="Q119" s="340"/>
      <c r="R119" s="340"/>
      <c r="S119" s="340"/>
      <c r="T119" s="340"/>
      <c r="U119" s="340"/>
      <c r="W119" s="390"/>
      <c r="X119" s="39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B119" s="361"/>
      <c r="BW119" s="390"/>
      <c r="BX119" s="390"/>
      <c r="BY119" s="390"/>
      <c r="BZ119" s="390"/>
      <c r="CA119" s="390"/>
      <c r="CB119" s="390"/>
      <c r="CC119" s="390"/>
      <c r="CD119" s="390"/>
      <c r="CE119" s="390"/>
      <c r="CF119" s="390"/>
      <c r="CG119" s="390"/>
      <c r="CH119" s="390"/>
      <c r="CI119" s="390"/>
      <c r="CJ119" s="390"/>
      <c r="CK119" s="390"/>
      <c r="CL119" s="390"/>
      <c r="CM119" s="390"/>
      <c r="CN119" s="390"/>
      <c r="CO119" s="390"/>
      <c r="CP119" s="390"/>
      <c r="CQ119" s="390"/>
      <c r="CR119" s="390"/>
      <c r="CS119" s="390"/>
      <c r="CT119" s="390"/>
      <c r="CU119" s="390"/>
      <c r="CV119" s="390"/>
      <c r="CW119" s="390"/>
      <c r="CX119" s="390"/>
      <c r="CY119" s="390"/>
      <c r="CZ119" s="390"/>
    </row>
    <row r="120" s="362" customFormat="true" ht="15" customHeight="true" x14ac:dyDescent="0.2">
      <c r="A120" s="343" t="s">
        <v>100</v>
      </c>
      <c r="B120" s="386"/>
      <c r="C120" s="1138" t="s">
        <v>116</v>
      </c>
      <c r="D120" s="1139"/>
      <c r="E120" s="1139"/>
      <c r="F120" s="1139"/>
      <c r="G120" s="1140"/>
      <c r="H120" s="1141" t="s">
        <v>39</v>
      </c>
      <c r="I120" s="1129"/>
      <c r="J120" s="1129"/>
      <c r="K120" s="1129"/>
      <c r="L120" s="1131"/>
      <c r="M120" s="1119" t="s">
        <v>38</v>
      </c>
      <c r="N120" s="1120"/>
      <c r="O120" s="1120"/>
      <c r="P120" s="1120"/>
      <c r="Q120" s="1121"/>
      <c r="R120" s="27" t="s">
        <v>142</v>
      </c>
      <c r="S120" s="476"/>
      <c r="T120" s="476"/>
      <c r="U120" s="476"/>
      <c r="V120" s="476"/>
      <c r="W120" s="487"/>
      <c r="X120" s="487"/>
      <c r="Y120" s="487"/>
      <c r="Z120" s="487"/>
      <c r="AA120" s="487"/>
      <c r="AB120" s="487"/>
      <c r="AC120" s="487"/>
      <c r="AD120" s="487"/>
      <c r="AE120" s="487"/>
      <c r="AF120" s="487"/>
      <c r="AG120" s="487"/>
      <c r="AH120" s="487"/>
      <c r="AI120" s="487"/>
      <c r="AJ120" s="487"/>
      <c r="AK120" s="487"/>
      <c r="AL120" s="487"/>
      <c r="AM120" s="487"/>
      <c r="AN120" s="487"/>
      <c r="AO120" s="487"/>
      <c r="AP120" s="487"/>
      <c r="AQ120" s="487"/>
      <c r="AR120" s="487"/>
      <c r="AS120" s="487"/>
      <c r="AT120" s="487"/>
      <c r="AU120" s="487"/>
      <c r="AV120" s="487"/>
      <c r="AW120" s="487"/>
      <c r="AX120" s="487"/>
      <c r="AY120" s="487"/>
      <c r="AZ120" s="940"/>
      <c r="BA120" s="396" t="s">
        <v>132</v>
      </c>
      <c r="BB120" s="343" t="s">
        <v>100</v>
      </c>
      <c r="BC120" s="1119" t="s">
        <v>116</v>
      </c>
      <c r="BD120" s="1120"/>
      <c r="BE120" s="1120"/>
      <c r="BF120" s="1120"/>
      <c r="BG120" s="1122"/>
      <c r="BH120" s="1119" t="s">
        <v>39</v>
      </c>
      <c r="BI120" s="1120"/>
      <c r="BJ120" s="1120"/>
      <c r="BK120" s="1120"/>
      <c r="BL120" s="1122"/>
      <c r="BM120" s="1119" t="s">
        <v>38</v>
      </c>
      <c r="BN120" s="1120"/>
      <c r="BO120" s="1120"/>
      <c r="BP120" s="1120"/>
      <c r="BQ120" s="1121"/>
      <c r="BR120" s="51" t="s">
        <v>142</v>
      </c>
      <c r="BS120" s="476"/>
      <c r="BT120" s="476"/>
      <c r="BU120" s="476"/>
      <c r="BV120" s="476"/>
      <c r="BW120" s="31"/>
      <c r="BX120" s="31"/>
      <c r="BY120" s="31"/>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c r="CZ120" s="394"/>
    </row>
    <row r="121" s="362" customFormat="true" ht="12.75" x14ac:dyDescent="0.2">
      <c r="A121" s="382" t="s">
        <v>88</v>
      </c>
      <c r="B121" s="425"/>
      <c r="C121" s="467" t="s">
        <v>0</v>
      </c>
      <c r="D121" s="650" t="s">
        <v>1</v>
      </c>
      <c r="E121" s="650" t="s">
        <v>2</v>
      </c>
      <c r="F121" s="650" t="s">
        <v>3</v>
      </c>
      <c r="G121" s="651" t="s">
        <v>4</v>
      </c>
      <c r="H121" s="430" t="s">
        <v>0</v>
      </c>
      <c r="I121" s="653" t="s">
        <v>1</v>
      </c>
      <c r="J121" s="653" t="s">
        <v>2</v>
      </c>
      <c r="K121" s="653" t="s">
        <v>3</v>
      </c>
      <c r="L121" s="654" t="s">
        <v>4</v>
      </c>
      <c r="M121" s="431" t="s">
        <v>0</v>
      </c>
      <c r="N121" s="653" t="s">
        <v>1</v>
      </c>
      <c r="O121" s="653" t="s">
        <v>2</v>
      </c>
      <c r="P121" s="653" t="s">
        <v>3</v>
      </c>
      <c r="Q121" s="648" t="s">
        <v>4</v>
      </c>
      <c r="R121" s="430" t="s">
        <v>372</v>
      </c>
      <c r="S121" s="653" t="s">
        <v>159</v>
      </c>
      <c r="T121" s="653" t="s">
        <v>161</v>
      </c>
      <c r="U121" s="653" t="s">
        <v>162</v>
      </c>
      <c r="V121" s="654" t="s">
        <v>163</v>
      </c>
      <c r="W121" s="487"/>
      <c r="X121" s="487"/>
      <c r="Y121" s="487"/>
      <c r="Z121" s="487"/>
      <c r="AA121" s="487"/>
      <c r="AB121" s="487"/>
      <c r="AC121" s="487"/>
      <c r="AD121" s="487"/>
      <c r="AE121" s="487"/>
      <c r="AF121" s="487"/>
      <c r="AG121" s="487"/>
      <c r="AH121" s="487"/>
      <c r="AI121" s="487"/>
      <c r="AJ121" s="487"/>
      <c r="AK121" s="487"/>
      <c r="AL121" s="487"/>
      <c r="AM121" s="487"/>
      <c r="AN121" s="487"/>
      <c r="AO121" s="487"/>
      <c r="AP121" s="487"/>
      <c r="AQ121" s="487"/>
      <c r="AR121" s="487"/>
      <c r="AS121" s="487"/>
      <c r="AT121" s="487"/>
      <c r="AU121" s="487"/>
      <c r="AV121" s="487"/>
      <c r="AW121" s="487"/>
      <c r="AX121" s="487"/>
      <c r="AY121" s="487"/>
      <c r="AZ121" s="940"/>
      <c r="BA121" s="382" t="s">
        <v>118</v>
      </c>
      <c r="BB121" s="381"/>
      <c r="BC121" s="505" t="s">
        <v>0</v>
      </c>
      <c r="BD121" s="620" t="s">
        <v>1</v>
      </c>
      <c r="BE121" s="620" t="s">
        <v>2</v>
      </c>
      <c r="BF121" s="620" t="s">
        <v>3</v>
      </c>
      <c r="BG121" s="506" t="s">
        <v>4</v>
      </c>
      <c r="BH121" s="505" t="s">
        <v>0</v>
      </c>
      <c r="BI121" s="620" t="s">
        <v>1</v>
      </c>
      <c r="BJ121" s="620" t="s">
        <v>2</v>
      </c>
      <c r="BK121" s="620" t="s">
        <v>3</v>
      </c>
      <c r="BL121" s="506" t="s">
        <v>4</v>
      </c>
      <c r="BM121" s="505" t="s">
        <v>0</v>
      </c>
      <c r="BN121" s="620" t="s">
        <v>1</v>
      </c>
      <c r="BO121" s="620" t="s">
        <v>2</v>
      </c>
      <c r="BP121" s="620" t="s">
        <v>3</v>
      </c>
      <c r="BQ121" s="506" t="s">
        <v>4</v>
      </c>
      <c r="BR121" s="505" t="s">
        <v>372</v>
      </c>
      <c r="BS121" s="620" t="s">
        <v>159</v>
      </c>
      <c r="BT121" s="620" t="s">
        <v>161</v>
      </c>
      <c r="BU121" s="620" t="s">
        <v>162</v>
      </c>
      <c r="BV121" s="621" t="s">
        <v>163</v>
      </c>
      <c r="BW121" s="943"/>
      <c r="BX121" s="943"/>
      <c r="BY121" s="943"/>
      <c r="BZ121" s="943"/>
      <c r="CA121" s="943"/>
      <c r="CB121" s="943"/>
      <c r="CC121" s="943"/>
      <c r="CD121" s="943"/>
      <c r="CE121" s="943"/>
      <c r="CF121" s="943"/>
      <c r="CG121" s="943"/>
      <c r="CH121" s="943"/>
      <c r="CI121" s="943"/>
      <c r="CJ121" s="943"/>
      <c r="CK121" s="943"/>
      <c r="CL121" s="943"/>
      <c r="CM121" s="943"/>
      <c r="CN121" s="943"/>
      <c r="CO121" s="943"/>
      <c r="CP121" s="943"/>
      <c r="CQ121" s="943"/>
      <c r="CR121" s="943"/>
      <c r="CS121" s="943"/>
      <c r="CT121" s="943"/>
      <c r="CU121" s="943"/>
      <c r="CV121" s="943"/>
      <c r="CW121" s="943"/>
      <c r="CX121" s="943"/>
      <c r="CY121" s="943"/>
      <c r="CZ121" s="943"/>
    </row>
    <row r="122" s="362" customFormat="true" ht="15" customHeight="true" x14ac:dyDescent="0.2">
      <c r="A122" s="1132" t="s">
        <v>18</v>
      </c>
      <c r="B122" s="427" t="s">
        <v>14</v>
      </c>
      <c r="C122" s="174">
        <v>98.985025909058535</v>
      </c>
      <c r="D122" s="173">
        <v>99.599057299750598</v>
      </c>
      <c r="E122" s="173">
        <v>99.843265978297666</v>
      </c>
      <c r="F122" s="173">
        <v>99.492764616296839</v>
      </c>
      <c r="G122" s="172">
        <v>99.982832075239486</v>
      </c>
      <c r="H122" s="171">
        <v>99.375007881873458</v>
      </c>
      <c r="I122" s="173">
        <v>99.488785452602457</v>
      </c>
      <c r="J122" s="173">
        <v>99.656534129538329</v>
      </c>
      <c r="K122" s="173">
        <v>99.454032318887855</v>
      </c>
      <c r="L122" s="170">
        <v>99.962966655312329</v>
      </c>
      <c r="M122" s="174">
        <v>98.575365962290206</v>
      </c>
      <c r="N122" s="173">
        <v>99.792866252275047</v>
      </c>
      <c r="O122" s="173">
        <v>99.705367573236387</v>
      </c>
      <c r="P122" s="173">
        <v>99.97619763013077</v>
      </c>
      <c r="Q122" s="172">
        <v>99.823500012263651</v>
      </c>
      <c r="R122" s="171">
        <v>100</v>
      </c>
      <c r="S122" s="173">
        <v>99.181801883032932</v>
      </c>
      <c r="T122" s="173">
        <v>99.697300507409423</v>
      </c>
      <c r="U122" s="173">
        <v>99.798855623696738</v>
      </c>
      <c r="V122" s="170">
        <v>99.477064121069091</v>
      </c>
      <c r="W122" s="487"/>
      <c r="X122" s="487"/>
      <c r="Y122" s="487"/>
      <c r="Z122" s="487"/>
      <c r="AA122" s="487"/>
      <c r="AB122" s="487"/>
      <c r="AC122" s="487"/>
      <c r="AD122" s="487"/>
      <c r="AE122" s="487"/>
      <c r="AF122" s="487"/>
      <c r="AG122" s="487"/>
      <c r="AH122" s="487"/>
      <c r="AI122" s="487"/>
      <c r="AJ122" s="487"/>
      <c r="AK122" s="487"/>
      <c r="AL122" s="487"/>
      <c r="AM122" s="487"/>
      <c r="AN122" s="487"/>
      <c r="AO122" s="487"/>
      <c r="AP122" s="487"/>
      <c r="AQ122" s="487"/>
      <c r="AR122" s="487"/>
      <c r="AS122" s="487"/>
      <c r="AT122" s="487"/>
      <c r="AU122" s="487"/>
      <c r="AV122" s="487"/>
      <c r="AW122" s="487"/>
      <c r="AX122" s="487"/>
      <c r="AY122" s="487"/>
      <c r="AZ122" s="940"/>
      <c r="BA122" s="1123" t="s">
        <v>18</v>
      </c>
      <c r="BB122" s="645" t="s">
        <v>14</v>
      </c>
      <c r="BC122" s="529">
        <v>18231.015464957902</v>
      </c>
      <c r="BD122" s="526">
        <v>18337.161584091882</v>
      </c>
      <c r="BE122" s="526">
        <v>18381.723271501887</v>
      </c>
      <c r="BF122" s="526">
        <v>18329.378284526309</v>
      </c>
      <c r="BG122" s="535">
        <v>18407.396788390935</v>
      </c>
      <c r="BH122" s="529">
        <v>8493.5423916403342</v>
      </c>
      <c r="BI122" s="526">
        <v>8494.6452666528021</v>
      </c>
      <c r="BJ122" s="526">
        <v>8513.8311859403639</v>
      </c>
      <c r="BK122" s="526">
        <v>8502.8179279349351</v>
      </c>
      <c r="BL122" s="535">
        <v>8531.6089302805249</v>
      </c>
      <c r="BM122" s="529">
        <v>9734.716373627467</v>
      </c>
      <c r="BN122" s="526">
        <v>9850.7263817265848</v>
      </c>
      <c r="BO122" s="526">
        <v>9833.2936484759994</v>
      </c>
      <c r="BP122" s="526">
        <v>9875.4236036116381</v>
      </c>
      <c r="BQ122" s="535">
        <v>9856.0696835783911</v>
      </c>
      <c r="BR122" s="529">
        <v>12517.369244788761</v>
      </c>
      <c r="BS122" s="526">
        <v>27511.862854640931</v>
      </c>
      <c r="BT122" s="526">
        <v>15254.851275252015</v>
      </c>
      <c r="BU122" s="526">
        <v>24193.500283364221</v>
      </c>
      <c r="BV122" s="532">
        <v>12209.091735423404</v>
      </c>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30"/>
    </row>
    <row r="123" s="362" customFormat="true" ht="15" customHeight="true" x14ac:dyDescent="0.2">
      <c r="A123" s="1133"/>
      <c r="B123" s="428" t="s">
        <v>52</v>
      </c>
      <c r="C123" s="169">
        <v>1.0149740909414038</v>
      </c>
      <c r="D123" s="168">
        <v>0.40094270024943945</v>
      </c>
      <c r="E123" s="168">
        <v>0.15673402170229514</v>
      </c>
      <c r="F123" s="168">
        <v>0.50723538370313515</v>
      </c>
      <c r="G123" s="167">
        <v>1.7167924760514749E-2</v>
      </c>
      <c r="H123" s="166">
        <v>0.62499211812653976</v>
      </c>
      <c r="I123" s="168">
        <v>0.51121454739765193</v>
      </c>
      <c r="J123" s="168">
        <v>0.34346587046172516</v>
      </c>
      <c r="K123" s="168">
        <v>0.54596768111207661</v>
      </c>
      <c r="L123" s="165">
        <v>3.7033344687674274E-2</v>
      </c>
      <c r="M123" s="169">
        <v>1.4246340377097226</v>
      </c>
      <c r="N123" s="168">
        <v>0.20713374772493104</v>
      </c>
      <c r="O123" s="168">
        <v>0.29463242676359386</v>
      </c>
      <c r="P123" s="168">
        <v>2.3802369869233148E-2</v>
      </c>
      <c r="Q123" s="167">
        <v>0.17649998773634351</v>
      </c>
      <c r="R123" s="166">
        <v>0</v>
      </c>
      <c r="S123" s="168">
        <v>0.81819811696706612</v>
      </c>
      <c r="T123" s="168">
        <v>0.30269949259053902</v>
      </c>
      <c r="U123" s="168">
        <v>0.20114437630324272</v>
      </c>
      <c r="V123" s="165">
        <v>0.5229358789310683</v>
      </c>
      <c r="W123" s="487"/>
      <c r="X123" s="487"/>
      <c r="Y123" s="487"/>
      <c r="Z123" s="487"/>
      <c r="AA123" s="487"/>
      <c r="AB123" s="487"/>
      <c r="AC123" s="487"/>
      <c r="AD123" s="487"/>
      <c r="AE123" s="487"/>
      <c r="AF123" s="487"/>
      <c r="AG123" s="487"/>
      <c r="AH123" s="487"/>
      <c r="AI123" s="487"/>
      <c r="AJ123" s="487"/>
      <c r="AK123" s="487"/>
      <c r="AL123" s="487"/>
      <c r="AM123" s="487"/>
      <c r="AN123" s="487"/>
      <c r="AO123" s="487"/>
      <c r="AP123" s="487"/>
      <c r="AQ123" s="487"/>
      <c r="AR123" s="487"/>
      <c r="AS123" s="487"/>
      <c r="AT123" s="487"/>
      <c r="AU123" s="487"/>
      <c r="AV123" s="487"/>
      <c r="AW123" s="487"/>
      <c r="AX123" s="487"/>
      <c r="AY123" s="487"/>
      <c r="AZ123" s="940"/>
      <c r="BA123" s="1124"/>
      <c r="BB123" s="643" t="s">
        <v>52</v>
      </c>
      <c r="BC123" s="530">
        <v>186.93745017033876</v>
      </c>
      <c r="BD123" s="527">
        <v>73.817476588249775</v>
      </c>
      <c r="BE123" s="527">
        <v>28.855640747843676</v>
      </c>
      <c r="BF123" s="527">
        <v>93.447088972223838</v>
      </c>
      <c r="BG123" s="536">
        <v>3.1607106594282723</v>
      </c>
      <c r="BH123" s="530">
        <v>53.417827710352611</v>
      </c>
      <c r="BI123" s="527">
        <v>43.6490024030334</v>
      </c>
      <c r="BJ123" s="527">
        <v>29.342887195356006</v>
      </c>
      <c r="BK123" s="527">
        <v>46.677481835507152</v>
      </c>
      <c r="BL123" s="536">
        <v>3.1607106594282723</v>
      </c>
      <c r="BM123" s="530">
        <v>140.68837744538709</v>
      </c>
      <c r="BN123" s="527">
        <v>20.446530397290399</v>
      </c>
      <c r="BO123" s="527">
        <v>29.057685069978181</v>
      </c>
      <c r="BP123" s="527">
        <v>2.3511444803905772</v>
      </c>
      <c r="BQ123" s="536">
        <v>17.42671994136068</v>
      </c>
      <c r="BR123" s="530">
        <v>0</v>
      </c>
      <c r="BS123" s="527">
        <v>226.95851410796158</v>
      </c>
      <c r="BT123" s="527">
        <v>46.316557389833669</v>
      </c>
      <c r="BU123" s="527">
        <v>48.761947165395384</v>
      </c>
      <c r="BV123" s="533">
        <v>64.181348474893696</v>
      </c>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30"/>
    </row>
    <row r="124" s="362" customFormat="true" ht="15" customHeight="true" x14ac:dyDescent="0.2">
      <c r="A124" s="1133" t="s">
        <v>51</v>
      </c>
      <c r="B124" s="428" t="s">
        <v>15</v>
      </c>
      <c r="C124" s="169">
        <v>94.38158680844937</v>
      </c>
      <c r="D124" s="168">
        <v>96.623664849120857</v>
      </c>
      <c r="E124" s="168">
        <v>97.541560056145713</v>
      </c>
      <c r="F124" s="168">
        <v>97.978957214857658</v>
      </c>
      <c r="G124" s="167">
        <v>99.679573423831826</v>
      </c>
      <c r="H124" s="166">
        <v>93.947368078483393</v>
      </c>
      <c r="I124" s="168">
        <v>94.631885017472555</v>
      </c>
      <c r="J124" s="168">
        <v>97.090870694007535</v>
      </c>
      <c r="K124" s="168">
        <v>98.476462851858642</v>
      </c>
      <c r="L124" s="165">
        <v>99.812515665059507</v>
      </c>
      <c r="M124" s="169">
        <v>93.781063722085108</v>
      </c>
      <c r="N124" s="168">
        <v>97.427845207798541</v>
      </c>
      <c r="O124" s="168">
        <v>98.391907619049263</v>
      </c>
      <c r="P124" s="168">
        <v>99.324016630053592</v>
      </c>
      <c r="Q124" s="167">
        <v>99.22496814896104</v>
      </c>
      <c r="R124" s="166">
        <v>94.650307390741588</v>
      </c>
      <c r="S124" s="168">
        <v>97.093819834858209</v>
      </c>
      <c r="T124" s="168">
        <v>97.541563026467642</v>
      </c>
      <c r="U124" s="168">
        <v>98.679198731922412</v>
      </c>
      <c r="V124" s="165">
        <v>96.999572235006653</v>
      </c>
      <c r="W124" s="487"/>
      <c r="X124" s="487"/>
      <c r="Y124" s="487"/>
      <c r="Z124" s="487"/>
      <c r="AA124" s="487"/>
      <c r="AB124" s="487"/>
      <c r="AC124" s="487"/>
      <c r="AD124" s="487"/>
      <c r="AE124" s="487"/>
      <c r="AF124" s="487"/>
      <c r="AG124" s="487"/>
      <c r="AH124" s="487"/>
      <c r="AI124" s="487"/>
      <c r="AJ124" s="487"/>
      <c r="AK124" s="487"/>
      <c r="AL124" s="487"/>
      <c r="AM124" s="487"/>
      <c r="AN124" s="487"/>
      <c r="AO124" s="487"/>
      <c r="AP124" s="487"/>
      <c r="AQ124" s="487"/>
      <c r="AR124" s="487"/>
      <c r="AS124" s="487"/>
      <c r="AT124" s="487"/>
      <c r="AU124" s="487"/>
      <c r="AV124" s="487"/>
      <c r="AW124" s="487"/>
      <c r="AX124" s="487"/>
      <c r="AY124" s="487"/>
      <c r="AZ124" s="940"/>
      <c r="BA124" s="1124" t="s">
        <v>51</v>
      </c>
      <c r="BB124" s="643" t="s">
        <v>15</v>
      </c>
      <c r="BC124" s="530">
        <v>17383.156218931101</v>
      </c>
      <c r="BD124" s="527">
        <v>17784.486972236904</v>
      </c>
      <c r="BE124" s="527">
        <v>17953.216186390742</v>
      </c>
      <c r="BF124" s="527">
        <v>18050.145519387876</v>
      </c>
      <c r="BG124" s="536">
        <v>18349.148623221554</v>
      </c>
      <c r="BH124" s="530">
        <v>8029.1895643613871</v>
      </c>
      <c r="BI124" s="527">
        <v>8077.0340644065373</v>
      </c>
      <c r="BJ124" s="527">
        <v>8294.2985636772319</v>
      </c>
      <c r="BK124" s="527">
        <v>8419.2406712239554</v>
      </c>
      <c r="BL124" s="536">
        <v>8518.7682848399327</v>
      </c>
      <c r="BM124" s="530">
        <v>9261.2596224174613</v>
      </c>
      <c r="BN124" s="527">
        <v>9614.1005631096978</v>
      </c>
      <c r="BO124" s="527">
        <v>9702.4686490897257</v>
      </c>
      <c r="BP124" s="527">
        <v>9809.2254111331258</v>
      </c>
      <c r="BQ124" s="536">
        <v>9794.5681259093199</v>
      </c>
      <c r="BR124" s="530">
        <v>11847.728467426712</v>
      </c>
      <c r="BS124" s="527">
        <v>26926.978479108584</v>
      </c>
      <c r="BT124" s="527">
        <v>14920.718052123182</v>
      </c>
      <c r="BU124" s="527">
        <v>23921.78496733851</v>
      </c>
      <c r="BV124" s="533">
        <v>11902.943554171632</v>
      </c>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30"/>
    </row>
    <row r="125" s="362" customFormat="true" ht="15" customHeight="true" x14ac:dyDescent="0.2">
      <c r="A125" s="1133"/>
      <c r="B125" s="428" t="s">
        <v>16</v>
      </c>
      <c r="C125" s="169">
        <v>4.6034391006091235</v>
      </c>
      <c r="D125" s="168">
        <v>2.9752825296251162</v>
      </c>
      <c r="E125" s="168">
        <v>2.3016644566245072</v>
      </c>
      <c r="F125" s="168">
        <v>1.5137976594768259</v>
      </c>
      <c r="G125" s="167">
        <v>0.3032563904163697</v>
      </c>
      <c r="H125" s="166">
        <v>5.4276044163580703</v>
      </c>
      <c r="I125" s="168">
        <v>4.856715953677389</v>
      </c>
      <c r="J125" s="168">
        <v>2.5656492100444139</v>
      </c>
      <c r="K125" s="168">
        <v>0.97756946702923608</v>
      </c>
      <c r="L125" s="165">
        <v>0.15045099025280587</v>
      </c>
      <c r="M125" s="169">
        <v>4.7943022402052931</v>
      </c>
      <c r="N125" s="168">
        <v>2.3649527366884819</v>
      </c>
      <c r="O125" s="168">
        <v>1.3134208732724622</v>
      </c>
      <c r="P125" s="168">
        <v>0.65217668759566672</v>
      </c>
      <c r="Q125" s="167">
        <v>0.59848851509052681</v>
      </c>
      <c r="R125" s="166">
        <v>5.3496926092585291</v>
      </c>
      <c r="S125" s="168">
        <v>2.0878087650279094</v>
      </c>
      <c r="T125" s="168">
        <v>2.155650647430126</v>
      </c>
      <c r="U125" s="168">
        <v>1.1196544940613189</v>
      </c>
      <c r="V125" s="165">
        <v>2.4774005558667005</v>
      </c>
      <c r="W125" s="487"/>
      <c r="X125" s="487"/>
      <c r="Y125" s="487"/>
      <c r="Z125" s="487"/>
      <c r="AA125" s="487"/>
      <c r="AB125" s="487"/>
      <c r="AC125" s="487"/>
      <c r="AD125" s="487"/>
      <c r="AE125" s="487"/>
      <c r="AF125" s="487"/>
      <c r="AG125" s="487"/>
      <c r="AH125" s="487"/>
      <c r="AI125" s="487"/>
      <c r="AJ125" s="487"/>
      <c r="AK125" s="487"/>
      <c r="AL125" s="487"/>
      <c r="AM125" s="487"/>
      <c r="AN125" s="487"/>
      <c r="AO125" s="487"/>
      <c r="AP125" s="487"/>
      <c r="AQ125" s="487"/>
      <c r="AR125" s="487"/>
      <c r="AS125" s="487"/>
      <c r="AT125" s="487"/>
      <c r="AU125" s="487"/>
      <c r="AV125" s="487"/>
      <c r="AW125" s="487"/>
      <c r="AX125" s="487"/>
      <c r="AY125" s="487"/>
      <c r="AZ125" s="940"/>
      <c r="BA125" s="1124"/>
      <c r="BB125" s="643" t="s">
        <v>16</v>
      </c>
      <c r="BC125" s="530">
        <v>847.85924602679188</v>
      </c>
      <c r="BD125" s="527">
        <v>547.62850766908559</v>
      </c>
      <c r="BE125" s="527">
        <v>423.63767356730727</v>
      </c>
      <c r="BF125" s="527">
        <v>278.87894316476752</v>
      </c>
      <c r="BG125" s="536">
        <v>55.82384020677685</v>
      </c>
      <c r="BH125" s="530">
        <v>463.86892608740237</v>
      </c>
      <c r="BI125" s="527">
        <v>414.53110853446526</v>
      </c>
      <c r="BJ125" s="527">
        <v>219.17880028945325</v>
      </c>
      <c r="BK125" s="527">
        <v>83.577256710981985</v>
      </c>
      <c r="BL125" s="536">
        <v>12.840645440590002</v>
      </c>
      <c r="BM125" s="530">
        <v>473.45675121002614</v>
      </c>
      <c r="BN125" s="527">
        <v>233.37161351593352</v>
      </c>
      <c r="BO125" s="527">
        <v>129.5170014929044</v>
      </c>
      <c r="BP125" s="527">
        <v>64.408874646500408</v>
      </c>
      <c r="BQ125" s="536">
        <v>59.077232706472287</v>
      </c>
      <c r="BR125" s="530">
        <v>669.64077736206445</v>
      </c>
      <c r="BS125" s="527">
        <v>579.01091727588528</v>
      </c>
      <c r="BT125" s="527">
        <v>329.74513152361658</v>
      </c>
      <c r="BU125" s="527">
        <v>271.42634302708905</v>
      </c>
      <c r="BV125" s="533">
        <v>304.00504144607515</v>
      </c>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30"/>
    </row>
    <row r="126" s="362" customFormat="true" ht="15" customHeight="true" x14ac:dyDescent="0.2">
      <c r="A126" s="1133"/>
      <c r="B126" s="428" t="s">
        <v>22</v>
      </c>
      <c r="C126" s="169">
        <v>0.13378084305202176</v>
      </c>
      <c r="D126" s="168">
        <v>0.16762168026867322</v>
      </c>
      <c r="E126" s="168">
        <v>0.15334057710517601</v>
      </c>
      <c r="F126" s="168">
        <v>0.50441812939433139</v>
      </c>
      <c r="G126" s="167">
        <v>1.7170185751792865E-2</v>
      </c>
      <c r="H126" s="166">
        <v>0.27017365666019899</v>
      </c>
      <c r="I126" s="168">
        <v>0.49532149615382065</v>
      </c>
      <c r="J126" s="168">
        <v>0.34348009594799345</v>
      </c>
      <c r="K126" s="168">
        <v>0.54596768111207661</v>
      </c>
      <c r="L126" s="165">
        <v>3.7033344687674274E-2</v>
      </c>
      <c r="M126" s="169">
        <v>0.13077423645406616</v>
      </c>
      <c r="N126" s="168">
        <v>4.8208501879436145E-3</v>
      </c>
      <c r="O126" s="168">
        <v>2.6437593853172139E-2</v>
      </c>
      <c r="P126" s="168">
        <v>2.3806682350772532E-2</v>
      </c>
      <c r="Q126" s="167">
        <v>0.17126728710922934</v>
      </c>
      <c r="R126" s="166">
        <v>0</v>
      </c>
      <c r="S126" s="168">
        <v>0.52868447850199496</v>
      </c>
      <c r="T126" s="168">
        <v>0.15158209364431949</v>
      </c>
      <c r="U126" s="168">
        <v>0</v>
      </c>
      <c r="V126" s="165">
        <v>8.1455212439285954E-2</v>
      </c>
      <c r="W126" s="487"/>
      <c r="X126" s="487"/>
      <c r="Y126" s="487"/>
      <c r="Z126" s="487"/>
      <c r="AA126" s="487"/>
      <c r="AB126" s="487"/>
      <c r="AC126" s="487"/>
      <c r="AD126" s="487"/>
      <c r="AE126" s="487"/>
      <c r="AF126" s="487"/>
      <c r="AG126" s="487"/>
      <c r="AH126" s="487"/>
      <c r="AI126" s="487"/>
      <c r="AJ126" s="487"/>
      <c r="AK126" s="487"/>
      <c r="AL126" s="487"/>
      <c r="AM126" s="487"/>
      <c r="AN126" s="487"/>
      <c r="AO126" s="487"/>
      <c r="AP126" s="487"/>
      <c r="AQ126" s="487"/>
      <c r="AR126" s="487"/>
      <c r="AS126" s="487"/>
      <c r="AT126" s="487"/>
      <c r="AU126" s="487"/>
      <c r="AV126" s="487"/>
      <c r="AW126" s="487"/>
      <c r="AX126" s="487"/>
      <c r="AY126" s="487"/>
      <c r="AZ126" s="940"/>
      <c r="BA126" s="1124"/>
      <c r="BB126" s="643" t="s">
        <v>22</v>
      </c>
      <c r="BC126" s="530">
        <v>24.639692682782993</v>
      </c>
      <c r="BD126" s="527">
        <v>30.852334090801175</v>
      </c>
      <c r="BE126" s="527">
        <v>28.223421168684606</v>
      </c>
      <c r="BF126" s="527">
        <v>92.926286388404606</v>
      </c>
      <c r="BG126" s="536">
        <v>3.1607106594282723</v>
      </c>
      <c r="BH126" s="530">
        <v>23.090327584368502</v>
      </c>
      <c r="BI126" s="527">
        <v>42.276750553246814</v>
      </c>
      <c r="BJ126" s="527">
        <v>29.342887195356006</v>
      </c>
      <c r="BK126" s="527">
        <v>46.677481835507152</v>
      </c>
      <c r="BL126" s="536">
        <v>3.1607106594282723</v>
      </c>
      <c r="BM126" s="530">
        <v>12.914485159964109</v>
      </c>
      <c r="BN126" s="527">
        <v>0.47571757753363814</v>
      </c>
      <c r="BO126" s="527">
        <v>2.6070225867651344</v>
      </c>
      <c r="BP126" s="527">
        <v>2.3511444803905772</v>
      </c>
      <c r="BQ126" s="536">
        <v>16.905917357541448</v>
      </c>
      <c r="BR126" s="530">
        <v>0</v>
      </c>
      <c r="BS126" s="527">
        <v>146.61979103381677</v>
      </c>
      <c r="BT126" s="527">
        <v>23.187178991623444</v>
      </c>
      <c r="BU126" s="527">
        <v>0</v>
      </c>
      <c r="BV126" s="533">
        <v>9.995474964661458</v>
      </c>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30"/>
    </row>
    <row r="127" s="362" customFormat="true" ht="15" customHeight="true" x14ac:dyDescent="0.2">
      <c r="A127" s="1133"/>
      <c r="B127" s="428" t="s">
        <v>19</v>
      </c>
      <c r="C127" s="169">
        <v>0.88119324788938203</v>
      </c>
      <c r="D127" s="168">
        <v>0.23343094098519454</v>
      </c>
      <c r="E127" s="168">
        <v>3.4349101246807386E-3</v>
      </c>
      <c r="F127" s="168">
        <v>2.8269962711714629E-3</v>
      </c>
      <c r="G127" s="167">
        <v>0</v>
      </c>
      <c r="H127" s="166">
        <v>0.35485384849830642</v>
      </c>
      <c r="I127" s="168">
        <v>1.6077532696843939E-2</v>
      </c>
      <c r="J127" s="168">
        <v>0</v>
      </c>
      <c r="K127" s="168">
        <v>0</v>
      </c>
      <c r="L127" s="165">
        <v>0</v>
      </c>
      <c r="M127" s="169">
        <v>1.2938598012556566</v>
      </c>
      <c r="N127" s="168">
        <v>0.20238120532492496</v>
      </c>
      <c r="O127" s="168">
        <v>0.26823391382512907</v>
      </c>
      <c r="P127" s="168">
        <v>0</v>
      </c>
      <c r="Q127" s="167">
        <v>5.2760488392194693E-3</v>
      </c>
      <c r="R127" s="166">
        <v>0</v>
      </c>
      <c r="S127" s="168">
        <v>0.28968692161192738</v>
      </c>
      <c r="T127" s="168">
        <v>0.15120423245790143</v>
      </c>
      <c r="U127" s="168">
        <v>0.20114677401620765</v>
      </c>
      <c r="V127" s="165">
        <v>0.44157199668737651</v>
      </c>
      <c r="W127" s="487"/>
      <c r="X127" s="487"/>
      <c r="Y127" s="487"/>
      <c r="Z127" s="487"/>
      <c r="AA127" s="487"/>
      <c r="AB127" s="487"/>
      <c r="AC127" s="487"/>
      <c r="AD127" s="487"/>
      <c r="AE127" s="487"/>
      <c r="AF127" s="487"/>
      <c r="AG127" s="487"/>
      <c r="AH127" s="487"/>
      <c r="AI127" s="487"/>
      <c r="AJ127" s="487"/>
      <c r="AK127" s="487"/>
      <c r="AL127" s="487"/>
      <c r="AM127" s="487"/>
      <c r="AN127" s="487"/>
      <c r="AO127" s="487"/>
      <c r="AP127" s="487"/>
      <c r="AQ127" s="487"/>
      <c r="AR127" s="487"/>
      <c r="AS127" s="487"/>
      <c r="AT127" s="487"/>
      <c r="AU127" s="487"/>
      <c r="AV127" s="487"/>
      <c r="AW127" s="487"/>
      <c r="AX127" s="487"/>
      <c r="AY127" s="487"/>
      <c r="AZ127" s="940"/>
      <c r="BA127" s="1124"/>
      <c r="BB127" s="643" t="s">
        <v>19</v>
      </c>
      <c r="BC127" s="530">
        <v>162.29775748755574</v>
      </c>
      <c r="BD127" s="527">
        <v>42.96514249744861</v>
      </c>
      <c r="BE127" s="527">
        <v>0.63221957915907079</v>
      </c>
      <c r="BF127" s="527">
        <v>0.52080258381923161</v>
      </c>
      <c r="BG127" s="536">
        <v>0</v>
      </c>
      <c r="BH127" s="530">
        <v>30.327500125984084</v>
      </c>
      <c r="BI127" s="527">
        <v>1.3722518497865881</v>
      </c>
      <c r="BJ127" s="527">
        <v>0</v>
      </c>
      <c r="BK127" s="527">
        <v>0</v>
      </c>
      <c r="BL127" s="536">
        <v>0</v>
      </c>
      <c r="BM127" s="530">
        <v>127.77389228542299</v>
      </c>
      <c r="BN127" s="527">
        <v>19.970812819756762</v>
      </c>
      <c r="BO127" s="527">
        <v>26.450662483213048</v>
      </c>
      <c r="BP127" s="527">
        <v>0</v>
      </c>
      <c r="BQ127" s="536">
        <v>0.52080258381923161</v>
      </c>
      <c r="BR127" s="530">
        <v>0</v>
      </c>
      <c r="BS127" s="527">
        <v>80.338723074144838</v>
      </c>
      <c r="BT127" s="527">
        <v>23.129378398210207</v>
      </c>
      <c r="BU127" s="527">
        <v>48.761947165395384</v>
      </c>
      <c r="BV127" s="533">
        <v>54.185873510232234</v>
      </c>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30"/>
    </row>
    <row r="128" s="362" customFormat="true" ht="15" customHeight="true" x14ac:dyDescent="0.2">
      <c r="A128" s="1133" t="s">
        <v>176</v>
      </c>
      <c r="B128" s="428" t="s">
        <v>50</v>
      </c>
      <c r="C128" s="169">
        <v>4.6506419110689379</v>
      </c>
      <c r="D128" s="168">
        <v>2.9872630262958229</v>
      </c>
      <c r="E128" s="168">
        <v>2.3052785683320156</v>
      </c>
      <c r="F128" s="168">
        <v>1.5215154725475701</v>
      </c>
      <c r="G128" s="167">
        <v>0.30330846904390546</v>
      </c>
      <c r="H128" s="166">
        <v>5.4617418048994333</v>
      </c>
      <c r="I128" s="168">
        <v>4.881680821992644</v>
      </c>
      <c r="J128" s="168">
        <v>2.5744920779037699</v>
      </c>
      <c r="K128" s="168">
        <v>0.98293597980499448</v>
      </c>
      <c r="L128" s="165">
        <v>0.1505067279281376</v>
      </c>
      <c r="M128" s="169">
        <v>4.863590607453939</v>
      </c>
      <c r="N128" s="168">
        <v>2.3698631418311975</v>
      </c>
      <c r="O128" s="168">
        <v>1.3173025886711851</v>
      </c>
      <c r="P128" s="168">
        <v>0.65233198619949362</v>
      </c>
      <c r="Q128" s="167">
        <v>0.59954697532133705</v>
      </c>
      <c r="R128" s="166">
        <v>5.3496926092585291</v>
      </c>
      <c r="S128" s="168">
        <v>2.1050357757790517</v>
      </c>
      <c r="T128" s="168">
        <v>2.162197485760335</v>
      </c>
      <c r="U128" s="168">
        <v>1.121911182211665</v>
      </c>
      <c r="V128" s="165">
        <v>2.4904261623188333</v>
      </c>
      <c r="W128" s="487"/>
      <c r="X128" s="487"/>
      <c r="Y128" s="487"/>
      <c r="Z128" s="487"/>
      <c r="AA128" s="487"/>
      <c r="AB128" s="487"/>
      <c r="AC128" s="487"/>
      <c r="AD128" s="487"/>
      <c r="AE128" s="487"/>
      <c r="AF128" s="487"/>
      <c r="AG128" s="487"/>
      <c r="AH128" s="487"/>
      <c r="AI128" s="487"/>
      <c r="AJ128" s="487"/>
      <c r="AK128" s="487"/>
      <c r="AL128" s="487"/>
      <c r="AM128" s="487"/>
      <c r="AN128" s="487"/>
      <c r="AO128" s="487"/>
      <c r="AP128" s="487"/>
      <c r="AQ128" s="487"/>
      <c r="AR128" s="487"/>
      <c r="AS128" s="487"/>
      <c r="AT128" s="487"/>
      <c r="AU128" s="487"/>
      <c r="AV128" s="487"/>
      <c r="AW128" s="487"/>
      <c r="AX128" s="487"/>
      <c r="AY128" s="487"/>
      <c r="AZ128" s="940"/>
      <c r="BA128" s="1124" t="s">
        <v>110</v>
      </c>
      <c r="BB128" s="643" t="s">
        <v>50</v>
      </c>
      <c r="BC128" s="91" t="s">
        <v>36</v>
      </c>
      <c r="BD128" s="87" t="s">
        <v>36</v>
      </c>
      <c r="BE128" s="87" t="s">
        <v>36</v>
      </c>
      <c r="BF128" s="87" t="s">
        <v>36</v>
      </c>
      <c r="BG128" s="82" t="s">
        <v>36</v>
      </c>
      <c r="BH128" s="91" t="s">
        <v>36</v>
      </c>
      <c r="BI128" s="87" t="s">
        <v>36</v>
      </c>
      <c r="BJ128" s="87" t="s">
        <v>36</v>
      </c>
      <c r="BK128" s="87" t="s">
        <v>36</v>
      </c>
      <c r="BL128" s="82" t="s">
        <v>36</v>
      </c>
      <c r="BM128" s="91" t="s">
        <v>36</v>
      </c>
      <c r="BN128" s="87" t="s">
        <v>36</v>
      </c>
      <c r="BO128" s="87" t="s">
        <v>36</v>
      </c>
      <c r="BP128" s="87" t="s">
        <v>36</v>
      </c>
      <c r="BQ128" s="82" t="s">
        <v>36</v>
      </c>
      <c r="BR128" s="91" t="s">
        <v>36</v>
      </c>
      <c r="BS128" s="87" t="s">
        <v>36</v>
      </c>
      <c r="BT128" s="87" t="s">
        <v>36</v>
      </c>
      <c r="BU128" s="87" t="s">
        <v>36</v>
      </c>
      <c r="BV128" s="77" t="s">
        <v>36</v>
      </c>
      <c r="BW128" s="30"/>
      <c r="BX128" s="30"/>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0"/>
    </row>
    <row r="129" s="362" customFormat="true" ht="15" customHeight="true" x14ac:dyDescent="0.2">
      <c r="A129" s="1134"/>
      <c r="B129" s="429" t="s">
        <v>49</v>
      </c>
      <c r="C129" s="162">
        <v>95.349358088931012</v>
      </c>
      <c r="D129" s="161">
        <v>97.012736973704008</v>
      </c>
      <c r="E129" s="161">
        <v>97.694721431668086</v>
      </c>
      <c r="F129" s="161">
        <v>98.478484527452451</v>
      </c>
      <c r="G129" s="160">
        <v>99.696691530956073</v>
      </c>
      <c r="H129" s="159">
        <v>94.538258195100539</v>
      </c>
      <c r="I129" s="161">
        <v>95.11831917800788</v>
      </c>
      <c r="J129" s="161">
        <v>97.425507922096116</v>
      </c>
      <c r="K129" s="161">
        <v>99.017064020195036</v>
      </c>
      <c r="L129" s="158">
        <v>99.849493272071825</v>
      </c>
      <c r="M129" s="162">
        <v>95.13640939254627</v>
      </c>
      <c r="N129" s="161">
        <v>97.630136858168669</v>
      </c>
      <c r="O129" s="161">
        <v>98.68269741132886</v>
      </c>
      <c r="P129" s="161">
        <v>99.347668013800529</v>
      </c>
      <c r="Q129" s="160">
        <v>99.400453024678697</v>
      </c>
      <c r="R129" s="159">
        <v>94.650307390741588</v>
      </c>
      <c r="S129" s="161">
        <v>97.894964224220985</v>
      </c>
      <c r="T129" s="161">
        <v>97.837802514239684</v>
      </c>
      <c r="U129" s="161">
        <v>98.878088817788296</v>
      </c>
      <c r="V129" s="158">
        <v>97.509573837681046</v>
      </c>
      <c r="W129" s="487"/>
      <c r="X129" s="487"/>
      <c r="Y129" s="487"/>
      <c r="Z129" s="487"/>
      <c r="AA129" s="487"/>
      <c r="AB129" s="487"/>
      <c r="AC129" s="487"/>
      <c r="AD129" s="487"/>
      <c r="AE129" s="487"/>
      <c r="AF129" s="487"/>
      <c r="AG129" s="487"/>
      <c r="AH129" s="487"/>
      <c r="AI129" s="487"/>
      <c r="AJ129" s="487"/>
      <c r="AK129" s="487"/>
      <c r="AL129" s="487"/>
      <c r="AM129" s="487"/>
      <c r="AN129" s="487"/>
      <c r="AO129" s="487"/>
      <c r="AP129" s="487"/>
      <c r="AQ129" s="487"/>
      <c r="AR129" s="487"/>
      <c r="AS129" s="487"/>
      <c r="AT129" s="487"/>
      <c r="AU129" s="487"/>
      <c r="AV129" s="487"/>
      <c r="AW129" s="487"/>
      <c r="AX129" s="487"/>
      <c r="AY129" s="487"/>
      <c r="AZ129" s="940"/>
      <c r="BA129" s="1127"/>
      <c r="BB129" s="644" t="s">
        <v>49</v>
      </c>
      <c r="BC129" s="90" t="s">
        <v>36</v>
      </c>
      <c r="BD129" s="86" t="s">
        <v>36</v>
      </c>
      <c r="BE129" s="86" t="s">
        <v>36</v>
      </c>
      <c r="BF129" s="86" t="s">
        <v>36</v>
      </c>
      <c r="BG129" s="81" t="s">
        <v>36</v>
      </c>
      <c r="BH129" s="90" t="s">
        <v>36</v>
      </c>
      <c r="BI129" s="86" t="s">
        <v>36</v>
      </c>
      <c r="BJ129" s="86" t="s">
        <v>36</v>
      </c>
      <c r="BK129" s="86" t="s">
        <v>36</v>
      </c>
      <c r="BL129" s="81" t="s">
        <v>36</v>
      </c>
      <c r="BM129" s="90" t="s">
        <v>36</v>
      </c>
      <c r="BN129" s="86" t="s">
        <v>36</v>
      </c>
      <c r="BO129" s="86" t="s">
        <v>36</v>
      </c>
      <c r="BP129" s="86" t="s">
        <v>36</v>
      </c>
      <c r="BQ129" s="81" t="s">
        <v>36</v>
      </c>
      <c r="BR129" s="90" t="s">
        <v>36</v>
      </c>
      <c r="BS129" s="86" t="s">
        <v>36</v>
      </c>
      <c r="BT129" s="86" t="s">
        <v>36</v>
      </c>
      <c r="BU129" s="86" t="s">
        <v>36</v>
      </c>
      <c r="BV129" s="76" t="s">
        <v>36</v>
      </c>
      <c r="BW129" s="30"/>
      <c r="BX129" s="30"/>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0"/>
    </row>
    <row r="130" s="358" customFormat="true" ht="15" hidden="true" customHeight="true" x14ac:dyDescent="0.2">
      <c r="A130" s="1135" t="s">
        <v>48</v>
      </c>
      <c r="B130" s="426" t="s">
        <v>43</v>
      </c>
      <c r="C130" s="432"/>
      <c r="D130" s="433"/>
      <c r="E130" s="433"/>
      <c r="F130" s="433"/>
      <c r="G130" s="434"/>
      <c r="H130" s="435"/>
      <c r="I130" s="433"/>
      <c r="J130" s="433"/>
      <c r="K130" s="433"/>
      <c r="L130" s="436"/>
      <c r="M130" s="432"/>
      <c r="N130" s="433"/>
      <c r="O130" s="433"/>
      <c r="P130" s="433"/>
      <c r="Q130" s="434"/>
      <c r="R130" s="435"/>
      <c r="S130" s="433"/>
      <c r="T130" s="433"/>
      <c r="U130" s="433"/>
      <c r="V130" s="436"/>
      <c r="W130" s="885"/>
      <c r="X130" s="885"/>
      <c r="Y130" s="885"/>
      <c r="Z130" s="885"/>
      <c r="AA130" s="885"/>
      <c r="AB130" s="885"/>
      <c r="AC130" s="885"/>
      <c r="AD130" s="885"/>
      <c r="AE130" s="885"/>
      <c r="AF130" s="885"/>
      <c r="AG130" s="885"/>
      <c r="AH130" s="885"/>
      <c r="AI130" s="885"/>
      <c r="AJ130" s="885"/>
      <c r="AK130" s="885"/>
      <c r="AL130" s="885"/>
      <c r="AM130" s="885"/>
      <c r="AN130" s="885"/>
      <c r="AO130" s="885"/>
      <c r="AP130" s="885"/>
      <c r="AQ130" s="885"/>
      <c r="AR130" s="885"/>
      <c r="AS130" s="885"/>
      <c r="AT130" s="885"/>
      <c r="AU130" s="885"/>
      <c r="AV130" s="885"/>
      <c r="AW130" s="885"/>
      <c r="AX130" s="885"/>
      <c r="AY130" s="885"/>
      <c r="AZ130" s="395"/>
      <c r="BB130" s="360"/>
      <c r="BW130" s="395"/>
      <c r="BX130" s="395"/>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row>
    <row r="131" s="358" customFormat="true" ht="15" hidden="true" customHeight="true" x14ac:dyDescent="0.2">
      <c r="A131" s="1136"/>
      <c r="B131" s="423" t="s">
        <v>47</v>
      </c>
      <c r="C131" s="437"/>
      <c r="D131" s="438"/>
      <c r="E131" s="438"/>
      <c r="F131" s="438"/>
      <c r="G131" s="439"/>
      <c r="H131" s="440"/>
      <c r="I131" s="438"/>
      <c r="J131" s="438"/>
      <c r="K131" s="438"/>
      <c r="L131" s="441"/>
      <c r="M131" s="437"/>
      <c r="N131" s="438"/>
      <c r="O131" s="438"/>
      <c r="P131" s="438"/>
      <c r="Q131" s="439"/>
      <c r="R131" s="440"/>
      <c r="S131" s="438"/>
      <c r="T131" s="438"/>
      <c r="U131" s="438"/>
      <c r="V131" s="441"/>
      <c r="W131" s="885"/>
      <c r="X131" s="885"/>
      <c r="Y131" s="885"/>
      <c r="Z131" s="885"/>
      <c r="AA131" s="885"/>
      <c r="AB131" s="885"/>
      <c r="AC131" s="885"/>
      <c r="AD131" s="885"/>
      <c r="AE131" s="885"/>
      <c r="AF131" s="885"/>
      <c r="AG131" s="885"/>
      <c r="AH131" s="885"/>
      <c r="AI131" s="885"/>
      <c r="AJ131" s="885"/>
      <c r="AK131" s="885"/>
      <c r="AL131" s="885"/>
      <c r="AM131" s="885"/>
      <c r="AN131" s="885"/>
      <c r="AO131" s="885"/>
      <c r="AP131" s="885"/>
      <c r="AQ131" s="885"/>
      <c r="AR131" s="885"/>
      <c r="AS131" s="885"/>
      <c r="AT131" s="885"/>
      <c r="AU131" s="885"/>
      <c r="AV131" s="885"/>
      <c r="AW131" s="885"/>
      <c r="AX131" s="885"/>
      <c r="AY131" s="885"/>
      <c r="AZ131" s="395"/>
      <c r="BB131" s="360"/>
      <c r="BW131" s="395"/>
      <c r="BX131" s="395"/>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row>
    <row r="132" s="358" customFormat="true" ht="15" hidden="true" customHeight="true" x14ac:dyDescent="0.2">
      <c r="A132" s="1137"/>
      <c r="B132" s="424" t="s">
        <v>47</v>
      </c>
      <c r="C132" s="442"/>
      <c r="D132" s="443"/>
      <c r="E132" s="443"/>
      <c r="F132" s="443"/>
      <c r="G132" s="444"/>
      <c r="H132" s="445"/>
      <c r="I132" s="443"/>
      <c r="J132" s="443"/>
      <c r="K132" s="443"/>
      <c r="L132" s="446"/>
      <c r="M132" s="442"/>
      <c r="N132" s="443"/>
      <c r="O132" s="443"/>
      <c r="P132" s="443"/>
      <c r="Q132" s="444"/>
      <c r="R132" s="50"/>
      <c r="S132" s="49"/>
      <c r="T132" s="49"/>
      <c r="U132" s="49"/>
      <c r="V132" s="41"/>
      <c r="W132" s="885"/>
      <c r="X132" s="885"/>
      <c r="Y132" s="885"/>
      <c r="Z132" s="885"/>
      <c r="AA132" s="885"/>
      <c r="AB132" s="885"/>
      <c r="AC132" s="885"/>
      <c r="AD132" s="885"/>
      <c r="AE132" s="885"/>
      <c r="AF132" s="885"/>
      <c r="AG132" s="885"/>
      <c r="AH132" s="885"/>
      <c r="AI132" s="885"/>
      <c r="AJ132" s="885"/>
      <c r="AK132" s="885"/>
      <c r="AL132" s="885"/>
      <c r="AM132" s="885"/>
      <c r="AN132" s="885"/>
      <c r="AO132" s="885"/>
      <c r="AP132" s="885"/>
      <c r="AQ132" s="885"/>
      <c r="AR132" s="885"/>
      <c r="AS132" s="885"/>
      <c r="AT132" s="885"/>
      <c r="AU132" s="885"/>
      <c r="AV132" s="885"/>
      <c r="AW132" s="885"/>
      <c r="AX132" s="885"/>
      <c r="AY132" s="885"/>
      <c r="AZ132" s="395"/>
      <c r="BB132" s="360"/>
      <c r="BW132" s="395"/>
      <c r="BX132" s="395"/>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row>
    <row r="133" s="362" customFormat="true" ht="15" customHeight="true" x14ac:dyDescent="0.2">
      <c r="A133" s="357"/>
      <c r="B133" s="425"/>
      <c r="C133" s="1142" t="s">
        <v>116</v>
      </c>
      <c r="D133" s="1143"/>
      <c r="E133" s="1143"/>
      <c r="F133" s="1143"/>
      <c r="G133" s="1144"/>
      <c r="H133" s="1141" t="s">
        <v>39</v>
      </c>
      <c r="I133" s="1129"/>
      <c r="J133" s="1129"/>
      <c r="K133" s="1129"/>
      <c r="L133" s="1131"/>
      <c r="M133" s="1128" t="s">
        <v>38</v>
      </c>
      <c r="N133" s="1129"/>
      <c r="O133" s="1129"/>
      <c r="P133" s="1129"/>
      <c r="Q133" s="1131"/>
      <c r="R133" s="27" t="s">
        <v>142</v>
      </c>
      <c r="S133" s="476"/>
      <c r="T133" s="476"/>
      <c r="U133" s="476"/>
      <c r="V133" s="476"/>
      <c r="W133" s="487"/>
      <c r="X133" s="487"/>
      <c r="Y133" s="487"/>
      <c r="Z133" s="487"/>
      <c r="AA133" s="487"/>
      <c r="AB133" s="487"/>
      <c r="AC133" s="487"/>
      <c r="AD133" s="487"/>
      <c r="AE133" s="487"/>
      <c r="AF133" s="487"/>
      <c r="AG133" s="487"/>
      <c r="AH133" s="487"/>
      <c r="AI133" s="487"/>
      <c r="AJ133" s="487"/>
      <c r="AK133" s="487"/>
      <c r="AL133" s="487"/>
      <c r="AM133" s="487"/>
      <c r="AN133" s="487"/>
      <c r="AO133" s="487"/>
      <c r="AP133" s="487"/>
      <c r="AQ133" s="487"/>
      <c r="AR133" s="487"/>
      <c r="AS133" s="487"/>
      <c r="AT133" s="487"/>
      <c r="AU133" s="487"/>
      <c r="AV133" s="487"/>
      <c r="AW133" s="487"/>
      <c r="AX133" s="487"/>
      <c r="AY133" s="487"/>
      <c r="AZ133" s="940"/>
      <c r="BA133" s="396" t="s">
        <v>132</v>
      </c>
      <c r="BB133" s="343" t="s">
        <v>100</v>
      </c>
      <c r="BC133" s="1119" t="s">
        <v>116</v>
      </c>
      <c r="BD133" s="1120"/>
      <c r="BE133" s="1120"/>
      <c r="BF133" s="1120"/>
      <c r="BG133" s="1122"/>
      <c r="BH133" s="1119" t="s">
        <v>39</v>
      </c>
      <c r="BI133" s="1120"/>
      <c r="BJ133" s="1120"/>
      <c r="BK133" s="1120"/>
      <c r="BL133" s="1122"/>
      <c r="BM133" s="1119" t="s">
        <v>38</v>
      </c>
      <c r="BN133" s="1120"/>
      <c r="BO133" s="1120"/>
      <c r="BP133" s="1120"/>
      <c r="BQ133" s="1121"/>
      <c r="BR133" s="51" t="s">
        <v>142</v>
      </c>
      <c r="BS133" s="476"/>
      <c r="BT133" s="476"/>
      <c r="BU133" s="476"/>
      <c r="BV133" s="476"/>
      <c r="BW133" s="31"/>
      <c r="BX133" s="31"/>
      <c r="BY133" s="31"/>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c r="CZ133" s="394"/>
    </row>
    <row r="134" s="362" customFormat="true" ht="12.75" x14ac:dyDescent="0.2">
      <c r="A134" s="382" t="s">
        <v>70</v>
      </c>
      <c r="B134" s="425"/>
      <c r="C134" s="467" t="s">
        <v>0</v>
      </c>
      <c r="D134" s="650" t="s">
        <v>1</v>
      </c>
      <c r="E134" s="650" t="s">
        <v>2</v>
      </c>
      <c r="F134" s="650" t="s">
        <v>3</v>
      </c>
      <c r="G134" s="651" t="s">
        <v>4</v>
      </c>
      <c r="H134" s="430" t="s">
        <v>0</v>
      </c>
      <c r="I134" s="653" t="s">
        <v>1</v>
      </c>
      <c r="J134" s="653" t="s">
        <v>2</v>
      </c>
      <c r="K134" s="653" t="s">
        <v>3</v>
      </c>
      <c r="L134" s="654" t="s">
        <v>4</v>
      </c>
      <c r="M134" s="431" t="s">
        <v>0</v>
      </c>
      <c r="N134" s="653" t="s">
        <v>1</v>
      </c>
      <c r="O134" s="653" t="s">
        <v>2</v>
      </c>
      <c r="P134" s="653" t="s">
        <v>3</v>
      </c>
      <c r="Q134" s="648" t="s">
        <v>4</v>
      </c>
      <c r="R134" s="430" t="s">
        <v>372</v>
      </c>
      <c r="S134" s="653" t="s">
        <v>159</v>
      </c>
      <c r="T134" s="653" t="s">
        <v>161</v>
      </c>
      <c r="U134" s="653" t="s">
        <v>162</v>
      </c>
      <c r="V134" s="654" t="s">
        <v>163</v>
      </c>
      <c r="W134" s="487"/>
      <c r="X134" s="487"/>
      <c r="Y134" s="487"/>
      <c r="Z134" s="487"/>
      <c r="AA134" s="487"/>
      <c r="AB134" s="487"/>
      <c r="AC134" s="487"/>
      <c r="AD134" s="487"/>
      <c r="AE134" s="487"/>
      <c r="AF134" s="487"/>
      <c r="AG134" s="487"/>
      <c r="AH134" s="487"/>
      <c r="AI134" s="487"/>
      <c r="AJ134" s="487"/>
      <c r="AK134" s="487"/>
      <c r="AL134" s="487"/>
      <c r="AM134" s="487"/>
      <c r="AN134" s="487"/>
      <c r="AO134" s="487"/>
      <c r="AP134" s="487"/>
      <c r="AQ134" s="487"/>
      <c r="AR134" s="487"/>
      <c r="AS134" s="487"/>
      <c r="AT134" s="487"/>
      <c r="AU134" s="487"/>
      <c r="AV134" s="487"/>
      <c r="AW134" s="487"/>
      <c r="AX134" s="487"/>
      <c r="AY134" s="487"/>
      <c r="AZ134" s="940"/>
      <c r="BA134" s="382" t="s">
        <v>118</v>
      </c>
      <c r="BB134" s="381"/>
      <c r="BC134" s="505" t="s">
        <v>0</v>
      </c>
      <c r="BD134" s="620" t="s">
        <v>1</v>
      </c>
      <c r="BE134" s="620" t="s">
        <v>2</v>
      </c>
      <c r="BF134" s="620" t="s">
        <v>3</v>
      </c>
      <c r="BG134" s="506" t="s">
        <v>4</v>
      </c>
      <c r="BH134" s="505" t="s">
        <v>0</v>
      </c>
      <c r="BI134" s="620" t="s">
        <v>1</v>
      </c>
      <c r="BJ134" s="620" t="s">
        <v>2</v>
      </c>
      <c r="BK134" s="620" t="s">
        <v>3</v>
      </c>
      <c r="BL134" s="506" t="s">
        <v>4</v>
      </c>
      <c r="BM134" s="505" t="s">
        <v>0</v>
      </c>
      <c r="BN134" s="620" t="s">
        <v>1</v>
      </c>
      <c r="BO134" s="620" t="s">
        <v>2</v>
      </c>
      <c r="BP134" s="620" t="s">
        <v>3</v>
      </c>
      <c r="BQ134" s="506" t="s">
        <v>4</v>
      </c>
      <c r="BR134" s="505" t="s">
        <v>372</v>
      </c>
      <c r="BS134" s="620" t="s">
        <v>159</v>
      </c>
      <c r="BT134" s="620" t="s">
        <v>161</v>
      </c>
      <c r="BU134" s="620" t="s">
        <v>162</v>
      </c>
      <c r="BV134" s="621" t="s">
        <v>163</v>
      </c>
      <c r="BW134" s="943"/>
      <c r="BX134" s="943"/>
      <c r="BY134" s="943"/>
      <c r="BZ134" s="943"/>
      <c r="CA134" s="943"/>
      <c r="CB134" s="943"/>
      <c r="CC134" s="943"/>
      <c r="CD134" s="943"/>
      <c r="CE134" s="943"/>
      <c r="CF134" s="943"/>
      <c r="CG134" s="943"/>
      <c r="CH134" s="943"/>
      <c r="CI134" s="943"/>
      <c r="CJ134" s="943"/>
      <c r="CK134" s="943"/>
      <c r="CL134" s="943"/>
      <c r="CM134" s="943"/>
      <c r="CN134" s="943"/>
      <c r="CO134" s="943"/>
      <c r="CP134" s="943"/>
      <c r="CQ134" s="943"/>
      <c r="CR134" s="943"/>
      <c r="CS134" s="943"/>
      <c r="CT134" s="943"/>
      <c r="CU134" s="943"/>
      <c r="CV134" s="943"/>
      <c r="CW134" s="943"/>
      <c r="CX134" s="943"/>
      <c r="CY134" s="943"/>
      <c r="CZ134" s="943"/>
    </row>
    <row r="135" s="362" customFormat="true" ht="15" customHeight="true" x14ac:dyDescent="0.2">
      <c r="A135" s="1132" t="s">
        <v>46</v>
      </c>
      <c r="B135" s="427" t="s">
        <v>45</v>
      </c>
      <c r="C135" s="174">
        <v>3.3982338005241344</v>
      </c>
      <c r="D135" s="173">
        <v>4.2749975929726967</v>
      </c>
      <c r="E135" s="173">
        <v>6.0447164702523741</v>
      </c>
      <c r="F135" s="173">
        <v>8.5789819172824728</v>
      </c>
      <c r="G135" s="172">
        <v>16.687603508002287</v>
      </c>
      <c r="H135" s="171">
        <v>4.3274576378424428</v>
      </c>
      <c r="I135" s="173">
        <v>8.1540028796793926</v>
      </c>
      <c r="J135" s="173">
        <v>9.5182519713493949</v>
      </c>
      <c r="K135" s="173">
        <v>12.294820311838206</v>
      </c>
      <c r="L135" s="170">
        <v>19.648034024573391</v>
      </c>
      <c r="M135" s="174">
        <v>2.9861250686081289</v>
      </c>
      <c r="N135" s="173">
        <v>3.9161336327096121</v>
      </c>
      <c r="O135" s="173">
        <v>3.7846691346943828</v>
      </c>
      <c r="P135" s="173">
        <v>3.5123395652788303</v>
      </c>
      <c r="Q135" s="172">
        <v>11.846210516723263</v>
      </c>
      <c r="R135" s="171">
        <v>21.298703225149286</v>
      </c>
      <c r="S135" s="173">
        <v>8.5362052438439395</v>
      </c>
      <c r="T135" s="173">
        <v>1.7095372182822464</v>
      </c>
      <c r="U135" s="173">
        <v>5.6707992128473483</v>
      </c>
      <c r="V135" s="170">
        <v>4.1423650874166533</v>
      </c>
      <c r="W135" s="487"/>
      <c r="X135" s="487"/>
      <c r="Y135" s="487"/>
      <c r="Z135" s="487"/>
      <c r="AA135" s="487"/>
      <c r="AB135" s="487"/>
      <c r="AC135" s="487"/>
      <c r="AD135" s="487"/>
      <c r="AE135" s="487"/>
      <c r="AF135" s="487"/>
      <c r="AG135" s="487"/>
      <c r="AH135" s="487"/>
      <c r="AI135" s="487"/>
      <c r="AJ135" s="487"/>
      <c r="AK135" s="487"/>
      <c r="AL135" s="487"/>
      <c r="AM135" s="487"/>
      <c r="AN135" s="487"/>
      <c r="AO135" s="487"/>
      <c r="AP135" s="487"/>
      <c r="AQ135" s="487"/>
      <c r="AR135" s="487"/>
      <c r="AS135" s="487"/>
      <c r="AT135" s="487"/>
      <c r="AU135" s="487"/>
      <c r="AV135" s="487"/>
      <c r="AW135" s="487"/>
      <c r="AX135" s="487"/>
      <c r="AY135" s="487"/>
      <c r="AZ135" s="940"/>
      <c r="BA135" s="1123" t="s">
        <v>46</v>
      </c>
      <c r="BB135" s="645" t="s">
        <v>45</v>
      </c>
      <c r="BC135" s="92" t="s">
        <v>36</v>
      </c>
      <c r="BD135" s="88" t="s">
        <v>36</v>
      </c>
      <c r="BE135" s="88" t="s">
        <v>36</v>
      </c>
      <c r="BF135" s="88" t="s">
        <v>36</v>
      </c>
      <c r="BG135" s="83" t="s">
        <v>36</v>
      </c>
      <c r="BH135" s="92" t="s">
        <v>36</v>
      </c>
      <c r="BI135" s="88" t="s">
        <v>36</v>
      </c>
      <c r="BJ135" s="88" t="s">
        <v>36</v>
      </c>
      <c r="BK135" s="88" t="s">
        <v>36</v>
      </c>
      <c r="BL135" s="83" t="s">
        <v>36</v>
      </c>
      <c r="BM135" s="92" t="s">
        <v>36</v>
      </c>
      <c r="BN135" s="88" t="s">
        <v>36</v>
      </c>
      <c r="BO135" s="88" t="s">
        <v>36</v>
      </c>
      <c r="BP135" s="88" t="s">
        <v>36</v>
      </c>
      <c r="BQ135" s="83" t="s">
        <v>36</v>
      </c>
      <c r="BR135" s="92" t="s">
        <v>36</v>
      </c>
      <c r="BS135" s="88" t="s">
        <v>36</v>
      </c>
      <c r="BT135" s="88" t="s">
        <v>36</v>
      </c>
      <c r="BU135" s="88" t="s">
        <v>36</v>
      </c>
      <c r="BV135" s="78" t="s">
        <v>36</v>
      </c>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row>
    <row r="136" s="362" customFormat="true" ht="15" customHeight="true" x14ac:dyDescent="0.2">
      <c r="A136" s="1133"/>
      <c r="B136" s="428" t="s">
        <v>44</v>
      </c>
      <c r="C136" s="169">
        <v>91.838145834564997</v>
      </c>
      <c r="D136" s="168">
        <v>92.237262797694726</v>
      </c>
      <c r="E136" s="168">
        <v>89.336748159621976</v>
      </c>
      <c r="F136" s="168">
        <v>86.585835761249712</v>
      </c>
      <c r="G136" s="167">
        <v>80.977430945096586</v>
      </c>
      <c r="H136" s="166">
        <v>93.750365868421412</v>
      </c>
      <c r="I136" s="168">
        <v>88.345351998988932</v>
      </c>
      <c r="J136" s="168">
        <v>87.072490644326024</v>
      </c>
      <c r="K136" s="168">
        <v>84.783647604162709</v>
      </c>
      <c r="L136" s="165">
        <v>78.943635609276413</v>
      </c>
      <c r="M136" s="169">
        <v>90.876601037754114</v>
      </c>
      <c r="N136" s="168">
        <v>91.840300943110279</v>
      </c>
      <c r="O136" s="168">
        <v>91.692574456492849</v>
      </c>
      <c r="P136" s="168">
        <v>90.421633014718381</v>
      </c>
      <c r="Q136" s="167">
        <v>83.132062580602735</v>
      </c>
      <c r="R136" s="166">
        <v>78.248971615595082</v>
      </c>
      <c r="S136" s="168">
        <v>87.359484083626597</v>
      </c>
      <c r="T136" s="168">
        <v>89.341796612503046</v>
      </c>
      <c r="U136" s="168">
        <v>92.880732912291947</v>
      </c>
      <c r="V136" s="165">
        <v>89.543537583503507</v>
      </c>
      <c r="W136" s="487"/>
      <c r="X136" s="487"/>
      <c r="Y136" s="487"/>
      <c r="Z136" s="487"/>
      <c r="AA136" s="487"/>
      <c r="AB136" s="487"/>
      <c r="AC136" s="487"/>
      <c r="AD136" s="487"/>
      <c r="AE136" s="487"/>
      <c r="AF136" s="487"/>
      <c r="AG136" s="487"/>
      <c r="AH136" s="487"/>
      <c r="AI136" s="487"/>
      <c r="AJ136" s="487"/>
      <c r="AK136" s="487"/>
      <c r="AL136" s="487"/>
      <c r="AM136" s="487"/>
      <c r="AN136" s="487"/>
      <c r="AO136" s="487"/>
      <c r="AP136" s="487"/>
      <c r="AQ136" s="487"/>
      <c r="AR136" s="487"/>
      <c r="AS136" s="487"/>
      <c r="AT136" s="487"/>
      <c r="AU136" s="487"/>
      <c r="AV136" s="487"/>
      <c r="AW136" s="487"/>
      <c r="AX136" s="487"/>
      <c r="AY136" s="487"/>
      <c r="AZ136" s="940"/>
      <c r="BA136" s="1124"/>
      <c r="BB136" s="643" t="s">
        <v>44</v>
      </c>
      <c r="BC136" s="91" t="s">
        <v>36</v>
      </c>
      <c r="BD136" s="87" t="s">
        <v>36</v>
      </c>
      <c r="BE136" s="87" t="s">
        <v>36</v>
      </c>
      <c r="BF136" s="87" t="s">
        <v>36</v>
      </c>
      <c r="BG136" s="82" t="s">
        <v>36</v>
      </c>
      <c r="BH136" s="91" t="s">
        <v>36</v>
      </c>
      <c r="BI136" s="87" t="s">
        <v>36</v>
      </c>
      <c r="BJ136" s="87" t="s">
        <v>36</v>
      </c>
      <c r="BK136" s="87" t="s">
        <v>36</v>
      </c>
      <c r="BL136" s="82" t="s">
        <v>36</v>
      </c>
      <c r="BM136" s="91" t="s">
        <v>36</v>
      </c>
      <c r="BN136" s="87" t="s">
        <v>36</v>
      </c>
      <c r="BO136" s="87" t="s">
        <v>36</v>
      </c>
      <c r="BP136" s="87" t="s">
        <v>36</v>
      </c>
      <c r="BQ136" s="82" t="s">
        <v>36</v>
      </c>
      <c r="BR136" s="91" t="s">
        <v>36</v>
      </c>
      <c r="BS136" s="87" t="s">
        <v>36</v>
      </c>
      <c r="BT136" s="87" t="s">
        <v>36</v>
      </c>
      <c r="BU136" s="87" t="s">
        <v>36</v>
      </c>
      <c r="BV136" s="77" t="s">
        <v>36</v>
      </c>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row>
    <row r="137" s="362" customFormat="true" ht="15" customHeight="true" x14ac:dyDescent="0.2">
      <c r="A137" s="1133"/>
      <c r="B137" s="428" t="s">
        <v>43</v>
      </c>
      <c r="C137" s="169">
        <v>3.7486462739694097</v>
      </c>
      <c r="D137" s="168">
        <v>3.0867969090829046</v>
      </c>
      <c r="E137" s="168">
        <v>4.4618013484234336</v>
      </c>
      <c r="F137" s="168">
        <v>4.3279469377648363</v>
      </c>
      <c r="G137" s="167">
        <v>2.3177976221404535</v>
      </c>
      <c r="H137" s="166">
        <v>1.2971843756095718</v>
      </c>
      <c r="I137" s="168">
        <v>2.9894305739345617</v>
      </c>
      <c r="J137" s="168">
        <v>3.0657915138629916</v>
      </c>
      <c r="K137" s="168">
        <v>2.375564402886774</v>
      </c>
      <c r="L137" s="165">
        <v>1.3712970214625708</v>
      </c>
      <c r="M137" s="169">
        <v>4.712639855928149</v>
      </c>
      <c r="N137" s="168">
        <v>4.0364316764552575</v>
      </c>
      <c r="O137" s="168">
        <v>4.2281239820493743</v>
      </c>
      <c r="P137" s="168">
        <v>6.0422250501340367</v>
      </c>
      <c r="Q137" s="167">
        <v>4.8452269149379914</v>
      </c>
      <c r="R137" s="166">
        <v>0.45232515925557604</v>
      </c>
      <c r="S137" s="168">
        <v>3.2861125555622719</v>
      </c>
      <c r="T137" s="168">
        <v>8.6459666766241874</v>
      </c>
      <c r="U137" s="168">
        <v>1.2473234985572081</v>
      </c>
      <c r="V137" s="165">
        <v>5.791161450148925</v>
      </c>
      <c r="W137" s="487"/>
      <c r="X137" s="487"/>
      <c r="Y137" s="487"/>
      <c r="Z137" s="487"/>
      <c r="AA137" s="487"/>
      <c r="AB137" s="487"/>
      <c r="AC137" s="487"/>
      <c r="AD137" s="487"/>
      <c r="AE137" s="487"/>
      <c r="AF137" s="487"/>
      <c r="AG137" s="487"/>
      <c r="AH137" s="487"/>
      <c r="AI137" s="487"/>
      <c r="AJ137" s="487"/>
      <c r="AK137" s="487"/>
      <c r="AL137" s="487"/>
      <c r="AM137" s="487"/>
      <c r="AN137" s="487"/>
      <c r="AO137" s="487"/>
      <c r="AP137" s="487"/>
      <c r="AQ137" s="487"/>
      <c r="AR137" s="487"/>
      <c r="AS137" s="487"/>
      <c r="AT137" s="487"/>
      <c r="AU137" s="487"/>
      <c r="AV137" s="487"/>
      <c r="AW137" s="487"/>
      <c r="AX137" s="487"/>
      <c r="AY137" s="487"/>
      <c r="AZ137" s="940"/>
      <c r="BA137" s="1124"/>
      <c r="BB137" s="643" t="s">
        <v>43</v>
      </c>
      <c r="BC137" s="91" t="s">
        <v>36</v>
      </c>
      <c r="BD137" s="87" t="s">
        <v>36</v>
      </c>
      <c r="BE137" s="87" t="s">
        <v>36</v>
      </c>
      <c r="BF137" s="87" t="s">
        <v>36</v>
      </c>
      <c r="BG137" s="82" t="s">
        <v>36</v>
      </c>
      <c r="BH137" s="91" t="s">
        <v>36</v>
      </c>
      <c r="BI137" s="87" t="s">
        <v>36</v>
      </c>
      <c r="BJ137" s="87" t="s">
        <v>36</v>
      </c>
      <c r="BK137" s="87" t="s">
        <v>36</v>
      </c>
      <c r="BL137" s="82" t="s">
        <v>36</v>
      </c>
      <c r="BM137" s="91" t="s">
        <v>36</v>
      </c>
      <c r="BN137" s="87" t="s">
        <v>36</v>
      </c>
      <c r="BO137" s="87" t="s">
        <v>36</v>
      </c>
      <c r="BP137" s="87" t="s">
        <v>36</v>
      </c>
      <c r="BQ137" s="82" t="s">
        <v>36</v>
      </c>
      <c r="BR137" s="91" t="s">
        <v>36</v>
      </c>
      <c r="BS137" s="87" t="s">
        <v>36</v>
      </c>
      <c r="BT137" s="87" t="s">
        <v>36</v>
      </c>
      <c r="BU137" s="87" t="s">
        <v>36</v>
      </c>
      <c r="BV137" s="77" t="s">
        <v>36</v>
      </c>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row>
    <row r="138" s="362" customFormat="true" ht="15" customHeight="true" x14ac:dyDescent="0.2">
      <c r="A138" s="1133"/>
      <c r="B138" s="428" t="s">
        <v>42</v>
      </c>
      <c r="C138" s="169">
        <v>0.13378084305202176</v>
      </c>
      <c r="D138" s="168">
        <v>0.16757573830873421</v>
      </c>
      <c r="E138" s="168">
        <v>0.15330002007653196</v>
      </c>
      <c r="F138" s="168">
        <v>0.50440844172620891</v>
      </c>
      <c r="G138" s="167">
        <v>1.7167924760514749E-2</v>
      </c>
      <c r="H138" s="166">
        <v>0.27015836030324564</v>
      </c>
      <c r="I138" s="168">
        <v>0.49514281449006348</v>
      </c>
      <c r="J138" s="168">
        <v>0.34346587046172516</v>
      </c>
      <c r="K138" s="168">
        <v>0.54596768111207661</v>
      </c>
      <c r="L138" s="165">
        <v>3.7033344687674274E-2</v>
      </c>
      <c r="M138" s="169">
        <v>0.13077423645406616</v>
      </c>
      <c r="N138" s="168">
        <v>4.8192609102141945E-3</v>
      </c>
      <c r="O138" s="168">
        <v>2.6434087557777028E-2</v>
      </c>
      <c r="P138" s="168">
        <v>2.3802369869233148E-2</v>
      </c>
      <c r="Q138" s="167">
        <v>0.17122523437102527</v>
      </c>
      <c r="R138" s="166">
        <v>0</v>
      </c>
      <c r="S138" s="168">
        <v>0.52857253408395188</v>
      </c>
      <c r="T138" s="168">
        <v>0.15153862270668275</v>
      </c>
      <c r="U138" s="168">
        <v>0</v>
      </c>
      <c r="V138" s="165">
        <v>8.1440988857119617E-2</v>
      </c>
      <c r="W138" s="487"/>
      <c r="X138" s="487"/>
      <c r="Y138" s="487"/>
      <c r="Z138" s="487"/>
      <c r="AA138" s="487"/>
      <c r="AB138" s="487"/>
      <c r="AC138" s="487"/>
      <c r="AD138" s="487"/>
      <c r="AE138" s="487"/>
      <c r="AF138" s="487"/>
      <c r="AG138" s="487"/>
      <c r="AH138" s="487"/>
      <c r="AI138" s="487"/>
      <c r="AJ138" s="487"/>
      <c r="AK138" s="487"/>
      <c r="AL138" s="487"/>
      <c r="AM138" s="487"/>
      <c r="AN138" s="487"/>
      <c r="AO138" s="487"/>
      <c r="AP138" s="487"/>
      <c r="AQ138" s="487"/>
      <c r="AR138" s="487"/>
      <c r="AS138" s="487"/>
      <c r="AT138" s="487"/>
      <c r="AU138" s="487"/>
      <c r="AV138" s="487"/>
      <c r="AW138" s="487"/>
      <c r="AX138" s="487"/>
      <c r="AY138" s="487"/>
      <c r="AZ138" s="940"/>
      <c r="BA138" s="1124"/>
      <c r="BB138" s="643" t="s">
        <v>42</v>
      </c>
      <c r="BC138" s="91" t="s">
        <v>36</v>
      </c>
      <c r="BD138" s="87" t="s">
        <v>36</v>
      </c>
      <c r="BE138" s="87" t="s">
        <v>36</v>
      </c>
      <c r="BF138" s="87" t="s">
        <v>36</v>
      </c>
      <c r="BG138" s="82" t="s">
        <v>36</v>
      </c>
      <c r="BH138" s="91" t="s">
        <v>36</v>
      </c>
      <c r="BI138" s="87" t="s">
        <v>36</v>
      </c>
      <c r="BJ138" s="87" t="s">
        <v>36</v>
      </c>
      <c r="BK138" s="87" t="s">
        <v>36</v>
      </c>
      <c r="BL138" s="82" t="s">
        <v>36</v>
      </c>
      <c r="BM138" s="91" t="s">
        <v>36</v>
      </c>
      <c r="BN138" s="87" t="s">
        <v>36</v>
      </c>
      <c r="BO138" s="87" t="s">
        <v>36</v>
      </c>
      <c r="BP138" s="87" t="s">
        <v>36</v>
      </c>
      <c r="BQ138" s="82" t="s">
        <v>36</v>
      </c>
      <c r="BR138" s="91" t="s">
        <v>36</v>
      </c>
      <c r="BS138" s="87" t="s">
        <v>36</v>
      </c>
      <c r="BT138" s="87" t="s">
        <v>36</v>
      </c>
      <c r="BU138" s="87" t="s">
        <v>36</v>
      </c>
      <c r="BV138" s="77" t="s">
        <v>36</v>
      </c>
      <c r="BW138" s="30"/>
      <c r="BX138" s="30"/>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0"/>
    </row>
    <row r="139" s="362" customFormat="true" ht="15" customHeight="true" x14ac:dyDescent="0.2">
      <c r="A139" s="1133"/>
      <c r="B139" s="428" t="s">
        <v>19</v>
      </c>
      <c r="C139" s="169">
        <v>0.88119324788938203</v>
      </c>
      <c r="D139" s="168">
        <v>0.2333669619407053</v>
      </c>
      <c r="E139" s="168">
        <v>3.434001625763189E-3</v>
      </c>
      <c r="F139" s="168">
        <v>2.826941976926148E-3</v>
      </c>
      <c r="G139" s="167">
        <v>0</v>
      </c>
      <c r="H139" s="166">
        <v>0.3548337578232939</v>
      </c>
      <c r="I139" s="168">
        <v>1.6071732907588499E-2</v>
      </c>
      <c r="J139" s="168">
        <v>0</v>
      </c>
      <c r="K139" s="168">
        <v>0</v>
      </c>
      <c r="L139" s="165">
        <v>0</v>
      </c>
      <c r="M139" s="169">
        <v>1.2938598012556566</v>
      </c>
      <c r="N139" s="168">
        <v>0.20231448681471684</v>
      </c>
      <c r="O139" s="168">
        <v>0.26819833920581687</v>
      </c>
      <c r="P139" s="168">
        <v>0</v>
      </c>
      <c r="Q139" s="167">
        <v>5.2747533653182202E-3</v>
      </c>
      <c r="R139" s="166">
        <v>0</v>
      </c>
      <c r="S139" s="168">
        <v>0.28962558288311424</v>
      </c>
      <c r="T139" s="168">
        <v>0.15116086988385616</v>
      </c>
      <c r="U139" s="168">
        <v>0.20114437630324272</v>
      </c>
      <c r="V139" s="165">
        <v>0.44149489007394865</v>
      </c>
      <c r="W139" s="487"/>
      <c r="X139" s="487"/>
      <c r="Y139" s="487"/>
      <c r="Z139" s="487"/>
      <c r="AA139" s="487"/>
      <c r="AB139" s="487"/>
      <c r="AC139" s="487"/>
      <c r="AD139" s="487"/>
      <c r="AE139" s="487"/>
      <c r="AF139" s="487"/>
      <c r="AG139" s="487"/>
      <c r="AH139" s="487"/>
      <c r="AI139" s="487"/>
      <c r="AJ139" s="487"/>
      <c r="AK139" s="487"/>
      <c r="AL139" s="487"/>
      <c r="AM139" s="487"/>
      <c r="AN139" s="487"/>
      <c r="AO139" s="487"/>
      <c r="AP139" s="487"/>
      <c r="AQ139" s="487"/>
      <c r="AR139" s="487"/>
      <c r="AS139" s="487"/>
      <c r="AT139" s="487"/>
      <c r="AU139" s="487"/>
      <c r="AV139" s="487"/>
      <c r="AW139" s="487"/>
      <c r="AX139" s="487"/>
      <c r="AY139" s="487"/>
      <c r="AZ139" s="940"/>
      <c r="BA139" s="1124"/>
      <c r="BB139" s="643" t="s">
        <v>19</v>
      </c>
      <c r="BC139" s="91" t="s">
        <v>36</v>
      </c>
      <c r="BD139" s="87" t="s">
        <v>36</v>
      </c>
      <c r="BE139" s="87" t="s">
        <v>36</v>
      </c>
      <c r="BF139" s="87" t="s">
        <v>36</v>
      </c>
      <c r="BG139" s="82" t="s">
        <v>36</v>
      </c>
      <c r="BH139" s="91" t="s">
        <v>36</v>
      </c>
      <c r="BI139" s="87" t="s">
        <v>36</v>
      </c>
      <c r="BJ139" s="87" t="s">
        <v>36</v>
      </c>
      <c r="BK139" s="87" t="s">
        <v>36</v>
      </c>
      <c r="BL139" s="82" t="s">
        <v>36</v>
      </c>
      <c r="BM139" s="91" t="s">
        <v>36</v>
      </c>
      <c r="BN139" s="87" t="s">
        <v>36</v>
      </c>
      <c r="BO139" s="87" t="s">
        <v>36</v>
      </c>
      <c r="BP139" s="87" t="s">
        <v>36</v>
      </c>
      <c r="BQ139" s="82" t="s">
        <v>36</v>
      </c>
      <c r="BR139" s="91" t="s">
        <v>36</v>
      </c>
      <c r="BS139" s="87" t="s">
        <v>36</v>
      </c>
      <c r="BT139" s="87" t="s">
        <v>36</v>
      </c>
      <c r="BU139" s="87" t="s">
        <v>36</v>
      </c>
      <c r="BV139" s="77" t="s">
        <v>36</v>
      </c>
      <c r="BW139" s="30"/>
      <c r="BX139" s="30"/>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0"/>
    </row>
    <row r="140" s="357" customFormat="true" ht="15" customHeight="true" x14ac:dyDescent="0.2">
      <c r="A140" s="1133" t="s">
        <v>108</v>
      </c>
      <c r="B140" s="428" t="s">
        <v>65</v>
      </c>
      <c r="C140" s="107" t="s">
        <v>36</v>
      </c>
      <c r="D140" s="104" t="s">
        <v>36</v>
      </c>
      <c r="E140" s="104" t="s">
        <v>36</v>
      </c>
      <c r="F140" s="104" t="s">
        <v>36</v>
      </c>
      <c r="G140" s="101" t="s">
        <v>36</v>
      </c>
      <c r="H140" s="98" t="s">
        <v>36</v>
      </c>
      <c r="I140" s="104" t="s">
        <v>36</v>
      </c>
      <c r="J140" s="104" t="s">
        <v>36</v>
      </c>
      <c r="K140" s="104" t="s">
        <v>36</v>
      </c>
      <c r="L140" s="95" t="s">
        <v>36</v>
      </c>
      <c r="M140" s="107" t="s">
        <v>36</v>
      </c>
      <c r="N140" s="104" t="s">
        <v>36</v>
      </c>
      <c r="O140" s="104" t="s">
        <v>36</v>
      </c>
      <c r="P140" s="104" t="s">
        <v>36</v>
      </c>
      <c r="Q140" s="101" t="s">
        <v>36</v>
      </c>
      <c r="R140" s="98" t="s">
        <v>36</v>
      </c>
      <c r="S140" s="104" t="s">
        <v>36</v>
      </c>
      <c r="T140" s="104" t="s">
        <v>36</v>
      </c>
      <c r="U140" s="104" t="s">
        <v>36</v>
      </c>
      <c r="V140" s="95" t="s">
        <v>36</v>
      </c>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94"/>
      <c r="BA140" s="1124" t="s">
        <v>108</v>
      </c>
      <c r="BB140" s="643" t="s">
        <v>65</v>
      </c>
      <c r="BC140" s="91" t="s">
        <v>36</v>
      </c>
      <c r="BD140" s="87" t="s">
        <v>36</v>
      </c>
      <c r="BE140" s="87" t="s">
        <v>36</v>
      </c>
      <c r="BF140" s="87" t="s">
        <v>36</v>
      </c>
      <c r="BG140" s="82" t="s">
        <v>36</v>
      </c>
      <c r="BH140" s="91" t="s">
        <v>36</v>
      </c>
      <c r="BI140" s="87" t="s">
        <v>36</v>
      </c>
      <c r="BJ140" s="87" t="s">
        <v>36</v>
      </c>
      <c r="BK140" s="87" t="s">
        <v>36</v>
      </c>
      <c r="BL140" s="82" t="s">
        <v>36</v>
      </c>
      <c r="BM140" s="91" t="s">
        <v>36</v>
      </c>
      <c r="BN140" s="87" t="s">
        <v>36</v>
      </c>
      <c r="BO140" s="87" t="s">
        <v>36</v>
      </c>
      <c r="BP140" s="87" t="s">
        <v>36</v>
      </c>
      <c r="BQ140" s="82" t="s">
        <v>36</v>
      </c>
      <c r="BR140" s="91" t="s">
        <v>36</v>
      </c>
      <c r="BS140" s="87" t="s">
        <v>36</v>
      </c>
      <c r="BT140" s="87" t="s">
        <v>36</v>
      </c>
      <c r="BU140" s="87" t="s">
        <v>36</v>
      </c>
      <c r="BV140" s="77" t="s">
        <v>36</v>
      </c>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row>
    <row r="141" s="357" customFormat="true" ht="15" customHeight="true" x14ac:dyDescent="0.2">
      <c r="A141" s="1133"/>
      <c r="B141" s="428" t="s">
        <v>66</v>
      </c>
      <c r="C141" s="107" t="s">
        <v>36</v>
      </c>
      <c r="D141" s="104" t="s">
        <v>36</v>
      </c>
      <c r="E141" s="104" t="s">
        <v>36</v>
      </c>
      <c r="F141" s="104" t="s">
        <v>36</v>
      </c>
      <c r="G141" s="101" t="s">
        <v>36</v>
      </c>
      <c r="H141" s="98" t="s">
        <v>36</v>
      </c>
      <c r="I141" s="104" t="s">
        <v>36</v>
      </c>
      <c r="J141" s="104" t="s">
        <v>36</v>
      </c>
      <c r="K141" s="104" t="s">
        <v>36</v>
      </c>
      <c r="L141" s="95" t="s">
        <v>36</v>
      </c>
      <c r="M141" s="107" t="s">
        <v>36</v>
      </c>
      <c r="N141" s="104" t="s">
        <v>36</v>
      </c>
      <c r="O141" s="104" t="s">
        <v>36</v>
      </c>
      <c r="P141" s="104" t="s">
        <v>36</v>
      </c>
      <c r="Q141" s="101" t="s">
        <v>36</v>
      </c>
      <c r="R141" s="98" t="s">
        <v>36</v>
      </c>
      <c r="S141" s="104" t="s">
        <v>36</v>
      </c>
      <c r="T141" s="104" t="s">
        <v>36</v>
      </c>
      <c r="U141" s="104" t="s">
        <v>36</v>
      </c>
      <c r="V141" s="95" t="s">
        <v>36</v>
      </c>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94"/>
      <c r="BA141" s="1124"/>
      <c r="BB141" s="643" t="s">
        <v>66</v>
      </c>
      <c r="BC141" s="91" t="s">
        <v>36</v>
      </c>
      <c r="BD141" s="87" t="s">
        <v>36</v>
      </c>
      <c r="BE141" s="87" t="s">
        <v>36</v>
      </c>
      <c r="BF141" s="87" t="s">
        <v>36</v>
      </c>
      <c r="BG141" s="82" t="s">
        <v>36</v>
      </c>
      <c r="BH141" s="91" t="s">
        <v>36</v>
      </c>
      <c r="BI141" s="87" t="s">
        <v>36</v>
      </c>
      <c r="BJ141" s="87" t="s">
        <v>36</v>
      </c>
      <c r="BK141" s="87" t="s">
        <v>36</v>
      </c>
      <c r="BL141" s="82" t="s">
        <v>36</v>
      </c>
      <c r="BM141" s="91" t="s">
        <v>36</v>
      </c>
      <c r="BN141" s="87" t="s">
        <v>36</v>
      </c>
      <c r="BO141" s="87" t="s">
        <v>36</v>
      </c>
      <c r="BP141" s="87" t="s">
        <v>36</v>
      </c>
      <c r="BQ141" s="82" t="s">
        <v>36</v>
      </c>
      <c r="BR141" s="91" t="s">
        <v>36</v>
      </c>
      <c r="BS141" s="87" t="s">
        <v>36</v>
      </c>
      <c r="BT141" s="87" t="s">
        <v>36</v>
      </c>
      <c r="BU141" s="87" t="s">
        <v>36</v>
      </c>
      <c r="BV141" s="77" t="s">
        <v>36</v>
      </c>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row>
    <row r="142" s="357" customFormat="true" ht="15" customHeight="true" x14ac:dyDescent="0.2">
      <c r="A142" s="1133"/>
      <c r="B142" s="428" t="s">
        <v>67</v>
      </c>
      <c r="C142" s="107" t="s">
        <v>36</v>
      </c>
      <c r="D142" s="104" t="s">
        <v>36</v>
      </c>
      <c r="E142" s="104" t="s">
        <v>36</v>
      </c>
      <c r="F142" s="104" t="s">
        <v>36</v>
      </c>
      <c r="G142" s="101" t="s">
        <v>36</v>
      </c>
      <c r="H142" s="98" t="s">
        <v>36</v>
      </c>
      <c r="I142" s="104" t="s">
        <v>36</v>
      </c>
      <c r="J142" s="104" t="s">
        <v>36</v>
      </c>
      <c r="K142" s="104" t="s">
        <v>36</v>
      </c>
      <c r="L142" s="95" t="s">
        <v>36</v>
      </c>
      <c r="M142" s="107" t="s">
        <v>36</v>
      </c>
      <c r="N142" s="104" t="s">
        <v>36</v>
      </c>
      <c r="O142" s="104" t="s">
        <v>36</v>
      </c>
      <c r="P142" s="104" t="s">
        <v>36</v>
      </c>
      <c r="Q142" s="101" t="s">
        <v>36</v>
      </c>
      <c r="R142" s="98" t="s">
        <v>36</v>
      </c>
      <c r="S142" s="104" t="s">
        <v>36</v>
      </c>
      <c r="T142" s="104" t="s">
        <v>36</v>
      </c>
      <c r="U142" s="104" t="s">
        <v>36</v>
      </c>
      <c r="V142" s="95" t="s">
        <v>36</v>
      </c>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94"/>
      <c r="BA142" s="1124"/>
      <c r="BB142" s="643" t="s">
        <v>67</v>
      </c>
      <c r="BC142" s="91" t="s">
        <v>36</v>
      </c>
      <c r="BD142" s="87" t="s">
        <v>36</v>
      </c>
      <c r="BE142" s="87" t="s">
        <v>36</v>
      </c>
      <c r="BF142" s="87" t="s">
        <v>36</v>
      </c>
      <c r="BG142" s="82" t="s">
        <v>36</v>
      </c>
      <c r="BH142" s="91" t="s">
        <v>36</v>
      </c>
      <c r="BI142" s="87" t="s">
        <v>36</v>
      </c>
      <c r="BJ142" s="87" t="s">
        <v>36</v>
      </c>
      <c r="BK142" s="87" t="s">
        <v>36</v>
      </c>
      <c r="BL142" s="82" t="s">
        <v>36</v>
      </c>
      <c r="BM142" s="91" t="s">
        <v>36</v>
      </c>
      <c r="BN142" s="87" t="s">
        <v>36</v>
      </c>
      <c r="BO142" s="87" t="s">
        <v>36</v>
      </c>
      <c r="BP142" s="87" t="s">
        <v>36</v>
      </c>
      <c r="BQ142" s="82" t="s">
        <v>36</v>
      </c>
      <c r="BR142" s="91" t="s">
        <v>36</v>
      </c>
      <c r="BS142" s="87" t="s">
        <v>36</v>
      </c>
      <c r="BT142" s="87" t="s">
        <v>36</v>
      </c>
      <c r="BU142" s="87" t="s">
        <v>36</v>
      </c>
      <c r="BV142" s="77" t="s">
        <v>36</v>
      </c>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row>
    <row r="143" s="357" customFormat="true" ht="15" customHeight="true" x14ac:dyDescent="0.2">
      <c r="A143" s="1133"/>
      <c r="B143" s="428" t="s">
        <v>68</v>
      </c>
      <c r="C143" s="107" t="s">
        <v>36</v>
      </c>
      <c r="D143" s="104" t="s">
        <v>36</v>
      </c>
      <c r="E143" s="104" t="s">
        <v>36</v>
      </c>
      <c r="F143" s="104" t="s">
        <v>36</v>
      </c>
      <c r="G143" s="101" t="s">
        <v>36</v>
      </c>
      <c r="H143" s="98" t="s">
        <v>36</v>
      </c>
      <c r="I143" s="104" t="s">
        <v>36</v>
      </c>
      <c r="J143" s="104" t="s">
        <v>36</v>
      </c>
      <c r="K143" s="104" t="s">
        <v>36</v>
      </c>
      <c r="L143" s="95" t="s">
        <v>36</v>
      </c>
      <c r="M143" s="107" t="s">
        <v>36</v>
      </c>
      <c r="N143" s="104" t="s">
        <v>36</v>
      </c>
      <c r="O143" s="104" t="s">
        <v>36</v>
      </c>
      <c r="P143" s="104" t="s">
        <v>36</v>
      </c>
      <c r="Q143" s="101" t="s">
        <v>36</v>
      </c>
      <c r="R143" s="98" t="s">
        <v>36</v>
      </c>
      <c r="S143" s="104" t="s">
        <v>36</v>
      </c>
      <c r="T143" s="104" t="s">
        <v>36</v>
      </c>
      <c r="U143" s="104" t="s">
        <v>36</v>
      </c>
      <c r="V143" s="95" t="s">
        <v>36</v>
      </c>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94"/>
      <c r="BA143" s="1124"/>
      <c r="BB143" s="643" t="s">
        <v>68</v>
      </c>
      <c r="BC143" s="91" t="s">
        <v>36</v>
      </c>
      <c r="BD143" s="87" t="s">
        <v>36</v>
      </c>
      <c r="BE143" s="87" t="s">
        <v>36</v>
      </c>
      <c r="BF143" s="87" t="s">
        <v>36</v>
      </c>
      <c r="BG143" s="82" t="s">
        <v>36</v>
      </c>
      <c r="BH143" s="91" t="s">
        <v>36</v>
      </c>
      <c r="BI143" s="87" t="s">
        <v>36</v>
      </c>
      <c r="BJ143" s="87" t="s">
        <v>36</v>
      </c>
      <c r="BK143" s="87" t="s">
        <v>36</v>
      </c>
      <c r="BL143" s="82" t="s">
        <v>36</v>
      </c>
      <c r="BM143" s="91" t="s">
        <v>36</v>
      </c>
      <c r="BN143" s="87" t="s">
        <v>36</v>
      </c>
      <c r="BO143" s="87" t="s">
        <v>36</v>
      </c>
      <c r="BP143" s="87" t="s">
        <v>36</v>
      </c>
      <c r="BQ143" s="82" t="s">
        <v>36</v>
      </c>
      <c r="BR143" s="91" t="s">
        <v>36</v>
      </c>
      <c r="BS143" s="87" t="s">
        <v>36</v>
      </c>
      <c r="BT143" s="87" t="s">
        <v>36</v>
      </c>
      <c r="BU143" s="87" t="s">
        <v>36</v>
      </c>
      <c r="BV143" s="77" t="s">
        <v>36</v>
      </c>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row>
    <row r="144" s="357" customFormat="true" ht="15" customHeight="true" x14ac:dyDescent="0.2">
      <c r="A144" s="1133" t="s">
        <v>109</v>
      </c>
      <c r="B144" s="428" t="s">
        <v>65</v>
      </c>
      <c r="C144" s="107" t="s">
        <v>36</v>
      </c>
      <c r="D144" s="104" t="s">
        <v>36</v>
      </c>
      <c r="E144" s="104" t="s">
        <v>36</v>
      </c>
      <c r="F144" s="104" t="s">
        <v>36</v>
      </c>
      <c r="G144" s="101" t="s">
        <v>36</v>
      </c>
      <c r="H144" s="98" t="s">
        <v>36</v>
      </c>
      <c r="I144" s="104" t="s">
        <v>36</v>
      </c>
      <c r="J144" s="104" t="s">
        <v>36</v>
      </c>
      <c r="K144" s="104" t="s">
        <v>36</v>
      </c>
      <c r="L144" s="95" t="s">
        <v>36</v>
      </c>
      <c r="M144" s="107" t="s">
        <v>36</v>
      </c>
      <c r="N144" s="104" t="s">
        <v>36</v>
      </c>
      <c r="O144" s="104" t="s">
        <v>36</v>
      </c>
      <c r="P144" s="104" t="s">
        <v>36</v>
      </c>
      <c r="Q144" s="101" t="s">
        <v>36</v>
      </c>
      <c r="R144" s="98" t="s">
        <v>36</v>
      </c>
      <c r="S144" s="104" t="s">
        <v>36</v>
      </c>
      <c r="T144" s="104" t="s">
        <v>36</v>
      </c>
      <c r="U144" s="104" t="s">
        <v>36</v>
      </c>
      <c r="V144" s="95" t="s">
        <v>36</v>
      </c>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94"/>
      <c r="BA144" s="1124" t="s">
        <v>109</v>
      </c>
      <c r="BB144" s="643" t="s">
        <v>65</v>
      </c>
      <c r="BC144" s="91" t="s">
        <v>36</v>
      </c>
      <c r="BD144" s="87" t="s">
        <v>36</v>
      </c>
      <c r="BE144" s="87" t="s">
        <v>36</v>
      </c>
      <c r="BF144" s="87" t="s">
        <v>36</v>
      </c>
      <c r="BG144" s="82" t="s">
        <v>36</v>
      </c>
      <c r="BH144" s="91" t="s">
        <v>36</v>
      </c>
      <c r="BI144" s="87" t="s">
        <v>36</v>
      </c>
      <c r="BJ144" s="87" t="s">
        <v>36</v>
      </c>
      <c r="BK144" s="87" t="s">
        <v>36</v>
      </c>
      <c r="BL144" s="82" t="s">
        <v>36</v>
      </c>
      <c r="BM144" s="91" t="s">
        <v>36</v>
      </c>
      <c r="BN144" s="87" t="s">
        <v>36</v>
      </c>
      <c r="BO144" s="87" t="s">
        <v>36</v>
      </c>
      <c r="BP144" s="87" t="s">
        <v>36</v>
      </c>
      <c r="BQ144" s="82" t="s">
        <v>36</v>
      </c>
      <c r="BR144" s="91" t="s">
        <v>36</v>
      </c>
      <c r="BS144" s="87" t="s">
        <v>36</v>
      </c>
      <c r="BT144" s="87" t="s">
        <v>36</v>
      </c>
      <c r="BU144" s="87" t="s">
        <v>36</v>
      </c>
      <c r="BV144" s="77" t="s">
        <v>36</v>
      </c>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row>
    <row r="145" s="357" customFormat="true" ht="15" customHeight="true" x14ac:dyDescent="0.2">
      <c r="A145" s="1133"/>
      <c r="B145" s="428" t="s">
        <v>66</v>
      </c>
      <c r="C145" s="107" t="s">
        <v>36</v>
      </c>
      <c r="D145" s="104" t="s">
        <v>36</v>
      </c>
      <c r="E145" s="104" t="s">
        <v>36</v>
      </c>
      <c r="F145" s="104" t="s">
        <v>36</v>
      </c>
      <c r="G145" s="101" t="s">
        <v>36</v>
      </c>
      <c r="H145" s="98" t="s">
        <v>36</v>
      </c>
      <c r="I145" s="104" t="s">
        <v>36</v>
      </c>
      <c r="J145" s="104" t="s">
        <v>36</v>
      </c>
      <c r="K145" s="104" t="s">
        <v>36</v>
      </c>
      <c r="L145" s="95" t="s">
        <v>36</v>
      </c>
      <c r="M145" s="107" t="s">
        <v>36</v>
      </c>
      <c r="N145" s="104" t="s">
        <v>36</v>
      </c>
      <c r="O145" s="104" t="s">
        <v>36</v>
      </c>
      <c r="P145" s="104" t="s">
        <v>36</v>
      </c>
      <c r="Q145" s="101" t="s">
        <v>36</v>
      </c>
      <c r="R145" s="98" t="s">
        <v>36</v>
      </c>
      <c r="S145" s="104" t="s">
        <v>36</v>
      </c>
      <c r="T145" s="104" t="s">
        <v>36</v>
      </c>
      <c r="U145" s="104" t="s">
        <v>36</v>
      </c>
      <c r="V145" s="95" t="s">
        <v>36</v>
      </c>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94"/>
      <c r="BA145" s="1124"/>
      <c r="BB145" s="643" t="s">
        <v>66</v>
      </c>
      <c r="BC145" s="91" t="s">
        <v>36</v>
      </c>
      <c r="BD145" s="87" t="s">
        <v>36</v>
      </c>
      <c r="BE145" s="87" t="s">
        <v>36</v>
      </c>
      <c r="BF145" s="87" t="s">
        <v>36</v>
      </c>
      <c r="BG145" s="82" t="s">
        <v>36</v>
      </c>
      <c r="BH145" s="91" t="s">
        <v>36</v>
      </c>
      <c r="BI145" s="87" t="s">
        <v>36</v>
      </c>
      <c r="BJ145" s="87" t="s">
        <v>36</v>
      </c>
      <c r="BK145" s="87" t="s">
        <v>36</v>
      </c>
      <c r="BL145" s="82" t="s">
        <v>36</v>
      </c>
      <c r="BM145" s="91" t="s">
        <v>36</v>
      </c>
      <c r="BN145" s="87" t="s">
        <v>36</v>
      </c>
      <c r="BO145" s="87" t="s">
        <v>36</v>
      </c>
      <c r="BP145" s="87" t="s">
        <v>36</v>
      </c>
      <c r="BQ145" s="82" t="s">
        <v>36</v>
      </c>
      <c r="BR145" s="91" t="s">
        <v>36</v>
      </c>
      <c r="BS145" s="87" t="s">
        <v>36</v>
      </c>
      <c r="BT145" s="87" t="s">
        <v>36</v>
      </c>
      <c r="BU145" s="87" t="s">
        <v>36</v>
      </c>
      <c r="BV145" s="77" t="s">
        <v>36</v>
      </c>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row>
    <row r="146" s="357" customFormat="true" ht="15" customHeight="true" x14ac:dyDescent="0.2">
      <c r="A146" s="1133"/>
      <c r="B146" s="428" t="s">
        <v>67</v>
      </c>
      <c r="C146" s="107" t="s">
        <v>36</v>
      </c>
      <c r="D146" s="104" t="s">
        <v>36</v>
      </c>
      <c r="E146" s="104" t="s">
        <v>36</v>
      </c>
      <c r="F146" s="104" t="s">
        <v>36</v>
      </c>
      <c r="G146" s="101" t="s">
        <v>36</v>
      </c>
      <c r="H146" s="98" t="s">
        <v>36</v>
      </c>
      <c r="I146" s="104" t="s">
        <v>36</v>
      </c>
      <c r="J146" s="104" t="s">
        <v>36</v>
      </c>
      <c r="K146" s="104" t="s">
        <v>36</v>
      </c>
      <c r="L146" s="95" t="s">
        <v>36</v>
      </c>
      <c r="M146" s="107" t="s">
        <v>36</v>
      </c>
      <c r="N146" s="104" t="s">
        <v>36</v>
      </c>
      <c r="O146" s="104" t="s">
        <v>36</v>
      </c>
      <c r="P146" s="104" t="s">
        <v>36</v>
      </c>
      <c r="Q146" s="101" t="s">
        <v>36</v>
      </c>
      <c r="R146" s="98" t="s">
        <v>36</v>
      </c>
      <c r="S146" s="104" t="s">
        <v>36</v>
      </c>
      <c r="T146" s="104" t="s">
        <v>36</v>
      </c>
      <c r="U146" s="104" t="s">
        <v>36</v>
      </c>
      <c r="V146" s="95" t="s">
        <v>36</v>
      </c>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94"/>
      <c r="BA146" s="1124"/>
      <c r="BB146" s="643" t="s">
        <v>67</v>
      </c>
      <c r="BC146" s="91" t="s">
        <v>36</v>
      </c>
      <c r="BD146" s="87" t="s">
        <v>36</v>
      </c>
      <c r="BE146" s="87" t="s">
        <v>36</v>
      </c>
      <c r="BF146" s="87" t="s">
        <v>36</v>
      </c>
      <c r="BG146" s="82" t="s">
        <v>36</v>
      </c>
      <c r="BH146" s="91" t="s">
        <v>36</v>
      </c>
      <c r="BI146" s="87" t="s">
        <v>36</v>
      </c>
      <c r="BJ146" s="87" t="s">
        <v>36</v>
      </c>
      <c r="BK146" s="87" t="s">
        <v>36</v>
      </c>
      <c r="BL146" s="82" t="s">
        <v>36</v>
      </c>
      <c r="BM146" s="91" t="s">
        <v>36</v>
      </c>
      <c r="BN146" s="87" t="s">
        <v>36</v>
      </c>
      <c r="BO146" s="87" t="s">
        <v>36</v>
      </c>
      <c r="BP146" s="87" t="s">
        <v>36</v>
      </c>
      <c r="BQ146" s="82" t="s">
        <v>36</v>
      </c>
      <c r="BR146" s="91" t="s">
        <v>36</v>
      </c>
      <c r="BS146" s="87" t="s">
        <v>36</v>
      </c>
      <c r="BT146" s="87" t="s">
        <v>36</v>
      </c>
      <c r="BU146" s="87" t="s">
        <v>36</v>
      </c>
      <c r="BV146" s="77" t="s">
        <v>36</v>
      </c>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row>
    <row r="147" s="357" customFormat="true" ht="15" customHeight="true" x14ac:dyDescent="0.2">
      <c r="A147" s="1133"/>
      <c r="B147" s="428" t="s">
        <v>68</v>
      </c>
      <c r="C147" s="107" t="s">
        <v>36</v>
      </c>
      <c r="D147" s="104" t="s">
        <v>36</v>
      </c>
      <c r="E147" s="104" t="s">
        <v>36</v>
      </c>
      <c r="F147" s="104" t="s">
        <v>36</v>
      </c>
      <c r="G147" s="101" t="s">
        <v>36</v>
      </c>
      <c r="H147" s="98" t="s">
        <v>36</v>
      </c>
      <c r="I147" s="104" t="s">
        <v>36</v>
      </c>
      <c r="J147" s="104" t="s">
        <v>36</v>
      </c>
      <c r="K147" s="104" t="s">
        <v>36</v>
      </c>
      <c r="L147" s="95" t="s">
        <v>36</v>
      </c>
      <c r="M147" s="107" t="s">
        <v>36</v>
      </c>
      <c r="N147" s="104" t="s">
        <v>36</v>
      </c>
      <c r="O147" s="104" t="s">
        <v>36</v>
      </c>
      <c r="P147" s="104" t="s">
        <v>36</v>
      </c>
      <c r="Q147" s="101" t="s">
        <v>36</v>
      </c>
      <c r="R147" s="98" t="s">
        <v>36</v>
      </c>
      <c r="S147" s="104" t="s">
        <v>36</v>
      </c>
      <c r="T147" s="104" t="s">
        <v>36</v>
      </c>
      <c r="U147" s="104" t="s">
        <v>36</v>
      </c>
      <c r="V147" s="95" t="s">
        <v>36</v>
      </c>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94"/>
      <c r="BA147" s="1124"/>
      <c r="BB147" s="643" t="s">
        <v>68</v>
      </c>
      <c r="BC147" s="91" t="s">
        <v>36</v>
      </c>
      <c r="BD147" s="87" t="s">
        <v>36</v>
      </c>
      <c r="BE147" s="87" t="s">
        <v>36</v>
      </c>
      <c r="BF147" s="87" t="s">
        <v>36</v>
      </c>
      <c r="BG147" s="82" t="s">
        <v>36</v>
      </c>
      <c r="BH147" s="91" t="s">
        <v>36</v>
      </c>
      <c r="BI147" s="87" t="s">
        <v>36</v>
      </c>
      <c r="BJ147" s="87" t="s">
        <v>36</v>
      </c>
      <c r="BK147" s="87" t="s">
        <v>36</v>
      </c>
      <c r="BL147" s="82" t="s">
        <v>36</v>
      </c>
      <c r="BM147" s="91" t="s">
        <v>36</v>
      </c>
      <c r="BN147" s="87" t="s">
        <v>36</v>
      </c>
      <c r="BO147" s="87" t="s">
        <v>36</v>
      </c>
      <c r="BP147" s="87" t="s">
        <v>36</v>
      </c>
      <c r="BQ147" s="82" t="s">
        <v>36</v>
      </c>
      <c r="BR147" s="91" t="s">
        <v>36</v>
      </c>
      <c r="BS147" s="87" t="s">
        <v>36</v>
      </c>
      <c r="BT147" s="87" t="s">
        <v>36</v>
      </c>
      <c r="BU147" s="87" t="s">
        <v>36</v>
      </c>
      <c r="BV147" s="77" t="s">
        <v>36</v>
      </c>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row>
    <row r="148" s="357" customFormat="true" ht="15" customHeight="true" x14ac:dyDescent="0.2">
      <c r="A148" s="1133" t="s">
        <v>110</v>
      </c>
      <c r="B148" s="428" t="s">
        <v>50</v>
      </c>
      <c r="C148" s="210">
        <v>4.6034391006091235</v>
      </c>
      <c r="D148" s="209">
        <v>2.9744670604652539</v>
      </c>
      <c r="E148" s="209">
        <v>2.3010556897015011</v>
      </c>
      <c r="F148" s="209">
        <v>1.5137685860385905</v>
      </c>
      <c r="G148" s="208">
        <v>0.30321645724012597</v>
      </c>
      <c r="H148" s="198">
        <v>5.4272971229839477</v>
      </c>
      <c r="I148" s="209">
        <v>4.8549639479725331</v>
      </c>
      <c r="J148" s="209">
        <v>2.5655429517545243</v>
      </c>
      <c r="K148" s="209">
        <v>0.97756946702923608</v>
      </c>
      <c r="L148" s="202">
        <v>0.15045099025280587</v>
      </c>
      <c r="M148" s="210">
        <v>4.7943022402052931</v>
      </c>
      <c r="N148" s="209">
        <v>2.3641730885830605</v>
      </c>
      <c r="O148" s="209">
        <v>1.3132466803566705</v>
      </c>
      <c r="P148" s="209">
        <v>0.65205854849991896</v>
      </c>
      <c r="Q148" s="208">
        <v>0.59834156302940611</v>
      </c>
      <c r="R148" s="198">
        <v>5.3496926092585291</v>
      </c>
      <c r="S148" s="209">
        <v>2.0873666893727885</v>
      </c>
      <c r="T148" s="209">
        <v>2.1550324467402682</v>
      </c>
      <c r="U148" s="209">
        <v>1.1196411475380661</v>
      </c>
      <c r="V148" s="202">
        <v>2.476967956045153</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94"/>
      <c r="BA148" s="1124" t="s">
        <v>110</v>
      </c>
      <c r="BB148" s="643" t="s">
        <v>50</v>
      </c>
      <c r="BC148" s="91" t="s">
        <v>36</v>
      </c>
      <c r="BD148" s="87" t="s">
        <v>36</v>
      </c>
      <c r="BE148" s="87" t="s">
        <v>36</v>
      </c>
      <c r="BF148" s="87" t="s">
        <v>36</v>
      </c>
      <c r="BG148" s="82" t="s">
        <v>36</v>
      </c>
      <c r="BH148" s="91" t="s">
        <v>36</v>
      </c>
      <c r="BI148" s="87" t="s">
        <v>36</v>
      </c>
      <c r="BJ148" s="87" t="s">
        <v>36</v>
      </c>
      <c r="BK148" s="87" t="s">
        <v>36</v>
      </c>
      <c r="BL148" s="82" t="s">
        <v>36</v>
      </c>
      <c r="BM148" s="91" t="s">
        <v>36</v>
      </c>
      <c r="BN148" s="87" t="s">
        <v>36</v>
      </c>
      <c r="BO148" s="87" t="s">
        <v>36</v>
      </c>
      <c r="BP148" s="87" t="s">
        <v>36</v>
      </c>
      <c r="BQ148" s="82" t="s">
        <v>36</v>
      </c>
      <c r="BR148" s="91" t="s">
        <v>36</v>
      </c>
      <c r="BS148" s="87" t="s">
        <v>36</v>
      </c>
      <c r="BT148" s="87" t="s">
        <v>36</v>
      </c>
      <c r="BU148" s="87" t="s">
        <v>36</v>
      </c>
      <c r="BV148" s="77" t="s">
        <v>36</v>
      </c>
      <c r="BW148" s="30"/>
      <c r="BX148" s="30"/>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0"/>
    </row>
    <row r="149" s="357" customFormat="true" ht="15" customHeight="true" x14ac:dyDescent="0.2">
      <c r="A149" s="1133"/>
      <c r="B149" s="428" t="s">
        <v>49</v>
      </c>
      <c r="C149" s="210">
        <v>94.38158680844937</v>
      </c>
      <c r="D149" s="209">
        <v>96.597182114115782</v>
      </c>
      <c r="E149" s="209">
        <v>97.515761302026831</v>
      </c>
      <c r="F149" s="209">
        <v>97.977075467225745</v>
      </c>
      <c r="G149" s="208">
        <v>99.666447494422826</v>
      </c>
      <c r="H149" s="198">
        <v>93.942049082935426</v>
      </c>
      <c r="I149" s="209">
        <v>94.59774762834104</v>
      </c>
      <c r="J149" s="209">
        <v>97.086849602642658</v>
      </c>
      <c r="K149" s="209">
        <v>98.476462851858642</v>
      </c>
      <c r="L149" s="202">
        <v>99.812515665059507</v>
      </c>
      <c r="M149" s="210">
        <v>93.781063722085108</v>
      </c>
      <c r="N149" s="209">
        <v>97.395726411615797</v>
      </c>
      <c r="O149" s="209">
        <v>98.378858356906989</v>
      </c>
      <c r="P149" s="209">
        <v>99.30602449734802</v>
      </c>
      <c r="Q149" s="208">
        <v>99.200604584387193</v>
      </c>
      <c r="R149" s="198">
        <v>94.650307390741588</v>
      </c>
      <c r="S149" s="209">
        <v>97.073261048665358</v>
      </c>
      <c r="T149" s="209">
        <v>97.513589912352572</v>
      </c>
      <c r="U149" s="209">
        <v>98.678022454573096</v>
      </c>
      <c r="V149" s="202">
        <v>96.982634320974299</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94"/>
      <c r="BA149" s="1124"/>
      <c r="BB149" s="643" t="s">
        <v>49</v>
      </c>
      <c r="BC149" s="91" t="s">
        <v>36</v>
      </c>
      <c r="BD149" s="87" t="s">
        <v>36</v>
      </c>
      <c r="BE149" s="87" t="s">
        <v>36</v>
      </c>
      <c r="BF149" s="87" t="s">
        <v>36</v>
      </c>
      <c r="BG149" s="82" t="s">
        <v>36</v>
      </c>
      <c r="BH149" s="91" t="s">
        <v>36</v>
      </c>
      <c r="BI149" s="87" t="s">
        <v>36</v>
      </c>
      <c r="BJ149" s="87" t="s">
        <v>36</v>
      </c>
      <c r="BK149" s="87" t="s">
        <v>36</v>
      </c>
      <c r="BL149" s="82" t="s">
        <v>36</v>
      </c>
      <c r="BM149" s="91" t="s">
        <v>36</v>
      </c>
      <c r="BN149" s="87" t="s">
        <v>36</v>
      </c>
      <c r="BO149" s="87" t="s">
        <v>36</v>
      </c>
      <c r="BP149" s="87" t="s">
        <v>36</v>
      </c>
      <c r="BQ149" s="82" t="s">
        <v>36</v>
      </c>
      <c r="BR149" s="91" t="s">
        <v>36</v>
      </c>
      <c r="BS149" s="87" t="s">
        <v>36</v>
      </c>
      <c r="BT149" s="87" t="s">
        <v>36</v>
      </c>
      <c r="BU149" s="87" t="s">
        <v>36</v>
      </c>
      <c r="BV149" s="77" t="s">
        <v>36</v>
      </c>
      <c r="BW149" s="30"/>
      <c r="BX149" s="30"/>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0"/>
    </row>
    <row r="150" s="357" customFormat="true" ht="15" customHeight="true" x14ac:dyDescent="0.2">
      <c r="A150" s="1133"/>
      <c r="B150" s="428" t="s">
        <v>112</v>
      </c>
      <c r="C150" s="210">
        <v>1.0149740909414038</v>
      </c>
      <c r="D150" s="209">
        <v>0.42835082541880987</v>
      </c>
      <c r="E150" s="209">
        <v>0.1831830082717385</v>
      </c>
      <c r="F150" s="209">
        <v>0.50915594673565767</v>
      </c>
      <c r="G150" s="208">
        <v>3.0336048337036681E-2</v>
      </c>
      <c r="H150" s="198">
        <v>0.63065379408061206</v>
      </c>
      <c r="I150" s="209">
        <v>0.54728842368704866</v>
      </c>
      <c r="J150" s="209">
        <v>0.34760744560277512</v>
      </c>
      <c r="K150" s="209">
        <v>0.54596768111207661</v>
      </c>
      <c r="L150" s="202">
        <v>3.7033344687674274E-2</v>
      </c>
      <c r="M150" s="210">
        <v>1.4246340377097226</v>
      </c>
      <c r="N150" s="209">
        <v>0.24010049980101483</v>
      </c>
      <c r="O150" s="209">
        <v>0.30789496273637151</v>
      </c>
      <c r="P150" s="209">
        <v>4.1916954152089819E-2</v>
      </c>
      <c r="Q150" s="208">
        <v>0.20105385258342387</v>
      </c>
      <c r="R150" s="198">
        <v>0</v>
      </c>
      <c r="S150" s="209">
        <v>0.83937226196188797</v>
      </c>
      <c r="T150" s="209">
        <v>0.33137764090714011</v>
      </c>
      <c r="U150" s="209">
        <v>0.20233639788878852</v>
      </c>
      <c r="V150" s="202">
        <v>0.54039772298060018</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94"/>
      <c r="BA150" s="1124"/>
      <c r="BB150" s="643" t="s">
        <v>112</v>
      </c>
      <c r="BC150" s="91" t="s">
        <v>36</v>
      </c>
      <c r="BD150" s="87" t="s">
        <v>36</v>
      </c>
      <c r="BE150" s="87" t="s">
        <v>36</v>
      </c>
      <c r="BF150" s="87" t="s">
        <v>36</v>
      </c>
      <c r="BG150" s="82" t="s">
        <v>36</v>
      </c>
      <c r="BH150" s="91" t="s">
        <v>36</v>
      </c>
      <c r="BI150" s="87" t="s">
        <v>36</v>
      </c>
      <c r="BJ150" s="87" t="s">
        <v>36</v>
      </c>
      <c r="BK150" s="87" t="s">
        <v>36</v>
      </c>
      <c r="BL150" s="82" t="s">
        <v>36</v>
      </c>
      <c r="BM150" s="91" t="s">
        <v>36</v>
      </c>
      <c r="BN150" s="87" t="s">
        <v>36</v>
      </c>
      <c r="BO150" s="87" t="s">
        <v>36</v>
      </c>
      <c r="BP150" s="87" t="s">
        <v>36</v>
      </c>
      <c r="BQ150" s="82" t="s">
        <v>36</v>
      </c>
      <c r="BR150" s="91" t="s">
        <v>36</v>
      </c>
      <c r="BS150" s="87" t="s">
        <v>36</v>
      </c>
      <c r="BT150" s="87" t="s">
        <v>36</v>
      </c>
      <c r="BU150" s="87" t="s">
        <v>36</v>
      </c>
      <c r="BV150" s="77" t="s">
        <v>36</v>
      </c>
      <c r="BW150" s="30"/>
      <c r="BX150" s="30"/>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0"/>
    </row>
    <row r="151" s="357" customFormat="true" ht="15" customHeight="true" x14ac:dyDescent="0.2">
      <c r="A151" s="1133" t="s">
        <v>111</v>
      </c>
      <c r="B151" s="428" t="s">
        <v>50</v>
      </c>
      <c r="C151" s="210">
        <v>4.6542889441226345</v>
      </c>
      <c r="D151" s="209">
        <v>2.9828558432991414</v>
      </c>
      <c r="E151" s="209">
        <v>2.3011347107048774</v>
      </c>
      <c r="F151" s="209">
        <v>1.5138113806079605</v>
      </c>
      <c r="G151" s="208">
        <v>0.30321645724012597</v>
      </c>
      <c r="H151" s="198">
        <v>5.4507843395387212</v>
      </c>
      <c r="I151" s="209">
        <v>4.8571934005929061</v>
      </c>
      <c r="J151" s="209">
        <v>2.5655429517545243</v>
      </c>
      <c r="K151" s="209">
        <v>0.97756946702923608</v>
      </c>
      <c r="L151" s="202">
        <v>0.15045099025280587</v>
      </c>
      <c r="M151" s="210">
        <v>4.8735252678805505</v>
      </c>
      <c r="N151" s="209">
        <v>2.3689658496846664</v>
      </c>
      <c r="O151" s="209">
        <v>1.3167782577750466</v>
      </c>
      <c r="P151" s="209">
        <v>0.65205854849991896</v>
      </c>
      <c r="Q151" s="208">
        <v>0.59837312573599311</v>
      </c>
      <c r="R151" s="198">
        <v>5.3496926092585291</v>
      </c>
      <c r="S151" s="209">
        <v>2.0934297976264125</v>
      </c>
      <c r="T151" s="209">
        <v>2.1701531002754888</v>
      </c>
      <c r="U151" s="209">
        <v>1.1218977818340965</v>
      </c>
      <c r="V151" s="202">
        <v>2.4901034340341561</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94"/>
      <c r="BA151" s="1124" t="s">
        <v>111</v>
      </c>
      <c r="BB151" s="643" t="s">
        <v>50</v>
      </c>
      <c r="BC151" s="91" t="s">
        <v>36</v>
      </c>
      <c r="BD151" s="87" t="s">
        <v>36</v>
      </c>
      <c r="BE151" s="87" t="s">
        <v>36</v>
      </c>
      <c r="BF151" s="87" t="s">
        <v>36</v>
      </c>
      <c r="BG151" s="82" t="s">
        <v>36</v>
      </c>
      <c r="BH151" s="91" t="s">
        <v>36</v>
      </c>
      <c r="BI151" s="87" t="s">
        <v>36</v>
      </c>
      <c r="BJ151" s="87" t="s">
        <v>36</v>
      </c>
      <c r="BK151" s="87" t="s">
        <v>36</v>
      </c>
      <c r="BL151" s="82" t="s">
        <v>36</v>
      </c>
      <c r="BM151" s="91" t="s">
        <v>36</v>
      </c>
      <c r="BN151" s="87" t="s">
        <v>36</v>
      </c>
      <c r="BO151" s="87" t="s">
        <v>36</v>
      </c>
      <c r="BP151" s="87" t="s">
        <v>36</v>
      </c>
      <c r="BQ151" s="82" t="s">
        <v>36</v>
      </c>
      <c r="BR151" s="91" t="s">
        <v>36</v>
      </c>
      <c r="BS151" s="87" t="s">
        <v>36</v>
      </c>
      <c r="BT151" s="87" t="s">
        <v>36</v>
      </c>
      <c r="BU151" s="87" t="s">
        <v>36</v>
      </c>
      <c r="BV151" s="77" t="s">
        <v>36</v>
      </c>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row>
    <row r="152" s="357" customFormat="true" ht="15" customHeight="true" x14ac:dyDescent="0.2">
      <c r="A152" s="1164"/>
      <c r="B152" s="475" t="s">
        <v>49</v>
      </c>
      <c r="C152" s="210">
        <v>95.345711055877203</v>
      </c>
      <c r="D152" s="209">
        <v>96.989671920408156</v>
      </c>
      <c r="E152" s="209">
        <v>97.67241539443593</v>
      </c>
      <c r="F152" s="209">
        <v>98.484268002064795</v>
      </c>
      <c r="G152" s="208">
        <v>99.68361541918334</v>
      </c>
      <c r="H152" s="198">
        <v>94.54353382343136</v>
      </c>
      <c r="I152" s="209">
        <v>95.106726924489323</v>
      </c>
      <c r="J152" s="209">
        <v>97.4303154731044</v>
      </c>
      <c r="K152" s="209">
        <v>99.02243053297066</v>
      </c>
      <c r="L152" s="202">
        <v>99.849549009747179</v>
      </c>
      <c r="M152" s="210">
        <v>95.126474732119689</v>
      </c>
      <c r="N152" s="209">
        <v>97.598000566513591</v>
      </c>
      <c r="O152" s="209">
        <v>98.669923540696558</v>
      </c>
      <c r="P152" s="209">
        <v>99.329826867217236</v>
      </c>
      <c r="Q152" s="208">
        <v>99.377071714192823</v>
      </c>
      <c r="R152" s="198">
        <v>94.650307390741588</v>
      </c>
      <c r="S152" s="209">
        <v>97.885334553506979</v>
      </c>
      <c r="T152" s="209">
        <v>97.801125335641785</v>
      </c>
      <c r="U152" s="209">
        <v>98.876907794063413</v>
      </c>
      <c r="V152" s="202">
        <v>97.492357286895484</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94"/>
      <c r="BA152" s="1124"/>
      <c r="BB152" s="643" t="s">
        <v>49</v>
      </c>
      <c r="BC152" s="91" t="s">
        <v>36</v>
      </c>
      <c r="BD152" s="87" t="s">
        <v>36</v>
      </c>
      <c r="BE152" s="87" t="s">
        <v>36</v>
      </c>
      <c r="BF152" s="87" t="s">
        <v>36</v>
      </c>
      <c r="BG152" s="82" t="s">
        <v>36</v>
      </c>
      <c r="BH152" s="91" t="s">
        <v>36</v>
      </c>
      <c r="BI152" s="87" t="s">
        <v>36</v>
      </c>
      <c r="BJ152" s="87" t="s">
        <v>36</v>
      </c>
      <c r="BK152" s="87" t="s">
        <v>36</v>
      </c>
      <c r="BL152" s="82" t="s">
        <v>36</v>
      </c>
      <c r="BM152" s="91" t="s">
        <v>36</v>
      </c>
      <c r="BN152" s="87" t="s">
        <v>36</v>
      </c>
      <c r="BO152" s="87" t="s">
        <v>36</v>
      </c>
      <c r="BP152" s="87" t="s">
        <v>36</v>
      </c>
      <c r="BQ152" s="82" t="s">
        <v>36</v>
      </c>
      <c r="BR152" s="91" t="s">
        <v>36</v>
      </c>
      <c r="BS152" s="87" t="s">
        <v>36</v>
      </c>
      <c r="BT152" s="87" t="s">
        <v>36</v>
      </c>
      <c r="BU152" s="87" t="s">
        <v>36</v>
      </c>
      <c r="BV152" s="77" t="s">
        <v>36</v>
      </c>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row>
    <row r="153" s="362" customFormat="true" ht="15" customHeight="true" x14ac:dyDescent="0.2">
      <c r="A153" s="1132" t="s">
        <v>63</v>
      </c>
      <c r="B153" s="427" t="s">
        <v>312</v>
      </c>
      <c r="C153" s="169">
        <v>3.3982338005241344</v>
      </c>
      <c r="D153" s="168">
        <v>4.2749975929726967</v>
      </c>
      <c r="E153" s="168">
        <v>6.0447164702523741</v>
      </c>
      <c r="F153" s="168">
        <v>8.5789819172824728</v>
      </c>
      <c r="G153" s="167">
        <v>16.687603508002287</v>
      </c>
      <c r="H153" s="166">
        <v>4.3274576378424428</v>
      </c>
      <c r="I153" s="168">
        <v>8.1540028796793926</v>
      </c>
      <c r="J153" s="168">
        <v>9.5182519713493949</v>
      </c>
      <c r="K153" s="168">
        <v>12.294820311838206</v>
      </c>
      <c r="L153" s="165">
        <v>19.648034024573391</v>
      </c>
      <c r="M153" s="169">
        <v>2.9861250686081289</v>
      </c>
      <c r="N153" s="168">
        <v>3.9161336327096121</v>
      </c>
      <c r="O153" s="168">
        <v>3.7846691346943828</v>
      </c>
      <c r="P153" s="168">
        <v>3.5123395652788303</v>
      </c>
      <c r="Q153" s="167">
        <v>11.846210516723263</v>
      </c>
      <c r="R153" s="166">
        <v>21.298703225149286</v>
      </c>
      <c r="S153" s="168">
        <v>8.5362052438439395</v>
      </c>
      <c r="T153" s="168">
        <v>1.7095372182822464</v>
      </c>
      <c r="U153" s="168">
        <v>5.6707992128473483</v>
      </c>
      <c r="V153" s="165">
        <v>4.1423650874166533</v>
      </c>
      <c r="W153" s="487"/>
      <c r="X153" s="487"/>
      <c r="Y153" s="487"/>
      <c r="Z153" s="487"/>
      <c r="AA153" s="487"/>
      <c r="AB153" s="487"/>
      <c r="AC153" s="487"/>
      <c r="AD153" s="487"/>
      <c r="AE153" s="487"/>
      <c r="AF153" s="487"/>
      <c r="AG153" s="487"/>
      <c r="AH153" s="487"/>
      <c r="AI153" s="487"/>
      <c r="AJ153" s="487"/>
      <c r="AK153" s="487"/>
      <c r="AL153" s="487"/>
      <c r="AM153" s="487"/>
      <c r="AN153" s="487"/>
      <c r="AO153" s="487"/>
      <c r="AP153" s="487"/>
      <c r="AQ153" s="487"/>
      <c r="AR153" s="487"/>
      <c r="AS153" s="487"/>
      <c r="AT153" s="487"/>
      <c r="AU153" s="487"/>
      <c r="AV153" s="487"/>
      <c r="AW153" s="487"/>
      <c r="AX153" s="487"/>
      <c r="AY153" s="487"/>
      <c r="AZ153" s="940"/>
      <c r="BA153" s="1124" t="s">
        <v>63</v>
      </c>
      <c r="BB153" s="417" t="s">
        <v>312</v>
      </c>
      <c r="BC153" s="496">
        <v>625.88510132650833</v>
      </c>
      <c r="BD153" s="482">
        <v>787.06891168678249</v>
      </c>
      <c r="BE153" s="482">
        <v>1112.8672957775702</v>
      </c>
      <c r="BF153" s="482">
        <v>1580.4908574449667</v>
      </c>
      <c r="BG153" s="498">
        <v>3072.2808390543069</v>
      </c>
      <c r="BH153" s="496">
        <v>369.86608281564651</v>
      </c>
      <c r="BI153" s="482">
        <v>696.2127605743126</v>
      </c>
      <c r="BJ153" s="482">
        <v>813.16083463205064</v>
      </c>
      <c r="BK153" s="482">
        <v>1051.1450982001322</v>
      </c>
      <c r="BL153" s="498">
        <v>1676.9144429708419</v>
      </c>
      <c r="BM153" s="496">
        <v>294.89193689830489</v>
      </c>
      <c r="BN153" s="482">
        <v>386.56832235460399</v>
      </c>
      <c r="BO153" s="482">
        <v>373.25736687583458</v>
      </c>
      <c r="BP153" s="482">
        <v>346.94099064635759</v>
      </c>
      <c r="BQ153" s="498">
        <v>1169.6351693220499</v>
      </c>
      <c r="BR153" s="496">
        <v>2666.0373270436685</v>
      </c>
      <c r="BS153" s="482">
        <v>2367.8427242596463</v>
      </c>
      <c r="BT153" s="482">
        <v>261.57915893084339</v>
      </c>
      <c r="BU153" s="482">
        <v>1374.7300157452639</v>
      </c>
      <c r="BV153" s="483">
        <v>508.40377931070748</v>
      </c>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row>
    <row r="154" s="362" customFormat="true" ht="15" customHeight="true" x14ac:dyDescent="0.2">
      <c r="A154" s="1133"/>
      <c r="B154" s="428" t="s">
        <v>313</v>
      </c>
      <c r="C154" s="169">
        <v>91.838145834564997</v>
      </c>
      <c r="D154" s="168">
        <v>92.237262797694726</v>
      </c>
      <c r="E154" s="168">
        <v>89.336748159621976</v>
      </c>
      <c r="F154" s="168">
        <v>86.585835761249712</v>
      </c>
      <c r="G154" s="167">
        <v>80.977430945096586</v>
      </c>
      <c r="H154" s="166">
        <v>93.750365868421412</v>
      </c>
      <c r="I154" s="168">
        <v>88.345351998988932</v>
      </c>
      <c r="J154" s="168">
        <v>87.072490644326024</v>
      </c>
      <c r="K154" s="168">
        <v>84.783647604162709</v>
      </c>
      <c r="L154" s="165">
        <v>78.943635609276413</v>
      </c>
      <c r="M154" s="169">
        <v>90.876601037754114</v>
      </c>
      <c r="N154" s="168">
        <v>91.840300943110279</v>
      </c>
      <c r="O154" s="168">
        <v>91.692574456492849</v>
      </c>
      <c r="P154" s="168">
        <v>90.421633014718381</v>
      </c>
      <c r="Q154" s="167">
        <v>83.132062580602735</v>
      </c>
      <c r="R154" s="166">
        <v>78.248971615595082</v>
      </c>
      <c r="S154" s="168">
        <v>87.359484083626597</v>
      </c>
      <c r="T154" s="168">
        <v>89.341796612503046</v>
      </c>
      <c r="U154" s="168">
        <v>92.880732912291947</v>
      </c>
      <c r="V154" s="165">
        <v>89.543537583503507</v>
      </c>
      <c r="W154" s="487"/>
      <c r="X154" s="487"/>
      <c r="Y154" s="487"/>
      <c r="Z154" s="487"/>
      <c r="AA154" s="487"/>
      <c r="AB154" s="487"/>
      <c r="AC154" s="487"/>
      <c r="AD154" s="487"/>
      <c r="AE154" s="487"/>
      <c r="AF154" s="487"/>
      <c r="AG154" s="487"/>
      <c r="AH154" s="487"/>
      <c r="AI154" s="487"/>
      <c r="AJ154" s="487"/>
      <c r="AK154" s="487"/>
      <c r="AL154" s="487"/>
      <c r="AM154" s="487"/>
      <c r="AN154" s="487"/>
      <c r="AO154" s="487"/>
      <c r="AP154" s="487"/>
      <c r="AQ154" s="487"/>
      <c r="AR154" s="487"/>
      <c r="AS154" s="487"/>
      <c r="AT154" s="487"/>
      <c r="AU154" s="487"/>
      <c r="AV154" s="487"/>
      <c r="AW154" s="487"/>
      <c r="AX154" s="487"/>
      <c r="AY154" s="487"/>
      <c r="AZ154" s="940"/>
      <c r="BA154" s="1124"/>
      <c r="BB154" s="643" t="s">
        <v>313</v>
      </c>
      <c r="BC154" s="497">
        <v>16914.706457936998</v>
      </c>
      <c r="BD154" s="484">
        <v>16981.783139828076</v>
      </c>
      <c r="BE154" s="484">
        <v>16447.412517565019</v>
      </c>
      <c r="BF154" s="484">
        <v>15951.557320479284</v>
      </c>
      <c r="BG154" s="501">
        <v>14908.396485400808</v>
      </c>
      <c r="BH154" s="497">
        <v>8012.8064762697022</v>
      </c>
      <c r="BI154" s="484">
        <v>7543.1861267068689</v>
      </c>
      <c r="BJ154" s="484">
        <v>7438.7544455595817</v>
      </c>
      <c r="BK154" s="484">
        <v>7248.5740601538446</v>
      </c>
      <c r="BL154" s="501">
        <v>6737.6574454347847</v>
      </c>
      <c r="BM154" s="497">
        <v>8974.4321764958986</v>
      </c>
      <c r="BN154" s="484">
        <v>9065.7149091093506</v>
      </c>
      <c r="BO154" s="484">
        <v>9043.0438396725622</v>
      </c>
      <c r="BP154" s="484">
        <v>8931.6452327402967</v>
      </c>
      <c r="BQ154" s="501">
        <v>8208.0412090676</v>
      </c>
      <c r="BR154" s="497">
        <v>9794.7127073739866</v>
      </c>
      <c r="BS154" s="484">
        <v>24232.491238617804</v>
      </c>
      <c r="BT154" s="484">
        <v>13670.338244376624</v>
      </c>
      <c r="BU154" s="484">
        <v>22516.390834235644</v>
      </c>
      <c r="BV154" s="485">
        <v>10989.922896606475</v>
      </c>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row>
    <row r="155" s="362" customFormat="true" ht="15" customHeight="true" x14ac:dyDescent="0.2">
      <c r="A155" s="1133"/>
      <c r="B155" s="428" t="s">
        <v>314</v>
      </c>
      <c r="C155" s="169">
        <v>3.377445146676568</v>
      </c>
      <c r="D155" s="168">
        <v>2.9479709569132519</v>
      </c>
      <c r="E155" s="168">
        <v>4.3554113720190548</v>
      </c>
      <c r="F155" s="168">
        <v>4.2862869926230989</v>
      </c>
      <c r="G155" s="167">
        <v>2.3010904086337165</v>
      </c>
      <c r="H155" s="166">
        <v>1.0585084911366065</v>
      </c>
      <c r="I155" s="168">
        <v>2.8425333163408806</v>
      </c>
      <c r="J155" s="168">
        <v>3.0304098055065993</v>
      </c>
      <c r="K155" s="168">
        <v>2.3356169410134648</v>
      </c>
      <c r="L155" s="165">
        <v>1.354310967534077</v>
      </c>
      <c r="M155" s="169">
        <v>4.2145347226619698</v>
      </c>
      <c r="N155" s="168">
        <v>3.8793112881745087</v>
      </c>
      <c r="O155" s="168">
        <v>4.1091263950082046</v>
      </c>
      <c r="P155" s="168">
        <v>5.9896535821239425</v>
      </c>
      <c r="Q155" s="167">
        <v>4.8269301439772194</v>
      </c>
      <c r="R155" s="166">
        <v>0.45232515925557604</v>
      </c>
      <c r="S155" s="168">
        <v>3.2214776408196713</v>
      </c>
      <c r="T155" s="168">
        <v>7.9802659206670192</v>
      </c>
      <c r="U155" s="168">
        <v>1.2473234985572081</v>
      </c>
      <c r="V155" s="165">
        <v>5.7546939733897764</v>
      </c>
      <c r="W155" s="487"/>
      <c r="X155" s="487"/>
      <c r="Y155" s="487"/>
      <c r="Z155" s="487"/>
      <c r="AA155" s="487"/>
      <c r="AB155" s="487"/>
      <c r="AC155" s="487"/>
      <c r="AD155" s="487"/>
      <c r="AE155" s="487"/>
      <c r="AF155" s="487"/>
      <c r="AG155" s="487"/>
      <c r="AH155" s="487"/>
      <c r="AI155" s="487"/>
      <c r="AJ155" s="487"/>
      <c r="AK155" s="487"/>
      <c r="AL155" s="487"/>
      <c r="AM155" s="487"/>
      <c r="AN155" s="487"/>
      <c r="AO155" s="487"/>
      <c r="AP155" s="487"/>
      <c r="AQ155" s="487"/>
      <c r="AR155" s="487"/>
      <c r="AS155" s="487"/>
      <c r="AT155" s="487"/>
      <c r="AU155" s="487"/>
      <c r="AV155" s="487"/>
      <c r="AW155" s="487"/>
      <c r="AX155" s="487"/>
      <c r="AY155" s="487"/>
      <c r="AZ155" s="940"/>
      <c r="BA155" s="1124"/>
      <c r="BB155" s="643" t="s">
        <v>314</v>
      </c>
      <c r="BC155" s="497">
        <v>622.05625684917459</v>
      </c>
      <c r="BD155" s="484">
        <v>542.75031559223032</v>
      </c>
      <c r="BE155" s="484">
        <v>801.85644759866705</v>
      </c>
      <c r="BF155" s="484">
        <v>789.65516765793564</v>
      </c>
      <c r="BG155" s="501">
        <v>423.64357278664335</v>
      </c>
      <c r="BH155" s="497">
        <v>90.470299655894948</v>
      </c>
      <c r="BI155" s="484">
        <v>242.70385924513593</v>
      </c>
      <c r="BJ155" s="484">
        <v>258.89318481380224</v>
      </c>
      <c r="BK155" s="484">
        <v>199.68346316176715</v>
      </c>
      <c r="BL155" s="501">
        <v>115.58732130101852</v>
      </c>
      <c r="BM155" s="497">
        <v>416.20236223737567</v>
      </c>
      <c r="BN155" s="484">
        <v>382.93352505524592</v>
      </c>
      <c r="BO155" s="484">
        <v>405.25648181518153</v>
      </c>
      <c r="BP155" s="484">
        <v>591.64448903322841</v>
      </c>
      <c r="BQ155" s="501">
        <v>476.58677416600153</v>
      </c>
      <c r="BR155" s="497">
        <v>56.619210371099257</v>
      </c>
      <c r="BS155" s="484">
        <v>893.59992822115464</v>
      </c>
      <c r="BT155" s="484">
        <v>1221.0738820123822</v>
      </c>
      <c r="BU155" s="484">
        <v>302.37943338325476</v>
      </c>
      <c r="BV155" s="485">
        <v>706.28930649676386</v>
      </c>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row>
    <row r="156" s="362" customFormat="true" ht="15" customHeight="true" x14ac:dyDescent="0.2">
      <c r="A156" s="1133"/>
      <c r="B156" s="428" t="s">
        <v>315</v>
      </c>
      <c r="C156" s="169">
        <v>4.3505131570691975E-2</v>
      </c>
      <c r="D156" s="168">
        <v>0.16499185846200939</v>
      </c>
      <c r="E156" s="168">
        <v>0.15020643389883104</v>
      </c>
      <c r="F156" s="168">
        <v>0.50358458389342764</v>
      </c>
      <c r="G156" s="167">
        <v>1.7167924760514749E-2</v>
      </c>
      <c r="H156" s="166">
        <v>0.22672241607059207</v>
      </c>
      <c r="I156" s="168">
        <v>0.49514281449006348</v>
      </c>
      <c r="J156" s="168">
        <v>0.34168927210893685</v>
      </c>
      <c r="K156" s="168">
        <v>0.54596768111207661</v>
      </c>
      <c r="L156" s="165">
        <v>3.7033344687674274E-2</v>
      </c>
      <c r="M156" s="169">
        <v>0</v>
      </c>
      <c r="N156" s="168">
        <v>0</v>
      </c>
      <c r="O156" s="168">
        <v>2.0659124719789233E-2</v>
      </c>
      <c r="P156" s="168">
        <v>2.3802369869233148E-2</v>
      </c>
      <c r="Q156" s="167">
        <v>0.17122523437102527</v>
      </c>
      <c r="R156" s="166">
        <v>0</v>
      </c>
      <c r="S156" s="168">
        <v>0.52651928489613409</v>
      </c>
      <c r="T156" s="168">
        <v>4.4880860342079755E-2</v>
      </c>
      <c r="U156" s="168">
        <v>0</v>
      </c>
      <c r="V156" s="165">
        <v>7.3826473401588752E-2</v>
      </c>
      <c r="W156" s="487"/>
      <c r="X156" s="487"/>
      <c r="Y156" s="487"/>
      <c r="Z156" s="487"/>
      <c r="AA156" s="487"/>
      <c r="AB156" s="487"/>
      <c r="AC156" s="487"/>
      <c r="AD156" s="487"/>
      <c r="AE156" s="487"/>
      <c r="AF156" s="487"/>
      <c r="AG156" s="487"/>
      <c r="AH156" s="487"/>
      <c r="AI156" s="487"/>
      <c r="AJ156" s="487"/>
      <c r="AK156" s="487"/>
      <c r="AL156" s="487"/>
      <c r="AM156" s="487"/>
      <c r="AN156" s="487"/>
      <c r="AO156" s="487"/>
      <c r="AP156" s="487"/>
      <c r="AQ156" s="487"/>
      <c r="AR156" s="487"/>
      <c r="AS156" s="487"/>
      <c r="AT156" s="487"/>
      <c r="AU156" s="487"/>
      <c r="AV156" s="487"/>
      <c r="AW156" s="487"/>
      <c r="AX156" s="487"/>
      <c r="AY156" s="487"/>
      <c r="AZ156" s="940"/>
      <c r="BA156" s="1124"/>
      <c r="BB156" s="643" t="s">
        <v>315</v>
      </c>
      <c r="BC156" s="497">
        <v>8.0127546483546439</v>
      </c>
      <c r="BD156" s="484">
        <v>30.376616513267539</v>
      </c>
      <c r="BE156" s="484">
        <v>27.653874044220526</v>
      </c>
      <c r="BF156" s="484">
        <v>92.77450849854543</v>
      </c>
      <c r="BG156" s="501">
        <v>3.1607106594282723</v>
      </c>
      <c r="BH156" s="497">
        <v>19.377874709904255</v>
      </c>
      <c r="BI156" s="484">
        <v>42.276750553246814</v>
      </c>
      <c r="BJ156" s="484">
        <v>29.191109305496834</v>
      </c>
      <c r="BK156" s="484">
        <v>46.677481835507152</v>
      </c>
      <c r="BL156" s="501">
        <v>3.1607106594282723</v>
      </c>
      <c r="BM156" s="497">
        <v>0</v>
      </c>
      <c r="BN156" s="484">
        <v>0</v>
      </c>
      <c r="BO156" s="484">
        <v>2.0374754623010607</v>
      </c>
      <c r="BP156" s="484">
        <v>2.3511444803905772</v>
      </c>
      <c r="BQ156" s="501">
        <v>16.905917357541448</v>
      </c>
      <c r="BR156" s="497">
        <v>0</v>
      </c>
      <c r="BS156" s="484">
        <v>146.0502439093527</v>
      </c>
      <c r="BT156" s="484">
        <v>6.8672957656752214</v>
      </c>
      <c r="BU156" s="484">
        <v>0</v>
      </c>
      <c r="BV156" s="485">
        <v>9.0609246887885142</v>
      </c>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row>
    <row r="157" s="362" customFormat="true" ht="15" customHeight="true" x14ac:dyDescent="0.2">
      <c r="A157" s="1133"/>
      <c r="B157" s="428" t="s">
        <v>382</v>
      </c>
      <c r="C157" s="169">
        <v>1.6004515065029031E-2</v>
      </c>
      <c r="D157" s="168">
        <v>5.0508233629161285E-2</v>
      </c>
      <c r="E157" s="168">
        <v>5.2757951104870165E-2</v>
      </c>
      <c r="F157" s="168">
        <v>9.5368037624814252E-3</v>
      </c>
      <c r="G157" s="167">
        <v>3.8289764137948248E-3</v>
      </c>
      <c r="H157" s="166">
        <v>2.3903429505693189E-2</v>
      </c>
      <c r="I157" s="168">
        <v>0.11563537299963833</v>
      </c>
      <c r="J157" s="168">
        <v>3.8859205400203867E-3</v>
      </c>
      <c r="K157" s="168">
        <v>2.3985497167458202E-2</v>
      </c>
      <c r="L157" s="165">
        <v>9.2872655708956973E-4</v>
      </c>
      <c r="M157" s="169">
        <v>2.0149398182308459E-2</v>
      </c>
      <c r="N157" s="168">
        <v>7.7097256876024797E-2</v>
      </c>
      <c r="O157" s="168">
        <v>4.4945203544906939E-3</v>
      </c>
      <c r="P157" s="168">
        <v>0</v>
      </c>
      <c r="Q157" s="167">
        <v>0</v>
      </c>
      <c r="R157" s="166">
        <v>0</v>
      </c>
      <c r="S157" s="168">
        <v>6.4634914742599955E-2</v>
      </c>
      <c r="T157" s="168">
        <v>1.9834228485637272E-2</v>
      </c>
      <c r="U157" s="168">
        <v>0</v>
      </c>
      <c r="V157" s="165">
        <v>2.8173911228396589E-2</v>
      </c>
      <c r="W157" s="487"/>
      <c r="X157" s="487"/>
      <c r="Y157" s="487"/>
      <c r="Z157" s="487"/>
      <c r="AA157" s="487"/>
      <c r="AB157" s="487"/>
      <c r="AC157" s="487"/>
      <c r="AD157" s="487"/>
      <c r="AE157" s="487"/>
      <c r="AF157" s="487"/>
      <c r="AG157" s="487"/>
      <c r="AH157" s="487"/>
      <c r="AI157" s="487"/>
      <c r="AJ157" s="487"/>
      <c r="AK157" s="487"/>
      <c r="AL157" s="487"/>
      <c r="AM157" s="487"/>
      <c r="AN157" s="487"/>
      <c r="AO157" s="487"/>
      <c r="AP157" s="487"/>
      <c r="AQ157" s="487"/>
      <c r="AR157" s="487"/>
      <c r="AS157" s="487"/>
      <c r="AT157" s="487"/>
      <c r="AU157" s="487"/>
      <c r="AV157" s="487"/>
      <c r="AW157" s="487"/>
      <c r="AX157" s="487"/>
      <c r="AY157" s="487"/>
      <c r="AZ157" s="940"/>
      <c r="BA157" s="1124"/>
      <c r="BB157" s="643" t="s">
        <v>382</v>
      </c>
      <c r="BC157" s="497">
        <v>2.9477040489716546</v>
      </c>
      <c r="BD157" s="484">
        <v>9.2990603173842814</v>
      </c>
      <c r="BE157" s="484">
        <v>9.7130442206482535</v>
      </c>
      <c r="BF157" s="484">
        <v>1.7569487033751912</v>
      </c>
      <c r="BG157" s="501">
        <v>0.70493590428677277</v>
      </c>
      <c r="BH157" s="497">
        <v>2.0430166109121313</v>
      </c>
      <c r="BI157" s="484">
        <v>9.8732884258294487</v>
      </c>
      <c r="BJ157" s="484">
        <v>0.33198095607767703</v>
      </c>
      <c r="BK157" s="484">
        <v>2.0506389793424598</v>
      </c>
      <c r="BL157" s="501">
        <v>7.9264672241827455E-2</v>
      </c>
      <c r="BM157" s="497">
        <v>1.9898346254082784</v>
      </c>
      <c r="BN157" s="484">
        <v>7.6104035367367233</v>
      </c>
      <c r="BO157" s="484">
        <v>0.44326538811760846</v>
      </c>
      <c r="BP157" s="484">
        <v>0</v>
      </c>
      <c r="BQ157" s="501">
        <v>0</v>
      </c>
      <c r="BR157" s="497">
        <v>0</v>
      </c>
      <c r="BS157" s="484">
        <v>17.928963542292944</v>
      </c>
      <c r="BT157" s="484">
        <v>3.0348685888970173</v>
      </c>
      <c r="BU157" s="484">
        <v>0</v>
      </c>
      <c r="BV157" s="485">
        <v>3.4578610634761935</v>
      </c>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row>
    <row r="158" s="362" customFormat="true" ht="15" customHeight="true" x14ac:dyDescent="0.2">
      <c r="A158" s="1133"/>
      <c r="B158" s="428" t="s">
        <v>383</v>
      </c>
      <c r="C158" s="169">
        <v>2.1165496196770141E-2</v>
      </c>
      <c r="D158" s="168">
        <v>7.576493355528984E-3</v>
      </c>
      <c r="E158" s="168">
        <v>4.7165344552438218E-2</v>
      </c>
      <c r="F158" s="168">
        <v>1.7517672759177077E-2</v>
      </c>
      <c r="G158" s="167">
        <v>1.2878237092941685E-2</v>
      </c>
      <c r="H158" s="166">
        <v>9.448702236585357E-3</v>
      </c>
      <c r="I158" s="168">
        <v>7.8810460221802082E-3</v>
      </c>
      <c r="J158" s="168">
        <v>0</v>
      </c>
      <c r="K158" s="168">
        <v>1.5961964705850859E-2</v>
      </c>
      <c r="L158" s="165">
        <v>1.6057327371404376E-2</v>
      </c>
      <c r="M158" s="169">
        <v>3.1296684847603493E-2</v>
      </c>
      <c r="N158" s="168">
        <v>8.0131719782188127E-3</v>
      </c>
      <c r="O158" s="168">
        <v>4.5405790363737229E-2</v>
      </c>
      <c r="P158" s="168">
        <v>5.2571468010093277E-2</v>
      </c>
      <c r="Q158" s="167">
        <v>1.8296770960771237E-2</v>
      </c>
      <c r="R158" s="166">
        <v>0</v>
      </c>
      <c r="S158" s="168">
        <v>0</v>
      </c>
      <c r="T158" s="168">
        <v>0.12792994905971325</v>
      </c>
      <c r="U158" s="168">
        <v>0</v>
      </c>
      <c r="V158" s="165">
        <v>0</v>
      </c>
      <c r="W158" s="487"/>
      <c r="X158" s="487"/>
      <c r="Y158" s="487"/>
      <c r="Z158" s="487"/>
      <c r="AA158" s="487"/>
      <c r="AB158" s="487"/>
      <c r="AC158" s="487"/>
      <c r="AD158" s="487"/>
      <c r="AE158" s="487"/>
      <c r="AF158" s="487"/>
      <c r="AG158" s="487"/>
      <c r="AH158" s="487"/>
      <c r="AI158" s="487"/>
      <c r="AJ158" s="487"/>
      <c r="AK158" s="487"/>
      <c r="AL158" s="487"/>
      <c r="AM158" s="487"/>
      <c r="AN158" s="487"/>
      <c r="AO158" s="487"/>
      <c r="AP158" s="487"/>
      <c r="AQ158" s="487"/>
      <c r="AR158" s="487"/>
      <c r="AS158" s="487"/>
      <c r="AT158" s="487"/>
      <c r="AU158" s="487"/>
      <c r="AV158" s="487"/>
      <c r="AW158" s="487"/>
      <c r="AX158" s="487"/>
      <c r="AY158" s="487"/>
      <c r="AZ158" s="940"/>
      <c r="BA158" s="1124"/>
      <c r="BB158" s="643" t="s">
        <v>383</v>
      </c>
      <c r="BC158" s="497">
        <v>3.8982511237743851</v>
      </c>
      <c r="BD158" s="484">
        <v>1.3949066052202621</v>
      </c>
      <c r="BE158" s="484">
        <v>8.6834129780611207</v>
      </c>
      <c r="BF158" s="484">
        <v>3.2272502619241159</v>
      </c>
      <c r="BG158" s="501">
        <v>2.3709552448600606</v>
      </c>
      <c r="BH158" s="497">
        <v>0.80757682140584908</v>
      </c>
      <c r="BI158" s="484">
        <v>0.67290690085346494</v>
      </c>
      <c r="BJ158" s="484">
        <v>0</v>
      </c>
      <c r="BK158" s="484">
        <v>1.3646674398358982</v>
      </c>
      <c r="BL158" s="501">
        <v>1.3704559016409619</v>
      </c>
      <c r="BM158" s="497">
        <v>3.0906743023685359</v>
      </c>
      <c r="BN158" s="484">
        <v>0.79099406171583642</v>
      </c>
      <c r="BO158" s="484">
        <v>4.4780785714451303</v>
      </c>
      <c r="BP158" s="484">
        <v>5.1928911918022722</v>
      </c>
      <c r="BQ158" s="501">
        <v>1.8065310227719944</v>
      </c>
      <c r="BR158" s="497">
        <v>0</v>
      </c>
      <c r="BS158" s="484">
        <v>0</v>
      </c>
      <c r="BT158" s="484">
        <v>19.574776213839954</v>
      </c>
      <c r="BU158" s="484">
        <v>0</v>
      </c>
      <c r="BV158" s="485">
        <v>0</v>
      </c>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row>
    <row r="159" s="362" customFormat="true" ht="15" customHeight="true" x14ac:dyDescent="0.2">
      <c r="A159" s="1133"/>
      <c r="B159" s="428" t="s">
        <v>317</v>
      </c>
      <c r="C159" s="169">
        <v>0.33403111603104313</v>
      </c>
      <c r="D159" s="168">
        <v>8.0741225184962767E-2</v>
      </c>
      <c r="E159" s="168">
        <v>6.4666807470699595E-3</v>
      </c>
      <c r="F159" s="168">
        <v>1.4605468620078362E-2</v>
      </c>
      <c r="G159" s="167">
        <v>0</v>
      </c>
      <c r="H159" s="166">
        <v>0.20532375273068657</v>
      </c>
      <c r="I159" s="168">
        <v>2.3380838571862201E-2</v>
      </c>
      <c r="J159" s="168">
        <v>3.1495787816372384E-2</v>
      </c>
      <c r="K159" s="168">
        <v>0</v>
      </c>
      <c r="L159" s="165">
        <v>0</v>
      </c>
      <c r="M159" s="169">
        <v>0.44665905023626828</v>
      </c>
      <c r="N159" s="168">
        <v>7.200995942650365E-2</v>
      </c>
      <c r="O159" s="168">
        <v>6.9097276322941409E-2</v>
      </c>
      <c r="P159" s="168">
        <v>0</v>
      </c>
      <c r="Q159" s="167">
        <v>0</v>
      </c>
      <c r="R159" s="166">
        <v>0</v>
      </c>
      <c r="S159" s="168">
        <v>0</v>
      </c>
      <c r="T159" s="168">
        <v>0.51793657841181751</v>
      </c>
      <c r="U159" s="168">
        <v>0</v>
      </c>
      <c r="V159" s="165">
        <v>8.2935655307493084E-3</v>
      </c>
      <c r="W159" s="487"/>
      <c r="X159" s="487"/>
      <c r="Y159" s="487"/>
      <c r="Z159" s="487"/>
      <c r="AA159" s="487"/>
      <c r="AB159" s="487"/>
      <c r="AC159" s="487"/>
      <c r="AD159" s="487"/>
      <c r="AE159" s="487"/>
      <c r="AF159" s="487"/>
      <c r="AG159" s="487"/>
      <c r="AH159" s="487"/>
      <c r="AI159" s="487"/>
      <c r="AJ159" s="487"/>
      <c r="AK159" s="487"/>
      <c r="AL159" s="487"/>
      <c r="AM159" s="487"/>
      <c r="AN159" s="487"/>
      <c r="AO159" s="487"/>
      <c r="AP159" s="487"/>
      <c r="AQ159" s="487"/>
      <c r="AR159" s="487"/>
      <c r="AS159" s="487"/>
      <c r="AT159" s="487"/>
      <c r="AU159" s="487"/>
      <c r="AV159" s="487"/>
      <c r="AW159" s="487"/>
      <c r="AX159" s="487"/>
      <c r="AY159" s="487"/>
      <c r="AZ159" s="940"/>
      <c r="BA159" s="1124"/>
      <c r="BB159" s="643" t="s">
        <v>317</v>
      </c>
      <c r="BC159" s="497">
        <v>61.521693672474946</v>
      </c>
      <c r="BD159" s="484">
        <v>14.865250062140083</v>
      </c>
      <c r="BE159" s="484">
        <v>1.1905533619425757</v>
      </c>
      <c r="BF159" s="484">
        <v>2.6907399788581632</v>
      </c>
      <c r="BG159" s="501">
        <v>0</v>
      </c>
      <c r="BH159" s="497">
        <v>17.548939466769749</v>
      </c>
      <c r="BI159" s="484">
        <v>1.9963247998385045</v>
      </c>
      <c r="BJ159" s="484">
        <v>2.6907399788581632</v>
      </c>
      <c r="BK159" s="484">
        <v>0</v>
      </c>
      <c r="BL159" s="501">
        <v>0</v>
      </c>
      <c r="BM159" s="497">
        <v>44.10938906812936</v>
      </c>
      <c r="BN159" s="484">
        <v>7.1082276089404228</v>
      </c>
      <c r="BO159" s="484">
        <v>6.8146161528795623</v>
      </c>
      <c r="BP159" s="484">
        <v>0</v>
      </c>
      <c r="BQ159" s="501">
        <v>0</v>
      </c>
      <c r="BR159" s="497">
        <v>0</v>
      </c>
      <c r="BS159" s="484">
        <v>0</v>
      </c>
      <c r="BT159" s="484">
        <v>79.250345129434862</v>
      </c>
      <c r="BU159" s="484">
        <v>0</v>
      </c>
      <c r="BV159" s="485">
        <v>1.0178919459809201</v>
      </c>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row>
    <row r="160" s="362" customFormat="true" ht="15" customHeight="true" x14ac:dyDescent="0.2">
      <c r="A160" s="1133"/>
      <c r="B160" s="428" t="s">
        <v>384</v>
      </c>
      <c r="C160" s="169">
        <v>8.7784486205352355E-2</v>
      </c>
      <c r="D160" s="168">
        <v>0</v>
      </c>
      <c r="E160" s="168">
        <v>0</v>
      </c>
      <c r="F160" s="168">
        <v>8.2385783278120207E-4</v>
      </c>
      <c r="G160" s="167">
        <v>0</v>
      </c>
      <c r="H160" s="166">
        <v>4.343594423265356E-2</v>
      </c>
      <c r="I160" s="168">
        <v>0</v>
      </c>
      <c r="J160" s="168">
        <v>1.7765983527883494E-3</v>
      </c>
      <c r="K160" s="168">
        <v>0</v>
      </c>
      <c r="L160" s="165">
        <v>0</v>
      </c>
      <c r="M160" s="169">
        <v>0.12612801981884969</v>
      </c>
      <c r="N160" s="168">
        <v>0</v>
      </c>
      <c r="O160" s="168">
        <v>0</v>
      </c>
      <c r="P160" s="168">
        <v>0</v>
      </c>
      <c r="Q160" s="167">
        <v>0</v>
      </c>
      <c r="R160" s="166">
        <v>0</v>
      </c>
      <c r="S160" s="168">
        <v>0</v>
      </c>
      <c r="T160" s="168">
        <v>0.10665776236460298</v>
      </c>
      <c r="U160" s="168">
        <v>0</v>
      </c>
      <c r="V160" s="165">
        <v>0</v>
      </c>
      <c r="W160" s="487"/>
      <c r="X160" s="487"/>
      <c r="Y160" s="487"/>
      <c r="Z160" s="487"/>
      <c r="AA160" s="487"/>
      <c r="AB160" s="487"/>
      <c r="AC160" s="487"/>
      <c r="AD160" s="487"/>
      <c r="AE160" s="487"/>
      <c r="AF160" s="487"/>
      <c r="AG160" s="487"/>
      <c r="AH160" s="487"/>
      <c r="AI160" s="487"/>
      <c r="AJ160" s="487"/>
      <c r="AK160" s="487"/>
      <c r="AL160" s="487"/>
      <c r="AM160" s="487"/>
      <c r="AN160" s="487"/>
      <c r="AO160" s="487"/>
      <c r="AP160" s="487"/>
      <c r="AQ160" s="487"/>
      <c r="AR160" s="487"/>
      <c r="AS160" s="487"/>
      <c r="AT160" s="487"/>
      <c r="AU160" s="487"/>
      <c r="AV160" s="487"/>
      <c r="AW160" s="487"/>
      <c r="AX160" s="487"/>
      <c r="AY160" s="487"/>
      <c r="AZ160" s="940"/>
      <c r="BA160" s="1124"/>
      <c r="BB160" s="643" t="s">
        <v>384</v>
      </c>
      <c r="BC160" s="497">
        <v>16.168105336089052</v>
      </c>
      <c r="BD160" s="484">
        <v>0</v>
      </c>
      <c r="BE160" s="484">
        <v>0</v>
      </c>
      <c r="BF160" s="484">
        <v>0.15177788985917046</v>
      </c>
      <c r="BG160" s="501">
        <v>0</v>
      </c>
      <c r="BH160" s="497">
        <v>3.7124528744642493</v>
      </c>
      <c r="BI160" s="484">
        <v>0</v>
      </c>
      <c r="BJ160" s="484">
        <v>0.15177788985917046</v>
      </c>
      <c r="BK160" s="484">
        <v>0</v>
      </c>
      <c r="BL160" s="501">
        <v>0</v>
      </c>
      <c r="BM160" s="497">
        <v>12.455652461624803</v>
      </c>
      <c r="BN160" s="484">
        <v>0</v>
      </c>
      <c r="BO160" s="484">
        <v>0</v>
      </c>
      <c r="BP160" s="484">
        <v>0</v>
      </c>
      <c r="BQ160" s="501">
        <v>0</v>
      </c>
      <c r="BR160" s="497">
        <v>0</v>
      </c>
      <c r="BS160" s="484">
        <v>0</v>
      </c>
      <c r="BT160" s="484">
        <v>16.319883225948221</v>
      </c>
      <c r="BU160" s="484">
        <v>0</v>
      </c>
      <c r="BV160" s="485">
        <v>0</v>
      </c>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row>
    <row r="161" s="362" customFormat="true" ht="15" customHeight="true" x14ac:dyDescent="0.2">
      <c r="A161" s="1133"/>
      <c r="B161" s="428" t="s">
        <v>385</v>
      </c>
      <c r="C161" s="169">
        <v>0</v>
      </c>
      <c r="D161" s="168">
        <v>2.5838798467248082E-3</v>
      </c>
      <c r="E161" s="168">
        <v>0</v>
      </c>
      <c r="F161" s="168">
        <v>0</v>
      </c>
      <c r="G161" s="167">
        <v>0</v>
      </c>
      <c r="H161" s="166">
        <v>0</v>
      </c>
      <c r="I161" s="168">
        <v>0</v>
      </c>
      <c r="J161" s="168">
        <v>0</v>
      </c>
      <c r="K161" s="168">
        <v>0</v>
      </c>
      <c r="L161" s="165">
        <v>0</v>
      </c>
      <c r="M161" s="169">
        <v>0</v>
      </c>
      <c r="N161" s="168">
        <v>4.8192609102141945E-3</v>
      </c>
      <c r="O161" s="168">
        <v>0</v>
      </c>
      <c r="P161" s="168">
        <v>0</v>
      </c>
      <c r="Q161" s="167">
        <v>0</v>
      </c>
      <c r="R161" s="166">
        <v>0</v>
      </c>
      <c r="S161" s="168">
        <v>0</v>
      </c>
      <c r="T161" s="168">
        <v>0</v>
      </c>
      <c r="U161" s="168">
        <v>0</v>
      </c>
      <c r="V161" s="165">
        <v>3.8760449171276741E-3</v>
      </c>
      <c r="W161" s="487"/>
      <c r="X161" s="487"/>
      <c r="Y161" s="487"/>
      <c r="Z161" s="487"/>
      <c r="AA161" s="487"/>
      <c r="AB161" s="487"/>
      <c r="AC161" s="487"/>
      <c r="AD161" s="487"/>
      <c r="AE161" s="487"/>
      <c r="AF161" s="487"/>
      <c r="AG161" s="487"/>
      <c r="AH161" s="487"/>
      <c r="AI161" s="487"/>
      <c r="AJ161" s="487"/>
      <c r="AK161" s="487"/>
      <c r="AL161" s="487"/>
      <c r="AM161" s="487"/>
      <c r="AN161" s="487"/>
      <c r="AO161" s="487"/>
      <c r="AP161" s="487"/>
      <c r="AQ161" s="487"/>
      <c r="AR161" s="487"/>
      <c r="AS161" s="487"/>
      <c r="AT161" s="487"/>
      <c r="AU161" s="487"/>
      <c r="AV161" s="487"/>
      <c r="AW161" s="487"/>
      <c r="AX161" s="487"/>
      <c r="AY161" s="487"/>
      <c r="AZ161" s="940"/>
      <c r="BA161" s="1124"/>
      <c r="BB161" s="643" t="s">
        <v>385</v>
      </c>
      <c r="BC161" s="497">
        <v>0</v>
      </c>
      <c r="BD161" s="484">
        <v>0.47571757753363814</v>
      </c>
      <c r="BE161" s="484">
        <v>0</v>
      </c>
      <c r="BF161" s="484">
        <v>0</v>
      </c>
      <c r="BG161" s="501">
        <v>0</v>
      </c>
      <c r="BH161" s="497">
        <v>0</v>
      </c>
      <c r="BI161" s="484">
        <v>0</v>
      </c>
      <c r="BJ161" s="484">
        <v>0</v>
      </c>
      <c r="BK161" s="484">
        <v>0</v>
      </c>
      <c r="BL161" s="501">
        <v>0</v>
      </c>
      <c r="BM161" s="497">
        <v>0</v>
      </c>
      <c r="BN161" s="484">
        <v>0.47571757753363814</v>
      </c>
      <c r="BO161" s="484">
        <v>0</v>
      </c>
      <c r="BP161" s="484">
        <v>0</v>
      </c>
      <c r="BQ161" s="501">
        <v>0</v>
      </c>
      <c r="BR161" s="497">
        <v>0</v>
      </c>
      <c r="BS161" s="484">
        <v>0</v>
      </c>
      <c r="BT161" s="484">
        <v>0</v>
      </c>
      <c r="BU161" s="484">
        <v>0</v>
      </c>
      <c r="BV161" s="485">
        <v>0.47571757753363814</v>
      </c>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row>
    <row r="162" s="362" customFormat="true" ht="15" customHeight="true" x14ac:dyDescent="0.2">
      <c r="A162" s="1133"/>
      <c r="B162" s="428" t="s">
        <v>386</v>
      </c>
      <c r="C162" s="169">
        <v>2.4912252759774806E-3</v>
      </c>
      <c r="D162" s="168">
        <v>0</v>
      </c>
      <c r="E162" s="168">
        <v>0</v>
      </c>
      <c r="F162" s="168">
        <v>0</v>
      </c>
      <c r="G162" s="167">
        <v>0</v>
      </c>
      <c r="H162" s="166">
        <v>0</v>
      </c>
      <c r="I162" s="168">
        <v>0</v>
      </c>
      <c r="J162" s="168">
        <v>0</v>
      </c>
      <c r="K162" s="168">
        <v>0</v>
      </c>
      <c r="L162" s="165">
        <v>0</v>
      </c>
      <c r="M162" s="169">
        <v>4.6462166352164826E-3</v>
      </c>
      <c r="N162" s="168">
        <v>0</v>
      </c>
      <c r="O162" s="168">
        <v>0</v>
      </c>
      <c r="P162" s="168">
        <v>0</v>
      </c>
      <c r="Q162" s="167">
        <v>0</v>
      </c>
      <c r="R162" s="166">
        <v>0</v>
      </c>
      <c r="S162" s="168">
        <v>0</v>
      </c>
      <c r="T162" s="168">
        <v>0</v>
      </c>
      <c r="U162" s="168">
        <v>0</v>
      </c>
      <c r="V162" s="165">
        <v>3.7384705384031934E-3</v>
      </c>
      <c r="W162" s="487"/>
      <c r="X162" s="487"/>
      <c r="Y162" s="487"/>
      <c r="Z162" s="487"/>
      <c r="AA162" s="487"/>
      <c r="AB162" s="487"/>
      <c r="AC162" s="487"/>
      <c r="AD162" s="487"/>
      <c r="AE162" s="487"/>
      <c r="AF162" s="487"/>
      <c r="AG162" s="487"/>
      <c r="AH162" s="487"/>
      <c r="AI162" s="487"/>
      <c r="AJ162" s="487"/>
      <c r="AK162" s="487"/>
      <c r="AL162" s="487"/>
      <c r="AM162" s="487"/>
      <c r="AN162" s="487"/>
      <c r="AO162" s="487"/>
      <c r="AP162" s="487"/>
      <c r="AQ162" s="487"/>
      <c r="AR162" s="487"/>
      <c r="AS162" s="487"/>
      <c r="AT162" s="487"/>
      <c r="AU162" s="487"/>
      <c r="AV162" s="487"/>
      <c r="AW162" s="487"/>
      <c r="AX162" s="487"/>
      <c r="AY162" s="487"/>
      <c r="AZ162" s="940"/>
      <c r="BA162" s="1124"/>
      <c r="BB162" s="643" t="s">
        <v>386</v>
      </c>
      <c r="BC162" s="497">
        <v>0.45883269833930618</v>
      </c>
      <c r="BD162" s="484">
        <v>0</v>
      </c>
      <c r="BE162" s="484">
        <v>0</v>
      </c>
      <c r="BF162" s="484">
        <v>0</v>
      </c>
      <c r="BG162" s="501">
        <v>0</v>
      </c>
      <c r="BH162" s="497">
        <v>0</v>
      </c>
      <c r="BI162" s="484">
        <v>0</v>
      </c>
      <c r="BJ162" s="484">
        <v>0</v>
      </c>
      <c r="BK162" s="484">
        <v>0</v>
      </c>
      <c r="BL162" s="501">
        <v>0</v>
      </c>
      <c r="BM162" s="497">
        <v>0.45883269833930618</v>
      </c>
      <c r="BN162" s="484">
        <v>0</v>
      </c>
      <c r="BO162" s="484">
        <v>0</v>
      </c>
      <c r="BP162" s="484">
        <v>0</v>
      </c>
      <c r="BQ162" s="501">
        <v>0</v>
      </c>
      <c r="BR162" s="497">
        <v>0</v>
      </c>
      <c r="BS162" s="484">
        <v>0</v>
      </c>
      <c r="BT162" s="484">
        <v>0</v>
      </c>
      <c r="BU162" s="484">
        <v>0</v>
      </c>
      <c r="BV162" s="485">
        <v>0.45883269833930618</v>
      </c>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row>
    <row r="163" s="362" customFormat="true" ht="15" customHeight="true" x14ac:dyDescent="0.2">
      <c r="A163" s="1133"/>
      <c r="B163" s="428" t="s">
        <v>387</v>
      </c>
      <c r="C163" s="169">
        <v>0.88119324788938203</v>
      </c>
      <c r="D163" s="168">
        <v>0.2333669619407053</v>
      </c>
      <c r="E163" s="168">
        <v>3.434001625763189E-3</v>
      </c>
      <c r="F163" s="168">
        <v>2.826941976926148E-3</v>
      </c>
      <c r="G163" s="167">
        <v>0</v>
      </c>
      <c r="H163" s="166">
        <v>0.3548337578232939</v>
      </c>
      <c r="I163" s="168">
        <v>1.6071732907588499E-2</v>
      </c>
      <c r="J163" s="168">
        <v>0</v>
      </c>
      <c r="K163" s="168">
        <v>0</v>
      </c>
      <c r="L163" s="165">
        <v>0</v>
      </c>
      <c r="M163" s="169">
        <v>1.2938598012556566</v>
      </c>
      <c r="N163" s="168">
        <v>0.20231448681471684</v>
      </c>
      <c r="O163" s="168">
        <v>0.26819833920581687</v>
      </c>
      <c r="P163" s="168">
        <v>0</v>
      </c>
      <c r="Q163" s="167">
        <v>5.2747533653182202E-3</v>
      </c>
      <c r="R163" s="166">
        <v>0</v>
      </c>
      <c r="S163" s="168">
        <v>0.28962558288311424</v>
      </c>
      <c r="T163" s="168">
        <v>0.15116086988385616</v>
      </c>
      <c r="U163" s="168">
        <v>0.20114437630324272</v>
      </c>
      <c r="V163" s="165">
        <v>0.44149489007394865</v>
      </c>
      <c r="W163" s="487"/>
      <c r="X163" s="487"/>
      <c r="Y163" s="487"/>
      <c r="Z163" s="487"/>
      <c r="AA163" s="487"/>
      <c r="AB163" s="487"/>
      <c r="AC163" s="487"/>
      <c r="AD163" s="487"/>
      <c r="AE163" s="487"/>
      <c r="AF163" s="487"/>
      <c r="AG163" s="487"/>
      <c r="AH163" s="487"/>
      <c r="AI163" s="487"/>
      <c r="AJ163" s="487"/>
      <c r="AK163" s="487"/>
      <c r="AL163" s="487"/>
      <c r="AM163" s="487"/>
      <c r="AN163" s="487"/>
      <c r="AO163" s="487"/>
      <c r="AP163" s="487"/>
      <c r="AQ163" s="487"/>
      <c r="AR163" s="487"/>
      <c r="AS163" s="487"/>
      <c r="AT163" s="487"/>
      <c r="AU163" s="487"/>
      <c r="AV163" s="487"/>
      <c r="AW163" s="487"/>
      <c r="AX163" s="487"/>
      <c r="AY163" s="487"/>
      <c r="AZ163" s="940"/>
      <c r="BA163" s="1124"/>
      <c r="BB163" s="643" t="s">
        <v>387</v>
      </c>
      <c r="BC163" s="497">
        <v>162.29775748755574</v>
      </c>
      <c r="BD163" s="484">
        <v>42.96514249744861</v>
      </c>
      <c r="BE163" s="484">
        <v>0.63221957915907079</v>
      </c>
      <c r="BF163" s="484">
        <v>0.52080258381923161</v>
      </c>
      <c r="BG163" s="501">
        <v>0</v>
      </c>
      <c r="BH163" s="497">
        <v>30.327500125984084</v>
      </c>
      <c r="BI163" s="484">
        <v>1.3722518497865881</v>
      </c>
      <c r="BJ163" s="484">
        <v>0</v>
      </c>
      <c r="BK163" s="484">
        <v>0</v>
      </c>
      <c r="BL163" s="501">
        <v>0</v>
      </c>
      <c r="BM163" s="497">
        <v>127.77389228542299</v>
      </c>
      <c r="BN163" s="484">
        <v>19.970812819756762</v>
      </c>
      <c r="BO163" s="484">
        <v>26.450662483213048</v>
      </c>
      <c r="BP163" s="484">
        <v>0</v>
      </c>
      <c r="BQ163" s="501">
        <v>0.52080258381923161</v>
      </c>
      <c r="BR163" s="497">
        <v>0</v>
      </c>
      <c r="BS163" s="484">
        <v>80.338723074144838</v>
      </c>
      <c r="BT163" s="484">
        <v>23.129378398210207</v>
      </c>
      <c r="BU163" s="484">
        <v>48.761947165395384</v>
      </c>
      <c r="BV163" s="485">
        <v>54.185873510232234</v>
      </c>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row>
    <row r="164" s="362" customFormat="true" ht="15" customHeight="true" x14ac:dyDescent="0.2">
      <c r="A164" s="1134"/>
      <c r="B164" s="429" t="s">
        <v>201</v>
      </c>
      <c r="C164" s="169">
        <v>0</v>
      </c>
      <c r="D164" s="168">
        <v>0</v>
      </c>
      <c r="E164" s="168">
        <v>3.0935861777008958E-3</v>
      </c>
      <c r="F164" s="168">
        <v>0</v>
      </c>
      <c r="G164" s="167">
        <v>0</v>
      </c>
      <c r="H164" s="166">
        <v>0</v>
      </c>
      <c r="I164" s="168">
        <v>0</v>
      </c>
      <c r="J164" s="168">
        <v>0</v>
      </c>
      <c r="K164" s="168">
        <v>0</v>
      </c>
      <c r="L164" s="165">
        <v>0</v>
      </c>
      <c r="M164" s="169">
        <v>0</v>
      </c>
      <c r="N164" s="168">
        <v>0</v>
      </c>
      <c r="O164" s="168">
        <v>5.7749628379877927E-3</v>
      </c>
      <c r="P164" s="168">
        <v>0</v>
      </c>
      <c r="Q164" s="167">
        <v>0</v>
      </c>
      <c r="R164" s="166">
        <v>0</v>
      </c>
      <c r="S164" s="168">
        <v>2.0532491878178247E-3</v>
      </c>
      <c r="T164" s="168">
        <v>0</v>
      </c>
      <c r="U164" s="168">
        <v>0</v>
      </c>
      <c r="V164" s="165">
        <v>0</v>
      </c>
      <c r="W164" s="487"/>
      <c r="X164" s="487"/>
      <c r="Y164" s="487"/>
      <c r="Z164" s="487"/>
      <c r="AA164" s="487"/>
      <c r="AB164" s="487"/>
      <c r="AC164" s="487"/>
      <c r="AD164" s="487"/>
      <c r="AE164" s="487"/>
      <c r="AF164" s="487"/>
      <c r="AG164" s="487"/>
      <c r="AH164" s="487"/>
      <c r="AI164" s="487"/>
      <c r="AJ164" s="487"/>
      <c r="AK164" s="487"/>
      <c r="AL164" s="487"/>
      <c r="AM164" s="487"/>
      <c r="AN164" s="487"/>
      <c r="AO164" s="487"/>
      <c r="AP164" s="487"/>
      <c r="AQ164" s="487"/>
      <c r="AR164" s="487"/>
      <c r="AS164" s="487"/>
      <c r="AT164" s="487"/>
      <c r="AU164" s="487"/>
      <c r="AV164" s="487"/>
      <c r="AW164" s="487"/>
      <c r="AX164" s="487"/>
      <c r="AY164" s="487"/>
      <c r="AZ164" s="940"/>
      <c r="BA164" s="1124"/>
      <c r="BB164" s="643" t="s">
        <v>201</v>
      </c>
      <c r="BC164" s="497">
        <v>0</v>
      </c>
      <c r="BD164" s="484">
        <v>0</v>
      </c>
      <c r="BE164" s="484">
        <v>0.56954712446407385</v>
      </c>
      <c r="BF164" s="484">
        <v>0</v>
      </c>
      <c r="BG164" s="501">
        <v>0</v>
      </c>
      <c r="BH164" s="497">
        <v>0</v>
      </c>
      <c r="BI164" s="484">
        <v>0</v>
      </c>
      <c r="BJ164" s="484">
        <v>0</v>
      </c>
      <c r="BK164" s="484">
        <v>0</v>
      </c>
      <c r="BL164" s="501">
        <v>0</v>
      </c>
      <c r="BM164" s="497">
        <v>0</v>
      </c>
      <c r="BN164" s="484">
        <v>0</v>
      </c>
      <c r="BO164" s="484">
        <v>0.56954712446407385</v>
      </c>
      <c r="BP164" s="484">
        <v>0</v>
      </c>
      <c r="BQ164" s="501">
        <v>0</v>
      </c>
      <c r="BR164" s="497">
        <v>0</v>
      </c>
      <c r="BS164" s="484">
        <v>0.56954712446407385</v>
      </c>
      <c r="BT164" s="484">
        <v>0</v>
      </c>
      <c r="BU164" s="484">
        <v>0</v>
      </c>
      <c r="BV164" s="485">
        <v>0</v>
      </c>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row>
    <row r="165" s="422" customFormat="true" ht="15" customHeight="true" x14ac:dyDescent="0.2">
      <c r="A165" s="73"/>
      <c r="B165" s="62"/>
      <c r="C165" s="144"/>
      <c r="D165" s="146"/>
      <c r="E165" s="146"/>
      <c r="F165" s="146"/>
      <c r="G165" s="145"/>
      <c r="H165" s="143"/>
      <c r="I165" s="146"/>
      <c r="J165" s="146"/>
      <c r="K165" s="146"/>
      <c r="L165" s="142"/>
      <c r="M165" s="144"/>
      <c r="N165" s="146"/>
      <c r="O165" s="146"/>
      <c r="P165" s="146"/>
      <c r="Q165" s="145"/>
      <c r="R165" s="143"/>
      <c r="S165" s="146"/>
      <c r="T165" s="146"/>
      <c r="U165" s="146"/>
      <c r="V165" s="142"/>
      <c r="W165" s="885"/>
      <c r="X165" s="885"/>
      <c r="Y165" s="885"/>
      <c r="Z165" s="885"/>
      <c r="AA165" s="885"/>
      <c r="AB165" s="885"/>
      <c r="AC165" s="885"/>
      <c r="AD165" s="885"/>
      <c r="AE165" s="885"/>
      <c r="AF165" s="885"/>
      <c r="AG165" s="885"/>
      <c r="AH165" s="885"/>
      <c r="AI165" s="885"/>
      <c r="AJ165" s="885"/>
      <c r="AK165" s="885"/>
      <c r="AL165" s="885"/>
      <c r="AM165" s="885"/>
      <c r="AN165" s="885"/>
      <c r="AO165" s="885"/>
      <c r="AP165" s="885"/>
      <c r="AQ165" s="885"/>
      <c r="AR165" s="885"/>
      <c r="AS165" s="885"/>
      <c r="AT165" s="885"/>
      <c r="AU165" s="885"/>
      <c r="AV165" s="885"/>
      <c r="AW165" s="885"/>
      <c r="AX165" s="885"/>
      <c r="AY165" s="885"/>
      <c r="AZ165" s="395"/>
      <c r="BA165" s="1127"/>
      <c r="BB165" s="643" t="s">
        <v>186</v>
      </c>
      <c r="BC165" s="497">
        <v>18417.952915128251</v>
      </c>
      <c r="BD165" s="484">
        <v>18410.979060680125</v>
      </c>
      <c r="BE165" s="484">
        <v>18410.578912249737</v>
      </c>
      <c r="BF165" s="484">
        <v>18422.825373498537</v>
      </c>
      <c r="BG165" s="501">
        <v>18410.557499050363</v>
      </c>
      <c r="BH165" s="497">
        <v>8546.9602193506871</v>
      </c>
      <c r="BI165" s="484">
        <v>8538.2942690558266</v>
      </c>
      <c r="BJ165" s="484">
        <v>8543.1740731357149</v>
      </c>
      <c r="BK165" s="484">
        <v>8549.4954097704485</v>
      </c>
      <c r="BL165" s="501">
        <v>8534.7696409399523</v>
      </c>
      <c r="BM165" s="497">
        <v>9875.4047510728615</v>
      </c>
      <c r="BN165" s="484">
        <v>9871.1729121238768</v>
      </c>
      <c r="BO165" s="484">
        <v>9862.3513335459793</v>
      </c>
      <c r="BP165" s="484">
        <v>9877.7747480920279</v>
      </c>
      <c r="BQ165" s="501">
        <v>9873.4964035197518</v>
      </c>
      <c r="BR165" s="497">
        <v>12517.369244788761</v>
      </c>
      <c r="BS165" s="484">
        <v>27738.821368748893</v>
      </c>
      <c r="BT165" s="484">
        <v>15301.167832641853</v>
      </c>
      <c r="BU165" s="484">
        <v>24242.262230529621</v>
      </c>
      <c r="BV165" s="485">
        <v>12273.273083898279</v>
      </c>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row>
    <row r="166" s="422" customFormat="true" ht="15" customHeight="true" x14ac:dyDescent="0.2">
      <c r="A166" s="74"/>
      <c r="B166" s="69"/>
      <c r="C166" s="144"/>
      <c r="D166" s="146"/>
      <c r="E166" s="146"/>
      <c r="F166" s="146"/>
      <c r="G166" s="145"/>
      <c r="H166" s="143"/>
      <c r="I166" s="146"/>
      <c r="J166" s="146"/>
      <c r="K166" s="146"/>
      <c r="L166" s="142"/>
      <c r="M166" s="144"/>
      <c r="N166" s="146"/>
      <c r="O166" s="146"/>
      <c r="P166" s="146"/>
      <c r="Q166" s="145"/>
      <c r="R166" s="143"/>
      <c r="S166" s="146"/>
      <c r="T166" s="146"/>
      <c r="U166" s="146"/>
      <c r="V166" s="142"/>
      <c r="W166" s="885"/>
      <c r="X166" s="885"/>
      <c r="Y166" s="885"/>
      <c r="Z166" s="885"/>
      <c r="AA166" s="885"/>
      <c r="AB166" s="885"/>
      <c r="AC166" s="885"/>
      <c r="AD166" s="885"/>
      <c r="AE166" s="885"/>
      <c r="AF166" s="885"/>
      <c r="AG166" s="885"/>
      <c r="AH166" s="885"/>
      <c r="AI166" s="885"/>
      <c r="AJ166" s="885"/>
      <c r="AK166" s="885"/>
      <c r="AL166" s="885"/>
      <c r="AM166" s="885"/>
      <c r="AN166" s="885"/>
      <c r="AO166" s="885"/>
      <c r="AP166" s="885"/>
      <c r="AQ166" s="885"/>
      <c r="AR166" s="885"/>
      <c r="AS166" s="885"/>
      <c r="AT166" s="885"/>
      <c r="AU166" s="885"/>
      <c r="AV166" s="885"/>
      <c r="AW166" s="885"/>
      <c r="AX166" s="885"/>
      <c r="AY166" s="885"/>
      <c r="AZ166" s="395"/>
      <c r="BA166" s="942"/>
      <c r="BB166" s="643"/>
      <c r="BC166" s="497"/>
      <c r="BD166" s="484"/>
      <c r="BE166" s="484"/>
      <c r="BF166" s="484"/>
      <c r="BG166" s="501"/>
      <c r="BH166" s="497"/>
      <c r="BI166" s="484"/>
      <c r="BJ166" s="484"/>
      <c r="BK166" s="484"/>
      <c r="BL166" s="501"/>
      <c r="BM166" s="497"/>
      <c r="BN166" s="484"/>
      <c r="BO166" s="484"/>
      <c r="BP166" s="484"/>
      <c r="BQ166" s="501"/>
      <c r="BR166" s="497"/>
      <c r="BS166" s="484"/>
      <c r="BT166" s="484"/>
      <c r="BU166" s="484"/>
      <c r="BV166" s="485"/>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row>
    <row r="167" s="422" customFormat="true" ht="15" customHeight="true" x14ac:dyDescent="0.2">
      <c r="A167" s="74"/>
      <c r="B167" s="69"/>
      <c r="C167" s="144"/>
      <c r="D167" s="146"/>
      <c r="E167" s="146"/>
      <c r="F167" s="146"/>
      <c r="G167" s="145"/>
      <c r="H167" s="143"/>
      <c r="I167" s="146"/>
      <c r="J167" s="146"/>
      <c r="K167" s="146"/>
      <c r="L167" s="142"/>
      <c r="M167" s="144"/>
      <c r="N167" s="146"/>
      <c r="O167" s="146"/>
      <c r="P167" s="146"/>
      <c r="Q167" s="145"/>
      <c r="R167" s="143"/>
      <c r="S167" s="146"/>
      <c r="T167" s="146"/>
      <c r="U167" s="146"/>
      <c r="V167" s="142"/>
      <c r="W167" s="885"/>
      <c r="X167" s="885"/>
      <c r="Y167" s="885"/>
      <c r="Z167" s="885"/>
      <c r="AA167" s="885"/>
      <c r="AB167" s="885"/>
      <c r="AC167" s="885"/>
      <c r="AD167" s="885"/>
      <c r="AE167" s="885"/>
      <c r="AF167" s="885"/>
      <c r="AG167" s="885"/>
      <c r="AH167" s="885"/>
      <c r="AI167" s="885"/>
      <c r="AJ167" s="885"/>
      <c r="AK167" s="885"/>
      <c r="AL167" s="885"/>
      <c r="AM167" s="885"/>
      <c r="AN167" s="885"/>
      <c r="AO167" s="885"/>
      <c r="AP167" s="885"/>
      <c r="AQ167" s="885"/>
      <c r="AR167" s="885"/>
      <c r="AS167" s="885"/>
      <c r="AT167" s="885"/>
      <c r="AU167" s="885"/>
      <c r="AV167" s="885"/>
      <c r="AW167" s="885"/>
      <c r="AX167" s="885"/>
      <c r="AY167" s="885"/>
      <c r="AZ167" s="395"/>
      <c r="BA167" s="942"/>
      <c r="BB167" s="643"/>
      <c r="BC167" s="497"/>
      <c r="BD167" s="484"/>
      <c r="BE167" s="484"/>
      <c r="BF167" s="484"/>
      <c r="BG167" s="501"/>
      <c r="BH167" s="497"/>
      <c r="BI167" s="484"/>
      <c r="BJ167" s="484"/>
      <c r="BK167" s="484"/>
      <c r="BL167" s="501"/>
      <c r="BM167" s="497"/>
      <c r="BN167" s="484"/>
      <c r="BO167" s="484"/>
      <c r="BP167" s="484"/>
      <c r="BQ167" s="501"/>
      <c r="BR167" s="497"/>
      <c r="BS167" s="484"/>
      <c r="BT167" s="484"/>
      <c r="BU167" s="484"/>
      <c r="BV167" s="485"/>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row>
    <row r="168" s="422" customFormat="true" ht="15" customHeight="true" x14ac:dyDescent="0.2">
      <c r="A168" s="74"/>
      <c r="B168" s="69"/>
      <c r="C168" s="144"/>
      <c r="D168" s="146"/>
      <c r="E168" s="146"/>
      <c r="F168" s="146"/>
      <c r="G168" s="145"/>
      <c r="H168" s="143"/>
      <c r="I168" s="146"/>
      <c r="J168" s="146"/>
      <c r="K168" s="146"/>
      <c r="L168" s="142"/>
      <c r="M168" s="144"/>
      <c r="N168" s="146"/>
      <c r="O168" s="146"/>
      <c r="P168" s="146"/>
      <c r="Q168" s="145"/>
      <c r="R168" s="143"/>
      <c r="S168" s="146"/>
      <c r="T168" s="146"/>
      <c r="U168" s="146"/>
      <c r="V168" s="142"/>
      <c r="W168" s="885"/>
      <c r="X168" s="885"/>
      <c r="Y168" s="885"/>
      <c r="Z168" s="885"/>
      <c r="AA168" s="885"/>
      <c r="AB168" s="885"/>
      <c r="AC168" s="885"/>
      <c r="AD168" s="885"/>
      <c r="AE168" s="885"/>
      <c r="AF168" s="885"/>
      <c r="AG168" s="885"/>
      <c r="AH168" s="885"/>
      <c r="AI168" s="885"/>
      <c r="AJ168" s="885"/>
      <c r="AK168" s="885"/>
      <c r="AL168" s="885"/>
      <c r="AM168" s="885"/>
      <c r="AN168" s="885"/>
      <c r="AO168" s="885"/>
      <c r="AP168" s="885"/>
      <c r="AQ168" s="885"/>
      <c r="AR168" s="885"/>
      <c r="AS168" s="885"/>
      <c r="AT168" s="885"/>
      <c r="AU168" s="885"/>
      <c r="AV168" s="885"/>
      <c r="AW168" s="885"/>
      <c r="AX168" s="885"/>
      <c r="AY168" s="885"/>
      <c r="AZ168" s="395"/>
      <c r="BA168" s="942"/>
      <c r="BB168" s="643"/>
      <c r="BC168" s="497"/>
      <c r="BD168" s="484"/>
      <c r="BE168" s="484"/>
      <c r="BF168" s="484"/>
      <c r="BG168" s="501"/>
      <c r="BH168" s="497"/>
      <c r="BI168" s="484"/>
      <c r="BJ168" s="484"/>
      <c r="BK168" s="484"/>
      <c r="BL168" s="501"/>
      <c r="BM168" s="497"/>
      <c r="BN168" s="484"/>
      <c r="BO168" s="484"/>
      <c r="BP168" s="484"/>
      <c r="BQ168" s="501"/>
      <c r="BR168" s="497"/>
      <c r="BS168" s="484"/>
      <c r="BT168" s="484"/>
      <c r="BU168" s="484"/>
      <c r="BV168" s="485"/>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row>
    <row r="169" s="422" customFormat="true" ht="15" customHeight="true" x14ac:dyDescent="0.2">
      <c r="A169" s="74"/>
      <c r="B169" s="69"/>
      <c r="C169" s="144"/>
      <c r="D169" s="146"/>
      <c r="E169" s="146"/>
      <c r="F169" s="146"/>
      <c r="G169" s="145"/>
      <c r="H169" s="143"/>
      <c r="I169" s="146"/>
      <c r="J169" s="146"/>
      <c r="K169" s="146"/>
      <c r="L169" s="142"/>
      <c r="M169" s="144"/>
      <c r="N169" s="146"/>
      <c r="O169" s="146"/>
      <c r="P169" s="146"/>
      <c r="Q169" s="145"/>
      <c r="R169" s="143"/>
      <c r="S169" s="146"/>
      <c r="T169" s="146"/>
      <c r="U169" s="146"/>
      <c r="V169" s="142"/>
      <c r="W169" s="885"/>
      <c r="X169" s="885"/>
      <c r="Y169" s="885"/>
      <c r="Z169" s="885"/>
      <c r="AA169" s="885"/>
      <c r="AB169" s="885"/>
      <c r="AC169" s="885"/>
      <c r="AD169" s="885"/>
      <c r="AE169" s="885"/>
      <c r="AF169" s="885"/>
      <c r="AG169" s="885"/>
      <c r="AH169" s="885"/>
      <c r="AI169" s="885"/>
      <c r="AJ169" s="885"/>
      <c r="AK169" s="885"/>
      <c r="AL169" s="885"/>
      <c r="AM169" s="885"/>
      <c r="AN169" s="885"/>
      <c r="AO169" s="885"/>
      <c r="AP169" s="885"/>
      <c r="AQ169" s="885"/>
      <c r="AR169" s="885"/>
      <c r="AS169" s="885"/>
      <c r="AT169" s="885"/>
      <c r="AU169" s="885"/>
      <c r="AV169" s="885"/>
      <c r="AW169" s="885"/>
      <c r="AX169" s="885"/>
      <c r="AY169" s="885"/>
      <c r="AZ169" s="395"/>
      <c r="BA169" s="942"/>
      <c r="BB169" s="643"/>
      <c r="BC169" s="497"/>
      <c r="BD169" s="484"/>
      <c r="BE169" s="484"/>
      <c r="BF169" s="484"/>
      <c r="BG169" s="501"/>
      <c r="BH169" s="497"/>
      <c r="BI169" s="484"/>
      <c r="BJ169" s="484"/>
      <c r="BK169" s="484"/>
      <c r="BL169" s="501"/>
      <c r="BM169" s="497"/>
      <c r="BN169" s="484"/>
      <c r="BO169" s="484"/>
      <c r="BP169" s="484"/>
      <c r="BQ169" s="501"/>
      <c r="BR169" s="497"/>
      <c r="BS169" s="484"/>
      <c r="BT169" s="484"/>
      <c r="BU169" s="484"/>
      <c r="BV169" s="485"/>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row>
    <row r="170" s="422" customFormat="true" ht="15" customHeight="true" x14ac:dyDescent="0.2">
      <c r="A170" s="74"/>
      <c r="B170" s="69"/>
      <c r="C170" s="144"/>
      <c r="D170" s="146"/>
      <c r="E170" s="146"/>
      <c r="F170" s="146"/>
      <c r="G170" s="145"/>
      <c r="H170" s="143"/>
      <c r="I170" s="146"/>
      <c r="J170" s="146"/>
      <c r="K170" s="146"/>
      <c r="L170" s="142"/>
      <c r="M170" s="144"/>
      <c r="N170" s="146"/>
      <c r="O170" s="146"/>
      <c r="P170" s="146"/>
      <c r="Q170" s="145"/>
      <c r="R170" s="143"/>
      <c r="S170" s="146"/>
      <c r="T170" s="146"/>
      <c r="U170" s="146"/>
      <c r="V170" s="142"/>
      <c r="W170" s="885"/>
      <c r="X170" s="885"/>
      <c r="Y170" s="885"/>
      <c r="Z170" s="885"/>
      <c r="AA170" s="885"/>
      <c r="AB170" s="885"/>
      <c r="AC170" s="885"/>
      <c r="AD170" s="885"/>
      <c r="AE170" s="885"/>
      <c r="AF170" s="885"/>
      <c r="AG170" s="885"/>
      <c r="AH170" s="885"/>
      <c r="AI170" s="885"/>
      <c r="AJ170" s="885"/>
      <c r="AK170" s="885"/>
      <c r="AL170" s="885"/>
      <c r="AM170" s="885"/>
      <c r="AN170" s="885"/>
      <c r="AO170" s="885"/>
      <c r="AP170" s="885"/>
      <c r="AQ170" s="885"/>
      <c r="AR170" s="885"/>
      <c r="AS170" s="885"/>
      <c r="AT170" s="885"/>
      <c r="AU170" s="885"/>
      <c r="AV170" s="885"/>
      <c r="AW170" s="885"/>
      <c r="AX170" s="885"/>
      <c r="AY170" s="885"/>
      <c r="AZ170" s="395"/>
      <c r="BA170" s="942"/>
      <c r="BB170" s="643"/>
      <c r="BC170" s="497"/>
      <c r="BD170" s="484"/>
      <c r="BE170" s="484"/>
      <c r="BF170" s="484"/>
      <c r="BG170" s="501"/>
      <c r="BH170" s="497"/>
      <c r="BI170" s="484"/>
      <c r="BJ170" s="484"/>
      <c r="BK170" s="484"/>
      <c r="BL170" s="501"/>
      <c r="BM170" s="497"/>
      <c r="BN170" s="484"/>
      <c r="BO170" s="484"/>
      <c r="BP170" s="484"/>
      <c r="BQ170" s="501"/>
      <c r="BR170" s="497"/>
      <c r="BS170" s="484"/>
      <c r="BT170" s="484"/>
      <c r="BU170" s="484"/>
      <c r="BV170" s="485"/>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row>
    <row r="171" s="362" customFormat="true" ht="15" customHeight="true" x14ac:dyDescent="0.2">
      <c r="A171" s="214"/>
      <c r="B171" s="185"/>
      <c r="C171" s="129"/>
      <c r="D171" s="206"/>
      <c r="E171" s="206"/>
      <c r="F171" s="206"/>
      <c r="G171" s="195"/>
      <c r="H171" s="128"/>
      <c r="I171" s="206"/>
      <c r="J171" s="206"/>
      <c r="K171" s="206"/>
      <c r="L171" s="201"/>
      <c r="M171" s="129"/>
      <c r="N171" s="206"/>
      <c r="O171" s="206"/>
      <c r="P171" s="206"/>
      <c r="Q171" s="195"/>
      <c r="R171" s="128"/>
      <c r="S171" s="206"/>
      <c r="T171" s="206"/>
      <c r="U171" s="206"/>
      <c r="V171" s="201"/>
      <c r="W171" s="487"/>
      <c r="X171" s="487"/>
      <c r="Y171" s="487"/>
      <c r="Z171" s="487"/>
      <c r="AA171" s="487"/>
      <c r="AB171" s="487"/>
      <c r="AC171" s="487"/>
      <c r="AD171" s="487"/>
      <c r="AE171" s="487"/>
      <c r="AF171" s="487"/>
      <c r="AG171" s="487"/>
      <c r="AH171" s="487"/>
      <c r="AI171" s="487"/>
      <c r="AJ171" s="487"/>
      <c r="AK171" s="487"/>
      <c r="AL171" s="487"/>
      <c r="AM171" s="487"/>
      <c r="AN171" s="487"/>
      <c r="AO171" s="487"/>
      <c r="AP171" s="487"/>
      <c r="AQ171" s="487"/>
      <c r="AR171" s="487"/>
      <c r="AS171" s="487"/>
      <c r="AT171" s="487"/>
      <c r="AU171" s="487"/>
      <c r="AV171" s="487"/>
      <c r="AW171" s="487"/>
      <c r="AX171" s="487"/>
      <c r="AY171" s="487"/>
      <c r="AZ171" s="940"/>
      <c r="BA171" s="942"/>
      <c r="BB171" s="643"/>
      <c r="BC171" s="497"/>
      <c r="BD171" s="484"/>
      <c r="BE171" s="484"/>
      <c r="BF171" s="484"/>
      <c r="BG171" s="501"/>
      <c r="BH171" s="497"/>
      <c r="BI171" s="484"/>
      <c r="BJ171" s="484"/>
      <c r="BK171" s="484"/>
      <c r="BL171" s="501"/>
      <c r="BM171" s="497"/>
      <c r="BN171" s="484"/>
      <c r="BO171" s="484"/>
      <c r="BP171" s="484"/>
      <c r="BQ171" s="501"/>
      <c r="BR171" s="497"/>
      <c r="BS171" s="484"/>
      <c r="BT171" s="484"/>
      <c r="BU171" s="484"/>
      <c r="BV171" s="485"/>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row>
    <row r="172" s="362" customFormat="true" ht="15" customHeight="true" x14ac:dyDescent="0.2">
      <c r="A172" s="192"/>
      <c r="B172" s="186"/>
      <c r="C172" s="204"/>
      <c r="D172" s="203"/>
      <c r="E172" s="203"/>
      <c r="F172" s="203"/>
      <c r="G172" s="193"/>
      <c r="H172" s="196"/>
      <c r="I172" s="203"/>
      <c r="J172" s="203"/>
      <c r="K172" s="203"/>
      <c r="L172" s="199"/>
      <c r="M172" s="204"/>
      <c r="N172" s="203"/>
      <c r="O172" s="203"/>
      <c r="P172" s="203"/>
      <c r="Q172" s="193"/>
      <c r="R172" s="196"/>
      <c r="S172" s="203"/>
      <c r="T172" s="203"/>
      <c r="U172" s="203"/>
      <c r="V172" s="199"/>
      <c r="W172" s="487"/>
      <c r="X172" s="487"/>
      <c r="Y172" s="487"/>
      <c r="Z172" s="487"/>
      <c r="AA172" s="487"/>
      <c r="AB172" s="487"/>
      <c r="AC172" s="487"/>
      <c r="AD172" s="487"/>
      <c r="AE172" s="487"/>
      <c r="AF172" s="487"/>
      <c r="AG172" s="487"/>
      <c r="AH172" s="487"/>
      <c r="AI172" s="487"/>
      <c r="AJ172" s="487"/>
      <c r="AK172" s="487"/>
      <c r="AL172" s="487"/>
      <c r="AM172" s="487"/>
      <c r="AN172" s="487"/>
      <c r="AO172" s="487"/>
      <c r="AP172" s="487"/>
      <c r="AQ172" s="487"/>
      <c r="AR172" s="487"/>
      <c r="AS172" s="487"/>
      <c r="AT172" s="487"/>
      <c r="AU172" s="487"/>
      <c r="AV172" s="487"/>
      <c r="AW172" s="487"/>
      <c r="AX172" s="487"/>
      <c r="AY172" s="487"/>
      <c r="AZ172" s="940"/>
      <c r="BA172" s="942"/>
      <c r="BB172" s="643"/>
      <c r="BC172" s="497"/>
      <c r="BD172" s="484"/>
      <c r="BE172" s="484"/>
      <c r="BF172" s="484"/>
      <c r="BG172" s="501"/>
      <c r="BH172" s="497"/>
      <c r="BI172" s="484"/>
      <c r="BJ172" s="484"/>
      <c r="BK172" s="484"/>
      <c r="BL172" s="501"/>
      <c r="BM172" s="497"/>
      <c r="BN172" s="484"/>
      <c r="BO172" s="484"/>
      <c r="BP172" s="484"/>
      <c r="BQ172" s="501"/>
      <c r="BR172" s="497"/>
      <c r="BS172" s="484"/>
      <c r="BT172" s="484"/>
      <c r="BU172" s="484"/>
      <c r="BV172" s="485"/>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row>
    <row r="173" s="362" customFormat="true" ht="15" customHeight="true" x14ac:dyDescent="0.2">
      <c r="A173" s="192"/>
      <c r="B173" s="186"/>
      <c r="C173" s="204"/>
      <c r="D173" s="203"/>
      <c r="E173" s="203"/>
      <c r="F173" s="203"/>
      <c r="G173" s="193"/>
      <c r="H173" s="196"/>
      <c r="I173" s="203"/>
      <c r="J173" s="203"/>
      <c r="K173" s="203"/>
      <c r="L173" s="199"/>
      <c r="M173" s="204"/>
      <c r="N173" s="203"/>
      <c r="O173" s="203"/>
      <c r="P173" s="203"/>
      <c r="Q173" s="193"/>
      <c r="R173" s="196"/>
      <c r="S173" s="203"/>
      <c r="T173" s="203"/>
      <c r="U173" s="203"/>
      <c r="V173" s="199"/>
      <c r="W173" s="487"/>
      <c r="X173" s="487"/>
      <c r="Y173" s="487"/>
      <c r="Z173" s="487"/>
      <c r="AA173" s="487"/>
      <c r="AB173" s="487"/>
      <c r="AC173" s="487"/>
      <c r="AD173" s="487"/>
      <c r="AE173" s="487"/>
      <c r="AF173" s="487"/>
      <c r="AG173" s="487"/>
      <c r="AH173" s="487"/>
      <c r="AI173" s="487"/>
      <c r="AJ173" s="487"/>
      <c r="AK173" s="487"/>
      <c r="AL173" s="487"/>
      <c r="AM173" s="487"/>
      <c r="AN173" s="487"/>
      <c r="AO173" s="487"/>
      <c r="AP173" s="487"/>
      <c r="AQ173" s="487"/>
      <c r="AR173" s="487"/>
      <c r="AS173" s="487"/>
      <c r="AT173" s="487"/>
      <c r="AU173" s="487"/>
      <c r="AV173" s="487"/>
      <c r="AW173" s="487"/>
      <c r="AX173" s="487"/>
      <c r="AY173" s="487"/>
      <c r="AZ173" s="940"/>
      <c r="BA173" s="942"/>
      <c r="BB173" s="643"/>
      <c r="BC173" s="497"/>
      <c r="BD173" s="484"/>
      <c r="BE173" s="484"/>
      <c r="BF173" s="484"/>
      <c r="BG173" s="501"/>
      <c r="BH173" s="497"/>
      <c r="BI173" s="484"/>
      <c r="BJ173" s="484"/>
      <c r="BK173" s="484"/>
      <c r="BL173" s="501"/>
      <c r="BM173" s="497"/>
      <c r="BN173" s="484"/>
      <c r="BO173" s="484"/>
      <c r="BP173" s="484"/>
      <c r="BQ173" s="501"/>
      <c r="BR173" s="497"/>
      <c r="BS173" s="484"/>
      <c r="BT173" s="484"/>
      <c r="BU173" s="484"/>
      <c r="BV173" s="485"/>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row>
    <row r="174" s="362" customFormat="true" ht="15" customHeight="true" x14ac:dyDescent="0.2">
      <c r="A174" s="192"/>
      <c r="B174" s="186"/>
      <c r="C174" s="151"/>
      <c r="D174" s="150"/>
      <c r="E174" s="150"/>
      <c r="F174" s="150"/>
      <c r="G174" s="149"/>
      <c r="H174" s="148"/>
      <c r="I174" s="150"/>
      <c r="J174" s="150"/>
      <c r="K174" s="150"/>
      <c r="L174" s="147"/>
      <c r="M174" s="151"/>
      <c r="N174" s="150"/>
      <c r="O174" s="150"/>
      <c r="P174" s="150"/>
      <c r="Q174" s="149"/>
      <c r="R174" s="148"/>
      <c r="S174" s="150"/>
      <c r="T174" s="150"/>
      <c r="U174" s="150"/>
      <c r="V174" s="147"/>
      <c r="W174" s="487"/>
      <c r="X174" s="487"/>
      <c r="Y174" s="487"/>
      <c r="Z174" s="487"/>
      <c r="AA174" s="487"/>
      <c r="AB174" s="487"/>
      <c r="AC174" s="487"/>
      <c r="AD174" s="487"/>
      <c r="AE174" s="487"/>
      <c r="AF174" s="487"/>
      <c r="AG174" s="487"/>
      <c r="AH174" s="487"/>
      <c r="AI174" s="487"/>
      <c r="AJ174" s="487"/>
      <c r="AK174" s="487"/>
      <c r="AL174" s="487"/>
      <c r="AM174" s="487"/>
      <c r="AN174" s="487"/>
      <c r="AO174" s="487"/>
      <c r="AP174" s="487"/>
      <c r="AQ174" s="487"/>
      <c r="AR174" s="487"/>
      <c r="AS174" s="487"/>
      <c r="AT174" s="487"/>
      <c r="AU174" s="487"/>
      <c r="AV174" s="487"/>
      <c r="AW174" s="487"/>
      <c r="AX174" s="487"/>
      <c r="AY174" s="487"/>
      <c r="AZ174" s="940"/>
      <c r="BA174" s="942"/>
      <c r="BB174" s="643"/>
      <c r="BC174" s="497"/>
      <c r="BD174" s="484"/>
      <c r="BE174" s="484"/>
      <c r="BF174" s="484"/>
      <c r="BG174" s="501"/>
      <c r="BH174" s="497"/>
      <c r="BI174" s="484"/>
      <c r="BJ174" s="484"/>
      <c r="BK174" s="484"/>
      <c r="BL174" s="501"/>
      <c r="BM174" s="497"/>
      <c r="BN174" s="484"/>
      <c r="BO174" s="484"/>
      <c r="BP174" s="484"/>
      <c r="BQ174" s="501"/>
      <c r="BR174" s="497"/>
      <c r="BS174" s="484"/>
      <c r="BT174" s="484"/>
      <c r="BU174" s="484"/>
      <c r="BV174" s="485"/>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row>
    <row r="175" s="362" customFormat="true" ht="15" customHeight="true" x14ac:dyDescent="0.2">
      <c r="A175" s="192"/>
      <c r="B175" s="186"/>
      <c r="C175" s="151"/>
      <c r="D175" s="150"/>
      <c r="E175" s="150"/>
      <c r="F175" s="150"/>
      <c r="G175" s="149"/>
      <c r="H175" s="148"/>
      <c r="I175" s="150"/>
      <c r="J175" s="150"/>
      <c r="K175" s="150"/>
      <c r="L175" s="147"/>
      <c r="M175" s="151"/>
      <c r="N175" s="150"/>
      <c r="O175" s="150"/>
      <c r="P175" s="150"/>
      <c r="Q175" s="149"/>
      <c r="R175" s="148"/>
      <c r="S175" s="150"/>
      <c r="T175" s="150"/>
      <c r="U175" s="150"/>
      <c r="V175" s="147"/>
      <c r="W175" s="487"/>
      <c r="X175" s="487"/>
      <c r="Y175" s="487"/>
      <c r="Z175" s="487"/>
      <c r="AA175" s="487"/>
      <c r="AB175" s="487"/>
      <c r="AC175" s="487"/>
      <c r="AD175" s="487"/>
      <c r="AE175" s="487"/>
      <c r="AF175" s="487"/>
      <c r="AG175" s="487"/>
      <c r="AH175" s="487"/>
      <c r="AI175" s="487"/>
      <c r="AJ175" s="487"/>
      <c r="AK175" s="487"/>
      <c r="AL175" s="487"/>
      <c r="AM175" s="487"/>
      <c r="AN175" s="487"/>
      <c r="AO175" s="487"/>
      <c r="AP175" s="487"/>
      <c r="AQ175" s="487"/>
      <c r="AR175" s="487"/>
      <c r="AS175" s="487"/>
      <c r="AT175" s="487"/>
      <c r="AU175" s="487"/>
      <c r="AV175" s="487"/>
      <c r="AW175" s="487"/>
      <c r="AX175" s="487"/>
      <c r="AY175" s="487"/>
      <c r="AZ175" s="940"/>
      <c r="BA175" s="942"/>
      <c r="BB175" s="643"/>
      <c r="BC175" s="497"/>
      <c r="BD175" s="484"/>
      <c r="BE175" s="484"/>
      <c r="BF175" s="484"/>
      <c r="BG175" s="501"/>
      <c r="BH175" s="497"/>
      <c r="BI175" s="484"/>
      <c r="BJ175" s="484"/>
      <c r="BK175" s="484"/>
      <c r="BL175" s="501"/>
      <c r="BM175" s="497"/>
      <c r="BN175" s="484"/>
      <c r="BO175" s="484"/>
      <c r="BP175" s="484"/>
      <c r="BQ175" s="501"/>
      <c r="BR175" s="497"/>
      <c r="BS175" s="484"/>
      <c r="BT175" s="484"/>
      <c r="BU175" s="484"/>
      <c r="BV175" s="485"/>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row>
    <row r="176" s="362" customFormat="true" ht="15" customHeight="true" x14ac:dyDescent="0.2">
      <c r="A176" s="192"/>
      <c r="B176" s="186"/>
      <c r="C176" s="151"/>
      <c r="D176" s="150"/>
      <c r="E176" s="150"/>
      <c r="F176" s="150"/>
      <c r="G176" s="149"/>
      <c r="H176" s="148"/>
      <c r="I176" s="150"/>
      <c r="J176" s="150"/>
      <c r="K176" s="150"/>
      <c r="L176" s="147"/>
      <c r="M176" s="151"/>
      <c r="N176" s="150"/>
      <c r="O176" s="150"/>
      <c r="P176" s="150"/>
      <c r="Q176" s="149"/>
      <c r="R176" s="148"/>
      <c r="S176" s="150"/>
      <c r="T176" s="150"/>
      <c r="U176" s="150"/>
      <c r="V176" s="147"/>
      <c r="W176" s="487"/>
      <c r="X176" s="487"/>
      <c r="Y176" s="487"/>
      <c r="Z176" s="487"/>
      <c r="AA176" s="487"/>
      <c r="AB176" s="487"/>
      <c r="AC176" s="487"/>
      <c r="AD176" s="487"/>
      <c r="AE176" s="487"/>
      <c r="AF176" s="487"/>
      <c r="AG176" s="487"/>
      <c r="AH176" s="487"/>
      <c r="AI176" s="487"/>
      <c r="AJ176" s="487"/>
      <c r="AK176" s="487"/>
      <c r="AL176" s="487"/>
      <c r="AM176" s="487"/>
      <c r="AN176" s="487"/>
      <c r="AO176" s="487"/>
      <c r="AP176" s="487"/>
      <c r="AQ176" s="487"/>
      <c r="AR176" s="487"/>
      <c r="AS176" s="487"/>
      <c r="AT176" s="487"/>
      <c r="AU176" s="487"/>
      <c r="AV176" s="487"/>
      <c r="AW176" s="487"/>
      <c r="AX176" s="487"/>
      <c r="AY176" s="487"/>
      <c r="AZ176" s="940"/>
      <c r="BA176" s="942"/>
      <c r="BB176" s="643"/>
      <c r="BC176" s="497"/>
      <c r="BD176" s="484"/>
      <c r="BE176" s="484"/>
      <c r="BF176" s="484"/>
      <c r="BG176" s="501"/>
      <c r="BH176" s="497"/>
      <c r="BI176" s="484"/>
      <c r="BJ176" s="484"/>
      <c r="BK176" s="484"/>
      <c r="BL176" s="501"/>
      <c r="BM176" s="497"/>
      <c r="BN176" s="484"/>
      <c r="BO176" s="484"/>
      <c r="BP176" s="484"/>
      <c r="BQ176" s="501"/>
      <c r="BR176" s="497"/>
      <c r="BS176" s="484"/>
      <c r="BT176" s="484"/>
      <c r="BU176" s="484"/>
      <c r="BV176" s="485"/>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row>
    <row r="177" s="362" customFormat="true" ht="15" customHeight="true" x14ac:dyDescent="0.2">
      <c r="A177" s="192"/>
      <c r="B177" s="186"/>
      <c r="C177" s="151"/>
      <c r="D177" s="150"/>
      <c r="E177" s="150"/>
      <c r="F177" s="150"/>
      <c r="G177" s="149"/>
      <c r="H177" s="148"/>
      <c r="I177" s="150"/>
      <c r="J177" s="150"/>
      <c r="K177" s="150"/>
      <c r="L177" s="147"/>
      <c r="M177" s="151"/>
      <c r="N177" s="150"/>
      <c r="O177" s="150"/>
      <c r="P177" s="150"/>
      <c r="Q177" s="149"/>
      <c r="R177" s="148"/>
      <c r="S177" s="150"/>
      <c r="T177" s="150"/>
      <c r="U177" s="150"/>
      <c r="V177" s="147"/>
      <c r="W177" s="487"/>
      <c r="X177" s="487"/>
      <c r="Y177" s="487"/>
      <c r="Z177" s="487"/>
      <c r="AA177" s="487"/>
      <c r="AB177" s="487"/>
      <c r="AC177" s="487"/>
      <c r="AD177" s="487"/>
      <c r="AE177" s="487"/>
      <c r="AF177" s="487"/>
      <c r="AG177" s="487"/>
      <c r="AH177" s="487"/>
      <c r="AI177" s="487"/>
      <c r="AJ177" s="487"/>
      <c r="AK177" s="487"/>
      <c r="AL177" s="487"/>
      <c r="AM177" s="487"/>
      <c r="AN177" s="487"/>
      <c r="AO177" s="487"/>
      <c r="AP177" s="487"/>
      <c r="AQ177" s="487"/>
      <c r="AR177" s="487"/>
      <c r="AS177" s="487"/>
      <c r="AT177" s="487"/>
      <c r="AU177" s="487"/>
      <c r="AV177" s="487"/>
      <c r="AW177" s="487"/>
      <c r="AX177" s="487"/>
      <c r="AY177" s="487"/>
      <c r="AZ177" s="940"/>
      <c r="BA177" s="942"/>
      <c r="BB177" s="643"/>
      <c r="BC177" s="497"/>
      <c r="BD177" s="484"/>
      <c r="BE177" s="484"/>
      <c r="BF177" s="484"/>
      <c r="BG177" s="501"/>
      <c r="BH177" s="497"/>
      <c r="BI177" s="484"/>
      <c r="BJ177" s="484"/>
      <c r="BK177" s="484"/>
      <c r="BL177" s="501"/>
      <c r="BM177" s="497"/>
      <c r="BN177" s="484"/>
      <c r="BO177" s="484"/>
      <c r="BP177" s="484"/>
      <c r="BQ177" s="501"/>
      <c r="BR177" s="497"/>
      <c r="BS177" s="484"/>
      <c r="BT177" s="484"/>
      <c r="BU177" s="484"/>
      <c r="BV177" s="485"/>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row>
    <row r="178" s="362" customFormat="true" ht="15" customHeight="true" x14ac:dyDescent="0.2">
      <c r="A178" s="192"/>
      <c r="B178" s="186"/>
      <c r="C178" s="151"/>
      <c r="D178" s="150"/>
      <c r="E178" s="150"/>
      <c r="F178" s="150"/>
      <c r="G178" s="149"/>
      <c r="H178" s="148"/>
      <c r="I178" s="150"/>
      <c r="J178" s="150"/>
      <c r="K178" s="150"/>
      <c r="L178" s="147"/>
      <c r="M178" s="151"/>
      <c r="N178" s="150"/>
      <c r="O178" s="150"/>
      <c r="P178" s="150"/>
      <c r="Q178" s="149"/>
      <c r="R178" s="148"/>
      <c r="S178" s="150"/>
      <c r="T178" s="150"/>
      <c r="U178" s="150"/>
      <c r="V178" s="147"/>
      <c r="W178" s="487"/>
      <c r="X178" s="487"/>
      <c r="Y178" s="487"/>
      <c r="Z178" s="487"/>
      <c r="AA178" s="487"/>
      <c r="AB178" s="487"/>
      <c r="AC178" s="487"/>
      <c r="AD178" s="487"/>
      <c r="AE178" s="487"/>
      <c r="AF178" s="487"/>
      <c r="AG178" s="487"/>
      <c r="AH178" s="487"/>
      <c r="AI178" s="487"/>
      <c r="AJ178" s="487"/>
      <c r="AK178" s="487"/>
      <c r="AL178" s="487"/>
      <c r="AM178" s="487"/>
      <c r="AN178" s="487"/>
      <c r="AO178" s="487"/>
      <c r="AP178" s="487"/>
      <c r="AQ178" s="487"/>
      <c r="AR178" s="487"/>
      <c r="AS178" s="487"/>
      <c r="AT178" s="487"/>
      <c r="AU178" s="487"/>
      <c r="AV178" s="487"/>
      <c r="AW178" s="487"/>
      <c r="AX178" s="487"/>
      <c r="AY178" s="487"/>
      <c r="AZ178" s="940"/>
      <c r="BA178" s="942"/>
      <c r="BB178" s="643"/>
      <c r="BC178" s="497"/>
      <c r="BD178" s="484"/>
      <c r="BE178" s="484"/>
      <c r="BF178" s="484"/>
      <c r="BG178" s="501"/>
      <c r="BH178" s="497"/>
      <c r="BI178" s="484"/>
      <c r="BJ178" s="484"/>
      <c r="BK178" s="484"/>
      <c r="BL178" s="501"/>
      <c r="BM178" s="497"/>
      <c r="BN178" s="484"/>
      <c r="BO178" s="484"/>
      <c r="BP178" s="484"/>
      <c r="BQ178" s="501"/>
      <c r="BR178" s="497"/>
      <c r="BS178" s="484"/>
      <c r="BT178" s="484"/>
      <c r="BU178" s="484"/>
      <c r="BV178" s="485"/>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row>
    <row r="179" s="362" customFormat="true" ht="15" customHeight="true" x14ac:dyDescent="0.2">
      <c r="A179" s="192"/>
      <c r="B179" s="186"/>
      <c r="C179" s="151"/>
      <c r="D179" s="150"/>
      <c r="E179" s="150"/>
      <c r="F179" s="150"/>
      <c r="G179" s="149"/>
      <c r="H179" s="148"/>
      <c r="I179" s="150"/>
      <c r="J179" s="150"/>
      <c r="K179" s="150"/>
      <c r="L179" s="147"/>
      <c r="M179" s="151"/>
      <c r="N179" s="150"/>
      <c r="O179" s="150"/>
      <c r="P179" s="150"/>
      <c r="Q179" s="149"/>
      <c r="R179" s="148"/>
      <c r="S179" s="150"/>
      <c r="T179" s="150"/>
      <c r="U179" s="150"/>
      <c r="V179" s="147"/>
      <c r="W179" s="487"/>
      <c r="X179" s="487"/>
      <c r="Y179" s="487"/>
      <c r="Z179" s="487"/>
      <c r="AA179" s="487"/>
      <c r="AB179" s="487"/>
      <c r="AC179" s="487"/>
      <c r="AD179" s="487"/>
      <c r="AE179" s="487"/>
      <c r="AF179" s="487"/>
      <c r="AG179" s="487"/>
      <c r="AH179" s="487"/>
      <c r="AI179" s="487"/>
      <c r="AJ179" s="487"/>
      <c r="AK179" s="487"/>
      <c r="AL179" s="487"/>
      <c r="AM179" s="487"/>
      <c r="AN179" s="487"/>
      <c r="AO179" s="487"/>
      <c r="AP179" s="487"/>
      <c r="AQ179" s="487"/>
      <c r="AR179" s="487"/>
      <c r="AS179" s="487"/>
      <c r="AT179" s="487"/>
      <c r="AU179" s="487"/>
      <c r="AV179" s="487"/>
      <c r="AW179" s="487"/>
      <c r="AX179" s="487"/>
      <c r="AY179" s="487"/>
      <c r="AZ179" s="940"/>
      <c r="BA179" s="942"/>
      <c r="BB179" s="643"/>
      <c r="BC179" s="497"/>
      <c r="BD179" s="484"/>
      <c r="BE179" s="484"/>
      <c r="BF179" s="484"/>
      <c r="BG179" s="501"/>
      <c r="BH179" s="497"/>
      <c r="BI179" s="484"/>
      <c r="BJ179" s="484"/>
      <c r="BK179" s="484"/>
      <c r="BL179" s="501"/>
      <c r="BM179" s="497"/>
      <c r="BN179" s="484"/>
      <c r="BO179" s="484"/>
      <c r="BP179" s="484"/>
      <c r="BQ179" s="501"/>
      <c r="BR179" s="497"/>
      <c r="BS179" s="484"/>
      <c r="BT179" s="484"/>
      <c r="BU179" s="484"/>
      <c r="BV179" s="485"/>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row>
    <row r="180" s="362" customFormat="true" ht="15" customHeight="true" x14ac:dyDescent="0.2">
      <c r="A180" s="192"/>
      <c r="B180" s="186"/>
      <c r="C180" s="151"/>
      <c r="D180" s="150"/>
      <c r="E180" s="150"/>
      <c r="F180" s="150"/>
      <c r="G180" s="149"/>
      <c r="H180" s="148"/>
      <c r="I180" s="150"/>
      <c r="J180" s="150"/>
      <c r="K180" s="150"/>
      <c r="L180" s="147"/>
      <c r="M180" s="151"/>
      <c r="N180" s="150"/>
      <c r="O180" s="150"/>
      <c r="P180" s="150"/>
      <c r="Q180" s="149"/>
      <c r="R180" s="148"/>
      <c r="S180" s="150"/>
      <c r="T180" s="150"/>
      <c r="U180" s="150"/>
      <c r="V180" s="147"/>
      <c r="W180" s="487"/>
      <c r="X180" s="487"/>
      <c r="Y180" s="487"/>
      <c r="Z180" s="487"/>
      <c r="AA180" s="487"/>
      <c r="AB180" s="487"/>
      <c r="AC180" s="487"/>
      <c r="AD180" s="487"/>
      <c r="AE180" s="487"/>
      <c r="AF180" s="487"/>
      <c r="AG180" s="487"/>
      <c r="AH180" s="487"/>
      <c r="AI180" s="487"/>
      <c r="AJ180" s="487"/>
      <c r="AK180" s="487"/>
      <c r="AL180" s="487"/>
      <c r="AM180" s="487"/>
      <c r="AN180" s="487"/>
      <c r="AO180" s="487"/>
      <c r="AP180" s="487"/>
      <c r="AQ180" s="487"/>
      <c r="AR180" s="487"/>
      <c r="AS180" s="487"/>
      <c r="AT180" s="487"/>
      <c r="AU180" s="487"/>
      <c r="AV180" s="487"/>
      <c r="AW180" s="487"/>
      <c r="AX180" s="487"/>
      <c r="AY180" s="487"/>
      <c r="AZ180" s="940"/>
      <c r="BA180" s="942"/>
      <c r="BB180" s="643"/>
      <c r="BC180" s="497"/>
      <c r="BD180" s="484"/>
      <c r="BE180" s="484"/>
      <c r="BF180" s="484"/>
      <c r="BG180" s="501"/>
      <c r="BH180" s="497"/>
      <c r="BI180" s="484"/>
      <c r="BJ180" s="484"/>
      <c r="BK180" s="484"/>
      <c r="BL180" s="501"/>
      <c r="BM180" s="497"/>
      <c r="BN180" s="484"/>
      <c r="BO180" s="484"/>
      <c r="BP180" s="484"/>
      <c r="BQ180" s="501"/>
      <c r="BR180" s="497"/>
      <c r="BS180" s="484"/>
      <c r="BT180" s="484"/>
      <c r="BU180" s="484"/>
      <c r="BV180" s="485"/>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row>
    <row r="181" s="362" customFormat="true" ht="15" customHeight="true" x14ac:dyDescent="0.2">
      <c r="A181" s="192"/>
      <c r="B181" s="186"/>
      <c r="C181" s="151"/>
      <c r="D181" s="150"/>
      <c r="E181" s="150"/>
      <c r="F181" s="150"/>
      <c r="G181" s="149"/>
      <c r="H181" s="148"/>
      <c r="I181" s="150"/>
      <c r="J181" s="150"/>
      <c r="K181" s="150"/>
      <c r="L181" s="147"/>
      <c r="M181" s="151"/>
      <c r="N181" s="150"/>
      <c r="O181" s="150"/>
      <c r="P181" s="150"/>
      <c r="Q181" s="149"/>
      <c r="R181" s="148"/>
      <c r="S181" s="150"/>
      <c r="T181" s="150"/>
      <c r="U181" s="150"/>
      <c r="V181" s="147"/>
      <c r="W181" s="487"/>
      <c r="X181" s="487"/>
      <c r="Y181" s="487"/>
      <c r="Z181" s="487"/>
      <c r="AA181" s="487"/>
      <c r="AB181" s="487"/>
      <c r="AC181" s="487"/>
      <c r="AD181" s="487"/>
      <c r="AE181" s="487"/>
      <c r="AF181" s="487"/>
      <c r="AG181" s="487"/>
      <c r="AH181" s="487"/>
      <c r="AI181" s="487"/>
      <c r="AJ181" s="487"/>
      <c r="AK181" s="487"/>
      <c r="AL181" s="487"/>
      <c r="AM181" s="487"/>
      <c r="AN181" s="487"/>
      <c r="AO181" s="487"/>
      <c r="AP181" s="487"/>
      <c r="AQ181" s="487"/>
      <c r="AR181" s="487"/>
      <c r="AS181" s="487"/>
      <c r="AT181" s="487"/>
      <c r="AU181" s="487"/>
      <c r="AV181" s="487"/>
      <c r="AW181" s="487"/>
      <c r="AX181" s="487"/>
      <c r="AY181" s="487"/>
      <c r="AZ181" s="940"/>
      <c r="BA181" s="942"/>
      <c r="BB181" s="643"/>
      <c r="BC181" s="497"/>
      <c r="BD181" s="484"/>
      <c r="BE181" s="484"/>
      <c r="BF181" s="484"/>
      <c r="BG181" s="501"/>
      <c r="BH181" s="497"/>
      <c r="BI181" s="484"/>
      <c r="BJ181" s="484"/>
      <c r="BK181" s="484"/>
      <c r="BL181" s="501"/>
      <c r="BM181" s="497"/>
      <c r="BN181" s="484"/>
      <c r="BO181" s="484"/>
      <c r="BP181" s="484"/>
      <c r="BQ181" s="501"/>
      <c r="BR181" s="497"/>
      <c r="BS181" s="484"/>
      <c r="BT181" s="484"/>
      <c r="BU181" s="484"/>
      <c r="BV181" s="485"/>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row>
    <row r="182" s="362" customFormat="true" ht="15" customHeight="true" x14ac:dyDescent="0.2">
      <c r="A182" s="192"/>
      <c r="B182" s="186"/>
      <c r="C182" s="151"/>
      <c r="D182" s="150"/>
      <c r="E182" s="150"/>
      <c r="F182" s="150"/>
      <c r="G182" s="149"/>
      <c r="H182" s="148"/>
      <c r="I182" s="150"/>
      <c r="J182" s="150"/>
      <c r="K182" s="150"/>
      <c r="L182" s="147"/>
      <c r="M182" s="151"/>
      <c r="N182" s="150"/>
      <c r="O182" s="150"/>
      <c r="P182" s="150"/>
      <c r="Q182" s="149"/>
      <c r="R182" s="148"/>
      <c r="S182" s="150"/>
      <c r="T182" s="150"/>
      <c r="U182" s="150"/>
      <c r="V182" s="147"/>
      <c r="W182" s="487"/>
      <c r="X182" s="487"/>
      <c r="Y182" s="487"/>
      <c r="Z182" s="487"/>
      <c r="AA182" s="487"/>
      <c r="AB182" s="487"/>
      <c r="AC182" s="487"/>
      <c r="AD182" s="487"/>
      <c r="AE182" s="487"/>
      <c r="AF182" s="487"/>
      <c r="AG182" s="487"/>
      <c r="AH182" s="487"/>
      <c r="AI182" s="487"/>
      <c r="AJ182" s="487"/>
      <c r="AK182" s="487"/>
      <c r="AL182" s="487"/>
      <c r="AM182" s="487"/>
      <c r="AN182" s="487"/>
      <c r="AO182" s="487"/>
      <c r="AP182" s="487"/>
      <c r="AQ182" s="487"/>
      <c r="AR182" s="487"/>
      <c r="AS182" s="487"/>
      <c r="AT182" s="487"/>
      <c r="AU182" s="487"/>
      <c r="AV182" s="487"/>
      <c r="AW182" s="487"/>
      <c r="AX182" s="487"/>
      <c r="AY182" s="487"/>
      <c r="AZ182" s="940"/>
      <c r="BA182" s="942"/>
      <c r="BB182" s="643"/>
      <c r="BC182" s="497"/>
      <c r="BD182" s="484"/>
      <c r="BE182" s="484"/>
      <c r="BF182" s="484"/>
      <c r="BG182" s="501"/>
      <c r="BH182" s="497"/>
      <c r="BI182" s="484"/>
      <c r="BJ182" s="484"/>
      <c r="BK182" s="484"/>
      <c r="BL182" s="501"/>
      <c r="BM182" s="497"/>
      <c r="BN182" s="484"/>
      <c r="BO182" s="484"/>
      <c r="BP182" s="484"/>
      <c r="BQ182" s="501"/>
      <c r="BR182" s="497"/>
      <c r="BS182" s="484"/>
      <c r="BT182" s="484"/>
      <c r="BU182" s="484"/>
      <c r="BV182" s="485"/>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row>
    <row r="183" s="362" customFormat="true" ht="15" customHeight="true" x14ac:dyDescent="0.2">
      <c r="A183" s="192"/>
      <c r="B183" s="186"/>
      <c r="C183" s="151"/>
      <c r="D183" s="150"/>
      <c r="E183" s="150"/>
      <c r="F183" s="150"/>
      <c r="G183" s="149"/>
      <c r="H183" s="148"/>
      <c r="I183" s="150"/>
      <c r="J183" s="150"/>
      <c r="K183" s="150"/>
      <c r="L183" s="147"/>
      <c r="M183" s="151"/>
      <c r="N183" s="150"/>
      <c r="O183" s="150"/>
      <c r="P183" s="150"/>
      <c r="Q183" s="149"/>
      <c r="R183" s="148"/>
      <c r="S183" s="150"/>
      <c r="T183" s="150"/>
      <c r="U183" s="150"/>
      <c r="V183" s="147"/>
      <c r="W183" s="487"/>
      <c r="X183" s="487"/>
      <c r="Y183" s="487"/>
      <c r="Z183" s="487"/>
      <c r="AA183" s="487"/>
      <c r="AB183" s="487"/>
      <c r="AC183" s="487"/>
      <c r="AD183" s="487"/>
      <c r="AE183" s="487"/>
      <c r="AF183" s="487"/>
      <c r="AG183" s="487"/>
      <c r="AH183" s="487"/>
      <c r="AI183" s="487"/>
      <c r="AJ183" s="487"/>
      <c r="AK183" s="487"/>
      <c r="AL183" s="487"/>
      <c r="AM183" s="487"/>
      <c r="AN183" s="487"/>
      <c r="AO183" s="487"/>
      <c r="AP183" s="487"/>
      <c r="AQ183" s="487"/>
      <c r="AR183" s="487"/>
      <c r="AS183" s="487"/>
      <c r="AT183" s="487"/>
      <c r="AU183" s="487"/>
      <c r="AV183" s="487"/>
      <c r="AW183" s="487"/>
      <c r="AX183" s="487"/>
      <c r="AY183" s="487"/>
      <c r="AZ183" s="940"/>
      <c r="BA183" s="942"/>
      <c r="BB183" s="643"/>
      <c r="BC183" s="497"/>
      <c r="BD183" s="484"/>
      <c r="BE183" s="484"/>
      <c r="BF183" s="484"/>
      <c r="BG183" s="501"/>
      <c r="BH183" s="497"/>
      <c r="BI183" s="484"/>
      <c r="BJ183" s="484"/>
      <c r="BK183" s="484"/>
      <c r="BL183" s="501"/>
      <c r="BM183" s="497"/>
      <c r="BN183" s="484"/>
      <c r="BO183" s="484"/>
      <c r="BP183" s="484"/>
      <c r="BQ183" s="501"/>
      <c r="BR183" s="497"/>
      <c r="BS183" s="484"/>
      <c r="BT183" s="484"/>
      <c r="BU183" s="484"/>
      <c r="BV183" s="485"/>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row>
    <row r="184" s="362" customFormat="true" ht="15" customHeight="true" x14ac:dyDescent="0.2">
      <c r="A184" s="192"/>
      <c r="B184" s="186"/>
      <c r="C184" s="151"/>
      <c r="D184" s="150"/>
      <c r="E184" s="150"/>
      <c r="F184" s="150"/>
      <c r="G184" s="149"/>
      <c r="H184" s="148"/>
      <c r="I184" s="150"/>
      <c r="J184" s="150"/>
      <c r="K184" s="150"/>
      <c r="L184" s="147"/>
      <c r="M184" s="151"/>
      <c r="N184" s="150"/>
      <c r="O184" s="150"/>
      <c r="P184" s="150"/>
      <c r="Q184" s="149"/>
      <c r="R184" s="148"/>
      <c r="S184" s="150"/>
      <c r="T184" s="150"/>
      <c r="U184" s="150"/>
      <c r="V184" s="147"/>
      <c r="W184" s="487"/>
      <c r="X184" s="487"/>
      <c r="Y184" s="487"/>
      <c r="Z184" s="487"/>
      <c r="AA184" s="487"/>
      <c r="AB184" s="487"/>
      <c r="AC184" s="487"/>
      <c r="AD184" s="487"/>
      <c r="AE184" s="487"/>
      <c r="AF184" s="487"/>
      <c r="AG184" s="487"/>
      <c r="AH184" s="487"/>
      <c r="AI184" s="487"/>
      <c r="AJ184" s="487"/>
      <c r="AK184" s="487"/>
      <c r="AL184" s="487"/>
      <c r="AM184" s="487"/>
      <c r="AN184" s="487"/>
      <c r="AO184" s="487"/>
      <c r="AP184" s="487"/>
      <c r="AQ184" s="487"/>
      <c r="AR184" s="487"/>
      <c r="AS184" s="487"/>
      <c r="AT184" s="487"/>
      <c r="AU184" s="487"/>
      <c r="AV184" s="487"/>
      <c r="AW184" s="487"/>
      <c r="AX184" s="487"/>
      <c r="AY184" s="487"/>
      <c r="AZ184" s="940"/>
      <c r="BA184" s="942"/>
      <c r="BB184" s="643"/>
      <c r="BC184" s="497"/>
      <c r="BD184" s="484"/>
      <c r="BE184" s="484"/>
      <c r="BF184" s="484"/>
      <c r="BG184" s="501"/>
      <c r="BH184" s="497"/>
      <c r="BI184" s="484"/>
      <c r="BJ184" s="484"/>
      <c r="BK184" s="484"/>
      <c r="BL184" s="501"/>
      <c r="BM184" s="497"/>
      <c r="BN184" s="484"/>
      <c r="BO184" s="484"/>
      <c r="BP184" s="484"/>
      <c r="BQ184" s="501"/>
      <c r="BR184" s="497"/>
      <c r="BS184" s="484"/>
      <c r="BT184" s="484"/>
      <c r="BU184" s="484"/>
      <c r="BV184" s="485"/>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row>
    <row r="185" s="362" customFormat="true" ht="15" customHeight="true" x14ac:dyDescent="0.2">
      <c r="A185" s="192"/>
      <c r="B185" s="186"/>
      <c r="C185" s="151"/>
      <c r="D185" s="150"/>
      <c r="E185" s="150"/>
      <c r="F185" s="150"/>
      <c r="G185" s="149"/>
      <c r="H185" s="148"/>
      <c r="I185" s="150"/>
      <c r="J185" s="150"/>
      <c r="K185" s="150"/>
      <c r="L185" s="147"/>
      <c r="M185" s="151"/>
      <c r="N185" s="150"/>
      <c r="O185" s="150"/>
      <c r="P185" s="150"/>
      <c r="Q185" s="149"/>
      <c r="R185" s="148"/>
      <c r="S185" s="150"/>
      <c r="T185" s="150"/>
      <c r="U185" s="150"/>
      <c r="V185" s="147"/>
      <c r="W185" s="487"/>
      <c r="X185" s="487"/>
      <c r="Y185" s="487"/>
      <c r="Z185" s="487"/>
      <c r="AA185" s="487"/>
      <c r="AB185" s="487"/>
      <c r="AC185" s="487"/>
      <c r="AD185" s="487"/>
      <c r="AE185" s="487"/>
      <c r="AF185" s="487"/>
      <c r="AG185" s="487"/>
      <c r="AH185" s="487"/>
      <c r="AI185" s="487"/>
      <c r="AJ185" s="487"/>
      <c r="AK185" s="487"/>
      <c r="AL185" s="487"/>
      <c r="AM185" s="487"/>
      <c r="AN185" s="487"/>
      <c r="AO185" s="487"/>
      <c r="AP185" s="487"/>
      <c r="AQ185" s="487"/>
      <c r="AR185" s="487"/>
      <c r="AS185" s="487"/>
      <c r="AT185" s="487"/>
      <c r="AU185" s="487"/>
      <c r="AV185" s="487"/>
      <c r="AW185" s="487"/>
      <c r="AX185" s="487"/>
      <c r="AY185" s="487"/>
      <c r="AZ185" s="940"/>
      <c r="BA185" s="942"/>
      <c r="BB185" s="643"/>
      <c r="BC185" s="497"/>
      <c r="BD185" s="484"/>
      <c r="BE185" s="484"/>
      <c r="BF185" s="484"/>
      <c r="BG185" s="501"/>
      <c r="BH185" s="497"/>
      <c r="BI185" s="484"/>
      <c r="BJ185" s="484"/>
      <c r="BK185" s="484"/>
      <c r="BL185" s="501"/>
      <c r="BM185" s="497"/>
      <c r="BN185" s="484"/>
      <c r="BO185" s="484"/>
      <c r="BP185" s="484"/>
      <c r="BQ185" s="501"/>
      <c r="BR185" s="497"/>
      <c r="BS185" s="484"/>
      <c r="BT185" s="484"/>
      <c r="BU185" s="484"/>
      <c r="BV185" s="485"/>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row>
    <row r="186" s="362" customFormat="true" ht="15" customHeight="true" x14ac:dyDescent="0.2">
      <c r="A186" s="192"/>
      <c r="B186" s="186"/>
      <c r="C186" s="151"/>
      <c r="D186" s="150"/>
      <c r="E186" s="150"/>
      <c r="F186" s="150"/>
      <c r="G186" s="149"/>
      <c r="H186" s="148"/>
      <c r="I186" s="150"/>
      <c r="J186" s="150"/>
      <c r="K186" s="150"/>
      <c r="L186" s="147"/>
      <c r="M186" s="151"/>
      <c r="N186" s="150"/>
      <c r="O186" s="150"/>
      <c r="P186" s="150"/>
      <c r="Q186" s="149"/>
      <c r="R186" s="148"/>
      <c r="S186" s="150"/>
      <c r="T186" s="150"/>
      <c r="U186" s="150"/>
      <c r="V186" s="147"/>
      <c r="W186" s="487"/>
      <c r="X186" s="487"/>
      <c r="Y186" s="487"/>
      <c r="Z186" s="487"/>
      <c r="AA186" s="487"/>
      <c r="AB186" s="487"/>
      <c r="AC186" s="487"/>
      <c r="AD186" s="487"/>
      <c r="AE186" s="487"/>
      <c r="AF186" s="487"/>
      <c r="AG186" s="487"/>
      <c r="AH186" s="487"/>
      <c r="AI186" s="487"/>
      <c r="AJ186" s="487"/>
      <c r="AK186" s="487"/>
      <c r="AL186" s="487"/>
      <c r="AM186" s="487"/>
      <c r="AN186" s="487"/>
      <c r="AO186" s="487"/>
      <c r="AP186" s="487"/>
      <c r="AQ186" s="487"/>
      <c r="AR186" s="487"/>
      <c r="AS186" s="487"/>
      <c r="AT186" s="487"/>
      <c r="AU186" s="487"/>
      <c r="AV186" s="487"/>
      <c r="AW186" s="487"/>
      <c r="AX186" s="487"/>
      <c r="AY186" s="487"/>
      <c r="AZ186" s="940"/>
      <c r="BA186" s="942"/>
      <c r="BB186" s="643"/>
      <c r="BC186" s="497"/>
      <c r="BD186" s="484"/>
      <c r="BE186" s="484"/>
      <c r="BF186" s="484"/>
      <c r="BG186" s="501"/>
      <c r="BH186" s="497"/>
      <c r="BI186" s="484"/>
      <c r="BJ186" s="484"/>
      <c r="BK186" s="484"/>
      <c r="BL186" s="501"/>
      <c r="BM186" s="497"/>
      <c r="BN186" s="484"/>
      <c r="BO186" s="484"/>
      <c r="BP186" s="484"/>
      <c r="BQ186" s="501"/>
      <c r="BR186" s="497"/>
      <c r="BS186" s="484"/>
      <c r="BT186" s="484"/>
      <c r="BU186" s="484"/>
      <c r="BV186" s="485"/>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row>
    <row r="187" s="362" customFormat="true" ht="15" customHeight="true" x14ac:dyDescent="0.2">
      <c r="A187" s="192"/>
      <c r="B187" s="186"/>
      <c r="C187" s="151"/>
      <c r="D187" s="150"/>
      <c r="E187" s="150"/>
      <c r="F187" s="150"/>
      <c r="G187" s="149"/>
      <c r="H187" s="148"/>
      <c r="I187" s="150"/>
      <c r="J187" s="150"/>
      <c r="K187" s="150"/>
      <c r="L187" s="147"/>
      <c r="M187" s="151"/>
      <c r="N187" s="150"/>
      <c r="O187" s="150"/>
      <c r="P187" s="150"/>
      <c r="Q187" s="149"/>
      <c r="R187" s="148"/>
      <c r="S187" s="150"/>
      <c r="T187" s="150"/>
      <c r="U187" s="150"/>
      <c r="V187" s="147"/>
      <c r="W187" s="487"/>
      <c r="X187" s="487"/>
      <c r="Y187" s="487"/>
      <c r="Z187" s="487"/>
      <c r="AA187" s="487"/>
      <c r="AB187" s="487"/>
      <c r="AC187" s="487"/>
      <c r="AD187" s="487"/>
      <c r="AE187" s="487"/>
      <c r="AF187" s="487"/>
      <c r="AG187" s="487"/>
      <c r="AH187" s="487"/>
      <c r="AI187" s="487"/>
      <c r="AJ187" s="487"/>
      <c r="AK187" s="487"/>
      <c r="AL187" s="487"/>
      <c r="AM187" s="487"/>
      <c r="AN187" s="487"/>
      <c r="AO187" s="487"/>
      <c r="AP187" s="487"/>
      <c r="AQ187" s="487"/>
      <c r="AR187" s="487"/>
      <c r="AS187" s="487"/>
      <c r="AT187" s="487"/>
      <c r="AU187" s="487"/>
      <c r="AV187" s="487"/>
      <c r="AW187" s="487"/>
      <c r="AX187" s="487"/>
      <c r="AY187" s="487"/>
      <c r="AZ187" s="940"/>
      <c r="BA187" s="942"/>
      <c r="BB187" s="643"/>
      <c r="BC187" s="497"/>
      <c r="BD187" s="484"/>
      <c r="BE187" s="484"/>
      <c r="BF187" s="484"/>
      <c r="BG187" s="501"/>
      <c r="BH187" s="497"/>
      <c r="BI187" s="484"/>
      <c r="BJ187" s="484"/>
      <c r="BK187" s="484"/>
      <c r="BL187" s="501"/>
      <c r="BM187" s="497"/>
      <c r="BN187" s="484"/>
      <c r="BO187" s="484"/>
      <c r="BP187" s="484"/>
      <c r="BQ187" s="501"/>
      <c r="BR187" s="497"/>
      <c r="BS187" s="484"/>
      <c r="BT187" s="484"/>
      <c r="BU187" s="484"/>
      <c r="BV187" s="485"/>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row>
    <row r="188" s="362" customFormat="true" ht="15" customHeight="true" x14ac:dyDescent="0.2">
      <c r="A188" s="192"/>
      <c r="B188" s="186"/>
      <c r="C188" s="151"/>
      <c r="D188" s="150"/>
      <c r="E188" s="150"/>
      <c r="F188" s="150"/>
      <c r="G188" s="149"/>
      <c r="H188" s="148"/>
      <c r="I188" s="150"/>
      <c r="J188" s="150"/>
      <c r="K188" s="150"/>
      <c r="L188" s="147"/>
      <c r="M188" s="151"/>
      <c r="N188" s="150"/>
      <c r="O188" s="150"/>
      <c r="P188" s="150"/>
      <c r="Q188" s="149"/>
      <c r="R188" s="148"/>
      <c r="S188" s="150"/>
      <c r="T188" s="150"/>
      <c r="U188" s="150"/>
      <c r="V188" s="147"/>
      <c r="W188" s="487"/>
      <c r="X188" s="487"/>
      <c r="Y188" s="487"/>
      <c r="Z188" s="487"/>
      <c r="AA188" s="487"/>
      <c r="AB188" s="487"/>
      <c r="AC188" s="487"/>
      <c r="AD188" s="487"/>
      <c r="AE188" s="487"/>
      <c r="AF188" s="487"/>
      <c r="AG188" s="487"/>
      <c r="AH188" s="487"/>
      <c r="AI188" s="487"/>
      <c r="AJ188" s="487"/>
      <c r="AK188" s="487"/>
      <c r="AL188" s="487"/>
      <c r="AM188" s="487"/>
      <c r="AN188" s="487"/>
      <c r="AO188" s="487"/>
      <c r="AP188" s="487"/>
      <c r="AQ188" s="487"/>
      <c r="AR188" s="487"/>
      <c r="AS188" s="487"/>
      <c r="AT188" s="487"/>
      <c r="AU188" s="487"/>
      <c r="AV188" s="487"/>
      <c r="AW188" s="487"/>
      <c r="AX188" s="487"/>
      <c r="AY188" s="487"/>
      <c r="AZ188" s="940"/>
      <c r="BA188" s="942"/>
      <c r="BB188" s="643"/>
      <c r="BC188" s="497"/>
      <c r="BD188" s="484"/>
      <c r="BE188" s="484"/>
      <c r="BF188" s="484"/>
      <c r="BG188" s="501"/>
      <c r="BH188" s="497"/>
      <c r="BI188" s="484"/>
      <c r="BJ188" s="484"/>
      <c r="BK188" s="484"/>
      <c r="BL188" s="501"/>
      <c r="BM188" s="497"/>
      <c r="BN188" s="484"/>
      <c r="BO188" s="484"/>
      <c r="BP188" s="484"/>
      <c r="BQ188" s="501"/>
      <c r="BR188" s="497"/>
      <c r="BS188" s="484"/>
      <c r="BT188" s="484"/>
      <c r="BU188" s="484"/>
      <c r="BV188" s="485"/>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row>
    <row r="189" s="362" customFormat="true" ht="15" customHeight="true" x14ac:dyDescent="0.2">
      <c r="A189" s="192"/>
      <c r="B189" s="186"/>
      <c r="C189" s="151"/>
      <c r="D189" s="150"/>
      <c r="E189" s="150"/>
      <c r="F189" s="150"/>
      <c r="G189" s="149"/>
      <c r="H189" s="148"/>
      <c r="I189" s="150"/>
      <c r="J189" s="150"/>
      <c r="K189" s="150"/>
      <c r="L189" s="147"/>
      <c r="M189" s="151"/>
      <c r="N189" s="150"/>
      <c r="O189" s="150"/>
      <c r="P189" s="150"/>
      <c r="Q189" s="149"/>
      <c r="R189" s="148"/>
      <c r="S189" s="150"/>
      <c r="T189" s="150"/>
      <c r="U189" s="150"/>
      <c r="V189" s="147"/>
      <c r="W189" s="487"/>
      <c r="X189" s="487"/>
      <c r="Y189" s="487"/>
      <c r="Z189" s="487"/>
      <c r="AA189" s="487"/>
      <c r="AB189" s="487"/>
      <c r="AC189" s="487"/>
      <c r="AD189" s="487"/>
      <c r="AE189" s="487"/>
      <c r="AF189" s="487"/>
      <c r="AG189" s="487"/>
      <c r="AH189" s="487"/>
      <c r="AI189" s="487"/>
      <c r="AJ189" s="487"/>
      <c r="AK189" s="487"/>
      <c r="AL189" s="487"/>
      <c r="AM189" s="487"/>
      <c r="AN189" s="487"/>
      <c r="AO189" s="487"/>
      <c r="AP189" s="487"/>
      <c r="AQ189" s="487"/>
      <c r="AR189" s="487"/>
      <c r="AS189" s="487"/>
      <c r="AT189" s="487"/>
      <c r="AU189" s="487"/>
      <c r="AV189" s="487"/>
      <c r="AW189" s="487"/>
      <c r="AX189" s="487"/>
      <c r="AY189" s="487"/>
      <c r="AZ189" s="940"/>
      <c r="BA189" s="942"/>
      <c r="BB189" s="643"/>
      <c r="BC189" s="497"/>
      <c r="BD189" s="484"/>
      <c r="BE189" s="484"/>
      <c r="BF189" s="484"/>
      <c r="BG189" s="501"/>
      <c r="BH189" s="497"/>
      <c r="BI189" s="484"/>
      <c r="BJ189" s="484"/>
      <c r="BK189" s="484"/>
      <c r="BL189" s="501"/>
      <c r="BM189" s="497"/>
      <c r="BN189" s="484"/>
      <c r="BO189" s="484"/>
      <c r="BP189" s="484"/>
      <c r="BQ189" s="501"/>
      <c r="BR189" s="497"/>
      <c r="BS189" s="484"/>
      <c r="BT189" s="484"/>
      <c r="BU189" s="484"/>
      <c r="BV189" s="485"/>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row>
    <row r="190" s="362" customFormat="true" ht="15" customHeight="true" x14ac:dyDescent="0.2">
      <c r="A190" s="192"/>
      <c r="B190" s="186"/>
      <c r="C190" s="151"/>
      <c r="D190" s="150"/>
      <c r="E190" s="150"/>
      <c r="F190" s="150"/>
      <c r="G190" s="149"/>
      <c r="H190" s="148"/>
      <c r="I190" s="150"/>
      <c r="J190" s="150"/>
      <c r="K190" s="150"/>
      <c r="L190" s="147"/>
      <c r="M190" s="151"/>
      <c r="N190" s="150"/>
      <c r="O190" s="150"/>
      <c r="P190" s="150"/>
      <c r="Q190" s="149"/>
      <c r="R190" s="148"/>
      <c r="S190" s="150"/>
      <c r="T190" s="150"/>
      <c r="U190" s="150"/>
      <c r="V190" s="147"/>
      <c r="W190" s="487"/>
      <c r="X190" s="487"/>
      <c r="Y190" s="487"/>
      <c r="Z190" s="487"/>
      <c r="AA190" s="487"/>
      <c r="AB190" s="487"/>
      <c r="AC190" s="487"/>
      <c r="AD190" s="487"/>
      <c r="AE190" s="487"/>
      <c r="AF190" s="487"/>
      <c r="AG190" s="487"/>
      <c r="AH190" s="487"/>
      <c r="AI190" s="487"/>
      <c r="AJ190" s="487"/>
      <c r="AK190" s="487"/>
      <c r="AL190" s="487"/>
      <c r="AM190" s="487"/>
      <c r="AN190" s="487"/>
      <c r="AO190" s="487"/>
      <c r="AP190" s="487"/>
      <c r="AQ190" s="487"/>
      <c r="AR190" s="487"/>
      <c r="AS190" s="487"/>
      <c r="AT190" s="487"/>
      <c r="AU190" s="487"/>
      <c r="AV190" s="487"/>
      <c r="AW190" s="487"/>
      <c r="AX190" s="487"/>
      <c r="AY190" s="487"/>
      <c r="AZ190" s="940"/>
      <c r="BA190" s="942"/>
      <c r="BB190" s="643"/>
      <c r="BC190" s="497"/>
      <c r="BD190" s="484"/>
      <c r="BE190" s="484"/>
      <c r="BF190" s="484"/>
      <c r="BG190" s="501"/>
      <c r="BH190" s="497"/>
      <c r="BI190" s="484"/>
      <c r="BJ190" s="484"/>
      <c r="BK190" s="484"/>
      <c r="BL190" s="501"/>
      <c r="BM190" s="497"/>
      <c r="BN190" s="484"/>
      <c r="BO190" s="484"/>
      <c r="BP190" s="484"/>
      <c r="BQ190" s="501"/>
      <c r="BR190" s="497"/>
      <c r="BS190" s="484"/>
      <c r="BT190" s="484"/>
      <c r="BU190" s="484"/>
      <c r="BV190" s="485"/>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row>
    <row r="191" s="362" customFormat="true" ht="15" customHeight="true" x14ac:dyDescent="0.2">
      <c r="A191" s="192"/>
      <c r="B191" s="186"/>
      <c r="C191" s="151"/>
      <c r="D191" s="150"/>
      <c r="E191" s="150"/>
      <c r="F191" s="150"/>
      <c r="G191" s="149"/>
      <c r="H191" s="148"/>
      <c r="I191" s="150"/>
      <c r="J191" s="150"/>
      <c r="K191" s="150"/>
      <c r="L191" s="147"/>
      <c r="M191" s="151"/>
      <c r="N191" s="150"/>
      <c r="O191" s="150"/>
      <c r="P191" s="150"/>
      <c r="Q191" s="149"/>
      <c r="R191" s="148"/>
      <c r="S191" s="150"/>
      <c r="T191" s="150"/>
      <c r="U191" s="150"/>
      <c r="V191" s="147"/>
      <c r="W191" s="487"/>
      <c r="X191" s="487"/>
      <c r="Y191" s="487"/>
      <c r="Z191" s="487"/>
      <c r="AA191" s="487"/>
      <c r="AB191" s="487"/>
      <c r="AC191" s="487"/>
      <c r="AD191" s="487"/>
      <c r="AE191" s="487"/>
      <c r="AF191" s="487"/>
      <c r="AG191" s="487"/>
      <c r="AH191" s="487"/>
      <c r="AI191" s="487"/>
      <c r="AJ191" s="487"/>
      <c r="AK191" s="487"/>
      <c r="AL191" s="487"/>
      <c r="AM191" s="487"/>
      <c r="AN191" s="487"/>
      <c r="AO191" s="487"/>
      <c r="AP191" s="487"/>
      <c r="AQ191" s="487"/>
      <c r="AR191" s="487"/>
      <c r="AS191" s="487"/>
      <c r="AT191" s="487"/>
      <c r="AU191" s="487"/>
      <c r="AV191" s="487"/>
      <c r="AW191" s="487"/>
      <c r="AX191" s="487"/>
      <c r="AY191" s="487"/>
      <c r="AZ191" s="940"/>
      <c r="BA191" s="942"/>
      <c r="BB191" s="643"/>
      <c r="BC191" s="497"/>
      <c r="BD191" s="484"/>
      <c r="BE191" s="484"/>
      <c r="BF191" s="484"/>
      <c r="BG191" s="501"/>
      <c r="BH191" s="497"/>
      <c r="BI191" s="484"/>
      <c r="BJ191" s="484"/>
      <c r="BK191" s="484"/>
      <c r="BL191" s="501"/>
      <c r="BM191" s="497"/>
      <c r="BN191" s="484"/>
      <c r="BO191" s="484"/>
      <c r="BP191" s="484"/>
      <c r="BQ191" s="501"/>
      <c r="BR191" s="497"/>
      <c r="BS191" s="484"/>
      <c r="BT191" s="484"/>
      <c r="BU191" s="484"/>
      <c r="BV191" s="485"/>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row>
    <row r="192" s="362" customFormat="true" ht="15" customHeight="true" x14ac:dyDescent="0.2">
      <c r="A192" s="192"/>
      <c r="B192" s="186"/>
      <c r="C192" s="151"/>
      <c r="D192" s="150"/>
      <c r="E192" s="150"/>
      <c r="F192" s="150"/>
      <c r="G192" s="149"/>
      <c r="H192" s="148"/>
      <c r="I192" s="150"/>
      <c r="J192" s="150"/>
      <c r="K192" s="150"/>
      <c r="L192" s="147"/>
      <c r="M192" s="151"/>
      <c r="N192" s="150"/>
      <c r="O192" s="150"/>
      <c r="P192" s="150"/>
      <c r="Q192" s="149"/>
      <c r="R192" s="148"/>
      <c r="S192" s="150"/>
      <c r="T192" s="150"/>
      <c r="U192" s="150"/>
      <c r="V192" s="147"/>
      <c r="W192" s="487"/>
      <c r="X192" s="487"/>
      <c r="Y192" s="487"/>
      <c r="Z192" s="487"/>
      <c r="AA192" s="487"/>
      <c r="AB192" s="487"/>
      <c r="AC192" s="487"/>
      <c r="AD192" s="487"/>
      <c r="AE192" s="487"/>
      <c r="AF192" s="487"/>
      <c r="AG192" s="487"/>
      <c r="AH192" s="487"/>
      <c r="AI192" s="487"/>
      <c r="AJ192" s="487"/>
      <c r="AK192" s="487"/>
      <c r="AL192" s="487"/>
      <c r="AM192" s="487"/>
      <c r="AN192" s="487"/>
      <c r="AO192" s="487"/>
      <c r="AP192" s="487"/>
      <c r="AQ192" s="487"/>
      <c r="AR192" s="487"/>
      <c r="AS192" s="487"/>
      <c r="AT192" s="487"/>
      <c r="AU192" s="487"/>
      <c r="AV192" s="487"/>
      <c r="AW192" s="487"/>
      <c r="AX192" s="487"/>
      <c r="AY192" s="487"/>
      <c r="AZ192" s="940"/>
      <c r="BA192" s="942"/>
      <c r="BB192" s="643"/>
      <c r="BC192" s="497"/>
      <c r="BD192" s="484"/>
      <c r="BE192" s="484"/>
      <c r="BF192" s="484"/>
      <c r="BG192" s="501"/>
      <c r="BH192" s="497"/>
      <c r="BI192" s="484"/>
      <c r="BJ192" s="484"/>
      <c r="BK192" s="484"/>
      <c r="BL192" s="501"/>
      <c r="BM192" s="497"/>
      <c r="BN192" s="484"/>
      <c r="BO192" s="484"/>
      <c r="BP192" s="484"/>
      <c r="BQ192" s="501"/>
      <c r="BR192" s="497"/>
      <c r="BS192" s="484"/>
      <c r="BT192" s="484"/>
      <c r="BU192" s="484"/>
      <c r="BV192" s="485"/>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row>
    <row r="193" s="603" customFormat="true" ht="15" customHeight="true" x14ac:dyDescent="0.2">
      <c r="A193" s="192"/>
      <c r="B193" s="186"/>
      <c r="C193" s="127"/>
      <c r="D193" s="126"/>
      <c r="E193" s="126"/>
      <c r="F193" s="126"/>
      <c r="G193" s="125"/>
      <c r="H193" s="124"/>
      <c r="I193" s="126"/>
      <c r="J193" s="126"/>
      <c r="K193" s="126"/>
      <c r="L193" s="123"/>
      <c r="M193" s="127"/>
      <c r="N193" s="126"/>
      <c r="O193" s="126"/>
      <c r="P193" s="126"/>
      <c r="Q193" s="125"/>
      <c r="R193" s="124"/>
      <c r="S193" s="126"/>
      <c r="T193" s="126"/>
      <c r="U193" s="126"/>
      <c r="V193" s="123"/>
      <c r="W193" s="885"/>
      <c r="X193" s="885"/>
      <c r="Y193" s="885"/>
      <c r="Z193" s="885"/>
      <c r="AA193" s="885"/>
      <c r="AB193" s="885"/>
      <c r="AC193" s="885"/>
      <c r="AD193" s="885"/>
      <c r="AE193" s="885"/>
      <c r="AF193" s="885"/>
      <c r="AG193" s="885"/>
      <c r="AH193" s="885"/>
      <c r="AI193" s="885"/>
      <c r="AJ193" s="885"/>
      <c r="AK193" s="885"/>
      <c r="AL193" s="885"/>
      <c r="AM193" s="885"/>
      <c r="AN193" s="885"/>
      <c r="AO193" s="885"/>
      <c r="AP193" s="885"/>
      <c r="AQ193" s="885"/>
      <c r="AR193" s="885"/>
      <c r="AS193" s="885"/>
      <c r="AT193" s="885"/>
      <c r="AU193" s="885"/>
      <c r="AV193" s="885"/>
      <c r="AW193" s="885"/>
      <c r="AX193" s="885"/>
      <c r="AY193" s="885"/>
      <c r="AZ193" s="395"/>
      <c r="BA193" s="942"/>
      <c r="BB193" s="643"/>
      <c r="BC193" s="497"/>
      <c r="BD193" s="484"/>
      <c r="BE193" s="484"/>
      <c r="BF193" s="484"/>
      <c r="BG193" s="501"/>
      <c r="BH193" s="497"/>
      <c r="BI193" s="484"/>
      <c r="BJ193" s="484"/>
      <c r="BK193" s="484"/>
      <c r="BL193" s="501"/>
      <c r="BM193" s="497"/>
      <c r="BN193" s="484"/>
      <c r="BO193" s="484"/>
      <c r="BP193" s="484"/>
      <c r="BQ193" s="501"/>
      <c r="BR193" s="497"/>
      <c r="BS193" s="484"/>
      <c r="BT193" s="484"/>
      <c r="BU193" s="484"/>
      <c r="BV193" s="485"/>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row>
    <row r="194" s="603" customFormat="true" ht="15" customHeight="true" x14ac:dyDescent="0.2">
      <c r="A194" s="214"/>
      <c r="B194" s="185"/>
      <c r="C194" s="144"/>
      <c r="D194" s="146"/>
      <c r="E194" s="146"/>
      <c r="F194" s="146"/>
      <c r="G194" s="145"/>
      <c r="H194" s="143"/>
      <c r="I194" s="146"/>
      <c r="J194" s="146"/>
      <c r="K194" s="146"/>
      <c r="L194" s="142"/>
      <c r="M194" s="144"/>
      <c r="N194" s="146"/>
      <c r="O194" s="146"/>
      <c r="P194" s="146"/>
      <c r="Q194" s="145"/>
      <c r="R194" s="143"/>
      <c r="S194" s="146"/>
      <c r="T194" s="146"/>
      <c r="U194" s="146"/>
      <c r="V194" s="142"/>
      <c r="W194" s="885"/>
      <c r="X194" s="885"/>
      <c r="Y194" s="885"/>
      <c r="Z194" s="885"/>
      <c r="AA194" s="885"/>
      <c r="AB194" s="885"/>
      <c r="AC194" s="885"/>
      <c r="AD194" s="885"/>
      <c r="AE194" s="885"/>
      <c r="AF194" s="885"/>
      <c r="AG194" s="885"/>
      <c r="AH194" s="885"/>
      <c r="AI194" s="885"/>
      <c r="AJ194" s="885"/>
      <c r="AK194" s="885"/>
      <c r="AL194" s="885"/>
      <c r="AM194" s="885"/>
      <c r="AN194" s="885"/>
      <c r="AO194" s="885"/>
      <c r="AP194" s="885"/>
      <c r="AQ194" s="885"/>
      <c r="AR194" s="885"/>
      <c r="AS194" s="885"/>
      <c r="AT194" s="885"/>
      <c r="AU194" s="885"/>
      <c r="AV194" s="885"/>
      <c r="AW194" s="885"/>
      <c r="AX194" s="885"/>
      <c r="AY194" s="885"/>
      <c r="AZ194" s="395"/>
      <c r="BA194" s="942"/>
      <c r="BB194" s="643"/>
      <c r="BC194" s="497"/>
      <c r="BD194" s="484"/>
      <c r="BE194" s="484"/>
      <c r="BF194" s="484"/>
      <c r="BG194" s="501"/>
      <c r="BH194" s="497"/>
      <c r="BI194" s="484"/>
      <c r="BJ194" s="484"/>
      <c r="BK194" s="484"/>
      <c r="BL194" s="501"/>
      <c r="BM194" s="497"/>
      <c r="BN194" s="484"/>
      <c r="BO194" s="484"/>
      <c r="BP194" s="484"/>
      <c r="BQ194" s="501"/>
      <c r="BR194" s="497"/>
      <c r="BS194" s="484"/>
      <c r="BT194" s="484"/>
      <c r="BU194" s="484"/>
      <c r="BV194" s="485"/>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row>
    <row r="195" s="358" customFormat="true" ht="15" customHeight="true" x14ac:dyDescent="0.2">
      <c r="A195" s="214"/>
      <c r="B195" s="185"/>
      <c r="C195" s="144"/>
      <c r="D195" s="146"/>
      <c r="E195" s="146"/>
      <c r="F195" s="146"/>
      <c r="G195" s="145"/>
      <c r="H195" s="143"/>
      <c r="I195" s="146"/>
      <c r="J195" s="146"/>
      <c r="K195" s="146"/>
      <c r="L195" s="142"/>
      <c r="M195" s="144"/>
      <c r="N195" s="146"/>
      <c r="O195" s="146"/>
      <c r="P195" s="146"/>
      <c r="Q195" s="145"/>
      <c r="R195" s="143"/>
      <c r="S195" s="146"/>
      <c r="T195" s="146"/>
      <c r="U195" s="146"/>
      <c r="V195" s="142"/>
      <c r="W195" s="885"/>
      <c r="X195" s="885"/>
      <c r="Y195" s="885"/>
      <c r="Z195" s="885"/>
      <c r="AA195" s="885"/>
      <c r="AB195" s="885"/>
      <c r="AC195" s="885"/>
      <c r="AD195" s="885"/>
      <c r="AE195" s="885"/>
      <c r="AF195" s="885"/>
      <c r="AG195" s="885"/>
      <c r="AH195" s="885"/>
      <c r="AI195" s="885"/>
      <c r="AJ195" s="885"/>
      <c r="AK195" s="885"/>
      <c r="AL195" s="885"/>
      <c r="AM195" s="885"/>
      <c r="AN195" s="885"/>
      <c r="AO195" s="885"/>
      <c r="AP195" s="885"/>
      <c r="AQ195" s="885"/>
      <c r="AR195" s="885"/>
      <c r="AS195" s="885"/>
      <c r="AT195" s="885"/>
      <c r="AU195" s="885"/>
      <c r="AV195" s="885"/>
      <c r="AW195" s="885"/>
      <c r="AX195" s="885"/>
      <c r="AY195" s="885"/>
      <c r="AZ195" s="395"/>
      <c r="BA195" s="942"/>
      <c r="BB195" s="643"/>
      <c r="BC195" s="497"/>
      <c r="BD195" s="484"/>
      <c r="BE195" s="484"/>
      <c r="BF195" s="484"/>
      <c r="BG195" s="501"/>
      <c r="BH195" s="497"/>
      <c r="BI195" s="484"/>
      <c r="BJ195" s="484"/>
      <c r="BK195" s="484"/>
      <c r="BL195" s="501"/>
      <c r="BM195" s="497"/>
      <c r="BN195" s="484"/>
      <c r="BO195" s="484"/>
      <c r="BP195" s="484"/>
      <c r="BQ195" s="501"/>
      <c r="BR195" s="497"/>
      <c r="BS195" s="484"/>
      <c r="BT195" s="484"/>
      <c r="BU195" s="484"/>
      <c r="BV195" s="485"/>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row>
    <row r="196" s="358" customFormat="true" ht="15" customHeight="true" x14ac:dyDescent="0.2">
      <c r="A196" s="214"/>
      <c r="B196" s="185"/>
      <c r="C196" s="144"/>
      <c r="D196" s="146"/>
      <c r="E196" s="146"/>
      <c r="F196" s="146"/>
      <c r="G196" s="145"/>
      <c r="H196" s="143"/>
      <c r="I196" s="146"/>
      <c r="J196" s="146"/>
      <c r="K196" s="146"/>
      <c r="L196" s="142"/>
      <c r="M196" s="144"/>
      <c r="N196" s="146"/>
      <c r="O196" s="146"/>
      <c r="P196" s="146"/>
      <c r="Q196" s="145"/>
      <c r="R196" s="143"/>
      <c r="S196" s="146"/>
      <c r="T196" s="146"/>
      <c r="U196" s="146"/>
      <c r="V196" s="142"/>
      <c r="W196" s="885"/>
      <c r="X196" s="885"/>
      <c r="Y196" s="885"/>
      <c r="Z196" s="885"/>
      <c r="AA196" s="885"/>
      <c r="AB196" s="885"/>
      <c r="AC196" s="885"/>
      <c r="AD196" s="885"/>
      <c r="AE196" s="885"/>
      <c r="AF196" s="885"/>
      <c r="AG196" s="885"/>
      <c r="AH196" s="885"/>
      <c r="AI196" s="885"/>
      <c r="AJ196" s="885"/>
      <c r="AK196" s="885"/>
      <c r="AL196" s="885"/>
      <c r="AM196" s="885"/>
      <c r="AN196" s="885"/>
      <c r="AO196" s="885"/>
      <c r="AP196" s="885"/>
      <c r="AQ196" s="885"/>
      <c r="AR196" s="885"/>
      <c r="AS196" s="885"/>
      <c r="AT196" s="885"/>
      <c r="AU196" s="885"/>
      <c r="AV196" s="885"/>
      <c r="AW196" s="885"/>
      <c r="AX196" s="885"/>
      <c r="AY196" s="885"/>
      <c r="AZ196" s="395"/>
      <c r="BA196" s="942"/>
      <c r="BB196" s="643"/>
      <c r="BC196" s="497"/>
      <c r="BD196" s="484"/>
      <c r="BE196" s="484"/>
      <c r="BF196" s="484"/>
      <c r="BG196" s="501"/>
      <c r="BH196" s="497"/>
      <c r="BI196" s="484"/>
      <c r="BJ196" s="484"/>
      <c r="BK196" s="484"/>
      <c r="BL196" s="501"/>
      <c r="BM196" s="497"/>
      <c r="BN196" s="484"/>
      <c r="BO196" s="484"/>
      <c r="BP196" s="484"/>
      <c r="BQ196" s="501"/>
      <c r="BR196" s="497"/>
      <c r="BS196" s="484"/>
      <c r="BT196" s="484"/>
      <c r="BU196" s="484"/>
      <c r="BV196" s="485"/>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row>
    <row r="197" s="358" customFormat="true" ht="15" customHeight="true" x14ac:dyDescent="0.2">
      <c r="A197" s="214"/>
      <c r="B197" s="185"/>
      <c r="C197" s="144"/>
      <c r="D197" s="146"/>
      <c r="E197" s="146"/>
      <c r="F197" s="146"/>
      <c r="G197" s="145"/>
      <c r="H197" s="143"/>
      <c r="I197" s="146"/>
      <c r="J197" s="146"/>
      <c r="K197" s="146"/>
      <c r="L197" s="142"/>
      <c r="M197" s="144"/>
      <c r="N197" s="146"/>
      <c r="O197" s="146"/>
      <c r="P197" s="146"/>
      <c r="Q197" s="145"/>
      <c r="R197" s="143"/>
      <c r="S197" s="146"/>
      <c r="T197" s="146"/>
      <c r="U197" s="146"/>
      <c r="V197" s="142"/>
      <c r="W197" s="885"/>
      <c r="X197" s="885"/>
      <c r="Y197" s="885"/>
      <c r="Z197" s="885"/>
      <c r="AA197" s="885"/>
      <c r="AB197" s="885"/>
      <c r="AC197" s="885"/>
      <c r="AD197" s="885"/>
      <c r="AE197" s="885"/>
      <c r="AF197" s="885"/>
      <c r="AG197" s="885"/>
      <c r="AH197" s="885"/>
      <c r="AI197" s="885"/>
      <c r="AJ197" s="885"/>
      <c r="AK197" s="885"/>
      <c r="AL197" s="885"/>
      <c r="AM197" s="885"/>
      <c r="AN197" s="885"/>
      <c r="AO197" s="885"/>
      <c r="AP197" s="885"/>
      <c r="AQ197" s="885"/>
      <c r="AR197" s="885"/>
      <c r="AS197" s="885"/>
      <c r="AT197" s="885"/>
      <c r="AU197" s="885"/>
      <c r="AV197" s="885"/>
      <c r="AW197" s="885"/>
      <c r="AX197" s="885"/>
      <c r="AY197" s="885"/>
      <c r="AZ197" s="395"/>
      <c r="BA197" s="942"/>
      <c r="BB197" s="643"/>
      <c r="BC197" s="497"/>
      <c r="BD197" s="484"/>
      <c r="BE197" s="484"/>
      <c r="BF197" s="484"/>
      <c r="BG197" s="501"/>
      <c r="BH197" s="497"/>
      <c r="BI197" s="484"/>
      <c r="BJ197" s="484"/>
      <c r="BK197" s="484"/>
      <c r="BL197" s="501"/>
      <c r="BM197" s="497"/>
      <c r="BN197" s="484"/>
      <c r="BO197" s="484"/>
      <c r="BP197" s="484"/>
      <c r="BQ197" s="501"/>
      <c r="BR197" s="497"/>
      <c r="BS197" s="484"/>
      <c r="BT197" s="484"/>
      <c r="BU197" s="484"/>
      <c r="BV197" s="485"/>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row>
    <row r="198" s="358" customFormat="true" ht="15" customHeight="true" x14ac:dyDescent="0.2">
      <c r="A198" s="214"/>
      <c r="B198" s="185"/>
      <c r="C198" s="144"/>
      <c r="D198" s="146"/>
      <c r="E198" s="146"/>
      <c r="F198" s="146"/>
      <c r="G198" s="145"/>
      <c r="H198" s="143"/>
      <c r="I198" s="146"/>
      <c r="J198" s="146"/>
      <c r="K198" s="146"/>
      <c r="L198" s="142"/>
      <c r="M198" s="144"/>
      <c r="N198" s="146"/>
      <c r="O198" s="146"/>
      <c r="P198" s="146"/>
      <c r="Q198" s="145"/>
      <c r="R198" s="143"/>
      <c r="S198" s="146"/>
      <c r="T198" s="146"/>
      <c r="U198" s="146"/>
      <c r="V198" s="142"/>
      <c r="W198" s="885"/>
      <c r="X198" s="885"/>
      <c r="Y198" s="885"/>
      <c r="Z198" s="885"/>
      <c r="AA198" s="885"/>
      <c r="AB198" s="885"/>
      <c r="AC198" s="885"/>
      <c r="AD198" s="885"/>
      <c r="AE198" s="885"/>
      <c r="AF198" s="885"/>
      <c r="AG198" s="885"/>
      <c r="AH198" s="885"/>
      <c r="AI198" s="885"/>
      <c r="AJ198" s="885"/>
      <c r="AK198" s="885"/>
      <c r="AL198" s="885"/>
      <c r="AM198" s="885"/>
      <c r="AN198" s="885"/>
      <c r="AO198" s="885"/>
      <c r="AP198" s="885"/>
      <c r="AQ198" s="885"/>
      <c r="AR198" s="885"/>
      <c r="AS198" s="885"/>
      <c r="AT198" s="885"/>
      <c r="AU198" s="885"/>
      <c r="AV198" s="885"/>
      <c r="AW198" s="885"/>
      <c r="AX198" s="885"/>
      <c r="AY198" s="885"/>
      <c r="AZ198" s="395"/>
      <c r="BA198" s="942"/>
      <c r="BB198" s="643"/>
      <c r="BC198" s="497"/>
      <c r="BD198" s="484"/>
      <c r="BE198" s="484"/>
      <c r="BF198" s="484"/>
      <c r="BG198" s="501"/>
      <c r="BH198" s="497"/>
      <c r="BI198" s="484"/>
      <c r="BJ198" s="484"/>
      <c r="BK198" s="484"/>
      <c r="BL198" s="501"/>
      <c r="BM198" s="497"/>
      <c r="BN198" s="484"/>
      <c r="BO198" s="484"/>
      <c r="BP198" s="484"/>
      <c r="BQ198" s="501"/>
      <c r="BR198" s="497"/>
      <c r="BS198" s="484"/>
      <c r="BT198" s="484"/>
      <c r="BU198" s="484"/>
      <c r="BV198" s="485"/>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row>
    <row r="199" s="358" customFormat="true" ht="15" customHeight="true" x14ac:dyDescent="0.2">
      <c r="A199" s="214"/>
      <c r="B199" s="185"/>
      <c r="C199" s="144"/>
      <c r="D199" s="146"/>
      <c r="E199" s="146"/>
      <c r="F199" s="146"/>
      <c r="G199" s="145"/>
      <c r="H199" s="143"/>
      <c r="I199" s="146"/>
      <c r="J199" s="146"/>
      <c r="K199" s="146"/>
      <c r="L199" s="142"/>
      <c r="M199" s="144"/>
      <c r="N199" s="146"/>
      <c r="O199" s="146"/>
      <c r="P199" s="146"/>
      <c r="Q199" s="145"/>
      <c r="R199" s="143"/>
      <c r="S199" s="146"/>
      <c r="T199" s="146"/>
      <c r="U199" s="146"/>
      <c r="V199" s="142"/>
      <c r="W199" s="885"/>
      <c r="X199" s="885"/>
      <c r="Y199" s="885"/>
      <c r="Z199" s="885"/>
      <c r="AA199" s="885"/>
      <c r="AB199" s="885"/>
      <c r="AC199" s="885"/>
      <c r="AD199" s="885"/>
      <c r="AE199" s="885"/>
      <c r="AF199" s="885"/>
      <c r="AG199" s="885"/>
      <c r="AH199" s="885"/>
      <c r="AI199" s="885"/>
      <c r="AJ199" s="885"/>
      <c r="AK199" s="885"/>
      <c r="AL199" s="885"/>
      <c r="AM199" s="885"/>
      <c r="AN199" s="885"/>
      <c r="AO199" s="885"/>
      <c r="AP199" s="885"/>
      <c r="AQ199" s="885"/>
      <c r="AR199" s="885"/>
      <c r="AS199" s="885"/>
      <c r="AT199" s="885"/>
      <c r="AU199" s="885"/>
      <c r="AV199" s="885"/>
      <c r="AW199" s="885"/>
      <c r="AX199" s="885"/>
      <c r="AY199" s="885"/>
      <c r="AZ199" s="395"/>
      <c r="BA199" s="942"/>
      <c r="BB199" s="643"/>
      <c r="BC199" s="497"/>
      <c r="BD199" s="484"/>
      <c r="BE199" s="484"/>
      <c r="BF199" s="484"/>
      <c r="BG199" s="501"/>
      <c r="BH199" s="497"/>
      <c r="BI199" s="484"/>
      <c r="BJ199" s="484"/>
      <c r="BK199" s="484"/>
      <c r="BL199" s="501"/>
      <c r="BM199" s="497"/>
      <c r="BN199" s="484"/>
      <c r="BO199" s="484"/>
      <c r="BP199" s="484"/>
      <c r="BQ199" s="501"/>
      <c r="BR199" s="497"/>
      <c r="BS199" s="484"/>
      <c r="BT199" s="484"/>
      <c r="BU199" s="484"/>
      <c r="BV199" s="485"/>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row>
    <row r="200" s="358" customFormat="true" ht="15" customHeight="true" x14ac:dyDescent="0.2">
      <c r="A200" s="214"/>
      <c r="B200" s="185"/>
      <c r="C200" s="144"/>
      <c r="D200" s="146"/>
      <c r="E200" s="146"/>
      <c r="F200" s="146"/>
      <c r="G200" s="145"/>
      <c r="H200" s="143"/>
      <c r="I200" s="146"/>
      <c r="J200" s="146"/>
      <c r="K200" s="146"/>
      <c r="L200" s="142"/>
      <c r="M200" s="144"/>
      <c r="N200" s="146"/>
      <c r="O200" s="146"/>
      <c r="P200" s="146"/>
      <c r="Q200" s="145"/>
      <c r="R200" s="143"/>
      <c r="S200" s="146"/>
      <c r="T200" s="146"/>
      <c r="U200" s="146"/>
      <c r="V200" s="142"/>
      <c r="W200" s="885"/>
      <c r="X200" s="885"/>
      <c r="Y200" s="885"/>
      <c r="Z200" s="885"/>
      <c r="AA200" s="885"/>
      <c r="AB200" s="885"/>
      <c r="AC200" s="885"/>
      <c r="AD200" s="885"/>
      <c r="AE200" s="885"/>
      <c r="AF200" s="885"/>
      <c r="AG200" s="885"/>
      <c r="AH200" s="885"/>
      <c r="AI200" s="885"/>
      <c r="AJ200" s="885"/>
      <c r="AK200" s="885"/>
      <c r="AL200" s="885"/>
      <c r="AM200" s="885"/>
      <c r="AN200" s="885"/>
      <c r="AO200" s="885"/>
      <c r="AP200" s="885"/>
      <c r="AQ200" s="885"/>
      <c r="AR200" s="885"/>
      <c r="AS200" s="885"/>
      <c r="AT200" s="885"/>
      <c r="AU200" s="885"/>
      <c r="AV200" s="885"/>
      <c r="AW200" s="885"/>
      <c r="AX200" s="885"/>
      <c r="AY200" s="885"/>
      <c r="AZ200" s="395"/>
      <c r="BA200" s="942"/>
      <c r="BB200" s="643"/>
      <c r="BC200" s="497"/>
      <c r="BD200" s="484"/>
      <c r="BE200" s="484"/>
      <c r="BF200" s="484"/>
      <c r="BG200" s="501"/>
      <c r="BH200" s="497"/>
      <c r="BI200" s="484"/>
      <c r="BJ200" s="484"/>
      <c r="BK200" s="484"/>
      <c r="BL200" s="501"/>
      <c r="BM200" s="497"/>
      <c r="BN200" s="484"/>
      <c r="BO200" s="484"/>
      <c r="BP200" s="484"/>
      <c r="BQ200" s="501"/>
      <c r="BR200" s="497"/>
      <c r="BS200" s="484"/>
      <c r="BT200" s="484"/>
      <c r="BU200" s="484"/>
      <c r="BV200" s="485"/>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row>
    <row r="201" s="358" customFormat="true" ht="15" customHeight="true" x14ac:dyDescent="0.2">
      <c r="A201" s="214"/>
      <c r="B201" s="185"/>
      <c r="C201" s="144"/>
      <c r="D201" s="146"/>
      <c r="E201" s="146"/>
      <c r="F201" s="146"/>
      <c r="G201" s="145"/>
      <c r="H201" s="143"/>
      <c r="I201" s="146"/>
      <c r="J201" s="146"/>
      <c r="K201" s="146"/>
      <c r="L201" s="142"/>
      <c r="M201" s="144"/>
      <c r="N201" s="146"/>
      <c r="O201" s="146"/>
      <c r="P201" s="146"/>
      <c r="Q201" s="145"/>
      <c r="R201" s="143"/>
      <c r="S201" s="146"/>
      <c r="T201" s="146"/>
      <c r="U201" s="146"/>
      <c r="V201" s="142"/>
      <c r="W201" s="885"/>
      <c r="X201" s="885"/>
      <c r="Y201" s="885"/>
      <c r="Z201" s="885"/>
      <c r="AA201" s="885"/>
      <c r="AB201" s="885"/>
      <c r="AC201" s="885"/>
      <c r="AD201" s="885"/>
      <c r="AE201" s="885"/>
      <c r="AF201" s="885"/>
      <c r="AG201" s="885"/>
      <c r="AH201" s="885"/>
      <c r="AI201" s="885"/>
      <c r="AJ201" s="885"/>
      <c r="AK201" s="885"/>
      <c r="AL201" s="885"/>
      <c r="AM201" s="885"/>
      <c r="AN201" s="885"/>
      <c r="AO201" s="885"/>
      <c r="AP201" s="885"/>
      <c r="AQ201" s="885"/>
      <c r="AR201" s="885"/>
      <c r="AS201" s="885"/>
      <c r="AT201" s="885"/>
      <c r="AU201" s="885"/>
      <c r="AV201" s="885"/>
      <c r="AW201" s="885"/>
      <c r="AX201" s="885"/>
      <c r="AY201" s="885"/>
      <c r="AZ201" s="395"/>
      <c r="BA201" s="942"/>
      <c r="BB201" s="643"/>
      <c r="BC201" s="497"/>
      <c r="BD201" s="484"/>
      <c r="BE201" s="484"/>
      <c r="BF201" s="484"/>
      <c r="BG201" s="501"/>
      <c r="BH201" s="497"/>
      <c r="BI201" s="484"/>
      <c r="BJ201" s="484"/>
      <c r="BK201" s="484"/>
      <c r="BL201" s="501"/>
      <c r="BM201" s="497"/>
      <c r="BN201" s="484"/>
      <c r="BO201" s="484"/>
      <c r="BP201" s="484"/>
      <c r="BQ201" s="501"/>
      <c r="BR201" s="497"/>
      <c r="BS201" s="484"/>
      <c r="BT201" s="484"/>
      <c r="BU201" s="484"/>
      <c r="BV201" s="485"/>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row>
    <row r="202" s="358" customFormat="true" ht="15" customHeight="true" x14ac:dyDescent="0.2">
      <c r="A202" s="214"/>
      <c r="B202" s="185"/>
      <c r="C202" s="144"/>
      <c r="D202" s="146"/>
      <c r="E202" s="146"/>
      <c r="F202" s="146"/>
      <c r="G202" s="145"/>
      <c r="H202" s="143"/>
      <c r="I202" s="146"/>
      <c r="J202" s="146"/>
      <c r="K202" s="146"/>
      <c r="L202" s="142"/>
      <c r="M202" s="144"/>
      <c r="N202" s="146"/>
      <c r="O202" s="146"/>
      <c r="P202" s="146"/>
      <c r="Q202" s="145"/>
      <c r="R202" s="143"/>
      <c r="S202" s="146"/>
      <c r="T202" s="146"/>
      <c r="U202" s="146"/>
      <c r="V202" s="142"/>
      <c r="W202" s="885"/>
      <c r="X202" s="885"/>
      <c r="Y202" s="885"/>
      <c r="Z202" s="885"/>
      <c r="AA202" s="885"/>
      <c r="AB202" s="885"/>
      <c r="AC202" s="885"/>
      <c r="AD202" s="885"/>
      <c r="AE202" s="885"/>
      <c r="AF202" s="885"/>
      <c r="AG202" s="885"/>
      <c r="AH202" s="885"/>
      <c r="AI202" s="885"/>
      <c r="AJ202" s="885"/>
      <c r="AK202" s="885"/>
      <c r="AL202" s="885"/>
      <c r="AM202" s="885"/>
      <c r="AN202" s="885"/>
      <c r="AO202" s="885"/>
      <c r="AP202" s="885"/>
      <c r="AQ202" s="885"/>
      <c r="AR202" s="885"/>
      <c r="AS202" s="885"/>
      <c r="AT202" s="885"/>
      <c r="AU202" s="885"/>
      <c r="AV202" s="885"/>
      <c r="AW202" s="885"/>
      <c r="AX202" s="885"/>
      <c r="AY202" s="885"/>
      <c r="AZ202" s="395"/>
      <c r="BA202" s="942"/>
      <c r="BB202" s="643"/>
      <c r="BC202" s="497"/>
      <c r="BD202" s="484"/>
      <c r="BE202" s="484"/>
      <c r="BF202" s="484"/>
      <c r="BG202" s="501"/>
      <c r="BH202" s="497"/>
      <c r="BI202" s="484"/>
      <c r="BJ202" s="484"/>
      <c r="BK202" s="484"/>
      <c r="BL202" s="501"/>
      <c r="BM202" s="497"/>
      <c r="BN202" s="484"/>
      <c r="BO202" s="484"/>
      <c r="BP202" s="484"/>
      <c r="BQ202" s="501"/>
      <c r="BR202" s="497"/>
      <c r="BS202" s="484"/>
      <c r="BT202" s="484"/>
      <c r="BU202" s="484"/>
      <c r="BV202" s="485"/>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row>
    <row r="203" s="602" customFormat="true" ht="15" customHeight="true" x14ac:dyDescent="0.2">
      <c r="A203" s="192"/>
      <c r="B203" s="186"/>
      <c r="C203" s="169"/>
      <c r="D203" s="168"/>
      <c r="E203" s="168"/>
      <c r="F203" s="168"/>
      <c r="G203" s="167"/>
      <c r="H203" s="166"/>
      <c r="I203" s="168"/>
      <c r="J203" s="168"/>
      <c r="K203" s="168"/>
      <c r="L203" s="165"/>
      <c r="M203" s="169"/>
      <c r="N203" s="168"/>
      <c r="O203" s="168"/>
      <c r="P203" s="168"/>
      <c r="Q203" s="167"/>
      <c r="R203" s="166"/>
      <c r="S203" s="168"/>
      <c r="T203" s="168"/>
      <c r="U203" s="168"/>
      <c r="V203" s="165"/>
      <c r="W203" s="487"/>
      <c r="X203" s="487"/>
      <c r="Y203" s="487"/>
      <c r="Z203" s="487"/>
      <c r="AA203" s="487"/>
      <c r="AB203" s="487"/>
      <c r="AC203" s="487"/>
      <c r="AD203" s="487"/>
      <c r="AE203" s="487"/>
      <c r="AF203" s="487"/>
      <c r="AG203" s="487"/>
      <c r="AH203" s="487"/>
      <c r="AI203" s="487"/>
      <c r="AJ203" s="487"/>
      <c r="AK203" s="487"/>
      <c r="AL203" s="487"/>
      <c r="AM203" s="487"/>
      <c r="AN203" s="487"/>
      <c r="AO203" s="487"/>
      <c r="AP203" s="487"/>
      <c r="AQ203" s="487"/>
      <c r="AR203" s="487"/>
      <c r="AS203" s="487"/>
      <c r="AT203" s="487"/>
      <c r="AU203" s="487"/>
      <c r="AV203" s="487"/>
      <c r="AW203" s="487"/>
      <c r="AX203" s="487"/>
      <c r="AY203" s="487"/>
      <c r="AZ203" s="940"/>
      <c r="BA203" s="942"/>
      <c r="BB203" s="643"/>
      <c r="BC203" s="497"/>
      <c r="BD203" s="484"/>
      <c r="BE203" s="484"/>
      <c r="BF203" s="484"/>
      <c r="BG203" s="501"/>
      <c r="BH203" s="497"/>
      <c r="BI203" s="484"/>
      <c r="BJ203" s="484"/>
      <c r="BK203" s="484"/>
      <c r="BL203" s="501"/>
      <c r="BM203" s="497"/>
      <c r="BN203" s="484"/>
      <c r="BO203" s="484"/>
      <c r="BP203" s="484"/>
      <c r="BQ203" s="501"/>
      <c r="BR203" s="497"/>
      <c r="BS203" s="484"/>
      <c r="BT203" s="484"/>
      <c r="BU203" s="484"/>
      <c r="BV203" s="485"/>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row>
    <row r="204" s="602" customFormat="true" ht="15" customHeight="true" x14ac:dyDescent="0.2">
      <c r="A204" s="192"/>
      <c r="B204" s="186"/>
      <c r="C204" s="169"/>
      <c r="D204" s="168"/>
      <c r="E204" s="168"/>
      <c r="F204" s="168"/>
      <c r="G204" s="167"/>
      <c r="H204" s="166"/>
      <c r="I204" s="168"/>
      <c r="J204" s="168"/>
      <c r="K204" s="168"/>
      <c r="L204" s="165"/>
      <c r="M204" s="169"/>
      <c r="N204" s="168"/>
      <c r="O204" s="168"/>
      <c r="P204" s="168"/>
      <c r="Q204" s="167"/>
      <c r="R204" s="166"/>
      <c r="S204" s="168"/>
      <c r="T204" s="168"/>
      <c r="U204" s="168"/>
      <c r="V204" s="165"/>
      <c r="W204" s="487"/>
      <c r="X204" s="487"/>
      <c r="Y204" s="487"/>
      <c r="Z204" s="487"/>
      <c r="AA204" s="487"/>
      <c r="AB204" s="487"/>
      <c r="AC204" s="487"/>
      <c r="AD204" s="487"/>
      <c r="AE204" s="487"/>
      <c r="AF204" s="487"/>
      <c r="AG204" s="487"/>
      <c r="AH204" s="487"/>
      <c r="AI204" s="487"/>
      <c r="AJ204" s="487"/>
      <c r="AK204" s="487"/>
      <c r="AL204" s="487"/>
      <c r="AM204" s="487"/>
      <c r="AN204" s="487"/>
      <c r="AO204" s="487"/>
      <c r="AP204" s="487"/>
      <c r="AQ204" s="487"/>
      <c r="AR204" s="487"/>
      <c r="AS204" s="487"/>
      <c r="AT204" s="487"/>
      <c r="AU204" s="487"/>
      <c r="AV204" s="487"/>
      <c r="AW204" s="487"/>
      <c r="AX204" s="487"/>
      <c r="AY204" s="487"/>
      <c r="AZ204" s="940"/>
      <c r="BA204" s="942"/>
      <c r="BB204" s="643"/>
      <c r="BC204" s="497"/>
      <c r="BD204" s="484"/>
      <c r="BE204" s="484"/>
      <c r="BF204" s="484"/>
      <c r="BG204" s="501"/>
      <c r="BH204" s="497"/>
      <c r="BI204" s="484"/>
      <c r="BJ204" s="484"/>
      <c r="BK204" s="484"/>
      <c r="BL204" s="501"/>
      <c r="BM204" s="497"/>
      <c r="BN204" s="484"/>
      <c r="BO204" s="484"/>
      <c r="BP204" s="484"/>
      <c r="BQ204" s="501"/>
      <c r="BR204" s="497"/>
      <c r="BS204" s="484"/>
      <c r="BT204" s="484"/>
      <c r="BU204" s="484"/>
      <c r="BV204" s="485"/>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row>
    <row r="205" s="602" customFormat="true" ht="15" customHeight="true" x14ac:dyDescent="0.2">
      <c r="A205" s="71"/>
      <c r="B205" s="68"/>
      <c r="C205" s="162"/>
      <c r="D205" s="161"/>
      <c r="E205" s="161"/>
      <c r="F205" s="161"/>
      <c r="G205" s="160"/>
      <c r="H205" s="159"/>
      <c r="I205" s="161"/>
      <c r="J205" s="161"/>
      <c r="K205" s="161"/>
      <c r="L205" s="158"/>
      <c r="M205" s="162"/>
      <c r="N205" s="161"/>
      <c r="O205" s="161"/>
      <c r="P205" s="161"/>
      <c r="Q205" s="160"/>
      <c r="R205" s="159"/>
      <c r="S205" s="161"/>
      <c r="T205" s="161"/>
      <c r="U205" s="161"/>
      <c r="V205" s="158"/>
      <c r="W205" s="487"/>
      <c r="X205" s="487"/>
      <c r="Y205" s="487"/>
      <c r="Z205" s="487"/>
      <c r="AA205" s="487"/>
      <c r="AB205" s="487"/>
      <c r="AC205" s="487"/>
      <c r="AD205" s="487"/>
      <c r="AE205" s="487"/>
      <c r="AF205" s="487"/>
      <c r="AG205" s="487"/>
      <c r="AH205" s="487"/>
      <c r="AI205" s="487"/>
      <c r="AJ205" s="487"/>
      <c r="AK205" s="487"/>
      <c r="AL205" s="487"/>
      <c r="AM205" s="487"/>
      <c r="AN205" s="487"/>
      <c r="AO205" s="487"/>
      <c r="AP205" s="487"/>
      <c r="AQ205" s="487"/>
      <c r="AR205" s="487"/>
      <c r="AS205" s="487"/>
      <c r="AT205" s="487"/>
      <c r="AU205" s="487"/>
      <c r="AV205" s="487"/>
      <c r="AW205" s="487"/>
      <c r="AX205" s="487"/>
      <c r="AY205" s="487"/>
      <c r="AZ205" s="940"/>
      <c r="BA205" s="942"/>
      <c r="BB205" s="643"/>
      <c r="BC205" s="500"/>
      <c r="BD205" s="499"/>
      <c r="BE205" s="499"/>
      <c r="BF205" s="499"/>
      <c r="BG205" s="503"/>
      <c r="BH205" s="500"/>
      <c r="BI205" s="499"/>
      <c r="BJ205" s="499"/>
      <c r="BK205" s="499"/>
      <c r="BL205" s="503"/>
      <c r="BM205" s="500"/>
      <c r="BN205" s="499"/>
      <c r="BO205" s="499"/>
      <c r="BP205" s="499"/>
      <c r="BQ205" s="503"/>
      <c r="BR205" s="500"/>
      <c r="BS205" s="499"/>
      <c r="BT205" s="499"/>
      <c r="BU205" s="499"/>
      <c r="BV205" s="502"/>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row>
    <row r="206" s="603" customFormat="true" ht="250.15" customHeight="true" x14ac:dyDescent="0.2">
      <c r="B206" s="602"/>
      <c r="W206" s="395"/>
      <c r="X206" s="395"/>
      <c r="Y206" s="395"/>
      <c r="Z206" s="395"/>
      <c r="AA206" s="395"/>
      <c r="AB206" s="395"/>
      <c r="AC206" s="395"/>
      <c r="AD206" s="395"/>
      <c r="AE206" s="395"/>
      <c r="AF206" s="395"/>
      <c r="AG206" s="395"/>
      <c r="AH206" s="395"/>
      <c r="AI206" s="395"/>
      <c r="AJ206" s="395"/>
      <c r="AK206" s="395"/>
      <c r="AL206" s="395"/>
      <c r="AM206" s="395"/>
      <c r="AN206" s="395"/>
      <c r="AO206" s="395"/>
      <c r="AP206" s="395"/>
      <c r="AQ206" s="395"/>
      <c r="AR206" s="395"/>
      <c r="AS206" s="395"/>
      <c r="AT206" s="395"/>
      <c r="AU206" s="395"/>
      <c r="AV206" s="395"/>
      <c r="AW206" s="395"/>
      <c r="AX206" s="395"/>
      <c r="AY206" s="395"/>
      <c r="AZ206" s="395"/>
      <c r="BA206" s="359"/>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9"/>
      <c r="BW206" s="394"/>
      <c r="BX206" s="394"/>
      <c r="BY206" s="394"/>
      <c r="BZ206" s="394"/>
      <c r="CA206" s="394"/>
      <c r="CB206" s="394"/>
      <c r="CC206" s="394"/>
      <c r="CD206" s="394"/>
      <c r="CE206" s="394"/>
      <c r="CF206" s="394"/>
      <c r="CG206" s="394"/>
      <c r="CH206" s="394"/>
      <c r="CI206" s="394"/>
      <c r="CJ206" s="394"/>
      <c r="CK206" s="394"/>
      <c r="CL206" s="394"/>
      <c r="CM206" s="394"/>
      <c r="CN206" s="394"/>
      <c r="CO206" s="394"/>
      <c r="CP206" s="394"/>
      <c r="CQ206" s="394"/>
      <c r="CR206" s="394"/>
      <c r="CS206" s="394"/>
      <c r="CT206" s="394"/>
      <c r="CU206" s="394"/>
      <c r="CV206" s="394"/>
      <c r="CW206" s="394"/>
      <c r="CX206" s="394"/>
      <c r="CY206" s="394"/>
      <c r="CZ206" s="394"/>
    </row>
    <row r="207" s="338" customFormat="true" ht="18" customHeight="true" x14ac:dyDescent="0.2">
      <c r="W207" s="390"/>
      <c r="X207" s="390"/>
      <c r="Y207" s="390"/>
      <c r="Z207" s="390"/>
      <c r="AA207" s="390"/>
      <c r="AB207" s="390"/>
      <c r="AC207" s="390"/>
      <c r="AD207" s="390"/>
      <c r="AE207" s="390"/>
      <c r="AF207" s="390"/>
      <c r="AG207" s="390"/>
      <c r="AH207" s="390"/>
      <c r="AI207" s="390"/>
      <c r="AJ207" s="390"/>
      <c r="AK207" s="390"/>
      <c r="AL207" s="390"/>
      <c r="AM207" s="390"/>
      <c r="AN207" s="390"/>
      <c r="AO207" s="390"/>
      <c r="AP207" s="390"/>
      <c r="AQ207" s="390"/>
      <c r="AR207" s="390"/>
      <c r="AS207" s="390"/>
      <c r="AT207" s="390"/>
      <c r="AU207" s="390"/>
      <c r="AV207" s="390"/>
      <c r="AW207" s="390"/>
      <c r="AX207" s="390"/>
      <c r="AY207" s="390"/>
      <c r="AZ207" s="390"/>
      <c r="BB207" s="361"/>
      <c r="BW207" s="390"/>
      <c r="BX207" s="390"/>
      <c r="BY207" s="390"/>
      <c r="BZ207" s="390"/>
      <c r="CA207" s="390"/>
      <c r="CB207" s="390"/>
      <c r="CC207" s="390"/>
      <c r="CD207" s="390"/>
      <c r="CE207" s="390"/>
      <c r="CF207" s="390"/>
      <c r="CG207" s="390"/>
      <c r="CH207" s="390"/>
      <c r="CI207" s="390"/>
      <c r="CJ207" s="390"/>
      <c r="CK207" s="390"/>
      <c r="CL207" s="390"/>
      <c r="CM207" s="390"/>
      <c r="CN207" s="390"/>
      <c r="CO207" s="390"/>
      <c r="CP207" s="390"/>
      <c r="CQ207" s="390"/>
      <c r="CR207" s="390"/>
      <c r="CS207" s="390"/>
      <c r="CT207" s="390"/>
      <c r="CU207" s="390"/>
      <c r="CV207" s="390"/>
      <c r="CW207" s="390"/>
      <c r="CX207" s="390"/>
      <c r="CY207" s="390"/>
      <c r="CZ207" s="390"/>
    </row>
    <row r="208" s="338" customFormat="true" ht="22.5" customHeight="true" x14ac:dyDescent="0.35">
      <c r="A208" s="1145" t="str">
        <f>A1026</f>
        <v>Thailand</v>
      </c>
      <c r="B208" s="1146"/>
      <c r="W208" s="390"/>
      <c r="X208" s="390"/>
      <c r="Y208" s="390"/>
      <c r="Z208" s="390"/>
      <c r="AA208" s="390"/>
      <c r="AB208" s="390"/>
      <c r="AC208" s="390"/>
      <c r="AD208" s="390"/>
      <c r="AE208" s="390"/>
      <c r="AF208" s="390"/>
      <c r="AG208" s="390"/>
      <c r="AH208" s="390"/>
      <c r="AI208" s="390"/>
      <c r="AJ208" s="390"/>
      <c r="AK208" s="390"/>
      <c r="AL208" s="390"/>
      <c r="AM208" s="390"/>
      <c r="AN208" s="390"/>
      <c r="AO208" s="390"/>
      <c r="AP208" s="390"/>
      <c r="AQ208" s="390"/>
      <c r="AR208" s="390"/>
      <c r="AS208" s="390"/>
      <c r="AT208" s="390"/>
      <c r="AU208" s="390"/>
      <c r="AV208" s="390"/>
      <c r="AW208" s="390"/>
      <c r="AX208" s="390"/>
      <c r="AY208" s="390"/>
      <c r="AZ208" s="390"/>
      <c r="BB208" s="361"/>
      <c r="BW208" s="390"/>
      <c r="BX208" s="390"/>
      <c r="BY208" s="390"/>
      <c r="BZ208" s="390"/>
      <c r="CA208" s="390"/>
      <c r="CB208" s="390"/>
      <c r="CC208" s="390"/>
      <c r="CD208" s="390"/>
      <c r="CE208" s="390"/>
      <c r="CF208" s="390"/>
      <c r="CG208" s="390"/>
      <c r="CH208" s="390"/>
      <c r="CI208" s="390"/>
      <c r="CJ208" s="390"/>
      <c r="CK208" s="390"/>
      <c r="CL208" s="390"/>
      <c r="CM208" s="390"/>
      <c r="CN208" s="390"/>
      <c r="CO208" s="390"/>
      <c r="CP208" s="390"/>
      <c r="CQ208" s="390"/>
      <c r="CR208" s="390"/>
      <c r="CS208" s="390"/>
      <c r="CT208" s="390"/>
      <c r="CU208" s="390"/>
      <c r="CV208" s="390"/>
      <c r="CW208" s="390"/>
      <c r="CX208" s="390"/>
      <c r="CY208" s="390"/>
      <c r="CZ208" s="390"/>
    </row>
    <row r="209" s="338" customFormat="true" ht="22.5" customHeight="true" x14ac:dyDescent="0.35">
      <c r="A209" s="365" t="str">
        <f>A1034</f>
        <v>2016</v>
      </c>
      <c r="B209" s="366"/>
      <c r="W209" s="390"/>
      <c r="X209" s="390"/>
      <c r="Y209" s="390"/>
      <c r="Z209" s="390"/>
      <c r="AA209" s="390"/>
      <c r="AB209" s="390"/>
      <c r="AC209" s="390"/>
      <c r="AD209" s="390"/>
      <c r="AE209" s="390"/>
      <c r="AF209" s="390"/>
      <c r="AG209" s="390"/>
      <c r="AH209" s="390"/>
      <c r="AI209" s="390"/>
      <c r="AJ209" s="390"/>
      <c r="AK209" s="390"/>
      <c r="AL209" s="390"/>
      <c r="AM209" s="390"/>
      <c r="AN209" s="390"/>
      <c r="AO209" s="390"/>
      <c r="AP209" s="390"/>
      <c r="AQ209" s="390"/>
      <c r="AR209" s="390"/>
      <c r="AS209" s="390"/>
      <c r="AT209" s="390"/>
      <c r="AU209" s="390"/>
      <c r="AV209" s="390"/>
      <c r="AW209" s="390"/>
      <c r="AX209" s="390"/>
      <c r="AY209" s="390"/>
      <c r="AZ209" s="390"/>
      <c r="BB209" s="361"/>
      <c r="BW209" s="390"/>
      <c r="BX209" s="390"/>
      <c r="BY209" s="390"/>
      <c r="BZ209" s="390"/>
      <c r="CA209" s="390"/>
      <c r="CB209" s="390"/>
      <c r="CC209" s="390"/>
      <c r="CD209" s="390"/>
      <c r="CE209" s="390"/>
      <c r="CF209" s="390"/>
      <c r="CG209" s="390"/>
      <c r="CH209" s="390"/>
      <c r="CI209" s="390"/>
      <c r="CJ209" s="390"/>
      <c r="CK209" s="390"/>
      <c r="CL209" s="390"/>
      <c r="CM209" s="390"/>
      <c r="CN209" s="390"/>
      <c r="CO209" s="390"/>
      <c r="CP209" s="390"/>
      <c r="CQ209" s="390"/>
      <c r="CR209" s="390"/>
      <c r="CS209" s="390"/>
      <c r="CT209" s="390"/>
      <c r="CU209" s="390"/>
      <c r="CV209" s="390"/>
      <c r="CW209" s="390"/>
      <c r="CX209" s="390"/>
      <c r="CY209" s="390"/>
      <c r="CZ209" s="390"/>
    </row>
    <row r="210" s="338" customFormat="true" ht="22.5" customHeight="true" x14ac:dyDescent="0.35">
      <c r="A210" s="646" t="s">
        <v>113</v>
      </c>
      <c r="B210" s="368"/>
      <c r="W210" s="390"/>
      <c r="X210" s="390"/>
      <c r="Y210" s="390"/>
      <c r="Z210" s="390"/>
      <c r="AA210" s="390"/>
      <c r="AB210" s="390"/>
      <c r="AC210" s="390"/>
      <c r="AD210" s="390"/>
      <c r="AE210" s="390"/>
      <c r="AF210" s="390"/>
      <c r="AG210" s="390"/>
      <c r="AH210" s="390"/>
      <c r="AI210" s="390"/>
      <c r="AJ210" s="390"/>
      <c r="AK210" s="390"/>
      <c r="AL210" s="390"/>
      <c r="AM210" s="390"/>
      <c r="AN210" s="390"/>
      <c r="AO210" s="390"/>
      <c r="AP210" s="390"/>
      <c r="AQ210" s="390"/>
      <c r="AR210" s="390"/>
      <c r="AS210" s="390"/>
      <c r="AT210" s="390"/>
      <c r="AU210" s="390"/>
      <c r="AV210" s="390"/>
      <c r="AW210" s="390"/>
      <c r="AX210" s="390"/>
      <c r="AY210" s="390"/>
      <c r="AZ210" s="390"/>
      <c r="BB210" s="361"/>
      <c r="BW210" s="390"/>
      <c r="BX210" s="390"/>
      <c r="BY210" s="390"/>
      <c r="BZ210" s="390"/>
      <c r="CA210" s="390"/>
      <c r="CB210" s="390"/>
      <c r="CC210" s="390"/>
      <c r="CD210" s="390"/>
      <c r="CE210" s="390"/>
      <c r="CF210" s="390"/>
      <c r="CG210" s="390"/>
      <c r="CH210" s="390"/>
      <c r="CI210" s="390"/>
      <c r="CJ210" s="390"/>
      <c r="CK210" s="390"/>
      <c r="CL210" s="390"/>
      <c r="CM210" s="390"/>
      <c r="CN210" s="390"/>
      <c r="CO210" s="390"/>
      <c r="CP210" s="390"/>
      <c r="CQ210" s="390"/>
      <c r="CR210" s="390"/>
      <c r="CS210" s="390"/>
      <c r="CT210" s="390"/>
      <c r="CU210" s="390"/>
      <c r="CV210" s="390"/>
      <c r="CW210" s="390"/>
      <c r="CX210" s="390"/>
      <c r="CY210" s="390"/>
      <c r="CZ210" s="390"/>
    </row>
    <row r="211" s="338" customFormat="true" ht="20.1" customHeight="true" x14ac:dyDescent="0.35">
      <c r="A211" s="370" t="s">
        <v>98</v>
      </c>
      <c r="B211" s="366"/>
      <c r="W211" s="390"/>
      <c r="X211" s="390"/>
      <c r="Y211" s="390"/>
      <c r="Z211" s="390"/>
      <c r="AA211" s="390"/>
      <c r="AB211" s="390"/>
      <c r="AC211" s="390"/>
      <c r="AD211" s="390"/>
      <c r="AE211" s="390"/>
      <c r="AF211" s="390"/>
      <c r="AG211" s="390"/>
      <c r="AH211" s="390"/>
      <c r="AI211" s="390"/>
      <c r="AJ211" s="390"/>
      <c r="AK211" s="390"/>
      <c r="AL211" s="390"/>
      <c r="AM211" s="390"/>
      <c r="AN211" s="390"/>
      <c r="AO211" s="390"/>
      <c r="AP211" s="390"/>
      <c r="AQ211" s="390"/>
      <c r="AR211" s="390"/>
      <c r="AS211" s="390"/>
      <c r="AT211" s="390"/>
      <c r="AU211" s="390"/>
      <c r="AV211" s="390"/>
      <c r="AW211" s="390"/>
      <c r="AX211" s="390"/>
      <c r="AY211" s="390"/>
      <c r="AZ211" s="390"/>
      <c r="BB211" s="361"/>
      <c r="BW211" s="390"/>
      <c r="BX211" s="390"/>
      <c r="BY211" s="390"/>
      <c r="BZ211" s="390"/>
      <c r="CA211" s="390"/>
      <c r="CB211" s="390"/>
      <c r="CC211" s="390"/>
      <c r="CD211" s="390"/>
      <c r="CE211" s="390"/>
      <c r="CF211" s="390"/>
      <c r="CG211" s="390"/>
      <c r="CH211" s="390"/>
      <c r="CI211" s="390"/>
      <c r="CJ211" s="390"/>
      <c r="CK211" s="390"/>
      <c r="CL211" s="390"/>
      <c r="CM211" s="390"/>
      <c r="CN211" s="390"/>
      <c r="CO211" s="390"/>
      <c r="CP211" s="390"/>
      <c r="CQ211" s="390"/>
      <c r="CR211" s="390"/>
      <c r="CS211" s="390"/>
      <c r="CT211" s="390"/>
      <c r="CU211" s="390"/>
      <c r="CV211" s="390"/>
      <c r="CW211" s="390"/>
      <c r="CX211" s="390"/>
      <c r="CY211" s="390"/>
      <c r="CZ211" s="390"/>
    </row>
    <row r="212" s="338" customFormat="true" ht="15" customHeight="true" x14ac:dyDescent="0.2">
      <c r="A212" s="647" t="s">
        <v>99</v>
      </c>
      <c r="B212" s="403"/>
      <c r="W212" s="390"/>
      <c r="X212" s="390"/>
      <c r="Y212" s="390"/>
      <c r="Z212" s="390"/>
      <c r="AA212" s="390"/>
      <c r="AB212" s="390"/>
      <c r="AC212" s="390"/>
      <c r="AD212" s="390"/>
      <c r="AE212" s="390"/>
      <c r="AF212" s="390"/>
      <c r="AG212" s="390"/>
      <c r="AH212" s="390"/>
      <c r="AI212" s="390"/>
      <c r="AJ212" s="390"/>
      <c r="AK212" s="390"/>
      <c r="AL212" s="390"/>
      <c r="AM212" s="390"/>
      <c r="AN212" s="390"/>
      <c r="AO212" s="390"/>
      <c r="AP212" s="390"/>
      <c r="AQ212" s="390"/>
      <c r="AR212" s="390"/>
      <c r="AS212" s="390"/>
      <c r="AT212" s="390"/>
      <c r="AU212" s="390"/>
      <c r="AV212" s="390"/>
      <c r="AW212" s="390"/>
      <c r="AX212" s="390"/>
      <c r="AY212" s="390"/>
      <c r="AZ212" s="390"/>
      <c r="BB212" s="361"/>
      <c r="BW212" s="390"/>
      <c r="BX212" s="390"/>
      <c r="BY212" s="390"/>
      <c r="BZ212" s="390"/>
      <c r="CA212" s="390"/>
      <c r="CB212" s="390"/>
      <c r="CC212" s="390"/>
      <c r="CD212" s="390"/>
      <c r="CE212" s="390"/>
      <c r="CF212" s="390"/>
      <c r="CG212" s="390"/>
      <c r="CH212" s="390"/>
      <c r="CI212" s="390"/>
      <c r="CJ212" s="390"/>
      <c r="CK212" s="390"/>
      <c r="CL212" s="390"/>
      <c r="CM212" s="390"/>
      <c r="CN212" s="390"/>
      <c r="CO212" s="390"/>
      <c r="CP212" s="390"/>
      <c r="CQ212" s="390"/>
      <c r="CR212" s="390"/>
      <c r="CS212" s="390"/>
      <c r="CT212" s="390"/>
      <c r="CU212" s="390"/>
      <c r="CV212" s="390"/>
      <c r="CW212" s="390"/>
      <c r="CX212" s="390"/>
      <c r="CY212" s="390"/>
      <c r="CZ212" s="390"/>
    </row>
    <row r="213" s="338" customFormat="true" ht="15" customHeight="true" x14ac:dyDescent="0.2">
      <c r="A213" s="379" t="s">
        <v>41</v>
      </c>
      <c r="B213" s="378"/>
      <c r="W213" s="390"/>
      <c r="X213" s="390"/>
      <c r="Y213" s="390"/>
      <c r="Z213" s="390"/>
      <c r="AA213" s="390"/>
      <c r="AB213" s="390"/>
      <c r="AC213" s="390"/>
      <c r="AD213" s="390"/>
      <c r="AE213" s="390"/>
      <c r="AF213" s="390"/>
      <c r="AG213" s="390"/>
      <c r="AH213" s="390"/>
      <c r="AI213" s="390"/>
      <c r="AJ213" s="390"/>
      <c r="AK213" s="390"/>
      <c r="AL213" s="390"/>
      <c r="AM213" s="390"/>
      <c r="AN213" s="390"/>
      <c r="AO213" s="390"/>
      <c r="AP213" s="390"/>
      <c r="AQ213" s="390"/>
      <c r="AR213" s="390"/>
      <c r="AS213" s="390"/>
      <c r="AT213" s="390"/>
      <c r="AU213" s="390"/>
      <c r="AV213" s="390"/>
      <c r="AW213" s="390"/>
      <c r="AX213" s="390"/>
      <c r="AY213" s="390"/>
      <c r="AZ213" s="390"/>
      <c r="BB213" s="361"/>
      <c r="BW213" s="390"/>
      <c r="BX213" s="390"/>
      <c r="BY213" s="390"/>
      <c r="BZ213" s="390"/>
      <c r="CA213" s="390"/>
      <c r="CB213" s="390"/>
      <c r="CC213" s="390"/>
      <c r="CD213" s="390"/>
      <c r="CE213" s="390"/>
      <c r="CF213" s="390"/>
      <c r="CG213" s="390"/>
      <c r="CH213" s="390"/>
      <c r="CI213" s="390"/>
      <c r="CJ213" s="390"/>
      <c r="CK213" s="390"/>
      <c r="CL213" s="390"/>
      <c r="CM213" s="390"/>
      <c r="CN213" s="390"/>
      <c r="CO213" s="390"/>
      <c r="CP213" s="390"/>
      <c r="CQ213" s="390"/>
      <c r="CR213" s="390"/>
      <c r="CS213" s="390"/>
      <c r="CT213" s="390"/>
      <c r="CU213" s="390"/>
      <c r="CV213" s="390"/>
      <c r="CW213" s="390"/>
      <c r="CX213" s="390"/>
      <c r="CY213" s="390"/>
      <c r="CZ213" s="390"/>
    </row>
    <row r="214" s="338" customFormat="true" ht="15" customHeight="true" x14ac:dyDescent="0.2">
      <c r="A214" s="377" t="s">
        <v>40</v>
      </c>
      <c r="B214" s="378"/>
      <c r="W214" s="390"/>
      <c r="X214" s="390"/>
      <c r="Y214" s="390"/>
      <c r="Z214" s="390"/>
      <c r="AA214" s="390"/>
      <c r="AB214" s="390"/>
      <c r="AC214" s="390"/>
      <c r="AD214" s="390"/>
      <c r="AE214" s="390"/>
      <c r="AF214" s="390"/>
      <c r="AG214" s="390"/>
      <c r="AH214" s="390"/>
      <c r="AI214" s="390"/>
      <c r="AJ214" s="390"/>
      <c r="AK214" s="390"/>
      <c r="AL214" s="390"/>
      <c r="AM214" s="390"/>
      <c r="AN214" s="390"/>
      <c r="AO214" s="390"/>
      <c r="AP214" s="390"/>
      <c r="AQ214" s="390"/>
      <c r="AR214" s="390"/>
      <c r="AS214" s="390"/>
      <c r="AT214" s="390"/>
      <c r="AU214" s="390"/>
      <c r="AV214" s="390"/>
      <c r="AW214" s="390"/>
      <c r="AX214" s="390"/>
      <c r="AY214" s="390"/>
      <c r="AZ214" s="390"/>
      <c r="BB214" s="361"/>
      <c r="BW214" s="390"/>
      <c r="BX214" s="390"/>
      <c r="BY214" s="390"/>
      <c r="BZ214" s="390"/>
      <c r="CA214" s="390"/>
      <c r="CB214" s="390"/>
      <c r="CC214" s="390"/>
      <c r="CD214" s="390"/>
      <c r="CE214" s="390"/>
      <c r="CF214" s="390"/>
      <c r="CG214" s="390"/>
      <c r="CH214" s="390"/>
      <c r="CI214" s="390"/>
      <c r="CJ214" s="390"/>
      <c r="CK214" s="390"/>
      <c r="CL214" s="390"/>
      <c r="CM214" s="390"/>
      <c r="CN214" s="390"/>
      <c r="CO214" s="390"/>
      <c r="CP214" s="390"/>
      <c r="CQ214" s="390"/>
      <c r="CR214" s="390"/>
      <c r="CS214" s="390"/>
      <c r="CT214" s="390"/>
      <c r="CU214" s="390"/>
      <c r="CV214" s="390"/>
      <c r="CW214" s="390"/>
      <c r="CX214" s="390"/>
      <c r="CY214" s="390"/>
      <c r="CZ214" s="390"/>
    </row>
    <row r="215" s="338" customFormat="true" ht="15" customHeight="true" x14ac:dyDescent="0.2">
      <c r="A215" s="377" t="s">
        <v>137</v>
      </c>
      <c r="B215" s="402" t="str">
        <f>A1025</f>
        <v>MICS16</v>
      </c>
      <c r="W215" s="390"/>
      <c r="X215" s="390"/>
      <c r="Y215" s="390"/>
      <c r="Z215" s="390"/>
      <c r="AA215" s="390"/>
      <c r="AB215" s="390"/>
      <c r="AC215" s="390"/>
      <c r="AD215" s="390"/>
      <c r="AE215" s="390"/>
      <c r="AF215" s="390"/>
      <c r="AG215" s="390"/>
      <c r="AH215" s="390"/>
      <c r="AI215" s="390"/>
      <c r="AJ215" s="390"/>
      <c r="AK215" s="390"/>
      <c r="AL215" s="390"/>
      <c r="AM215" s="390"/>
      <c r="AN215" s="390"/>
      <c r="AO215" s="390"/>
      <c r="AP215" s="390"/>
      <c r="AQ215" s="390"/>
      <c r="AR215" s="390"/>
      <c r="AS215" s="390"/>
      <c r="AT215" s="390"/>
      <c r="AU215" s="390"/>
      <c r="AV215" s="390"/>
      <c r="AW215" s="390"/>
      <c r="AX215" s="390"/>
      <c r="AY215" s="390"/>
      <c r="AZ215" s="390"/>
      <c r="BB215" s="361"/>
      <c r="BW215" s="390"/>
      <c r="BX215" s="390"/>
      <c r="BY215" s="390"/>
      <c r="BZ215" s="390"/>
      <c r="CA215" s="390"/>
      <c r="CB215" s="390"/>
      <c r="CC215" s="390"/>
      <c r="CD215" s="390"/>
      <c r="CE215" s="390"/>
      <c r="CF215" s="390"/>
      <c r="CG215" s="390"/>
      <c r="CH215" s="390"/>
      <c r="CI215" s="390"/>
      <c r="CJ215" s="390"/>
      <c r="CK215" s="390"/>
      <c r="CL215" s="390"/>
      <c r="CM215" s="390"/>
      <c r="CN215" s="390"/>
      <c r="CO215" s="390"/>
      <c r="CP215" s="390"/>
      <c r="CQ215" s="390"/>
      <c r="CR215" s="390"/>
      <c r="CS215" s="390"/>
      <c r="CT215" s="390"/>
      <c r="CU215" s="390"/>
      <c r="CV215" s="390"/>
      <c r="CW215" s="390"/>
      <c r="CX215" s="390"/>
      <c r="CY215" s="390"/>
      <c r="CZ215" s="390"/>
    </row>
    <row r="216" s="338" customFormat="true" ht="15" customHeight="true" x14ac:dyDescent="0.2">
      <c r="A216" s="224"/>
      <c r="B216" s="226"/>
      <c r="W216" s="390"/>
      <c r="X216" s="390"/>
      <c r="Y216" s="390"/>
      <c r="Z216" s="390"/>
      <c r="AA216" s="390"/>
      <c r="AB216" s="390"/>
      <c r="AC216" s="390"/>
      <c r="AD216" s="390"/>
      <c r="AE216" s="390"/>
      <c r="AF216" s="390"/>
      <c r="AG216" s="390"/>
      <c r="AH216" s="390"/>
      <c r="AI216" s="390"/>
      <c r="AJ216" s="390"/>
      <c r="AK216" s="390"/>
      <c r="AL216" s="390"/>
      <c r="AM216" s="390"/>
      <c r="AN216" s="390"/>
      <c r="AO216" s="390"/>
      <c r="AP216" s="390"/>
      <c r="AQ216" s="390"/>
      <c r="AR216" s="390"/>
      <c r="AS216" s="390"/>
      <c r="AT216" s="390"/>
      <c r="AU216" s="390"/>
      <c r="AV216" s="390"/>
      <c r="AW216" s="390"/>
      <c r="AX216" s="390"/>
      <c r="AY216" s="390"/>
      <c r="AZ216" s="390"/>
      <c r="BB216" s="361"/>
      <c r="BW216" s="390"/>
      <c r="BX216" s="390"/>
      <c r="BY216" s="390"/>
      <c r="BZ216" s="390"/>
      <c r="CA216" s="390"/>
      <c r="CB216" s="390"/>
      <c r="CC216" s="390"/>
      <c r="CD216" s="390"/>
      <c r="CE216" s="390"/>
      <c r="CF216" s="390"/>
      <c r="CG216" s="390"/>
      <c r="CH216" s="390"/>
      <c r="CI216" s="390"/>
      <c r="CJ216" s="390"/>
      <c r="CK216" s="390"/>
      <c r="CL216" s="390"/>
      <c r="CM216" s="390"/>
      <c r="CN216" s="390"/>
      <c r="CO216" s="390"/>
      <c r="CP216" s="390"/>
      <c r="CQ216" s="390"/>
      <c r="CR216" s="390"/>
      <c r="CS216" s="390"/>
      <c r="CT216" s="390"/>
      <c r="CU216" s="390"/>
      <c r="CV216" s="390"/>
      <c r="CW216" s="390"/>
      <c r="CX216" s="390"/>
      <c r="CY216" s="390"/>
      <c r="CZ216" s="390"/>
    </row>
    <row r="217" s="338" customFormat="true" ht="15" customHeight="true" x14ac:dyDescent="0.2">
      <c r="A217" s="224"/>
      <c r="B217" s="225"/>
      <c r="W217" s="390"/>
      <c r="X217" s="390"/>
      <c r="Y217" s="390"/>
      <c r="Z217" s="390"/>
      <c r="AA217" s="390"/>
      <c r="AB217" s="390"/>
      <c r="AC217" s="390"/>
      <c r="AD217" s="390"/>
      <c r="AE217" s="390"/>
      <c r="AF217" s="390"/>
      <c r="AG217" s="390"/>
      <c r="AH217" s="390"/>
      <c r="AI217" s="390"/>
      <c r="AJ217" s="390"/>
      <c r="AK217" s="390"/>
      <c r="AL217" s="390"/>
      <c r="AM217" s="390"/>
      <c r="AN217" s="390"/>
      <c r="AO217" s="390"/>
      <c r="AP217" s="390"/>
      <c r="AQ217" s="390"/>
      <c r="AR217" s="390"/>
      <c r="AS217" s="390"/>
      <c r="AT217" s="390"/>
      <c r="AU217" s="390"/>
      <c r="AV217" s="390"/>
      <c r="AW217" s="390"/>
      <c r="AX217" s="390"/>
      <c r="AY217" s="390"/>
      <c r="AZ217" s="390"/>
      <c r="BB217" s="361"/>
      <c r="BW217" s="390"/>
      <c r="BX217" s="390"/>
      <c r="BY217" s="390"/>
      <c r="BZ217" s="390"/>
      <c r="CA217" s="390"/>
      <c r="CB217" s="390"/>
      <c r="CC217" s="390"/>
      <c r="CD217" s="390"/>
      <c r="CE217" s="390"/>
      <c r="CF217" s="390"/>
      <c r="CG217" s="390"/>
      <c r="CH217" s="390"/>
      <c r="CI217" s="390"/>
      <c r="CJ217" s="390"/>
      <c r="CK217" s="390"/>
      <c r="CL217" s="390"/>
      <c r="CM217" s="390"/>
      <c r="CN217" s="390"/>
      <c r="CO217" s="390"/>
      <c r="CP217" s="390"/>
      <c r="CQ217" s="390"/>
      <c r="CR217" s="390"/>
      <c r="CS217" s="390"/>
      <c r="CT217" s="390"/>
      <c r="CU217" s="390"/>
      <c r="CV217" s="390"/>
      <c r="CW217" s="390"/>
      <c r="CX217" s="390"/>
      <c r="CY217" s="390"/>
      <c r="CZ217" s="390"/>
    </row>
    <row r="218" s="338" customFormat="true" ht="18" customHeight="true" x14ac:dyDescent="0.2">
      <c r="A218" s="224"/>
      <c r="B218" s="226"/>
      <c r="W218" s="390"/>
      <c r="X218" s="390"/>
      <c r="Y218" s="390"/>
      <c r="Z218" s="390"/>
      <c r="AA218" s="390"/>
      <c r="AB218" s="390"/>
      <c r="AC218" s="390"/>
      <c r="AD218" s="390"/>
      <c r="AE218" s="390"/>
      <c r="AF218" s="390"/>
      <c r="AG218" s="390"/>
      <c r="AH218" s="390"/>
      <c r="AI218" s="390"/>
      <c r="AJ218" s="390"/>
      <c r="AK218" s="390"/>
      <c r="AL218" s="390"/>
      <c r="AM218" s="390"/>
      <c r="AN218" s="390"/>
      <c r="AO218" s="390"/>
      <c r="AP218" s="390"/>
      <c r="AQ218" s="390"/>
      <c r="AR218" s="390"/>
      <c r="AS218" s="390"/>
      <c r="AT218" s="390"/>
      <c r="AU218" s="390"/>
      <c r="AV218" s="390"/>
      <c r="AW218" s="390"/>
      <c r="AX218" s="390"/>
      <c r="AY218" s="390"/>
      <c r="AZ218" s="390"/>
      <c r="BB218" s="361"/>
      <c r="BW218" s="390"/>
      <c r="BX218" s="390"/>
      <c r="BY218" s="390"/>
      <c r="BZ218" s="390"/>
      <c r="CA218" s="390"/>
      <c r="CB218" s="390"/>
      <c r="CC218" s="390"/>
      <c r="CD218" s="390"/>
      <c r="CE218" s="390"/>
      <c r="CF218" s="390"/>
      <c r="CG218" s="390"/>
      <c r="CH218" s="390"/>
      <c r="CI218" s="390"/>
      <c r="CJ218" s="390"/>
      <c r="CK218" s="390"/>
      <c r="CL218" s="390"/>
      <c r="CM218" s="390"/>
      <c r="CN218" s="390"/>
      <c r="CO218" s="390"/>
      <c r="CP218" s="390"/>
      <c r="CQ218" s="390"/>
      <c r="CR218" s="390"/>
      <c r="CS218" s="390"/>
      <c r="CT218" s="390"/>
      <c r="CU218" s="390"/>
      <c r="CV218" s="390"/>
      <c r="CW218" s="390"/>
      <c r="CX218" s="390"/>
      <c r="CY218" s="390"/>
      <c r="CZ218" s="390"/>
    </row>
    <row r="219" s="338" customFormat="true" ht="18" customHeight="true" x14ac:dyDescent="0.2">
      <c r="A219" s="223"/>
      <c r="B219" s="222"/>
      <c r="W219" s="390"/>
      <c r="X219" s="390"/>
      <c r="Y219" s="390"/>
      <c r="Z219" s="390"/>
      <c r="AA219" s="390"/>
      <c r="AB219" s="390"/>
      <c r="AC219" s="390"/>
      <c r="AD219" s="390"/>
      <c r="AE219" s="390"/>
      <c r="AF219" s="390"/>
      <c r="AG219" s="390"/>
      <c r="AH219" s="390"/>
      <c r="AI219" s="390"/>
      <c r="AJ219" s="390"/>
      <c r="AK219" s="390"/>
      <c r="AL219" s="390"/>
      <c r="AM219" s="390"/>
      <c r="AN219" s="390"/>
      <c r="AO219" s="390"/>
      <c r="AP219" s="390"/>
      <c r="AQ219" s="390"/>
      <c r="AR219" s="390"/>
      <c r="AS219" s="390"/>
      <c r="AT219" s="390"/>
      <c r="AU219" s="390"/>
      <c r="AV219" s="390"/>
      <c r="AW219" s="390"/>
      <c r="AX219" s="390"/>
      <c r="AY219" s="390"/>
      <c r="AZ219" s="390"/>
      <c r="BB219" s="361"/>
      <c r="BW219" s="390"/>
      <c r="BX219" s="390"/>
      <c r="BY219" s="390"/>
      <c r="BZ219" s="390"/>
      <c r="CA219" s="390"/>
      <c r="CB219" s="390"/>
      <c r="CC219" s="390"/>
      <c r="CD219" s="390"/>
      <c r="CE219" s="390"/>
      <c r="CF219" s="390"/>
      <c r="CG219" s="390"/>
      <c r="CH219" s="390"/>
      <c r="CI219" s="390"/>
      <c r="CJ219" s="390"/>
      <c r="CK219" s="390"/>
      <c r="CL219" s="390"/>
      <c r="CM219" s="390"/>
      <c r="CN219" s="390"/>
      <c r="CO219" s="390"/>
      <c r="CP219" s="390"/>
      <c r="CQ219" s="390"/>
      <c r="CR219" s="390"/>
      <c r="CS219" s="390"/>
      <c r="CT219" s="390"/>
      <c r="CU219" s="390"/>
      <c r="CV219" s="390"/>
      <c r="CW219" s="390"/>
      <c r="CX219" s="390"/>
      <c r="CY219" s="390"/>
      <c r="CZ219" s="390"/>
    </row>
    <row r="220" s="362" customFormat="true" ht="15" customHeight="true" x14ac:dyDescent="0.2">
      <c r="A220" s="341" t="s">
        <v>87</v>
      </c>
      <c r="B220" s="385"/>
      <c r="C220" s="1138" t="s">
        <v>116</v>
      </c>
      <c r="D220" s="1139"/>
      <c r="E220" s="1139"/>
      <c r="F220" s="1139"/>
      <c r="G220" s="1140"/>
      <c r="H220" s="1141" t="s">
        <v>39</v>
      </c>
      <c r="I220" s="1129"/>
      <c r="J220" s="1129"/>
      <c r="K220" s="1129"/>
      <c r="L220" s="1131"/>
      <c r="M220" s="1119" t="s">
        <v>38</v>
      </c>
      <c r="N220" s="1120"/>
      <c r="O220" s="1120"/>
      <c r="P220" s="1120"/>
      <c r="Q220" s="1121"/>
      <c r="R220" s="27" t="s">
        <v>142</v>
      </c>
      <c r="S220" s="476"/>
      <c r="T220" s="476"/>
      <c r="U220" s="476"/>
      <c r="V220" s="476"/>
      <c r="W220" s="487"/>
      <c r="X220" s="487"/>
      <c r="Y220" s="487"/>
      <c r="Z220" s="487"/>
      <c r="AA220" s="487"/>
      <c r="AB220" s="487"/>
      <c r="AC220" s="487"/>
      <c r="AD220" s="487"/>
      <c r="AE220" s="487"/>
      <c r="AF220" s="487"/>
      <c r="AG220" s="487"/>
      <c r="AH220" s="487"/>
      <c r="AI220" s="487"/>
      <c r="AJ220" s="487"/>
      <c r="AK220" s="487"/>
      <c r="AL220" s="487"/>
      <c r="AM220" s="487"/>
      <c r="AN220" s="487"/>
      <c r="AO220" s="487"/>
      <c r="AP220" s="487"/>
      <c r="AQ220" s="487"/>
      <c r="AR220" s="487"/>
      <c r="AS220" s="487"/>
      <c r="AT220" s="487"/>
      <c r="AU220" s="487"/>
      <c r="AV220" s="487"/>
      <c r="AW220" s="487"/>
      <c r="AX220" s="487"/>
      <c r="AY220" s="487"/>
      <c r="AZ220" s="940"/>
      <c r="BA220" s="396" t="s">
        <v>132</v>
      </c>
      <c r="BB220" s="341" t="s">
        <v>87</v>
      </c>
      <c r="BC220" s="1119" t="s">
        <v>116</v>
      </c>
      <c r="BD220" s="1120"/>
      <c r="BE220" s="1120"/>
      <c r="BF220" s="1120"/>
      <c r="BG220" s="1122"/>
      <c r="BH220" s="1119" t="s">
        <v>39</v>
      </c>
      <c r="BI220" s="1120"/>
      <c r="BJ220" s="1120"/>
      <c r="BK220" s="1120"/>
      <c r="BL220" s="1122"/>
      <c r="BM220" s="1119" t="s">
        <v>38</v>
      </c>
      <c r="BN220" s="1120"/>
      <c r="BO220" s="1120"/>
      <c r="BP220" s="1120"/>
      <c r="BQ220" s="1121"/>
      <c r="BR220" s="51" t="s">
        <v>142</v>
      </c>
      <c r="BS220" s="476"/>
      <c r="BT220" s="476"/>
      <c r="BU220" s="476"/>
      <c r="BV220" s="476"/>
      <c r="BW220" s="31"/>
      <c r="BX220" s="31"/>
      <c r="BY220" s="31"/>
      <c r="BZ220" s="394"/>
      <c r="CA220" s="394"/>
      <c r="CB220" s="394"/>
      <c r="CC220" s="394"/>
      <c r="CD220" s="394"/>
      <c r="CE220" s="394"/>
      <c r="CF220" s="394"/>
      <c r="CG220" s="394"/>
      <c r="CH220" s="394"/>
      <c r="CI220" s="394"/>
      <c r="CJ220" s="394"/>
      <c r="CK220" s="394"/>
      <c r="CL220" s="394"/>
      <c r="CM220" s="394"/>
      <c r="CN220" s="394"/>
      <c r="CO220" s="394"/>
      <c r="CP220" s="394"/>
      <c r="CQ220" s="394"/>
      <c r="CR220" s="394"/>
      <c r="CS220" s="394"/>
      <c r="CT220" s="394"/>
      <c r="CU220" s="394"/>
      <c r="CV220" s="394"/>
      <c r="CW220" s="394"/>
      <c r="CX220" s="394"/>
      <c r="CY220" s="394"/>
      <c r="CZ220" s="394"/>
    </row>
    <row r="221" s="362" customFormat="true" ht="12.75" x14ac:dyDescent="0.2">
      <c r="A221" s="382" t="s">
        <v>88</v>
      </c>
      <c r="B221" s="425"/>
      <c r="C221" s="467" t="s">
        <v>0</v>
      </c>
      <c r="D221" s="650" t="s">
        <v>1</v>
      </c>
      <c r="E221" s="650" t="s">
        <v>2</v>
      </c>
      <c r="F221" s="650" t="s">
        <v>3</v>
      </c>
      <c r="G221" s="651" t="s">
        <v>4</v>
      </c>
      <c r="H221" s="430" t="s">
        <v>0</v>
      </c>
      <c r="I221" s="653" t="s">
        <v>1</v>
      </c>
      <c r="J221" s="653" t="s">
        <v>2</v>
      </c>
      <c r="K221" s="653" t="s">
        <v>3</v>
      </c>
      <c r="L221" s="654" t="s">
        <v>4</v>
      </c>
      <c r="M221" s="431" t="s">
        <v>0</v>
      </c>
      <c r="N221" s="653" t="s">
        <v>1</v>
      </c>
      <c r="O221" s="653" t="s">
        <v>2</v>
      </c>
      <c r="P221" s="653" t="s">
        <v>3</v>
      </c>
      <c r="Q221" s="648" t="s">
        <v>4</v>
      </c>
      <c r="R221" s="430" t="s">
        <v>372</v>
      </c>
      <c r="S221" s="653" t="s">
        <v>159</v>
      </c>
      <c r="T221" s="653" t="s">
        <v>161</v>
      </c>
      <c r="U221" s="653" t="s">
        <v>162</v>
      </c>
      <c r="V221" s="654" t="s">
        <v>163</v>
      </c>
      <c r="W221" s="487"/>
      <c r="X221" s="487"/>
      <c r="Y221" s="487"/>
      <c r="Z221" s="487"/>
      <c r="AA221" s="487"/>
      <c r="AB221" s="487"/>
      <c r="AC221" s="487"/>
      <c r="AD221" s="487"/>
      <c r="AE221" s="487"/>
      <c r="AF221" s="487"/>
      <c r="AG221" s="487"/>
      <c r="AH221" s="487"/>
      <c r="AI221" s="487"/>
      <c r="AJ221" s="487"/>
      <c r="AK221" s="487"/>
      <c r="AL221" s="487"/>
      <c r="AM221" s="487"/>
      <c r="AN221" s="487"/>
      <c r="AO221" s="487"/>
      <c r="AP221" s="487"/>
      <c r="AQ221" s="487"/>
      <c r="AR221" s="487"/>
      <c r="AS221" s="487"/>
      <c r="AT221" s="487"/>
      <c r="AU221" s="487"/>
      <c r="AV221" s="487"/>
      <c r="AW221" s="487"/>
      <c r="AX221" s="487"/>
      <c r="AY221" s="487"/>
      <c r="AZ221" s="940"/>
      <c r="BA221" s="382" t="s">
        <v>119</v>
      </c>
      <c r="BB221" s="381"/>
      <c r="BC221" s="505" t="s">
        <v>0</v>
      </c>
      <c r="BD221" s="620" t="s">
        <v>1</v>
      </c>
      <c r="BE221" s="620" t="s">
        <v>2</v>
      </c>
      <c r="BF221" s="620" t="s">
        <v>3</v>
      </c>
      <c r="BG221" s="506" t="s">
        <v>4</v>
      </c>
      <c r="BH221" s="505" t="s">
        <v>0</v>
      </c>
      <c r="BI221" s="620" t="s">
        <v>1</v>
      </c>
      <c r="BJ221" s="620" t="s">
        <v>2</v>
      </c>
      <c r="BK221" s="620" t="s">
        <v>3</v>
      </c>
      <c r="BL221" s="506" t="s">
        <v>4</v>
      </c>
      <c r="BM221" s="505" t="s">
        <v>0</v>
      </c>
      <c r="BN221" s="620" t="s">
        <v>1</v>
      </c>
      <c r="BO221" s="620" t="s">
        <v>2</v>
      </c>
      <c r="BP221" s="620" t="s">
        <v>3</v>
      </c>
      <c r="BQ221" s="506" t="s">
        <v>4</v>
      </c>
      <c r="BR221" s="505" t="s">
        <v>372</v>
      </c>
      <c r="BS221" s="620" t="s">
        <v>159</v>
      </c>
      <c r="BT221" s="620" t="s">
        <v>161</v>
      </c>
      <c r="BU221" s="620" t="s">
        <v>162</v>
      </c>
      <c r="BV221" s="621" t="s">
        <v>163</v>
      </c>
      <c r="BW221" s="943"/>
      <c r="BX221" s="943"/>
      <c r="BY221" s="943"/>
      <c r="BZ221" s="943"/>
      <c r="CA221" s="943"/>
      <c r="CB221" s="943"/>
      <c r="CC221" s="943"/>
      <c r="CD221" s="943"/>
      <c r="CE221" s="943"/>
      <c r="CF221" s="943"/>
      <c r="CG221" s="943"/>
      <c r="CH221" s="943"/>
      <c r="CI221" s="943"/>
      <c r="CJ221" s="943"/>
      <c r="CK221" s="943"/>
      <c r="CL221" s="943"/>
      <c r="CM221" s="943"/>
      <c r="CN221" s="943"/>
      <c r="CO221" s="943"/>
      <c r="CP221" s="943"/>
      <c r="CQ221" s="943"/>
      <c r="CR221" s="943"/>
      <c r="CS221" s="943"/>
      <c r="CT221" s="943"/>
      <c r="CU221" s="943"/>
      <c r="CV221" s="943"/>
      <c r="CW221" s="943"/>
      <c r="CX221" s="943"/>
      <c r="CY221" s="943"/>
      <c r="CZ221" s="943"/>
    </row>
    <row r="222" s="362" customFormat="true" ht="15" customHeight="true" x14ac:dyDescent="0.2">
      <c r="A222" s="1132" t="s">
        <v>37</v>
      </c>
      <c r="B222" s="427" t="s">
        <v>15</v>
      </c>
      <c r="C222" s="174">
        <v>72.315660695868345</v>
      </c>
      <c r="D222" s="173">
        <v>79.587890164315567</v>
      </c>
      <c r="E222" s="173">
        <v>83.704697566676288</v>
      </c>
      <c r="F222" s="173">
        <v>86.995931053805791</v>
      </c>
      <c r="G222" s="172">
        <v>89.277915748153319</v>
      </c>
      <c r="H222" s="171">
        <v>75.113137739648977</v>
      </c>
      <c r="I222" s="173">
        <v>82.301064442482968</v>
      </c>
      <c r="J222" s="173">
        <v>85.369805592201189</v>
      </c>
      <c r="K222" s="173">
        <v>88.325243739462991</v>
      </c>
      <c r="L222" s="170">
        <v>86.98661363316684</v>
      </c>
      <c r="M222" s="174">
        <v>70.9841168457409</v>
      </c>
      <c r="N222" s="173">
        <v>78.520333615382384</v>
      </c>
      <c r="O222" s="173">
        <v>80.585639316552943</v>
      </c>
      <c r="P222" s="173">
        <v>85.12109757521452</v>
      </c>
      <c r="Q222" s="172">
        <v>90.547212266871924</v>
      </c>
      <c r="R222" s="171">
        <v>79.380707254417004</v>
      </c>
      <c r="S222" s="173">
        <v>86.358626506411767</v>
      </c>
      <c r="T222" s="173">
        <v>85.984737332929853</v>
      </c>
      <c r="U222" s="173">
        <v>79.610813360377875</v>
      </c>
      <c r="V222" s="170">
        <v>73.950733733810992</v>
      </c>
      <c r="W222" s="487"/>
      <c r="X222" s="487"/>
      <c r="Y222" s="487"/>
      <c r="Z222" s="487"/>
      <c r="AA222" s="487"/>
      <c r="AB222" s="487"/>
      <c r="AC222" s="487"/>
      <c r="AD222" s="487"/>
      <c r="AE222" s="487"/>
      <c r="AF222" s="487"/>
      <c r="AG222" s="487"/>
      <c r="AH222" s="487"/>
      <c r="AI222" s="487"/>
      <c r="AJ222" s="487"/>
      <c r="AK222" s="487"/>
      <c r="AL222" s="487"/>
      <c r="AM222" s="487"/>
      <c r="AN222" s="487"/>
      <c r="AO222" s="487"/>
      <c r="AP222" s="487"/>
      <c r="AQ222" s="487"/>
      <c r="AR222" s="487"/>
      <c r="AS222" s="487"/>
      <c r="AT222" s="487"/>
      <c r="AU222" s="487"/>
      <c r="AV222" s="487"/>
      <c r="AW222" s="487"/>
      <c r="AX222" s="487"/>
      <c r="AY222" s="487"/>
      <c r="AZ222" s="940"/>
      <c r="BA222" s="1123" t="s">
        <v>37</v>
      </c>
      <c r="BB222" s="645" t="s">
        <v>15</v>
      </c>
      <c r="BC222" s="529">
        <v>13097.800251746363</v>
      </c>
      <c r="BD222" s="526">
        <v>14028.050978708461</v>
      </c>
      <c r="BE222" s="526">
        <v>14349.113783091319</v>
      </c>
      <c r="BF222" s="526">
        <v>14278.040138141889</v>
      </c>
      <c r="BG222" s="535">
        <v>13061.91145378844</v>
      </c>
      <c r="BH222" s="529">
        <v>6136.7361969183557</v>
      </c>
      <c r="BI222" s="526">
        <v>6335.0449468515235</v>
      </c>
      <c r="BJ222" s="526">
        <v>6244.3179183858638</v>
      </c>
      <c r="BK222" s="526">
        <v>6156.0650854418845</v>
      </c>
      <c r="BL222" s="535">
        <v>5215.7733137861624</v>
      </c>
      <c r="BM222" s="529">
        <v>6930.5532478585783</v>
      </c>
      <c r="BN222" s="526">
        <v>7530.0037553623088</v>
      </c>
      <c r="BO222" s="526">
        <v>7728.8838442190181</v>
      </c>
      <c r="BP222" s="526">
        <v>8059.0081285972419</v>
      </c>
      <c r="BQ222" s="535">
        <v>8478.5301680556677</v>
      </c>
      <c r="BR222" s="529">
        <v>6265.0360223474572</v>
      </c>
      <c r="BS222" s="526">
        <v>21940.737816713943</v>
      </c>
      <c r="BT222" s="526">
        <v>12970.444552377247</v>
      </c>
      <c r="BU222" s="526">
        <v>19083.249733409612</v>
      </c>
      <c r="BV222" s="532">
        <v>8555.4484806284509</v>
      </c>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30"/>
    </row>
    <row r="223" s="362" customFormat="true" ht="15" customHeight="true" x14ac:dyDescent="0.2">
      <c r="A223" s="1133"/>
      <c r="B223" s="428" t="s">
        <v>16</v>
      </c>
      <c r="C223" s="169">
        <v>19.5155447004237</v>
      </c>
      <c r="D223" s="168">
        <v>12.796894402903728</v>
      </c>
      <c r="E223" s="168">
        <v>9.109640359176705</v>
      </c>
      <c r="F223" s="168">
        <v>5.7275107261353266</v>
      </c>
      <c r="G223" s="167">
        <v>3.1173600088970872</v>
      </c>
      <c r="H223" s="166">
        <v>15.659482774628636</v>
      </c>
      <c r="I223" s="168">
        <v>8.6321921820973788</v>
      </c>
      <c r="J223" s="168">
        <v>6.8186474933334074</v>
      </c>
      <c r="K223" s="168">
        <v>3.9037280640308452</v>
      </c>
      <c r="L223" s="165">
        <v>1.6492910411158166</v>
      </c>
      <c r="M223" s="169">
        <v>20.990375707582761</v>
      </c>
      <c r="N223" s="168">
        <v>14.712950998760082</v>
      </c>
      <c r="O223" s="168">
        <v>12.042358036416838</v>
      </c>
      <c r="P223" s="168">
        <v>9.4817535262537476</v>
      </c>
      <c r="Q223" s="167">
        <v>4.4999992561953892</v>
      </c>
      <c r="R223" s="166">
        <v>4.2934987534040028</v>
      </c>
      <c r="S223" s="168">
        <v>7.5582933543695496</v>
      </c>
      <c r="T223" s="168">
        <v>10.248764341610114</v>
      </c>
      <c r="U223" s="168">
        <v>13.72301154138961</v>
      </c>
      <c r="V223" s="165">
        <v>14.290644980597902</v>
      </c>
      <c r="W223" s="487"/>
      <c r="X223" s="487"/>
      <c r="Y223" s="487"/>
      <c r="Z223" s="487"/>
      <c r="AA223" s="487"/>
      <c r="AB223" s="487"/>
      <c r="AC223" s="487"/>
      <c r="AD223" s="487"/>
      <c r="AE223" s="487"/>
      <c r="AF223" s="487"/>
      <c r="AG223" s="487"/>
      <c r="AH223" s="487"/>
      <c r="AI223" s="487"/>
      <c r="AJ223" s="487"/>
      <c r="AK223" s="487"/>
      <c r="AL223" s="487"/>
      <c r="AM223" s="487"/>
      <c r="AN223" s="487"/>
      <c r="AO223" s="487"/>
      <c r="AP223" s="487"/>
      <c r="AQ223" s="487"/>
      <c r="AR223" s="487"/>
      <c r="AS223" s="487"/>
      <c r="AT223" s="487"/>
      <c r="AU223" s="487"/>
      <c r="AV223" s="487"/>
      <c r="AW223" s="487"/>
      <c r="AX223" s="487"/>
      <c r="AY223" s="487"/>
      <c r="AZ223" s="940"/>
      <c r="BA223" s="1124"/>
      <c r="BB223" s="643" t="s">
        <v>16</v>
      </c>
      <c r="BC223" s="530">
        <v>3534.6521601341169</v>
      </c>
      <c r="BD223" s="527">
        <v>2255.5628335222655</v>
      </c>
      <c r="BE223" s="527">
        <v>1561.6240167733015</v>
      </c>
      <c r="BF223" s="527">
        <v>940.01670019279447</v>
      </c>
      <c r="BG223" s="536">
        <v>456.08905701449623</v>
      </c>
      <c r="BH223" s="530">
        <v>1279.3782507285273</v>
      </c>
      <c r="BI223" s="527">
        <v>664.4546560107334</v>
      </c>
      <c r="BJ223" s="527">
        <v>498.74545720727605</v>
      </c>
      <c r="BK223" s="527">
        <v>272.08081201481934</v>
      </c>
      <c r="BL223" s="536">
        <v>98.892551849363159</v>
      </c>
      <c r="BM223" s="530">
        <v>2049.4009504985215</v>
      </c>
      <c r="BN223" s="527">
        <v>1410.9539678703202</v>
      </c>
      <c r="BO223" s="527">
        <v>1154.9698837575022</v>
      </c>
      <c r="BP223" s="527">
        <v>897.7037528670744</v>
      </c>
      <c r="BQ223" s="536">
        <v>421.36448483284408</v>
      </c>
      <c r="BR223" s="530">
        <v>338.85972149086939</v>
      </c>
      <c r="BS223" s="527">
        <v>1920.3007219866001</v>
      </c>
      <c r="BT223" s="527">
        <v>1545.9840170067725</v>
      </c>
      <c r="BU223" s="527">
        <v>3289.4985653938465</v>
      </c>
      <c r="BV223" s="533">
        <v>1653.3017417588806</v>
      </c>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30"/>
    </row>
    <row r="224" s="362" customFormat="true" ht="15" customHeight="true" x14ac:dyDescent="0.2">
      <c r="A224" s="1134"/>
      <c r="B224" s="429" t="s">
        <v>20</v>
      </c>
      <c r="C224" s="169">
        <v>8.1687946037084647</v>
      </c>
      <c r="D224" s="168">
        <v>7.6152154327805448</v>
      </c>
      <c r="E224" s="168">
        <v>7.185662074147098</v>
      </c>
      <c r="F224" s="168">
        <v>7.2765582200588428</v>
      </c>
      <c r="G224" s="167">
        <v>7.6047242429495023</v>
      </c>
      <c r="H224" s="166">
        <v>9.2273794857222029</v>
      </c>
      <c r="I224" s="168">
        <v>9.0667433754195468</v>
      </c>
      <c r="J224" s="168">
        <v>7.8115469144652812</v>
      </c>
      <c r="K224" s="168">
        <v>7.7710281965061894</v>
      </c>
      <c r="L224" s="165">
        <v>11.364095325717379</v>
      </c>
      <c r="M224" s="169">
        <v>8.0255074466764214</v>
      </c>
      <c r="N224" s="168">
        <v>6.7667153858577276</v>
      </c>
      <c r="O224" s="168">
        <v>7.3720026470304623</v>
      </c>
      <c r="P224" s="168">
        <v>5.397148898531948</v>
      </c>
      <c r="Q224" s="167">
        <v>4.9527884769329162</v>
      </c>
      <c r="R224" s="166">
        <v>16.325793992178927</v>
      </c>
      <c r="S224" s="168">
        <v>6.0830801392183327</v>
      </c>
      <c r="T224" s="168">
        <v>3.7664983254601685</v>
      </c>
      <c r="U224" s="168">
        <v>6.6661750982326478</v>
      </c>
      <c r="V224" s="165">
        <v>11.758621285591234</v>
      </c>
      <c r="W224" s="487"/>
      <c r="X224" s="487"/>
      <c r="Y224" s="487"/>
      <c r="Z224" s="487"/>
      <c r="AA224" s="487"/>
      <c r="AB224" s="487"/>
      <c r="AC224" s="487"/>
      <c r="AD224" s="487"/>
      <c r="AE224" s="487"/>
      <c r="AF224" s="487"/>
      <c r="AG224" s="487"/>
      <c r="AH224" s="487"/>
      <c r="AI224" s="487"/>
      <c r="AJ224" s="487"/>
      <c r="AK224" s="487"/>
      <c r="AL224" s="487"/>
      <c r="AM224" s="487"/>
      <c r="AN224" s="487"/>
      <c r="AO224" s="487"/>
      <c r="AP224" s="487"/>
      <c r="AQ224" s="487"/>
      <c r="AR224" s="487"/>
      <c r="AS224" s="487"/>
      <c r="AT224" s="487"/>
      <c r="AU224" s="487"/>
      <c r="AV224" s="487"/>
      <c r="AW224" s="487"/>
      <c r="AX224" s="487"/>
      <c r="AY224" s="487"/>
      <c r="AZ224" s="940"/>
      <c r="BA224" s="1124"/>
      <c r="BB224" s="643" t="s">
        <v>20</v>
      </c>
      <c r="BC224" s="530">
        <v>1479.5306989849566</v>
      </c>
      <c r="BD224" s="527">
        <v>1342.2472952146461</v>
      </c>
      <c r="BE224" s="527">
        <v>1231.8052117283917</v>
      </c>
      <c r="BF224" s="527">
        <v>1194.2511457147211</v>
      </c>
      <c r="BG224" s="536">
        <v>1112.6182086518902</v>
      </c>
      <c r="BH224" s="530">
        <v>753.87602484409217</v>
      </c>
      <c r="BI224" s="527">
        <v>697.90381441533452</v>
      </c>
      <c r="BJ224" s="527">
        <v>571.3704281032517</v>
      </c>
      <c r="BK224" s="527">
        <v>541.62268150211878</v>
      </c>
      <c r="BL224" s="536">
        <v>681.39846649460708</v>
      </c>
      <c r="BM224" s="530">
        <v>783.57256766537898</v>
      </c>
      <c r="BN224" s="527">
        <v>648.91971188714695</v>
      </c>
      <c r="BO224" s="527">
        <v>707.04101427250157</v>
      </c>
      <c r="BP224" s="527">
        <v>510.98573777300118</v>
      </c>
      <c r="BQ224" s="536">
        <v>463.76211333717401</v>
      </c>
      <c r="BR224" s="530">
        <v>1288.4955424573066</v>
      </c>
      <c r="BS224" s="527">
        <v>1545.5001063818427</v>
      </c>
      <c r="BT224" s="527">
        <v>568.16080623524113</v>
      </c>
      <c r="BU224" s="527">
        <v>1597.9272010493394</v>
      </c>
      <c r="BV224" s="533">
        <v>1360.3689041708785</v>
      </c>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30"/>
    </row>
    <row r="225" s="362" customFormat="true" ht="15" customHeight="true" x14ac:dyDescent="0.2">
      <c r="A225" s="1132" t="s">
        <v>431</v>
      </c>
      <c r="B225" s="427" t="s">
        <v>432</v>
      </c>
      <c r="C225" s="169">
        <v>90.305651711264488</v>
      </c>
      <c r="D225" s="168">
        <v>88.445127000373674</v>
      </c>
      <c r="E225" s="168">
        <v>86.42171370981805</v>
      </c>
      <c r="F225" s="168">
        <v>82.60435915669072</v>
      </c>
      <c r="G225" s="167">
        <v>73.425264343571413</v>
      </c>
      <c r="H225" s="166">
        <v>86.769029658714132</v>
      </c>
      <c r="I225" s="168">
        <v>81.977727427708714</v>
      </c>
      <c r="J225" s="168">
        <v>78.929251796436219</v>
      </c>
      <c r="K225" s="168">
        <v>75.187430244252269</v>
      </c>
      <c r="L225" s="165">
        <v>62.270759366977011</v>
      </c>
      <c r="M225" s="169">
        <v>90.93251795458346</v>
      </c>
      <c r="N225" s="168">
        <v>90.576447224941688</v>
      </c>
      <c r="O225" s="168">
        <v>90.078455203261925</v>
      </c>
      <c r="P225" s="168">
        <v>90.675401189871991</v>
      </c>
      <c r="Q225" s="167">
        <v>90.139240337554725</v>
      </c>
      <c r="R225" s="166">
        <v>52.757856820335206</v>
      </c>
      <c r="S225" s="168">
        <v>86.020376358106347</v>
      </c>
      <c r="T225" s="168">
        <v>94.871376669800483</v>
      </c>
      <c r="U225" s="168">
        <v>92.288203493765337</v>
      </c>
      <c r="V225" s="165">
        <v>83.178709970859586</v>
      </c>
      <c r="W225" s="487"/>
      <c r="X225" s="487"/>
      <c r="Y225" s="487"/>
      <c r="Z225" s="487"/>
      <c r="AA225" s="487"/>
      <c r="AB225" s="487"/>
      <c r="AC225" s="487"/>
      <c r="AD225" s="487"/>
      <c r="AE225" s="487"/>
      <c r="AF225" s="487"/>
      <c r="AG225" s="487"/>
      <c r="AH225" s="487"/>
      <c r="AI225" s="487"/>
      <c r="AJ225" s="487"/>
      <c r="AK225" s="487"/>
      <c r="AL225" s="487"/>
      <c r="AM225" s="487"/>
      <c r="AN225" s="487"/>
      <c r="AO225" s="487"/>
      <c r="AP225" s="487"/>
      <c r="AQ225" s="487"/>
      <c r="AR225" s="487"/>
      <c r="AS225" s="487"/>
      <c r="AT225" s="487"/>
      <c r="AU225" s="487"/>
      <c r="AV225" s="487"/>
      <c r="AW225" s="487"/>
      <c r="AX225" s="487"/>
      <c r="AY225" s="487"/>
      <c r="AZ225" s="940"/>
      <c r="BA225" s="1124" t="s">
        <v>71</v>
      </c>
      <c r="BB225" s="643" t="s">
        <v>72</v>
      </c>
      <c r="BC225" s="91" t="s">
        <v>36</v>
      </c>
      <c r="BD225" s="87" t="s">
        <v>36</v>
      </c>
      <c r="BE225" s="87" t="s">
        <v>36</v>
      </c>
      <c r="BF225" s="87" t="s">
        <v>36</v>
      </c>
      <c r="BG225" s="82" t="s">
        <v>36</v>
      </c>
      <c r="BH225" s="91" t="s">
        <v>36</v>
      </c>
      <c r="BI225" s="87" t="s">
        <v>36</v>
      </c>
      <c r="BJ225" s="87" t="s">
        <v>36</v>
      </c>
      <c r="BK225" s="87" t="s">
        <v>36</v>
      </c>
      <c r="BL225" s="82" t="s">
        <v>36</v>
      </c>
      <c r="BM225" s="91" t="s">
        <v>36</v>
      </c>
      <c r="BN225" s="87" t="s">
        <v>36</v>
      </c>
      <c r="BO225" s="87" t="s">
        <v>36</v>
      </c>
      <c r="BP225" s="87" t="s">
        <v>36</v>
      </c>
      <c r="BQ225" s="82" t="s">
        <v>36</v>
      </c>
      <c r="BR225" s="91" t="s">
        <v>36</v>
      </c>
      <c r="BS225" s="87" t="s">
        <v>36</v>
      </c>
      <c r="BT225" s="87" t="s">
        <v>36</v>
      </c>
      <c r="BU225" s="87" t="s">
        <v>36</v>
      </c>
      <c r="BV225" s="77" t="s">
        <v>36</v>
      </c>
      <c r="BW225" s="30"/>
      <c r="BX225" s="30"/>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c r="CY225" s="30"/>
      <c r="CZ225" s="30"/>
    </row>
    <row r="226" s="362" customFormat="true" ht="15" customHeight="true" x14ac:dyDescent="0.2">
      <c r="A226" s="1133"/>
      <c r="B226" s="428" t="s">
        <v>433</v>
      </c>
      <c r="C226" s="169">
        <v>7.4024001170069003</v>
      </c>
      <c r="D226" s="168">
        <v>6.9272359118458287</v>
      </c>
      <c r="E226" s="168">
        <v>6.353503839635632</v>
      </c>
      <c r="F226" s="168">
        <v>6.3584112621054292</v>
      </c>
      <c r="G226" s="167">
        <v>5.9336737421204075</v>
      </c>
      <c r="H226" s="166">
        <v>8.0335122823638123</v>
      </c>
      <c r="I226" s="168">
        <v>7.7913610876851171</v>
      </c>
      <c r="J226" s="168">
        <v>6.6426070049826702</v>
      </c>
      <c r="K226" s="168">
        <v>6.3281295565863624</v>
      </c>
      <c r="L226" s="165">
        <v>7.8062393138386144</v>
      </c>
      <c r="M226" s="169">
        <v>7.5349079611548992</v>
      </c>
      <c r="N226" s="168">
        <v>6.1700682090087948</v>
      </c>
      <c r="O226" s="168">
        <v>6.5753228662200538</v>
      </c>
      <c r="P226" s="168">
        <v>4.9220102946184117</v>
      </c>
      <c r="Q226" s="167">
        <v>4.6369174874884944</v>
      </c>
      <c r="R226" s="166">
        <v>9.9549924265030878</v>
      </c>
      <c r="S226" s="168">
        <v>5.485231649185879</v>
      </c>
      <c r="T226" s="168">
        <v>3.5149181675179815</v>
      </c>
      <c r="U226" s="168">
        <v>6.5127011645786688</v>
      </c>
      <c r="V226" s="165">
        <v>9.6794830443477746</v>
      </c>
      <c r="W226" s="487"/>
      <c r="X226" s="487"/>
      <c r="Y226" s="487"/>
      <c r="Z226" s="487"/>
      <c r="AA226" s="487"/>
      <c r="AB226" s="487"/>
      <c r="AC226" s="487"/>
      <c r="AD226" s="487"/>
      <c r="AE226" s="487"/>
      <c r="AF226" s="487"/>
      <c r="AG226" s="487"/>
      <c r="AH226" s="487"/>
      <c r="AI226" s="487"/>
      <c r="AJ226" s="487"/>
      <c r="AK226" s="487"/>
      <c r="AL226" s="487"/>
      <c r="AM226" s="487"/>
      <c r="AN226" s="487"/>
      <c r="AO226" s="487"/>
      <c r="AP226" s="487"/>
      <c r="AQ226" s="487"/>
      <c r="AR226" s="487"/>
      <c r="AS226" s="487"/>
      <c r="AT226" s="487"/>
      <c r="AU226" s="487"/>
      <c r="AV226" s="487"/>
      <c r="AW226" s="487"/>
      <c r="AX226" s="487"/>
      <c r="AY226" s="487"/>
      <c r="AZ226" s="940"/>
      <c r="BA226" s="1124"/>
      <c r="BB226" s="643" t="s">
        <v>73</v>
      </c>
      <c r="BC226" s="91" t="s">
        <v>36</v>
      </c>
      <c r="BD226" s="87" t="s">
        <v>36</v>
      </c>
      <c r="BE226" s="87" t="s">
        <v>36</v>
      </c>
      <c r="BF226" s="87" t="s">
        <v>36</v>
      </c>
      <c r="BG226" s="82" t="s">
        <v>36</v>
      </c>
      <c r="BH226" s="91" t="s">
        <v>36</v>
      </c>
      <c r="BI226" s="87" t="s">
        <v>36</v>
      </c>
      <c r="BJ226" s="87" t="s">
        <v>36</v>
      </c>
      <c r="BK226" s="87" t="s">
        <v>36</v>
      </c>
      <c r="BL226" s="82" t="s">
        <v>36</v>
      </c>
      <c r="BM226" s="91" t="s">
        <v>36</v>
      </c>
      <c r="BN226" s="87" t="s">
        <v>36</v>
      </c>
      <c r="BO226" s="87" t="s">
        <v>36</v>
      </c>
      <c r="BP226" s="87" t="s">
        <v>36</v>
      </c>
      <c r="BQ226" s="82" t="s">
        <v>36</v>
      </c>
      <c r="BR226" s="91" t="s">
        <v>36</v>
      </c>
      <c r="BS226" s="87" t="s">
        <v>36</v>
      </c>
      <c r="BT226" s="87" t="s">
        <v>36</v>
      </c>
      <c r="BU226" s="87" t="s">
        <v>36</v>
      </c>
      <c r="BV226" s="77" t="s">
        <v>36</v>
      </c>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row>
    <row r="227" s="362" customFormat="true" ht="15" customHeight="true" x14ac:dyDescent="0.2">
      <c r="A227" s="1133"/>
      <c r="B227" s="428" t="s">
        <v>434</v>
      </c>
      <c r="C227" s="169">
        <v>1.6606281693481515</v>
      </c>
      <c r="D227" s="168">
        <v>4.2442007631180081</v>
      </c>
      <c r="E227" s="168">
        <v>6.8875395320300541</v>
      </c>
      <c r="F227" s="168">
        <v>10.911418179534396</v>
      </c>
      <c r="G227" s="167">
        <v>20.531365113688103</v>
      </c>
      <c r="H227" s="166">
        <v>4.4092127171654694</v>
      </c>
      <c r="I227" s="168">
        <v>9.8484641695449628</v>
      </c>
      <c r="J227" s="168">
        <v>14.382713718817261</v>
      </c>
      <c r="K227" s="168">
        <v>18.477427673758079</v>
      </c>
      <c r="L227" s="165">
        <v>29.745446164499445</v>
      </c>
      <c r="M227" s="169">
        <v>1.1328951862781893</v>
      </c>
      <c r="N227" s="168">
        <v>2.8496661897049815</v>
      </c>
      <c r="O227" s="168">
        <v>2.7147436021925162</v>
      </c>
      <c r="P227" s="168">
        <v>4.1515132639966392</v>
      </c>
      <c r="Q227" s="167">
        <v>5.1604188021082429</v>
      </c>
      <c r="R227" s="166">
        <v>36.948482289268597</v>
      </c>
      <c r="S227" s="168">
        <v>8.4068346675761969</v>
      </c>
      <c r="T227" s="168">
        <v>1.415437431910169</v>
      </c>
      <c r="U227" s="168">
        <v>1.1044827365939565</v>
      </c>
      <c r="V227" s="165">
        <v>5.737295605879555</v>
      </c>
      <c r="W227" s="487"/>
      <c r="X227" s="487"/>
      <c r="Y227" s="487"/>
      <c r="Z227" s="487"/>
      <c r="AA227" s="487"/>
      <c r="AB227" s="487"/>
      <c r="AC227" s="487"/>
      <c r="AD227" s="487"/>
      <c r="AE227" s="487"/>
      <c r="AF227" s="487"/>
      <c r="AG227" s="487"/>
      <c r="AH227" s="487"/>
      <c r="AI227" s="487"/>
      <c r="AJ227" s="487"/>
      <c r="AK227" s="487"/>
      <c r="AL227" s="487"/>
      <c r="AM227" s="487"/>
      <c r="AN227" s="487"/>
      <c r="AO227" s="487"/>
      <c r="AP227" s="487"/>
      <c r="AQ227" s="487"/>
      <c r="AR227" s="487"/>
      <c r="AS227" s="487"/>
      <c r="AT227" s="487"/>
      <c r="AU227" s="487"/>
      <c r="AV227" s="487"/>
      <c r="AW227" s="487"/>
      <c r="AX227" s="487"/>
      <c r="AY227" s="487"/>
      <c r="AZ227" s="940"/>
      <c r="BA227" s="1124" t="s">
        <v>96</v>
      </c>
      <c r="BB227" s="643" t="s">
        <v>62</v>
      </c>
      <c r="BC227" s="91" t="s">
        <v>36</v>
      </c>
      <c r="BD227" s="87" t="s">
        <v>36</v>
      </c>
      <c r="BE227" s="87" t="s">
        <v>36</v>
      </c>
      <c r="BF227" s="87" t="s">
        <v>36</v>
      </c>
      <c r="BG227" s="82" t="s">
        <v>36</v>
      </c>
      <c r="BH227" s="91" t="s">
        <v>36</v>
      </c>
      <c r="BI227" s="87" t="s">
        <v>36</v>
      </c>
      <c r="BJ227" s="87" t="s">
        <v>36</v>
      </c>
      <c r="BK227" s="87" t="s">
        <v>36</v>
      </c>
      <c r="BL227" s="82" t="s">
        <v>36</v>
      </c>
      <c r="BM227" s="91" t="s">
        <v>36</v>
      </c>
      <c r="BN227" s="87" t="s">
        <v>36</v>
      </c>
      <c r="BO227" s="87" t="s">
        <v>36</v>
      </c>
      <c r="BP227" s="87" t="s">
        <v>36</v>
      </c>
      <c r="BQ227" s="82" t="s">
        <v>36</v>
      </c>
      <c r="BR227" s="91" t="s">
        <v>36</v>
      </c>
      <c r="BS227" s="87" t="s">
        <v>36</v>
      </c>
      <c r="BT227" s="87" t="s">
        <v>36</v>
      </c>
      <c r="BU227" s="87" t="s">
        <v>36</v>
      </c>
      <c r="BV227" s="77" t="s">
        <v>36</v>
      </c>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row>
    <row r="228" s="362" customFormat="true" ht="15" customHeight="true" x14ac:dyDescent="0.2">
      <c r="A228" s="1133"/>
      <c r="B228" s="428" t="s">
        <v>435</v>
      </c>
      <c r="C228" s="169">
        <v>0.63068969380313078</v>
      </c>
      <c r="D228" s="168">
        <v>0.36323620694143555</v>
      </c>
      <c r="E228" s="168">
        <v>0.33724291851651694</v>
      </c>
      <c r="F228" s="168">
        <v>0.12404254996112886</v>
      </c>
      <c r="G228" s="167">
        <v>0.1096968006199784</v>
      </c>
      <c r="H228" s="166">
        <v>0.78688708181345479</v>
      </c>
      <c r="I228" s="168">
        <v>0.38244731506169471</v>
      </c>
      <c r="J228" s="168">
        <v>4.542747976398108E-2</v>
      </c>
      <c r="K228" s="168">
        <v>7.0125254030256505E-3</v>
      </c>
      <c r="L228" s="165">
        <v>0.17755515468512278</v>
      </c>
      <c r="M228" s="169">
        <v>0.39967889798373052</v>
      </c>
      <c r="N228" s="168">
        <v>0.40381837634457612</v>
      </c>
      <c r="O228" s="168">
        <v>0.59376886819787789</v>
      </c>
      <c r="P228" s="168">
        <v>0.25107525151334392</v>
      </c>
      <c r="Q228" s="167">
        <v>6.0122896015872597E-2</v>
      </c>
      <c r="R228" s="166">
        <v>0.33866846389313932</v>
      </c>
      <c r="S228" s="168">
        <v>8.638253671112589E-2</v>
      </c>
      <c r="T228" s="168">
        <v>0.19826773077135204</v>
      </c>
      <c r="U228" s="168">
        <v>7.8792590641010504E-2</v>
      </c>
      <c r="V228" s="165">
        <v>1.4045113789132304</v>
      </c>
      <c r="W228" s="487"/>
      <c r="X228" s="487"/>
      <c r="Y228" s="487"/>
      <c r="Z228" s="487"/>
      <c r="AA228" s="487"/>
      <c r="AB228" s="487"/>
      <c r="AC228" s="487"/>
      <c r="AD228" s="487"/>
      <c r="AE228" s="487"/>
      <c r="AF228" s="487"/>
      <c r="AG228" s="487"/>
      <c r="AH228" s="487"/>
      <c r="AI228" s="487"/>
      <c r="AJ228" s="487"/>
      <c r="AK228" s="487"/>
      <c r="AL228" s="487"/>
      <c r="AM228" s="487"/>
      <c r="AN228" s="487"/>
      <c r="AO228" s="487"/>
      <c r="AP228" s="487"/>
      <c r="AQ228" s="487"/>
      <c r="AR228" s="487"/>
      <c r="AS228" s="487"/>
      <c r="AT228" s="487"/>
      <c r="AU228" s="487"/>
      <c r="AV228" s="487"/>
      <c r="AW228" s="487"/>
      <c r="AX228" s="487"/>
      <c r="AY228" s="487"/>
      <c r="AZ228" s="940"/>
      <c r="BA228" s="1124"/>
      <c r="BB228" s="643" t="s">
        <v>93</v>
      </c>
      <c r="BC228" s="91" t="s">
        <v>36</v>
      </c>
      <c r="BD228" s="87" t="s">
        <v>36</v>
      </c>
      <c r="BE228" s="87" t="s">
        <v>36</v>
      </c>
      <c r="BF228" s="87" t="s">
        <v>36</v>
      </c>
      <c r="BG228" s="82" t="s">
        <v>36</v>
      </c>
      <c r="BH228" s="91" t="s">
        <v>36</v>
      </c>
      <c r="BI228" s="87" t="s">
        <v>36</v>
      </c>
      <c r="BJ228" s="87" t="s">
        <v>36</v>
      </c>
      <c r="BK228" s="87" t="s">
        <v>36</v>
      </c>
      <c r="BL228" s="82" t="s">
        <v>36</v>
      </c>
      <c r="BM228" s="91" t="s">
        <v>36</v>
      </c>
      <c r="BN228" s="87" t="s">
        <v>36</v>
      </c>
      <c r="BO228" s="87" t="s">
        <v>36</v>
      </c>
      <c r="BP228" s="87" t="s">
        <v>36</v>
      </c>
      <c r="BQ228" s="82" t="s">
        <v>36</v>
      </c>
      <c r="BR228" s="91" t="s">
        <v>36</v>
      </c>
      <c r="BS228" s="87" t="s">
        <v>36</v>
      </c>
      <c r="BT228" s="87" t="s">
        <v>36</v>
      </c>
      <c r="BU228" s="87" t="s">
        <v>36</v>
      </c>
      <c r="BV228" s="77" t="s">
        <v>36</v>
      </c>
      <c r="BW228" s="30"/>
      <c r="BX228" s="30"/>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c r="CY228" s="30"/>
      <c r="CZ228" s="30"/>
    </row>
    <row r="229" s="362" customFormat="true" ht="15" customHeight="true" x14ac:dyDescent="0.2">
      <c r="A229" s="1133"/>
      <c r="B229" s="428" t="s">
        <v>201</v>
      </c>
      <c r="C229" s="169">
        <v>6.3030857743928009E-4</v>
      </c>
      <c r="D229" s="168">
        <v>2.0200117720762648E-2</v>
      </c>
      <c r="E229" s="168">
        <v>0</v>
      </c>
      <c r="F229" s="168">
        <v>1.768851708535563E-3</v>
      </c>
      <c r="G229" s="167">
        <v>0</v>
      </c>
      <c r="H229" s="166">
        <v>1.3582599431075937E-3</v>
      </c>
      <c r="I229" s="168">
        <v>0</v>
      </c>
      <c r="J229" s="168">
        <v>0</v>
      </c>
      <c r="K229" s="168">
        <v>0</v>
      </c>
      <c r="L229" s="165">
        <v>0</v>
      </c>
      <c r="M229" s="169">
        <v>0</v>
      </c>
      <c r="N229" s="168">
        <v>0</v>
      </c>
      <c r="O229" s="168">
        <v>3.7709460127954869E-2</v>
      </c>
      <c r="P229" s="168">
        <v>0</v>
      </c>
      <c r="Q229" s="167">
        <v>3.3004768327406639E-3</v>
      </c>
      <c r="R229" s="166">
        <v>0</v>
      </c>
      <c r="S229" s="168">
        <v>1.1747884203428573E-3</v>
      </c>
      <c r="T229" s="168">
        <v>0</v>
      </c>
      <c r="U229" s="168">
        <v>1.5820014420870911E-2</v>
      </c>
      <c r="V229" s="165">
        <v>0</v>
      </c>
      <c r="W229" s="487"/>
      <c r="X229" s="487"/>
      <c r="Y229" s="487"/>
      <c r="Z229" s="487"/>
      <c r="AA229" s="487"/>
      <c r="AB229" s="487"/>
      <c r="AC229" s="487"/>
      <c r="AD229" s="487"/>
      <c r="AE229" s="487"/>
      <c r="AF229" s="487"/>
      <c r="AG229" s="487"/>
      <c r="AH229" s="487"/>
      <c r="AI229" s="487"/>
      <c r="AJ229" s="487"/>
      <c r="AK229" s="487"/>
      <c r="AL229" s="487"/>
      <c r="AM229" s="487"/>
      <c r="AN229" s="487"/>
      <c r="AO229" s="487"/>
      <c r="AP229" s="487"/>
      <c r="AQ229" s="487"/>
      <c r="AR229" s="487"/>
      <c r="AS229" s="487"/>
      <c r="AT229" s="487"/>
      <c r="AU229" s="487"/>
      <c r="AV229" s="487"/>
      <c r="AW229" s="487"/>
      <c r="AX229" s="487"/>
      <c r="AY229" s="487"/>
      <c r="AZ229" s="940"/>
      <c r="BA229" s="1124"/>
      <c r="BB229" s="643" t="s">
        <v>94</v>
      </c>
      <c r="BC229" s="91" t="s">
        <v>36</v>
      </c>
      <c r="BD229" s="87" t="s">
        <v>36</v>
      </c>
      <c r="BE229" s="87" t="s">
        <v>36</v>
      </c>
      <c r="BF229" s="87" t="s">
        <v>36</v>
      </c>
      <c r="BG229" s="82" t="s">
        <v>36</v>
      </c>
      <c r="BH229" s="91" t="s">
        <v>36</v>
      </c>
      <c r="BI229" s="87" t="s">
        <v>36</v>
      </c>
      <c r="BJ229" s="87" t="s">
        <v>36</v>
      </c>
      <c r="BK229" s="87" t="s">
        <v>36</v>
      </c>
      <c r="BL229" s="82" t="s">
        <v>36</v>
      </c>
      <c r="BM229" s="91" t="s">
        <v>36</v>
      </c>
      <c r="BN229" s="87" t="s">
        <v>36</v>
      </c>
      <c r="BO229" s="87" t="s">
        <v>36</v>
      </c>
      <c r="BP229" s="87" t="s">
        <v>36</v>
      </c>
      <c r="BQ229" s="82" t="s">
        <v>36</v>
      </c>
      <c r="BR229" s="91" t="s">
        <v>36</v>
      </c>
      <c r="BS229" s="87" t="s">
        <v>36</v>
      </c>
      <c r="BT229" s="87" t="s">
        <v>36</v>
      </c>
      <c r="BU229" s="87" t="s">
        <v>36</v>
      </c>
      <c r="BV229" s="77" t="s">
        <v>36</v>
      </c>
      <c r="BW229" s="30"/>
      <c r="BX229" s="30"/>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c r="CY229" s="30"/>
      <c r="CZ229" s="30"/>
    </row>
    <row r="230" s="362" customFormat="true" ht="15" customHeight="true" x14ac:dyDescent="0.2">
      <c r="A230" s="214"/>
      <c r="B230" s="185"/>
      <c r="C230" s="129"/>
      <c r="D230" s="206"/>
      <c r="E230" s="206"/>
      <c r="F230" s="206"/>
      <c r="G230" s="195"/>
      <c r="H230" s="128"/>
      <c r="I230" s="206"/>
      <c r="J230" s="206"/>
      <c r="K230" s="206"/>
      <c r="L230" s="201"/>
      <c r="M230" s="129"/>
      <c r="N230" s="206"/>
      <c r="O230" s="206"/>
      <c r="P230" s="206"/>
      <c r="Q230" s="195"/>
      <c r="R230" s="128"/>
      <c r="S230" s="206"/>
      <c r="T230" s="206"/>
      <c r="U230" s="206"/>
      <c r="V230" s="201"/>
      <c r="W230" s="487"/>
      <c r="X230" s="487"/>
      <c r="Y230" s="487"/>
      <c r="Z230" s="487"/>
      <c r="AA230" s="487"/>
      <c r="AB230" s="487"/>
      <c r="AC230" s="487"/>
      <c r="AD230" s="487"/>
      <c r="AE230" s="487"/>
      <c r="AF230" s="487"/>
      <c r="AG230" s="487"/>
      <c r="AH230" s="487"/>
      <c r="AI230" s="487"/>
      <c r="AJ230" s="487"/>
      <c r="AK230" s="487"/>
      <c r="AL230" s="487"/>
      <c r="AM230" s="487"/>
      <c r="AN230" s="487"/>
      <c r="AO230" s="487"/>
      <c r="AP230" s="487"/>
      <c r="AQ230" s="487"/>
      <c r="AR230" s="487"/>
      <c r="AS230" s="487"/>
      <c r="AT230" s="487"/>
      <c r="AU230" s="487"/>
      <c r="AV230" s="487"/>
      <c r="AW230" s="487"/>
      <c r="AX230" s="487"/>
      <c r="AY230" s="487"/>
      <c r="AZ230" s="940"/>
      <c r="BA230" s="1124"/>
      <c r="BB230" s="643" t="s">
        <v>95</v>
      </c>
      <c r="BC230" s="91" t="s">
        <v>36</v>
      </c>
      <c r="BD230" s="87" t="s">
        <v>36</v>
      </c>
      <c r="BE230" s="87" t="s">
        <v>36</v>
      </c>
      <c r="BF230" s="87" t="s">
        <v>36</v>
      </c>
      <c r="BG230" s="82" t="s">
        <v>36</v>
      </c>
      <c r="BH230" s="91" t="s">
        <v>36</v>
      </c>
      <c r="BI230" s="87" t="s">
        <v>36</v>
      </c>
      <c r="BJ230" s="87" t="s">
        <v>36</v>
      </c>
      <c r="BK230" s="87" t="s">
        <v>36</v>
      </c>
      <c r="BL230" s="82" t="s">
        <v>36</v>
      </c>
      <c r="BM230" s="91" t="s">
        <v>36</v>
      </c>
      <c r="BN230" s="87" t="s">
        <v>36</v>
      </c>
      <c r="BO230" s="87" t="s">
        <v>36</v>
      </c>
      <c r="BP230" s="87" t="s">
        <v>36</v>
      </c>
      <c r="BQ230" s="82" t="s">
        <v>36</v>
      </c>
      <c r="BR230" s="91" t="s">
        <v>36</v>
      </c>
      <c r="BS230" s="87" t="s">
        <v>36</v>
      </c>
      <c r="BT230" s="87" t="s">
        <v>36</v>
      </c>
      <c r="BU230" s="87" t="s">
        <v>36</v>
      </c>
      <c r="BV230" s="77" t="s">
        <v>36</v>
      </c>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row>
    <row r="231" s="362" customFormat="true" ht="15" customHeight="true" x14ac:dyDescent="0.2">
      <c r="A231" s="192"/>
      <c r="B231" s="186"/>
      <c r="C231" s="204"/>
      <c r="D231" s="203"/>
      <c r="E231" s="203"/>
      <c r="F231" s="203"/>
      <c r="G231" s="193"/>
      <c r="H231" s="196"/>
      <c r="I231" s="203"/>
      <c r="J231" s="203"/>
      <c r="K231" s="203"/>
      <c r="L231" s="199"/>
      <c r="M231" s="204"/>
      <c r="N231" s="203"/>
      <c r="O231" s="203"/>
      <c r="P231" s="203"/>
      <c r="Q231" s="193"/>
      <c r="R231" s="196"/>
      <c r="S231" s="203"/>
      <c r="T231" s="203"/>
      <c r="U231" s="203"/>
      <c r="V231" s="199"/>
      <c r="W231" s="487"/>
      <c r="X231" s="487"/>
      <c r="Y231" s="487"/>
      <c r="Z231" s="487"/>
      <c r="AA231" s="487"/>
      <c r="AB231" s="487"/>
      <c r="AC231" s="487"/>
      <c r="AD231" s="487"/>
      <c r="AE231" s="487"/>
      <c r="AF231" s="487"/>
      <c r="AG231" s="487"/>
      <c r="AH231" s="487"/>
      <c r="AI231" s="487"/>
      <c r="AJ231" s="487"/>
      <c r="AK231" s="487"/>
      <c r="AL231" s="487"/>
      <c r="AM231" s="487"/>
      <c r="AN231" s="487"/>
      <c r="AO231" s="487"/>
      <c r="AP231" s="487"/>
      <c r="AQ231" s="487"/>
      <c r="AR231" s="487"/>
      <c r="AS231" s="487"/>
      <c r="AT231" s="487"/>
      <c r="AU231" s="487"/>
      <c r="AV231" s="487"/>
      <c r="AW231" s="487"/>
      <c r="AX231" s="487"/>
      <c r="AY231" s="487"/>
      <c r="AZ231" s="940"/>
      <c r="BA231" s="1124" t="s">
        <v>431</v>
      </c>
      <c r="BB231" s="643" t="s">
        <v>432</v>
      </c>
      <c r="BC231" s="497">
        <v>16632.452411880404</v>
      </c>
      <c r="BD231" s="484">
        <v>16283.613812230742</v>
      </c>
      <c r="BE231" s="484">
        <v>15910.737799864602</v>
      </c>
      <c r="BF231" s="484">
        <v>15218.05683833468</v>
      </c>
      <c r="BG231" s="501">
        <v>13518.00051080294</v>
      </c>
      <c r="BH231" s="497">
        <v>7416.1144476468953</v>
      </c>
      <c r="BI231" s="484">
        <v>6999.49960286226</v>
      </c>
      <c r="BJ231" s="484">
        <v>6743.0633755931449</v>
      </c>
      <c r="BK231" s="484">
        <v>6428.1458974567058</v>
      </c>
      <c r="BL231" s="501">
        <v>5314.6658656355257</v>
      </c>
      <c r="BM231" s="497">
        <v>8979.954198357118</v>
      </c>
      <c r="BN231" s="484">
        <v>8940.9577232326228</v>
      </c>
      <c r="BO231" s="484">
        <v>8883.8537279765205</v>
      </c>
      <c r="BP231" s="484">
        <v>8956.7118814643145</v>
      </c>
      <c r="BQ231" s="501">
        <v>8899.8946528884917</v>
      </c>
      <c r="BR231" s="497">
        <v>6603.8957438383286</v>
      </c>
      <c r="BS231" s="484">
        <v>23861.038538700624</v>
      </c>
      <c r="BT231" s="484">
        <v>14516.428569384001</v>
      </c>
      <c r="BU231" s="484">
        <v>22372.748298803392</v>
      </c>
      <c r="BV231" s="485">
        <v>10208.750222387323</v>
      </c>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row>
    <row r="232" s="362" customFormat="true" ht="15" customHeight="true" x14ac:dyDescent="0.2">
      <c r="A232" s="192"/>
      <c r="B232" s="186"/>
      <c r="C232" s="204"/>
      <c r="D232" s="203"/>
      <c r="E232" s="203"/>
      <c r="F232" s="203"/>
      <c r="G232" s="193"/>
      <c r="H232" s="196"/>
      <c r="I232" s="203"/>
      <c r="J232" s="203"/>
      <c r="K232" s="203"/>
      <c r="L232" s="199"/>
      <c r="M232" s="204"/>
      <c r="N232" s="203"/>
      <c r="O232" s="203"/>
      <c r="P232" s="203"/>
      <c r="Q232" s="193"/>
      <c r="R232" s="196"/>
      <c r="S232" s="203"/>
      <c r="T232" s="203"/>
      <c r="U232" s="203"/>
      <c r="V232" s="199"/>
      <c r="W232" s="487"/>
      <c r="X232" s="487"/>
      <c r="Y232" s="487"/>
      <c r="Z232" s="487"/>
      <c r="AA232" s="487"/>
      <c r="AB232" s="487"/>
      <c r="AC232" s="487"/>
      <c r="AD232" s="487"/>
      <c r="AE232" s="487"/>
      <c r="AF232" s="487"/>
      <c r="AG232" s="487"/>
      <c r="AH232" s="487"/>
      <c r="AI232" s="487"/>
      <c r="AJ232" s="487"/>
      <c r="AK232" s="487"/>
      <c r="AL232" s="487"/>
      <c r="AM232" s="487"/>
      <c r="AN232" s="487"/>
      <c r="AO232" s="487"/>
      <c r="AP232" s="487"/>
      <c r="AQ232" s="487"/>
      <c r="AR232" s="487"/>
      <c r="AS232" s="487"/>
      <c r="AT232" s="487"/>
      <c r="AU232" s="487"/>
      <c r="AV232" s="487"/>
      <c r="AW232" s="487"/>
      <c r="AX232" s="487"/>
      <c r="AY232" s="487"/>
      <c r="AZ232" s="940"/>
      <c r="BA232" s="1124"/>
      <c r="BB232" s="643" t="s">
        <v>433</v>
      </c>
      <c r="BC232" s="497">
        <v>1363.3705681397296</v>
      </c>
      <c r="BD232" s="484">
        <v>1275.3719532138496</v>
      </c>
      <c r="BE232" s="484">
        <v>1169.7168380889352</v>
      </c>
      <c r="BF232" s="484">
        <v>1171.3990033465475</v>
      </c>
      <c r="BG232" s="501">
        <v>1092.4224160991309</v>
      </c>
      <c r="BH232" s="497">
        <v>686.62109899028655</v>
      </c>
      <c r="BI232" s="484">
        <v>665.24933723126401</v>
      </c>
      <c r="BJ232" s="484">
        <v>567.48947942997631</v>
      </c>
      <c r="BK232" s="484">
        <v>541.02314596467806</v>
      </c>
      <c r="BL232" s="501">
        <v>666.24454305661732</v>
      </c>
      <c r="BM232" s="497">
        <v>744.10265878485814</v>
      </c>
      <c r="BN232" s="484">
        <v>609.05810170724294</v>
      </c>
      <c r="BO232" s="484">
        <v>648.48144238160728</v>
      </c>
      <c r="BP232" s="484">
        <v>486.18508998030751</v>
      </c>
      <c r="BQ232" s="501">
        <v>457.82588136135496</v>
      </c>
      <c r="BR232" s="497">
        <v>1246.103160316148</v>
      </c>
      <c r="BS232" s="484">
        <v>1521.5386088297498</v>
      </c>
      <c r="BT232" s="484">
        <v>537.82352799194587</v>
      </c>
      <c r="BU232" s="484">
        <v>1578.8260946079174</v>
      </c>
      <c r="BV232" s="485">
        <v>1187.9893871424331</v>
      </c>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row>
    <row r="233" s="362" customFormat="true" ht="15" customHeight="true" x14ac:dyDescent="0.2">
      <c r="A233" s="192"/>
      <c r="B233" s="186"/>
      <c r="C233" s="151"/>
      <c r="D233" s="150"/>
      <c r="E233" s="150"/>
      <c r="F233" s="150"/>
      <c r="G233" s="149"/>
      <c r="H233" s="148"/>
      <c r="I233" s="150"/>
      <c r="J233" s="150"/>
      <c r="K233" s="150"/>
      <c r="L233" s="147"/>
      <c r="M233" s="151"/>
      <c r="N233" s="150"/>
      <c r="O233" s="150"/>
      <c r="P233" s="150"/>
      <c r="Q233" s="149"/>
      <c r="R233" s="148"/>
      <c r="S233" s="150"/>
      <c r="T233" s="150"/>
      <c r="U233" s="150"/>
      <c r="V233" s="147"/>
      <c r="W233" s="487"/>
      <c r="X233" s="487"/>
      <c r="Y233" s="487"/>
      <c r="Z233" s="487"/>
      <c r="AA233" s="487"/>
      <c r="AB233" s="487"/>
      <c r="AC233" s="487"/>
      <c r="AD233" s="487"/>
      <c r="AE233" s="487"/>
      <c r="AF233" s="487"/>
      <c r="AG233" s="487"/>
      <c r="AH233" s="487"/>
      <c r="AI233" s="487"/>
      <c r="AJ233" s="487"/>
      <c r="AK233" s="487"/>
      <c r="AL233" s="487"/>
      <c r="AM233" s="487"/>
      <c r="AN233" s="487"/>
      <c r="AO233" s="487"/>
      <c r="AP233" s="487"/>
      <c r="AQ233" s="487"/>
      <c r="AR233" s="487"/>
      <c r="AS233" s="487"/>
      <c r="AT233" s="487"/>
      <c r="AU233" s="487"/>
      <c r="AV233" s="487"/>
      <c r="AW233" s="487"/>
      <c r="AX233" s="487"/>
      <c r="AY233" s="487"/>
      <c r="AZ233" s="940"/>
      <c r="BA233" s="1124"/>
      <c r="BB233" s="643" t="s">
        <v>434</v>
      </c>
      <c r="BC233" s="497">
        <v>305.85371432589881</v>
      </c>
      <c r="BD233" s="484">
        <v>781.3989137908826</v>
      </c>
      <c r="BE233" s="484">
        <v>1268.0359006567894</v>
      </c>
      <c r="BF233" s="484">
        <v>2010.191516987795</v>
      </c>
      <c r="BG233" s="501">
        <v>3779.9387795955149</v>
      </c>
      <c r="BH233" s="497">
        <v>376.85365692268419</v>
      </c>
      <c r="BI233" s="484">
        <v>840.89085177827405</v>
      </c>
      <c r="BJ233" s="484">
        <v>1228.7402694393299</v>
      </c>
      <c r="BK233" s="484">
        <v>1579.7268308116015</v>
      </c>
      <c r="BL233" s="501">
        <v>2538.705308809836</v>
      </c>
      <c r="BM233" s="497">
        <v>111.87798505039206</v>
      </c>
      <c r="BN233" s="484">
        <v>281.29547700411075</v>
      </c>
      <c r="BO233" s="484">
        <v>267.73755185318777</v>
      </c>
      <c r="BP233" s="484">
        <v>410.07712885475121</v>
      </c>
      <c r="BQ233" s="501">
        <v>509.51376483271446</v>
      </c>
      <c r="BR233" s="497">
        <v>4624.9779584931293</v>
      </c>
      <c r="BS233" s="484">
        <v>2331.9568512050164</v>
      </c>
      <c r="BT233" s="484">
        <v>216.57845702261071</v>
      </c>
      <c r="BU233" s="484">
        <v>267.75160129603665</v>
      </c>
      <c r="BV233" s="485">
        <v>704.15395734009405</v>
      </c>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row>
    <row r="234" s="362" customFormat="true" ht="15" customHeight="true" x14ac:dyDescent="0.2">
      <c r="A234" s="192"/>
      <c r="B234" s="186"/>
      <c r="C234" s="151"/>
      <c r="D234" s="150"/>
      <c r="E234" s="150"/>
      <c r="F234" s="150"/>
      <c r="G234" s="149"/>
      <c r="H234" s="148"/>
      <c r="I234" s="150"/>
      <c r="J234" s="150"/>
      <c r="K234" s="150"/>
      <c r="L234" s="147"/>
      <c r="M234" s="151"/>
      <c r="N234" s="150"/>
      <c r="O234" s="150"/>
      <c r="P234" s="150"/>
      <c r="Q234" s="149"/>
      <c r="R234" s="148"/>
      <c r="S234" s="150"/>
      <c r="T234" s="150"/>
      <c r="U234" s="150"/>
      <c r="V234" s="147"/>
      <c r="W234" s="487"/>
      <c r="X234" s="487"/>
      <c r="Y234" s="487"/>
      <c r="Z234" s="487"/>
      <c r="AA234" s="487"/>
      <c r="AB234" s="487"/>
      <c r="AC234" s="487"/>
      <c r="AD234" s="487"/>
      <c r="AE234" s="487"/>
      <c r="AF234" s="487"/>
      <c r="AG234" s="487"/>
      <c r="AH234" s="487"/>
      <c r="AI234" s="487"/>
      <c r="AJ234" s="487"/>
      <c r="AK234" s="487"/>
      <c r="AL234" s="487"/>
      <c r="AM234" s="487"/>
      <c r="AN234" s="487"/>
      <c r="AO234" s="487"/>
      <c r="AP234" s="487"/>
      <c r="AQ234" s="487"/>
      <c r="AR234" s="487"/>
      <c r="AS234" s="487"/>
      <c r="AT234" s="487"/>
      <c r="AU234" s="487"/>
      <c r="AV234" s="487"/>
      <c r="AW234" s="487"/>
      <c r="AX234" s="487"/>
      <c r="AY234" s="487"/>
      <c r="AZ234" s="940"/>
      <c r="BA234" s="1124"/>
      <c r="BB234" s="643" t="s">
        <v>435</v>
      </c>
      <c r="BC234" s="497">
        <v>116.16013084522716</v>
      </c>
      <c r="BD234" s="484">
        <v>66.875342000796422</v>
      </c>
      <c r="BE234" s="484">
        <v>62.08837363945743</v>
      </c>
      <c r="BF234" s="484">
        <v>22.85214236817345</v>
      </c>
      <c r="BG234" s="501">
        <v>20.195792552759759</v>
      </c>
      <c r="BH234" s="497">
        <v>67.254925853805474</v>
      </c>
      <c r="BI234" s="484">
        <v>32.654477184070565</v>
      </c>
      <c r="BJ234" s="484">
        <v>3.8809486732754048</v>
      </c>
      <c r="BK234" s="484">
        <v>0.59953553744066457</v>
      </c>
      <c r="BL234" s="501">
        <v>15.15392343798983</v>
      </c>
      <c r="BM234" s="497">
        <v>39.469908880520983</v>
      </c>
      <c r="BN234" s="484">
        <v>39.861610179904254</v>
      </c>
      <c r="BO234" s="484">
        <v>58.559571890894283</v>
      </c>
      <c r="BP234" s="484">
        <v>24.800647792693631</v>
      </c>
      <c r="BQ234" s="501">
        <v>5.9362319758191004</v>
      </c>
      <c r="BR234" s="497">
        <v>42.39238214115835</v>
      </c>
      <c r="BS234" s="484">
        <v>23.961497552093146</v>
      </c>
      <c r="BT234" s="484">
        <v>30.337278243295074</v>
      </c>
      <c r="BU234" s="484">
        <v>19.101106441421507</v>
      </c>
      <c r="BV234" s="485">
        <v>172.37951702844609</v>
      </c>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row>
    <row r="235" s="362" customFormat="true" ht="15" customHeight="true" x14ac:dyDescent="0.2">
      <c r="A235" s="192"/>
      <c r="B235" s="186"/>
      <c r="C235" s="151"/>
      <c r="D235" s="150"/>
      <c r="E235" s="150"/>
      <c r="F235" s="150"/>
      <c r="G235" s="149"/>
      <c r="H235" s="148"/>
      <c r="I235" s="150"/>
      <c r="J235" s="150"/>
      <c r="K235" s="150"/>
      <c r="L235" s="147"/>
      <c r="M235" s="151"/>
      <c r="N235" s="150"/>
      <c r="O235" s="150"/>
      <c r="P235" s="150"/>
      <c r="Q235" s="149"/>
      <c r="R235" s="148"/>
      <c r="S235" s="150"/>
      <c r="T235" s="150"/>
      <c r="U235" s="150"/>
      <c r="V235" s="147"/>
      <c r="W235" s="487"/>
      <c r="X235" s="487"/>
      <c r="Y235" s="487"/>
      <c r="Z235" s="487"/>
      <c r="AA235" s="487"/>
      <c r="AB235" s="487"/>
      <c r="AC235" s="487"/>
      <c r="AD235" s="487"/>
      <c r="AE235" s="487"/>
      <c r="AF235" s="487"/>
      <c r="AG235" s="487"/>
      <c r="AH235" s="487"/>
      <c r="AI235" s="487"/>
      <c r="AJ235" s="487"/>
      <c r="AK235" s="487"/>
      <c r="AL235" s="487"/>
      <c r="AM235" s="487"/>
      <c r="AN235" s="487"/>
      <c r="AO235" s="487"/>
      <c r="AP235" s="487"/>
      <c r="AQ235" s="487"/>
      <c r="AR235" s="487"/>
      <c r="AS235" s="487"/>
      <c r="AT235" s="487"/>
      <c r="AU235" s="487"/>
      <c r="AV235" s="487"/>
      <c r="AW235" s="487"/>
      <c r="AX235" s="487"/>
      <c r="AY235" s="487"/>
      <c r="AZ235" s="940"/>
      <c r="BA235" s="1124"/>
      <c r="BB235" s="643" t="s">
        <v>201</v>
      </c>
      <c r="BC235" s="497">
        <v>0.11608993701278129</v>
      </c>
      <c r="BD235" s="484">
        <v>3.7190394438023464</v>
      </c>
      <c r="BE235" s="484">
        <v>0</v>
      </c>
      <c r="BF235" s="484">
        <v>0.32587246137965209</v>
      </c>
      <c r="BG235" s="501">
        <v>0</v>
      </c>
      <c r="BH235" s="497">
        <v>0.11608993701278129</v>
      </c>
      <c r="BI235" s="484">
        <v>0</v>
      </c>
      <c r="BJ235" s="484">
        <v>0</v>
      </c>
      <c r="BK235" s="484">
        <v>0</v>
      </c>
      <c r="BL235" s="501">
        <v>0</v>
      </c>
      <c r="BM235" s="497">
        <v>0</v>
      </c>
      <c r="BN235" s="484">
        <v>0</v>
      </c>
      <c r="BO235" s="484">
        <v>3.7190394438023464</v>
      </c>
      <c r="BP235" s="484">
        <v>0</v>
      </c>
      <c r="BQ235" s="501">
        <v>0.32587246137965209</v>
      </c>
      <c r="BR235" s="497">
        <v>0</v>
      </c>
      <c r="BS235" s="484">
        <v>0.32587246137965209</v>
      </c>
      <c r="BT235" s="484">
        <v>0</v>
      </c>
      <c r="BU235" s="484">
        <v>3.8351293808151277</v>
      </c>
      <c r="BV235" s="485">
        <v>0</v>
      </c>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row>
    <row r="236" s="362" customFormat="true" ht="15" customHeight="true" x14ac:dyDescent="0.2">
      <c r="A236" s="192"/>
      <c r="B236" s="186"/>
      <c r="C236" s="151"/>
      <c r="D236" s="150"/>
      <c r="E236" s="150"/>
      <c r="F236" s="150"/>
      <c r="G236" s="149"/>
      <c r="H236" s="148"/>
      <c r="I236" s="150"/>
      <c r="J236" s="150"/>
      <c r="K236" s="150"/>
      <c r="L236" s="147"/>
      <c r="M236" s="151"/>
      <c r="N236" s="150"/>
      <c r="O236" s="150"/>
      <c r="P236" s="150"/>
      <c r="Q236" s="149"/>
      <c r="R236" s="148"/>
      <c r="S236" s="150"/>
      <c r="T236" s="150"/>
      <c r="U236" s="150"/>
      <c r="V236" s="147"/>
      <c r="W236" s="487"/>
      <c r="X236" s="487"/>
      <c r="Y236" s="487"/>
      <c r="Z236" s="487"/>
      <c r="AA236" s="487"/>
      <c r="AB236" s="487"/>
      <c r="AC236" s="487"/>
      <c r="AD236" s="487"/>
      <c r="AE236" s="487"/>
      <c r="AF236" s="487"/>
      <c r="AG236" s="487"/>
      <c r="AH236" s="487"/>
      <c r="AI236" s="487"/>
      <c r="AJ236" s="487"/>
      <c r="AK236" s="487"/>
      <c r="AL236" s="487"/>
      <c r="AM236" s="487"/>
      <c r="AN236" s="487"/>
      <c r="AO236" s="487"/>
      <c r="AP236" s="487"/>
      <c r="AQ236" s="487"/>
      <c r="AR236" s="487"/>
      <c r="AS236" s="487"/>
      <c r="AT236" s="487"/>
      <c r="AU236" s="487"/>
      <c r="AV236" s="487"/>
      <c r="AW236" s="487"/>
      <c r="AX236" s="487"/>
      <c r="AY236" s="487"/>
      <c r="AZ236" s="940"/>
      <c r="BA236" s="1127"/>
      <c r="BB236" s="643" t="s">
        <v>186</v>
      </c>
      <c r="BC236" s="497">
        <v>18417.952915128251</v>
      </c>
      <c r="BD236" s="484">
        <v>18410.979060680125</v>
      </c>
      <c r="BE236" s="484">
        <v>18410.578912249737</v>
      </c>
      <c r="BF236" s="484">
        <v>18422.825373498537</v>
      </c>
      <c r="BG236" s="501">
        <v>18410.557499050363</v>
      </c>
      <c r="BH236" s="497">
        <v>8546.9602193506871</v>
      </c>
      <c r="BI236" s="484">
        <v>8538.2942690558266</v>
      </c>
      <c r="BJ236" s="484">
        <v>8543.1740731357149</v>
      </c>
      <c r="BK236" s="484">
        <v>8549.4954097704485</v>
      </c>
      <c r="BL236" s="501">
        <v>8534.7696409399523</v>
      </c>
      <c r="BM236" s="497">
        <v>9875.4047510728615</v>
      </c>
      <c r="BN236" s="484">
        <v>9871.1729121238768</v>
      </c>
      <c r="BO236" s="484">
        <v>9862.3513335459793</v>
      </c>
      <c r="BP236" s="484">
        <v>9877.7747480920279</v>
      </c>
      <c r="BQ236" s="501">
        <v>9873.4964035197518</v>
      </c>
      <c r="BR236" s="497">
        <v>12517.369244788761</v>
      </c>
      <c r="BS236" s="484">
        <v>27738.821368748893</v>
      </c>
      <c r="BT236" s="484">
        <v>15301.167832641853</v>
      </c>
      <c r="BU236" s="484">
        <v>24242.262230529621</v>
      </c>
      <c r="BV236" s="485">
        <v>12273.273083898279</v>
      </c>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row>
    <row r="237" s="362" customFormat="true" ht="15" customHeight="true" x14ac:dyDescent="0.2">
      <c r="A237" s="192"/>
      <c r="B237" s="186"/>
      <c r="C237" s="151"/>
      <c r="D237" s="150"/>
      <c r="E237" s="150"/>
      <c r="F237" s="150"/>
      <c r="G237" s="149"/>
      <c r="H237" s="148"/>
      <c r="I237" s="150"/>
      <c r="J237" s="150"/>
      <c r="K237" s="150"/>
      <c r="L237" s="147"/>
      <c r="M237" s="151"/>
      <c r="N237" s="150"/>
      <c r="O237" s="150"/>
      <c r="P237" s="150"/>
      <c r="Q237" s="149"/>
      <c r="R237" s="148"/>
      <c r="S237" s="150"/>
      <c r="T237" s="150"/>
      <c r="U237" s="150"/>
      <c r="V237" s="147"/>
      <c r="W237" s="487"/>
      <c r="X237" s="487"/>
      <c r="Y237" s="487"/>
      <c r="Z237" s="487"/>
      <c r="AA237" s="487"/>
      <c r="AB237" s="487"/>
      <c r="AC237" s="487"/>
      <c r="AD237" s="487"/>
      <c r="AE237" s="487"/>
      <c r="AF237" s="487"/>
      <c r="AG237" s="487"/>
      <c r="AH237" s="487"/>
      <c r="AI237" s="487"/>
      <c r="AJ237" s="487"/>
      <c r="AK237" s="487"/>
      <c r="AL237" s="487"/>
      <c r="AM237" s="487"/>
      <c r="AN237" s="487"/>
      <c r="AO237" s="487"/>
      <c r="AP237" s="487"/>
      <c r="AQ237" s="487"/>
      <c r="AR237" s="487"/>
      <c r="AS237" s="487"/>
      <c r="AT237" s="487"/>
      <c r="AU237" s="487"/>
      <c r="AV237" s="487"/>
      <c r="AW237" s="487"/>
      <c r="AX237" s="487"/>
      <c r="AY237" s="487"/>
      <c r="AZ237" s="940"/>
      <c r="BA237" s="942"/>
      <c r="BB237" s="643"/>
      <c r="BC237" s="497"/>
      <c r="BD237" s="484"/>
      <c r="BE237" s="484"/>
      <c r="BF237" s="484"/>
      <c r="BG237" s="501"/>
      <c r="BH237" s="497"/>
      <c r="BI237" s="484"/>
      <c r="BJ237" s="484"/>
      <c r="BK237" s="484"/>
      <c r="BL237" s="501"/>
      <c r="BM237" s="497"/>
      <c r="BN237" s="484"/>
      <c r="BO237" s="484"/>
      <c r="BP237" s="484"/>
      <c r="BQ237" s="501"/>
      <c r="BR237" s="497"/>
      <c r="BS237" s="484"/>
      <c r="BT237" s="484"/>
      <c r="BU237" s="484"/>
      <c r="BV237" s="485"/>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row>
    <row r="238" s="362" customFormat="true" ht="15" customHeight="true" x14ac:dyDescent="0.2">
      <c r="A238" s="192"/>
      <c r="B238" s="186"/>
      <c r="C238" s="151"/>
      <c r="D238" s="150"/>
      <c r="E238" s="150"/>
      <c r="F238" s="150"/>
      <c r="G238" s="149"/>
      <c r="H238" s="148"/>
      <c r="I238" s="150"/>
      <c r="J238" s="150"/>
      <c r="K238" s="150"/>
      <c r="L238" s="147"/>
      <c r="M238" s="151"/>
      <c r="N238" s="150"/>
      <c r="O238" s="150"/>
      <c r="P238" s="150"/>
      <c r="Q238" s="149"/>
      <c r="R238" s="148"/>
      <c r="S238" s="150"/>
      <c r="T238" s="150"/>
      <c r="U238" s="150"/>
      <c r="V238" s="147"/>
      <c r="W238" s="487"/>
      <c r="X238" s="487"/>
      <c r="Y238" s="487"/>
      <c r="Z238" s="487"/>
      <c r="AA238" s="487"/>
      <c r="AB238" s="487"/>
      <c r="AC238" s="487"/>
      <c r="AD238" s="487"/>
      <c r="AE238" s="487"/>
      <c r="AF238" s="487"/>
      <c r="AG238" s="487"/>
      <c r="AH238" s="487"/>
      <c r="AI238" s="487"/>
      <c r="AJ238" s="487"/>
      <c r="AK238" s="487"/>
      <c r="AL238" s="487"/>
      <c r="AM238" s="487"/>
      <c r="AN238" s="487"/>
      <c r="AO238" s="487"/>
      <c r="AP238" s="487"/>
      <c r="AQ238" s="487"/>
      <c r="AR238" s="487"/>
      <c r="AS238" s="487"/>
      <c r="AT238" s="487"/>
      <c r="AU238" s="487"/>
      <c r="AV238" s="487"/>
      <c r="AW238" s="487"/>
      <c r="AX238" s="487"/>
      <c r="AY238" s="487"/>
      <c r="AZ238" s="940"/>
      <c r="BA238" s="942"/>
      <c r="BB238" s="643"/>
      <c r="BC238" s="497"/>
      <c r="BD238" s="484"/>
      <c r="BE238" s="484"/>
      <c r="BF238" s="484"/>
      <c r="BG238" s="501"/>
      <c r="BH238" s="497"/>
      <c r="BI238" s="484"/>
      <c r="BJ238" s="484"/>
      <c r="BK238" s="484"/>
      <c r="BL238" s="501"/>
      <c r="BM238" s="497"/>
      <c r="BN238" s="484"/>
      <c r="BO238" s="484"/>
      <c r="BP238" s="484"/>
      <c r="BQ238" s="501"/>
      <c r="BR238" s="497"/>
      <c r="BS238" s="484"/>
      <c r="BT238" s="484"/>
      <c r="BU238" s="484"/>
      <c r="BV238" s="485"/>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row>
    <row r="239" s="362" customFormat="true" ht="15" customHeight="true" x14ac:dyDescent="0.2">
      <c r="A239" s="192"/>
      <c r="B239" s="186"/>
      <c r="C239" s="151"/>
      <c r="D239" s="150"/>
      <c r="E239" s="150"/>
      <c r="F239" s="150"/>
      <c r="G239" s="149"/>
      <c r="H239" s="148"/>
      <c r="I239" s="150"/>
      <c r="J239" s="150"/>
      <c r="K239" s="150"/>
      <c r="L239" s="147"/>
      <c r="M239" s="151"/>
      <c r="N239" s="150"/>
      <c r="O239" s="150"/>
      <c r="P239" s="150"/>
      <c r="Q239" s="149"/>
      <c r="R239" s="148"/>
      <c r="S239" s="150"/>
      <c r="T239" s="150"/>
      <c r="U239" s="150"/>
      <c r="V239" s="147"/>
      <c r="W239" s="487"/>
      <c r="X239" s="487"/>
      <c r="Y239" s="487"/>
      <c r="Z239" s="487"/>
      <c r="AA239" s="487"/>
      <c r="AB239" s="487"/>
      <c r="AC239" s="487"/>
      <c r="AD239" s="487"/>
      <c r="AE239" s="487"/>
      <c r="AF239" s="487"/>
      <c r="AG239" s="487"/>
      <c r="AH239" s="487"/>
      <c r="AI239" s="487"/>
      <c r="AJ239" s="487"/>
      <c r="AK239" s="487"/>
      <c r="AL239" s="487"/>
      <c r="AM239" s="487"/>
      <c r="AN239" s="487"/>
      <c r="AO239" s="487"/>
      <c r="AP239" s="487"/>
      <c r="AQ239" s="487"/>
      <c r="AR239" s="487"/>
      <c r="AS239" s="487"/>
      <c r="AT239" s="487"/>
      <c r="AU239" s="487"/>
      <c r="AV239" s="487"/>
      <c r="AW239" s="487"/>
      <c r="AX239" s="487"/>
      <c r="AY239" s="487"/>
      <c r="AZ239" s="940"/>
      <c r="BA239" s="942"/>
      <c r="BB239" s="643"/>
      <c r="BC239" s="497"/>
      <c r="BD239" s="484"/>
      <c r="BE239" s="484"/>
      <c r="BF239" s="484"/>
      <c r="BG239" s="501"/>
      <c r="BH239" s="497"/>
      <c r="BI239" s="484"/>
      <c r="BJ239" s="484"/>
      <c r="BK239" s="484"/>
      <c r="BL239" s="501"/>
      <c r="BM239" s="497"/>
      <c r="BN239" s="484"/>
      <c r="BO239" s="484"/>
      <c r="BP239" s="484"/>
      <c r="BQ239" s="501"/>
      <c r="BR239" s="497"/>
      <c r="BS239" s="484"/>
      <c r="BT239" s="484"/>
      <c r="BU239" s="484"/>
      <c r="BV239" s="485"/>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row>
    <row r="240" s="362" customFormat="true" ht="15" customHeight="true" x14ac:dyDescent="0.2">
      <c r="A240" s="192"/>
      <c r="B240" s="186"/>
      <c r="C240" s="151"/>
      <c r="D240" s="150"/>
      <c r="E240" s="150"/>
      <c r="F240" s="150"/>
      <c r="G240" s="149"/>
      <c r="H240" s="148"/>
      <c r="I240" s="150"/>
      <c r="J240" s="150"/>
      <c r="K240" s="150"/>
      <c r="L240" s="147"/>
      <c r="M240" s="151"/>
      <c r="N240" s="150"/>
      <c r="O240" s="150"/>
      <c r="P240" s="150"/>
      <c r="Q240" s="149"/>
      <c r="R240" s="148"/>
      <c r="S240" s="150"/>
      <c r="T240" s="150"/>
      <c r="U240" s="150"/>
      <c r="V240" s="147"/>
      <c r="W240" s="487"/>
      <c r="X240" s="487"/>
      <c r="Y240" s="487"/>
      <c r="Z240" s="487"/>
      <c r="AA240" s="487"/>
      <c r="AB240" s="487"/>
      <c r="AC240" s="487"/>
      <c r="AD240" s="487"/>
      <c r="AE240" s="487"/>
      <c r="AF240" s="487"/>
      <c r="AG240" s="487"/>
      <c r="AH240" s="487"/>
      <c r="AI240" s="487"/>
      <c r="AJ240" s="487"/>
      <c r="AK240" s="487"/>
      <c r="AL240" s="487"/>
      <c r="AM240" s="487"/>
      <c r="AN240" s="487"/>
      <c r="AO240" s="487"/>
      <c r="AP240" s="487"/>
      <c r="AQ240" s="487"/>
      <c r="AR240" s="487"/>
      <c r="AS240" s="487"/>
      <c r="AT240" s="487"/>
      <c r="AU240" s="487"/>
      <c r="AV240" s="487"/>
      <c r="AW240" s="487"/>
      <c r="AX240" s="487"/>
      <c r="AY240" s="487"/>
      <c r="AZ240" s="940"/>
      <c r="BA240" s="942"/>
      <c r="BB240" s="643"/>
      <c r="BC240" s="497"/>
      <c r="BD240" s="484"/>
      <c r="BE240" s="484"/>
      <c r="BF240" s="484"/>
      <c r="BG240" s="501"/>
      <c r="BH240" s="497"/>
      <c r="BI240" s="484"/>
      <c r="BJ240" s="484"/>
      <c r="BK240" s="484"/>
      <c r="BL240" s="501"/>
      <c r="BM240" s="497"/>
      <c r="BN240" s="484"/>
      <c r="BO240" s="484"/>
      <c r="BP240" s="484"/>
      <c r="BQ240" s="501"/>
      <c r="BR240" s="497"/>
      <c r="BS240" s="484"/>
      <c r="BT240" s="484"/>
      <c r="BU240" s="484"/>
      <c r="BV240" s="485"/>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row>
    <row r="241" s="362" customFormat="true" ht="15" customHeight="true" x14ac:dyDescent="0.2">
      <c r="A241" s="192"/>
      <c r="B241" s="186"/>
      <c r="C241" s="151"/>
      <c r="D241" s="150"/>
      <c r="E241" s="150"/>
      <c r="F241" s="150"/>
      <c r="G241" s="149"/>
      <c r="H241" s="148"/>
      <c r="I241" s="150"/>
      <c r="J241" s="150"/>
      <c r="K241" s="150"/>
      <c r="L241" s="147"/>
      <c r="M241" s="151"/>
      <c r="N241" s="150"/>
      <c r="O241" s="150"/>
      <c r="P241" s="150"/>
      <c r="Q241" s="149"/>
      <c r="R241" s="148"/>
      <c r="S241" s="150"/>
      <c r="T241" s="150"/>
      <c r="U241" s="150"/>
      <c r="V241" s="147"/>
      <c r="W241" s="487"/>
      <c r="X241" s="487"/>
      <c r="Y241" s="487"/>
      <c r="Z241" s="487"/>
      <c r="AA241" s="487"/>
      <c r="AB241" s="487"/>
      <c r="AC241" s="487"/>
      <c r="AD241" s="487"/>
      <c r="AE241" s="487"/>
      <c r="AF241" s="487"/>
      <c r="AG241" s="487"/>
      <c r="AH241" s="487"/>
      <c r="AI241" s="487"/>
      <c r="AJ241" s="487"/>
      <c r="AK241" s="487"/>
      <c r="AL241" s="487"/>
      <c r="AM241" s="487"/>
      <c r="AN241" s="487"/>
      <c r="AO241" s="487"/>
      <c r="AP241" s="487"/>
      <c r="AQ241" s="487"/>
      <c r="AR241" s="487"/>
      <c r="AS241" s="487"/>
      <c r="AT241" s="487"/>
      <c r="AU241" s="487"/>
      <c r="AV241" s="487"/>
      <c r="AW241" s="487"/>
      <c r="AX241" s="487"/>
      <c r="AY241" s="487"/>
      <c r="AZ241" s="940"/>
      <c r="BA241" s="942"/>
      <c r="BB241" s="643"/>
      <c r="BC241" s="497"/>
      <c r="BD241" s="484"/>
      <c r="BE241" s="484"/>
      <c r="BF241" s="484"/>
      <c r="BG241" s="501"/>
      <c r="BH241" s="497"/>
      <c r="BI241" s="484"/>
      <c r="BJ241" s="484"/>
      <c r="BK241" s="484"/>
      <c r="BL241" s="501"/>
      <c r="BM241" s="497"/>
      <c r="BN241" s="484"/>
      <c r="BO241" s="484"/>
      <c r="BP241" s="484"/>
      <c r="BQ241" s="501"/>
      <c r="BR241" s="497"/>
      <c r="BS241" s="484"/>
      <c r="BT241" s="484"/>
      <c r="BU241" s="484"/>
      <c r="BV241" s="485"/>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row>
    <row r="242" s="362" customFormat="true" ht="15" customHeight="true" x14ac:dyDescent="0.2">
      <c r="A242" s="214"/>
      <c r="B242" s="185"/>
      <c r="C242" s="129"/>
      <c r="D242" s="206"/>
      <c r="E242" s="206"/>
      <c r="F242" s="206"/>
      <c r="G242" s="195"/>
      <c r="H242" s="128"/>
      <c r="I242" s="206"/>
      <c r="J242" s="206"/>
      <c r="K242" s="206"/>
      <c r="L242" s="201"/>
      <c r="M242" s="129"/>
      <c r="N242" s="206"/>
      <c r="O242" s="206"/>
      <c r="P242" s="206"/>
      <c r="Q242" s="195"/>
      <c r="R242" s="128"/>
      <c r="S242" s="206"/>
      <c r="T242" s="206"/>
      <c r="U242" s="206"/>
      <c r="V242" s="201"/>
      <c r="W242" s="487"/>
      <c r="X242" s="487"/>
      <c r="Y242" s="487"/>
      <c r="Z242" s="487"/>
      <c r="AA242" s="487"/>
      <c r="AB242" s="487"/>
      <c r="AC242" s="487"/>
      <c r="AD242" s="487"/>
      <c r="AE242" s="487"/>
      <c r="AF242" s="487"/>
      <c r="AG242" s="487"/>
      <c r="AH242" s="487"/>
      <c r="AI242" s="487"/>
      <c r="AJ242" s="487"/>
      <c r="AK242" s="487"/>
      <c r="AL242" s="487"/>
      <c r="AM242" s="487"/>
      <c r="AN242" s="487"/>
      <c r="AO242" s="487"/>
      <c r="AP242" s="487"/>
      <c r="AQ242" s="487"/>
      <c r="AR242" s="487"/>
      <c r="AS242" s="487"/>
      <c r="AT242" s="487"/>
      <c r="AU242" s="487"/>
      <c r="AV242" s="487"/>
      <c r="AW242" s="487"/>
      <c r="AX242" s="487"/>
      <c r="AY242" s="487"/>
      <c r="AZ242" s="940"/>
      <c r="BA242" s="942"/>
      <c r="BB242" s="643"/>
      <c r="BC242" s="497"/>
      <c r="BD242" s="484"/>
      <c r="BE242" s="484"/>
      <c r="BF242" s="484"/>
      <c r="BG242" s="501"/>
      <c r="BH242" s="497"/>
      <c r="BI242" s="484"/>
      <c r="BJ242" s="484"/>
      <c r="BK242" s="484"/>
      <c r="BL242" s="501"/>
      <c r="BM242" s="497"/>
      <c r="BN242" s="484"/>
      <c r="BO242" s="484"/>
      <c r="BP242" s="484"/>
      <c r="BQ242" s="501"/>
      <c r="BR242" s="497"/>
      <c r="BS242" s="484"/>
      <c r="BT242" s="484"/>
      <c r="BU242" s="484"/>
      <c r="BV242" s="485"/>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row>
    <row r="243" s="362" customFormat="true" ht="15" customHeight="true" x14ac:dyDescent="0.2">
      <c r="A243" s="214"/>
      <c r="B243" s="185"/>
      <c r="C243" s="129"/>
      <c r="D243" s="206"/>
      <c r="E243" s="206"/>
      <c r="F243" s="206"/>
      <c r="G243" s="195"/>
      <c r="H243" s="128"/>
      <c r="I243" s="206"/>
      <c r="J243" s="206"/>
      <c r="K243" s="206"/>
      <c r="L243" s="201"/>
      <c r="M243" s="129"/>
      <c r="N243" s="206"/>
      <c r="O243" s="206"/>
      <c r="P243" s="206"/>
      <c r="Q243" s="195"/>
      <c r="R243" s="128"/>
      <c r="S243" s="206"/>
      <c r="T243" s="206"/>
      <c r="U243" s="206"/>
      <c r="V243" s="201"/>
      <c r="W243" s="487"/>
      <c r="X243" s="487"/>
      <c r="Y243" s="487"/>
      <c r="Z243" s="487"/>
      <c r="AA243" s="487"/>
      <c r="AB243" s="487"/>
      <c r="AC243" s="487"/>
      <c r="AD243" s="487"/>
      <c r="AE243" s="487"/>
      <c r="AF243" s="487"/>
      <c r="AG243" s="487"/>
      <c r="AH243" s="487"/>
      <c r="AI243" s="487"/>
      <c r="AJ243" s="487"/>
      <c r="AK243" s="487"/>
      <c r="AL243" s="487"/>
      <c r="AM243" s="487"/>
      <c r="AN243" s="487"/>
      <c r="AO243" s="487"/>
      <c r="AP243" s="487"/>
      <c r="AQ243" s="487"/>
      <c r="AR243" s="487"/>
      <c r="AS243" s="487"/>
      <c r="AT243" s="487"/>
      <c r="AU243" s="487"/>
      <c r="AV243" s="487"/>
      <c r="AW243" s="487"/>
      <c r="AX243" s="487"/>
      <c r="AY243" s="487"/>
      <c r="AZ243" s="940"/>
      <c r="BA243" s="942"/>
      <c r="BB243" s="643"/>
      <c r="BC243" s="497"/>
      <c r="BD243" s="484"/>
      <c r="BE243" s="484"/>
      <c r="BF243" s="484"/>
      <c r="BG243" s="501"/>
      <c r="BH243" s="497"/>
      <c r="BI243" s="484"/>
      <c r="BJ243" s="484"/>
      <c r="BK243" s="484"/>
      <c r="BL243" s="501"/>
      <c r="BM243" s="497"/>
      <c r="BN243" s="484"/>
      <c r="BO243" s="484"/>
      <c r="BP243" s="484"/>
      <c r="BQ243" s="501"/>
      <c r="BR243" s="497"/>
      <c r="BS243" s="484"/>
      <c r="BT243" s="484"/>
      <c r="BU243" s="484"/>
      <c r="BV243" s="485"/>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row>
    <row r="244" s="362" customFormat="true" ht="15" customHeight="true" x14ac:dyDescent="0.2">
      <c r="A244" s="214"/>
      <c r="B244" s="185"/>
      <c r="C244" s="129"/>
      <c r="D244" s="206"/>
      <c r="E244" s="206"/>
      <c r="F244" s="206"/>
      <c r="G244" s="195"/>
      <c r="H244" s="128"/>
      <c r="I244" s="206"/>
      <c r="J244" s="206"/>
      <c r="K244" s="206"/>
      <c r="L244" s="201"/>
      <c r="M244" s="129"/>
      <c r="N244" s="206"/>
      <c r="O244" s="206"/>
      <c r="P244" s="206"/>
      <c r="Q244" s="195"/>
      <c r="R244" s="128"/>
      <c r="S244" s="206"/>
      <c r="T244" s="206"/>
      <c r="U244" s="206"/>
      <c r="V244" s="201"/>
      <c r="W244" s="487"/>
      <c r="X244" s="487"/>
      <c r="Y244" s="487"/>
      <c r="Z244" s="487"/>
      <c r="AA244" s="487"/>
      <c r="AB244" s="487"/>
      <c r="AC244" s="487"/>
      <c r="AD244" s="487"/>
      <c r="AE244" s="487"/>
      <c r="AF244" s="487"/>
      <c r="AG244" s="487"/>
      <c r="AH244" s="487"/>
      <c r="AI244" s="487"/>
      <c r="AJ244" s="487"/>
      <c r="AK244" s="487"/>
      <c r="AL244" s="487"/>
      <c r="AM244" s="487"/>
      <c r="AN244" s="487"/>
      <c r="AO244" s="487"/>
      <c r="AP244" s="487"/>
      <c r="AQ244" s="487"/>
      <c r="AR244" s="487"/>
      <c r="AS244" s="487"/>
      <c r="AT244" s="487"/>
      <c r="AU244" s="487"/>
      <c r="AV244" s="487"/>
      <c r="AW244" s="487"/>
      <c r="AX244" s="487"/>
      <c r="AY244" s="487"/>
      <c r="AZ244" s="940"/>
      <c r="BA244" s="942"/>
      <c r="BB244" s="643"/>
      <c r="BC244" s="497"/>
      <c r="BD244" s="484"/>
      <c r="BE244" s="484"/>
      <c r="BF244" s="484"/>
      <c r="BG244" s="501"/>
      <c r="BH244" s="497"/>
      <c r="BI244" s="484"/>
      <c r="BJ244" s="484"/>
      <c r="BK244" s="484"/>
      <c r="BL244" s="501"/>
      <c r="BM244" s="497"/>
      <c r="BN244" s="484"/>
      <c r="BO244" s="484"/>
      <c r="BP244" s="484"/>
      <c r="BQ244" s="501"/>
      <c r="BR244" s="497"/>
      <c r="BS244" s="484"/>
      <c r="BT244" s="484"/>
      <c r="BU244" s="484"/>
      <c r="BV244" s="485"/>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row>
    <row r="245" s="362" customFormat="true" ht="15" customHeight="true" x14ac:dyDescent="0.2">
      <c r="A245" s="214"/>
      <c r="B245" s="185"/>
      <c r="C245" s="129"/>
      <c r="D245" s="206"/>
      <c r="E245" s="206"/>
      <c r="F245" s="206"/>
      <c r="G245" s="195"/>
      <c r="H245" s="128"/>
      <c r="I245" s="206"/>
      <c r="J245" s="206"/>
      <c r="K245" s="206"/>
      <c r="L245" s="201"/>
      <c r="M245" s="129"/>
      <c r="N245" s="206"/>
      <c r="O245" s="206"/>
      <c r="P245" s="206"/>
      <c r="Q245" s="195"/>
      <c r="R245" s="128"/>
      <c r="S245" s="206"/>
      <c r="T245" s="206"/>
      <c r="U245" s="206"/>
      <c r="V245" s="201"/>
      <c r="W245" s="487"/>
      <c r="X245" s="487"/>
      <c r="Y245" s="487"/>
      <c r="Z245" s="487"/>
      <c r="AA245" s="487"/>
      <c r="AB245" s="487"/>
      <c r="AC245" s="487"/>
      <c r="AD245" s="487"/>
      <c r="AE245" s="487"/>
      <c r="AF245" s="487"/>
      <c r="AG245" s="487"/>
      <c r="AH245" s="487"/>
      <c r="AI245" s="487"/>
      <c r="AJ245" s="487"/>
      <c r="AK245" s="487"/>
      <c r="AL245" s="487"/>
      <c r="AM245" s="487"/>
      <c r="AN245" s="487"/>
      <c r="AO245" s="487"/>
      <c r="AP245" s="487"/>
      <c r="AQ245" s="487"/>
      <c r="AR245" s="487"/>
      <c r="AS245" s="487"/>
      <c r="AT245" s="487"/>
      <c r="AU245" s="487"/>
      <c r="AV245" s="487"/>
      <c r="AW245" s="487"/>
      <c r="AX245" s="487"/>
      <c r="AY245" s="487"/>
      <c r="AZ245" s="940"/>
      <c r="BA245" s="942"/>
      <c r="BB245" s="643"/>
      <c r="BC245" s="497"/>
      <c r="BD245" s="484"/>
      <c r="BE245" s="484"/>
      <c r="BF245" s="484"/>
      <c r="BG245" s="501"/>
      <c r="BH245" s="497"/>
      <c r="BI245" s="484"/>
      <c r="BJ245" s="484"/>
      <c r="BK245" s="484"/>
      <c r="BL245" s="501"/>
      <c r="BM245" s="497"/>
      <c r="BN245" s="484"/>
      <c r="BO245" s="484"/>
      <c r="BP245" s="484"/>
      <c r="BQ245" s="501"/>
      <c r="BR245" s="497"/>
      <c r="BS245" s="484"/>
      <c r="BT245" s="484"/>
      <c r="BU245" s="484"/>
      <c r="BV245" s="485"/>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row>
    <row r="246" s="362" customFormat="true" ht="15" customHeight="true" x14ac:dyDescent="0.2">
      <c r="A246" s="214"/>
      <c r="B246" s="185"/>
      <c r="C246" s="129"/>
      <c r="D246" s="206"/>
      <c r="E246" s="206"/>
      <c r="F246" s="206"/>
      <c r="G246" s="195"/>
      <c r="H246" s="128"/>
      <c r="I246" s="206"/>
      <c r="J246" s="206"/>
      <c r="K246" s="206"/>
      <c r="L246" s="201"/>
      <c r="M246" s="129"/>
      <c r="N246" s="206"/>
      <c r="O246" s="206"/>
      <c r="P246" s="206"/>
      <c r="Q246" s="195"/>
      <c r="R246" s="128"/>
      <c r="S246" s="206"/>
      <c r="T246" s="206"/>
      <c r="U246" s="206"/>
      <c r="V246" s="201"/>
      <c r="W246" s="487"/>
      <c r="X246" s="487"/>
      <c r="Y246" s="487"/>
      <c r="Z246" s="487"/>
      <c r="AA246" s="487"/>
      <c r="AB246" s="487"/>
      <c r="AC246" s="487"/>
      <c r="AD246" s="487"/>
      <c r="AE246" s="487"/>
      <c r="AF246" s="487"/>
      <c r="AG246" s="487"/>
      <c r="AH246" s="487"/>
      <c r="AI246" s="487"/>
      <c r="AJ246" s="487"/>
      <c r="AK246" s="487"/>
      <c r="AL246" s="487"/>
      <c r="AM246" s="487"/>
      <c r="AN246" s="487"/>
      <c r="AO246" s="487"/>
      <c r="AP246" s="487"/>
      <c r="AQ246" s="487"/>
      <c r="AR246" s="487"/>
      <c r="AS246" s="487"/>
      <c r="AT246" s="487"/>
      <c r="AU246" s="487"/>
      <c r="AV246" s="487"/>
      <c r="AW246" s="487"/>
      <c r="AX246" s="487"/>
      <c r="AY246" s="487"/>
      <c r="AZ246" s="940"/>
      <c r="BA246" s="942"/>
      <c r="BB246" s="643"/>
      <c r="BC246" s="497"/>
      <c r="BD246" s="484"/>
      <c r="BE246" s="484"/>
      <c r="BF246" s="484"/>
      <c r="BG246" s="501"/>
      <c r="BH246" s="497"/>
      <c r="BI246" s="484"/>
      <c r="BJ246" s="484"/>
      <c r="BK246" s="484"/>
      <c r="BL246" s="501"/>
      <c r="BM246" s="497"/>
      <c r="BN246" s="484"/>
      <c r="BO246" s="484"/>
      <c r="BP246" s="484"/>
      <c r="BQ246" s="501"/>
      <c r="BR246" s="497"/>
      <c r="BS246" s="484"/>
      <c r="BT246" s="484"/>
      <c r="BU246" s="484"/>
      <c r="BV246" s="485"/>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row>
    <row r="247" s="362" customFormat="true" ht="15" customHeight="true" x14ac:dyDescent="0.2">
      <c r="A247" s="214"/>
      <c r="B247" s="185"/>
      <c r="C247" s="129"/>
      <c r="D247" s="206"/>
      <c r="E247" s="206"/>
      <c r="F247" s="206"/>
      <c r="G247" s="195"/>
      <c r="H247" s="128"/>
      <c r="I247" s="206"/>
      <c r="J247" s="206"/>
      <c r="K247" s="206"/>
      <c r="L247" s="201"/>
      <c r="M247" s="129"/>
      <c r="N247" s="206"/>
      <c r="O247" s="206"/>
      <c r="P247" s="206"/>
      <c r="Q247" s="195"/>
      <c r="R247" s="128"/>
      <c r="S247" s="206"/>
      <c r="T247" s="206"/>
      <c r="U247" s="206"/>
      <c r="V247" s="201"/>
      <c r="W247" s="487"/>
      <c r="X247" s="487"/>
      <c r="Y247" s="487"/>
      <c r="Z247" s="487"/>
      <c r="AA247" s="487"/>
      <c r="AB247" s="487"/>
      <c r="AC247" s="487"/>
      <c r="AD247" s="487"/>
      <c r="AE247" s="487"/>
      <c r="AF247" s="487"/>
      <c r="AG247" s="487"/>
      <c r="AH247" s="487"/>
      <c r="AI247" s="487"/>
      <c r="AJ247" s="487"/>
      <c r="AK247" s="487"/>
      <c r="AL247" s="487"/>
      <c r="AM247" s="487"/>
      <c r="AN247" s="487"/>
      <c r="AO247" s="487"/>
      <c r="AP247" s="487"/>
      <c r="AQ247" s="487"/>
      <c r="AR247" s="487"/>
      <c r="AS247" s="487"/>
      <c r="AT247" s="487"/>
      <c r="AU247" s="487"/>
      <c r="AV247" s="487"/>
      <c r="AW247" s="487"/>
      <c r="AX247" s="487"/>
      <c r="AY247" s="487"/>
      <c r="AZ247" s="940"/>
      <c r="BA247" s="942"/>
      <c r="BB247" s="643"/>
      <c r="BC247" s="497"/>
      <c r="BD247" s="484"/>
      <c r="BE247" s="484"/>
      <c r="BF247" s="484"/>
      <c r="BG247" s="501"/>
      <c r="BH247" s="497"/>
      <c r="BI247" s="484"/>
      <c r="BJ247" s="484"/>
      <c r="BK247" s="484"/>
      <c r="BL247" s="501"/>
      <c r="BM247" s="497"/>
      <c r="BN247" s="484"/>
      <c r="BO247" s="484"/>
      <c r="BP247" s="484"/>
      <c r="BQ247" s="501"/>
      <c r="BR247" s="497"/>
      <c r="BS247" s="484"/>
      <c r="BT247" s="484"/>
      <c r="BU247" s="484"/>
      <c r="BV247" s="485"/>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row>
    <row r="248" s="362" customFormat="true" ht="15" customHeight="true" x14ac:dyDescent="0.2">
      <c r="A248" s="110"/>
      <c r="B248" s="175"/>
      <c r="C248" s="114"/>
      <c r="D248" s="155"/>
      <c r="E248" s="155"/>
      <c r="F248" s="155"/>
      <c r="G248" s="154"/>
      <c r="H248" s="113"/>
      <c r="I248" s="155"/>
      <c r="J248" s="155"/>
      <c r="K248" s="155"/>
      <c r="L248" s="112"/>
      <c r="M248" s="114"/>
      <c r="N248" s="155"/>
      <c r="O248" s="155"/>
      <c r="P248" s="155"/>
      <c r="Q248" s="154"/>
      <c r="R248" s="113"/>
      <c r="S248" s="155"/>
      <c r="T248" s="155"/>
      <c r="U248" s="155"/>
      <c r="V248" s="112"/>
      <c r="W248" s="487"/>
      <c r="X248" s="487"/>
      <c r="Y248" s="487"/>
      <c r="Z248" s="487"/>
      <c r="AA248" s="487"/>
      <c r="AB248" s="487"/>
      <c r="AC248" s="487"/>
      <c r="AD248" s="487"/>
      <c r="AE248" s="487"/>
      <c r="AF248" s="487"/>
      <c r="AG248" s="487"/>
      <c r="AH248" s="487"/>
      <c r="AI248" s="487"/>
      <c r="AJ248" s="487"/>
      <c r="AK248" s="487"/>
      <c r="AL248" s="487"/>
      <c r="AM248" s="487"/>
      <c r="AN248" s="487"/>
      <c r="AO248" s="487"/>
      <c r="AP248" s="487"/>
      <c r="AQ248" s="487"/>
      <c r="AR248" s="487"/>
      <c r="AS248" s="487"/>
      <c r="AT248" s="487"/>
      <c r="AU248" s="487"/>
      <c r="AV248" s="487"/>
      <c r="AW248" s="487"/>
      <c r="AX248" s="487"/>
      <c r="AY248" s="487"/>
      <c r="AZ248" s="940"/>
      <c r="BA248" s="942"/>
      <c r="BB248" s="643"/>
      <c r="BC248" s="500"/>
      <c r="BD248" s="499"/>
      <c r="BE248" s="499"/>
      <c r="BF248" s="499"/>
      <c r="BG248" s="503"/>
      <c r="BH248" s="500"/>
      <c r="BI248" s="499"/>
      <c r="BJ248" s="499"/>
      <c r="BK248" s="499"/>
      <c r="BL248" s="503"/>
      <c r="BM248" s="500"/>
      <c r="BN248" s="499"/>
      <c r="BO248" s="499"/>
      <c r="BP248" s="499"/>
      <c r="BQ248" s="503"/>
      <c r="BR248" s="500"/>
      <c r="BS248" s="499"/>
      <c r="BT248" s="499"/>
      <c r="BU248" s="499"/>
      <c r="BV248" s="502"/>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row>
    <row r="249" s="362" customFormat="true" ht="250.15" customHeight="true" x14ac:dyDescent="0.2">
      <c r="W249" s="940"/>
      <c r="X249" s="940"/>
      <c r="Y249" s="940"/>
      <c r="Z249" s="940"/>
      <c r="AA249" s="940"/>
      <c r="AB249" s="940"/>
      <c r="AC249" s="940"/>
      <c r="AD249" s="940"/>
      <c r="AE249" s="940"/>
      <c r="AF249" s="940"/>
      <c r="AG249" s="940"/>
      <c r="AH249" s="940"/>
      <c r="AI249" s="940"/>
      <c r="AJ249" s="940"/>
      <c r="AK249" s="940"/>
      <c r="AL249" s="940"/>
      <c r="AM249" s="940"/>
      <c r="AN249" s="940"/>
      <c r="AO249" s="940"/>
      <c r="AP249" s="940"/>
      <c r="AQ249" s="940"/>
      <c r="AR249" s="940"/>
      <c r="AS249" s="940"/>
      <c r="AT249" s="940"/>
      <c r="AU249" s="940"/>
      <c r="AV249" s="940"/>
      <c r="AW249" s="940"/>
      <c r="AX249" s="940"/>
      <c r="AY249" s="940"/>
      <c r="AZ249" s="940"/>
      <c r="BA249" s="359"/>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9"/>
      <c r="BW249" s="394"/>
      <c r="BX249" s="394"/>
      <c r="BY249" s="394"/>
      <c r="BZ249" s="394"/>
      <c r="CA249" s="394"/>
      <c r="CB249" s="394"/>
      <c r="CC249" s="394"/>
      <c r="CD249" s="394"/>
      <c r="CE249" s="394"/>
      <c r="CF249" s="394"/>
      <c r="CG249" s="394"/>
      <c r="CH249" s="394"/>
      <c r="CI249" s="394"/>
      <c r="CJ249" s="394"/>
      <c r="CK249" s="394"/>
      <c r="CL249" s="394"/>
      <c r="CM249" s="394"/>
      <c r="CN249" s="394"/>
      <c r="CO249" s="394"/>
      <c r="CP249" s="394"/>
      <c r="CQ249" s="394"/>
      <c r="CR249" s="394"/>
      <c r="CS249" s="394"/>
      <c r="CT249" s="394"/>
      <c r="CU249" s="394"/>
      <c r="CV249" s="394"/>
      <c r="CW249" s="394"/>
      <c r="CX249" s="394"/>
      <c r="CY249" s="394"/>
      <c r="CZ249" s="394"/>
    </row>
    <row r="250" s="551" customFormat="true" ht="19.15" customHeight="true" x14ac:dyDescent="0.2">
      <c r="W250" s="32"/>
      <c r="X250" s="32"/>
      <c r="Y250" s="32"/>
      <c r="Z250" s="32"/>
      <c r="AA250" s="32"/>
      <c r="AB250" s="32"/>
      <c r="AC250" s="32"/>
      <c r="AD250" s="32"/>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550"/>
      <c r="BB250" s="418"/>
      <c r="BC250" s="550"/>
      <c r="BD250" s="550"/>
      <c r="BE250" s="550"/>
      <c r="BF250" s="550"/>
      <c r="BG250" s="550"/>
      <c r="BH250" s="550"/>
      <c r="BI250" s="550"/>
      <c r="BJ250" s="550"/>
      <c r="BK250" s="550"/>
      <c r="BL250" s="550"/>
      <c r="BM250" s="550"/>
      <c r="BN250" s="550"/>
      <c r="BO250" s="550"/>
      <c r="BP250" s="550"/>
      <c r="BQ250" s="550"/>
      <c r="BR250" s="550"/>
      <c r="BS250" s="550"/>
      <c r="BT250" s="550"/>
      <c r="BU250" s="550"/>
      <c r="BV250" s="550"/>
      <c r="BW250" s="390"/>
      <c r="BX250" s="390"/>
      <c r="BY250" s="390"/>
      <c r="BZ250" s="390"/>
      <c r="CA250" s="390"/>
      <c r="CB250" s="390"/>
      <c r="CC250" s="390"/>
      <c r="CD250" s="390"/>
      <c r="CE250" s="390"/>
      <c r="CF250" s="390"/>
      <c r="CG250" s="390"/>
      <c r="CH250" s="390"/>
      <c r="CI250" s="390"/>
      <c r="CJ250" s="390"/>
      <c r="CK250" s="390"/>
      <c r="CL250" s="390"/>
      <c r="CM250" s="390"/>
      <c r="CN250" s="390"/>
      <c r="CO250" s="390"/>
      <c r="CP250" s="390"/>
      <c r="CQ250" s="390"/>
      <c r="CR250" s="390"/>
      <c r="CS250" s="390"/>
      <c r="CT250" s="390"/>
      <c r="CU250" s="390"/>
      <c r="CV250" s="390"/>
      <c r="CW250" s="390"/>
      <c r="CX250" s="390"/>
      <c r="CY250" s="390"/>
      <c r="CZ250" s="390"/>
    </row>
    <row r="251" s="551" customFormat="true" ht="12.75" x14ac:dyDescent="0.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550"/>
      <c r="BB251" s="418"/>
      <c r="BC251" s="550"/>
      <c r="BD251" s="550"/>
      <c r="BE251" s="550"/>
      <c r="BF251" s="550"/>
      <c r="BG251" s="550"/>
      <c r="BH251" s="550"/>
      <c r="BI251" s="550"/>
      <c r="BJ251" s="550"/>
      <c r="BK251" s="550"/>
      <c r="BL251" s="550"/>
      <c r="BM251" s="550"/>
      <c r="BN251" s="550"/>
      <c r="BO251" s="550"/>
      <c r="BP251" s="550"/>
      <c r="BQ251" s="550"/>
      <c r="BR251" s="550"/>
      <c r="BS251" s="550"/>
      <c r="BT251" s="550"/>
      <c r="BU251" s="550"/>
      <c r="BV251" s="550"/>
      <c r="BW251" s="390"/>
      <c r="BX251" s="390"/>
      <c r="BY251" s="390"/>
      <c r="BZ251" s="390"/>
      <c r="CA251" s="390"/>
      <c r="CB251" s="390"/>
      <c r="CC251" s="390"/>
      <c r="CD251" s="390"/>
      <c r="CE251" s="390"/>
      <c r="CF251" s="390"/>
      <c r="CG251" s="390"/>
      <c r="CH251" s="390"/>
      <c r="CI251" s="390"/>
      <c r="CJ251" s="390"/>
      <c r="CK251" s="390"/>
      <c r="CL251" s="390"/>
      <c r="CM251" s="390"/>
      <c r="CN251" s="390"/>
      <c r="CO251" s="390"/>
      <c r="CP251" s="390"/>
      <c r="CQ251" s="390"/>
      <c r="CR251" s="390"/>
      <c r="CS251" s="390"/>
      <c r="CT251" s="390"/>
      <c r="CU251" s="390"/>
      <c r="CV251" s="390"/>
      <c r="CW251" s="390"/>
      <c r="CX251" s="390"/>
      <c r="CY251" s="390"/>
      <c r="CZ251" s="390"/>
    </row>
    <row r="252" s="551" customFormat="true" ht="12.75" x14ac:dyDescent="0.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550"/>
      <c r="BB252" s="418"/>
      <c r="BC252" s="550"/>
      <c r="BD252" s="550"/>
      <c r="BE252" s="550"/>
      <c r="BF252" s="550"/>
      <c r="BG252" s="550"/>
      <c r="BH252" s="550"/>
      <c r="BI252" s="550"/>
      <c r="BJ252" s="550"/>
      <c r="BK252" s="550"/>
      <c r="BL252" s="550"/>
      <c r="BM252" s="550"/>
      <c r="BN252" s="550"/>
      <c r="BO252" s="550"/>
      <c r="BP252" s="550"/>
      <c r="BQ252" s="550"/>
      <c r="BR252" s="550"/>
      <c r="BS252" s="550"/>
      <c r="BT252" s="550"/>
      <c r="BU252" s="550"/>
      <c r="BV252" s="550"/>
      <c r="BW252" s="390"/>
      <c r="BX252" s="390"/>
      <c r="BY252" s="390"/>
      <c r="BZ252" s="390"/>
      <c r="CA252" s="390"/>
      <c r="CB252" s="390"/>
      <c r="CC252" s="390"/>
      <c r="CD252" s="390"/>
      <c r="CE252" s="390"/>
      <c r="CF252" s="390"/>
      <c r="CG252" s="390"/>
      <c r="CH252" s="390"/>
      <c r="CI252" s="390"/>
      <c r="CJ252" s="390"/>
      <c r="CK252" s="390"/>
      <c r="CL252" s="390"/>
      <c r="CM252" s="390"/>
      <c r="CN252" s="390"/>
      <c r="CO252" s="390"/>
      <c r="CP252" s="390"/>
      <c r="CQ252" s="390"/>
      <c r="CR252" s="390"/>
      <c r="CS252" s="390"/>
      <c r="CT252" s="390"/>
      <c r="CU252" s="390"/>
      <c r="CV252" s="390"/>
      <c r="CW252" s="390"/>
      <c r="CX252" s="390"/>
      <c r="CY252" s="390"/>
      <c r="CZ252" s="390"/>
    </row>
    <row r="253" s="551" customFormat="true" ht="12.75" x14ac:dyDescent="0.2">
      <c r="W253" s="32"/>
      <c r="X253" s="32"/>
      <c r="Y253" s="32"/>
      <c r="Z253" s="32"/>
      <c r="AA253" s="32"/>
      <c r="AB253" s="32"/>
      <c r="AC253" s="32"/>
      <c r="AD253" s="32"/>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550"/>
      <c r="BB253" s="418"/>
      <c r="BC253" s="550"/>
      <c r="BD253" s="550"/>
      <c r="BE253" s="550"/>
      <c r="BF253" s="550"/>
      <c r="BG253" s="550"/>
      <c r="BH253" s="550"/>
      <c r="BI253" s="550"/>
      <c r="BJ253" s="550"/>
      <c r="BK253" s="550"/>
      <c r="BL253" s="550"/>
      <c r="BM253" s="550"/>
      <c r="BN253" s="550"/>
      <c r="BO253" s="550"/>
      <c r="BP253" s="550"/>
      <c r="BQ253" s="550"/>
      <c r="BR253" s="550"/>
      <c r="BS253" s="550"/>
      <c r="BT253" s="550"/>
      <c r="BU253" s="550"/>
      <c r="BV253" s="550"/>
      <c r="BW253" s="390"/>
      <c r="BX253" s="390"/>
      <c r="BY253" s="390"/>
      <c r="BZ253" s="390"/>
      <c r="CA253" s="390"/>
      <c r="CB253" s="390"/>
      <c r="CC253" s="390"/>
      <c r="CD253" s="390"/>
      <c r="CE253" s="390"/>
      <c r="CF253" s="390"/>
      <c r="CG253" s="390"/>
      <c r="CH253" s="390"/>
      <c r="CI253" s="390"/>
      <c r="CJ253" s="390"/>
      <c r="CK253" s="390"/>
      <c r="CL253" s="390"/>
      <c r="CM253" s="390"/>
      <c r="CN253" s="390"/>
      <c r="CO253" s="390"/>
      <c r="CP253" s="390"/>
      <c r="CQ253" s="390"/>
      <c r="CR253" s="390"/>
      <c r="CS253" s="390"/>
      <c r="CT253" s="390"/>
      <c r="CU253" s="390"/>
      <c r="CV253" s="390"/>
      <c r="CW253" s="390"/>
      <c r="CX253" s="390"/>
      <c r="CY253" s="390"/>
      <c r="CZ253" s="390"/>
    </row>
    <row r="254" s="551" customFormat="true" ht="12.75" x14ac:dyDescent="0.2">
      <c r="W254" s="32"/>
      <c r="X254" s="32"/>
      <c r="Y254" s="32"/>
      <c r="Z254" s="32"/>
      <c r="AA254" s="32"/>
      <c r="AB254" s="32"/>
      <c r="AC254" s="32"/>
      <c r="AD254" s="32"/>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550"/>
      <c r="BB254" s="418"/>
      <c r="BC254" s="550"/>
      <c r="BD254" s="550"/>
      <c r="BE254" s="550"/>
      <c r="BF254" s="550"/>
      <c r="BG254" s="550"/>
      <c r="BH254" s="550"/>
      <c r="BI254" s="550"/>
      <c r="BJ254" s="550"/>
      <c r="BK254" s="550"/>
      <c r="BL254" s="550"/>
      <c r="BM254" s="550"/>
      <c r="BN254" s="550"/>
      <c r="BO254" s="550"/>
      <c r="BP254" s="550"/>
      <c r="BQ254" s="550"/>
      <c r="BR254" s="550"/>
      <c r="BS254" s="550"/>
      <c r="BT254" s="550"/>
      <c r="BU254" s="550"/>
      <c r="BV254" s="550"/>
      <c r="BW254" s="390"/>
      <c r="BX254" s="390"/>
      <c r="BY254" s="390"/>
      <c r="BZ254" s="390"/>
      <c r="CA254" s="390"/>
      <c r="CB254" s="390"/>
      <c r="CC254" s="390"/>
      <c r="CD254" s="390"/>
      <c r="CE254" s="390"/>
      <c r="CF254" s="390"/>
      <c r="CG254" s="390"/>
      <c r="CH254" s="390"/>
      <c r="CI254" s="390"/>
      <c r="CJ254" s="390"/>
      <c r="CK254" s="390"/>
      <c r="CL254" s="390"/>
      <c r="CM254" s="390"/>
      <c r="CN254" s="390"/>
      <c r="CO254" s="390"/>
      <c r="CP254" s="390"/>
      <c r="CQ254" s="390"/>
      <c r="CR254" s="390"/>
      <c r="CS254" s="390"/>
      <c r="CT254" s="390"/>
      <c r="CU254" s="390"/>
      <c r="CV254" s="390"/>
      <c r="CW254" s="390"/>
      <c r="CX254" s="390"/>
      <c r="CY254" s="390"/>
      <c r="CZ254" s="390"/>
    </row>
    <row r="255" s="551" customFormat="true" ht="12.75" x14ac:dyDescent="0.2">
      <c r="W255" s="32"/>
      <c r="X255" s="32"/>
      <c r="Y255" s="32"/>
      <c r="Z255" s="32"/>
      <c r="AA255" s="32"/>
      <c r="AB255" s="32"/>
      <c r="AC255" s="32"/>
      <c r="AD255" s="32"/>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550"/>
      <c r="BB255" s="418"/>
      <c r="BC255" s="550"/>
      <c r="BD255" s="550"/>
      <c r="BE255" s="550"/>
      <c r="BF255" s="550"/>
      <c r="BG255" s="550"/>
      <c r="BH255" s="550"/>
      <c r="BI255" s="550"/>
      <c r="BJ255" s="550"/>
      <c r="BK255" s="550"/>
      <c r="BL255" s="550"/>
      <c r="BM255" s="550"/>
      <c r="BN255" s="550"/>
      <c r="BO255" s="550"/>
      <c r="BP255" s="550"/>
      <c r="BQ255" s="550"/>
      <c r="BR255" s="550"/>
      <c r="BS255" s="550"/>
      <c r="BT255" s="550"/>
      <c r="BU255" s="550"/>
      <c r="BV255" s="550"/>
      <c r="BW255" s="390"/>
      <c r="BX255" s="390"/>
      <c r="BY255" s="390"/>
      <c r="BZ255" s="390"/>
      <c r="CA255" s="390"/>
      <c r="CB255" s="390"/>
      <c r="CC255" s="390"/>
      <c r="CD255" s="390"/>
      <c r="CE255" s="390"/>
      <c r="CF255" s="390"/>
      <c r="CG255" s="390"/>
      <c r="CH255" s="390"/>
      <c r="CI255" s="390"/>
      <c r="CJ255" s="390"/>
      <c r="CK255" s="390"/>
      <c r="CL255" s="390"/>
      <c r="CM255" s="390"/>
      <c r="CN255" s="390"/>
      <c r="CO255" s="390"/>
      <c r="CP255" s="390"/>
      <c r="CQ255" s="390"/>
      <c r="CR255" s="390"/>
      <c r="CS255" s="390"/>
      <c r="CT255" s="390"/>
      <c r="CU255" s="390"/>
      <c r="CV255" s="390"/>
      <c r="CW255" s="390"/>
      <c r="CX255" s="390"/>
      <c r="CY255" s="390"/>
      <c r="CZ255" s="390"/>
    </row>
    <row r="256" s="551" customFormat="true" ht="12.75" x14ac:dyDescent="0.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550"/>
      <c r="BB256" s="418"/>
      <c r="BC256" s="550"/>
      <c r="BD256" s="550"/>
      <c r="BE256" s="550"/>
      <c r="BF256" s="550"/>
      <c r="BG256" s="550"/>
      <c r="BH256" s="550"/>
      <c r="BI256" s="550"/>
      <c r="BJ256" s="550"/>
      <c r="BK256" s="550"/>
      <c r="BL256" s="550"/>
      <c r="BM256" s="550"/>
      <c r="BN256" s="550"/>
      <c r="BO256" s="550"/>
      <c r="BP256" s="550"/>
      <c r="BQ256" s="550"/>
      <c r="BR256" s="550"/>
      <c r="BS256" s="550"/>
      <c r="BT256" s="550"/>
      <c r="BU256" s="550"/>
      <c r="BV256" s="550"/>
      <c r="BW256" s="390"/>
      <c r="BX256" s="390"/>
      <c r="BY256" s="390"/>
      <c r="BZ256" s="390"/>
      <c r="CA256" s="390"/>
      <c r="CB256" s="390"/>
      <c r="CC256" s="390"/>
      <c r="CD256" s="390"/>
      <c r="CE256" s="390"/>
      <c r="CF256" s="390"/>
      <c r="CG256" s="390"/>
      <c r="CH256" s="390"/>
      <c r="CI256" s="390"/>
      <c r="CJ256" s="390"/>
      <c r="CK256" s="390"/>
      <c r="CL256" s="390"/>
      <c r="CM256" s="390"/>
      <c r="CN256" s="390"/>
      <c r="CO256" s="390"/>
      <c r="CP256" s="390"/>
      <c r="CQ256" s="390"/>
      <c r="CR256" s="390"/>
      <c r="CS256" s="390"/>
      <c r="CT256" s="390"/>
      <c r="CU256" s="390"/>
      <c r="CV256" s="390"/>
      <c r="CW256" s="390"/>
      <c r="CX256" s="390"/>
      <c r="CY256" s="390"/>
      <c r="CZ256" s="390"/>
    </row>
    <row r="257" s="551" customFormat="true" ht="18" customHeight="true" x14ac:dyDescent="0.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550"/>
      <c r="BB257" s="418"/>
      <c r="BC257" s="550"/>
      <c r="BD257" s="550"/>
      <c r="BE257" s="550"/>
      <c r="BF257" s="550"/>
      <c r="BG257" s="550"/>
      <c r="BH257" s="550"/>
      <c r="BI257" s="550"/>
      <c r="BJ257" s="550"/>
      <c r="BK257" s="550"/>
      <c r="BL257" s="550"/>
      <c r="BM257" s="550"/>
      <c r="BN257" s="550"/>
      <c r="BO257" s="550"/>
      <c r="BP257" s="550"/>
      <c r="BQ257" s="550"/>
      <c r="BR257" s="550"/>
      <c r="BS257" s="550"/>
      <c r="BT257" s="550"/>
      <c r="BU257" s="550"/>
      <c r="BV257" s="550"/>
      <c r="BW257" s="390"/>
      <c r="BX257" s="390"/>
      <c r="BY257" s="390"/>
      <c r="BZ257" s="390"/>
      <c r="CA257" s="390"/>
      <c r="CB257" s="390"/>
      <c r="CC257" s="390"/>
      <c r="CD257" s="390"/>
      <c r="CE257" s="390"/>
      <c r="CF257" s="390"/>
      <c r="CG257" s="390"/>
      <c r="CH257" s="390"/>
      <c r="CI257" s="390"/>
      <c r="CJ257" s="390"/>
      <c r="CK257" s="390"/>
      <c r="CL257" s="390"/>
      <c r="CM257" s="390"/>
      <c r="CN257" s="390"/>
      <c r="CO257" s="390"/>
      <c r="CP257" s="390"/>
      <c r="CQ257" s="390"/>
      <c r="CR257" s="390"/>
      <c r="CS257" s="390"/>
      <c r="CT257" s="390"/>
      <c r="CU257" s="390"/>
      <c r="CV257" s="390"/>
      <c r="CW257" s="390"/>
      <c r="CX257" s="390"/>
      <c r="CY257" s="390"/>
      <c r="CZ257" s="390"/>
    </row>
    <row r="258" s="551" customFormat="true" ht="18" customHeight="true" x14ac:dyDescent="0.2">
      <c r="W258" s="32"/>
      <c r="X258" s="32"/>
      <c r="Y258" s="32"/>
      <c r="Z258" s="32"/>
      <c r="AA258" s="32"/>
      <c r="AB258" s="32"/>
      <c r="AC258" s="32"/>
      <c r="AD258" s="32"/>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550"/>
      <c r="BB258" s="418"/>
      <c r="BC258" s="550"/>
      <c r="BD258" s="550"/>
      <c r="BE258" s="550"/>
      <c r="BF258" s="550"/>
      <c r="BG258" s="550"/>
      <c r="BH258" s="550"/>
      <c r="BI258" s="550"/>
      <c r="BJ258" s="550"/>
      <c r="BK258" s="550"/>
      <c r="BL258" s="550"/>
      <c r="BM258" s="550"/>
      <c r="BN258" s="550"/>
      <c r="BO258" s="550"/>
      <c r="BP258" s="550"/>
      <c r="BQ258" s="550"/>
      <c r="BR258" s="550"/>
      <c r="BS258" s="550"/>
      <c r="BT258" s="550"/>
      <c r="BU258" s="550"/>
      <c r="BV258" s="550"/>
      <c r="BW258" s="390"/>
      <c r="BX258" s="390"/>
      <c r="BY258" s="390"/>
      <c r="BZ258" s="390"/>
      <c r="CA258" s="390"/>
      <c r="CB258" s="390"/>
      <c r="CC258" s="390"/>
      <c r="CD258" s="390"/>
      <c r="CE258" s="390"/>
      <c r="CF258" s="390"/>
      <c r="CG258" s="390"/>
      <c r="CH258" s="390"/>
      <c r="CI258" s="390"/>
      <c r="CJ258" s="390"/>
      <c r="CK258" s="390"/>
      <c r="CL258" s="390"/>
      <c r="CM258" s="390"/>
      <c r="CN258" s="390"/>
      <c r="CO258" s="390"/>
      <c r="CP258" s="390"/>
      <c r="CQ258" s="390"/>
      <c r="CR258" s="390"/>
      <c r="CS258" s="390"/>
      <c r="CT258" s="390"/>
      <c r="CU258" s="390"/>
      <c r="CV258" s="390"/>
      <c r="CW258" s="390"/>
      <c r="CX258" s="390"/>
      <c r="CY258" s="390"/>
      <c r="CZ258" s="390"/>
    </row>
    <row r="259" s="362" customFormat="true" ht="15" customHeight="true" x14ac:dyDescent="0.2">
      <c r="W259" s="940"/>
      <c r="X259" s="940"/>
      <c r="Y259" s="940"/>
      <c r="Z259" s="940"/>
      <c r="AA259" s="940"/>
      <c r="AB259" s="940"/>
      <c r="AC259" s="940"/>
      <c r="AD259" s="940"/>
      <c r="AE259" s="940"/>
      <c r="AF259" s="940"/>
      <c r="AG259" s="940"/>
      <c r="AH259" s="940"/>
      <c r="AI259" s="940"/>
      <c r="AJ259" s="940"/>
      <c r="AK259" s="940"/>
      <c r="AL259" s="940"/>
      <c r="AM259" s="940"/>
      <c r="AN259" s="940"/>
      <c r="AO259" s="940"/>
      <c r="AP259" s="940"/>
      <c r="AQ259" s="940"/>
      <c r="AR259" s="940"/>
      <c r="AS259" s="940"/>
      <c r="AT259" s="940"/>
      <c r="AU259" s="940"/>
      <c r="AV259" s="940"/>
      <c r="AW259" s="940"/>
      <c r="AX259" s="940"/>
      <c r="AY259" s="940"/>
      <c r="AZ259" s="940"/>
      <c r="BA259" s="396" t="s">
        <v>132</v>
      </c>
      <c r="BB259" s="364" t="s">
        <v>86</v>
      </c>
      <c r="BC259" s="1119" t="s">
        <v>116</v>
      </c>
      <c r="BD259" s="1120"/>
      <c r="BE259" s="1120"/>
      <c r="BF259" s="1120"/>
      <c r="BG259" s="1122"/>
      <c r="BH259" s="1119" t="s">
        <v>39</v>
      </c>
      <c r="BI259" s="1120"/>
      <c r="BJ259" s="1120"/>
      <c r="BK259" s="1120"/>
      <c r="BL259" s="1122"/>
      <c r="BM259" s="1119" t="s">
        <v>38</v>
      </c>
      <c r="BN259" s="1120"/>
      <c r="BO259" s="1120"/>
      <c r="BP259" s="1120"/>
      <c r="BQ259" s="1121"/>
      <c r="BR259" s="51" t="s">
        <v>142</v>
      </c>
      <c r="BS259" s="476"/>
      <c r="BT259" s="476"/>
      <c r="BU259" s="476"/>
      <c r="BV259" s="476"/>
      <c r="BW259" s="31"/>
      <c r="BX259" s="31"/>
      <c r="BY259" s="31"/>
      <c r="BZ259" s="394"/>
      <c r="CA259" s="394"/>
      <c r="CB259" s="394"/>
      <c r="CC259" s="394"/>
      <c r="CD259" s="394"/>
      <c r="CE259" s="394"/>
      <c r="CF259" s="394"/>
      <c r="CG259" s="394"/>
      <c r="CH259" s="394"/>
      <c r="CI259" s="394"/>
      <c r="CJ259" s="394"/>
      <c r="CK259" s="394"/>
      <c r="CL259" s="394"/>
      <c r="CM259" s="394"/>
      <c r="CN259" s="394"/>
      <c r="CO259" s="394"/>
      <c r="CP259" s="394"/>
      <c r="CQ259" s="394"/>
      <c r="CR259" s="394"/>
      <c r="CS259" s="394"/>
      <c r="CT259" s="394"/>
      <c r="CU259" s="394"/>
      <c r="CV259" s="394"/>
      <c r="CW259" s="394"/>
      <c r="CX259" s="394"/>
      <c r="CY259" s="394"/>
      <c r="CZ259" s="394"/>
    </row>
    <row r="260" s="362" customFormat="true" ht="12.75" x14ac:dyDescent="0.2">
      <c r="W260" s="940"/>
      <c r="X260" s="940"/>
      <c r="Y260" s="940"/>
      <c r="Z260" s="940"/>
      <c r="AA260" s="940"/>
      <c r="AB260" s="940"/>
      <c r="AC260" s="940"/>
      <c r="AD260" s="940"/>
      <c r="AE260" s="940"/>
      <c r="AF260" s="940"/>
      <c r="AG260" s="940"/>
      <c r="AH260" s="940"/>
      <c r="AI260" s="940"/>
      <c r="AJ260" s="940"/>
      <c r="AK260" s="940"/>
      <c r="AL260" s="940"/>
      <c r="AM260" s="940"/>
      <c r="AN260" s="940"/>
      <c r="AO260" s="940"/>
      <c r="AP260" s="940"/>
      <c r="AQ260" s="940"/>
      <c r="AR260" s="940"/>
      <c r="AS260" s="940"/>
      <c r="AT260" s="940"/>
      <c r="AU260" s="940"/>
      <c r="AV260" s="940"/>
      <c r="AW260" s="940"/>
      <c r="AX260" s="940"/>
      <c r="AY260" s="940"/>
      <c r="AZ260" s="940"/>
      <c r="BA260" s="382" t="s">
        <v>120</v>
      </c>
      <c r="BB260" s="381"/>
      <c r="BC260" s="505" t="s">
        <v>0</v>
      </c>
      <c r="BD260" s="620" t="s">
        <v>1</v>
      </c>
      <c r="BE260" s="620" t="s">
        <v>2</v>
      </c>
      <c r="BF260" s="620" t="s">
        <v>3</v>
      </c>
      <c r="BG260" s="506" t="s">
        <v>4</v>
      </c>
      <c r="BH260" s="505" t="s">
        <v>0</v>
      </c>
      <c r="BI260" s="620" t="s">
        <v>1</v>
      </c>
      <c r="BJ260" s="620" t="s">
        <v>2</v>
      </c>
      <c r="BK260" s="620" t="s">
        <v>3</v>
      </c>
      <c r="BL260" s="506" t="s">
        <v>4</v>
      </c>
      <c r="BM260" s="505" t="s">
        <v>0</v>
      </c>
      <c r="BN260" s="620" t="s">
        <v>1</v>
      </c>
      <c r="BO260" s="620" t="s">
        <v>2</v>
      </c>
      <c r="BP260" s="620" t="s">
        <v>3</v>
      </c>
      <c r="BQ260" s="506" t="s">
        <v>4</v>
      </c>
      <c r="BR260" s="505" t="s">
        <v>372</v>
      </c>
      <c r="BS260" s="620" t="s">
        <v>159</v>
      </c>
      <c r="BT260" s="620" t="s">
        <v>161</v>
      </c>
      <c r="BU260" s="620" t="s">
        <v>162</v>
      </c>
      <c r="BV260" s="621" t="s">
        <v>163</v>
      </c>
      <c r="BW260" s="943"/>
      <c r="BX260" s="943"/>
      <c r="BY260" s="943"/>
      <c r="BZ260" s="943"/>
      <c r="CA260" s="943"/>
      <c r="CB260" s="943"/>
      <c r="CC260" s="943"/>
      <c r="CD260" s="943"/>
      <c r="CE260" s="943"/>
      <c r="CF260" s="943"/>
      <c r="CG260" s="943"/>
      <c r="CH260" s="943"/>
      <c r="CI260" s="943"/>
      <c r="CJ260" s="943"/>
      <c r="CK260" s="943"/>
      <c r="CL260" s="943"/>
      <c r="CM260" s="943"/>
      <c r="CN260" s="943"/>
      <c r="CO260" s="943"/>
      <c r="CP260" s="943"/>
      <c r="CQ260" s="943"/>
      <c r="CR260" s="943"/>
      <c r="CS260" s="943"/>
      <c r="CT260" s="943"/>
      <c r="CU260" s="943"/>
      <c r="CV260" s="943"/>
      <c r="CW260" s="943"/>
      <c r="CX260" s="943"/>
      <c r="CY260" s="943"/>
      <c r="CZ260" s="943"/>
    </row>
    <row r="261" s="362" customFormat="true" ht="15" customHeight="true" x14ac:dyDescent="0.2">
      <c r="W261" s="940"/>
      <c r="X261" s="940"/>
      <c r="Y261" s="940"/>
      <c r="Z261" s="940"/>
      <c r="AA261" s="940"/>
      <c r="AB261" s="940"/>
      <c r="AC261" s="940"/>
      <c r="AD261" s="940"/>
      <c r="AE261" s="940"/>
      <c r="AF261" s="940"/>
      <c r="AG261" s="940"/>
      <c r="AH261" s="940"/>
      <c r="AI261" s="940"/>
      <c r="AJ261" s="940"/>
      <c r="AK261" s="940"/>
      <c r="AL261" s="940"/>
      <c r="AM261" s="940"/>
      <c r="AN261" s="940"/>
      <c r="AO261" s="940"/>
      <c r="AP261" s="940"/>
      <c r="AQ261" s="940"/>
      <c r="AR261" s="940"/>
      <c r="AS261" s="940"/>
      <c r="AT261" s="940"/>
      <c r="AU261" s="940"/>
      <c r="AV261" s="940"/>
      <c r="AW261" s="940"/>
      <c r="AX261" s="940"/>
      <c r="AY261" s="940"/>
      <c r="AZ261" s="940"/>
      <c r="BA261" s="1123" t="s">
        <v>74</v>
      </c>
      <c r="BB261" s="645" t="s">
        <v>50</v>
      </c>
      <c r="BC261" s="92" t="s">
        <v>36</v>
      </c>
      <c r="BD261" s="88" t="s">
        <v>36</v>
      </c>
      <c r="BE261" s="88" t="s">
        <v>36</v>
      </c>
      <c r="BF261" s="88" t="s">
        <v>36</v>
      </c>
      <c r="BG261" s="83" t="s">
        <v>36</v>
      </c>
      <c r="BH261" s="92" t="s">
        <v>36</v>
      </c>
      <c r="BI261" s="88" t="s">
        <v>36</v>
      </c>
      <c r="BJ261" s="88" t="s">
        <v>36</v>
      </c>
      <c r="BK261" s="88" t="s">
        <v>36</v>
      </c>
      <c r="BL261" s="83" t="s">
        <v>36</v>
      </c>
      <c r="BM261" s="92" t="s">
        <v>36</v>
      </c>
      <c r="BN261" s="88" t="s">
        <v>36</v>
      </c>
      <c r="BO261" s="88" t="s">
        <v>36</v>
      </c>
      <c r="BP261" s="88" t="s">
        <v>36</v>
      </c>
      <c r="BQ261" s="83" t="s">
        <v>36</v>
      </c>
      <c r="BR261" s="92" t="s">
        <v>36</v>
      </c>
      <c r="BS261" s="88" t="s">
        <v>36</v>
      </c>
      <c r="BT261" s="88" t="s">
        <v>36</v>
      </c>
      <c r="BU261" s="88" t="s">
        <v>36</v>
      </c>
      <c r="BV261" s="78" t="s">
        <v>36</v>
      </c>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row>
    <row r="262" s="362" customFormat="true" ht="15" customHeight="true" x14ac:dyDescent="0.2">
      <c r="W262" s="940"/>
      <c r="X262" s="940"/>
      <c r="Y262" s="940"/>
      <c r="Z262" s="940"/>
      <c r="AA262" s="940"/>
      <c r="AB262" s="940"/>
      <c r="AC262" s="940"/>
      <c r="AD262" s="940"/>
      <c r="AE262" s="940"/>
      <c r="AF262" s="940"/>
      <c r="AG262" s="940"/>
      <c r="AH262" s="940"/>
      <c r="AI262" s="940"/>
      <c r="AJ262" s="940"/>
      <c r="AK262" s="940"/>
      <c r="AL262" s="940"/>
      <c r="AM262" s="940"/>
      <c r="AN262" s="940"/>
      <c r="AO262" s="940"/>
      <c r="AP262" s="940"/>
      <c r="AQ262" s="940"/>
      <c r="AR262" s="940"/>
      <c r="AS262" s="940"/>
      <c r="AT262" s="940"/>
      <c r="AU262" s="940"/>
      <c r="AV262" s="940"/>
      <c r="AW262" s="940"/>
      <c r="AX262" s="940"/>
      <c r="AY262" s="940"/>
      <c r="AZ262" s="940"/>
      <c r="BA262" s="1124"/>
      <c r="BB262" s="643" t="s">
        <v>49</v>
      </c>
      <c r="BC262" s="91" t="s">
        <v>36</v>
      </c>
      <c r="BD262" s="87" t="s">
        <v>36</v>
      </c>
      <c r="BE262" s="87" t="s">
        <v>36</v>
      </c>
      <c r="BF262" s="87" t="s">
        <v>36</v>
      </c>
      <c r="BG262" s="82" t="s">
        <v>36</v>
      </c>
      <c r="BH262" s="91" t="s">
        <v>36</v>
      </c>
      <c r="BI262" s="87" t="s">
        <v>36</v>
      </c>
      <c r="BJ262" s="87" t="s">
        <v>36</v>
      </c>
      <c r="BK262" s="87" t="s">
        <v>36</v>
      </c>
      <c r="BL262" s="82" t="s">
        <v>36</v>
      </c>
      <c r="BM262" s="91" t="s">
        <v>36</v>
      </c>
      <c r="BN262" s="87" t="s">
        <v>36</v>
      </c>
      <c r="BO262" s="87" t="s">
        <v>36</v>
      </c>
      <c r="BP262" s="87" t="s">
        <v>36</v>
      </c>
      <c r="BQ262" s="82" t="s">
        <v>36</v>
      </c>
      <c r="BR262" s="91" t="s">
        <v>36</v>
      </c>
      <c r="BS262" s="87" t="s">
        <v>36</v>
      </c>
      <c r="BT262" s="87" t="s">
        <v>36</v>
      </c>
      <c r="BU262" s="87" t="s">
        <v>36</v>
      </c>
      <c r="BV262" s="77" t="s">
        <v>36</v>
      </c>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row>
    <row r="263" s="362" customFormat="true" ht="15" customHeight="true" x14ac:dyDescent="0.2">
      <c r="W263" s="940"/>
      <c r="X263" s="940"/>
      <c r="Y263" s="940"/>
      <c r="Z263" s="940"/>
      <c r="AA263" s="940"/>
      <c r="AB263" s="940"/>
      <c r="AC263" s="940"/>
      <c r="AD263" s="940"/>
      <c r="AE263" s="940"/>
      <c r="AF263" s="940"/>
      <c r="AG263" s="940"/>
      <c r="AH263" s="940"/>
      <c r="AI263" s="940"/>
      <c r="AJ263" s="940"/>
      <c r="AK263" s="940"/>
      <c r="AL263" s="940"/>
      <c r="AM263" s="940"/>
      <c r="AN263" s="940"/>
      <c r="AO263" s="940"/>
      <c r="AP263" s="940"/>
      <c r="AQ263" s="940"/>
      <c r="AR263" s="940"/>
      <c r="AS263" s="940"/>
      <c r="AT263" s="940"/>
      <c r="AU263" s="940"/>
      <c r="AV263" s="940"/>
      <c r="AW263" s="940"/>
      <c r="AX263" s="940"/>
      <c r="AY263" s="940"/>
      <c r="AZ263" s="940"/>
      <c r="BA263" s="1124"/>
      <c r="BB263" s="643" t="s">
        <v>114</v>
      </c>
      <c r="BC263" s="91" t="s">
        <v>36</v>
      </c>
      <c r="BD263" s="87" t="s">
        <v>36</v>
      </c>
      <c r="BE263" s="87" t="s">
        <v>36</v>
      </c>
      <c r="BF263" s="87" t="s">
        <v>36</v>
      </c>
      <c r="BG263" s="82" t="s">
        <v>36</v>
      </c>
      <c r="BH263" s="91" t="s">
        <v>36</v>
      </c>
      <c r="BI263" s="87" t="s">
        <v>36</v>
      </c>
      <c r="BJ263" s="87" t="s">
        <v>36</v>
      </c>
      <c r="BK263" s="87" t="s">
        <v>36</v>
      </c>
      <c r="BL263" s="82" t="s">
        <v>36</v>
      </c>
      <c r="BM263" s="91" t="s">
        <v>36</v>
      </c>
      <c r="BN263" s="87" t="s">
        <v>36</v>
      </c>
      <c r="BO263" s="87" t="s">
        <v>36</v>
      </c>
      <c r="BP263" s="87" t="s">
        <v>36</v>
      </c>
      <c r="BQ263" s="82" t="s">
        <v>36</v>
      </c>
      <c r="BR263" s="91" t="s">
        <v>36</v>
      </c>
      <c r="BS263" s="87" t="s">
        <v>36</v>
      </c>
      <c r="BT263" s="87" t="s">
        <v>36</v>
      </c>
      <c r="BU263" s="87" t="s">
        <v>36</v>
      </c>
      <c r="BV263" s="77" t="s">
        <v>36</v>
      </c>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row>
    <row r="264" s="362" customFormat="true" ht="15" customHeight="true" x14ac:dyDescent="0.2">
      <c r="W264" s="940"/>
      <c r="X264" s="940"/>
      <c r="Y264" s="940"/>
      <c r="Z264" s="940"/>
      <c r="AA264" s="940"/>
      <c r="AB264" s="940"/>
      <c r="AC264" s="940"/>
      <c r="AD264" s="940"/>
      <c r="AE264" s="940"/>
      <c r="AF264" s="940"/>
      <c r="AG264" s="940"/>
      <c r="AH264" s="940"/>
      <c r="AI264" s="940"/>
      <c r="AJ264" s="940"/>
      <c r="AK264" s="940"/>
      <c r="AL264" s="940"/>
      <c r="AM264" s="940"/>
      <c r="AN264" s="940"/>
      <c r="AO264" s="940"/>
      <c r="AP264" s="940"/>
      <c r="AQ264" s="940"/>
      <c r="AR264" s="940"/>
      <c r="AS264" s="940"/>
      <c r="AT264" s="940"/>
      <c r="AU264" s="940"/>
      <c r="AV264" s="940"/>
      <c r="AW264" s="940"/>
      <c r="AX264" s="940"/>
      <c r="AY264" s="940"/>
      <c r="AZ264" s="940"/>
      <c r="BA264" s="1124" t="s">
        <v>75</v>
      </c>
      <c r="BB264" s="643" t="s">
        <v>90</v>
      </c>
      <c r="BC264" s="91" t="s">
        <v>36</v>
      </c>
      <c r="BD264" s="87" t="s">
        <v>36</v>
      </c>
      <c r="BE264" s="87" t="s">
        <v>36</v>
      </c>
      <c r="BF264" s="87" t="s">
        <v>36</v>
      </c>
      <c r="BG264" s="82" t="s">
        <v>36</v>
      </c>
      <c r="BH264" s="91" t="s">
        <v>36</v>
      </c>
      <c r="BI264" s="87" t="s">
        <v>36</v>
      </c>
      <c r="BJ264" s="87" t="s">
        <v>36</v>
      </c>
      <c r="BK264" s="87" t="s">
        <v>36</v>
      </c>
      <c r="BL264" s="82" t="s">
        <v>36</v>
      </c>
      <c r="BM264" s="91" t="s">
        <v>36</v>
      </c>
      <c r="BN264" s="87" t="s">
        <v>36</v>
      </c>
      <c r="BO264" s="87" t="s">
        <v>36</v>
      </c>
      <c r="BP264" s="87" t="s">
        <v>36</v>
      </c>
      <c r="BQ264" s="82" t="s">
        <v>36</v>
      </c>
      <c r="BR264" s="91" t="s">
        <v>36</v>
      </c>
      <c r="BS264" s="87" t="s">
        <v>36</v>
      </c>
      <c r="BT264" s="87" t="s">
        <v>36</v>
      </c>
      <c r="BU264" s="87" t="s">
        <v>36</v>
      </c>
      <c r="BV264" s="77" t="s">
        <v>36</v>
      </c>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row>
    <row r="265" s="362" customFormat="true" ht="15" customHeight="true" x14ac:dyDescent="0.2">
      <c r="W265" s="940"/>
      <c r="X265" s="940"/>
      <c r="Y265" s="940"/>
      <c r="Z265" s="940"/>
      <c r="AA265" s="940"/>
      <c r="AB265" s="940"/>
      <c r="AC265" s="940"/>
      <c r="AD265" s="940"/>
      <c r="AE265" s="940"/>
      <c r="AF265" s="940"/>
      <c r="AG265" s="940"/>
      <c r="AH265" s="940"/>
      <c r="AI265" s="940"/>
      <c r="AJ265" s="940"/>
      <c r="AK265" s="940"/>
      <c r="AL265" s="940"/>
      <c r="AM265" s="940"/>
      <c r="AN265" s="940"/>
      <c r="AO265" s="940"/>
      <c r="AP265" s="940"/>
      <c r="AQ265" s="940"/>
      <c r="AR265" s="940"/>
      <c r="AS265" s="940"/>
      <c r="AT265" s="940"/>
      <c r="AU265" s="940"/>
      <c r="AV265" s="940"/>
      <c r="AW265" s="940"/>
      <c r="AX265" s="940"/>
      <c r="AY265" s="940"/>
      <c r="AZ265" s="940"/>
      <c r="BA265" s="1124"/>
      <c r="BB265" s="643" t="s">
        <v>91</v>
      </c>
      <c r="BC265" s="91" t="s">
        <v>36</v>
      </c>
      <c r="BD265" s="87" t="s">
        <v>36</v>
      </c>
      <c r="BE265" s="87" t="s">
        <v>36</v>
      </c>
      <c r="BF265" s="87" t="s">
        <v>36</v>
      </c>
      <c r="BG265" s="82" t="s">
        <v>36</v>
      </c>
      <c r="BH265" s="91" t="s">
        <v>36</v>
      </c>
      <c r="BI265" s="87" t="s">
        <v>36</v>
      </c>
      <c r="BJ265" s="87" t="s">
        <v>36</v>
      </c>
      <c r="BK265" s="87" t="s">
        <v>36</v>
      </c>
      <c r="BL265" s="82" t="s">
        <v>36</v>
      </c>
      <c r="BM265" s="91" t="s">
        <v>36</v>
      </c>
      <c r="BN265" s="87" t="s">
        <v>36</v>
      </c>
      <c r="BO265" s="87" t="s">
        <v>36</v>
      </c>
      <c r="BP265" s="87" t="s">
        <v>36</v>
      </c>
      <c r="BQ265" s="82" t="s">
        <v>36</v>
      </c>
      <c r="BR265" s="91" t="s">
        <v>36</v>
      </c>
      <c r="BS265" s="87" t="s">
        <v>36</v>
      </c>
      <c r="BT265" s="87" t="s">
        <v>36</v>
      </c>
      <c r="BU265" s="87" t="s">
        <v>36</v>
      </c>
      <c r="BV265" s="77" t="s">
        <v>36</v>
      </c>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row>
    <row r="266" s="362" customFormat="true" ht="15" customHeight="true" x14ac:dyDescent="0.2">
      <c r="W266" s="940"/>
      <c r="X266" s="940"/>
      <c r="Y266" s="940"/>
      <c r="Z266" s="940"/>
      <c r="AA266" s="940"/>
      <c r="AB266" s="940"/>
      <c r="AC266" s="940"/>
      <c r="AD266" s="940"/>
      <c r="AE266" s="940"/>
      <c r="AF266" s="940"/>
      <c r="AG266" s="940"/>
      <c r="AH266" s="940"/>
      <c r="AI266" s="940"/>
      <c r="AJ266" s="940"/>
      <c r="AK266" s="940"/>
      <c r="AL266" s="940"/>
      <c r="AM266" s="940"/>
      <c r="AN266" s="940"/>
      <c r="AO266" s="940"/>
      <c r="AP266" s="940"/>
      <c r="AQ266" s="940"/>
      <c r="AR266" s="940"/>
      <c r="AS266" s="940"/>
      <c r="AT266" s="940"/>
      <c r="AU266" s="940"/>
      <c r="AV266" s="940"/>
      <c r="AW266" s="940"/>
      <c r="AX266" s="940"/>
      <c r="AY266" s="940"/>
      <c r="AZ266" s="940"/>
      <c r="BA266" s="1124"/>
      <c r="BB266" s="643" t="s">
        <v>92</v>
      </c>
      <c r="BC266" s="91" t="s">
        <v>36</v>
      </c>
      <c r="BD266" s="87" t="s">
        <v>36</v>
      </c>
      <c r="BE266" s="87" t="s">
        <v>36</v>
      </c>
      <c r="BF266" s="87" t="s">
        <v>36</v>
      </c>
      <c r="BG266" s="82" t="s">
        <v>36</v>
      </c>
      <c r="BH266" s="91" t="s">
        <v>36</v>
      </c>
      <c r="BI266" s="87" t="s">
        <v>36</v>
      </c>
      <c r="BJ266" s="87" t="s">
        <v>36</v>
      </c>
      <c r="BK266" s="87" t="s">
        <v>36</v>
      </c>
      <c r="BL266" s="82" t="s">
        <v>36</v>
      </c>
      <c r="BM266" s="91" t="s">
        <v>36</v>
      </c>
      <c r="BN266" s="87" t="s">
        <v>36</v>
      </c>
      <c r="BO266" s="87" t="s">
        <v>36</v>
      </c>
      <c r="BP266" s="87" t="s">
        <v>36</v>
      </c>
      <c r="BQ266" s="82" t="s">
        <v>36</v>
      </c>
      <c r="BR266" s="91" t="s">
        <v>36</v>
      </c>
      <c r="BS266" s="87" t="s">
        <v>36</v>
      </c>
      <c r="BT266" s="87" t="s">
        <v>36</v>
      </c>
      <c r="BU266" s="87" t="s">
        <v>36</v>
      </c>
      <c r="BV266" s="77" t="s">
        <v>36</v>
      </c>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row>
    <row r="267" s="362" customFormat="true" ht="15" customHeight="true" x14ac:dyDescent="0.2">
      <c r="W267" s="940"/>
      <c r="X267" s="940"/>
      <c r="Y267" s="940"/>
      <c r="Z267" s="940"/>
      <c r="AA267" s="940"/>
      <c r="AB267" s="940"/>
      <c r="AC267" s="940"/>
      <c r="AD267" s="940"/>
      <c r="AE267" s="940"/>
      <c r="AF267" s="940"/>
      <c r="AG267" s="940"/>
      <c r="AH267" s="940"/>
      <c r="AI267" s="940"/>
      <c r="AJ267" s="940"/>
      <c r="AK267" s="940"/>
      <c r="AL267" s="940"/>
      <c r="AM267" s="940"/>
      <c r="AN267" s="940"/>
      <c r="AO267" s="940"/>
      <c r="AP267" s="940"/>
      <c r="AQ267" s="940"/>
      <c r="AR267" s="940"/>
      <c r="AS267" s="940"/>
      <c r="AT267" s="940"/>
      <c r="AU267" s="940"/>
      <c r="AV267" s="940"/>
      <c r="AW267" s="940"/>
      <c r="AX267" s="940"/>
      <c r="AY267" s="940"/>
      <c r="AZ267" s="940"/>
      <c r="BA267" s="1124"/>
      <c r="BB267" s="643" t="s">
        <v>114</v>
      </c>
      <c r="BC267" s="91" t="s">
        <v>36</v>
      </c>
      <c r="BD267" s="87" t="s">
        <v>36</v>
      </c>
      <c r="BE267" s="87" t="s">
        <v>36</v>
      </c>
      <c r="BF267" s="87" t="s">
        <v>36</v>
      </c>
      <c r="BG267" s="82" t="s">
        <v>36</v>
      </c>
      <c r="BH267" s="91" t="s">
        <v>36</v>
      </c>
      <c r="BI267" s="87" t="s">
        <v>36</v>
      </c>
      <c r="BJ267" s="87" t="s">
        <v>36</v>
      </c>
      <c r="BK267" s="87" t="s">
        <v>36</v>
      </c>
      <c r="BL267" s="82" t="s">
        <v>36</v>
      </c>
      <c r="BM267" s="91" t="s">
        <v>36</v>
      </c>
      <c r="BN267" s="87" t="s">
        <v>36</v>
      </c>
      <c r="BO267" s="87" t="s">
        <v>36</v>
      </c>
      <c r="BP267" s="87" t="s">
        <v>36</v>
      </c>
      <c r="BQ267" s="82" t="s">
        <v>36</v>
      </c>
      <c r="BR267" s="91" t="s">
        <v>36</v>
      </c>
      <c r="BS267" s="87" t="s">
        <v>36</v>
      </c>
      <c r="BT267" s="87" t="s">
        <v>36</v>
      </c>
      <c r="BU267" s="87" t="s">
        <v>36</v>
      </c>
      <c r="BV267" s="77" t="s">
        <v>36</v>
      </c>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row>
    <row r="268" s="362" customFormat="true" ht="15" customHeight="true" x14ac:dyDescent="0.2">
      <c r="W268" s="940"/>
      <c r="X268" s="940"/>
      <c r="Y268" s="940"/>
      <c r="Z268" s="940"/>
      <c r="AA268" s="940"/>
      <c r="AB268" s="940"/>
      <c r="AC268" s="940"/>
      <c r="AD268" s="940"/>
      <c r="AE268" s="940"/>
      <c r="AF268" s="940"/>
      <c r="AG268" s="940"/>
      <c r="AH268" s="940"/>
      <c r="AI268" s="940"/>
      <c r="AJ268" s="940"/>
      <c r="AK268" s="940"/>
      <c r="AL268" s="940"/>
      <c r="AM268" s="940"/>
      <c r="AN268" s="940"/>
      <c r="AO268" s="940"/>
      <c r="AP268" s="940"/>
      <c r="AQ268" s="940"/>
      <c r="AR268" s="940"/>
      <c r="AS268" s="940"/>
      <c r="AT268" s="940"/>
      <c r="AU268" s="940"/>
      <c r="AV268" s="940"/>
      <c r="AW268" s="940"/>
      <c r="AX268" s="940"/>
      <c r="AY268" s="940"/>
      <c r="AZ268" s="940"/>
      <c r="BA268" s="1124" t="s">
        <v>117</v>
      </c>
      <c r="BB268" s="643" t="s">
        <v>90</v>
      </c>
      <c r="BC268" s="91" t="s">
        <v>36</v>
      </c>
      <c r="BD268" s="87" t="s">
        <v>36</v>
      </c>
      <c r="BE268" s="87" t="s">
        <v>36</v>
      </c>
      <c r="BF268" s="87" t="s">
        <v>36</v>
      </c>
      <c r="BG268" s="82" t="s">
        <v>36</v>
      </c>
      <c r="BH268" s="91" t="s">
        <v>36</v>
      </c>
      <c r="BI268" s="87" t="s">
        <v>36</v>
      </c>
      <c r="BJ268" s="87" t="s">
        <v>36</v>
      </c>
      <c r="BK268" s="87" t="s">
        <v>36</v>
      </c>
      <c r="BL268" s="82" t="s">
        <v>36</v>
      </c>
      <c r="BM268" s="91" t="s">
        <v>36</v>
      </c>
      <c r="BN268" s="87" t="s">
        <v>36</v>
      </c>
      <c r="BO268" s="87" t="s">
        <v>36</v>
      </c>
      <c r="BP268" s="87" t="s">
        <v>36</v>
      </c>
      <c r="BQ268" s="82" t="s">
        <v>36</v>
      </c>
      <c r="BR268" s="91" t="s">
        <v>36</v>
      </c>
      <c r="BS268" s="87" t="s">
        <v>36</v>
      </c>
      <c r="BT268" s="87" t="s">
        <v>36</v>
      </c>
      <c r="BU268" s="87" t="s">
        <v>36</v>
      </c>
      <c r="BV268" s="77" t="s">
        <v>36</v>
      </c>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row>
    <row r="269" s="362" customFormat="true" ht="15" customHeight="true" x14ac:dyDescent="0.2">
      <c r="W269" s="940"/>
      <c r="X269" s="940"/>
      <c r="Y269" s="940"/>
      <c r="Z269" s="940"/>
      <c r="AA269" s="940"/>
      <c r="AB269" s="940"/>
      <c r="AC269" s="940"/>
      <c r="AD269" s="940"/>
      <c r="AE269" s="940"/>
      <c r="AF269" s="940"/>
      <c r="AG269" s="940"/>
      <c r="AH269" s="940"/>
      <c r="AI269" s="940"/>
      <c r="AJ269" s="940"/>
      <c r="AK269" s="940"/>
      <c r="AL269" s="940"/>
      <c r="AM269" s="940"/>
      <c r="AN269" s="940"/>
      <c r="AO269" s="940"/>
      <c r="AP269" s="940"/>
      <c r="AQ269" s="940"/>
      <c r="AR269" s="940"/>
      <c r="AS269" s="940"/>
      <c r="AT269" s="940"/>
      <c r="AU269" s="940"/>
      <c r="AV269" s="940"/>
      <c r="AW269" s="940"/>
      <c r="AX269" s="940"/>
      <c r="AY269" s="940"/>
      <c r="AZ269" s="940"/>
      <c r="BA269" s="1124"/>
      <c r="BB269" s="643" t="s">
        <v>91</v>
      </c>
      <c r="BC269" s="91" t="s">
        <v>36</v>
      </c>
      <c r="BD269" s="87" t="s">
        <v>36</v>
      </c>
      <c r="BE269" s="87" t="s">
        <v>36</v>
      </c>
      <c r="BF269" s="87" t="s">
        <v>36</v>
      </c>
      <c r="BG269" s="82" t="s">
        <v>36</v>
      </c>
      <c r="BH269" s="91" t="s">
        <v>36</v>
      </c>
      <c r="BI269" s="87" t="s">
        <v>36</v>
      </c>
      <c r="BJ269" s="87" t="s">
        <v>36</v>
      </c>
      <c r="BK269" s="87" t="s">
        <v>36</v>
      </c>
      <c r="BL269" s="82" t="s">
        <v>36</v>
      </c>
      <c r="BM269" s="91" t="s">
        <v>36</v>
      </c>
      <c r="BN269" s="87" t="s">
        <v>36</v>
      </c>
      <c r="BO269" s="87" t="s">
        <v>36</v>
      </c>
      <c r="BP269" s="87" t="s">
        <v>36</v>
      </c>
      <c r="BQ269" s="82" t="s">
        <v>36</v>
      </c>
      <c r="BR269" s="91" t="s">
        <v>36</v>
      </c>
      <c r="BS269" s="87" t="s">
        <v>36</v>
      </c>
      <c r="BT269" s="87" t="s">
        <v>36</v>
      </c>
      <c r="BU269" s="87" t="s">
        <v>36</v>
      </c>
      <c r="BV269" s="77" t="s">
        <v>36</v>
      </c>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row>
    <row r="270" s="362" customFormat="true" ht="15" customHeight="true" x14ac:dyDescent="0.2">
      <c r="W270" s="940"/>
      <c r="X270" s="940"/>
      <c r="Y270" s="940"/>
      <c r="Z270" s="940"/>
      <c r="AA270" s="940"/>
      <c r="AB270" s="940"/>
      <c r="AC270" s="940"/>
      <c r="AD270" s="940"/>
      <c r="AE270" s="940"/>
      <c r="AF270" s="940"/>
      <c r="AG270" s="940"/>
      <c r="AH270" s="940"/>
      <c r="AI270" s="940"/>
      <c r="AJ270" s="940"/>
      <c r="AK270" s="940"/>
      <c r="AL270" s="940"/>
      <c r="AM270" s="940"/>
      <c r="AN270" s="940"/>
      <c r="AO270" s="940"/>
      <c r="AP270" s="940"/>
      <c r="AQ270" s="940"/>
      <c r="AR270" s="940"/>
      <c r="AS270" s="940"/>
      <c r="AT270" s="940"/>
      <c r="AU270" s="940"/>
      <c r="AV270" s="940"/>
      <c r="AW270" s="940"/>
      <c r="AX270" s="940"/>
      <c r="AY270" s="940"/>
      <c r="AZ270" s="940"/>
      <c r="BA270" s="1124"/>
      <c r="BB270" s="643" t="s">
        <v>92</v>
      </c>
      <c r="BC270" s="91" t="s">
        <v>36</v>
      </c>
      <c r="BD270" s="87" t="s">
        <v>36</v>
      </c>
      <c r="BE270" s="87" t="s">
        <v>36</v>
      </c>
      <c r="BF270" s="87" t="s">
        <v>36</v>
      </c>
      <c r="BG270" s="82" t="s">
        <v>36</v>
      </c>
      <c r="BH270" s="91" t="s">
        <v>36</v>
      </c>
      <c r="BI270" s="87" t="s">
        <v>36</v>
      </c>
      <c r="BJ270" s="87" t="s">
        <v>36</v>
      </c>
      <c r="BK270" s="87" t="s">
        <v>36</v>
      </c>
      <c r="BL270" s="82" t="s">
        <v>36</v>
      </c>
      <c r="BM270" s="91" t="s">
        <v>36</v>
      </c>
      <c r="BN270" s="87" t="s">
        <v>36</v>
      </c>
      <c r="BO270" s="87" t="s">
        <v>36</v>
      </c>
      <c r="BP270" s="87" t="s">
        <v>36</v>
      </c>
      <c r="BQ270" s="82" t="s">
        <v>36</v>
      </c>
      <c r="BR270" s="91" t="s">
        <v>36</v>
      </c>
      <c r="BS270" s="87" t="s">
        <v>36</v>
      </c>
      <c r="BT270" s="87" t="s">
        <v>36</v>
      </c>
      <c r="BU270" s="87" t="s">
        <v>36</v>
      </c>
      <c r="BV270" s="77" t="s">
        <v>36</v>
      </c>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row>
    <row r="271" s="362" customFormat="true" ht="15" customHeight="true" x14ac:dyDescent="0.2">
      <c r="W271" s="940"/>
      <c r="X271" s="940"/>
      <c r="Y271" s="940"/>
      <c r="Z271" s="940"/>
      <c r="AA271" s="940"/>
      <c r="AB271" s="940"/>
      <c r="AC271" s="940"/>
      <c r="AD271" s="940"/>
      <c r="AE271" s="940"/>
      <c r="AF271" s="940"/>
      <c r="AG271" s="940"/>
      <c r="AH271" s="940"/>
      <c r="AI271" s="940"/>
      <c r="AJ271" s="940"/>
      <c r="AK271" s="940"/>
      <c r="AL271" s="940"/>
      <c r="AM271" s="940"/>
      <c r="AN271" s="940"/>
      <c r="AO271" s="940"/>
      <c r="AP271" s="940"/>
      <c r="AQ271" s="940"/>
      <c r="AR271" s="940"/>
      <c r="AS271" s="940"/>
      <c r="AT271" s="940"/>
      <c r="AU271" s="940"/>
      <c r="AV271" s="940"/>
      <c r="AW271" s="940"/>
      <c r="AX271" s="940"/>
      <c r="AY271" s="940"/>
      <c r="AZ271" s="940"/>
      <c r="BA271" s="1124" t="s">
        <v>76</v>
      </c>
      <c r="BB271" s="643" t="s">
        <v>50</v>
      </c>
      <c r="BC271" s="91" t="s">
        <v>36</v>
      </c>
      <c r="BD271" s="84" t="s">
        <v>36</v>
      </c>
      <c r="BE271" s="84" t="s">
        <v>36</v>
      </c>
      <c r="BF271" s="84" t="s">
        <v>36</v>
      </c>
      <c r="BG271" s="79" t="s">
        <v>36</v>
      </c>
      <c r="BH271" s="91" t="s">
        <v>36</v>
      </c>
      <c r="BI271" s="84" t="s">
        <v>36</v>
      </c>
      <c r="BJ271" s="84" t="s">
        <v>36</v>
      </c>
      <c r="BK271" s="84" t="s">
        <v>36</v>
      </c>
      <c r="BL271" s="79" t="s">
        <v>36</v>
      </c>
      <c r="BM271" s="91" t="s">
        <v>36</v>
      </c>
      <c r="BN271" s="84" t="s">
        <v>36</v>
      </c>
      <c r="BO271" s="84" t="s">
        <v>36</v>
      </c>
      <c r="BP271" s="84" t="s">
        <v>36</v>
      </c>
      <c r="BQ271" s="79" t="s">
        <v>36</v>
      </c>
      <c r="BR271" s="91" t="s">
        <v>36</v>
      </c>
      <c r="BS271" s="84" t="s">
        <v>36</v>
      </c>
      <c r="BT271" s="84" t="s">
        <v>36</v>
      </c>
      <c r="BU271" s="84" t="s">
        <v>36</v>
      </c>
      <c r="BV271" s="75" t="s">
        <v>36</v>
      </c>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row>
    <row r="272" s="362" customFormat="true" ht="15" customHeight="true" x14ac:dyDescent="0.2">
      <c r="W272" s="940"/>
      <c r="X272" s="940"/>
      <c r="Y272" s="940"/>
      <c r="Z272" s="940"/>
      <c r="AA272" s="940"/>
      <c r="AB272" s="940"/>
      <c r="AC272" s="940"/>
      <c r="AD272" s="940"/>
      <c r="AE272" s="940"/>
      <c r="AF272" s="940"/>
      <c r="AG272" s="940"/>
      <c r="AH272" s="940"/>
      <c r="AI272" s="940"/>
      <c r="AJ272" s="940"/>
      <c r="AK272" s="940"/>
      <c r="AL272" s="940"/>
      <c r="AM272" s="940"/>
      <c r="AN272" s="940"/>
      <c r="AO272" s="940"/>
      <c r="AP272" s="940"/>
      <c r="AQ272" s="940"/>
      <c r="AR272" s="940"/>
      <c r="AS272" s="940"/>
      <c r="AT272" s="940"/>
      <c r="AU272" s="940"/>
      <c r="AV272" s="940"/>
      <c r="AW272" s="940"/>
      <c r="AX272" s="940"/>
      <c r="AY272" s="940"/>
      <c r="AZ272" s="940"/>
      <c r="BA272" s="1124"/>
      <c r="BB272" s="643" t="s">
        <v>49</v>
      </c>
      <c r="BC272" s="91" t="s">
        <v>36</v>
      </c>
      <c r="BD272" s="84" t="s">
        <v>36</v>
      </c>
      <c r="BE272" s="84" t="s">
        <v>36</v>
      </c>
      <c r="BF272" s="84" t="s">
        <v>36</v>
      </c>
      <c r="BG272" s="79" t="s">
        <v>36</v>
      </c>
      <c r="BH272" s="91" t="s">
        <v>36</v>
      </c>
      <c r="BI272" s="84" t="s">
        <v>36</v>
      </c>
      <c r="BJ272" s="84" t="s">
        <v>36</v>
      </c>
      <c r="BK272" s="84" t="s">
        <v>36</v>
      </c>
      <c r="BL272" s="79" t="s">
        <v>36</v>
      </c>
      <c r="BM272" s="91" t="s">
        <v>36</v>
      </c>
      <c r="BN272" s="84" t="s">
        <v>36</v>
      </c>
      <c r="BO272" s="84" t="s">
        <v>36</v>
      </c>
      <c r="BP272" s="84" t="s">
        <v>36</v>
      </c>
      <c r="BQ272" s="79" t="s">
        <v>36</v>
      </c>
      <c r="BR272" s="91" t="s">
        <v>36</v>
      </c>
      <c r="BS272" s="84" t="s">
        <v>36</v>
      </c>
      <c r="BT272" s="84" t="s">
        <v>36</v>
      </c>
      <c r="BU272" s="84" t="s">
        <v>36</v>
      </c>
      <c r="BV272" s="75" t="s">
        <v>36</v>
      </c>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row>
    <row r="273" s="362" customFormat="true" ht="15" customHeight="true" x14ac:dyDescent="0.2">
      <c r="W273" s="940"/>
      <c r="X273" s="940"/>
      <c r="Y273" s="940"/>
      <c r="Z273" s="940"/>
      <c r="AA273" s="940"/>
      <c r="AB273" s="940"/>
      <c r="AC273" s="940"/>
      <c r="AD273" s="940"/>
      <c r="AE273" s="940"/>
      <c r="AF273" s="940"/>
      <c r="AG273" s="940"/>
      <c r="AH273" s="940"/>
      <c r="AI273" s="940"/>
      <c r="AJ273" s="940"/>
      <c r="AK273" s="940"/>
      <c r="AL273" s="940"/>
      <c r="AM273" s="940"/>
      <c r="AN273" s="940"/>
      <c r="AO273" s="940"/>
      <c r="AP273" s="940"/>
      <c r="AQ273" s="940"/>
      <c r="AR273" s="940"/>
      <c r="AS273" s="940"/>
      <c r="AT273" s="940"/>
      <c r="AU273" s="940"/>
      <c r="AV273" s="940"/>
      <c r="AW273" s="940"/>
      <c r="AX273" s="940"/>
      <c r="AY273" s="940"/>
      <c r="AZ273" s="940"/>
      <c r="BA273" s="1124"/>
      <c r="BB273" s="643" t="s">
        <v>114</v>
      </c>
      <c r="BC273" s="91" t="s">
        <v>36</v>
      </c>
      <c r="BD273" s="84" t="s">
        <v>36</v>
      </c>
      <c r="BE273" s="84" t="s">
        <v>36</v>
      </c>
      <c r="BF273" s="84" t="s">
        <v>36</v>
      </c>
      <c r="BG273" s="79" t="s">
        <v>36</v>
      </c>
      <c r="BH273" s="91" t="s">
        <v>36</v>
      </c>
      <c r="BI273" s="84" t="s">
        <v>36</v>
      </c>
      <c r="BJ273" s="84" t="s">
        <v>36</v>
      </c>
      <c r="BK273" s="84" t="s">
        <v>36</v>
      </c>
      <c r="BL273" s="79" t="s">
        <v>36</v>
      </c>
      <c r="BM273" s="91" t="s">
        <v>36</v>
      </c>
      <c r="BN273" s="84" t="s">
        <v>36</v>
      </c>
      <c r="BO273" s="84" t="s">
        <v>36</v>
      </c>
      <c r="BP273" s="84" t="s">
        <v>36</v>
      </c>
      <c r="BQ273" s="79" t="s">
        <v>36</v>
      </c>
      <c r="BR273" s="91" t="s">
        <v>36</v>
      </c>
      <c r="BS273" s="84" t="s">
        <v>36</v>
      </c>
      <c r="BT273" s="84" t="s">
        <v>36</v>
      </c>
      <c r="BU273" s="84" t="s">
        <v>36</v>
      </c>
      <c r="BV273" s="75" t="s">
        <v>36</v>
      </c>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row>
    <row r="274" s="362" customFormat="true" ht="15" customHeight="true" x14ac:dyDescent="0.2">
      <c r="W274" s="940"/>
      <c r="X274" s="940"/>
      <c r="Y274" s="940"/>
      <c r="Z274" s="940"/>
      <c r="AA274" s="940"/>
      <c r="AB274" s="940"/>
      <c r="AC274" s="940"/>
      <c r="AD274" s="940"/>
      <c r="AE274" s="940"/>
      <c r="AF274" s="940"/>
      <c r="AG274" s="940"/>
      <c r="AH274" s="940"/>
      <c r="AI274" s="940"/>
      <c r="AJ274" s="940"/>
      <c r="AK274" s="940"/>
      <c r="AL274" s="940"/>
      <c r="AM274" s="940"/>
      <c r="AN274" s="940"/>
      <c r="AO274" s="940"/>
      <c r="AP274" s="940"/>
      <c r="AQ274" s="940"/>
      <c r="AR274" s="940"/>
      <c r="AS274" s="940"/>
      <c r="AT274" s="940"/>
      <c r="AU274" s="940"/>
      <c r="AV274" s="940"/>
      <c r="AW274" s="940"/>
      <c r="AX274" s="940"/>
      <c r="AY274" s="940"/>
      <c r="AZ274" s="940"/>
      <c r="BA274" s="1124" t="s">
        <v>77</v>
      </c>
      <c r="BB274" s="643" t="s">
        <v>50</v>
      </c>
      <c r="BC274" s="91" t="s">
        <v>36</v>
      </c>
      <c r="BD274" s="87" t="s">
        <v>36</v>
      </c>
      <c r="BE274" s="87" t="s">
        <v>36</v>
      </c>
      <c r="BF274" s="87" t="s">
        <v>36</v>
      </c>
      <c r="BG274" s="82" t="s">
        <v>36</v>
      </c>
      <c r="BH274" s="91" t="s">
        <v>36</v>
      </c>
      <c r="BI274" s="87" t="s">
        <v>36</v>
      </c>
      <c r="BJ274" s="87" t="s">
        <v>36</v>
      </c>
      <c r="BK274" s="87" t="s">
        <v>36</v>
      </c>
      <c r="BL274" s="82" t="s">
        <v>36</v>
      </c>
      <c r="BM274" s="91" t="s">
        <v>36</v>
      </c>
      <c r="BN274" s="87" t="s">
        <v>36</v>
      </c>
      <c r="BO274" s="87" t="s">
        <v>36</v>
      </c>
      <c r="BP274" s="87" t="s">
        <v>36</v>
      </c>
      <c r="BQ274" s="82" t="s">
        <v>36</v>
      </c>
      <c r="BR274" s="91" t="s">
        <v>36</v>
      </c>
      <c r="BS274" s="87" t="s">
        <v>36</v>
      </c>
      <c r="BT274" s="87" t="s">
        <v>36</v>
      </c>
      <c r="BU274" s="87" t="s">
        <v>36</v>
      </c>
      <c r="BV274" s="77" t="s">
        <v>36</v>
      </c>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row>
    <row r="275" s="362" customFormat="true" ht="15" customHeight="true" x14ac:dyDescent="0.2">
      <c r="W275" s="940"/>
      <c r="X275" s="940"/>
      <c r="Y275" s="940"/>
      <c r="Z275" s="940"/>
      <c r="AA275" s="940"/>
      <c r="AB275" s="940"/>
      <c r="AC275" s="940"/>
      <c r="AD275" s="940"/>
      <c r="AE275" s="940"/>
      <c r="AF275" s="940"/>
      <c r="AG275" s="940"/>
      <c r="AH275" s="940"/>
      <c r="AI275" s="940"/>
      <c r="AJ275" s="940"/>
      <c r="AK275" s="940"/>
      <c r="AL275" s="940"/>
      <c r="AM275" s="940"/>
      <c r="AN275" s="940"/>
      <c r="AO275" s="940"/>
      <c r="AP275" s="940"/>
      <c r="AQ275" s="940"/>
      <c r="AR275" s="940"/>
      <c r="AS275" s="940"/>
      <c r="AT275" s="940"/>
      <c r="AU275" s="940"/>
      <c r="AV275" s="940"/>
      <c r="AW275" s="940"/>
      <c r="AX275" s="940"/>
      <c r="AY275" s="940"/>
      <c r="AZ275" s="940"/>
      <c r="BA275" s="1124"/>
      <c r="BB275" s="643" t="s">
        <v>49</v>
      </c>
      <c r="BC275" s="91" t="s">
        <v>36</v>
      </c>
      <c r="BD275" s="87" t="s">
        <v>36</v>
      </c>
      <c r="BE275" s="87" t="s">
        <v>36</v>
      </c>
      <c r="BF275" s="87" t="s">
        <v>36</v>
      </c>
      <c r="BG275" s="82" t="s">
        <v>36</v>
      </c>
      <c r="BH275" s="91" t="s">
        <v>36</v>
      </c>
      <c r="BI275" s="87" t="s">
        <v>36</v>
      </c>
      <c r="BJ275" s="87" t="s">
        <v>36</v>
      </c>
      <c r="BK275" s="87" t="s">
        <v>36</v>
      </c>
      <c r="BL275" s="82" t="s">
        <v>36</v>
      </c>
      <c r="BM275" s="91" t="s">
        <v>36</v>
      </c>
      <c r="BN275" s="87" t="s">
        <v>36</v>
      </c>
      <c r="BO275" s="87" t="s">
        <v>36</v>
      </c>
      <c r="BP275" s="87" t="s">
        <v>36</v>
      </c>
      <c r="BQ275" s="82" t="s">
        <v>36</v>
      </c>
      <c r="BR275" s="91" t="s">
        <v>36</v>
      </c>
      <c r="BS275" s="87" t="s">
        <v>36</v>
      </c>
      <c r="BT275" s="87" t="s">
        <v>36</v>
      </c>
      <c r="BU275" s="87" t="s">
        <v>36</v>
      </c>
      <c r="BV275" s="77" t="s">
        <v>36</v>
      </c>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row>
    <row r="276" s="362" customFormat="true" ht="15" customHeight="true" x14ac:dyDescent="0.2">
      <c r="W276" s="940"/>
      <c r="X276" s="940"/>
      <c r="Y276" s="940"/>
      <c r="Z276" s="940"/>
      <c r="AA276" s="940"/>
      <c r="AB276" s="940"/>
      <c r="AC276" s="940"/>
      <c r="AD276" s="940"/>
      <c r="AE276" s="940"/>
      <c r="AF276" s="940"/>
      <c r="AG276" s="940"/>
      <c r="AH276" s="940"/>
      <c r="AI276" s="940"/>
      <c r="AJ276" s="940"/>
      <c r="AK276" s="940"/>
      <c r="AL276" s="940"/>
      <c r="AM276" s="940"/>
      <c r="AN276" s="940"/>
      <c r="AO276" s="940"/>
      <c r="AP276" s="940"/>
      <c r="AQ276" s="940"/>
      <c r="AR276" s="940"/>
      <c r="AS276" s="940"/>
      <c r="AT276" s="940"/>
      <c r="AU276" s="940"/>
      <c r="AV276" s="940"/>
      <c r="AW276" s="940"/>
      <c r="AX276" s="940"/>
      <c r="AY276" s="940"/>
      <c r="AZ276" s="940"/>
      <c r="BA276" s="1124"/>
      <c r="BB276" s="643" t="s">
        <v>115</v>
      </c>
      <c r="BC276" s="91" t="s">
        <v>36</v>
      </c>
      <c r="BD276" s="87" t="s">
        <v>36</v>
      </c>
      <c r="BE276" s="87" t="s">
        <v>36</v>
      </c>
      <c r="BF276" s="87" t="s">
        <v>36</v>
      </c>
      <c r="BG276" s="82" t="s">
        <v>36</v>
      </c>
      <c r="BH276" s="91" t="s">
        <v>36</v>
      </c>
      <c r="BI276" s="87" t="s">
        <v>36</v>
      </c>
      <c r="BJ276" s="87" t="s">
        <v>36</v>
      </c>
      <c r="BK276" s="87" t="s">
        <v>36</v>
      </c>
      <c r="BL276" s="82" t="s">
        <v>36</v>
      </c>
      <c r="BM276" s="91" t="s">
        <v>36</v>
      </c>
      <c r="BN276" s="87" t="s">
        <v>36</v>
      </c>
      <c r="BO276" s="87" t="s">
        <v>36</v>
      </c>
      <c r="BP276" s="87" t="s">
        <v>36</v>
      </c>
      <c r="BQ276" s="82" t="s">
        <v>36</v>
      </c>
      <c r="BR276" s="91" t="s">
        <v>36</v>
      </c>
      <c r="BS276" s="87" t="s">
        <v>36</v>
      </c>
      <c r="BT276" s="87" t="s">
        <v>36</v>
      </c>
      <c r="BU276" s="87" t="s">
        <v>36</v>
      </c>
      <c r="BV276" s="77" t="s">
        <v>36</v>
      </c>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row>
    <row r="277" s="362" customFormat="true" ht="15" customHeight="true" x14ac:dyDescent="0.2">
      <c r="W277" s="940"/>
      <c r="X277" s="940"/>
      <c r="Y277" s="940"/>
      <c r="Z277" s="940"/>
      <c r="AA277" s="940"/>
      <c r="AB277" s="940"/>
      <c r="AC277" s="940"/>
      <c r="AD277" s="940"/>
      <c r="AE277" s="940"/>
      <c r="AF277" s="940"/>
      <c r="AG277" s="940"/>
      <c r="AH277" s="940"/>
      <c r="AI277" s="940"/>
      <c r="AJ277" s="940"/>
      <c r="AK277" s="940"/>
      <c r="AL277" s="940"/>
      <c r="AM277" s="940"/>
      <c r="AN277" s="940"/>
      <c r="AO277" s="940"/>
      <c r="AP277" s="940"/>
      <c r="AQ277" s="940"/>
      <c r="AR277" s="940"/>
      <c r="AS277" s="940"/>
      <c r="AT277" s="940"/>
      <c r="AU277" s="940"/>
      <c r="AV277" s="940"/>
      <c r="AW277" s="940"/>
      <c r="AX277" s="940"/>
      <c r="AY277" s="940"/>
      <c r="AZ277" s="940"/>
      <c r="BA277" s="1124" t="s">
        <v>78</v>
      </c>
      <c r="BB277" s="643" t="s">
        <v>79</v>
      </c>
      <c r="BC277" s="91" t="s">
        <v>36</v>
      </c>
      <c r="BD277" s="87" t="s">
        <v>36</v>
      </c>
      <c r="BE277" s="87" t="s">
        <v>36</v>
      </c>
      <c r="BF277" s="87" t="s">
        <v>36</v>
      </c>
      <c r="BG277" s="82" t="s">
        <v>36</v>
      </c>
      <c r="BH277" s="91" t="s">
        <v>36</v>
      </c>
      <c r="BI277" s="87" t="s">
        <v>36</v>
      </c>
      <c r="BJ277" s="87" t="s">
        <v>36</v>
      </c>
      <c r="BK277" s="87" t="s">
        <v>36</v>
      </c>
      <c r="BL277" s="82" t="s">
        <v>36</v>
      </c>
      <c r="BM277" s="91" t="s">
        <v>36</v>
      </c>
      <c r="BN277" s="87" t="s">
        <v>36</v>
      </c>
      <c r="BO277" s="87" t="s">
        <v>36</v>
      </c>
      <c r="BP277" s="87" t="s">
        <v>36</v>
      </c>
      <c r="BQ277" s="82" t="s">
        <v>36</v>
      </c>
      <c r="BR277" s="91" t="s">
        <v>36</v>
      </c>
      <c r="BS277" s="87" t="s">
        <v>36</v>
      </c>
      <c r="BT277" s="87" t="s">
        <v>36</v>
      </c>
      <c r="BU277" s="87" t="s">
        <v>36</v>
      </c>
      <c r="BV277" s="77" t="s">
        <v>36</v>
      </c>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row>
    <row r="278" s="362" customFormat="true" ht="15" customHeight="true" x14ac:dyDescent="0.2">
      <c r="W278" s="940"/>
      <c r="X278" s="940"/>
      <c r="Y278" s="940"/>
      <c r="Z278" s="940"/>
      <c r="AA278" s="940"/>
      <c r="AB278" s="940"/>
      <c r="AC278" s="940"/>
      <c r="AD278" s="940"/>
      <c r="AE278" s="940"/>
      <c r="AF278" s="940"/>
      <c r="AG278" s="940"/>
      <c r="AH278" s="940"/>
      <c r="AI278" s="940"/>
      <c r="AJ278" s="940"/>
      <c r="AK278" s="940"/>
      <c r="AL278" s="940"/>
      <c r="AM278" s="940"/>
      <c r="AN278" s="940"/>
      <c r="AO278" s="940"/>
      <c r="AP278" s="940"/>
      <c r="AQ278" s="940"/>
      <c r="AR278" s="940"/>
      <c r="AS278" s="940"/>
      <c r="AT278" s="940"/>
      <c r="AU278" s="940"/>
      <c r="AV278" s="940"/>
      <c r="AW278" s="940"/>
      <c r="AX278" s="940"/>
      <c r="AY278" s="940"/>
      <c r="AZ278" s="940"/>
      <c r="BA278" s="1124"/>
      <c r="BB278" s="643" t="s">
        <v>80</v>
      </c>
      <c r="BC278" s="91" t="s">
        <v>36</v>
      </c>
      <c r="BD278" s="87" t="s">
        <v>36</v>
      </c>
      <c r="BE278" s="87" t="s">
        <v>36</v>
      </c>
      <c r="BF278" s="87" t="s">
        <v>36</v>
      </c>
      <c r="BG278" s="82" t="s">
        <v>36</v>
      </c>
      <c r="BH278" s="91" t="s">
        <v>36</v>
      </c>
      <c r="BI278" s="87" t="s">
        <v>36</v>
      </c>
      <c r="BJ278" s="87" t="s">
        <v>36</v>
      </c>
      <c r="BK278" s="87" t="s">
        <v>36</v>
      </c>
      <c r="BL278" s="82" t="s">
        <v>36</v>
      </c>
      <c r="BM278" s="91" t="s">
        <v>36</v>
      </c>
      <c r="BN278" s="87" t="s">
        <v>36</v>
      </c>
      <c r="BO278" s="87" t="s">
        <v>36</v>
      </c>
      <c r="BP278" s="87" t="s">
        <v>36</v>
      </c>
      <c r="BQ278" s="82" t="s">
        <v>36</v>
      </c>
      <c r="BR278" s="91" t="s">
        <v>36</v>
      </c>
      <c r="BS278" s="87" t="s">
        <v>36</v>
      </c>
      <c r="BT278" s="87" t="s">
        <v>36</v>
      </c>
      <c r="BU278" s="87" t="s">
        <v>36</v>
      </c>
      <c r="BV278" s="77" t="s">
        <v>36</v>
      </c>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row>
    <row r="279" s="362" customFormat="true" ht="15" customHeight="true" x14ac:dyDescent="0.2">
      <c r="W279" s="940"/>
      <c r="X279" s="940"/>
      <c r="Y279" s="940"/>
      <c r="Z279" s="940"/>
      <c r="AA279" s="940"/>
      <c r="AB279" s="940"/>
      <c r="AC279" s="940"/>
      <c r="AD279" s="940"/>
      <c r="AE279" s="940"/>
      <c r="AF279" s="940"/>
      <c r="AG279" s="940"/>
      <c r="AH279" s="940"/>
      <c r="AI279" s="940"/>
      <c r="AJ279" s="940"/>
      <c r="AK279" s="940"/>
      <c r="AL279" s="940"/>
      <c r="AM279" s="940"/>
      <c r="AN279" s="940"/>
      <c r="AO279" s="940"/>
      <c r="AP279" s="940"/>
      <c r="AQ279" s="940"/>
      <c r="AR279" s="940"/>
      <c r="AS279" s="940"/>
      <c r="AT279" s="940"/>
      <c r="AU279" s="940"/>
      <c r="AV279" s="940"/>
      <c r="AW279" s="940"/>
      <c r="AX279" s="940"/>
      <c r="AY279" s="940"/>
      <c r="AZ279" s="940"/>
      <c r="BA279" s="1124"/>
      <c r="BB279" s="643" t="s">
        <v>81</v>
      </c>
      <c r="BC279" s="91" t="s">
        <v>36</v>
      </c>
      <c r="BD279" s="84" t="s">
        <v>36</v>
      </c>
      <c r="BE279" s="84" t="s">
        <v>36</v>
      </c>
      <c r="BF279" s="84" t="s">
        <v>36</v>
      </c>
      <c r="BG279" s="79" t="s">
        <v>36</v>
      </c>
      <c r="BH279" s="91" t="s">
        <v>36</v>
      </c>
      <c r="BI279" s="84" t="s">
        <v>36</v>
      </c>
      <c r="BJ279" s="84" t="s">
        <v>36</v>
      </c>
      <c r="BK279" s="84" t="s">
        <v>36</v>
      </c>
      <c r="BL279" s="79" t="s">
        <v>36</v>
      </c>
      <c r="BM279" s="91" t="s">
        <v>36</v>
      </c>
      <c r="BN279" s="84" t="s">
        <v>36</v>
      </c>
      <c r="BO279" s="84" t="s">
        <v>36</v>
      </c>
      <c r="BP279" s="84" t="s">
        <v>36</v>
      </c>
      <c r="BQ279" s="79" t="s">
        <v>36</v>
      </c>
      <c r="BR279" s="91" t="s">
        <v>36</v>
      </c>
      <c r="BS279" s="84" t="s">
        <v>36</v>
      </c>
      <c r="BT279" s="84" t="s">
        <v>36</v>
      </c>
      <c r="BU279" s="84" t="s">
        <v>36</v>
      </c>
      <c r="BV279" s="75" t="s">
        <v>36</v>
      </c>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row>
    <row r="280" s="603" customFormat="true" ht="15" customHeight="true" x14ac:dyDescent="0.2">
      <c r="B280" s="602"/>
      <c r="W280" s="395"/>
      <c r="X280" s="395"/>
      <c r="Y280" s="395"/>
      <c r="Z280" s="395"/>
      <c r="AA280" s="395"/>
      <c r="AB280" s="395"/>
      <c r="AC280" s="395"/>
      <c r="AD280" s="395"/>
      <c r="AE280" s="395"/>
      <c r="AF280" s="395"/>
      <c r="AG280" s="395"/>
      <c r="AH280" s="395"/>
      <c r="AI280" s="395"/>
      <c r="AJ280" s="395"/>
      <c r="AK280" s="395"/>
      <c r="AL280" s="395"/>
      <c r="AM280" s="395"/>
      <c r="AN280" s="395"/>
      <c r="AO280" s="395"/>
      <c r="AP280" s="395"/>
      <c r="AQ280" s="395"/>
      <c r="AR280" s="395"/>
      <c r="AS280" s="395"/>
      <c r="AT280" s="395"/>
      <c r="AU280" s="395"/>
      <c r="AV280" s="395"/>
      <c r="AW280" s="395"/>
      <c r="AX280" s="395"/>
      <c r="AY280" s="395"/>
      <c r="AZ280" s="395"/>
      <c r="BA280" s="1124"/>
      <c r="BB280" s="643" t="s">
        <v>82</v>
      </c>
      <c r="BC280" s="91" t="s">
        <v>36</v>
      </c>
      <c r="BD280" s="84" t="s">
        <v>36</v>
      </c>
      <c r="BE280" s="84" t="s">
        <v>36</v>
      </c>
      <c r="BF280" s="84" t="s">
        <v>36</v>
      </c>
      <c r="BG280" s="79" t="s">
        <v>36</v>
      </c>
      <c r="BH280" s="91" t="s">
        <v>36</v>
      </c>
      <c r="BI280" s="84" t="s">
        <v>36</v>
      </c>
      <c r="BJ280" s="84" t="s">
        <v>36</v>
      </c>
      <c r="BK280" s="84" t="s">
        <v>36</v>
      </c>
      <c r="BL280" s="79" t="s">
        <v>36</v>
      </c>
      <c r="BM280" s="91" t="s">
        <v>36</v>
      </c>
      <c r="BN280" s="84" t="s">
        <v>36</v>
      </c>
      <c r="BO280" s="84" t="s">
        <v>36</v>
      </c>
      <c r="BP280" s="84" t="s">
        <v>36</v>
      </c>
      <c r="BQ280" s="79" t="s">
        <v>36</v>
      </c>
      <c r="BR280" s="91" t="s">
        <v>36</v>
      </c>
      <c r="BS280" s="84" t="s">
        <v>36</v>
      </c>
      <c r="BT280" s="84" t="s">
        <v>36</v>
      </c>
      <c r="BU280" s="84" t="s">
        <v>36</v>
      </c>
      <c r="BV280" s="75" t="s">
        <v>36</v>
      </c>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row>
    <row r="281" s="603" customFormat="true" ht="15" customHeight="true" x14ac:dyDescent="0.2">
      <c r="B281" s="602"/>
      <c r="W281" s="395"/>
      <c r="X281" s="395"/>
      <c r="Y281" s="395"/>
      <c r="Z281" s="395"/>
      <c r="AA281" s="395"/>
      <c r="AB281" s="395"/>
      <c r="AC281" s="395"/>
      <c r="AD281" s="395"/>
      <c r="AE281" s="395"/>
      <c r="AF281" s="395"/>
      <c r="AG281" s="395"/>
      <c r="AH281" s="395"/>
      <c r="AI281" s="395"/>
      <c r="AJ281" s="395"/>
      <c r="AK281" s="395"/>
      <c r="AL281" s="395"/>
      <c r="AM281" s="395"/>
      <c r="AN281" s="395"/>
      <c r="AO281" s="395"/>
      <c r="AP281" s="395"/>
      <c r="AQ281" s="395"/>
      <c r="AR281" s="395"/>
      <c r="AS281" s="395"/>
      <c r="AT281" s="395"/>
      <c r="AU281" s="395"/>
      <c r="AV281" s="395"/>
      <c r="AW281" s="395"/>
      <c r="AX281" s="395"/>
      <c r="AY281" s="395"/>
      <c r="AZ281" s="395"/>
      <c r="BA281" s="1124"/>
      <c r="BB281" s="643" t="s">
        <v>83</v>
      </c>
      <c r="BC281" s="91" t="s">
        <v>36</v>
      </c>
      <c r="BD281" s="84" t="s">
        <v>36</v>
      </c>
      <c r="BE281" s="84" t="s">
        <v>36</v>
      </c>
      <c r="BF281" s="84" t="s">
        <v>36</v>
      </c>
      <c r="BG281" s="79" t="s">
        <v>36</v>
      </c>
      <c r="BH281" s="91" t="s">
        <v>36</v>
      </c>
      <c r="BI281" s="84" t="s">
        <v>36</v>
      </c>
      <c r="BJ281" s="84" t="s">
        <v>36</v>
      </c>
      <c r="BK281" s="84" t="s">
        <v>36</v>
      </c>
      <c r="BL281" s="79" t="s">
        <v>36</v>
      </c>
      <c r="BM281" s="91" t="s">
        <v>36</v>
      </c>
      <c r="BN281" s="84" t="s">
        <v>36</v>
      </c>
      <c r="BO281" s="84" t="s">
        <v>36</v>
      </c>
      <c r="BP281" s="84" t="s">
        <v>36</v>
      </c>
      <c r="BQ281" s="79" t="s">
        <v>36</v>
      </c>
      <c r="BR281" s="91" t="s">
        <v>36</v>
      </c>
      <c r="BS281" s="84" t="s">
        <v>36</v>
      </c>
      <c r="BT281" s="84" t="s">
        <v>36</v>
      </c>
      <c r="BU281" s="84" t="s">
        <v>36</v>
      </c>
      <c r="BV281" s="75" t="s">
        <v>36</v>
      </c>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row>
    <row r="282" s="603" customFormat="true" ht="15" customHeight="true" x14ac:dyDescent="0.2">
      <c r="B282" s="602"/>
      <c r="W282" s="395"/>
      <c r="X282" s="395"/>
      <c r="Y282" s="395"/>
      <c r="Z282" s="395"/>
      <c r="AA282" s="395"/>
      <c r="AB282" s="395"/>
      <c r="AC282" s="395"/>
      <c r="AD282" s="395"/>
      <c r="AE282" s="395"/>
      <c r="AF282" s="395"/>
      <c r="AG282" s="395"/>
      <c r="AH282" s="395"/>
      <c r="AI282" s="395"/>
      <c r="AJ282" s="395"/>
      <c r="AK282" s="395"/>
      <c r="AL282" s="395"/>
      <c r="AM282" s="395"/>
      <c r="AN282" s="395"/>
      <c r="AO282" s="395"/>
      <c r="AP282" s="395"/>
      <c r="AQ282" s="395"/>
      <c r="AR282" s="395"/>
      <c r="AS282" s="395"/>
      <c r="AT282" s="395"/>
      <c r="AU282" s="395"/>
      <c r="AV282" s="395"/>
      <c r="AW282" s="395"/>
      <c r="AX282" s="395"/>
      <c r="AY282" s="395"/>
      <c r="AZ282" s="395"/>
      <c r="BA282" s="1124"/>
      <c r="BB282" s="643" t="s">
        <v>84</v>
      </c>
      <c r="BC282" s="91" t="s">
        <v>36</v>
      </c>
      <c r="BD282" s="84" t="s">
        <v>36</v>
      </c>
      <c r="BE282" s="84" t="s">
        <v>36</v>
      </c>
      <c r="BF282" s="84" t="s">
        <v>36</v>
      </c>
      <c r="BG282" s="79" t="s">
        <v>36</v>
      </c>
      <c r="BH282" s="91" t="s">
        <v>36</v>
      </c>
      <c r="BI282" s="84" t="s">
        <v>36</v>
      </c>
      <c r="BJ282" s="84" t="s">
        <v>36</v>
      </c>
      <c r="BK282" s="84" t="s">
        <v>36</v>
      </c>
      <c r="BL282" s="79" t="s">
        <v>36</v>
      </c>
      <c r="BM282" s="91" t="s">
        <v>36</v>
      </c>
      <c r="BN282" s="84" t="s">
        <v>36</v>
      </c>
      <c r="BO282" s="84" t="s">
        <v>36</v>
      </c>
      <c r="BP282" s="84" t="s">
        <v>36</v>
      </c>
      <c r="BQ282" s="79" t="s">
        <v>36</v>
      </c>
      <c r="BR282" s="91" t="s">
        <v>36</v>
      </c>
      <c r="BS282" s="84" t="s">
        <v>36</v>
      </c>
      <c r="BT282" s="84" t="s">
        <v>36</v>
      </c>
      <c r="BU282" s="84" t="s">
        <v>36</v>
      </c>
      <c r="BV282" s="75" t="s">
        <v>36</v>
      </c>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row>
    <row r="283" s="603" customFormat="true" ht="15" customHeight="true" x14ac:dyDescent="0.2">
      <c r="B283" s="602"/>
      <c r="W283" s="395"/>
      <c r="X283" s="395"/>
      <c r="Y283" s="395"/>
      <c r="Z283" s="395"/>
      <c r="AA283" s="395"/>
      <c r="AB283" s="395"/>
      <c r="AC283" s="395"/>
      <c r="AD283" s="395"/>
      <c r="AE283" s="395"/>
      <c r="AF283" s="395"/>
      <c r="AG283" s="395"/>
      <c r="AH283" s="395"/>
      <c r="AI283" s="395"/>
      <c r="AJ283" s="395"/>
      <c r="AK283" s="395"/>
      <c r="AL283" s="395"/>
      <c r="AM283" s="395"/>
      <c r="AN283" s="395"/>
      <c r="AO283" s="395"/>
      <c r="AP283" s="395"/>
      <c r="AQ283" s="395"/>
      <c r="AR283" s="395"/>
      <c r="AS283" s="395"/>
      <c r="AT283" s="395"/>
      <c r="AU283" s="395"/>
      <c r="AV283" s="395"/>
      <c r="AW283" s="395"/>
      <c r="AX283" s="395"/>
      <c r="AY283" s="395"/>
      <c r="AZ283" s="395"/>
      <c r="BA283" s="1124"/>
      <c r="BB283" s="643" t="s">
        <v>85</v>
      </c>
      <c r="BC283" s="91" t="s">
        <v>36</v>
      </c>
      <c r="BD283" s="84" t="s">
        <v>36</v>
      </c>
      <c r="BE283" s="84" t="s">
        <v>36</v>
      </c>
      <c r="BF283" s="84" t="s">
        <v>36</v>
      </c>
      <c r="BG283" s="79" t="s">
        <v>36</v>
      </c>
      <c r="BH283" s="91" t="s">
        <v>36</v>
      </c>
      <c r="BI283" s="84" t="s">
        <v>36</v>
      </c>
      <c r="BJ283" s="84" t="s">
        <v>36</v>
      </c>
      <c r="BK283" s="84" t="s">
        <v>36</v>
      </c>
      <c r="BL283" s="79" t="s">
        <v>36</v>
      </c>
      <c r="BM283" s="91" t="s">
        <v>36</v>
      </c>
      <c r="BN283" s="84" t="s">
        <v>36</v>
      </c>
      <c r="BO283" s="84" t="s">
        <v>36</v>
      </c>
      <c r="BP283" s="84" t="s">
        <v>36</v>
      </c>
      <c r="BQ283" s="79" t="s">
        <v>36</v>
      </c>
      <c r="BR283" s="91" t="s">
        <v>36</v>
      </c>
      <c r="BS283" s="84" t="s">
        <v>36</v>
      </c>
      <c r="BT283" s="84" t="s">
        <v>36</v>
      </c>
      <c r="BU283" s="84" t="s">
        <v>36</v>
      </c>
      <c r="BV283" s="75" t="s">
        <v>36</v>
      </c>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row>
    <row r="284" s="603" customFormat="true" ht="15" customHeight="true" x14ac:dyDescent="0.2">
      <c r="B284" s="602"/>
      <c r="W284" s="395"/>
      <c r="X284" s="395"/>
      <c r="Y284" s="395"/>
      <c r="Z284" s="395"/>
      <c r="AA284" s="395"/>
      <c r="AB284" s="395"/>
      <c r="AC284" s="395"/>
      <c r="AD284" s="395"/>
      <c r="AE284" s="395"/>
      <c r="AF284" s="395"/>
      <c r="AG284" s="395"/>
      <c r="AH284" s="395"/>
      <c r="AI284" s="395"/>
      <c r="AJ284" s="395"/>
      <c r="AK284" s="395"/>
      <c r="AL284" s="395"/>
      <c r="AM284" s="395"/>
      <c r="AN284" s="395"/>
      <c r="AO284" s="395"/>
      <c r="AP284" s="395"/>
      <c r="AQ284" s="395"/>
      <c r="AR284" s="395"/>
      <c r="AS284" s="395"/>
      <c r="AT284" s="395"/>
      <c r="AU284" s="395"/>
      <c r="AV284" s="395"/>
      <c r="AW284" s="395"/>
      <c r="AX284" s="395"/>
      <c r="AY284" s="395"/>
      <c r="AZ284" s="395"/>
      <c r="BA284" s="1127"/>
      <c r="BB284" s="644" t="s">
        <v>115</v>
      </c>
      <c r="BC284" s="90" t="s">
        <v>36</v>
      </c>
      <c r="BD284" s="86" t="s">
        <v>36</v>
      </c>
      <c r="BE284" s="86" t="s">
        <v>36</v>
      </c>
      <c r="BF284" s="86" t="s">
        <v>36</v>
      </c>
      <c r="BG284" s="81" t="s">
        <v>36</v>
      </c>
      <c r="BH284" s="90" t="s">
        <v>36</v>
      </c>
      <c r="BI284" s="86" t="s">
        <v>36</v>
      </c>
      <c r="BJ284" s="86" t="s">
        <v>36</v>
      </c>
      <c r="BK284" s="86" t="s">
        <v>36</v>
      </c>
      <c r="BL284" s="81" t="s">
        <v>36</v>
      </c>
      <c r="BM284" s="90" t="s">
        <v>36</v>
      </c>
      <c r="BN284" s="86" t="s">
        <v>36</v>
      </c>
      <c r="BO284" s="86" t="s">
        <v>36</v>
      </c>
      <c r="BP284" s="86" t="s">
        <v>36</v>
      </c>
      <c r="BQ284" s="81" t="s">
        <v>36</v>
      </c>
      <c r="BR284" s="90" t="s">
        <v>36</v>
      </c>
      <c r="BS284" s="86" t="s">
        <v>36</v>
      </c>
      <c r="BT284" s="86" t="s">
        <v>36</v>
      </c>
      <c r="BU284" s="86" t="s">
        <v>36</v>
      </c>
      <c r="BV284" s="76" t="s">
        <v>36</v>
      </c>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row>
    <row r="285" s="603" customFormat="true" ht="15" customHeight="true" x14ac:dyDescent="0.2">
      <c r="B285" s="602"/>
      <c r="W285" s="395"/>
      <c r="X285" s="395"/>
      <c r="Y285" s="395"/>
      <c r="Z285" s="395"/>
      <c r="AA285" s="395"/>
      <c r="AB285" s="395"/>
      <c r="AC285" s="395"/>
      <c r="AD285" s="395"/>
      <c r="AE285" s="395"/>
      <c r="AF285" s="395"/>
      <c r="AG285" s="395"/>
      <c r="AH285" s="395"/>
      <c r="AI285" s="395"/>
      <c r="AJ285" s="395"/>
      <c r="AK285" s="395"/>
      <c r="AL285" s="395"/>
      <c r="AM285" s="395"/>
      <c r="AN285" s="395"/>
      <c r="AO285" s="395"/>
      <c r="AP285" s="395"/>
      <c r="AQ285" s="395"/>
      <c r="AR285" s="395"/>
      <c r="AS285" s="395"/>
      <c r="AT285" s="395"/>
      <c r="AU285" s="395"/>
      <c r="AV285" s="395"/>
      <c r="AW285" s="395"/>
      <c r="AX285" s="395"/>
      <c r="AY285" s="395"/>
      <c r="AZ285" s="395"/>
      <c r="BA285" s="359"/>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9"/>
      <c r="BW285" s="394"/>
      <c r="BX285" s="394"/>
      <c r="BY285" s="394"/>
      <c r="BZ285" s="394"/>
      <c r="CA285" s="394"/>
      <c r="CB285" s="394"/>
      <c r="CC285" s="394"/>
      <c r="CD285" s="394"/>
      <c r="CE285" s="394"/>
      <c r="CF285" s="394"/>
      <c r="CG285" s="394"/>
      <c r="CH285" s="394"/>
      <c r="CI285" s="394"/>
      <c r="CJ285" s="394"/>
      <c r="CK285" s="394"/>
      <c r="CL285" s="394"/>
      <c r="CM285" s="394"/>
      <c r="CN285" s="394"/>
      <c r="CO285" s="394"/>
      <c r="CP285" s="394"/>
      <c r="CQ285" s="394"/>
      <c r="CR285" s="394"/>
      <c r="CS285" s="394"/>
      <c r="CT285" s="394"/>
      <c r="CU285" s="394"/>
      <c r="CV285" s="394"/>
      <c r="CW285" s="394"/>
      <c r="CX285" s="394"/>
      <c r="CY285" s="394"/>
      <c r="CZ285" s="394"/>
    </row>
    <row r="286" s="603" customFormat="true" ht="15" customHeight="true" x14ac:dyDescent="0.2">
      <c r="B286" s="602"/>
      <c r="W286" s="395"/>
      <c r="X286" s="395"/>
      <c r="Y286" s="395"/>
      <c r="Z286" s="395"/>
      <c r="AA286" s="395"/>
      <c r="AB286" s="395"/>
      <c r="AC286" s="395"/>
      <c r="AD286" s="395"/>
      <c r="AE286" s="395"/>
      <c r="AF286" s="395"/>
      <c r="AG286" s="395"/>
      <c r="AH286" s="395"/>
      <c r="AI286" s="395"/>
      <c r="AJ286" s="395"/>
      <c r="AK286" s="395"/>
      <c r="AL286" s="395"/>
      <c r="AM286" s="395"/>
      <c r="AN286" s="395"/>
      <c r="AO286" s="395"/>
      <c r="AP286" s="395"/>
      <c r="AQ286" s="395"/>
      <c r="AR286" s="395"/>
      <c r="AS286" s="395"/>
      <c r="AT286" s="395"/>
      <c r="AU286" s="395"/>
      <c r="AV286" s="395"/>
      <c r="AW286" s="395"/>
      <c r="AX286" s="395"/>
      <c r="AY286" s="395"/>
      <c r="AZ286" s="395"/>
      <c r="BA286" s="359"/>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9"/>
      <c r="BW286" s="394"/>
      <c r="BX286" s="394"/>
      <c r="BY286" s="394"/>
      <c r="BZ286" s="394"/>
      <c r="CA286" s="394"/>
      <c r="CB286" s="394"/>
      <c r="CC286" s="394"/>
      <c r="CD286" s="394"/>
      <c r="CE286" s="394"/>
      <c r="CF286" s="394"/>
      <c r="CG286" s="394"/>
      <c r="CH286" s="394"/>
      <c r="CI286" s="394"/>
      <c r="CJ286" s="394"/>
      <c r="CK286" s="394"/>
      <c r="CL286" s="394"/>
      <c r="CM286" s="394"/>
      <c r="CN286" s="394"/>
      <c r="CO286" s="394"/>
      <c r="CP286" s="394"/>
      <c r="CQ286" s="394"/>
      <c r="CR286" s="394"/>
      <c r="CS286" s="394"/>
      <c r="CT286" s="394"/>
      <c r="CU286" s="394"/>
      <c r="CV286" s="394"/>
      <c r="CW286" s="394"/>
      <c r="CX286" s="394"/>
      <c r="CY286" s="394"/>
      <c r="CZ286" s="394"/>
    </row>
    <row r="287" s="603" customFormat="true" ht="15" customHeight="true" x14ac:dyDescent="0.2">
      <c r="B287" s="602"/>
      <c r="W287" s="395"/>
      <c r="X287" s="395"/>
      <c r="Y287" s="395"/>
      <c r="Z287" s="395"/>
      <c r="AA287" s="395"/>
      <c r="AB287" s="395"/>
      <c r="AC287" s="395"/>
      <c r="AD287" s="395"/>
      <c r="AE287" s="395"/>
      <c r="AF287" s="395"/>
      <c r="AG287" s="395"/>
      <c r="AH287" s="395"/>
      <c r="AI287" s="395"/>
      <c r="AJ287" s="395"/>
      <c r="AK287" s="395"/>
      <c r="AL287" s="395"/>
      <c r="AM287" s="395"/>
      <c r="AN287" s="395"/>
      <c r="AO287" s="395"/>
      <c r="AP287" s="395"/>
      <c r="AQ287" s="395"/>
      <c r="AR287" s="395"/>
      <c r="AS287" s="395"/>
      <c r="AT287" s="395"/>
      <c r="AU287" s="395"/>
      <c r="AV287" s="395"/>
      <c r="AW287" s="395"/>
      <c r="AX287" s="395"/>
      <c r="AY287" s="395"/>
      <c r="AZ287" s="395"/>
      <c r="BA287" s="359"/>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9"/>
      <c r="BW287" s="394"/>
      <c r="BX287" s="394"/>
      <c r="BY287" s="394"/>
      <c r="BZ287" s="394"/>
      <c r="CA287" s="394"/>
      <c r="CB287" s="394"/>
      <c r="CC287" s="394"/>
      <c r="CD287" s="394"/>
      <c r="CE287" s="394"/>
      <c r="CF287" s="394"/>
      <c r="CG287" s="394"/>
      <c r="CH287" s="394"/>
      <c r="CI287" s="394"/>
      <c r="CJ287" s="394"/>
      <c r="CK287" s="394"/>
      <c r="CL287" s="394"/>
      <c r="CM287" s="394"/>
      <c r="CN287" s="394"/>
      <c r="CO287" s="394"/>
      <c r="CP287" s="394"/>
      <c r="CQ287" s="394"/>
      <c r="CR287" s="394"/>
      <c r="CS287" s="394"/>
      <c r="CT287" s="394"/>
      <c r="CU287" s="394"/>
      <c r="CV287" s="394"/>
      <c r="CW287" s="394"/>
      <c r="CX287" s="394"/>
      <c r="CY287" s="394"/>
      <c r="CZ287" s="394"/>
    </row>
    <row r="288" s="603" customFormat="true" ht="15" customHeight="true" x14ac:dyDescent="0.2">
      <c r="B288" s="602"/>
      <c r="W288" s="395"/>
      <c r="X288" s="395"/>
      <c r="Y288" s="395"/>
      <c r="Z288" s="395"/>
      <c r="AA288" s="395"/>
      <c r="AB288" s="395"/>
      <c r="AC288" s="395"/>
      <c r="AD288" s="395"/>
      <c r="AE288" s="395"/>
      <c r="AF288" s="395"/>
      <c r="AG288" s="395"/>
      <c r="AH288" s="395"/>
      <c r="AI288" s="395"/>
      <c r="AJ288" s="395"/>
      <c r="AK288" s="395"/>
      <c r="AL288" s="395"/>
      <c r="AM288" s="395"/>
      <c r="AN288" s="395"/>
      <c r="AO288" s="395"/>
      <c r="AP288" s="395"/>
      <c r="AQ288" s="395"/>
      <c r="AR288" s="395"/>
      <c r="AS288" s="395"/>
      <c r="AT288" s="395"/>
      <c r="AU288" s="395"/>
      <c r="AV288" s="395"/>
      <c r="AW288" s="395"/>
      <c r="AX288" s="395"/>
      <c r="AY288" s="395"/>
      <c r="AZ288" s="395"/>
      <c r="BA288" s="359"/>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9"/>
      <c r="BW288" s="394"/>
      <c r="BX288" s="394"/>
      <c r="BY288" s="394"/>
      <c r="BZ288" s="394"/>
      <c r="CA288" s="394"/>
      <c r="CB288" s="394"/>
      <c r="CC288" s="394"/>
      <c r="CD288" s="394"/>
      <c r="CE288" s="394"/>
      <c r="CF288" s="394"/>
      <c r="CG288" s="394"/>
      <c r="CH288" s="394"/>
      <c r="CI288" s="394"/>
      <c r="CJ288" s="394"/>
      <c r="CK288" s="394"/>
      <c r="CL288" s="394"/>
      <c r="CM288" s="394"/>
      <c r="CN288" s="394"/>
      <c r="CO288" s="394"/>
      <c r="CP288" s="394"/>
      <c r="CQ288" s="394"/>
      <c r="CR288" s="394"/>
      <c r="CS288" s="394"/>
      <c r="CT288" s="394"/>
      <c r="CU288" s="394"/>
      <c r="CV288" s="394"/>
      <c r="CW288" s="394"/>
      <c r="CX288" s="394"/>
      <c r="CY288" s="394"/>
      <c r="CZ288" s="394"/>
    </row>
    <row r="289" s="603" customFormat="true" ht="15" customHeight="true" x14ac:dyDescent="0.2">
      <c r="A289" s="564"/>
      <c r="B289" s="563"/>
      <c r="C289" s="564"/>
      <c r="W289" s="395"/>
      <c r="X289" s="395"/>
      <c r="Y289" s="395"/>
      <c r="Z289" s="395"/>
      <c r="AA289" s="395"/>
      <c r="AB289" s="395"/>
      <c r="AC289" s="395"/>
      <c r="AD289" s="395"/>
      <c r="AE289" s="395"/>
      <c r="AF289" s="395"/>
      <c r="AG289" s="395"/>
      <c r="AH289" s="395"/>
      <c r="AI289" s="395"/>
      <c r="AJ289" s="395"/>
      <c r="AK289" s="395"/>
      <c r="AL289" s="395"/>
      <c r="AM289" s="395"/>
      <c r="AN289" s="395"/>
      <c r="AO289" s="395"/>
      <c r="AP289" s="395"/>
      <c r="AQ289" s="395"/>
      <c r="AR289" s="395"/>
      <c r="AS289" s="395"/>
      <c r="AT289" s="395"/>
      <c r="AU289" s="395"/>
      <c r="AV289" s="395"/>
      <c r="AW289" s="395"/>
      <c r="AX289" s="395"/>
      <c r="AY289" s="395"/>
      <c r="AZ289" s="395"/>
      <c r="BA289" s="359"/>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9"/>
      <c r="BW289" s="394"/>
      <c r="BX289" s="394"/>
      <c r="BY289" s="394"/>
      <c r="BZ289" s="394"/>
      <c r="CA289" s="394"/>
      <c r="CB289" s="394"/>
      <c r="CC289" s="394"/>
      <c r="CD289" s="394"/>
      <c r="CE289" s="394"/>
      <c r="CF289" s="394"/>
      <c r="CG289" s="394"/>
      <c r="CH289" s="394"/>
      <c r="CI289" s="394"/>
      <c r="CJ289" s="394"/>
      <c r="CK289" s="394"/>
      <c r="CL289" s="394"/>
      <c r="CM289" s="394"/>
      <c r="CN289" s="394"/>
      <c r="CO289" s="394"/>
      <c r="CP289" s="394"/>
      <c r="CQ289" s="394"/>
      <c r="CR289" s="394"/>
      <c r="CS289" s="394"/>
      <c r="CT289" s="394"/>
      <c r="CU289" s="394"/>
      <c r="CV289" s="394"/>
      <c r="CW289" s="394"/>
      <c r="CX289" s="394"/>
      <c r="CY289" s="394"/>
      <c r="CZ289" s="394"/>
    </row>
    <row r="290" s="603" customFormat="true" ht="15" customHeight="true" x14ac:dyDescent="0.2">
      <c r="A290" s="604"/>
      <c r="B290" s="217"/>
      <c r="C290" s="215"/>
      <c r="W290" s="395"/>
      <c r="X290" s="395"/>
      <c r="Y290" s="395"/>
      <c r="Z290" s="395"/>
      <c r="AA290" s="395"/>
      <c r="AB290" s="395"/>
      <c r="AC290" s="395"/>
      <c r="AD290" s="395"/>
      <c r="AE290" s="395"/>
      <c r="AF290" s="395"/>
      <c r="AG290" s="395"/>
      <c r="AH290" s="395"/>
      <c r="AI290" s="395"/>
      <c r="AJ290" s="395"/>
      <c r="AK290" s="395"/>
      <c r="AL290" s="395"/>
      <c r="AM290" s="395"/>
      <c r="AN290" s="395"/>
      <c r="AO290" s="395"/>
      <c r="AP290" s="395"/>
      <c r="AQ290" s="395"/>
      <c r="AR290" s="395"/>
      <c r="AS290" s="395"/>
      <c r="AT290" s="395"/>
      <c r="AU290" s="395"/>
      <c r="AV290" s="395"/>
      <c r="AW290" s="395"/>
      <c r="AX290" s="395"/>
      <c r="AY290" s="395"/>
      <c r="AZ290" s="395"/>
      <c r="BA290" s="359"/>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9"/>
      <c r="BW290" s="394"/>
      <c r="BX290" s="394"/>
      <c r="BY290" s="394"/>
      <c r="BZ290" s="394"/>
      <c r="CA290" s="394"/>
      <c r="CB290" s="394"/>
      <c r="CC290" s="394"/>
      <c r="CD290" s="394"/>
      <c r="CE290" s="394"/>
      <c r="CF290" s="394"/>
      <c r="CG290" s="394"/>
      <c r="CH290" s="394"/>
      <c r="CI290" s="394"/>
      <c r="CJ290" s="394"/>
      <c r="CK290" s="394"/>
      <c r="CL290" s="394"/>
      <c r="CM290" s="394"/>
      <c r="CN290" s="394"/>
      <c r="CO290" s="394"/>
      <c r="CP290" s="394"/>
      <c r="CQ290" s="394"/>
      <c r="CR290" s="394"/>
      <c r="CS290" s="394"/>
      <c r="CT290" s="394"/>
      <c r="CU290" s="394"/>
      <c r="CV290" s="394"/>
      <c r="CW290" s="394"/>
      <c r="CX290" s="394"/>
      <c r="CY290" s="394"/>
      <c r="CZ290" s="394"/>
    </row>
    <row r="291" s="603" customFormat="true" ht="15" customHeight="true" x14ac:dyDescent="0.2">
      <c r="A291" s="604"/>
      <c r="B291" s="217"/>
      <c r="C291" s="215"/>
      <c r="W291" s="395"/>
      <c r="X291" s="395"/>
      <c r="Y291" s="395"/>
      <c r="Z291" s="395"/>
      <c r="AA291" s="395"/>
      <c r="AB291" s="395"/>
      <c r="AC291" s="395"/>
      <c r="AD291" s="395"/>
      <c r="AE291" s="395"/>
      <c r="AF291" s="395"/>
      <c r="AG291" s="395"/>
      <c r="AH291" s="395"/>
      <c r="AI291" s="395"/>
      <c r="AJ291" s="395"/>
      <c r="AK291" s="395"/>
      <c r="AL291" s="395"/>
      <c r="AM291" s="395"/>
      <c r="AN291" s="395"/>
      <c r="AO291" s="395"/>
      <c r="AP291" s="395"/>
      <c r="AQ291" s="395"/>
      <c r="AR291" s="395"/>
      <c r="AS291" s="395"/>
      <c r="AT291" s="395"/>
      <c r="AU291" s="395"/>
      <c r="AV291" s="395"/>
      <c r="AW291" s="395"/>
      <c r="AX291" s="395"/>
      <c r="AY291" s="395"/>
      <c r="AZ291" s="395"/>
      <c r="BA291" s="359"/>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9"/>
      <c r="BW291" s="394"/>
      <c r="BX291" s="394"/>
      <c r="BY291" s="394"/>
      <c r="BZ291" s="394"/>
      <c r="CA291" s="394"/>
      <c r="CB291" s="394"/>
      <c r="CC291" s="394"/>
      <c r="CD291" s="394"/>
      <c r="CE291" s="394"/>
      <c r="CF291" s="394"/>
      <c r="CG291" s="394"/>
      <c r="CH291" s="394"/>
      <c r="CI291" s="394"/>
      <c r="CJ291" s="394"/>
      <c r="CK291" s="394"/>
      <c r="CL291" s="394"/>
      <c r="CM291" s="394"/>
      <c r="CN291" s="394"/>
      <c r="CO291" s="394"/>
      <c r="CP291" s="394"/>
      <c r="CQ291" s="394"/>
      <c r="CR291" s="394"/>
      <c r="CS291" s="394"/>
      <c r="CT291" s="394"/>
      <c r="CU291" s="394"/>
      <c r="CV291" s="394"/>
      <c r="CW291" s="394"/>
      <c r="CX291" s="394"/>
      <c r="CY291" s="394"/>
      <c r="CZ291" s="394"/>
    </row>
    <row r="292" s="603" customFormat="true" ht="15" customHeight="true" x14ac:dyDescent="0.2">
      <c r="A292" s="604"/>
      <c r="B292" s="217"/>
      <c r="C292" s="215"/>
      <c r="W292" s="395"/>
      <c r="X292" s="395"/>
      <c r="Y292" s="395"/>
      <c r="Z292" s="395"/>
      <c r="AA292" s="395"/>
      <c r="AB292" s="395"/>
      <c r="AC292" s="395"/>
      <c r="AD292" s="395"/>
      <c r="AE292" s="395"/>
      <c r="AF292" s="395"/>
      <c r="AG292" s="395"/>
      <c r="AH292" s="395"/>
      <c r="AI292" s="395"/>
      <c r="AJ292" s="395"/>
      <c r="AK292" s="395"/>
      <c r="AL292" s="395"/>
      <c r="AM292" s="395"/>
      <c r="AN292" s="395"/>
      <c r="AO292" s="395"/>
      <c r="AP292" s="395"/>
      <c r="AQ292" s="395"/>
      <c r="AR292" s="395"/>
      <c r="AS292" s="395"/>
      <c r="AT292" s="395"/>
      <c r="AU292" s="395"/>
      <c r="AV292" s="395"/>
      <c r="AW292" s="395"/>
      <c r="AX292" s="395"/>
      <c r="AY292" s="395"/>
      <c r="AZ292" s="395"/>
      <c r="BA292" s="359"/>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9"/>
      <c r="BW292" s="394"/>
      <c r="BX292" s="394"/>
      <c r="BY292" s="394"/>
      <c r="BZ292" s="394"/>
      <c r="CA292" s="394"/>
      <c r="CB292" s="394"/>
      <c r="CC292" s="394"/>
      <c r="CD292" s="394"/>
      <c r="CE292" s="394"/>
      <c r="CF292" s="394"/>
      <c r="CG292" s="394"/>
      <c r="CH292" s="394"/>
      <c r="CI292" s="394"/>
      <c r="CJ292" s="394"/>
      <c r="CK292" s="394"/>
      <c r="CL292" s="394"/>
      <c r="CM292" s="394"/>
      <c r="CN292" s="394"/>
      <c r="CO292" s="394"/>
      <c r="CP292" s="394"/>
      <c r="CQ292" s="394"/>
      <c r="CR292" s="394"/>
      <c r="CS292" s="394"/>
      <c r="CT292" s="394"/>
      <c r="CU292" s="394"/>
      <c r="CV292" s="394"/>
      <c r="CW292" s="394"/>
      <c r="CX292" s="394"/>
      <c r="CY292" s="394"/>
      <c r="CZ292" s="394"/>
    </row>
    <row r="293" s="603" customFormat="true" ht="15" customHeight="true" x14ac:dyDescent="0.2">
      <c r="A293" s="604"/>
      <c r="B293" s="217"/>
      <c r="C293" s="216"/>
      <c r="W293" s="395"/>
      <c r="X293" s="395"/>
      <c r="Y293" s="395"/>
      <c r="Z293" s="395"/>
      <c r="AA293" s="395"/>
      <c r="AB293" s="395"/>
      <c r="AC293" s="395"/>
      <c r="AD293" s="395"/>
      <c r="AE293" s="395"/>
      <c r="AF293" s="395"/>
      <c r="AG293" s="395"/>
      <c r="AH293" s="395"/>
      <c r="AI293" s="395"/>
      <c r="AJ293" s="395"/>
      <c r="AK293" s="395"/>
      <c r="AL293" s="395"/>
      <c r="AM293" s="395"/>
      <c r="AN293" s="395"/>
      <c r="AO293" s="395"/>
      <c r="AP293" s="395"/>
      <c r="AQ293" s="395"/>
      <c r="AR293" s="395"/>
      <c r="AS293" s="395"/>
      <c r="AT293" s="395"/>
      <c r="AU293" s="395"/>
      <c r="AV293" s="395"/>
      <c r="AW293" s="395"/>
      <c r="AX293" s="395"/>
      <c r="AY293" s="395"/>
      <c r="AZ293" s="395"/>
      <c r="BA293" s="359"/>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9"/>
      <c r="BW293" s="394"/>
      <c r="BX293" s="394"/>
      <c r="BY293" s="394"/>
      <c r="BZ293" s="394"/>
      <c r="CA293" s="394"/>
      <c r="CB293" s="394"/>
      <c r="CC293" s="394"/>
      <c r="CD293" s="394"/>
      <c r="CE293" s="394"/>
      <c r="CF293" s="394"/>
      <c r="CG293" s="394"/>
      <c r="CH293" s="394"/>
      <c r="CI293" s="394"/>
      <c r="CJ293" s="394"/>
      <c r="CK293" s="394"/>
      <c r="CL293" s="394"/>
      <c r="CM293" s="394"/>
      <c r="CN293" s="394"/>
      <c r="CO293" s="394"/>
      <c r="CP293" s="394"/>
      <c r="CQ293" s="394"/>
      <c r="CR293" s="394"/>
      <c r="CS293" s="394"/>
      <c r="CT293" s="394"/>
      <c r="CU293" s="394"/>
      <c r="CV293" s="394"/>
      <c r="CW293" s="394"/>
      <c r="CX293" s="394"/>
      <c r="CY293" s="394"/>
      <c r="CZ293" s="394"/>
    </row>
    <row r="294" s="603" customFormat="true" ht="15" customHeight="true" x14ac:dyDescent="0.2">
      <c r="A294" s="604"/>
      <c r="B294" s="217"/>
      <c r="C294" s="216"/>
      <c r="W294" s="395"/>
      <c r="X294" s="395"/>
      <c r="Y294" s="395"/>
      <c r="Z294" s="395"/>
      <c r="AA294" s="395"/>
      <c r="AB294" s="395"/>
      <c r="AC294" s="395"/>
      <c r="AD294" s="395"/>
      <c r="AE294" s="395"/>
      <c r="AF294" s="395"/>
      <c r="AG294" s="395"/>
      <c r="AH294" s="395"/>
      <c r="AI294" s="395"/>
      <c r="AJ294" s="395"/>
      <c r="AK294" s="395"/>
      <c r="AL294" s="395"/>
      <c r="AM294" s="395"/>
      <c r="AN294" s="395"/>
      <c r="AO294" s="395"/>
      <c r="AP294" s="395"/>
      <c r="AQ294" s="395"/>
      <c r="AR294" s="395"/>
      <c r="AS294" s="395"/>
      <c r="AT294" s="395"/>
      <c r="AU294" s="395"/>
      <c r="AV294" s="395"/>
      <c r="AW294" s="395"/>
      <c r="AX294" s="395"/>
      <c r="AY294" s="395"/>
      <c r="AZ294" s="395"/>
      <c r="BA294" s="359"/>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9"/>
      <c r="BW294" s="394"/>
      <c r="BX294" s="394"/>
      <c r="BY294" s="394"/>
      <c r="BZ294" s="394"/>
      <c r="CA294" s="394"/>
      <c r="CB294" s="394"/>
      <c r="CC294" s="394"/>
      <c r="CD294" s="394"/>
      <c r="CE294" s="394"/>
      <c r="CF294" s="394"/>
      <c r="CG294" s="394"/>
      <c r="CH294" s="394"/>
      <c r="CI294" s="394"/>
      <c r="CJ294" s="394"/>
      <c r="CK294" s="394"/>
      <c r="CL294" s="394"/>
      <c r="CM294" s="394"/>
      <c r="CN294" s="394"/>
      <c r="CO294" s="394"/>
      <c r="CP294" s="394"/>
      <c r="CQ294" s="394"/>
      <c r="CR294" s="394"/>
      <c r="CS294" s="394"/>
      <c r="CT294" s="394"/>
      <c r="CU294" s="394"/>
      <c r="CV294" s="394"/>
      <c r="CW294" s="394"/>
      <c r="CX294" s="394"/>
      <c r="CY294" s="394"/>
      <c r="CZ294" s="394"/>
    </row>
    <row r="295" s="603" customFormat="true" ht="15" customHeight="true" x14ac:dyDescent="0.2">
      <c r="A295" s="604"/>
      <c r="B295" s="217"/>
      <c r="C295" s="216"/>
      <c r="W295" s="395"/>
      <c r="X295" s="395"/>
      <c r="Y295" s="395"/>
      <c r="Z295" s="395"/>
      <c r="AA295" s="395"/>
      <c r="AB295" s="395"/>
      <c r="AC295" s="395"/>
      <c r="AD295" s="395"/>
      <c r="AE295" s="395"/>
      <c r="AF295" s="395"/>
      <c r="AG295" s="395"/>
      <c r="AH295" s="395"/>
      <c r="AI295" s="395"/>
      <c r="AJ295" s="395"/>
      <c r="AK295" s="395"/>
      <c r="AL295" s="395"/>
      <c r="AM295" s="395"/>
      <c r="AN295" s="395"/>
      <c r="AO295" s="395"/>
      <c r="AP295" s="395"/>
      <c r="AQ295" s="395"/>
      <c r="AR295" s="395"/>
      <c r="AS295" s="395"/>
      <c r="AT295" s="395"/>
      <c r="AU295" s="395"/>
      <c r="AV295" s="395"/>
      <c r="AW295" s="395"/>
      <c r="AX295" s="395"/>
      <c r="AY295" s="395"/>
      <c r="AZ295" s="395"/>
      <c r="BA295" s="359"/>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9"/>
      <c r="BW295" s="394"/>
      <c r="BX295" s="394"/>
      <c r="BY295" s="394"/>
      <c r="BZ295" s="394"/>
      <c r="CA295" s="394"/>
      <c r="CB295" s="394"/>
      <c r="CC295" s="394"/>
      <c r="CD295" s="394"/>
      <c r="CE295" s="394"/>
      <c r="CF295" s="394"/>
      <c r="CG295" s="394"/>
      <c r="CH295" s="394"/>
      <c r="CI295" s="394"/>
      <c r="CJ295" s="394"/>
      <c r="CK295" s="394"/>
      <c r="CL295" s="394"/>
      <c r="CM295" s="394"/>
      <c r="CN295" s="394"/>
      <c r="CO295" s="394"/>
      <c r="CP295" s="394"/>
      <c r="CQ295" s="394"/>
      <c r="CR295" s="394"/>
      <c r="CS295" s="394"/>
      <c r="CT295" s="394"/>
      <c r="CU295" s="394"/>
      <c r="CV295" s="394"/>
      <c r="CW295" s="394"/>
      <c r="CX295" s="394"/>
      <c r="CY295" s="394"/>
      <c r="CZ295" s="394"/>
    </row>
    <row r="296" s="603" customFormat="true" ht="15" customHeight="true" x14ac:dyDescent="0.2">
      <c r="A296" s="604"/>
      <c r="B296" s="217"/>
      <c r="C296" s="216"/>
      <c r="W296" s="395"/>
      <c r="X296" s="395"/>
      <c r="Y296" s="395"/>
      <c r="Z296" s="395"/>
      <c r="AA296" s="395"/>
      <c r="AB296" s="395"/>
      <c r="AC296" s="395"/>
      <c r="AD296" s="395"/>
      <c r="AE296" s="395"/>
      <c r="AF296" s="395"/>
      <c r="AG296" s="395"/>
      <c r="AH296" s="395"/>
      <c r="AI296" s="395"/>
      <c r="AJ296" s="395"/>
      <c r="AK296" s="395"/>
      <c r="AL296" s="395"/>
      <c r="AM296" s="395"/>
      <c r="AN296" s="395"/>
      <c r="AO296" s="395"/>
      <c r="AP296" s="395"/>
      <c r="AQ296" s="395"/>
      <c r="AR296" s="395"/>
      <c r="AS296" s="395"/>
      <c r="AT296" s="395"/>
      <c r="AU296" s="395"/>
      <c r="AV296" s="395"/>
      <c r="AW296" s="395"/>
      <c r="AX296" s="395"/>
      <c r="AY296" s="395"/>
      <c r="AZ296" s="395"/>
      <c r="BA296" s="359"/>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9"/>
      <c r="BW296" s="394"/>
      <c r="BX296" s="394"/>
      <c r="BY296" s="394"/>
      <c r="BZ296" s="394"/>
      <c r="CA296" s="394"/>
      <c r="CB296" s="394"/>
      <c r="CC296" s="394"/>
      <c r="CD296" s="394"/>
      <c r="CE296" s="394"/>
      <c r="CF296" s="394"/>
      <c r="CG296" s="394"/>
      <c r="CH296" s="394"/>
      <c r="CI296" s="394"/>
      <c r="CJ296" s="394"/>
      <c r="CK296" s="394"/>
      <c r="CL296" s="394"/>
      <c r="CM296" s="394"/>
      <c r="CN296" s="394"/>
      <c r="CO296" s="394"/>
      <c r="CP296" s="394"/>
      <c r="CQ296" s="394"/>
      <c r="CR296" s="394"/>
      <c r="CS296" s="394"/>
      <c r="CT296" s="394"/>
      <c r="CU296" s="394"/>
      <c r="CV296" s="394"/>
      <c r="CW296" s="394"/>
      <c r="CX296" s="394"/>
      <c r="CY296" s="394"/>
      <c r="CZ296" s="394"/>
    </row>
    <row r="297" s="603" customFormat="true" ht="15" customHeight="true" x14ac:dyDescent="0.2">
      <c r="A297" s="604"/>
      <c r="B297" s="217"/>
      <c r="C297" s="216"/>
      <c r="W297" s="395"/>
      <c r="X297" s="395"/>
      <c r="Y297" s="395"/>
      <c r="Z297" s="395"/>
      <c r="AA297" s="395"/>
      <c r="AB297" s="395"/>
      <c r="AC297" s="395"/>
      <c r="AD297" s="395"/>
      <c r="AE297" s="395"/>
      <c r="AF297" s="395"/>
      <c r="AG297" s="395"/>
      <c r="AH297" s="395"/>
      <c r="AI297" s="395"/>
      <c r="AJ297" s="395"/>
      <c r="AK297" s="395"/>
      <c r="AL297" s="395"/>
      <c r="AM297" s="395"/>
      <c r="AN297" s="395"/>
      <c r="AO297" s="395"/>
      <c r="AP297" s="395"/>
      <c r="AQ297" s="395"/>
      <c r="AR297" s="395"/>
      <c r="AS297" s="395"/>
      <c r="AT297" s="395"/>
      <c r="AU297" s="395"/>
      <c r="AV297" s="395"/>
      <c r="AW297" s="395"/>
      <c r="AX297" s="395"/>
      <c r="AY297" s="395"/>
      <c r="AZ297" s="395"/>
      <c r="BA297" s="359"/>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9"/>
      <c r="BW297" s="394"/>
      <c r="BX297" s="394"/>
      <c r="BY297" s="394"/>
      <c r="BZ297" s="394"/>
      <c r="CA297" s="394"/>
      <c r="CB297" s="394"/>
      <c r="CC297" s="394"/>
      <c r="CD297" s="394"/>
      <c r="CE297" s="394"/>
      <c r="CF297" s="394"/>
      <c r="CG297" s="394"/>
      <c r="CH297" s="394"/>
      <c r="CI297" s="394"/>
      <c r="CJ297" s="394"/>
      <c r="CK297" s="394"/>
      <c r="CL297" s="394"/>
      <c r="CM297" s="394"/>
      <c r="CN297" s="394"/>
      <c r="CO297" s="394"/>
      <c r="CP297" s="394"/>
      <c r="CQ297" s="394"/>
      <c r="CR297" s="394"/>
      <c r="CS297" s="394"/>
      <c r="CT297" s="394"/>
      <c r="CU297" s="394"/>
      <c r="CV297" s="394"/>
      <c r="CW297" s="394"/>
      <c r="CX297" s="394"/>
      <c r="CY297" s="394"/>
      <c r="CZ297" s="394"/>
    </row>
    <row r="298" s="603" customFormat="true" ht="15" customHeight="true" x14ac:dyDescent="0.2">
      <c r="B298" s="602"/>
      <c r="W298" s="395"/>
      <c r="X298" s="395"/>
      <c r="Y298" s="395"/>
      <c r="Z298" s="395"/>
      <c r="AA298" s="395"/>
      <c r="AB298" s="395"/>
      <c r="AC298" s="395"/>
      <c r="AD298" s="395"/>
      <c r="AE298" s="395"/>
      <c r="AF298" s="395"/>
      <c r="AG298" s="395"/>
      <c r="AH298" s="395"/>
      <c r="AI298" s="395"/>
      <c r="AJ298" s="395"/>
      <c r="AK298" s="395"/>
      <c r="AL298" s="395"/>
      <c r="AM298" s="395"/>
      <c r="AN298" s="395"/>
      <c r="AO298" s="395"/>
      <c r="AP298" s="395"/>
      <c r="AQ298" s="395"/>
      <c r="AR298" s="395"/>
      <c r="AS298" s="395"/>
      <c r="AT298" s="395"/>
      <c r="AU298" s="395"/>
      <c r="AV298" s="395"/>
      <c r="AW298" s="395"/>
      <c r="AX298" s="395"/>
      <c r="AY298" s="395"/>
      <c r="AZ298" s="395"/>
      <c r="BA298" s="359"/>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9"/>
      <c r="BW298" s="394"/>
      <c r="BX298" s="394"/>
      <c r="BY298" s="394"/>
      <c r="BZ298" s="394"/>
      <c r="CA298" s="394"/>
      <c r="CB298" s="394"/>
      <c r="CC298" s="394"/>
      <c r="CD298" s="394"/>
      <c r="CE298" s="394"/>
      <c r="CF298" s="394"/>
      <c r="CG298" s="394"/>
      <c r="CH298" s="394"/>
      <c r="CI298" s="394"/>
      <c r="CJ298" s="394"/>
      <c r="CK298" s="394"/>
      <c r="CL298" s="394"/>
      <c r="CM298" s="394"/>
      <c r="CN298" s="394"/>
      <c r="CO298" s="394"/>
      <c r="CP298" s="394"/>
      <c r="CQ298" s="394"/>
      <c r="CR298" s="394"/>
      <c r="CS298" s="394"/>
      <c r="CT298" s="394"/>
      <c r="CU298" s="394"/>
      <c r="CV298" s="394"/>
      <c r="CW298" s="394"/>
      <c r="CX298" s="394"/>
      <c r="CY298" s="394"/>
      <c r="CZ298" s="394"/>
    </row>
    <row r="299" s="603" customFormat="true" ht="15" customHeight="true" x14ac:dyDescent="0.2">
      <c r="A299" s="564"/>
      <c r="B299" s="563"/>
      <c r="C299" s="564"/>
      <c r="D299" s="564"/>
      <c r="W299" s="395"/>
      <c r="X299" s="395"/>
      <c r="Y299" s="395"/>
      <c r="Z299" s="395"/>
      <c r="AA299" s="395"/>
      <c r="AB299" s="395"/>
      <c r="AC299" s="395"/>
      <c r="AD299" s="395"/>
      <c r="AE299" s="395"/>
      <c r="AF299" s="395"/>
      <c r="AG299" s="395"/>
      <c r="AH299" s="395"/>
      <c r="AI299" s="395"/>
      <c r="AJ299" s="395"/>
      <c r="AK299" s="395"/>
      <c r="AL299" s="395"/>
      <c r="AM299" s="395"/>
      <c r="AN299" s="395"/>
      <c r="AO299" s="395"/>
      <c r="AP299" s="395"/>
      <c r="AQ299" s="395"/>
      <c r="AR299" s="395"/>
      <c r="AS299" s="395"/>
      <c r="AT299" s="395"/>
      <c r="AU299" s="395"/>
      <c r="AV299" s="395"/>
      <c r="AW299" s="395"/>
      <c r="AX299" s="395"/>
      <c r="AY299" s="395"/>
      <c r="AZ299" s="395"/>
      <c r="BA299" s="359"/>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9"/>
      <c r="BW299" s="394"/>
      <c r="BX299" s="394"/>
      <c r="BY299" s="394"/>
      <c r="BZ299" s="394"/>
      <c r="CA299" s="394"/>
      <c r="CB299" s="394"/>
      <c r="CC299" s="394"/>
      <c r="CD299" s="394"/>
      <c r="CE299" s="394"/>
      <c r="CF299" s="394"/>
      <c r="CG299" s="394"/>
      <c r="CH299" s="394"/>
      <c r="CI299" s="394"/>
      <c r="CJ299" s="394"/>
      <c r="CK299" s="394"/>
      <c r="CL299" s="394"/>
      <c r="CM299" s="394"/>
      <c r="CN299" s="394"/>
      <c r="CO299" s="394"/>
      <c r="CP299" s="394"/>
      <c r="CQ299" s="394"/>
      <c r="CR299" s="394"/>
      <c r="CS299" s="394"/>
      <c r="CT299" s="394"/>
      <c r="CU299" s="394"/>
      <c r="CV299" s="394"/>
      <c r="CW299" s="394"/>
      <c r="CX299" s="394"/>
      <c r="CY299" s="394"/>
      <c r="CZ299" s="394"/>
    </row>
    <row r="300" s="603" customFormat="true" ht="15" customHeight="true" x14ac:dyDescent="0.2">
      <c r="A300" s="604"/>
      <c r="B300" s="217"/>
      <c r="C300" s="215"/>
      <c r="D300" s="215"/>
      <c r="W300" s="395"/>
      <c r="X300" s="395"/>
      <c r="Y300" s="395"/>
      <c r="Z300" s="395"/>
      <c r="AA300" s="395"/>
      <c r="AB300" s="395"/>
      <c r="AC300" s="395"/>
      <c r="AD300" s="395"/>
      <c r="AE300" s="395"/>
      <c r="AF300" s="395"/>
      <c r="AG300" s="395"/>
      <c r="AH300" s="395"/>
      <c r="AI300" s="395"/>
      <c r="AJ300" s="395"/>
      <c r="AK300" s="395"/>
      <c r="AL300" s="395"/>
      <c r="AM300" s="395"/>
      <c r="AN300" s="395"/>
      <c r="AO300" s="395"/>
      <c r="AP300" s="395"/>
      <c r="AQ300" s="395"/>
      <c r="AR300" s="395"/>
      <c r="AS300" s="395"/>
      <c r="AT300" s="395"/>
      <c r="AU300" s="395"/>
      <c r="AV300" s="395"/>
      <c r="AW300" s="395"/>
      <c r="AX300" s="395"/>
      <c r="AY300" s="395"/>
      <c r="AZ300" s="395"/>
      <c r="BA300" s="359"/>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9"/>
      <c r="BW300" s="394"/>
      <c r="BX300" s="394"/>
      <c r="BY300" s="394"/>
      <c r="BZ300" s="394"/>
      <c r="CA300" s="394"/>
      <c r="CB300" s="394"/>
      <c r="CC300" s="394"/>
      <c r="CD300" s="394"/>
      <c r="CE300" s="394"/>
      <c r="CF300" s="394"/>
      <c r="CG300" s="394"/>
      <c r="CH300" s="394"/>
      <c r="CI300" s="394"/>
      <c r="CJ300" s="394"/>
      <c r="CK300" s="394"/>
      <c r="CL300" s="394"/>
      <c r="CM300" s="394"/>
      <c r="CN300" s="394"/>
      <c r="CO300" s="394"/>
      <c r="CP300" s="394"/>
      <c r="CQ300" s="394"/>
      <c r="CR300" s="394"/>
      <c r="CS300" s="394"/>
      <c r="CT300" s="394"/>
      <c r="CU300" s="394"/>
      <c r="CV300" s="394"/>
      <c r="CW300" s="394"/>
      <c r="CX300" s="394"/>
      <c r="CY300" s="394"/>
      <c r="CZ300" s="394"/>
    </row>
    <row r="301" s="603" customFormat="true" ht="15" customHeight="true" x14ac:dyDescent="0.2">
      <c r="A301" s="604"/>
      <c r="B301" s="217"/>
      <c r="C301" s="215"/>
      <c r="D301" s="215"/>
      <c r="W301" s="395"/>
      <c r="X301" s="395"/>
      <c r="Y301" s="395"/>
      <c r="Z301" s="395"/>
      <c r="AA301" s="395"/>
      <c r="AB301" s="395"/>
      <c r="AC301" s="395"/>
      <c r="AD301" s="395"/>
      <c r="AE301" s="395"/>
      <c r="AF301" s="395"/>
      <c r="AG301" s="395"/>
      <c r="AH301" s="395"/>
      <c r="AI301" s="395"/>
      <c r="AJ301" s="395"/>
      <c r="AK301" s="395"/>
      <c r="AL301" s="395"/>
      <c r="AM301" s="395"/>
      <c r="AN301" s="395"/>
      <c r="AO301" s="395"/>
      <c r="AP301" s="395"/>
      <c r="AQ301" s="395"/>
      <c r="AR301" s="395"/>
      <c r="AS301" s="395"/>
      <c r="AT301" s="395"/>
      <c r="AU301" s="395"/>
      <c r="AV301" s="395"/>
      <c r="AW301" s="395"/>
      <c r="AX301" s="395"/>
      <c r="AY301" s="395"/>
      <c r="AZ301" s="395"/>
      <c r="BA301" s="359"/>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9"/>
      <c r="BW301" s="394"/>
      <c r="BX301" s="394"/>
      <c r="BY301" s="394"/>
      <c r="BZ301" s="394"/>
      <c r="CA301" s="394"/>
      <c r="CB301" s="394"/>
      <c r="CC301" s="394"/>
      <c r="CD301" s="394"/>
      <c r="CE301" s="394"/>
      <c r="CF301" s="394"/>
      <c r="CG301" s="394"/>
      <c r="CH301" s="394"/>
      <c r="CI301" s="394"/>
      <c r="CJ301" s="394"/>
      <c r="CK301" s="394"/>
      <c r="CL301" s="394"/>
      <c r="CM301" s="394"/>
      <c r="CN301" s="394"/>
      <c r="CO301" s="394"/>
      <c r="CP301" s="394"/>
      <c r="CQ301" s="394"/>
      <c r="CR301" s="394"/>
      <c r="CS301" s="394"/>
      <c r="CT301" s="394"/>
      <c r="CU301" s="394"/>
      <c r="CV301" s="394"/>
      <c r="CW301" s="394"/>
      <c r="CX301" s="394"/>
      <c r="CY301" s="394"/>
      <c r="CZ301" s="394"/>
    </row>
    <row r="302" s="603" customFormat="true" ht="15" customHeight="true" x14ac:dyDescent="0.2">
      <c r="A302" s="604"/>
      <c r="B302" s="217"/>
      <c r="C302" s="215"/>
      <c r="D302" s="215"/>
      <c r="W302" s="395"/>
      <c r="X302" s="395"/>
      <c r="Y302" s="395"/>
      <c r="Z302" s="395"/>
      <c r="AA302" s="395"/>
      <c r="AB302" s="395"/>
      <c r="AC302" s="395"/>
      <c r="AD302" s="395"/>
      <c r="AE302" s="395"/>
      <c r="AF302" s="395"/>
      <c r="AG302" s="395"/>
      <c r="AH302" s="395"/>
      <c r="AI302" s="395"/>
      <c r="AJ302" s="395"/>
      <c r="AK302" s="395"/>
      <c r="AL302" s="395"/>
      <c r="AM302" s="395"/>
      <c r="AN302" s="395"/>
      <c r="AO302" s="395"/>
      <c r="AP302" s="395"/>
      <c r="AQ302" s="395"/>
      <c r="AR302" s="395"/>
      <c r="AS302" s="395"/>
      <c r="AT302" s="395"/>
      <c r="AU302" s="395"/>
      <c r="AV302" s="395"/>
      <c r="AW302" s="395"/>
      <c r="AX302" s="395"/>
      <c r="AY302" s="395"/>
      <c r="AZ302" s="395"/>
      <c r="BA302" s="359"/>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9"/>
      <c r="BW302" s="394"/>
      <c r="BX302" s="394"/>
      <c r="BY302" s="394"/>
      <c r="BZ302" s="394"/>
      <c r="CA302" s="394"/>
      <c r="CB302" s="394"/>
      <c r="CC302" s="394"/>
      <c r="CD302" s="394"/>
      <c r="CE302" s="394"/>
      <c r="CF302" s="394"/>
      <c r="CG302" s="394"/>
      <c r="CH302" s="394"/>
      <c r="CI302" s="394"/>
      <c r="CJ302" s="394"/>
      <c r="CK302" s="394"/>
      <c r="CL302" s="394"/>
      <c r="CM302" s="394"/>
      <c r="CN302" s="394"/>
      <c r="CO302" s="394"/>
      <c r="CP302" s="394"/>
      <c r="CQ302" s="394"/>
      <c r="CR302" s="394"/>
      <c r="CS302" s="394"/>
      <c r="CT302" s="394"/>
      <c r="CU302" s="394"/>
      <c r="CV302" s="394"/>
      <c r="CW302" s="394"/>
      <c r="CX302" s="394"/>
      <c r="CY302" s="394"/>
      <c r="CZ302" s="394"/>
    </row>
    <row r="303" s="603" customFormat="true" ht="15" customHeight="true" x14ac:dyDescent="0.2">
      <c r="A303" s="604"/>
      <c r="B303" s="217"/>
      <c r="C303" s="216"/>
      <c r="D303" s="216"/>
      <c r="W303" s="395"/>
      <c r="X303" s="395"/>
      <c r="Y303" s="395"/>
      <c r="Z303" s="395"/>
      <c r="AA303" s="395"/>
      <c r="AB303" s="395"/>
      <c r="AC303" s="395"/>
      <c r="AD303" s="395"/>
      <c r="AE303" s="395"/>
      <c r="AF303" s="395"/>
      <c r="AG303" s="395"/>
      <c r="AH303" s="395"/>
      <c r="AI303" s="395"/>
      <c r="AJ303" s="395"/>
      <c r="AK303" s="395"/>
      <c r="AL303" s="395"/>
      <c r="AM303" s="395"/>
      <c r="AN303" s="395"/>
      <c r="AO303" s="395"/>
      <c r="AP303" s="395"/>
      <c r="AQ303" s="395"/>
      <c r="AR303" s="395"/>
      <c r="AS303" s="395"/>
      <c r="AT303" s="395"/>
      <c r="AU303" s="395"/>
      <c r="AV303" s="395"/>
      <c r="AW303" s="395"/>
      <c r="AX303" s="395"/>
      <c r="AY303" s="395"/>
      <c r="AZ303" s="395"/>
      <c r="BA303" s="359"/>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9"/>
      <c r="BW303" s="394"/>
      <c r="BX303" s="394"/>
      <c r="BY303" s="394"/>
      <c r="BZ303" s="394"/>
      <c r="CA303" s="394"/>
      <c r="CB303" s="394"/>
      <c r="CC303" s="394"/>
      <c r="CD303" s="394"/>
      <c r="CE303" s="394"/>
      <c r="CF303" s="394"/>
      <c r="CG303" s="394"/>
      <c r="CH303" s="394"/>
      <c r="CI303" s="394"/>
      <c r="CJ303" s="394"/>
      <c r="CK303" s="394"/>
      <c r="CL303" s="394"/>
      <c r="CM303" s="394"/>
      <c r="CN303" s="394"/>
      <c r="CO303" s="394"/>
      <c r="CP303" s="394"/>
      <c r="CQ303" s="394"/>
      <c r="CR303" s="394"/>
      <c r="CS303" s="394"/>
      <c r="CT303" s="394"/>
      <c r="CU303" s="394"/>
      <c r="CV303" s="394"/>
      <c r="CW303" s="394"/>
      <c r="CX303" s="394"/>
      <c r="CY303" s="394"/>
      <c r="CZ303" s="394"/>
    </row>
    <row r="304" s="603" customFormat="true" ht="15" customHeight="true" x14ac:dyDescent="0.2">
      <c r="A304" s="604"/>
      <c r="B304" s="217"/>
      <c r="C304" s="216"/>
      <c r="D304" s="216"/>
      <c r="W304" s="395"/>
      <c r="X304" s="395"/>
      <c r="Y304" s="395"/>
      <c r="Z304" s="395"/>
      <c r="AA304" s="395"/>
      <c r="AB304" s="395"/>
      <c r="AC304" s="395"/>
      <c r="AD304" s="395"/>
      <c r="AE304" s="395"/>
      <c r="AF304" s="395"/>
      <c r="AG304" s="395"/>
      <c r="AH304" s="395"/>
      <c r="AI304" s="395"/>
      <c r="AJ304" s="395"/>
      <c r="AK304" s="395"/>
      <c r="AL304" s="395"/>
      <c r="AM304" s="395"/>
      <c r="AN304" s="395"/>
      <c r="AO304" s="395"/>
      <c r="AP304" s="395"/>
      <c r="AQ304" s="395"/>
      <c r="AR304" s="395"/>
      <c r="AS304" s="395"/>
      <c r="AT304" s="395"/>
      <c r="AU304" s="395"/>
      <c r="AV304" s="395"/>
      <c r="AW304" s="395"/>
      <c r="AX304" s="395"/>
      <c r="AY304" s="395"/>
      <c r="AZ304" s="395"/>
      <c r="BA304" s="359"/>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9"/>
      <c r="BW304" s="394"/>
      <c r="BX304" s="394"/>
      <c r="BY304" s="394"/>
      <c r="BZ304" s="394"/>
      <c r="CA304" s="394"/>
      <c r="CB304" s="394"/>
      <c r="CC304" s="394"/>
      <c r="CD304" s="394"/>
      <c r="CE304" s="394"/>
      <c r="CF304" s="394"/>
      <c r="CG304" s="394"/>
      <c r="CH304" s="394"/>
      <c r="CI304" s="394"/>
      <c r="CJ304" s="394"/>
      <c r="CK304" s="394"/>
      <c r="CL304" s="394"/>
      <c r="CM304" s="394"/>
      <c r="CN304" s="394"/>
      <c r="CO304" s="394"/>
      <c r="CP304" s="394"/>
      <c r="CQ304" s="394"/>
      <c r="CR304" s="394"/>
      <c r="CS304" s="394"/>
      <c r="CT304" s="394"/>
      <c r="CU304" s="394"/>
      <c r="CV304" s="394"/>
      <c r="CW304" s="394"/>
      <c r="CX304" s="394"/>
      <c r="CY304" s="394"/>
      <c r="CZ304" s="394"/>
    </row>
    <row r="305" s="603" customFormat="true" ht="15" customHeight="true" x14ac:dyDescent="0.2">
      <c r="A305" s="604"/>
      <c r="B305" s="217"/>
      <c r="C305" s="216"/>
      <c r="D305" s="216"/>
      <c r="W305" s="395"/>
      <c r="X305" s="395"/>
      <c r="Y305" s="395"/>
      <c r="Z305" s="395"/>
      <c r="AA305" s="395"/>
      <c r="AB305" s="395"/>
      <c r="AC305" s="395"/>
      <c r="AD305" s="395"/>
      <c r="AE305" s="395"/>
      <c r="AF305" s="395"/>
      <c r="AG305" s="395"/>
      <c r="AH305" s="395"/>
      <c r="AI305" s="395"/>
      <c r="AJ305" s="395"/>
      <c r="AK305" s="395"/>
      <c r="AL305" s="395"/>
      <c r="AM305" s="395"/>
      <c r="AN305" s="395"/>
      <c r="AO305" s="395"/>
      <c r="AP305" s="395"/>
      <c r="AQ305" s="395"/>
      <c r="AR305" s="395"/>
      <c r="AS305" s="395"/>
      <c r="AT305" s="395"/>
      <c r="AU305" s="395"/>
      <c r="AV305" s="395"/>
      <c r="AW305" s="395"/>
      <c r="AX305" s="395"/>
      <c r="AY305" s="395"/>
      <c r="AZ305" s="395"/>
      <c r="BA305" s="359"/>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9"/>
      <c r="BW305" s="394"/>
      <c r="BX305" s="394"/>
      <c r="BY305" s="394"/>
      <c r="BZ305" s="394"/>
      <c r="CA305" s="394"/>
      <c r="CB305" s="394"/>
      <c r="CC305" s="394"/>
      <c r="CD305" s="394"/>
      <c r="CE305" s="394"/>
      <c r="CF305" s="394"/>
      <c r="CG305" s="394"/>
      <c r="CH305" s="394"/>
      <c r="CI305" s="394"/>
      <c r="CJ305" s="394"/>
      <c r="CK305" s="394"/>
      <c r="CL305" s="394"/>
      <c r="CM305" s="394"/>
      <c r="CN305" s="394"/>
      <c r="CO305" s="394"/>
      <c r="CP305" s="394"/>
      <c r="CQ305" s="394"/>
      <c r="CR305" s="394"/>
      <c r="CS305" s="394"/>
      <c r="CT305" s="394"/>
      <c r="CU305" s="394"/>
      <c r="CV305" s="394"/>
      <c r="CW305" s="394"/>
      <c r="CX305" s="394"/>
      <c r="CY305" s="394"/>
      <c r="CZ305" s="394"/>
    </row>
    <row r="306" s="603" customFormat="true" ht="15" customHeight="true" x14ac:dyDescent="0.2">
      <c r="B306" s="602"/>
      <c r="W306" s="395"/>
      <c r="X306" s="395"/>
      <c r="Y306" s="395"/>
      <c r="Z306" s="395"/>
      <c r="AA306" s="395"/>
      <c r="AB306" s="395"/>
      <c r="AC306" s="395"/>
      <c r="AD306" s="395"/>
      <c r="AE306" s="395"/>
      <c r="AF306" s="395"/>
      <c r="AG306" s="395"/>
      <c r="AH306" s="395"/>
      <c r="AI306" s="395"/>
      <c r="AJ306" s="395"/>
      <c r="AK306" s="395"/>
      <c r="AL306" s="395"/>
      <c r="AM306" s="395"/>
      <c r="AN306" s="395"/>
      <c r="AO306" s="395"/>
      <c r="AP306" s="395"/>
      <c r="AQ306" s="395"/>
      <c r="AR306" s="395"/>
      <c r="AS306" s="395"/>
      <c r="AT306" s="395"/>
      <c r="AU306" s="395"/>
      <c r="AV306" s="395"/>
      <c r="AW306" s="395"/>
      <c r="AX306" s="395"/>
      <c r="AY306" s="395"/>
      <c r="AZ306" s="395"/>
      <c r="BA306" s="359"/>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9"/>
      <c r="BW306" s="394"/>
      <c r="BX306" s="394"/>
      <c r="BY306" s="394"/>
      <c r="BZ306" s="394"/>
      <c r="CA306" s="394"/>
      <c r="CB306" s="394"/>
      <c r="CC306" s="394"/>
      <c r="CD306" s="394"/>
      <c r="CE306" s="394"/>
      <c r="CF306" s="394"/>
      <c r="CG306" s="394"/>
      <c r="CH306" s="394"/>
      <c r="CI306" s="394"/>
      <c r="CJ306" s="394"/>
      <c r="CK306" s="394"/>
      <c r="CL306" s="394"/>
      <c r="CM306" s="394"/>
      <c r="CN306" s="394"/>
      <c r="CO306" s="394"/>
      <c r="CP306" s="394"/>
      <c r="CQ306" s="394"/>
      <c r="CR306" s="394"/>
      <c r="CS306" s="394"/>
      <c r="CT306" s="394"/>
      <c r="CU306" s="394"/>
      <c r="CV306" s="394"/>
      <c r="CW306" s="394"/>
      <c r="CX306" s="394"/>
      <c r="CY306" s="394"/>
      <c r="CZ306" s="394"/>
    </row>
    <row r="307" s="603" customFormat="true" ht="15" customHeight="true" x14ac:dyDescent="0.2">
      <c r="B307" s="602"/>
      <c r="W307" s="395"/>
      <c r="X307" s="395"/>
      <c r="Y307" s="395"/>
      <c r="Z307" s="395"/>
      <c r="AA307" s="395"/>
      <c r="AB307" s="395"/>
      <c r="AC307" s="395"/>
      <c r="AD307" s="395"/>
      <c r="AE307" s="395"/>
      <c r="AF307" s="395"/>
      <c r="AG307" s="395"/>
      <c r="AH307" s="395"/>
      <c r="AI307" s="395"/>
      <c r="AJ307" s="395"/>
      <c r="AK307" s="395"/>
      <c r="AL307" s="395"/>
      <c r="AM307" s="395"/>
      <c r="AN307" s="395"/>
      <c r="AO307" s="395"/>
      <c r="AP307" s="395"/>
      <c r="AQ307" s="395"/>
      <c r="AR307" s="395"/>
      <c r="AS307" s="395"/>
      <c r="AT307" s="395"/>
      <c r="AU307" s="395"/>
      <c r="AV307" s="395"/>
      <c r="AW307" s="395"/>
      <c r="AX307" s="395"/>
      <c r="AY307" s="395"/>
      <c r="AZ307" s="395"/>
      <c r="BA307" s="359"/>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9"/>
      <c r="BW307" s="394"/>
      <c r="BX307" s="394"/>
      <c r="BY307" s="394"/>
      <c r="BZ307" s="394"/>
      <c r="CA307" s="394"/>
      <c r="CB307" s="394"/>
      <c r="CC307" s="394"/>
      <c r="CD307" s="394"/>
      <c r="CE307" s="394"/>
      <c r="CF307" s="394"/>
      <c r="CG307" s="394"/>
      <c r="CH307" s="394"/>
      <c r="CI307" s="394"/>
      <c r="CJ307" s="394"/>
      <c r="CK307" s="394"/>
      <c r="CL307" s="394"/>
      <c r="CM307" s="394"/>
      <c r="CN307" s="394"/>
      <c r="CO307" s="394"/>
      <c r="CP307" s="394"/>
      <c r="CQ307" s="394"/>
      <c r="CR307" s="394"/>
      <c r="CS307" s="394"/>
      <c r="CT307" s="394"/>
      <c r="CU307" s="394"/>
      <c r="CV307" s="394"/>
      <c r="CW307" s="394"/>
      <c r="CX307" s="394"/>
      <c r="CY307" s="394"/>
      <c r="CZ307" s="394"/>
    </row>
    <row r="308" s="603" customFormat="true" ht="15" customHeight="true" x14ac:dyDescent="0.2">
      <c r="B308" s="602"/>
      <c r="W308" s="395"/>
      <c r="X308" s="395"/>
      <c r="Y308" s="395"/>
      <c r="Z308" s="395"/>
      <c r="AA308" s="395"/>
      <c r="AB308" s="395"/>
      <c r="AC308" s="395"/>
      <c r="AD308" s="395"/>
      <c r="AE308" s="395"/>
      <c r="AF308" s="395"/>
      <c r="AG308" s="395"/>
      <c r="AH308" s="395"/>
      <c r="AI308" s="395"/>
      <c r="AJ308" s="395"/>
      <c r="AK308" s="395"/>
      <c r="AL308" s="395"/>
      <c r="AM308" s="395"/>
      <c r="AN308" s="395"/>
      <c r="AO308" s="395"/>
      <c r="AP308" s="395"/>
      <c r="AQ308" s="395"/>
      <c r="AR308" s="395"/>
      <c r="AS308" s="395"/>
      <c r="AT308" s="395"/>
      <c r="AU308" s="395"/>
      <c r="AV308" s="395"/>
      <c r="AW308" s="395"/>
      <c r="AX308" s="395"/>
      <c r="AY308" s="395"/>
      <c r="AZ308" s="395"/>
      <c r="BA308" s="359"/>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9"/>
      <c r="BW308" s="394"/>
      <c r="BX308" s="394"/>
      <c r="BY308" s="394"/>
      <c r="BZ308" s="394"/>
      <c r="CA308" s="394"/>
      <c r="CB308" s="394"/>
      <c r="CC308" s="394"/>
      <c r="CD308" s="394"/>
      <c r="CE308" s="394"/>
      <c r="CF308" s="394"/>
      <c r="CG308" s="394"/>
      <c r="CH308" s="394"/>
      <c r="CI308" s="394"/>
      <c r="CJ308" s="394"/>
      <c r="CK308" s="394"/>
      <c r="CL308" s="394"/>
      <c r="CM308" s="394"/>
      <c r="CN308" s="394"/>
      <c r="CO308" s="394"/>
      <c r="CP308" s="394"/>
      <c r="CQ308" s="394"/>
      <c r="CR308" s="394"/>
      <c r="CS308" s="394"/>
      <c r="CT308" s="394"/>
      <c r="CU308" s="394"/>
      <c r="CV308" s="394"/>
      <c r="CW308" s="394"/>
      <c r="CX308" s="394"/>
      <c r="CY308" s="394"/>
      <c r="CZ308" s="394"/>
    </row>
    <row r="309" s="603" customFormat="true" ht="15" customHeight="true" x14ac:dyDescent="0.2">
      <c r="B309" s="602"/>
      <c r="W309" s="395"/>
      <c r="X309" s="395"/>
      <c r="Y309" s="395"/>
      <c r="Z309" s="395"/>
      <c r="AA309" s="395"/>
      <c r="AB309" s="395"/>
      <c r="AC309" s="395"/>
      <c r="AD309" s="395"/>
      <c r="AE309" s="395"/>
      <c r="AF309" s="395"/>
      <c r="AG309" s="395"/>
      <c r="AH309" s="395"/>
      <c r="AI309" s="395"/>
      <c r="AJ309" s="395"/>
      <c r="AK309" s="395"/>
      <c r="AL309" s="395"/>
      <c r="AM309" s="395"/>
      <c r="AN309" s="395"/>
      <c r="AO309" s="395"/>
      <c r="AP309" s="395"/>
      <c r="AQ309" s="395"/>
      <c r="AR309" s="395"/>
      <c r="AS309" s="395"/>
      <c r="AT309" s="395"/>
      <c r="AU309" s="395"/>
      <c r="AV309" s="395"/>
      <c r="AW309" s="395"/>
      <c r="AX309" s="395"/>
      <c r="AY309" s="395"/>
      <c r="AZ309" s="395"/>
      <c r="BA309" s="359"/>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9"/>
      <c r="BW309" s="394"/>
      <c r="BX309" s="394"/>
      <c r="BY309" s="394"/>
      <c r="BZ309" s="394"/>
      <c r="CA309" s="394"/>
      <c r="CB309" s="394"/>
      <c r="CC309" s="394"/>
      <c r="CD309" s="394"/>
      <c r="CE309" s="394"/>
      <c r="CF309" s="394"/>
      <c r="CG309" s="394"/>
      <c r="CH309" s="394"/>
      <c r="CI309" s="394"/>
      <c r="CJ309" s="394"/>
      <c r="CK309" s="394"/>
      <c r="CL309" s="394"/>
      <c r="CM309" s="394"/>
      <c r="CN309" s="394"/>
      <c r="CO309" s="394"/>
      <c r="CP309" s="394"/>
      <c r="CQ309" s="394"/>
      <c r="CR309" s="394"/>
      <c r="CS309" s="394"/>
      <c r="CT309" s="394"/>
      <c r="CU309" s="394"/>
      <c r="CV309" s="394"/>
      <c r="CW309" s="394"/>
      <c r="CX309" s="394"/>
      <c r="CY309" s="394"/>
      <c r="CZ309" s="394"/>
    </row>
    <row r="310" s="603" customFormat="true" ht="15" customHeight="true" x14ac:dyDescent="0.2">
      <c r="B310" s="602"/>
      <c r="W310" s="395"/>
      <c r="X310" s="395"/>
      <c r="Y310" s="395"/>
      <c r="Z310" s="395"/>
      <c r="AA310" s="395"/>
      <c r="AB310" s="395"/>
      <c r="AC310" s="395"/>
      <c r="AD310" s="395"/>
      <c r="AE310" s="395"/>
      <c r="AF310" s="395"/>
      <c r="AG310" s="395"/>
      <c r="AH310" s="395"/>
      <c r="AI310" s="395"/>
      <c r="AJ310" s="395"/>
      <c r="AK310" s="395"/>
      <c r="AL310" s="395"/>
      <c r="AM310" s="395"/>
      <c r="AN310" s="395"/>
      <c r="AO310" s="395"/>
      <c r="AP310" s="395"/>
      <c r="AQ310" s="395"/>
      <c r="AR310" s="395"/>
      <c r="AS310" s="395"/>
      <c r="AT310" s="395"/>
      <c r="AU310" s="395"/>
      <c r="AV310" s="395"/>
      <c r="AW310" s="395"/>
      <c r="AX310" s="395"/>
      <c r="AY310" s="395"/>
      <c r="AZ310" s="395"/>
      <c r="BA310" s="359"/>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9"/>
      <c r="BW310" s="394"/>
      <c r="BX310" s="394"/>
      <c r="BY310" s="394"/>
      <c r="BZ310" s="394"/>
      <c r="CA310" s="394"/>
      <c r="CB310" s="394"/>
      <c r="CC310" s="394"/>
      <c r="CD310" s="394"/>
      <c r="CE310" s="394"/>
      <c r="CF310" s="394"/>
      <c r="CG310" s="394"/>
      <c r="CH310" s="394"/>
      <c r="CI310" s="394"/>
      <c r="CJ310" s="394"/>
      <c r="CK310" s="394"/>
      <c r="CL310" s="394"/>
      <c r="CM310" s="394"/>
      <c r="CN310" s="394"/>
      <c r="CO310" s="394"/>
      <c r="CP310" s="394"/>
      <c r="CQ310" s="394"/>
      <c r="CR310" s="394"/>
      <c r="CS310" s="394"/>
      <c r="CT310" s="394"/>
      <c r="CU310" s="394"/>
      <c r="CV310" s="394"/>
      <c r="CW310" s="394"/>
      <c r="CX310" s="394"/>
      <c r="CY310" s="394"/>
      <c r="CZ310" s="394"/>
    </row>
    <row r="311" s="603" customFormat="true" ht="15" customHeight="true" x14ac:dyDescent="0.2">
      <c r="B311" s="602"/>
      <c r="W311" s="395"/>
      <c r="X311" s="395"/>
      <c r="Y311" s="395"/>
      <c r="Z311" s="395"/>
      <c r="AA311" s="395"/>
      <c r="AB311" s="395"/>
      <c r="AC311" s="395"/>
      <c r="AD311" s="395"/>
      <c r="AE311" s="395"/>
      <c r="AF311" s="395"/>
      <c r="AG311" s="395"/>
      <c r="AH311" s="395"/>
      <c r="AI311" s="395"/>
      <c r="AJ311" s="395"/>
      <c r="AK311" s="395"/>
      <c r="AL311" s="395"/>
      <c r="AM311" s="395"/>
      <c r="AN311" s="395"/>
      <c r="AO311" s="395"/>
      <c r="AP311" s="395"/>
      <c r="AQ311" s="395"/>
      <c r="AR311" s="395"/>
      <c r="AS311" s="395"/>
      <c r="AT311" s="395"/>
      <c r="AU311" s="395"/>
      <c r="AV311" s="395"/>
      <c r="AW311" s="395"/>
      <c r="AX311" s="395"/>
      <c r="AY311" s="395"/>
      <c r="AZ311" s="395"/>
      <c r="BA311" s="359"/>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9"/>
      <c r="BW311" s="394"/>
      <c r="BX311" s="394"/>
      <c r="BY311" s="394"/>
      <c r="BZ311" s="394"/>
      <c r="CA311" s="394"/>
      <c r="CB311" s="394"/>
      <c r="CC311" s="394"/>
      <c r="CD311" s="394"/>
      <c r="CE311" s="394"/>
      <c r="CF311" s="394"/>
      <c r="CG311" s="394"/>
      <c r="CH311" s="394"/>
      <c r="CI311" s="394"/>
      <c r="CJ311" s="394"/>
      <c r="CK311" s="394"/>
      <c r="CL311" s="394"/>
      <c r="CM311" s="394"/>
      <c r="CN311" s="394"/>
      <c r="CO311" s="394"/>
      <c r="CP311" s="394"/>
      <c r="CQ311" s="394"/>
      <c r="CR311" s="394"/>
      <c r="CS311" s="394"/>
      <c r="CT311" s="394"/>
      <c r="CU311" s="394"/>
      <c r="CV311" s="394"/>
      <c r="CW311" s="394"/>
      <c r="CX311" s="394"/>
      <c r="CY311" s="394"/>
      <c r="CZ311" s="394"/>
    </row>
    <row r="312" s="603" customFormat="true" ht="15" customHeight="true" x14ac:dyDescent="0.2">
      <c r="B312" s="602"/>
      <c r="W312" s="395"/>
      <c r="X312" s="395"/>
      <c r="Y312" s="395"/>
      <c r="Z312" s="395"/>
      <c r="AA312" s="395"/>
      <c r="AB312" s="395"/>
      <c r="AC312" s="395"/>
      <c r="AD312" s="395"/>
      <c r="AE312" s="395"/>
      <c r="AF312" s="395"/>
      <c r="AG312" s="395"/>
      <c r="AH312" s="395"/>
      <c r="AI312" s="395"/>
      <c r="AJ312" s="395"/>
      <c r="AK312" s="395"/>
      <c r="AL312" s="395"/>
      <c r="AM312" s="395"/>
      <c r="AN312" s="395"/>
      <c r="AO312" s="395"/>
      <c r="AP312" s="395"/>
      <c r="AQ312" s="395"/>
      <c r="AR312" s="395"/>
      <c r="AS312" s="395"/>
      <c r="AT312" s="395"/>
      <c r="AU312" s="395"/>
      <c r="AV312" s="395"/>
      <c r="AW312" s="395"/>
      <c r="AX312" s="395"/>
      <c r="AY312" s="395"/>
      <c r="AZ312" s="395"/>
      <c r="BA312" s="359"/>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9"/>
      <c r="BW312" s="394"/>
      <c r="BX312" s="394"/>
      <c r="BY312" s="394"/>
      <c r="BZ312" s="394"/>
      <c r="CA312" s="394"/>
      <c r="CB312" s="394"/>
      <c r="CC312" s="394"/>
      <c r="CD312" s="394"/>
      <c r="CE312" s="394"/>
      <c r="CF312" s="394"/>
      <c r="CG312" s="394"/>
      <c r="CH312" s="394"/>
      <c r="CI312" s="394"/>
      <c r="CJ312" s="394"/>
      <c r="CK312" s="394"/>
      <c r="CL312" s="394"/>
      <c r="CM312" s="394"/>
      <c r="CN312" s="394"/>
      <c r="CO312" s="394"/>
      <c r="CP312" s="394"/>
      <c r="CQ312" s="394"/>
      <c r="CR312" s="394"/>
      <c r="CS312" s="394"/>
      <c r="CT312" s="394"/>
      <c r="CU312" s="394"/>
      <c r="CV312" s="394"/>
      <c r="CW312" s="394"/>
      <c r="CX312" s="394"/>
      <c r="CY312" s="394"/>
      <c r="CZ312" s="394"/>
    </row>
    <row r="313" s="603" customFormat="true" ht="15" customHeight="true" x14ac:dyDescent="0.2">
      <c r="B313" s="602"/>
      <c r="W313" s="395"/>
      <c r="X313" s="395"/>
      <c r="Y313" s="395"/>
      <c r="Z313" s="395"/>
      <c r="AA313" s="395"/>
      <c r="AB313" s="395"/>
      <c r="AC313" s="395"/>
      <c r="AD313" s="395"/>
      <c r="AE313" s="395"/>
      <c r="AF313" s="395"/>
      <c r="AG313" s="395"/>
      <c r="AH313" s="395"/>
      <c r="AI313" s="395"/>
      <c r="AJ313" s="395"/>
      <c r="AK313" s="395"/>
      <c r="AL313" s="395"/>
      <c r="AM313" s="395"/>
      <c r="AN313" s="395"/>
      <c r="AO313" s="395"/>
      <c r="AP313" s="395"/>
      <c r="AQ313" s="395"/>
      <c r="AR313" s="395"/>
      <c r="AS313" s="395"/>
      <c r="AT313" s="395"/>
      <c r="AU313" s="395"/>
      <c r="AV313" s="395"/>
      <c r="AW313" s="395"/>
      <c r="AX313" s="395"/>
      <c r="AY313" s="395"/>
      <c r="AZ313" s="395"/>
      <c r="BA313" s="359"/>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9"/>
      <c r="BW313" s="394"/>
      <c r="BX313" s="394"/>
      <c r="BY313" s="394"/>
      <c r="BZ313" s="394"/>
      <c r="CA313" s="394"/>
      <c r="CB313" s="394"/>
      <c r="CC313" s="394"/>
      <c r="CD313" s="394"/>
      <c r="CE313" s="394"/>
      <c r="CF313" s="394"/>
      <c r="CG313" s="394"/>
      <c r="CH313" s="394"/>
      <c r="CI313" s="394"/>
      <c r="CJ313" s="394"/>
      <c r="CK313" s="394"/>
      <c r="CL313" s="394"/>
      <c r="CM313" s="394"/>
      <c r="CN313" s="394"/>
      <c r="CO313" s="394"/>
      <c r="CP313" s="394"/>
      <c r="CQ313" s="394"/>
      <c r="CR313" s="394"/>
      <c r="CS313" s="394"/>
      <c r="CT313" s="394"/>
      <c r="CU313" s="394"/>
      <c r="CV313" s="394"/>
      <c r="CW313" s="394"/>
      <c r="CX313" s="394"/>
      <c r="CY313" s="394"/>
      <c r="CZ313" s="394"/>
    </row>
    <row r="314" s="603" customFormat="true" ht="15" customHeight="true" x14ac:dyDescent="0.2">
      <c r="B314" s="602"/>
      <c r="W314" s="395"/>
      <c r="X314" s="395"/>
      <c r="Y314" s="395"/>
      <c r="Z314" s="395"/>
      <c r="AA314" s="395"/>
      <c r="AB314" s="395"/>
      <c r="AC314" s="395"/>
      <c r="AD314" s="395"/>
      <c r="AE314" s="395"/>
      <c r="AF314" s="395"/>
      <c r="AG314" s="395"/>
      <c r="AH314" s="395"/>
      <c r="AI314" s="395"/>
      <c r="AJ314" s="395"/>
      <c r="AK314" s="395"/>
      <c r="AL314" s="395"/>
      <c r="AM314" s="395"/>
      <c r="AN314" s="395"/>
      <c r="AO314" s="395"/>
      <c r="AP314" s="395"/>
      <c r="AQ314" s="395"/>
      <c r="AR314" s="395"/>
      <c r="AS314" s="395"/>
      <c r="AT314" s="395"/>
      <c r="AU314" s="395"/>
      <c r="AV314" s="395"/>
      <c r="AW314" s="395"/>
      <c r="AX314" s="395"/>
      <c r="AY314" s="395"/>
      <c r="AZ314" s="395"/>
      <c r="BA314" s="359"/>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9"/>
      <c r="BW314" s="394"/>
      <c r="BX314" s="394"/>
      <c r="BY314" s="394"/>
      <c r="BZ314" s="394"/>
      <c r="CA314" s="394"/>
      <c r="CB314" s="394"/>
      <c r="CC314" s="394"/>
      <c r="CD314" s="394"/>
      <c r="CE314" s="394"/>
      <c r="CF314" s="394"/>
      <c r="CG314" s="394"/>
      <c r="CH314" s="394"/>
      <c r="CI314" s="394"/>
      <c r="CJ314" s="394"/>
      <c r="CK314" s="394"/>
      <c r="CL314" s="394"/>
      <c r="CM314" s="394"/>
      <c r="CN314" s="394"/>
      <c r="CO314" s="394"/>
      <c r="CP314" s="394"/>
      <c r="CQ314" s="394"/>
      <c r="CR314" s="394"/>
      <c r="CS314" s="394"/>
      <c r="CT314" s="394"/>
      <c r="CU314" s="394"/>
      <c r="CV314" s="394"/>
      <c r="CW314" s="394"/>
      <c r="CX314" s="394"/>
      <c r="CY314" s="394"/>
      <c r="CZ314" s="394"/>
    </row>
    <row r="315" s="603" customFormat="true" ht="15" customHeight="true" x14ac:dyDescent="0.2">
      <c r="B315" s="602"/>
      <c r="W315" s="395"/>
      <c r="X315" s="395"/>
      <c r="Y315" s="395"/>
      <c r="Z315" s="395"/>
      <c r="AA315" s="395"/>
      <c r="AB315" s="395"/>
      <c r="AC315" s="395"/>
      <c r="AD315" s="395"/>
      <c r="AE315" s="395"/>
      <c r="AF315" s="395"/>
      <c r="AG315" s="395"/>
      <c r="AH315" s="395"/>
      <c r="AI315" s="395"/>
      <c r="AJ315" s="395"/>
      <c r="AK315" s="395"/>
      <c r="AL315" s="395"/>
      <c r="AM315" s="395"/>
      <c r="AN315" s="395"/>
      <c r="AO315" s="395"/>
      <c r="AP315" s="395"/>
      <c r="AQ315" s="395"/>
      <c r="AR315" s="395"/>
      <c r="AS315" s="395"/>
      <c r="AT315" s="395"/>
      <c r="AU315" s="395"/>
      <c r="AV315" s="395"/>
      <c r="AW315" s="395"/>
      <c r="AX315" s="395"/>
      <c r="AY315" s="395"/>
      <c r="AZ315" s="395"/>
      <c r="BA315" s="359"/>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9"/>
      <c r="BW315" s="394"/>
      <c r="BX315" s="394"/>
      <c r="BY315" s="394"/>
      <c r="BZ315" s="394"/>
      <c r="CA315" s="394"/>
      <c r="CB315" s="394"/>
      <c r="CC315" s="394"/>
      <c r="CD315" s="394"/>
      <c r="CE315" s="394"/>
      <c r="CF315" s="394"/>
      <c r="CG315" s="394"/>
      <c r="CH315" s="394"/>
      <c r="CI315" s="394"/>
      <c r="CJ315" s="394"/>
      <c r="CK315" s="394"/>
      <c r="CL315" s="394"/>
      <c r="CM315" s="394"/>
      <c r="CN315" s="394"/>
      <c r="CO315" s="394"/>
      <c r="CP315" s="394"/>
      <c r="CQ315" s="394"/>
      <c r="CR315" s="394"/>
      <c r="CS315" s="394"/>
      <c r="CT315" s="394"/>
      <c r="CU315" s="394"/>
      <c r="CV315" s="394"/>
      <c r="CW315" s="394"/>
      <c r="CX315" s="394"/>
      <c r="CY315" s="394"/>
      <c r="CZ315" s="394"/>
    </row>
    <row r="316" s="603" customFormat="true" ht="15" customHeight="true" x14ac:dyDescent="0.2">
      <c r="B316" s="602"/>
      <c r="W316" s="395"/>
      <c r="X316" s="395"/>
      <c r="Y316" s="395"/>
      <c r="Z316" s="395"/>
      <c r="AA316" s="395"/>
      <c r="AB316" s="395"/>
      <c r="AC316" s="395"/>
      <c r="AD316" s="395"/>
      <c r="AE316" s="395"/>
      <c r="AF316" s="395"/>
      <c r="AG316" s="395"/>
      <c r="AH316" s="395"/>
      <c r="AI316" s="395"/>
      <c r="AJ316" s="395"/>
      <c r="AK316" s="395"/>
      <c r="AL316" s="395"/>
      <c r="AM316" s="395"/>
      <c r="AN316" s="395"/>
      <c r="AO316" s="395"/>
      <c r="AP316" s="395"/>
      <c r="AQ316" s="395"/>
      <c r="AR316" s="395"/>
      <c r="AS316" s="395"/>
      <c r="AT316" s="395"/>
      <c r="AU316" s="395"/>
      <c r="AV316" s="395"/>
      <c r="AW316" s="395"/>
      <c r="AX316" s="395"/>
      <c r="AY316" s="395"/>
      <c r="AZ316" s="395"/>
      <c r="BA316" s="359"/>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9"/>
      <c r="BW316" s="394"/>
      <c r="BX316" s="394"/>
      <c r="BY316" s="394"/>
      <c r="BZ316" s="394"/>
      <c r="CA316" s="394"/>
      <c r="CB316" s="394"/>
      <c r="CC316" s="394"/>
      <c r="CD316" s="394"/>
      <c r="CE316" s="394"/>
      <c r="CF316" s="394"/>
      <c r="CG316" s="394"/>
      <c r="CH316" s="394"/>
      <c r="CI316" s="394"/>
      <c r="CJ316" s="394"/>
      <c r="CK316" s="394"/>
      <c r="CL316" s="394"/>
      <c r="CM316" s="394"/>
      <c r="CN316" s="394"/>
      <c r="CO316" s="394"/>
      <c r="CP316" s="394"/>
      <c r="CQ316" s="394"/>
      <c r="CR316" s="394"/>
      <c r="CS316" s="394"/>
      <c r="CT316" s="394"/>
      <c r="CU316" s="394"/>
      <c r="CV316" s="394"/>
      <c r="CW316" s="394"/>
      <c r="CX316" s="394"/>
      <c r="CY316" s="394"/>
      <c r="CZ316" s="394"/>
    </row>
    <row r="317" s="603" customFormat="true" ht="15" customHeight="true" x14ac:dyDescent="0.2">
      <c r="B317" s="602"/>
      <c r="W317" s="395"/>
      <c r="X317" s="395"/>
      <c r="Y317" s="395"/>
      <c r="Z317" s="395"/>
      <c r="AA317" s="395"/>
      <c r="AB317" s="395"/>
      <c r="AC317" s="395"/>
      <c r="AD317" s="395"/>
      <c r="AE317" s="395"/>
      <c r="AF317" s="395"/>
      <c r="AG317" s="395"/>
      <c r="AH317" s="395"/>
      <c r="AI317" s="395"/>
      <c r="AJ317" s="395"/>
      <c r="AK317" s="395"/>
      <c r="AL317" s="395"/>
      <c r="AM317" s="395"/>
      <c r="AN317" s="395"/>
      <c r="AO317" s="395"/>
      <c r="AP317" s="395"/>
      <c r="AQ317" s="395"/>
      <c r="AR317" s="395"/>
      <c r="AS317" s="395"/>
      <c r="AT317" s="395"/>
      <c r="AU317" s="395"/>
      <c r="AV317" s="395"/>
      <c r="AW317" s="395"/>
      <c r="AX317" s="395"/>
      <c r="AY317" s="395"/>
      <c r="AZ317" s="395"/>
      <c r="BA317" s="359"/>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9"/>
      <c r="BW317" s="394"/>
      <c r="BX317" s="394"/>
      <c r="BY317" s="394"/>
      <c r="BZ317" s="394"/>
      <c r="CA317" s="394"/>
      <c r="CB317" s="394"/>
      <c r="CC317" s="394"/>
      <c r="CD317" s="394"/>
      <c r="CE317" s="394"/>
      <c r="CF317" s="394"/>
      <c r="CG317" s="394"/>
      <c r="CH317" s="394"/>
      <c r="CI317" s="394"/>
      <c r="CJ317" s="394"/>
      <c r="CK317" s="394"/>
      <c r="CL317" s="394"/>
      <c r="CM317" s="394"/>
      <c r="CN317" s="394"/>
      <c r="CO317" s="394"/>
      <c r="CP317" s="394"/>
      <c r="CQ317" s="394"/>
      <c r="CR317" s="394"/>
      <c r="CS317" s="394"/>
      <c r="CT317" s="394"/>
      <c r="CU317" s="394"/>
      <c r="CV317" s="394"/>
      <c r="CW317" s="394"/>
      <c r="CX317" s="394"/>
      <c r="CY317" s="394"/>
      <c r="CZ317" s="394"/>
    </row>
    <row r="318" s="603" customFormat="true" ht="15" customHeight="true" x14ac:dyDescent="0.2">
      <c r="B318" s="602"/>
      <c r="W318" s="395"/>
      <c r="X318" s="395"/>
      <c r="Y318" s="395"/>
      <c r="Z318" s="395"/>
      <c r="AA318" s="395"/>
      <c r="AB318" s="395"/>
      <c r="AC318" s="395"/>
      <c r="AD318" s="395"/>
      <c r="AE318" s="395"/>
      <c r="AF318" s="395"/>
      <c r="AG318" s="395"/>
      <c r="AH318" s="395"/>
      <c r="AI318" s="395"/>
      <c r="AJ318" s="395"/>
      <c r="AK318" s="395"/>
      <c r="AL318" s="395"/>
      <c r="AM318" s="395"/>
      <c r="AN318" s="395"/>
      <c r="AO318" s="395"/>
      <c r="AP318" s="395"/>
      <c r="AQ318" s="395"/>
      <c r="AR318" s="395"/>
      <c r="AS318" s="395"/>
      <c r="AT318" s="395"/>
      <c r="AU318" s="395"/>
      <c r="AV318" s="395"/>
      <c r="AW318" s="395"/>
      <c r="AX318" s="395"/>
      <c r="AY318" s="395"/>
      <c r="AZ318" s="395"/>
      <c r="BA318" s="359"/>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9"/>
      <c r="BW318" s="394"/>
      <c r="BX318" s="394"/>
      <c r="BY318" s="394"/>
      <c r="BZ318" s="394"/>
      <c r="CA318" s="394"/>
      <c r="CB318" s="394"/>
      <c r="CC318" s="394"/>
      <c r="CD318" s="394"/>
      <c r="CE318" s="394"/>
      <c r="CF318" s="394"/>
      <c r="CG318" s="394"/>
      <c r="CH318" s="394"/>
      <c r="CI318" s="394"/>
      <c r="CJ318" s="394"/>
      <c r="CK318" s="394"/>
      <c r="CL318" s="394"/>
      <c r="CM318" s="394"/>
      <c r="CN318" s="394"/>
      <c r="CO318" s="394"/>
      <c r="CP318" s="394"/>
      <c r="CQ318" s="394"/>
      <c r="CR318" s="394"/>
      <c r="CS318" s="394"/>
      <c r="CT318" s="394"/>
      <c r="CU318" s="394"/>
      <c r="CV318" s="394"/>
      <c r="CW318" s="394"/>
      <c r="CX318" s="394"/>
      <c r="CY318" s="394"/>
      <c r="CZ318" s="394"/>
    </row>
    <row r="319" s="603" customFormat="true" ht="15" customHeight="true" x14ac:dyDescent="0.2">
      <c r="B319" s="602"/>
      <c r="W319" s="395"/>
      <c r="X319" s="395"/>
      <c r="Y319" s="395"/>
      <c r="Z319" s="395"/>
      <c r="AA319" s="395"/>
      <c r="AB319" s="395"/>
      <c r="AC319" s="395"/>
      <c r="AD319" s="395"/>
      <c r="AE319" s="395"/>
      <c r="AF319" s="395"/>
      <c r="AG319" s="395"/>
      <c r="AH319" s="395"/>
      <c r="AI319" s="395"/>
      <c r="AJ319" s="395"/>
      <c r="AK319" s="395"/>
      <c r="AL319" s="395"/>
      <c r="AM319" s="395"/>
      <c r="AN319" s="395"/>
      <c r="AO319" s="395"/>
      <c r="AP319" s="395"/>
      <c r="AQ319" s="395"/>
      <c r="AR319" s="395"/>
      <c r="AS319" s="395"/>
      <c r="AT319" s="395"/>
      <c r="AU319" s="395"/>
      <c r="AV319" s="395"/>
      <c r="AW319" s="395"/>
      <c r="AX319" s="395"/>
      <c r="AY319" s="395"/>
      <c r="AZ319" s="395"/>
      <c r="BA319" s="359"/>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9"/>
      <c r="BW319" s="394"/>
      <c r="BX319" s="394"/>
      <c r="BY319" s="394"/>
      <c r="BZ319" s="394"/>
      <c r="CA319" s="394"/>
      <c r="CB319" s="394"/>
      <c r="CC319" s="394"/>
      <c r="CD319" s="394"/>
      <c r="CE319" s="394"/>
      <c r="CF319" s="394"/>
      <c r="CG319" s="394"/>
      <c r="CH319" s="394"/>
      <c r="CI319" s="394"/>
      <c r="CJ319" s="394"/>
      <c r="CK319" s="394"/>
      <c r="CL319" s="394"/>
      <c r="CM319" s="394"/>
      <c r="CN319" s="394"/>
      <c r="CO319" s="394"/>
      <c r="CP319" s="394"/>
      <c r="CQ319" s="394"/>
      <c r="CR319" s="394"/>
      <c r="CS319" s="394"/>
      <c r="CT319" s="394"/>
      <c r="CU319" s="394"/>
      <c r="CV319" s="394"/>
      <c r="CW319" s="394"/>
      <c r="CX319" s="394"/>
      <c r="CY319" s="394"/>
      <c r="CZ319" s="394"/>
    </row>
    <row r="320" s="603" customFormat="true" ht="15" customHeight="true" x14ac:dyDescent="0.2">
      <c r="B320" s="602"/>
      <c r="W320" s="395"/>
      <c r="X320" s="395"/>
      <c r="Y320" s="395"/>
      <c r="Z320" s="395"/>
      <c r="AA320" s="395"/>
      <c r="AB320" s="395"/>
      <c r="AC320" s="395"/>
      <c r="AD320" s="395"/>
      <c r="AE320" s="395"/>
      <c r="AF320" s="395"/>
      <c r="AG320" s="395"/>
      <c r="AH320" s="395"/>
      <c r="AI320" s="395"/>
      <c r="AJ320" s="395"/>
      <c r="AK320" s="395"/>
      <c r="AL320" s="395"/>
      <c r="AM320" s="395"/>
      <c r="AN320" s="395"/>
      <c r="AO320" s="395"/>
      <c r="AP320" s="395"/>
      <c r="AQ320" s="395"/>
      <c r="AR320" s="395"/>
      <c r="AS320" s="395"/>
      <c r="AT320" s="395"/>
      <c r="AU320" s="395"/>
      <c r="AV320" s="395"/>
      <c r="AW320" s="395"/>
      <c r="AX320" s="395"/>
      <c r="AY320" s="395"/>
      <c r="AZ320" s="395"/>
      <c r="BA320" s="359"/>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9"/>
      <c r="BW320" s="394"/>
      <c r="BX320" s="394"/>
      <c r="BY320" s="394"/>
      <c r="BZ320" s="394"/>
      <c r="CA320" s="394"/>
      <c r="CB320" s="394"/>
      <c r="CC320" s="394"/>
      <c r="CD320" s="394"/>
      <c r="CE320" s="394"/>
      <c r="CF320" s="394"/>
      <c r="CG320" s="394"/>
      <c r="CH320" s="394"/>
      <c r="CI320" s="394"/>
      <c r="CJ320" s="394"/>
      <c r="CK320" s="394"/>
      <c r="CL320" s="394"/>
      <c r="CM320" s="394"/>
      <c r="CN320" s="394"/>
      <c r="CO320" s="394"/>
      <c r="CP320" s="394"/>
      <c r="CQ320" s="394"/>
      <c r="CR320" s="394"/>
      <c r="CS320" s="394"/>
      <c r="CT320" s="394"/>
      <c r="CU320" s="394"/>
      <c r="CV320" s="394"/>
      <c r="CW320" s="394"/>
      <c r="CX320" s="394"/>
      <c r="CY320" s="394"/>
      <c r="CZ320" s="394"/>
    </row>
    <row r="321" s="603" customFormat="true" ht="15" customHeight="true" x14ac:dyDescent="0.2">
      <c r="B321" s="602"/>
      <c r="W321" s="395"/>
      <c r="X321" s="395"/>
      <c r="Y321" s="395"/>
      <c r="Z321" s="395"/>
      <c r="AA321" s="395"/>
      <c r="AB321" s="395"/>
      <c r="AC321" s="395"/>
      <c r="AD321" s="395"/>
      <c r="AE321" s="395"/>
      <c r="AF321" s="395"/>
      <c r="AG321" s="395"/>
      <c r="AH321" s="395"/>
      <c r="AI321" s="395"/>
      <c r="AJ321" s="395"/>
      <c r="AK321" s="395"/>
      <c r="AL321" s="395"/>
      <c r="AM321" s="395"/>
      <c r="AN321" s="395"/>
      <c r="AO321" s="395"/>
      <c r="AP321" s="395"/>
      <c r="AQ321" s="395"/>
      <c r="AR321" s="395"/>
      <c r="AS321" s="395"/>
      <c r="AT321" s="395"/>
      <c r="AU321" s="395"/>
      <c r="AV321" s="395"/>
      <c r="AW321" s="395"/>
      <c r="AX321" s="395"/>
      <c r="AY321" s="395"/>
      <c r="AZ321" s="395"/>
      <c r="BA321" s="359"/>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9"/>
      <c r="BW321" s="394"/>
      <c r="BX321" s="394"/>
      <c r="BY321" s="394"/>
      <c r="BZ321" s="394"/>
      <c r="CA321" s="394"/>
      <c r="CB321" s="394"/>
      <c r="CC321" s="394"/>
      <c r="CD321" s="394"/>
      <c r="CE321" s="394"/>
      <c r="CF321" s="394"/>
      <c r="CG321" s="394"/>
      <c r="CH321" s="394"/>
      <c r="CI321" s="394"/>
      <c r="CJ321" s="394"/>
      <c r="CK321" s="394"/>
      <c r="CL321" s="394"/>
      <c r="CM321" s="394"/>
      <c r="CN321" s="394"/>
      <c r="CO321" s="394"/>
      <c r="CP321" s="394"/>
      <c r="CQ321" s="394"/>
      <c r="CR321" s="394"/>
      <c r="CS321" s="394"/>
      <c r="CT321" s="394"/>
      <c r="CU321" s="394"/>
      <c r="CV321" s="394"/>
      <c r="CW321" s="394"/>
      <c r="CX321" s="394"/>
      <c r="CY321" s="394"/>
      <c r="CZ321" s="394"/>
    </row>
    <row r="322" s="603" customFormat="true" ht="15" customHeight="true" x14ac:dyDescent="0.2">
      <c r="B322" s="602"/>
      <c r="W322" s="395"/>
      <c r="X322" s="395"/>
      <c r="Y322" s="395"/>
      <c r="Z322" s="395"/>
      <c r="AA322" s="395"/>
      <c r="AB322" s="395"/>
      <c r="AC322" s="395"/>
      <c r="AD322" s="395"/>
      <c r="AE322" s="395"/>
      <c r="AF322" s="395"/>
      <c r="AG322" s="395"/>
      <c r="AH322" s="395"/>
      <c r="AI322" s="395"/>
      <c r="AJ322" s="395"/>
      <c r="AK322" s="395"/>
      <c r="AL322" s="395"/>
      <c r="AM322" s="395"/>
      <c r="AN322" s="395"/>
      <c r="AO322" s="395"/>
      <c r="AP322" s="395"/>
      <c r="AQ322" s="395"/>
      <c r="AR322" s="395"/>
      <c r="AS322" s="395"/>
      <c r="AT322" s="395"/>
      <c r="AU322" s="395"/>
      <c r="AV322" s="395"/>
      <c r="AW322" s="395"/>
      <c r="AX322" s="395"/>
      <c r="AY322" s="395"/>
      <c r="AZ322" s="395"/>
      <c r="BA322" s="359"/>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9"/>
      <c r="BW322" s="394"/>
      <c r="BX322" s="394"/>
      <c r="BY322" s="394"/>
      <c r="BZ322" s="394"/>
      <c r="CA322" s="394"/>
      <c r="CB322" s="394"/>
      <c r="CC322" s="394"/>
      <c r="CD322" s="394"/>
      <c r="CE322" s="394"/>
      <c r="CF322" s="394"/>
      <c r="CG322" s="394"/>
      <c r="CH322" s="394"/>
      <c r="CI322" s="394"/>
      <c r="CJ322" s="394"/>
      <c r="CK322" s="394"/>
      <c r="CL322" s="394"/>
      <c r="CM322" s="394"/>
      <c r="CN322" s="394"/>
      <c r="CO322" s="394"/>
      <c r="CP322" s="394"/>
      <c r="CQ322" s="394"/>
      <c r="CR322" s="394"/>
      <c r="CS322" s="394"/>
      <c r="CT322" s="394"/>
      <c r="CU322" s="394"/>
      <c r="CV322" s="394"/>
      <c r="CW322" s="394"/>
      <c r="CX322" s="394"/>
      <c r="CY322" s="394"/>
      <c r="CZ322" s="394"/>
    </row>
    <row r="323" s="603" customFormat="true" ht="15" customHeight="true" x14ac:dyDescent="0.2">
      <c r="B323" s="602"/>
      <c r="W323" s="395"/>
      <c r="X323" s="395"/>
      <c r="Y323" s="395"/>
      <c r="Z323" s="395"/>
      <c r="AA323" s="395"/>
      <c r="AB323" s="395"/>
      <c r="AC323" s="395"/>
      <c r="AD323" s="395"/>
      <c r="AE323" s="395"/>
      <c r="AF323" s="395"/>
      <c r="AG323" s="395"/>
      <c r="AH323" s="395"/>
      <c r="AI323" s="395"/>
      <c r="AJ323" s="395"/>
      <c r="AK323" s="395"/>
      <c r="AL323" s="395"/>
      <c r="AM323" s="395"/>
      <c r="AN323" s="395"/>
      <c r="AO323" s="395"/>
      <c r="AP323" s="395"/>
      <c r="AQ323" s="395"/>
      <c r="AR323" s="395"/>
      <c r="AS323" s="395"/>
      <c r="AT323" s="395"/>
      <c r="AU323" s="395"/>
      <c r="AV323" s="395"/>
      <c r="AW323" s="395"/>
      <c r="AX323" s="395"/>
      <c r="AY323" s="395"/>
      <c r="AZ323" s="395"/>
      <c r="BA323" s="359"/>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9"/>
      <c r="BW323" s="394"/>
      <c r="BX323" s="394"/>
      <c r="BY323" s="394"/>
      <c r="BZ323" s="394"/>
      <c r="CA323" s="394"/>
      <c r="CB323" s="394"/>
      <c r="CC323" s="394"/>
      <c r="CD323" s="394"/>
      <c r="CE323" s="394"/>
      <c r="CF323" s="394"/>
      <c r="CG323" s="394"/>
      <c r="CH323" s="394"/>
      <c r="CI323" s="394"/>
      <c r="CJ323" s="394"/>
      <c r="CK323" s="394"/>
      <c r="CL323" s="394"/>
      <c r="CM323" s="394"/>
      <c r="CN323" s="394"/>
      <c r="CO323" s="394"/>
      <c r="CP323" s="394"/>
      <c r="CQ323" s="394"/>
      <c r="CR323" s="394"/>
      <c r="CS323" s="394"/>
      <c r="CT323" s="394"/>
      <c r="CU323" s="394"/>
      <c r="CV323" s="394"/>
      <c r="CW323" s="394"/>
      <c r="CX323" s="394"/>
      <c r="CY323" s="394"/>
      <c r="CZ323" s="394"/>
    </row>
    <row r="324" s="603" customFormat="true" ht="15" customHeight="true" x14ac:dyDescent="0.2">
      <c r="B324" s="602"/>
      <c r="W324" s="395"/>
      <c r="X324" s="395"/>
      <c r="Y324" s="395"/>
      <c r="Z324" s="395"/>
      <c r="AA324" s="395"/>
      <c r="AB324" s="395"/>
      <c r="AC324" s="395"/>
      <c r="AD324" s="395"/>
      <c r="AE324" s="395"/>
      <c r="AF324" s="395"/>
      <c r="AG324" s="395"/>
      <c r="AH324" s="395"/>
      <c r="AI324" s="395"/>
      <c r="AJ324" s="395"/>
      <c r="AK324" s="395"/>
      <c r="AL324" s="395"/>
      <c r="AM324" s="395"/>
      <c r="AN324" s="395"/>
      <c r="AO324" s="395"/>
      <c r="AP324" s="395"/>
      <c r="AQ324" s="395"/>
      <c r="AR324" s="395"/>
      <c r="AS324" s="395"/>
      <c r="AT324" s="395"/>
      <c r="AU324" s="395"/>
      <c r="AV324" s="395"/>
      <c r="AW324" s="395"/>
      <c r="AX324" s="395"/>
      <c r="AY324" s="395"/>
      <c r="AZ324" s="395"/>
      <c r="BA324" s="359"/>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9"/>
      <c r="BW324" s="394"/>
      <c r="BX324" s="394"/>
      <c r="BY324" s="394"/>
      <c r="BZ324" s="394"/>
      <c r="CA324" s="394"/>
      <c r="CB324" s="394"/>
      <c r="CC324" s="394"/>
      <c r="CD324" s="394"/>
      <c r="CE324" s="394"/>
      <c r="CF324" s="394"/>
      <c r="CG324" s="394"/>
      <c r="CH324" s="394"/>
      <c r="CI324" s="394"/>
      <c r="CJ324" s="394"/>
      <c r="CK324" s="394"/>
      <c r="CL324" s="394"/>
      <c r="CM324" s="394"/>
      <c r="CN324" s="394"/>
      <c r="CO324" s="394"/>
      <c r="CP324" s="394"/>
      <c r="CQ324" s="394"/>
      <c r="CR324" s="394"/>
      <c r="CS324" s="394"/>
      <c r="CT324" s="394"/>
      <c r="CU324" s="394"/>
      <c r="CV324" s="394"/>
      <c r="CW324" s="394"/>
      <c r="CX324" s="394"/>
      <c r="CY324" s="394"/>
      <c r="CZ324" s="394"/>
    </row>
    <row r="325" s="603" customFormat="true" ht="15" customHeight="true" x14ac:dyDescent="0.2">
      <c r="B325" s="602"/>
      <c r="W325" s="395"/>
      <c r="X325" s="395"/>
      <c r="Y325" s="395"/>
      <c r="Z325" s="395"/>
      <c r="AA325" s="395"/>
      <c r="AB325" s="395"/>
      <c r="AC325" s="395"/>
      <c r="AD325" s="395"/>
      <c r="AE325" s="395"/>
      <c r="AF325" s="395"/>
      <c r="AG325" s="395"/>
      <c r="AH325" s="395"/>
      <c r="AI325" s="395"/>
      <c r="AJ325" s="395"/>
      <c r="AK325" s="395"/>
      <c r="AL325" s="395"/>
      <c r="AM325" s="395"/>
      <c r="AN325" s="395"/>
      <c r="AO325" s="395"/>
      <c r="AP325" s="395"/>
      <c r="AQ325" s="395"/>
      <c r="AR325" s="395"/>
      <c r="AS325" s="395"/>
      <c r="AT325" s="395"/>
      <c r="AU325" s="395"/>
      <c r="AV325" s="395"/>
      <c r="AW325" s="395"/>
      <c r="AX325" s="395"/>
      <c r="AY325" s="395"/>
      <c r="AZ325" s="395"/>
      <c r="BA325" s="359"/>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9"/>
      <c r="BW325" s="394"/>
      <c r="BX325" s="394"/>
      <c r="BY325" s="394"/>
      <c r="BZ325" s="394"/>
      <c r="CA325" s="394"/>
      <c r="CB325" s="394"/>
      <c r="CC325" s="394"/>
      <c r="CD325" s="394"/>
      <c r="CE325" s="394"/>
      <c r="CF325" s="394"/>
      <c r="CG325" s="394"/>
      <c r="CH325" s="394"/>
      <c r="CI325" s="394"/>
      <c r="CJ325" s="394"/>
      <c r="CK325" s="394"/>
      <c r="CL325" s="394"/>
      <c r="CM325" s="394"/>
      <c r="CN325" s="394"/>
      <c r="CO325" s="394"/>
      <c r="CP325" s="394"/>
      <c r="CQ325" s="394"/>
      <c r="CR325" s="394"/>
      <c r="CS325" s="394"/>
      <c r="CT325" s="394"/>
      <c r="CU325" s="394"/>
      <c r="CV325" s="394"/>
      <c r="CW325" s="394"/>
      <c r="CX325" s="394"/>
      <c r="CY325" s="394"/>
      <c r="CZ325" s="394"/>
    </row>
    <row r="326" s="603" customFormat="true" ht="15" customHeight="true" x14ac:dyDescent="0.2">
      <c r="B326" s="602"/>
      <c r="W326" s="395"/>
      <c r="X326" s="395"/>
      <c r="Y326" s="395"/>
      <c r="Z326" s="395"/>
      <c r="AA326" s="395"/>
      <c r="AB326" s="395"/>
      <c r="AC326" s="395"/>
      <c r="AD326" s="395"/>
      <c r="AE326" s="395"/>
      <c r="AF326" s="395"/>
      <c r="AG326" s="395"/>
      <c r="AH326" s="395"/>
      <c r="AI326" s="395"/>
      <c r="AJ326" s="395"/>
      <c r="AK326" s="395"/>
      <c r="AL326" s="395"/>
      <c r="AM326" s="395"/>
      <c r="AN326" s="395"/>
      <c r="AO326" s="395"/>
      <c r="AP326" s="395"/>
      <c r="AQ326" s="395"/>
      <c r="AR326" s="395"/>
      <c r="AS326" s="395"/>
      <c r="AT326" s="395"/>
      <c r="AU326" s="395"/>
      <c r="AV326" s="395"/>
      <c r="AW326" s="395"/>
      <c r="AX326" s="395"/>
      <c r="AY326" s="395"/>
      <c r="AZ326" s="395"/>
      <c r="BA326" s="359"/>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9"/>
      <c r="BW326" s="394"/>
      <c r="BX326" s="394"/>
      <c r="BY326" s="394"/>
      <c r="BZ326" s="394"/>
      <c r="CA326" s="394"/>
      <c r="CB326" s="394"/>
      <c r="CC326" s="394"/>
      <c r="CD326" s="394"/>
      <c r="CE326" s="394"/>
      <c r="CF326" s="394"/>
      <c r="CG326" s="394"/>
      <c r="CH326" s="394"/>
      <c r="CI326" s="394"/>
      <c r="CJ326" s="394"/>
      <c r="CK326" s="394"/>
      <c r="CL326" s="394"/>
      <c r="CM326" s="394"/>
      <c r="CN326" s="394"/>
      <c r="CO326" s="394"/>
      <c r="CP326" s="394"/>
      <c r="CQ326" s="394"/>
      <c r="CR326" s="394"/>
      <c r="CS326" s="394"/>
      <c r="CT326" s="394"/>
      <c r="CU326" s="394"/>
      <c r="CV326" s="394"/>
      <c r="CW326" s="394"/>
      <c r="CX326" s="394"/>
      <c r="CY326" s="394"/>
      <c r="CZ326" s="394"/>
    </row>
    <row r="327" s="603" customFormat="true" ht="15" customHeight="true" x14ac:dyDescent="0.2">
      <c r="B327" s="602"/>
      <c r="W327" s="395"/>
      <c r="X327" s="395"/>
      <c r="Y327" s="395"/>
      <c r="Z327" s="395"/>
      <c r="AA327" s="395"/>
      <c r="AB327" s="395"/>
      <c r="AC327" s="395"/>
      <c r="AD327" s="395"/>
      <c r="AE327" s="395"/>
      <c r="AF327" s="395"/>
      <c r="AG327" s="395"/>
      <c r="AH327" s="395"/>
      <c r="AI327" s="395"/>
      <c r="AJ327" s="395"/>
      <c r="AK327" s="395"/>
      <c r="AL327" s="395"/>
      <c r="AM327" s="395"/>
      <c r="AN327" s="395"/>
      <c r="AO327" s="395"/>
      <c r="AP327" s="395"/>
      <c r="AQ327" s="395"/>
      <c r="AR327" s="395"/>
      <c r="AS327" s="395"/>
      <c r="AT327" s="395"/>
      <c r="AU327" s="395"/>
      <c r="AV327" s="395"/>
      <c r="AW327" s="395"/>
      <c r="AX327" s="395"/>
      <c r="AY327" s="395"/>
      <c r="AZ327" s="395"/>
      <c r="BA327" s="359"/>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9"/>
      <c r="BW327" s="394"/>
      <c r="BX327" s="394"/>
      <c r="BY327" s="394"/>
      <c r="BZ327" s="394"/>
      <c r="CA327" s="394"/>
      <c r="CB327" s="394"/>
      <c r="CC327" s="394"/>
      <c r="CD327" s="394"/>
      <c r="CE327" s="394"/>
      <c r="CF327" s="394"/>
      <c r="CG327" s="394"/>
      <c r="CH327" s="394"/>
      <c r="CI327" s="394"/>
      <c r="CJ327" s="394"/>
      <c r="CK327" s="394"/>
      <c r="CL327" s="394"/>
      <c r="CM327" s="394"/>
      <c r="CN327" s="394"/>
      <c r="CO327" s="394"/>
      <c r="CP327" s="394"/>
      <c r="CQ327" s="394"/>
      <c r="CR327" s="394"/>
      <c r="CS327" s="394"/>
      <c r="CT327" s="394"/>
      <c r="CU327" s="394"/>
      <c r="CV327" s="394"/>
      <c r="CW327" s="394"/>
      <c r="CX327" s="394"/>
      <c r="CY327" s="394"/>
      <c r="CZ327" s="394"/>
    </row>
    <row r="328" s="603" customFormat="true" ht="15" customHeight="true" x14ac:dyDescent="0.2">
      <c r="B328" s="602"/>
      <c r="W328" s="395"/>
      <c r="X328" s="395"/>
      <c r="Y328" s="395"/>
      <c r="Z328" s="395"/>
      <c r="AA328" s="395"/>
      <c r="AB328" s="395"/>
      <c r="AC328" s="395"/>
      <c r="AD328" s="395"/>
      <c r="AE328" s="395"/>
      <c r="AF328" s="395"/>
      <c r="AG328" s="395"/>
      <c r="AH328" s="395"/>
      <c r="AI328" s="395"/>
      <c r="AJ328" s="395"/>
      <c r="AK328" s="395"/>
      <c r="AL328" s="395"/>
      <c r="AM328" s="395"/>
      <c r="AN328" s="395"/>
      <c r="AO328" s="395"/>
      <c r="AP328" s="395"/>
      <c r="AQ328" s="395"/>
      <c r="AR328" s="395"/>
      <c r="AS328" s="395"/>
      <c r="AT328" s="395"/>
      <c r="AU328" s="395"/>
      <c r="AV328" s="395"/>
      <c r="AW328" s="395"/>
      <c r="AX328" s="395"/>
      <c r="AY328" s="395"/>
      <c r="AZ328" s="395"/>
      <c r="BA328" s="359"/>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9"/>
      <c r="BW328" s="394"/>
      <c r="BX328" s="394"/>
      <c r="BY328" s="394"/>
      <c r="BZ328" s="394"/>
      <c r="CA328" s="394"/>
      <c r="CB328" s="394"/>
      <c r="CC328" s="394"/>
      <c r="CD328" s="394"/>
      <c r="CE328" s="394"/>
      <c r="CF328" s="394"/>
      <c r="CG328" s="394"/>
      <c r="CH328" s="394"/>
      <c r="CI328" s="394"/>
      <c r="CJ328" s="394"/>
      <c r="CK328" s="394"/>
      <c r="CL328" s="394"/>
      <c r="CM328" s="394"/>
      <c r="CN328" s="394"/>
      <c r="CO328" s="394"/>
      <c r="CP328" s="394"/>
      <c r="CQ328" s="394"/>
      <c r="CR328" s="394"/>
      <c r="CS328" s="394"/>
      <c r="CT328" s="394"/>
      <c r="CU328" s="394"/>
      <c r="CV328" s="394"/>
      <c r="CW328" s="394"/>
      <c r="CX328" s="394"/>
      <c r="CY328" s="394"/>
      <c r="CZ328" s="394"/>
    </row>
    <row r="329" s="603" customFormat="true" ht="250.15" customHeight="true" x14ac:dyDescent="0.2">
      <c r="B329" s="602"/>
      <c r="W329" s="395"/>
      <c r="X329" s="395"/>
      <c r="Y329" s="395"/>
      <c r="Z329" s="395"/>
      <c r="AA329" s="395"/>
      <c r="AB329" s="395"/>
      <c r="AC329" s="395"/>
      <c r="AD329" s="395"/>
      <c r="AE329" s="395"/>
      <c r="AF329" s="395"/>
      <c r="AG329" s="395"/>
      <c r="AH329" s="395"/>
      <c r="AI329" s="395"/>
      <c r="AJ329" s="395"/>
      <c r="AK329" s="395"/>
      <c r="AL329" s="395"/>
      <c r="AM329" s="395"/>
      <c r="AN329" s="395"/>
      <c r="AO329" s="395"/>
      <c r="AP329" s="395"/>
      <c r="AQ329" s="395"/>
      <c r="AR329" s="395"/>
      <c r="AS329" s="395"/>
      <c r="AT329" s="395"/>
      <c r="AU329" s="395"/>
      <c r="AV329" s="395"/>
      <c r="AW329" s="395"/>
      <c r="AX329" s="395"/>
      <c r="AY329" s="395"/>
      <c r="AZ329" s="395"/>
      <c r="BA329" s="359"/>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9"/>
      <c r="BW329" s="394"/>
      <c r="BX329" s="394"/>
      <c r="BY329" s="394"/>
      <c r="BZ329" s="394"/>
      <c r="CA329" s="394"/>
      <c r="CB329" s="394"/>
      <c r="CC329" s="394"/>
      <c r="CD329" s="394"/>
      <c r="CE329" s="394"/>
      <c r="CF329" s="394"/>
      <c r="CG329" s="394"/>
      <c r="CH329" s="394"/>
      <c r="CI329" s="394"/>
      <c r="CJ329" s="394"/>
      <c r="CK329" s="394"/>
      <c r="CL329" s="394"/>
      <c r="CM329" s="394"/>
      <c r="CN329" s="394"/>
      <c r="CO329" s="394"/>
      <c r="CP329" s="394"/>
      <c r="CQ329" s="394"/>
      <c r="CR329" s="394"/>
      <c r="CS329" s="394"/>
      <c r="CT329" s="394"/>
      <c r="CU329" s="394"/>
      <c r="CV329" s="394"/>
      <c r="CW329" s="394"/>
      <c r="CX329" s="394"/>
      <c r="CY329" s="394"/>
      <c r="CZ329" s="394"/>
    </row>
    <row r="330" s="397" customFormat="true" ht="19.15" customHeight="true" x14ac:dyDescent="0.2">
      <c r="B330" s="552"/>
      <c r="W330" s="390"/>
      <c r="X330" s="390"/>
      <c r="Y330" s="390"/>
      <c r="Z330" s="390"/>
      <c r="AA330" s="390"/>
      <c r="AB330" s="390"/>
      <c r="AC330" s="390"/>
      <c r="AD330" s="390"/>
      <c r="AE330" s="390"/>
      <c r="AF330" s="390"/>
      <c r="AG330" s="390"/>
      <c r="AH330" s="390"/>
      <c r="AI330" s="390"/>
      <c r="AJ330" s="390"/>
      <c r="AK330" s="390"/>
      <c r="AL330" s="390"/>
      <c r="AM330" s="390"/>
      <c r="AN330" s="390"/>
      <c r="AO330" s="390"/>
      <c r="AP330" s="390"/>
      <c r="AQ330" s="390"/>
      <c r="AR330" s="390"/>
      <c r="AS330" s="390"/>
      <c r="AT330" s="390"/>
      <c r="AU330" s="390"/>
      <c r="AV330" s="390"/>
      <c r="AW330" s="390"/>
      <c r="AX330" s="390"/>
      <c r="AY330" s="390"/>
      <c r="AZ330" s="390"/>
      <c r="BA330" s="362"/>
      <c r="BB330" s="362"/>
      <c r="BC330" s="550"/>
      <c r="BD330" s="550"/>
      <c r="BE330" s="550"/>
      <c r="BF330" s="550"/>
      <c r="BG330" s="550"/>
      <c r="BH330" s="550"/>
      <c r="BI330" s="550"/>
      <c r="BJ330" s="550"/>
      <c r="BK330" s="550"/>
      <c r="BL330" s="550"/>
      <c r="BM330" s="550"/>
      <c r="BN330" s="550"/>
      <c r="BO330" s="550"/>
      <c r="BP330" s="550"/>
      <c r="BQ330" s="550"/>
      <c r="BR330" s="550"/>
      <c r="BS330" s="550"/>
      <c r="BT330" s="550"/>
      <c r="BU330" s="550"/>
      <c r="BV330" s="550"/>
      <c r="BW330" s="390"/>
      <c r="BX330" s="390"/>
      <c r="BY330" s="390"/>
      <c r="BZ330" s="390"/>
      <c r="CA330" s="390"/>
      <c r="CB330" s="390"/>
      <c r="CC330" s="390"/>
      <c r="CD330" s="390"/>
      <c r="CE330" s="390"/>
      <c r="CF330" s="390"/>
      <c r="CG330" s="390"/>
      <c r="CH330" s="390"/>
      <c r="CI330" s="390"/>
      <c r="CJ330" s="390"/>
      <c r="CK330" s="390"/>
      <c r="CL330" s="390"/>
      <c r="CM330" s="390"/>
      <c r="CN330" s="390"/>
      <c r="CO330" s="390"/>
      <c r="CP330" s="390"/>
      <c r="CQ330" s="390"/>
      <c r="CR330" s="390"/>
      <c r="CS330" s="390"/>
      <c r="CT330" s="390"/>
      <c r="CU330" s="390"/>
      <c r="CV330" s="390"/>
      <c r="CW330" s="390"/>
      <c r="CX330" s="390"/>
      <c r="CY330" s="390"/>
      <c r="CZ330" s="390"/>
    </row>
    <row r="331" s="397" customFormat="true" ht="15" customHeight="true" x14ac:dyDescent="0.2">
      <c r="B331" s="552"/>
      <c r="W331" s="390"/>
      <c r="X331" s="390"/>
      <c r="Y331" s="390"/>
      <c r="Z331" s="390"/>
      <c r="AA331" s="390"/>
      <c r="AB331" s="390"/>
      <c r="AC331" s="390"/>
      <c r="AD331" s="390"/>
      <c r="AE331" s="390"/>
      <c r="AF331" s="390"/>
      <c r="AG331" s="390"/>
      <c r="AH331" s="390"/>
      <c r="AI331" s="390"/>
      <c r="AJ331" s="390"/>
      <c r="AK331" s="390"/>
      <c r="AL331" s="390"/>
      <c r="AM331" s="390"/>
      <c r="AN331" s="390"/>
      <c r="AO331" s="390"/>
      <c r="AP331" s="390"/>
      <c r="AQ331" s="390"/>
      <c r="AR331" s="390"/>
      <c r="AS331" s="390"/>
      <c r="AT331" s="390"/>
      <c r="AU331" s="390"/>
      <c r="AV331" s="390"/>
      <c r="AW331" s="390"/>
      <c r="AX331" s="390"/>
      <c r="AY331" s="390"/>
      <c r="AZ331" s="390"/>
      <c r="BA331" s="362"/>
      <c r="BB331" s="362"/>
      <c r="BC331" s="550"/>
      <c r="BD331" s="550"/>
      <c r="BE331" s="550"/>
      <c r="BF331" s="550"/>
      <c r="BG331" s="550"/>
      <c r="BH331" s="550"/>
      <c r="BI331" s="550"/>
      <c r="BJ331" s="550"/>
      <c r="BK331" s="550"/>
      <c r="BL331" s="550"/>
      <c r="BM331" s="550"/>
      <c r="BN331" s="550"/>
      <c r="BO331" s="550"/>
      <c r="BP331" s="550"/>
      <c r="BQ331" s="550"/>
      <c r="BR331" s="550"/>
      <c r="BS331" s="550"/>
      <c r="BT331" s="550"/>
      <c r="BU331" s="550"/>
      <c r="BV331" s="550"/>
      <c r="BW331" s="390"/>
      <c r="BX331" s="390"/>
      <c r="BY331" s="390"/>
      <c r="BZ331" s="390"/>
      <c r="CA331" s="390"/>
      <c r="CB331" s="390"/>
      <c r="CC331" s="390"/>
      <c r="CD331" s="390"/>
      <c r="CE331" s="390"/>
      <c r="CF331" s="390"/>
      <c r="CG331" s="390"/>
      <c r="CH331" s="390"/>
      <c r="CI331" s="390"/>
      <c r="CJ331" s="390"/>
      <c r="CK331" s="390"/>
      <c r="CL331" s="390"/>
      <c r="CM331" s="390"/>
      <c r="CN331" s="390"/>
      <c r="CO331" s="390"/>
      <c r="CP331" s="390"/>
      <c r="CQ331" s="390"/>
      <c r="CR331" s="390"/>
      <c r="CS331" s="390"/>
      <c r="CT331" s="390"/>
      <c r="CU331" s="390"/>
      <c r="CV331" s="390"/>
      <c r="CW331" s="390"/>
      <c r="CX331" s="390"/>
      <c r="CY331" s="390"/>
      <c r="CZ331" s="390"/>
    </row>
    <row r="332" s="397" customFormat="true" ht="15" customHeight="true" x14ac:dyDescent="0.2">
      <c r="B332" s="552"/>
      <c r="W332" s="390"/>
      <c r="X332" s="390"/>
      <c r="Y332" s="390"/>
      <c r="Z332" s="390"/>
      <c r="AA332" s="390"/>
      <c r="AB332" s="390"/>
      <c r="AC332" s="390"/>
      <c r="AD332" s="390"/>
      <c r="AE332" s="390"/>
      <c r="AF332" s="390"/>
      <c r="AG332" s="390"/>
      <c r="AH332" s="390"/>
      <c r="AI332" s="390"/>
      <c r="AJ332" s="390"/>
      <c r="AK332" s="390"/>
      <c r="AL332" s="390"/>
      <c r="AM332" s="390"/>
      <c r="AN332" s="390"/>
      <c r="AO332" s="390"/>
      <c r="AP332" s="390"/>
      <c r="AQ332" s="390"/>
      <c r="AR332" s="390"/>
      <c r="AS332" s="390"/>
      <c r="AT332" s="390"/>
      <c r="AU332" s="390"/>
      <c r="AV332" s="390"/>
      <c r="AW332" s="390"/>
      <c r="AX332" s="390"/>
      <c r="AY332" s="390"/>
      <c r="AZ332" s="390"/>
      <c r="BA332" s="362"/>
      <c r="BB332" s="362"/>
      <c r="BC332" s="550"/>
      <c r="BD332" s="550"/>
      <c r="BE332" s="550"/>
      <c r="BF332" s="550"/>
      <c r="BG332" s="550"/>
      <c r="BH332" s="550"/>
      <c r="BI332" s="550"/>
      <c r="BJ332" s="550"/>
      <c r="BK332" s="550"/>
      <c r="BL332" s="550"/>
      <c r="BM332" s="550"/>
      <c r="BN332" s="550"/>
      <c r="BO332" s="550"/>
      <c r="BP332" s="550"/>
      <c r="BQ332" s="550"/>
      <c r="BR332" s="550"/>
      <c r="BS332" s="550"/>
      <c r="BT332" s="550"/>
      <c r="BU332" s="550"/>
      <c r="BV332" s="550"/>
      <c r="BW332" s="390"/>
      <c r="BX332" s="390"/>
      <c r="BY332" s="390"/>
      <c r="BZ332" s="390"/>
      <c r="CA332" s="390"/>
      <c r="CB332" s="390"/>
      <c r="CC332" s="390"/>
      <c r="CD332" s="390"/>
      <c r="CE332" s="390"/>
      <c r="CF332" s="390"/>
      <c r="CG332" s="390"/>
      <c r="CH332" s="390"/>
      <c r="CI332" s="390"/>
      <c r="CJ332" s="390"/>
      <c r="CK332" s="390"/>
      <c r="CL332" s="390"/>
      <c r="CM332" s="390"/>
      <c r="CN332" s="390"/>
      <c r="CO332" s="390"/>
      <c r="CP332" s="390"/>
      <c r="CQ332" s="390"/>
      <c r="CR332" s="390"/>
      <c r="CS332" s="390"/>
      <c r="CT332" s="390"/>
      <c r="CU332" s="390"/>
      <c r="CV332" s="390"/>
      <c r="CW332" s="390"/>
      <c r="CX332" s="390"/>
      <c r="CY332" s="390"/>
      <c r="CZ332" s="390"/>
    </row>
    <row r="333" s="397" customFormat="true" ht="15" customHeight="true" x14ac:dyDescent="0.2">
      <c r="B333" s="552"/>
      <c r="W333" s="390"/>
      <c r="X333" s="390"/>
      <c r="Y333" s="390"/>
      <c r="Z333" s="390"/>
      <c r="AA333" s="390"/>
      <c r="AB333" s="390"/>
      <c r="AC333" s="390"/>
      <c r="AD333" s="390"/>
      <c r="AE333" s="390"/>
      <c r="AF333" s="390"/>
      <c r="AG333" s="390"/>
      <c r="AH333" s="390"/>
      <c r="AI333" s="390"/>
      <c r="AJ333" s="390"/>
      <c r="AK333" s="390"/>
      <c r="AL333" s="390"/>
      <c r="AM333" s="390"/>
      <c r="AN333" s="390"/>
      <c r="AO333" s="390"/>
      <c r="AP333" s="390"/>
      <c r="AQ333" s="390"/>
      <c r="AR333" s="390"/>
      <c r="AS333" s="390"/>
      <c r="AT333" s="390"/>
      <c r="AU333" s="390"/>
      <c r="AV333" s="390"/>
      <c r="AW333" s="390"/>
      <c r="AX333" s="390"/>
      <c r="AY333" s="390"/>
      <c r="AZ333" s="390"/>
      <c r="BA333" s="362"/>
      <c r="BB333" s="362"/>
      <c r="BC333" s="550"/>
      <c r="BD333" s="550"/>
      <c r="BE333" s="550"/>
      <c r="BF333" s="550"/>
      <c r="BG333" s="550"/>
      <c r="BH333" s="550"/>
      <c r="BI333" s="550"/>
      <c r="BJ333" s="550"/>
      <c r="BK333" s="550"/>
      <c r="BL333" s="550"/>
      <c r="BM333" s="550"/>
      <c r="BN333" s="550"/>
      <c r="BO333" s="550"/>
      <c r="BP333" s="550"/>
      <c r="BQ333" s="550"/>
      <c r="BR333" s="550"/>
      <c r="BS333" s="550"/>
      <c r="BT333" s="550"/>
      <c r="BU333" s="550"/>
      <c r="BV333" s="550"/>
      <c r="BW333" s="390"/>
      <c r="BX333" s="390"/>
      <c r="BY333" s="390"/>
      <c r="BZ333" s="390"/>
      <c r="CA333" s="390"/>
      <c r="CB333" s="390"/>
      <c r="CC333" s="390"/>
      <c r="CD333" s="390"/>
      <c r="CE333" s="390"/>
      <c r="CF333" s="390"/>
      <c r="CG333" s="390"/>
      <c r="CH333" s="390"/>
      <c r="CI333" s="390"/>
      <c r="CJ333" s="390"/>
      <c r="CK333" s="390"/>
      <c r="CL333" s="390"/>
      <c r="CM333" s="390"/>
      <c r="CN333" s="390"/>
      <c r="CO333" s="390"/>
      <c r="CP333" s="390"/>
      <c r="CQ333" s="390"/>
      <c r="CR333" s="390"/>
      <c r="CS333" s="390"/>
      <c r="CT333" s="390"/>
      <c r="CU333" s="390"/>
      <c r="CV333" s="390"/>
      <c r="CW333" s="390"/>
      <c r="CX333" s="390"/>
      <c r="CY333" s="390"/>
      <c r="CZ333" s="390"/>
    </row>
    <row r="334" s="397" customFormat="true" ht="15" customHeight="true" x14ac:dyDescent="0.2">
      <c r="B334" s="552"/>
      <c r="W334" s="390"/>
      <c r="X334" s="390"/>
      <c r="Y334" s="390"/>
      <c r="Z334" s="390"/>
      <c r="AA334" s="390"/>
      <c r="AB334" s="390"/>
      <c r="AC334" s="390"/>
      <c r="AD334" s="390"/>
      <c r="AE334" s="390"/>
      <c r="AF334" s="390"/>
      <c r="AG334" s="390"/>
      <c r="AH334" s="390"/>
      <c r="AI334" s="390"/>
      <c r="AJ334" s="390"/>
      <c r="AK334" s="390"/>
      <c r="AL334" s="390"/>
      <c r="AM334" s="390"/>
      <c r="AN334" s="390"/>
      <c r="AO334" s="390"/>
      <c r="AP334" s="390"/>
      <c r="AQ334" s="390"/>
      <c r="AR334" s="390"/>
      <c r="AS334" s="390"/>
      <c r="AT334" s="390"/>
      <c r="AU334" s="390"/>
      <c r="AV334" s="390"/>
      <c r="AW334" s="390"/>
      <c r="AX334" s="390"/>
      <c r="AY334" s="390"/>
      <c r="AZ334" s="390"/>
      <c r="BA334" s="362"/>
      <c r="BB334" s="362"/>
      <c r="BC334" s="550"/>
      <c r="BD334" s="550"/>
      <c r="BE334" s="550"/>
      <c r="BF334" s="550"/>
      <c r="BG334" s="550"/>
      <c r="BH334" s="550"/>
      <c r="BI334" s="550"/>
      <c r="BJ334" s="550"/>
      <c r="BK334" s="550"/>
      <c r="BL334" s="550"/>
      <c r="BM334" s="550"/>
      <c r="BN334" s="550"/>
      <c r="BO334" s="550"/>
      <c r="BP334" s="550"/>
      <c r="BQ334" s="550"/>
      <c r="BR334" s="550"/>
      <c r="BS334" s="550"/>
      <c r="BT334" s="550"/>
      <c r="BU334" s="550"/>
      <c r="BV334" s="550"/>
      <c r="BW334" s="390"/>
      <c r="BX334" s="390"/>
      <c r="BY334" s="390"/>
      <c r="BZ334" s="390"/>
      <c r="CA334" s="390"/>
      <c r="CB334" s="390"/>
      <c r="CC334" s="390"/>
      <c r="CD334" s="390"/>
      <c r="CE334" s="390"/>
      <c r="CF334" s="390"/>
      <c r="CG334" s="390"/>
      <c r="CH334" s="390"/>
      <c r="CI334" s="390"/>
      <c r="CJ334" s="390"/>
      <c r="CK334" s="390"/>
      <c r="CL334" s="390"/>
      <c r="CM334" s="390"/>
      <c r="CN334" s="390"/>
      <c r="CO334" s="390"/>
      <c r="CP334" s="390"/>
      <c r="CQ334" s="390"/>
      <c r="CR334" s="390"/>
      <c r="CS334" s="390"/>
      <c r="CT334" s="390"/>
      <c r="CU334" s="390"/>
      <c r="CV334" s="390"/>
      <c r="CW334" s="390"/>
      <c r="CX334" s="390"/>
      <c r="CY334" s="390"/>
      <c r="CZ334" s="390"/>
    </row>
    <row r="335" s="397" customFormat="true" ht="15" customHeight="true" x14ac:dyDescent="0.2">
      <c r="B335" s="552"/>
      <c r="W335" s="390"/>
      <c r="X335" s="390"/>
      <c r="Y335" s="390"/>
      <c r="Z335" s="390"/>
      <c r="AA335" s="390"/>
      <c r="AB335" s="390"/>
      <c r="AC335" s="390"/>
      <c r="AD335" s="390"/>
      <c r="AE335" s="390"/>
      <c r="AF335" s="390"/>
      <c r="AG335" s="390"/>
      <c r="AH335" s="390"/>
      <c r="AI335" s="390"/>
      <c r="AJ335" s="390"/>
      <c r="AK335" s="390"/>
      <c r="AL335" s="390"/>
      <c r="AM335" s="390"/>
      <c r="AN335" s="390"/>
      <c r="AO335" s="390"/>
      <c r="AP335" s="390"/>
      <c r="AQ335" s="390"/>
      <c r="AR335" s="390"/>
      <c r="AS335" s="390"/>
      <c r="AT335" s="390"/>
      <c r="AU335" s="390"/>
      <c r="AV335" s="390"/>
      <c r="AW335" s="390"/>
      <c r="AX335" s="390"/>
      <c r="AY335" s="390"/>
      <c r="AZ335" s="390"/>
      <c r="BA335" s="362"/>
      <c r="BB335" s="362"/>
      <c r="BC335" s="550"/>
      <c r="BD335" s="550"/>
      <c r="BE335" s="550"/>
      <c r="BF335" s="550"/>
      <c r="BG335" s="550"/>
      <c r="BH335" s="550"/>
      <c r="BI335" s="550"/>
      <c r="BJ335" s="550"/>
      <c r="BK335" s="550"/>
      <c r="BL335" s="550"/>
      <c r="BM335" s="550"/>
      <c r="BN335" s="550"/>
      <c r="BO335" s="550"/>
      <c r="BP335" s="550"/>
      <c r="BQ335" s="550"/>
      <c r="BR335" s="550"/>
      <c r="BS335" s="550"/>
      <c r="BT335" s="550"/>
      <c r="BU335" s="550"/>
      <c r="BV335" s="550"/>
      <c r="BW335" s="390"/>
      <c r="BX335" s="390"/>
      <c r="BY335" s="390"/>
      <c r="BZ335" s="390"/>
      <c r="CA335" s="390"/>
      <c r="CB335" s="390"/>
      <c r="CC335" s="390"/>
      <c r="CD335" s="390"/>
      <c r="CE335" s="390"/>
      <c r="CF335" s="390"/>
      <c r="CG335" s="390"/>
      <c r="CH335" s="390"/>
      <c r="CI335" s="390"/>
      <c r="CJ335" s="390"/>
      <c r="CK335" s="390"/>
      <c r="CL335" s="390"/>
      <c r="CM335" s="390"/>
      <c r="CN335" s="390"/>
      <c r="CO335" s="390"/>
      <c r="CP335" s="390"/>
      <c r="CQ335" s="390"/>
      <c r="CR335" s="390"/>
      <c r="CS335" s="390"/>
      <c r="CT335" s="390"/>
      <c r="CU335" s="390"/>
      <c r="CV335" s="390"/>
      <c r="CW335" s="390"/>
      <c r="CX335" s="390"/>
      <c r="CY335" s="390"/>
      <c r="CZ335" s="390"/>
    </row>
    <row r="336" s="397" customFormat="true" ht="15" customHeight="true" x14ac:dyDescent="0.2">
      <c r="B336" s="552"/>
      <c r="W336" s="390"/>
      <c r="X336" s="390"/>
      <c r="Y336" s="390"/>
      <c r="Z336" s="390"/>
      <c r="AA336" s="390"/>
      <c r="AB336" s="390"/>
      <c r="AC336" s="390"/>
      <c r="AD336" s="390"/>
      <c r="AE336" s="390"/>
      <c r="AF336" s="390"/>
      <c r="AG336" s="390"/>
      <c r="AH336" s="390"/>
      <c r="AI336" s="390"/>
      <c r="AJ336" s="390"/>
      <c r="AK336" s="390"/>
      <c r="AL336" s="390"/>
      <c r="AM336" s="390"/>
      <c r="AN336" s="390"/>
      <c r="AO336" s="390"/>
      <c r="AP336" s="390"/>
      <c r="AQ336" s="390"/>
      <c r="AR336" s="390"/>
      <c r="AS336" s="390"/>
      <c r="AT336" s="390"/>
      <c r="AU336" s="390"/>
      <c r="AV336" s="390"/>
      <c r="AW336" s="390"/>
      <c r="AX336" s="390"/>
      <c r="AY336" s="390"/>
      <c r="AZ336" s="390"/>
      <c r="BA336" s="362"/>
      <c r="BB336" s="362"/>
      <c r="BC336" s="550"/>
      <c r="BD336" s="550"/>
      <c r="BE336" s="550"/>
      <c r="BF336" s="550"/>
      <c r="BG336" s="550"/>
      <c r="BH336" s="550"/>
      <c r="BI336" s="550"/>
      <c r="BJ336" s="550"/>
      <c r="BK336" s="550"/>
      <c r="BL336" s="550"/>
      <c r="BM336" s="550"/>
      <c r="BN336" s="550"/>
      <c r="BO336" s="550"/>
      <c r="BP336" s="550"/>
      <c r="BQ336" s="550"/>
      <c r="BR336" s="550"/>
      <c r="BS336" s="550"/>
      <c r="BT336" s="550"/>
      <c r="BU336" s="550"/>
      <c r="BV336" s="550"/>
      <c r="BW336" s="390"/>
      <c r="BX336" s="390"/>
      <c r="BY336" s="390"/>
      <c r="BZ336" s="390"/>
      <c r="CA336" s="390"/>
      <c r="CB336" s="390"/>
      <c r="CC336" s="390"/>
      <c r="CD336" s="390"/>
      <c r="CE336" s="390"/>
      <c r="CF336" s="390"/>
      <c r="CG336" s="390"/>
      <c r="CH336" s="390"/>
      <c r="CI336" s="390"/>
      <c r="CJ336" s="390"/>
      <c r="CK336" s="390"/>
      <c r="CL336" s="390"/>
      <c r="CM336" s="390"/>
      <c r="CN336" s="390"/>
      <c r="CO336" s="390"/>
      <c r="CP336" s="390"/>
      <c r="CQ336" s="390"/>
      <c r="CR336" s="390"/>
      <c r="CS336" s="390"/>
      <c r="CT336" s="390"/>
      <c r="CU336" s="390"/>
      <c r="CV336" s="390"/>
      <c r="CW336" s="390"/>
      <c r="CX336" s="390"/>
      <c r="CY336" s="390"/>
      <c r="CZ336" s="390"/>
    </row>
    <row r="337" s="397" customFormat="true" ht="18" customHeight="true" x14ac:dyDescent="0.2">
      <c r="B337" s="552"/>
      <c r="W337" s="390"/>
      <c r="X337" s="390"/>
      <c r="Y337" s="390"/>
      <c r="Z337" s="390"/>
      <c r="AA337" s="390"/>
      <c r="AB337" s="390"/>
      <c r="AC337" s="390"/>
      <c r="AD337" s="390"/>
      <c r="AE337" s="390"/>
      <c r="AF337" s="390"/>
      <c r="AG337" s="390"/>
      <c r="AH337" s="390"/>
      <c r="AI337" s="390"/>
      <c r="AJ337" s="390"/>
      <c r="AK337" s="390"/>
      <c r="AL337" s="390"/>
      <c r="AM337" s="390"/>
      <c r="AN337" s="390"/>
      <c r="AO337" s="390"/>
      <c r="AP337" s="390"/>
      <c r="AQ337" s="390"/>
      <c r="AR337" s="390"/>
      <c r="AS337" s="390"/>
      <c r="AT337" s="390"/>
      <c r="AU337" s="390"/>
      <c r="AV337" s="390"/>
      <c r="AW337" s="390"/>
      <c r="AX337" s="390"/>
      <c r="AY337" s="390"/>
      <c r="AZ337" s="390"/>
      <c r="BA337" s="362"/>
      <c r="BB337" s="362"/>
      <c r="BC337" s="550"/>
      <c r="BD337" s="550"/>
      <c r="BE337" s="550"/>
      <c r="BF337" s="550"/>
      <c r="BG337" s="550"/>
      <c r="BH337" s="550"/>
      <c r="BI337" s="550"/>
      <c r="BJ337" s="550"/>
      <c r="BK337" s="550"/>
      <c r="BL337" s="550"/>
      <c r="BM337" s="550"/>
      <c r="BN337" s="550"/>
      <c r="BO337" s="550"/>
      <c r="BP337" s="550"/>
      <c r="BQ337" s="550"/>
      <c r="BR337" s="550"/>
      <c r="BS337" s="550"/>
      <c r="BT337" s="550"/>
      <c r="BU337" s="550"/>
      <c r="BV337" s="550"/>
      <c r="BW337" s="390"/>
      <c r="BX337" s="390"/>
      <c r="BY337" s="390"/>
      <c r="BZ337" s="390"/>
      <c r="CA337" s="390"/>
      <c r="CB337" s="390"/>
      <c r="CC337" s="390"/>
      <c r="CD337" s="390"/>
      <c r="CE337" s="390"/>
      <c r="CF337" s="390"/>
      <c r="CG337" s="390"/>
      <c r="CH337" s="390"/>
      <c r="CI337" s="390"/>
      <c r="CJ337" s="390"/>
      <c r="CK337" s="390"/>
      <c r="CL337" s="390"/>
      <c r="CM337" s="390"/>
      <c r="CN337" s="390"/>
      <c r="CO337" s="390"/>
      <c r="CP337" s="390"/>
      <c r="CQ337" s="390"/>
      <c r="CR337" s="390"/>
      <c r="CS337" s="390"/>
      <c r="CT337" s="390"/>
      <c r="CU337" s="390"/>
      <c r="CV337" s="390"/>
      <c r="CW337" s="390"/>
      <c r="CX337" s="390"/>
      <c r="CY337" s="390"/>
      <c r="CZ337" s="390"/>
    </row>
    <row r="338" s="397" customFormat="true" ht="18" customHeight="true" x14ac:dyDescent="0.2">
      <c r="B338" s="552"/>
      <c r="W338" s="390"/>
      <c r="X338" s="390"/>
      <c r="Y338" s="390"/>
      <c r="Z338" s="390"/>
      <c r="AA338" s="390"/>
      <c r="AB338" s="390"/>
      <c r="AC338" s="390"/>
      <c r="AD338" s="390"/>
      <c r="AE338" s="390"/>
      <c r="AF338" s="390"/>
      <c r="AG338" s="390"/>
      <c r="AH338" s="390"/>
      <c r="AI338" s="390"/>
      <c r="AJ338" s="390"/>
      <c r="AK338" s="390"/>
      <c r="AL338" s="390"/>
      <c r="AM338" s="390"/>
      <c r="AN338" s="390"/>
      <c r="AO338" s="390"/>
      <c r="AP338" s="390"/>
      <c r="AQ338" s="390"/>
      <c r="AR338" s="390"/>
      <c r="AS338" s="390"/>
      <c r="AT338" s="390"/>
      <c r="AU338" s="390"/>
      <c r="AV338" s="390"/>
      <c r="AW338" s="390"/>
      <c r="AX338" s="390"/>
      <c r="AY338" s="390"/>
      <c r="AZ338" s="390"/>
      <c r="BA338" s="362"/>
      <c r="BB338" s="362"/>
      <c r="BC338" s="550"/>
      <c r="BD338" s="550"/>
      <c r="BE338" s="550"/>
      <c r="BF338" s="550"/>
      <c r="BG338" s="550"/>
      <c r="BH338" s="550"/>
      <c r="BI338" s="550"/>
      <c r="BJ338" s="550"/>
      <c r="BK338" s="550"/>
      <c r="BL338" s="550"/>
      <c r="BM338" s="550"/>
      <c r="BN338" s="550"/>
      <c r="BO338" s="550"/>
      <c r="BP338" s="550"/>
      <c r="BQ338" s="550"/>
      <c r="BR338" s="550"/>
      <c r="BS338" s="550"/>
      <c r="BT338" s="550"/>
      <c r="BU338" s="550"/>
      <c r="BV338" s="550"/>
      <c r="BW338" s="390"/>
      <c r="BX338" s="390"/>
      <c r="BY338" s="390"/>
      <c r="BZ338" s="390"/>
      <c r="CA338" s="390"/>
      <c r="CB338" s="390"/>
      <c r="CC338" s="390"/>
      <c r="CD338" s="390"/>
      <c r="CE338" s="390"/>
      <c r="CF338" s="390"/>
      <c r="CG338" s="390"/>
      <c r="CH338" s="390"/>
      <c r="CI338" s="390"/>
      <c r="CJ338" s="390"/>
      <c r="CK338" s="390"/>
      <c r="CL338" s="390"/>
      <c r="CM338" s="390"/>
      <c r="CN338" s="390"/>
      <c r="CO338" s="390"/>
      <c r="CP338" s="390"/>
      <c r="CQ338" s="390"/>
      <c r="CR338" s="390"/>
      <c r="CS338" s="390"/>
      <c r="CT338" s="390"/>
      <c r="CU338" s="390"/>
      <c r="CV338" s="390"/>
      <c r="CW338" s="390"/>
      <c r="CX338" s="390"/>
      <c r="CY338" s="390"/>
      <c r="CZ338" s="390"/>
    </row>
    <row r="339" s="603" customFormat="true" ht="15" customHeight="true" x14ac:dyDescent="0.2">
      <c r="B339" s="602"/>
      <c r="W339" s="395"/>
      <c r="X339" s="395"/>
      <c r="Y339" s="395"/>
      <c r="Z339" s="395"/>
      <c r="AA339" s="395"/>
      <c r="AB339" s="395"/>
      <c r="AC339" s="395"/>
      <c r="AD339" s="395"/>
      <c r="AE339" s="395"/>
      <c r="AF339" s="395"/>
      <c r="AG339" s="395"/>
      <c r="AH339" s="395"/>
      <c r="AI339" s="395"/>
      <c r="AJ339" s="395"/>
      <c r="AK339" s="395"/>
      <c r="AL339" s="395"/>
      <c r="AM339" s="395"/>
      <c r="AN339" s="395"/>
      <c r="AO339" s="395"/>
      <c r="AP339" s="395"/>
      <c r="AQ339" s="395"/>
      <c r="AR339" s="395"/>
      <c r="AS339" s="395"/>
      <c r="AT339" s="395"/>
      <c r="AU339" s="395"/>
      <c r="AV339" s="395"/>
      <c r="AW339" s="395"/>
      <c r="AX339" s="395"/>
      <c r="AY339" s="395"/>
      <c r="AZ339" s="395"/>
      <c r="BA339" s="396" t="s">
        <v>132</v>
      </c>
      <c r="BB339" s="344" t="s">
        <v>131</v>
      </c>
      <c r="BC339" s="1119" t="s">
        <v>116</v>
      </c>
      <c r="BD339" s="1120"/>
      <c r="BE339" s="1120"/>
      <c r="BF339" s="1120"/>
      <c r="BG339" s="1122"/>
      <c r="BH339" s="1119" t="s">
        <v>39</v>
      </c>
      <c r="BI339" s="1120"/>
      <c r="BJ339" s="1120"/>
      <c r="BK339" s="1120"/>
      <c r="BL339" s="1122"/>
      <c r="BM339" s="1119" t="s">
        <v>38</v>
      </c>
      <c r="BN339" s="1120"/>
      <c r="BO339" s="1120"/>
      <c r="BP339" s="1120"/>
      <c r="BQ339" s="1121"/>
      <c r="BR339" s="51" t="s">
        <v>142</v>
      </c>
      <c r="BS339" s="476"/>
      <c r="BT339" s="476"/>
      <c r="BU339" s="476"/>
      <c r="BV339" s="476"/>
      <c r="BW339" s="31"/>
      <c r="BX339" s="31"/>
      <c r="BY339" s="31"/>
      <c r="BZ339" s="394"/>
      <c r="CA339" s="394"/>
      <c r="CB339" s="394"/>
      <c r="CC339" s="394"/>
      <c r="CD339" s="394"/>
      <c r="CE339" s="394"/>
      <c r="CF339" s="394"/>
      <c r="CG339" s="394"/>
      <c r="CH339" s="394"/>
      <c r="CI339" s="394"/>
      <c r="CJ339" s="394"/>
      <c r="CK339" s="394"/>
      <c r="CL339" s="394"/>
      <c r="CM339" s="394"/>
      <c r="CN339" s="394"/>
      <c r="CO339" s="394"/>
      <c r="CP339" s="394"/>
      <c r="CQ339" s="394"/>
      <c r="CR339" s="394"/>
      <c r="CS339" s="394"/>
      <c r="CT339" s="394"/>
      <c r="CU339" s="394"/>
      <c r="CV339" s="394"/>
      <c r="CW339" s="394"/>
      <c r="CX339" s="394"/>
      <c r="CY339" s="394"/>
      <c r="CZ339" s="394"/>
    </row>
    <row r="340" s="603" customFormat="true" ht="12.75" x14ac:dyDescent="0.2">
      <c r="B340" s="602"/>
      <c r="W340" s="395"/>
      <c r="X340" s="395"/>
      <c r="Y340" s="395"/>
      <c r="Z340" s="395"/>
      <c r="AA340" s="395"/>
      <c r="AB340" s="395"/>
      <c r="AC340" s="395"/>
      <c r="AD340" s="395"/>
      <c r="AE340" s="395"/>
      <c r="AF340" s="395"/>
      <c r="AG340" s="395"/>
      <c r="AH340" s="395"/>
      <c r="AI340" s="395"/>
      <c r="AJ340" s="395"/>
      <c r="AK340" s="395"/>
      <c r="AL340" s="395"/>
      <c r="AM340" s="395"/>
      <c r="AN340" s="395"/>
      <c r="AO340" s="395"/>
      <c r="AP340" s="395"/>
      <c r="AQ340" s="395"/>
      <c r="AR340" s="395"/>
      <c r="AS340" s="395"/>
      <c r="AT340" s="395"/>
      <c r="AU340" s="395"/>
      <c r="AV340" s="395"/>
      <c r="AW340" s="395"/>
      <c r="AX340" s="395"/>
      <c r="AY340" s="395"/>
      <c r="AZ340" s="395"/>
      <c r="BA340" s="382" t="s">
        <v>128</v>
      </c>
      <c r="BB340" s="381"/>
      <c r="BC340" s="505" t="s">
        <v>0</v>
      </c>
      <c r="BD340" s="620" t="s">
        <v>1</v>
      </c>
      <c r="BE340" s="620" t="s">
        <v>2</v>
      </c>
      <c r="BF340" s="620" t="s">
        <v>3</v>
      </c>
      <c r="BG340" s="506" t="s">
        <v>4</v>
      </c>
      <c r="BH340" s="505" t="s">
        <v>0</v>
      </c>
      <c r="BI340" s="620" t="s">
        <v>1</v>
      </c>
      <c r="BJ340" s="620" t="s">
        <v>2</v>
      </c>
      <c r="BK340" s="620" t="s">
        <v>3</v>
      </c>
      <c r="BL340" s="506" t="s">
        <v>4</v>
      </c>
      <c r="BM340" s="505" t="s">
        <v>0</v>
      </c>
      <c r="BN340" s="620" t="s">
        <v>1</v>
      </c>
      <c r="BO340" s="620" t="s">
        <v>2</v>
      </c>
      <c r="BP340" s="620" t="s">
        <v>3</v>
      </c>
      <c r="BQ340" s="506" t="s">
        <v>4</v>
      </c>
      <c r="BR340" s="505" t="s">
        <v>372</v>
      </c>
      <c r="BS340" s="620" t="s">
        <v>159</v>
      </c>
      <c r="BT340" s="620" t="s">
        <v>161</v>
      </c>
      <c r="BU340" s="620" t="s">
        <v>162</v>
      </c>
      <c r="BV340" s="621" t="s">
        <v>163</v>
      </c>
      <c r="BW340" s="943"/>
      <c r="BX340" s="943"/>
      <c r="BY340" s="943"/>
      <c r="BZ340" s="943"/>
      <c r="CA340" s="943"/>
      <c r="CB340" s="943"/>
      <c r="CC340" s="943"/>
      <c r="CD340" s="943"/>
      <c r="CE340" s="943"/>
      <c r="CF340" s="943"/>
      <c r="CG340" s="943"/>
      <c r="CH340" s="943"/>
      <c r="CI340" s="943"/>
      <c r="CJ340" s="943"/>
      <c r="CK340" s="943"/>
      <c r="CL340" s="943"/>
      <c r="CM340" s="943"/>
      <c r="CN340" s="943"/>
      <c r="CO340" s="943"/>
      <c r="CP340" s="943"/>
      <c r="CQ340" s="943"/>
      <c r="CR340" s="943"/>
      <c r="CS340" s="943"/>
      <c r="CT340" s="943"/>
      <c r="CU340" s="943"/>
      <c r="CV340" s="943"/>
      <c r="CW340" s="943"/>
      <c r="CX340" s="943"/>
      <c r="CY340" s="943"/>
      <c r="CZ340" s="943"/>
    </row>
    <row r="341" s="603" customFormat="true" ht="15" customHeight="true" x14ac:dyDescent="0.2">
      <c r="B341" s="602"/>
      <c r="W341" s="395"/>
      <c r="X341" s="395"/>
      <c r="Y341" s="395"/>
      <c r="Z341" s="395"/>
      <c r="AA341" s="395"/>
      <c r="AB341" s="395"/>
      <c r="AC341" s="395"/>
      <c r="AD341" s="395"/>
      <c r="AE341" s="395"/>
      <c r="AF341" s="395"/>
      <c r="AG341" s="395"/>
      <c r="AH341" s="395"/>
      <c r="AI341" s="395"/>
      <c r="AJ341" s="395"/>
      <c r="AK341" s="395"/>
      <c r="AL341" s="395"/>
      <c r="AM341" s="395"/>
      <c r="AN341" s="395"/>
      <c r="AO341" s="395"/>
      <c r="AP341" s="395"/>
      <c r="AQ341" s="395"/>
      <c r="AR341" s="395"/>
      <c r="AS341" s="395"/>
      <c r="AT341" s="395"/>
      <c r="AU341" s="395"/>
      <c r="AV341" s="395"/>
      <c r="AW341" s="395"/>
      <c r="AX341" s="395"/>
      <c r="AY341" s="395"/>
      <c r="AZ341" s="395"/>
      <c r="BA341" s="1125" t="s">
        <v>155</v>
      </c>
      <c r="BB341" s="645" t="s">
        <v>50</v>
      </c>
      <c r="BC341" s="92" t="s">
        <v>36</v>
      </c>
      <c r="BD341" s="88" t="s">
        <v>36</v>
      </c>
      <c r="BE341" s="88" t="s">
        <v>36</v>
      </c>
      <c r="BF341" s="88" t="s">
        <v>36</v>
      </c>
      <c r="BG341" s="83" t="s">
        <v>36</v>
      </c>
      <c r="BH341" s="92" t="s">
        <v>36</v>
      </c>
      <c r="BI341" s="88" t="s">
        <v>36</v>
      </c>
      <c r="BJ341" s="88" t="s">
        <v>36</v>
      </c>
      <c r="BK341" s="88" t="s">
        <v>36</v>
      </c>
      <c r="BL341" s="83" t="s">
        <v>36</v>
      </c>
      <c r="BM341" s="92" t="s">
        <v>36</v>
      </c>
      <c r="BN341" s="88" t="s">
        <v>36</v>
      </c>
      <c r="BO341" s="88" t="s">
        <v>36</v>
      </c>
      <c r="BP341" s="88" t="s">
        <v>36</v>
      </c>
      <c r="BQ341" s="83" t="s">
        <v>36</v>
      </c>
      <c r="BR341" s="92" t="s">
        <v>36</v>
      </c>
      <c r="BS341" s="88" t="s">
        <v>36</v>
      </c>
      <c r="BT341" s="88" t="s">
        <v>36</v>
      </c>
      <c r="BU341" s="88" t="s">
        <v>36</v>
      </c>
      <c r="BV341" s="78" t="s">
        <v>36</v>
      </c>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row>
    <row r="342" s="603" customFormat="true" ht="15" customHeight="true" x14ac:dyDescent="0.2">
      <c r="B342" s="602"/>
      <c r="W342" s="395"/>
      <c r="X342" s="395"/>
      <c r="Y342" s="395"/>
      <c r="Z342" s="395"/>
      <c r="AA342" s="395"/>
      <c r="AB342" s="395"/>
      <c r="AC342" s="395"/>
      <c r="AD342" s="395"/>
      <c r="AE342" s="395"/>
      <c r="AF342" s="395"/>
      <c r="AG342" s="395"/>
      <c r="AH342" s="395"/>
      <c r="AI342" s="395"/>
      <c r="AJ342" s="395"/>
      <c r="AK342" s="395"/>
      <c r="AL342" s="395"/>
      <c r="AM342" s="395"/>
      <c r="AN342" s="395"/>
      <c r="AO342" s="395"/>
      <c r="AP342" s="395"/>
      <c r="AQ342" s="395"/>
      <c r="AR342" s="395"/>
      <c r="AS342" s="395"/>
      <c r="AT342" s="395"/>
      <c r="AU342" s="395"/>
      <c r="AV342" s="395"/>
      <c r="AW342" s="395"/>
      <c r="AX342" s="395"/>
      <c r="AY342" s="395"/>
      <c r="AZ342" s="395"/>
      <c r="BA342" s="1124"/>
      <c r="BB342" s="643" t="s">
        <v>49</v>
      </c>
      <c r="BC342" s="91" t="s">
        <v>36</v>
      </c>
      <c r="BD342" s="87" t="s">
        <v>36</v>
      </c>
      <c r="BE342" s="87" t="s">
        <v>36</v>
      </c>
      <c r="BF342" s="87" t="s">
        <v>36</v>
      </c>
      <c r="BG342" s="82" t="s">
        <v>36</v>
      </c>
      <c r="BH342" s="91" t="s">
        <v>36</v>
      </c>
      <c r="BI342" s="87" t="s">
        <v>36</v>
      </c>
      <c r="BJ342" s="87" t="s">
        <v>36</v>
      </c>
      <c r="BK342" s="87" t="s">
        <v>36</v>
      </c>
      <c r="BL342" s="82" t="s">
        <v>36</v>
      </c>
      <c r="BM342" s="91" t="s">
        <v>36</v>
      </c>
      <c r="BN342" s="87" t="s">
        <v>36</v>
      </c>
      <c r="BO342" s="87" t="s">
        <v>36</v>
      </c>
      <c r="BP342" s="87" t="s">
        <v>36</v>
      </c>
      <c r="BQ342" s="82" t="s">
        <v>36</v>
      </c>
      <c r="BR342" s="91" t="s">
        <v>36</v>
      </c>
      <c r="BS342" s="87" t="s">
        <v>36</v>
      </c>
      <c r="BT342" s="87" t="s">
        <v>36</v>
      </c>
      <c r="BU342" s="87" t="s">
        <v>36</v>
      </c>
      <c r="BV342" s="77" t="s">
        <v>36</v>
      </c>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row>
    <row r="343" s="603" customFormat="true" ht="15" customHeight="true" x14ac:dyDescent="0.2">
      <c r="B343" s="602"/>
      <c r="W343" s="395"/>
      <c r="X343" s="395"/>
      <c r="Y343" s="395"/>
      <c r="Z343" s="395"/>
      <c r="AA343" s="395"/>
      <c r="AB343" s="395"/>
      <c r="AC343" s="395"/>
      <c r="AD343" s="395"/>
      <c r="AE343" s="395"/>
      <c r="AF343" s="395"/>
      <c r="AG343" s="395"/>
      <c r="AH343" s="395"/>
      <c r="AI343" s="395"/>
      <c r="AJ343" s="395"/>
      <c r="AK343" s="395"/>
      <c r="AL343" s="395"/>
      <c r="AM343" s="395"/>
      <c r="AN343" s="395"/>
      <c r="AO343" s="395"/>
      <c r="AP343" s="395"/>
      <c r="AQ343" s="395"/>
      <c r="AR343" s="395"/>
      <c r="AS343" s="395"/>
      <c r="AT343" s="395"/>
      <c r="AU343" s="395"/>
      <c r="AV343" s="395"/>
      <c r="AW343" s="395"/>
      <c r="AX343" s="395"/>
      <c r="AY343" s="395"/>
      <c r="AZ343" s="395"/>
      <c r="BA343" s="1126" t="s">
        <v>150</v>
      </c>
      <c r="BB343" s="643" t="s">
        <v>50</v>
      </c>
      <c r="BC343" s="91" t="s">
        <v>36</v>
      </c>
      <c r="BD343" s="87" t="s">
        <v>36</v>
      </c>
      <c r="BE343" s="87" t="s">
        <v>36</v>
      </c>
      <c r="BF343" s="87" t="s">
        <v>36</v>
      </c>
      <c r="BG343" s="82" t="s">
        <v>36</v>
      </c>
      <c r="BH343" s="91" t="s">
        <v>36</v>
      </c>
      <c r="BI343" s="87" t="s">
        <v>36</v>
      </c>
      <c r="BJ343" s="87" t="s">
        <v>36</v>
      </c>
      <c r="BK343" s="87" t="s">
        <v>36</v>
      </c>
      <c r="BL343" s="82" t="s">
        <v>36</v>
      </c>
      <c r="BM343" s="91" t="s">
        <v>36</v>
      </c>
      <c r="BN343" s="87" t="s">
        <v>36</v>
      </c>
      <c r="BO343" s="87" t="s">
        <v>36</v>
      </c>
      <c r="BP343" s="87" t="s">
        <v>36</v>
      </c>
      <c r="BQ343" s="82" t="s">
        <v>36</v>
      </c>
      <c r="BR343" s="91" t="s">
        <v>36</v>
      </c>
      <c r="BS343" s="87" t="s">
        <v>36</v>
      </c>
      <c r="BT343" s="87" t="s">
        <v>36</v>
      </c>
      <c r="BU343" s="87" t="s">
        <v>36</v>
      </c>
      <c r="BV343" s="77" t="s">
        <v>36</v>
      </c>
      <c r="BW343" s="30"/>
      <c r="BX343" s="30"/>
      <c r="BY343" s="30"/>
      <c r="BZ343" s="30"/>
      <c r="CA343" s="30"/>
      <c r="CB343" s="30"/>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0"/>
    </row>
    <row r="344" s="603" customFormat="true" ht="15" customHeight="true" x14ac:dyDescent="0.2">
      <c r="B344" s="602"/>
      <c r="W344" s="395"/>
      <c r="X344" s="395"/>
      <c r="Y344" s="395"/>
      <c r="Z344" s="395"/>
      <c r="AA344" s="395"/>
      <c r="AB344" s="395"/>
      <c r="AC344" s="395"/>
      <c r="AD344" s="395"/>
      <c r="AE344" s="395"/>
      <c r="AF344" s="395"/>
      <c r="AG344" s="395"/>
      <c r="AH344" s="395"/>
      <c r="AI344" s="395"/>
      <c r="AJ344" s="395"/>
      <c r="AK344" s="395"/>
      <c r="AL344" s="395"/>
      <c r="AM344" s="395"/>
      <c r="AN344" s="395"/>
      <c r="AO344" s="395"/>
      <c r="AP344" s="395"/>
      <c r="AQ344" s="395"/>
      <c r="AR344" s="395"/>
      <c r="AS344" s="395"/>
      <c r="AT344" s="395"/>
      <c r="AU344" s="395"/>
      <c r="AV344" s="395"/>
      <c r="AW344" s="395"/>
      <c r="AX344" s="395"/>
      <c r="AY344" s="395"/>
      <c r="AZ344" s="395"/>
      <c r="BA344" s="1124"/>
      <c r="BB344" s="643" t="s">
        <v>49</v>
      </c>
      <c r="BC344" s="91" t="s">
        <v>36</v>
      </c>
      <c r="BD344" s="87" t="s">
        <v>36</v>
      </c>
      <c r="BE344" s="87" t="s">
        <v>36</v>
      </c>
      <c r="BF344" s="87" t="s">
        <v>36</v>
      </c>
      <c r="BG344" s="82" t="s">
        <v>36</v>
      </c>
      <c r="BH344" s="91" t="s">
        <v>36</v>
      </c>
      <c r="BI344" s="87" t="s">
        <v>36</v>
      </c>
      <c r="BJ344" s="87" t="s">
        <v>36</v>
      </c>
      <c r="BK344" s="87" t="s">
        <v>36</v>
      </c>
      <c r="BL344" s="82" t="s">
        <v>36</v>
      </c>
      <c r="BM344" s="91" t="s">
        <v>36</v>
      </c>
      <c r="BN344" s="87" t="s">
        <v>36</v>
      </c>
      <c r="BO344" s="87" t="s">
        <v>36</v>
      </c>
      <c r="BP344" s="87" t="s">
        <v>36</v>
      </c>
      <c r="BQ344" s="82" t="s">
        <v>36</v>
      </c>
      <c r="BR344" s="91" t="s">
        <v>36</v>
      </c>
      <c r="BS344" s="87" t="s">
        <v>36</v>
      </c>
      <c r="BT344" s="87" t="s">
        <v>36</v>
      </c>
      <c r="BU344" s="87" t="s">
        <v>36</v>
      </c>
      <c r="BV344" s="77" t="s">
        <v>36</v>
      </c>
      <c r="BW344" s="30"/>
      <c r="BX344" s="30"/>
      <c r="BY344" s="30"/>
      <c r="BZ344" s="30"/>
      <c r="CA344" s="30"/>
      <c r="CB344" s="30"/>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0"/>
    </row>
    <row r="345" s="603" customFormat="true" ht="15" customHeight="true" x14ac:dyDescent="0.2">
      <c r="B345" s="602"/>
      <c r="W345" s="395"/>
      <c r="X345" s="395"/>
      <c r="Y345" s="395"/>
      <c r="Z345" s="395"/>
      <c r="AA345" s="395"/>
      <c r="AB345" s="395"/>
      <c r="AC345" s="395"/>
      <c r="AD345" s="395"/>
      <c r="AE345" s="395"/>
      <c r="AF345" s="395"/>
      <c r="AG345" s="395"/>
      <c r="AH345" s="395"/>
      <c r="AI345" s="395"/>
      <c r="AJ345" s="395"/>
      <c r="AK345" s="395"/>
      <c r="AL345" s="395"/>
      <c r="AM345" s="395"/>
      <c r="AN345" s="395"/>
      <c r="AO345" s="395"/>
      <c r="AP345" s="395"/>
      <c r="AQ345" s="395"/>
      <c r="AR345" s="395"/>
      <c r="AS345" s="395"/>
      <c r="AT345" s="395"/>
      <c r="AU345" s="395"/>
      <c r="AV345" s="395"/>
      <c r="AW345" s="395"/>
      <c r="AX345" s="395"/>
      <c r="AY345" s="395"/>
      <c r="AZ345" s="395"/>
      <c r="BA345" s="1126" t="s">
        <v>151</v>
      </c>
      <c r="BB345" s="643" t="s">
        <v>50</v>
      </c>
      <c r="BC345" s="91" t="s">
        <v>36</v>
      </c>
      <c r="BD345" s="87" t="s">
        <v>36</v>
      </c>
      <c r="BE345" s="87" t="s">
        <v>36</v>
      </c>
      <c r="BF345" s="87" t="s">
        <v>36</v>
      </c>
      <c r="BG345" s="82" t="s">
        <v>36</v>
      </c>
      <c r="BH345" s="91" t="s">
        <v>36</v>
      </c>
      <c r="BI345" s="87" t="s">
        <v>36</v>
      </c>
      <c r="BJ345" s="87" t="s">
        <v>36</v>
      </c>
      <c r="BK345" s="87" t="s">
        <v>36</v>
      </c>
      <c r="BL345" s="82" t="s">
        <v>36</v>
      </c>
      <c r="BM345" s="91" t="s">
        <v>36</v>
      </c>
      <c r="BN345" s="87" t="s">
        <v>36</v>
      </c>
      <c r="BO345" s="87" t="s">
        <v>36</v>
      </c>
      <c r="BP345" s="87" t="s">
        <v>36</v>
      </c>
      <c r="BQ345" s="82" t="s">
        <v>36</v>
      </c>
      <c r="BR345" s="91" t="s">
        <v>36</v>
      </c>
      <c r="BS345" s="87" t="s">
        <v>36</v>
      </c>
      <c r="BT345" s="87" t="s">
        <v>36</v>
      </c>
      <c r="BU345" s="87" t="s">
        <v>36</v>
      </c>
      <c r="BV345" s="77" t="s">
        <v>36</v>
      </c>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row>
    <row r="346" s="603" customFormat="true" ht="15" customHeight="true" x14ac:dyDescent="0.2">
      <c r="B346" s="602"/>
      <c r="W346" s="395"/>
      <c r="X346" s="395"/>
      <c r="Y346" s="395"/>
      <c r="Z346" s="395"/>
      <c r="AA346" s="395"/>
      <c r="AB346" s="395"/>
      <c r="AC346" s="395"/>
      <c r="AD346" s="395"/>
      <c r="AE346" s="395"/>
      <c r="AF346" s="395"/>
      <c r="AG346" s="395"/>
      <c r="AH346" s="395"/>
      <c r="AI346" s="395"/>
      <c r="AJ346" s="395"/>
      <c r="AK346" s="395"/>
      <c r="AL346" s="395"/>
      <c r="AM346" s="395"/>
      <c r="AN346" s="395"/>
      <c r="AO346" s="395"/>
      <c r="AP346" s="395"/>
      <c r="AQ346" s="395"/>
      <c r="AR346" s="395"/>
      <c r="AS346" s="395"/>
      <c r="AT346" s="395"/>
      <c r="AU346" s="395"/>
      <c r="AV346" s="395"/>
      <c r="AW346" s="395"/>
      <c r="AX346" s="395"/>
      <c r="AY346" s="395"/>
      <c r="AZ346" s="395"/>
      <c r="BA346" s="1124"/>
      <c r="BB346" s="643" t="s">
        <v>49</v>
      </c>
      <c r="BC346" s="91" t="s">
        <v>36</v>
      </c>
      <c r="BD346" s="87" t="s">
        <v>36</v>
      </c>
      <c r="BE346" s="87" t="s">
        <v>36</v>
      </c>
      <c r="BF346" s="87" t="s">
        <v>36</v>
      </c>
      <c r="BG346" s="82" t="s">
        <v>36</v>
      </c>
      <c r="BH346" s="91" t="s">
        <v>36</v>
      </c>
      <c r="BI346" s="87" t="s">
        <v>36</v>
      </c>
      <c r="BJ346" s="87" t="s">
        <v>36</v>
      </c>
      <c r="BK346" s="87" t="s">
        <v>36</v>
      </c>
      <c r="BL346" s="82" t="s">
        <v>36</v>
      </c>
      <c r="BM346" s="91" t="s">
        <v>36</v>
      </c>
      <c r="BN346" s="87" t="s">
        <v>36</v>
      </c>
      <c r="BO346" s="87" t="s">
        <v>36</v>
      </c>
      <c r="BP346" s="87" t="s">
        <v>36</v>
      </c>
      <c r="BQ346" s="82" t="s">
        <v>36</v>
      </c>
      <c r="BR346" s="91" t="s">
        <v>36</v>
      </c>
      <c r="BS346" s="87" t="s">
        <v>36</v>
      </c>
      <c r="BT346" s="87" t="s">
        <v>36</v>
      </c>
      <c r="BU346" s="87" t="s">
        <v>36</v>
      </c>
      <c r="BV346" s="77" t="s">
        <v>36</v>
      </c>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row>
    <row r="347" s="603" customFormat="true" ht="15" customHeight="true" x14ac:dyDescent="0.2">
      <c r="B347" s="602"/>
      <c r="W347" s="395"/>
      <c r="X347" s="395"/>
      <c r="Y347" s="395"/>
      <c r="Z347" s="395"/>
      <c r="AA347" s="395"/>
      <c r="AB347" s="395"/>
      <c r="AC347" s="395"/>
      <c r="AD347" s="395"/>
      <c r="AE347" s="395"/>
      <c r="AF347" s="395"/>
      <c r="AG347" s="395"/>
      <c r="AH347" s="395"/>
      <c r="AI347" s="395"/>
      <c r="AJ347" s="395"/>
      <c r="AK347" s="395"/>
      <c r="AL347" s="395"/>
      <c r="AM347" s="395"/>
      <c r="AN347" s="395"/>
      <c r="AO347" s="395"/>
      <c r="AP347" s="395"/>
      <c r="AQ347" s="395"/>
      <c r="AR347" s="395"/>
      <c r="AS347" s="395"/>
      <c r="AT347" s="395"/>
      <c r="AU347" s="395"/>
      <c r="AV347" s="395"/>
      <c r="AW347" s="395"/>
      <c r="AX347" s="395"/>
      <c r="AY347" s="395"/>
      <c r="AZ347" s="395"/>
      <c r="BA347" s="1126" t="s">
        <v>152</v>
      </c>
      <c r="BB347" s="643" t="s">
        <v>50</v>
      </c>
      <c r="BC347" s="91" t="s">
        <v>36</v>
      </c>
      <c r="BD347" s="87" t="s">
        <v>36</v>
      </c>
      <c r="BE347" s="87" t="s">
        <v>36</v>
      </c>
      <c r="BF347" s="87" t="s">
        <v>36</v>
      </c>
      <c r="BG347" s="82" t="s">
        <v>36</v>
      </c>
      <c r="BH347" s="91" t="s">
        <v>36</v>
      </c>
      <c r="BI347" s="87" t="s">
        <v>36</v>
      </c>
      <c r="BJ347" s="87" t="s">
        <v>36</v>
      </c>
      <c r="BK347" s="87" t="s">
        <v>36</v>
      </c>
      <c r="BL347" s="82" t="s">
        <v>36</v>
      </c>
      <c r="BM347" s="91" t="s">
        <v>36</v>
      </c>
      <c r="BN347" s="87" t="s">
        <v>36</v>
      </c>
      <c r="BO347" s="87" t="s">
        <v>36</v>
      </c>
      <c r="BP347" s="87" t="s">
        <v>36</v>
      </c>
      <c r="BQ347" s="82" t="s">
        <v>36</v>
      </c>
      <c r="BR347" s="91" t="s">
        <v>36</v>
      </c>
      <c r="BS347" s="87" t="s">
        <v>36</v>
      </c>
      <c r="BT347" s="87" t="s">
        <v>36</v>
      </c>
      <c r="BU347" s="87" t="s">
        <v>36</v>
      </c>
      <c r="BV347" s="77" t="s">
        <v>36</v>
      </c>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row>
    <row r="348" s="603" customFormat="true" ht="15" customHeight="true" x14ac:dyDescent="0.2">
      <c r="B348" s="602"/>
      <c r="W348" s="395"/>
      <c r="X348" s="395"/>
      <c r="Y348" s="395"/>
      <c r="Z348" s="395"/>
      <c r="AA348" s="395"/>
      <c r="AB348" s="395"/>
      <c r="AC348" s="395"/>
      <c r="AD348" s="395"/>
      <c r="AE348" s="395"/>
      <c r="AF348" s="395"/>
      <c r="AG348" s="395"/>
      <c r="AH348" s="395"/>
      <c r="AI348" s="395"/>
      <c r="AJ348" s="395"/>
      <c r="AK348" s="395"/>
      <c r="AL348" s="395"/>
      <c r="AM348" s="395"/>
      <c r="AN348" s="395"/>
      <c r="AO348" s="395"/>
      <c r="AP348" s="395"/>
      <c r="AQ348" s="395"/>
      <c r="AR348" s="395"/>
      <c r="AS348" s="395"/>
      <c r="AT348" s="395"/>
      <c r="AU348" s="395"/>
      <c r="AV348" s="395"/>
      <c r="AW348" s="395"/>
      <c r="AX348" s="395"/>
      <c r="AY348" s="395"/>
      <c r="AZ348" s="395"/>
      <c r="BA348" s="1124"/>
      <c r="BB348" s="643" t="s">
        <v>49</v>
      </c>
      <c r="BC348" s="91" t="s">
        <v>36</v>
      </c>
      <c r="BD348" s="87" t="s">
        <v>36</v>
      </c>
      <c r="BE348" s="87" t="s">
        <v>36</v>
      </c>
      <c r="BF348" s="87" t="s">
        <v>36</v>
      </c>
      <c r="BG348" s="82" t="s">
        <v>36</v>
      </c>
      <c r="BH348" s="91" t="s">
        <v>36</v>
      </c>
      <c r="BI348" s="87" t="s">
        <v>36</v>
      </c>
      <c r="BJ348" s="87" t="s">
        <v>36</v>
      </c>
      <c r="BK348" s="87" t="s">
        <v>36</v>
      </c>
      <c r="BL348" s="82" t="s">
        <v>36</v>
      </c>
      <c r="BM348" s="91" t="s">
        <v>36</v>
      </c>
      <c r="BN348" s="87" t="s">
        <v>36</v>
      </c>
      <c r="BO348" s="87" t="s">
        <v>36</v>
      </c>
      <c r="BP348" s="87" t="s">
        <v>36</v>
      </c>
      <c r="BQ348" s="82" t="s">
        <v>36</v>
      </c>
      <c r="BR348" s="91" t="s">
        <v>36</v>
      </c>
      <c r="BS348" s="87" t="s">
        <v>36</v>
      </c>
      <c r="BT348" s="87" t="s">
        <v>36</v>
      </c>
      <c r="BU348" s="87" t="s">
        <v>36</v>
      </c>
      <c r="BV348" s="77" t="s">
        <v>36</v>
      </c>
      <c r="BW348" s="30"/>
      <c r="BX348" s="30"/>
      <c r="BY348" s="30"/>
      <c r="BZ348" s="30"/>
      <c r="CA348" s="30"/>
      <c r="CB348" s="30"/>
      <c r="CC348" s="30"/>
      <c r="CD348" s="30"/>
      <c r="CE348" s="30"/>
      <c r="CF348" s="30"/>
      <c r="CG348" s="30"/>
      <c r="CH348" s="30"/>
      <c r="CI348" s="30"/>
      <c r="CJ348" s="30"/>
      <c r="CK348" s="30"/>
      <c r="CL348" s="30"/>
      <c r="CM348" s="30"/>
      <c r="CN348" s="30"/>
      <c r="CO348" s="30"/>
      <c r="CP348" s="30"/>
      <c r="CQ348" s="30"/>
      <c r="CR348" s="30"/>
      <c r="CS348" s="30"/>
      <c r="CT348" s="30"/>
      <c r="CU348" s="30"/>
      <c r="CV348" s="30"/>
      <c r="CW348" s="30"/>
      <c r="CX348" s="30"/>
      <c r="CY348" s="30"/>
      <c r="CZ348" s="30"/>
    </row>
    <row r="349" s="603" customFormat="true" ht="15" customHeight="true" x14ac:dyDescent="0.2">
      <c r="B349" s="602"/>
      <c r="W349" s="395"/>
      <c r="X349" s="395"/>
      <c r="Y349" s="395"/>
      <c r="Z349" s="395"/>
      <c r="AA349" s="395"/>
      <c r="AB349" s="395"/>
      <c r="AC349" s="395"/>
      <c r="AD349" s="395"/>
      <c r="AE349" s="395"/>
      <c r="AF349" s="395"/>
      <c r="AG349" s="395"/>
      <c r="AH349" s="395"/>
      <c r="AI349" s="395"/>
      <c r="AJ349" s="395"/>
      <c r="AK349" s="395"/>
      <c r="AL349" s="395"/>
      <c r="AM349" s="395"/>
      <c r="AN349" s="395"/>
      <c r="AO349" s="395"/>
      <c r="AP349" s="395"/>
      <c r="AQ349" s="395"/>
      <c r="AR349" s="395"/>
      <c r="AS349" s="395"/>
      <c r="AT349" s="395"/>
      <c r="AU349" s="395"/>
      <c r="AV349" s="395"/>
      <c r="AW349" s="395"/>
      <c r="AX349" s="395"/>
      <c r="AY349" s="395"/>
      <c r="AZ349" s="395"/>
      <c r="BA349" s="1126" t="s">
        <v>153</v>
      </c>
      <c r="BB349" s="643" t="s">
        <v>50</v>
      </c>
      <c r="BC349" s="91" t="s">
        <v>36</v>
      </c>
      <c r="BD349" s="87" t="s">
        <v>36</v>
      </c>
      <c r="BE349" s="87" t="s">
        <v>36</v>
      </c>
      <c r="BF349" s="87" t="s">
        <v>36</v>
      </c>
      <c r="BG349" s="82" t="s">
        <v>36</v>
      </c>
      <c r="BH349" s="91" t="s">
        <v>36</v>
      </c>
      <c r="BI349" s="87" t="s">
        <v>36</v>
      </c>
      <c r="BJ349" s="87" t="s">
        <v>36</v>
      </c>
      <c r="BK349" s="87" t="s">
        <v>36</v>
      </c>
      <c r="BL349" s="82" t="s">
        <v>36</v>
      </c>
      <c r="BM349" s="91" t="s">
        <v>36</v>
      </c>
      <c r="BN349" s="87" t="s">
        <v>36</v>
      </c>
      <c r="BO349" s="87" t="s">
        <v>36</v>
      </c>
      <c r="BP349" s="87" t="s">
        <v>36</v>
      </c>
      <c r="BQ349" s="82" t="s">
        <v>36</v>
      </c>
      <c r="BR349" s="91" t="s">
        <v>36</v>
      </c>
      <c r="BS349" s="87" t="s">
        <v>36</v>
      </c>
      <c r="BT349" s="87" t="s">
        <v>36</v>
      </c>
      <c r="BU349" s="87" t="s">
        <v>36</v>
      </c>
      <c r="BV349" s="77" t="s">
        <v>36</v>
      </c>
      <c r="BW349" s="30"/>
      <c r="BX349" s="30"/>
      <c r="BY349" s="30"/>
      <c r="BZ349" s="30"/>
      <c r="CA349" s="30"/>
      <c r="CB349" s="30"/>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0"/>
    </row>
    <row r="350" s="603" customFormat="true" ht="15" customHeight="true" x14ac:dyDescent="0.2">
      <c r="B350" s="602"/>
      <c r="W350" s="395"/>
      <c r="X350" s="395"/>
      <c r="Y350" s="395"/>
      <c r="Z350" s="395"/>
      <c r="AA350" s="395"/>
      <c r="AB350" s="395"/>
      <c r="AC350" s="395"/>
      <c r="AD350" s="395"/>
      <c r="AE350" s="395"/>
      <c r="AF350" s="395"/>
      <c r="AG350" s="395"/>
      <c r="AH350" s="395"/>
      <c r="AI350" s="395"/>
      <c r="AJ350" s="395"/>
      <c r="AK350" s="395"/>
      <c r="AL350" s="395"/>
      <c r="AM350" s="395"/>
      <c r="AN350" s="395"/>
      <c r="AO350" s="395"/>
      <c r="AP350" s="395"/>
      <c r="AQ350" s="395"/>
      <c r="AR350" s="395"/>
      <c r="AS350" s="395"/>
      <c r="AT350" s="395"/>
      <c r="AU350" s="395"/>
      <c r="AV350" s="395"/>
      <c r="AW350" s="395"/>
      <c r="AX350" s="395"/>
      <c r="AY350" s="395"/>
      <c r="AZ350" s="395"/>
      <c r="BA350" s="1124"/>
      <c r="BB350" s="643" t="s">
        <v>49</v>
      </c>
      <c r="BC350" s="91" t="s">
        <v>36</v>
      </c>
      <c r="BD350" s="87" t="s">
        <v>36</v>
      </c>
      <c r="BE350" s="87" t="s">
        <v>36</v>
      </c>
      <c r="BF350" s="87" t="s">
        <v>36</v>
      </c>
      <c r="BG350" s="82" t="s">
        <v>36</v>
      </c>
      <c r="BH350" s="91" t="s">
        <v>36</v>
      </c>
      <c r="BI350" s="87" t="s">
        <v>36</v>
      </c>
      <c r="BJ350" s="87" t="s">
        <v>36</v>
      </c>
      <c r="BK350" s="87" t="s">
        <v>36</v>
      </c>
      <c r="BL350" s="82" t="s">
        <v>36</v>
      </c>
      <c r="BM350" s="91" t="s">
        <v>36</v>
      </c>
      <c r="BN350" s="87" t="s">
        <v>36</v>
      </c>
      <c r="BO350" s="87" t="s">
        <v>36</v>
      </c>
      <c r="BP350" s="87" t="s">
        <v>36</v>
      </c>
      <c r="BQ350" s="82" t="s">
        <v>36</v>
      </c>
      <c r="BR350" s="91" t="s">
        <v>36</v>
      </c>
      <c r="BS350" s="87" t="s">
        <v>36</v>
      </c>
      <c r="BT350" s="87" t="s">
        <v>36</v>
      </c>
      <c r="BU350" s="87" t="s">
        <v>36</v>
      </c>
      <c r="BV350" s="77" t="s">
        <v>36</v>
      </c>
      <c r="BW350" s="30"/>
      <c r="BX350" s="30"/>
      <c r="BY350" s="30"/>
      <c r="BZ350" s="30"/>
      <c r="CA350" s="30"/>
      <c r="CB350" s="30"/>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0"/>
    </row>
    <row r="351" s="603" customFormat="true" ht="15" customHeight="true" x14ac:dyDescent="0.2">
      <c r="B351" s="602"/>
      <c r="W351" s="395"/>
      <c r="X351" s="395"/>
      <c r="Y351" s="395"/>
      <c r="Z351" s="395"/>
      <c r="AA351" s="395"/>
      <c r="AB351" s="395"/>
      <c r="AC351" s="395"/>
      <c r="AD351" s="395"/>
      <c r="AE351" s="395"/>
      <c r="AF351" s="395"/>
      <c r="AG351" s="395"/>
      <c r="AH351" s="395"/>
      <c r="AI351" s="395"/>
      <c r="AJ351" s="395"/>
      <c r="AK351" s="395"/>
      <c r="AL351" s="395"/>
      <c r="AM351" s="395"/>
      <c r="AN351" s="395"/>
      <c r="AO351" s="395"/>
      <c r="AP351" s="395"/>
      <c r="AQ351" s="395"/>
      <c r="AR351" s="395"/>
      <c r="AS351" s="395"/>
      <c r="AT351" s="395"/>
      <c r="AU351" s="395"/>
      <c r="AV351" s="395"/>
      <c r="AW351" s="395"/>
      <c r="AX351" s="395"/>
      <c r="AY351" s="395"/>
      <c r="AZ351" s="395"/>
      <c r="BA351" s="1126" t="s">
        <v>154</v>
      </c>
      <c r="BB351" s="643" t="s">
        <v>50</v>
      </c>
      <c r="BC351" s="91" t="s">
        <v>36</v>
      </c>
      <c r="BD351" s="87" t="s">
        <v>36</v>
      </c>
      <c r="BE351" s="87" t="s">
        <v>36</v>
      </c>
      <c r="BF351" s="87" t="s">
        <v>36</v>
      </c>
      <c r="BG351" s="82" t="s">
        <v>36</v>
      </c>
      <c r="BH351" s="91" t="s">
        <v>36</v>
      </c>
      <c r="BI351" s="87" t="s">
        <v>36</v>
      </c>
      <c r="BJ351" s="87" t="s">
        <v>36</v>
      </c>
      <c r="BK351" s="87" t="s">
        <v>36</v>
      </c>
      <c r="BL351" s="82" t="s">
        <v>36</v>
      </c>
      <c r="BM351" s="91" t="s">
        <v>36</v>
      </c>
      <c r="BN351" s="87" t="s">
        <v>36</v>
      </c>
      <c r="BO351" s="87" t="s">
        <v>36</v>
      </c>
      <c r="BP351" s="87" t="s">
        <v>36</v>
      </c>
      <c r="BQ351" s="82" t="s">
        <v>36</v>
      </c>
      <c r="BR351" s="91" t="s">
        <v>36</v>
      </c>
      <c r="BS351" s="87" t="s">
        <v>36</v>
      </c>
      <c r="BT351" s="87" t="s">
        <v>36</v>
      </c>
      <c r="BU351" s="87" t="s">
        <v>36</v>
      </c>
      <c r="BV351" s="77" t="s">
        <v>36</v>
      </c>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row>
    <row r="352" s="603" customFormat="true" ht="15" customHeight="true" x14ac:dyDescent="0.2">
      <c r="B352" s="602"/>
      <c r="W352" s="395"/>
      <c r="X352" s="395"/>
      <c r="Y352" s="395"/>
      <c r="Z352" s="395"/>
      <c r="AA352" s="395"/>
      <c r="AB352" s="395"/>
      <c r="AC352" s="395"/>
      <c r="AD352" s="395"/>
      <c r="AE352" s="395"/>
      <c r="AF352" s="395"/>
      <c r="AG352" s="395"/>
      <c r="AH352" s="395"/>
      <c r="AI352" s="395"/>
      <c r="AJ352" s="395"/>
      <c r="AK352" s="395"/>
      <c r="AL352" s="395"/>
      <c r="AM352" s="395"/>
      <c r="AN352" s="395"/>
      <c r="AO352" s="395"/>
      <c r="AP352" s="395"/>
      <c r="AQ352" s="395"/>
      <c r="AR352" s="395"/>
      <c r="AS352" s="395"/>
      <c r="AT352" s="395"/>
      <c r="AU352" s="395"/>
      <c r="AV352" s="395"/>
      <c r="AW352" s="395"/>
      <c r="AX352" s="395"/>
      <c r="AY352" s="395"/>
      <c r="AZ352" s="395"/>
      <c r="BA352" s="1124"/>
      <c r="BB352" s="643" t="s">
        <v>49</v>
      </c>
      <c r="BC352" s="91" t="s">
        <v>36</v>
      </c>
      <c r="BD352" s="87" t="s">
        <v>36</v>
      </c>
      <c r="BE352" s="87" t="s">
        <v>36</v>
      </c>
      <c r="BF352" s="87" t="s">
        <v>36</v>
      </c>
      <c r="BG352" s="82" t="s">
        <v>36</v>
      </c>
      <c r="BH352" s="91" t="s">
        <v>36</v>
      </c>
      <c r="BI352" s="87" t="s">
        <v>36</v>
      </c>
      <c r="BJ352" s="87" t="s">
        <v>36</v>
      </c>
      <c r="BK352" s="87" t="s">
        <v>36</v>
      </c>
      <c r="BL352" s="82" t="s">
        <v>36</v>
      </c>
      <c r="BM352" s="91" t="s">
        <v>36</v>
      </c>
      <c r="BN352" s="87" t="s">
        <v>36</v>
      </c>
      <c r="BO352" s="87" t="s">
        <v>36</v>
      </c>
      <c r="BP352" s="87" t="s">
        <v>36</v>
      </c>
      <c r="BQ352" s="82" t="s">
        <v>36</v>
      </c>
      <c r="BR352" s="91" t="s">
        <v>36</v>
      </c>
      <c r="BS352" s="87" t="s">
        <v>36</v>
      </c>
      <c r="BT352" s="87" t="s">
        <v>36</v>
      </c>
      <c r="BU352" s="87" t="s">
        <v>36</v>
      </c>
      <c r="BV352" s="77" t="s">
        <v>36</v>
      </c>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row>
    <row r="353" s="603" customFormat="true" ht="15" customHeight="true" x14ac:dyDescent="0.2">
      <c r="B353" s="602"/>
      <c r="W353" s="395"/>
      <c r="X353" s="395"/>
      <c r="Y353" s="395"/>
      <c r="Z353" s="395"/>
      <c r="AA353" s="395"/>
      <c r="AB353" s="395"/>
      <c r="AC353" s="395"/>
      <c r="AD353" s="395"/>
      <c r="AE353" s="395"/>
      <c r="AF353" s="395"/>
      <c r="AG353" s="395"/>
      <c r="AH353" s="395"/>
      <c r="AI353" s="395"/>
      <c r="AJ353" s="395"/>
      <c r="AK353" s="395"/>
      <c r="AL353" s="395"/>
      <c r="AM353" s="395"/>
      <c r="AN353" s="395"/>
      <c r="AO353" s="395"/>
      <c r="AP353" s="395"/>
      <c r="AQ353" s="395"/>
      <c r="AR353" s="395"/>
      <c r="AS353" s="395"/>
      <c r="AT353" s="395"/>
      <c r="AU353" s="395"/>
      <c r="AV353" s="395"/>
      <c r="AW353" s="395"/>
      <c r="AX353" s="395"/>
      <c r="AY353" s="395"/>
      <c r="AZ353" s="395"/>
      <c r="BA353" s="1126" t="s">
        <v>143</v>
      </c>
      <c r="BB353" s="643" t="s">
        <v>50</v>
      </c>
      <c r="BC353" s="91" t="s">
        <v>36</v>
      </c>
      <c r="BD353" s="87" t="s">
        <v>36</v>
      </c>
      <c r="BE353" s="87" t="s">
        <v>36</v>
      </c>
      <c r="BF353" s="87" t="s">
        <v>36</v>
      </c>
      <c r="BG353" s="82" t="s">
        <v>36</v>
      </c>
      <c r="BH353" s="91" t="s">
        <v>36</v>
      </c>
      <c r="BI353" s="87" t="s">
        <v>36</v>
      </c>
      <c r="BJ353" s="87" t="s">
        <v>36</v>
      </c>
      <c r="BK353" s="87" t="s">
        <v>36</v>
      </c>
      <c r="BL353" s="82" t="s">
        <v>36</v>
      </c>
      <c r="BM353" s="91" t="s">
        <v>36</v>
      </c>
      <c r="BN353" s="87" t="s">
        <v>36</v>
      </c>
      <c r="BO353" s="87" t="s">
        <v>36</v>
      </c>
      <c r="BP353" s="87" t="s">
        <v>36</v>
      </c>
      <c r="BQ353" s="82" t="s">
        <v>36</v>
      </c>
      <c r="BR353" s="91" t="s">
        <v>36</v>
      </c>
      <c r="BS353" s="87" t="s">
        <v>36</v>
      </c>
      <c r="BT353" s="87" t="s">
        <v>36</v>
      </c>
      <c r="BU353" s="87" t="s">
        <v>36</v>
      </c>
      <c r="BV353" s="77" t="s">
        <v>36</v>
      </c>
      <c r="BW353" s="30"/>
      <c r="BX353" s="30"/>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row>
    <row r="354" s="603" customFormat="true" ht="15" customHeight="true" x14ac:dyDescent="0.2">
      <c r="B354" s="602"/>
      <c r="W354" s="395"/>
      <c r="X354" s="395"/>
      <c r="Y354" s="395"/>
      <c r="Z354" s="395"/>
      <c r="AA354" s="395"/>
      <c r="AB354" s="395"/>
      <c r="AC354" s="395"/>
      <c r="AD354" s="395"/>
      <c r="AE354" s="395"/>
      <c r="AF354" s="395"/>
      <c r="AG354" s="395"/>
      <c r="AH354" s="395"/>
      <c r="AI354" s="395"/>
      <c r="AJ354" s="395"/>
      <c r="AK354" s="395"/>
      <c r="AL354" s="395"/>
      <c r="AM354" s="395"/>
      <c r="AN354" s="395"/>
      <c r="AO354" s="395"/>
      <c r="AP354" s="395"/>
      <c r="AQ354" s="395"/>
      <c r="AR354" s="395"/>
      <c r="AS354" s="395"/>
      <c r="AT354" s="395"/>
      <c r="AU354" s="395"/>
      <c r="AV354" s="395"/>
      <c r="AW354" s="395"/>
      <c r="AX354" s="395"/>
      <c r="AY354" s="395"/>
      <c r="AZ354" s="395"/>
      <c r="BA354" s="1127"/>
      <c r="BB354" s="644" t="s">
        <v>49</v>
      </c>
      <c r="BC354" s="90" t="s">
        <v>36</v>
      </c>
      <c r="BD354" s="86" t="s">
        <v>36</v>
      </c>
      <c r="BE354" s="86" t="s">
        <v>36</v>
      </c>
      <c r="BF354" s="86" t="s">
        <v>36</v>
      </c>
      <c r="BG354" s="81" t="s">
        <v>36</v>
      </c>
      <c r="BH354" s="90" t="s">
        <v>36</v>
      </c>
      <c r="BI354" s="86" t="s">
        <v>36</v>
      </c>
      <c r="BJ354" s="86" t="s">
        <v>36</v>
      </c>
      <c r="BK354" s="86" t="s">
        <v>36</v>
      </c>
      <c r="BL354" s="81" t="s">
        <v>36</v>
      </c>
      <c r="BM354" s="90" t="s">
        <v>36</v>
      </c>
      <c r="BN354" s="86" t="s">
        <v>36</v>
      </c>
      <c r="BO354" s="86" t="s">
        <v>36</v>
      </c>
      <c r="BP354" s="86" t="s">
        <v>36</v>
      </c>
      <c r="BQ354" s="81" t="s">
        <v>36</v>
      </c>
      <c r="BR354" s="90" t="s">
        <v>36</v>
      </c>
      <c r="BS354" s="86" t="s">
        <v>36</v>
      </c>
      <c r="BT354" s="86" t="s">
        <v>36</v>
      </c>
      <c r="BU354" s="86" t="s">
        <v>36</v>
      </c>
      <c r="BV354" s="76" t="s">
        <v>36</v>
      </c>
      <c r="BW354" s="30"/>
      <c r="BX354" s="30"/>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row>
    <row r="355" s="603" customFormat="true" ht="15" customHeight="true" x14ac:dyDescent="0.2">
      <c r="B355" s="602"/>
      <c r="W355" s="395"/>
      <c r="X355" s="395"/>
      <c r="Y355" s="395"/>
      <c r="Z355" s="395"/>
      <c r="AA355" s="395"/>
      <c r="AB355" s="395"/>
      <c r="AC355" s="395"/>
      <c r="AD355" s="395"/>
      <c r="AE355" s="395"/>
      <c r="AF355" s="395"/>
      <c r="AG355" s="395"/>
      <c r="AH355" s="395"/>
      <c r="AI355" s="395"/>
      <c r="AJ355" s="395"/>
      <c r="AK355" s="395"/>
      <c r="AL355" s="395"/>
      <c r="AM355" s="395"/>
      <c r="AN355" s="395"/>
      <c r="AO355" s="395"/>
      <c r="AP355" s="395"/>
      <c r="AQ355" s="395"/>
      <c r="AR355" s="395"/>
      <c r="AS355" s="395"/>
      <c r="AT355" s="395"/>
      <c r="AU355" s="395"/>
      <c r="AV355" s="395"/>
      <c r="AW355" s="395"/>
      <c r="AX355" s="395"/>
      <c r="AY355" s="395"/>
      <c r="AZ355" s="395"/>
      <c r="BA355" s="422"/>
      <c r="BB355" s="362"/>
      <c r="BC355" s="486"/>
      <c r="BD355" s="486"/>
      <c r="BE355" s="486"/>
      <c r="BF355" s="486"/>
      <c r="BG355" s="486"/>
      <c r="BH355" s="486"/>
      <c r="BI355" s="486"/>
      <c r="BJ355" s="486"/>
      <c r="BK355" s="486"/>
      <c r="BL355" s="486"/>
      <c r="BM355" s="486"/>
      <c r="BN355" s="486"/>
      <c r="BO355" s="486"/>
      <c r="BP355" s="486"/>
      <c r="BQ355" s="486"/>
      <c r="BR355" s="486"/>
      <c r="BS355" s="486"/>
      <c r="BT355" s="486"/>
      <c r="BU355" s="486"/>
      <c r="BV355" s="486"/>
      <c r="BW355" s="487"/>
      <c r="BX355" s="487"/>
      <c r="BY355" s="487"/>
      <c r="BZ355" s="487"/>
      <c r="CA355" s="487"/>
      <c r="CB355" s="487"/>
      <c r="CC355" s="487"/>
      <c r="CD355" s="487"/>
      <c r="CE355" s="487"/>
      <c r="CF355" s="487"/>
      <c r="CG355" s="487"/>
      <c r="CH355" s="487"/>
      <c r="CI355" s="487"/>
      <c r="CJ355" s="487"/>
      <c r="CK355" s="487"/>
      <c r="CL355" s="487"/>
      <c r="CM355" s="487"/>
      <c r="CN355" s="487"/>
      <c r="CO355" s="487"/>
      <c r="CP355" s="487"/>
      <c r="CQ355" s="487"/>
      <c r="CR355" s="487"/>
      <c r="CS355" s="487"/>
      <c r="CT355" s="487"/>
      <c r="CU355" s="487"/>
      <c r="CV355" s="487"/>
      <c r="CW355" s="487"/>
      <c r="CX355" s="487"/>
      <c r="CY355" s="487"/>
      <c r="CZ355" s="487"/>
    </row>
    <row r="356" s="603" customFormat="true" ht="15" customHeight="true" x14ac:dyDescent="0.2">
      <c r="B356" s="602"/>
      <c r="W356" s="395"/>
      <c r="X356" s="395"/>
      <c r="Y356" s="395"/>
      <c r="Z356" s="395"/>
      <c r="AA356" s="395"/>
      <c r="AB356" s="395"/>
      <c r="AC356" s="395"/>
      <c r="AD356" s="395"/>
      <c r="AE356" s="395"/>
      <c r="AF356" s="395"/>
      <c r="AG356" s="395"/>
      <c r="AH356" s="395"/>
      <c r="AI356" s="395"/>
      <c r="AJ356" s="395"/>
      <c r="AK356" s="395"/>
      <c r="AL356" s="395"/>
      <c r="AM356" s="395"/>
      <c r="AN356" s="395"/>
      <c r="AO356" s="395"/>
      <c r="AP356" s="395"/>
      <c r="AQ356" s="395"/>
      <c r="AR356" s="395"/>
      <c r="AS356" s="395"/>
      <c r="AT356" s="395"/>
      <c r="AU356" s="395"/>
      <c r="AV356" s="395"/>
      <c r="AW356" s="395"/>
      <c r="AX356" s="395"/>
      <c r="AY356" s="395"/>
      <c r="AZ356" s="395"/>
      <c r="BA356" s="422"/>
      <c r="BB356" s="362"/>
      <c r="BC356" s="422"/>
      <c r="BD356" s="422"/>
      <c r="BE356" s="422"/>
      <c r="BF356" s="422"/>
      <c r="BG356" s="422"/>
      <c r="BH356" s="422"/>
      <c r="BI356" s="422"/>
      <c r="BJ356" s="422"/>
      <c r="BK356" s="422"/>
      <c r="BL356" s="422"/>
      <c r="BM356" s="422"/>
      <c r="BN356" s="422"/>
      <c r="BO356" s="422"/>
      <c r="BP356" s="422"/>
      <c r="BQ356" s="422"/>
      <c r="BR356" s="422"/>
      <c r="BS356" s="422"/>
      <c r="BT356" s="422"/>
      <c r="BU356" s="422"/>
      <c r="BV356" s="422"/>
      <c r="BW356" s="395"/>
      <c r="BX356" s="395"/>
      <c r="BY356" s="395"/>
      <c r="BZ356" s="395"/>
      <c r="CA356" s="395"/>
      <c r="CB356" s="395"/>
      <c r="CC356" s="395"/>
      <c r="CD356" s="395"/>
      <c r="CE356" s="395"/>
      <c r="CF356" s="395"/>
      <c r="CG356" s="395"/>
      <c r="CH356" s="395"/>
      <c r="CI356" s="395"/>
      <c r="CJ356" s="395"/>
      <c r="CK356" s="395"/>
      <c r="CL356" s="395"/>
      <c r="CM356" s="395"/>
      <c r="CN356" s="395"/>
      <c r="CO356" s="395"/>
      <c r="CP356" s="395"/>
      <c r="CQ356" s="395"/>
      <c r="CR356" s="395"/>
      <c r="CS356" s="395"/>
      <c r="CT356" s="395"/>
      <c r="CU356" s="395"/>
      <c r="CV356" s="395"/>
      <c r="CW356" s="395"/>
      <c r="CX356" s="395"/>
      <c r="CY356" s="395"/>
      <c r="CZ356" s="395"/>
    </row>
    <row r="357" s="358" customFormat="true" ht="15" customHeight="true" x14ac:dyDescent="0.2">
      <c r="B357" s="360"/>
      <c r="W357" s="395"/>
      <c r="X357" s="395"/>
      <c r="Y357" s="395"/>
      <c r="Z357" s="395"/>
      <c r="AA357" s="395"/>
      <c r="AB357" s="395"/>
      <c r="AC357" s="395"/>
      <c r="AD357" s="395"/>
      <c r="AE357" s="395"/>
      <c r="AF357" s="395"/>
      <c r="AG357" s="395"/>
      <c r="AH357" s="395"/>
      <c r="AI357" s="395"/>
      <c r="AJ357" s="395"/>
      <c r="AK357" s="395"/>
      <c r="AL357" s="395"/>
      <c r="AM357" s="395"/>
      <c r="AN357" s="395"/>
      <c r="AO357" s="395"/>
      <c r="AP357" s="395"/>
      <c r="AQ357" s="395"/>
      <c r="AR357" s="395"/>
      <c r="AS357" s="395"/>
      <c r="AT357" s="395"/>
      <c r="AU357" s="395"/>
      <c r="AV357" s="395"/>
      <c r="AW357" s="395"/>
      <c r="AX357" s="395"/>
      <c r="AY357" s="395"/>
      <c r="AZ357" s="395"/>
      <c r="BA357" s="422"/>
      <c r="BB357" s="362"/>
      <c r="BC357" s="422"/>
      <c r="BD357" s="422"/>
      <c r="BE357" s="422"/>
      <c r="BF357" s="422"/>
      <c r="BG357" s="422"/>
      <c r="BH357" s="422"/>
      <c r="BI357" s="422"/>
      <c r="BJ357" s="422"/>
      <c r="BK357" s="422"/>
      <c r="BL357" s="422"/>
      <c r="BM357" s="422"/>
      <c r="BN357" s="422"/>
      <c r="BO357" s="422"/>
      <c r="BP357" s="422"/>
      <c r="BQ357" s="422"/>
      <c r="BR357" s="422"/>
      <c r="BS357" s="422"/>
      <c r="BT357" s="422"/>
      <c r="BU357" s="422"/>
      <c r="BV357" s="422"/>
      <c r="BW357" s="395"/>
      <c r="BX357" s="395"/>
      <c r="BY357" s="395"/>
      <c r="BZ357" s="395"/>
      <c r="CA357" s="395"/>
      <c r="CB357" s="395"/>
      <c r="CC357" s="395"/>
      <c r="CD357" s="395"/>
      <c r="CE357" s="395"/>
      <c r="CF357" s="395"/>
      <c r="CG357" s="395"/>
      <c r="CH357" s="395"/>
      <c r="CI357" s="395"/>
      <c r="CJ357" s="395"/>
      <c r="CK357" s="395"/>
      <c r="CL357" s="395"/>
      <c r="CM357" s="395"/>
      <c r="CN357" s="395"/>
      <c r="CO357" s="395"/>
      <c r="CP357" s="395"/>
      <c r="CQ357" s="395"/>
      <c r="CR357" s="395"/>
      <c r="CS357" s="395"/>
      <c r="CT357" s="395"/>
      <c r="CU357" s="395"/>
      <c r="CV357" s="395"/>
      <c r="CW357" s="395"/>
      <c r="CX357" s="395"/>
      <c r="CY357" s="395"/>
      <c r="CZ357" s="395"/>
    </row>
    <row r="358" s="358" customFormat="true" ht="15" customHeight="true" x14ac:dyDescent="0.2">
      <c r="B358" s="360"/>
      <c r="W358" s="395"/>
      <c r="X358" s="395"/>
      <c r="Y358" s="395"/>
      <c r="Z358" s="395"/>
      <c r="AA358" s="395"/>
      <c r="AB358" s="395"/>
      <c r="AC358" s="395"/>
      <c r="AD358" s="395"/>
      <c r="AE358" s="395"/>
      <c r="AF358" s="395"/>
      <c r="AG358" s="395"/>
      <c r="AH358" s="395"/>
      <c r="AI358" s="395"/>
      <c r="AJ358" s="395"/>
      <c r="AK358" s="395"/>
      <c r="AL358" s="395"/>
      <c r="AM358" s="395"/>
      <c r="AN358" s="395"/>
      <c r="AO358" s="395"/>
      <c r="AP358" s="395"/>
      <c r="AQ358" s="395"/>
      <c r="AR358" s="395"/>
      <c r="AS358" s="395"/>
      <c r="AT358" s="395"/>
      <c r="AU358" s="395"/>
      <c r="AV358" s="395"/>
      <c r="AW358" s="395"/>
      <c r="AX358" s="395"/>
      <c r="AY358" s="395"/>
      <c r="AZ358" s="395"/>
      <c r="BA358" s="422"/>
      <c r="BB358" s="362"/>
      <c r="BC358" s="422"/>
      <c r="BD358" s="422"/>
      <c r="BE358" s="422"/>
      <c r="BF358" s="422"/>
      <c r="BG358" s="422"/>
      <c r="BH358" s="422"/>
      <c r="BI358" s="422"/>
      <c r="BJ358" s="422"/>
      <c r="BK358" s="422"/>
      <c r="BL358" s="422"/>
      <c r="BM358" s="422"/>
      <c r="BN358" s="422"/>
      <c r="BO358" s="422"/>
      <c r="BP358" s="422"/>
      <c r="BQ358" s="422"/>
      <c r="BR358" s="422"/>
      <c r="BS358" s="422"/>
      <c r="BT358" s="422"/>
      <c r="BU358" s="422"/>
      <c r="BV358" s="422"/>
      <c r="BW358" s="395"/>
      <c r="BX358" s="395"/>
      <c r="BY358" s="395"/>
      <c r="BZ358" s="395"/>
      <c r="CA358" s="395"/>
      <c r="CB358" s="395"/>
      <c r="CC358" s="395"/>
      <c r="CD358" s="395"/>
      <c r="CE358" s="395"/>
      <c r="CF358" s="395"/>
      <c r="CG358" s="395"/>
      <c r="CH358" s="395"/>
      <c r="CI358" s="395"/>
      <c r="CJ358" s="395"/>
      <c r="CK358" s="395"/>
      <c r="CL358" s="395"/>
      <c r="CM358" s="395"/>
      <c r="CN358" s="395"/>
      <c r="CO358" s="395"/>
      <c r="CP358" s="395"/>
      <c r="CQ358" s="395"/>
      <c r="CR358" s="395"/>
      <c r="CS358" s="395"/>
      <c r="CT358" s="395"/>
      <c r="CU358" s="395"/>
      <c r="CV358" s="395"/>
      <c r="CW358" s="395"/>
      <c r="CX358" s="395"/>
      <c r="CY358" s="395"/>
      <c r="CZ358" s="395"/>
    </row>
    <row r="359" s="358" customFormat="true" ht="15" customHeight="true" x14ac:dyDescent="0.2">
      <c r="B359" s="360"/>
      <c r="W359" s="395"/>
      <c r="X359" s="395"/>
      <c r="Y359" s="395"/>
      <c r="Z359" s="395"/>
      <c r="AA359" s="395"/>
      <c r="AB359" s="395"/>
      <c r="AC359" s="395"/>
      <c r="AD359" s="395"/>
      <c r="AE359" s="395"/>
      <c r="AF359" s="395"/>
      <c r="AG359" s="395"/>
      <c r="AH359" s="395"/>
      <c r="AI359" s="395"/>
      <c r="AJ359" s="395"/>
      <c r="AK359" s="395"/>
      <c r="AL359" s="395"/>
      <c r="AM359" s="395"/>
      <c r="AN359" s="395"/>
      <c r="AO359" s="395"/>
      <c r="AP359" s="395"/>
      <c r="AQ359" s="395"/>
      <c r="AR359" s="395"/>
      <c r="AS359" s="395"/>
      <c r="AT359" s="395"/>
      <c r="AU359" s="395"/>
      <c r="AV359" s="395"/>
      <c r="AW359" s="395"/>
      <c r="AX359" s="395"/>
      <c r="AY359" s="395"/>
      <c r="AZ359" s="395"/>
      <c r="BA359" s="422"/>
      <c r="BB359" s="362"/>
      <c r="BC359" s="422"/>
      <c r="BD359" s="422"/>
      <c r="BE359" s="422"/>
      <c r="BF359" s="422"/>
      <c r="BG359" s="422"/>
      <c r="BH359" s="422"/>
      <c r="BI359" s="422"/>
      <c r="BJ359" s="422"/>
      <c r="BK359" s="422"/>
      <c r="BL359" s="422"/>
      <c r="BM359" s="422"/>
      <c r="BN359" s="422"/>
      <c r="BO359" s="422"/>
      <c r="BP359" s="422"/>
      <c r="BQ359" s="422"/>
      <c r="BR359" s="422"/>
      <c r="BS359" s="422"/>
      <c r="BT359" s="422"/>
      <c r="BU359" s="422"/>
      <c r="BV359" s="422"/>
      <c r="BW359" s="395"/>
      <c r="BX359" s="395"/>
      <c r="BY359" s="395"/>
      <c r="BZ359" s="395"/>
      <c r="CA359" s="395"/>
      <c r="CB359" s="395"/>
      <c r="CC359" s="395"/>
      <c r="CD359" s="395"/>
      <c r="CE359" s="395"/>
      <c r="CF359" s="395"/>
      <c r="CG359" s="395"/>
      <c r="CH359" s="395"/>
      <c r="CI359" s="395"/>
      <c r="CJ359" s="395"/>
      <c r="CK359" s="395"/>
      <c r="CL359" s="395"/>
      <c r="CM359" s="395"/>
      <c r="CN359" s="395"/>
      <c r="CO359" s="395"/>
      <c r="CP359" s="395"/>
      <c r="CQ359" s="395"/>
      <c r="CR359" s="395"/>
      <c r="CS359" s="395"/>
      <c r="CT359" s="395"/>
      <c r="CU359" s="395"/>
      <c r="CV359" s="395"/>
      <c r="CW359" s="395"/>
      <c r="CX359" s="395"/>
      <c r="CY359" s="395"/>
      <c r="CZ359" s="395"/>
    </row>
    <row r="360" s="358" customFormat="true" ht="15" customHeight="true" x14ac:dyDescent="0.2">
      <c r="B360" s="360"/>
      <c r="W360" s="395"/>
      <c r="X360" s="395"/>
      <c r="Y360" s="395"/>
      <c r="Z360" s="395"/>
      <c r="AA360" s="395"/>
      <c r="AB360" s="395"/>
      <c r="AC360" s="395"/>
      <c r="AD360" s="395"/>
      <c r="AE360" s="395"/>
      <c r="AF360" s="395"/>
      <c r="AG360" s="395"/>
      <c r="AH360" s="395"/>
      <c r="AI360" s="395"/>
      <c r="AJ360" s="395"/>
      <c r="AK360" s="395"/>
      <c r="AL360" s="395"/>
      <c r="AM360" s="395"/>
      <c r="AN360" s="395"/>
      <c r="AO360" s="395"/>
      <c r="AP360" s="395"/>
      <c r="AQ360" s="395"/>
      <c r="AR360" s="395"/>
      <c r="AS360" s="395"/>
      <c r="AT360" s="395"/>
      <c r="AU360" s="395"/>
      <c r="AV360" s="395"/>
      <c r="AW360" s="395"/>
      <c r="AX360" s="395"/>
      <c r="AY360" s="395"/>
      <c r="AZ360" s="395"/>
      <c r="BA360" s="422"/>
      <c r="BB360" s="362"/>
      <c r="BC360" s="422"/>
      <c r="BD360" s="422"/>
      <c r="BE360" s="422"/>
      <c r="BF360" s="422"/>
      <c r="BG360" s="422"/>
      <c r="BH360" s="422"/>
      <c r="BI360" s="422"/>
      <c r="BJ360" s="422"/>
      <c r="BK360" s="422"/>
      <c r="BL360" s="422"/>
      <c r="BM360" s="422"/>
      <c r="BN360" s="422"/>
      <c r="BO360" s="422"/>
      <c r="BP360" s="422"/>
      <c r="BQ360" s="422"/>
      <c r="BR360" s="422"/>
      <c r="BS360" s="422"/>
      <c r="BT360" s="422"/>
      <c r="BU360" s="422"/>
      <c r="BV360" s="422"/>
      <c r="BW360" s="395"/>
      <c r="BX360" s="395"/>
      <c r="BY360" s="395"/>
      <c r="BZ360" s="395"/>
      <c r="CA360" s="395"/>
      <c r="CB360" s="395"/>
      <c r="CC360" s="395"/>
      <c r="CD360" s="395"/>
      <c r="CE360" s="395"/>
      <c r="CF360" s="395"/>
      <c r="CG360" s="395"/>
      <c r="CH360" s="395"/>
      <c r="CI360" s="395"/>
      <c r="CJ360" s="395"/>
      <c r="CK360" s="395"/>
      <c r="CL360" s="395"/>
      <c r="CM360" s="395"/>
      <c r="CN360" s="395"/>
      <c r="CO360" s="395"/>
      <c r="CP360" s="395"/>
      <c r="CQ360" s="395"/>
      <c r="CR360" s="395"/>
      <c r="CS360" s="395"/>
      <c r="CT360" s="395"/>
      <c r="CU360" s="395"/>
      <c r="CV360" s="395"/>
      <c r="CW360" s="395"/>
      <c r="CX360" s="395"/>
      <c r="CY360" s="395"/>
      <c r="CZ360" s="395"/>
    </row>
    <row r="361" s="358" customFormat="true" ht="15" customHeight="true" x14ac:dyDescent="0.2">
      <c r="B361" s="360"/>
      <c r="W361" s="395"/>
      <c r="X361" s="395"/>
      <c r="Y361" s="395"/>
      <c r="Z361" s="395"/>
      <c r="AA361" s="395"/>
      <c r="AB361" s="395"/>
      <c r="AC361" s="395"/>
      <c r="AD361" s="395"/>
      <c r="AE361" s="395"/>
      <c r="AF361" s="395"/>
      <c r="AG361" s="395"/>
      <c r="AH361" s="395"/>
      <c r="AI361" s="395"/>
      <c r="AJ361" s="395"/>
      <c r="AK361" s="395"/>
      <c r="AL361" s="395"/>
      <c r="AM361" s="395"/>
      <c r="AN361" s="395"/>
      <c r="AO361" s="395"/>
      <c r="AP361" s="395"/>
      <c r="AQ361" s="395"/>
      <c r="AR361" s="395"/>
      <c r="AS361" s="395"/>
      <c r="AT361" s="395"/>
      <c r="AU361" s="395"/>
      <c r="AV361" s="395"/>
      <c r="AW361" s="395"/>
      <c r="AX361" s="395"/>
      <c r="AY361" s="395"/>
      <c r="AZ361" s="395"/>
      <c r="BA361" s="422"/>
      <c r="BB361" s="362"/>
      <c r="BC361" s="422"/>
      <c r="BD361" s="422"/>
      <c r="BE361" s="422"/>
      <c r="BF361" s="422"/>
      <c r="BG361" s="422"/>
      <c r="BH361" s="422"/>
      <c r="BI361" s="422"/>
      <c r="BJ361" s="422"/>
      <c r="BK361" s="422"/>
      <c r="BL361" s="422"/>
      <c r="BM361" s="422"/>
      <c r="BN361" s="422"/>
      <c r="BO361" s="422"/>
      <c r="BP361" s="422"/>
      <c r="BQ361" s="422"/>
      <c r="BR361" s="422"/>
      <c r="BS361" s="422"/>
      <c r="BT361" s="422"/>
      <c r="BU361" s="422"/>
      <c r="BV361" s="422"/>
      <c r="BW361" s="395"/>
      <c r="BX361" s="395"/>
      <c r="BY361" s="395"/>
      <c r="BZ361" s="395"/>
      <c r="CA361" s="395"/>
      <c r="CB361" s="395"/>
      <c r="CC361" s="395"/>
      <c r="CD361" s="395"/>
      <c r="CE361" s="395"/>
      <c r="CF361" s="395"/>
      <c r="CG361" s="395"/>
      <c r="CH361" s="395"/>
      <c r="CI361" s="395"/>
      <c r="CJ361" s="395"/>
      <c r="CK361" s="395"/>
      <c r="CL361" s="395"/>
      <c r="CM361" s="395"/>
      <c r="CN361" s="395"/>
      <c r="CO361" s="395"/>
      <c r="CP361" s="395"/>
      <c r="CQ361" s="395"/>
      <c r="CR361" s="395"/>
      <c r="CS361" s="395"/>
      <c r="CT361" s="395"/>
      <c r="CU361" s="395"/>
      <c r="CV361" s="395"/>
      <c r="CW361" s="395"/>
      <c r="CX361" s="395"/>
      <c r="CY361" s="395"/>
      <c r="CZ361" s="395"/>
    </row>
    <row r="362" s="358" customFormat="true" ht="15" customHeight="true" x14ac:dyDescent="0.2">
      <c r="B362" s="360"/>
      <c r="W362" s="395"/>
      <c r="X362" s="395"/>
      <c r="Y362" s="395"/>
      <c r="Z362" s="395"/>
      <c r="AA362" s="395"/>
      <c r="AB362" s="395"/>
      <c r="AC362" s="395"/>
      <c r="AD362" s="395"/>
      <c r="AE362" s="395"/>
      <c r="AF362" s="395"/>
      <c r="AG362" s="395"/>
      <c r="AH362" s="395"/>
      <c r="AI362" s="395"/>
      <c r="AJ362" s="395"/>
      <c r="AK362" s="395"/>
      <c r="AL362" s="395"/>
      <c r="AM362" s="395"/>
      <c r="AN362" s="395"/>
      <c r="AO362" s="395"/>
      <c r="AP362" s="395"/>
      <c r="AQ362" s="395"/>
      <c r="AR362" s="395"/>
      <c r="AS362" s="395"/>
      <c r="AT362" s="395"/>
      <c r="AU362" s="395"/>
      <c r="AV362" s="395"/>
      <c r="AW362" s="395"/>
      <c r="AX362" s="395"/>
      <c r="AY362" s="395"/>
      <c r="AZ362" s="395"/>
      <c r="BA362" s="422"/>
      <c r="BB362" s="362"/>
      <c r="BC362" s="422"/>
      <c r="BD362" s="422"/>
      <c r="BE362" s="422"/>
      <c r="BF362" s="422"/>
      <c r="BG362" s="422"/>
      <c r="BH362" s="422"/>
      <c r="BI362" s="422"/>
      <c r="BJ362" s="422"/>
      <c r="BK362" s="422"/>
      <c r="BL362" s="422"/>
      <c r="BM362" s="422"/>
      <c r="BN362" s="422"/>
      <c r="BO362" s="422"/>
      <c r="BP362" s="422"/>
      <c r="BQ362" s="422"/>
      <c r="BR362" s="422"/>
      <c r="BS362" s="422"/>
      <c r="BT362" s="422"/>
      <c r="BU362" s="422"/>
      <c r="BV362" s="422"/>
      <c r="BW362" s="395"/>
      <c r="BX362" s="395"/>
      <c r="BY362" s="395"/>
      <c r="BZ362" s="395"/>
      <c r="CA362" s="395"/>
      <c r="CB362" s="395"/>
      <c r="CC362" s="395"/>
      <c r="CD362" s="395"/>
      <c r="CE362" s="395"/>
      <c r="CF362" s="395"/>
      <c r="CG362" s="395"/>
      <c r="CH362" s="395"/>
      <c r="CI362" s="395"/>
      <c r="CJ362" s="395"/>
      <c r="CK362" s="395"/>
      <c r="CL362" s="395"/>
      <c r="CM362" s="395"/>
      <c r="CN362" s="395"/>
      <c r="CO362" s="395"/>
      <c r="CP362" s="395"/>
      <c r="CQ362" s="395"/>
      <c r="CR362" s="395"/>
      <c r="CS362" s="395"/>
      <c r="CT362" s="395"/>
      <c r="CU362" s="395"/>
      <c r="CV362" s="395"/>
      <c r="CW362" s="395"/>
      <c r="CX362" s="395"/>
      <c r="CY362" s="395"/>
      <c r="CZ362" s="395"/>
    </row>
    <row r="363" s="358" customFormat="true" ht="15" customHeight="true" x14ac:dyDescent="0.2">
      <c r="B363" s="360"/>
      <c r="W363" s="395"/>
      <c r="X363" s="395"/>
      <c r="Y363" s="395"/>
      <c r="Z363" s="395"/>
      <c r="AA363" s="395"/>
      <c r="AB363" s="395"/>
      <c r="AC363" s="395"/>
      <c r="AD363" s="395"/>
      <c r="AE363" s="395"/>
      <c r="AF363" s="395"/>
      <c r="AG363" s="395"/>
      <c r="AH363" s="395"/>
      <c r="AI363" s="395"/>
      <c r="AJ363" s="395"/>
      <c r="AK363" s="395"/>
      <c r="AL363" s="395"/>
      <c r="AM363" s="395"/>
      <c r="AN363" s="395"/>
      <c r="AO363" s="395"/>
      <c r="AP363" s="395"/>
      <c r="AQ363" s="395"/>
      <c r="AR363" s="395"/>
      <c r="AS363" s="395"/>
      <c r="AT363" s="395"/>
      <c r="AU363" s="395"/>
      <c r="AV363" s="395"/>
      <c r="AW363" s="395"/>
      <c r="AX363" s="395"/>
      <c r="AY363" s="395"/>
      <c r="AZ363" s="395"/>
      <c r="BA363" s="422"/>
      <c r="BB363" s="362"/>
      <c r="BC363" s="422"/>
      <c r="BD363" s="422"/>
      <c r="BE363" s="422"/>
      <c r="BF363" s="422"/>
      <c r="BG363" s="422"/>
      <c r="BH363" s="422"/>
      <c r="BI363" s="422"/>
      <c r="BJ363" s="422"/>
      <c r="BK363" s="422"/>
      <c r="BL363" s="422"/>
      <c r="BM363" s="422"/>
      <c r="BN363" s="422"/>
      <c r="BO363" s="422"/>
      <c r="BP363" s="422"/>
      <c r="BQ363" s="422"/>
      <c r="BR363" s="422"/>
      <c r="BS363" s="422"/>
      <c r="BT363" s="422"/>
      <c r="BU363" s="422"/>
      <c r="BV363" s="422"/>
      <c r="BW363" s="395"/>
      <c r="BX363" s="395"/>
      <c r="BY363" s="395"/>
      <c r="BZ363" s="395"/>
      <c r="CA363" s="395"/>
      <c r="CB363" s="395"/>
      <c r="CC363" s="395"/>
      <c r="CD363" s="395"/>
      <c r="CE363" s="395"/>
      <c r="CF363" s="395"/>
      <c r="CG363" s="395"/>
      <c r="CH363" s="395"/>
      <c r="CI363" s="395"/>
      <c r="CJ363" s="395"/>
      <c r="CK363" s="395"/>
      <c r="CL363" s="395"/>
      <c r="CM363" s="395"/>
      <c r="CN363" s="395"/>
      <c r="CO363" s="395"/>
      <c r="CP363" s="395"/>
      <c r="CQ363" s="395"/>
      <c r="CR363" s="395"/>
      <c r="CS363" s="395"/>
      <c r="CT363" s="395"/>
      <c r="CU363" s="395"/>
      <c r="CV363" s="395"/>
      <c r="CW363" s="395"/>
      <c r="CX363" s="395"/>
      <c r="CY363" s="395"/>
      <c r="CZ363" s="395"/>
    </row>
    <row r="364" s="358" customFormat="true" ht="15" customHeight="true" x14ac:dyDescent="0.2">
      <c r="B364" s="360"/>
      <c r="W364" s="395"/>
      <c r="X364" s="395"/>
      <c r="Y364" s="395"/>
      <c r="Z364" s="395"/>
      <c r="AA364" s="395"/>
      <c r="AB364" s="395"/>
      <c r="AC364" s="395"/>
      <c r="AD364" s="395"/>
      <c r="AE364" s="395"/>
      <c r="AF364" s="395"/>
      <c r="AG364" s="395"/>
      <c r="AH364" s="395"/>
      <c r="AI364" s="395"/>
      <c r="AJ364" s="395"/>
      <c r="AK364" s="395"/>
      <c r="AL364" s="395"/>
      <c r="AM364" s="395"/>
      <c r="AN364" s="395"/>
      <c r="AO364" s="395"/>
      <c r="AP364" s="395"/>
      <c r="AQ364" s="395"/>
      <c r="AR364" s="395"/>
      <c r="AS364" s="395"/>
      <c r="AT364" s="395"/>
      <c r="AU364" s="395"/>
      <c r="AV364" s="395"/>
      <c r="AW364" s="395"/>
      <c r="AX364" s="395"/>
      <c r="AY364" s="395"/>
      <c r="AZ364" s="395"/>
      <c r="BA364" s="422"/>
      <c r="BB364" s="362"/>
      <c r="BC364" s="422"/>
      <c r="BD364" s="422"/>
      <c r="BE364" s="422"/>
      <c r="BF364" s="422"/>
      <c r="BG364" s="422"/>
      <c r="BH364" s="422"/>
      <c r="BI364" s="422"/>
      <c r="BJ364" s="422"/>
      <c r="BK364" s="422"/>
      <c r="BL364" s="422"/>
      <c r="BM364" s="422"/>
      <c r="BN364" s="422"/>
      <c r="BO364" s="422"/>
      <c r="BP364" s="422"/>
      <c r="BQ364" s="422"/>
      <c r="BR364" s="422"/>
      <c r="BS364" s="422"/>
      <c r="BT364" s="422"/>
      <c r="BU364" s="422"/>
      <c r="BV364" s="422"/>
      <c r="BW364" s="395"/>
      <c r="BX364" s="395"/>
      <c r="BY364" s="395"/>
      <c r="BZ364" s="395"/>
      <c r="CA364" s="395"/>
      <c r="CB364" s="395"/>
      <c r="CC364" s="395"/>
      <c r="CD364" s="395"/>
      <c r="CE364" s="395"/>
      <c r="CF364" s="395"/>
      <c r="CG364" s="395"/>
      <c r="CH364" s="395"/>
      <c r="CI364" s="395"/>
      <c r="CJ364" s="395"/>
      <c r="CK364" s="395"/>
      <c r="CL364" s="395"/>
      <c r="CM364" s="395"/>
      <c r="CN364" s="395"/>
      <c r="CO364" s="395"/>
      <c r="CP364" s="395"/>
      <c r="CQ364" s="395"/>
      <c r="CR364" s="395"/>
      <c r="CS364" s="395"/>
      <c r="CT364" s="395"/>
      <c r="CU364" s="395"/>
      <c r="CV364" s="395"/>
      <c r="CW364" s="395"/>
      <c r="CX364" s="395"/>
      <c r="CY364" s="395"/>
      <c r="CZ364" s="395"/>
    </row>
    <row r="365" s="358" customFormat="true" ht="15" customHeight="true" x14ac:dyDescent="0.2">
      <c r="B365" s="360"/>
      <c r="W365" s="395"/>
      <c r="X365" s="395"/>
      <c r="Y365" s="395"/>
      <c r="Z365" s="395"/>
      <c r="AA365" s="395"/>
      <c r="AB365" s="395"/>
      <c r="AC365" s="395"/>
      <c r="AD365" s="395"/>
      <c r="AE365" s="395"/>
      <c r="AF365" s="395"/>
      <c r="AG365" s="395"/>
      <c r="AH365" s="395"/>
      <c r="AI365" s="395"/>
      <c r="AJ365" s="395"/>
      <c r="AK365" s="395"/>
      <c r="AL365" s="395"/>
      <c r="AM365" s="395"/>
      <c r="AN365" s="395"/>
      <c r="AO365" s="395"/>
      <c r="AP365" s="395"/>
      <c r="AQ365" s="395"/>
      <c r="AR365" s="395"/>
      <c r="AS365" s="395"/>
      <c r="AT365" s="395"/>
      <c r="AU365" s="395"/>
      <c r="AV365" s="395"/>
      <c r="AW365" s="395"/>
      <c r="AX365" s="395"/>
      <c r="AY365" s="395"/>
      <c r="AZ365" s="395"/>
      <c r="BA365" s="422"/>
      <c r="BB365" s="362"/>
      <c r="BC365" s="422"/>
      <c r="BD365" s="422"/>
      <c r="BE365" s="422"/>
      <c r="BF365" s="422"/>
      <c r="BG365" s="422"/>
      <c r="BH365" s="422"/>
      <c r="BI365" s="422"/>
      <c r="BJ365" s="422"/>
      <c r="BK365" s="422"/>
      <c r="BL365" s="422"/>
      <c r="BM365" s="422"/>
      <c r="BN365" s="422"/>
      <c r="BO365" s="422"/>
      <c r="BP365" s="422"/>
      <c r="BQ365" s="422"/>
      <c r="BR365" s="422"/>
      <c r="BS365" s="422"/>
      <c r="BT365" s="422"/>
      <c r="BU365" s="422"/>
      <c r="BV365" s="422"/>
      <c r="BW365" s="395"/>
      <c r="BX365" s="395"/>
      <c r="BY365" s="395"/>
      <c r="BZ365" s="395"/>
      <c r="CA365" s="395"/>
      <c r="CB365" s="395"/>
      <c r="CC365" s="395"/>
      <c r="CD365" s="395"/>
      <c r="CE365" s="395"/>
      <c r="CF365" s="395"/>
      <c r="CG365" s="395"/>
      <c r="CH365" s="395"/>
      <c r="CI365" s="395"/>
      <c r="CJ365" s="395"/>
      <c r="CK365" s="395"/>
      <c r="CL365" s="395"/>
      <c r="CM365" s="395"/>
      <c r="CN365" s="395"/>
      <c r="CO365" s="395"/>
      <c r="CP365" s="395"/>
      <c r="CQ365" s="395"/>
      <c r="CR365" s="395"/>
      <c r="CS365" s="395"/>
      <c r="CT365" s="395"/>
      <c r="CU365" s="395"/>
      <c r="CV365" s="395"/>
      <c r="CW365" s="395"/>
      <c r="CX365" s="395"/>
      <c r="CY365" s="395"/>
      <c r="CZ365" s="395"/>
    </row>
    <row r="366" s="358" customFormat="true" ht="15" customHeight="true" x14ac:dyDescent="0.2">
      <c r="B366" s="360"/>
      <c r="W366" s="395"/>
      <c r="X366" s="395"/>
      <c r="Y366" s="395"/>
      <c r="Z366" s="395"/>
      <c r="AA366" s="395"/>
      <c r="AB366" s="395"/>
      <c r="AC366" s="395"/>
      <c r="AD366" s="395"/>
      <c r="AE366" s="395"/>
      <c r="AF366" s="395"/>
      <c r="AG366" s="395"/>
      <c r="AH366" s="395"/>
      <c r="AI366" s="395"/>
      <c r="AJ366" s="395"/>
      <c r="AK366" s="395"/>
      <c r="AL366" s="395"/>
      <c r="AM366" s="395"/>
      <c r="AN366" s="395"/>
      <c r="AO366" s="395"/>
      <c r="AP366" s="395"/>
      <c r="AQ366" s="395"/>
      <c r="AR366" s="395"/>
      <c r="AS366" s="395"/>
      <c r="AT366" s="395"/>
      <c r="AU366" s="395"/>
      <c r="AV366" s="395"/>
      <c r="AW366" s="395"/>
      <c r="AX366" s="395"/>
      <c r="AY366" s="395"/>
      <c r="AZ366" s="395"/>
      <c r="BA366" s="422"/>
      <c r="BB366" s="362"/>
      <c r="BC366" s="422"/>
      <c r="BD366" s="422"/>
      <c r="BE366" s="422"/>
      <c r="BF366" s="422"/>
      <c r="BG366" s="422"/>
      <c r="BH366" s="422"/>
      <c r="BI366" s="422"/>
      <c r="BJ366" s="422"/>
      <c r="BK366" s="422"/>
      <c r="BL366" s="422"/>
      <c r="BM366" s="422"/>
      <c r="BN366" s="422"/>
      <c r="BO366" s="422"/>
      <c r="BP366" s="422"/>
      <c r="BQ366" s="422"/>
      <c r="BR366" s="422"/>
      <c r="BS366" s="422"/>
      <c r="BT366" s="422"/>
      <c r="BU366" s="422"/>
      <c r="BV366" s="422"/>
      <c r="BW366" s="395"/>
      <c r="BX366" s="395"/>
      <c r="BY366" s="395"/>
      <c r="BZ366" s="395"/>
      <c r="CA366" s="395"/>
      <c r="CB366" s="395"/>
      <c r="CC366" s="395"/>
      <c r="CD366" s="395"/>
      <c r="CE366" s="395"/>
      <c r="CF366" s="395"/>
      <c r="CG366" s="395"/>
      <c r="CH366" s="395"/>
      <c r="CI366" s="395"/>
      <c r="CJ366" s="395"/>
      <c r="CK366" s="395"/>
      <c r="CL366" s="395"/>
      <c r="CM366" s="395"/>
      <c r="CN366" s="395"/>
      <c r="CO366" s="395"/>
      <c r="CP366" s="395"/>
      <c r="CQ366" s="395"/>
      <c r="CR366" s="395"/>
      <c r="CS366" s="395"/>
      <c r="CT366" s="395"/>
      <c r="CU366" s="395"/>
      <c r="CV366" s="395"/>
      <c r="CW366" s="395"/>
      <c r="CX366" s="395"/>
      <c r="CY366" s="395"/>
      <c r="CZ366" s="395"/>
    </row>
    <row r="367" s="358" customFormat="true" ht="15" customHeight="true" x14ac:dyDescent="0.2">
      <c r="B367" s="360"/>
      <c r="W367" s="395"/>
      <c r="X367" s="395"/>
      <c r="Y367" s="395"/>
      <c r="Z367" s="395"/>
      <c r="AA367" s="395"/>
      <c r="AB367" s="395"/>
      <c r="AC367" s="395"/>
      <c r="AD367" s="395"/>
      <c r="AE367" s="395"/>
      <c r="AF367" s="395"/>
      <c r="AG367" s="395"/>
      <c r="AH367" s="395"/>
      <c r="AI367" s="395"/>
      <c r="AJ367" s="395"/>
      <c r="AK367" s="395"/>
      <c r="AL367" s="395"/>
      <c r="AM367" s="395"/>
      <c r="AN367" s="395"/>
      <c r="AO367" s="395"/>
      <c r="AP367" s="395"/>
      <c r="AQ367" s="395"/>
      <c r="AR367" s="395"/>
      <c r="AS367" s="395"/>
      <c r="AT367" s="395"/>
      <c r="AU367" s="395"/>
      <c r="AV367" s="395"/>
      <c r="AW367" s="395"/>
      <c r="AX367" s="395"/>
      <c r="AY367" s="395"/>
      <c r="AZ367" s="395"/>
      <c r="BA367" s="422"/>
      <c r="BB367" s="362"/>
      <c r="BC367" s="422"/>
      <c r="BD367" s="422"/>
      <c r="BE367" s="422"/>
      <c r="BF367" s="422"/>
      <c r="BG367" s="422"/>
      <c r="BH367" s="422"/>
      <c r="BI367" s="422"/>
      <c r="BJ367" s="422"/>
      <c r="BK367" s="422"/>
      <c r="BL367" s="422"/>
      <c r="BM367" s="422"/>
      <c r="BN367" s="422"/>
      <c r="BO367" s="422"/>
      <c r="BP367" s="422"/>
      <c r="BQ367" s="422"/>
      <c r="BR367" s="422"/>
      <c r="BS367" s="422"/>
      <c r="BT367" s="422"/>
      <c r="BU367" s="422"/>
      <c r="BV367" s="422"/>
      <c r="BW367" s="395"/>
      <c r="BX367" s="395"/>
      <c r="BY367" s="395"/>
      <c r="BZ367" s="395"/>
      <c r="CA367" s="395"/>
      <c r="CB367" s="395"/>
      <c r="CC367" s="395"/>
      <c r="CD367" s="395"/>
      <c r="CE367" s="395"/>
      <c r="CF367" s="395"/>
      <c r="CG367" s="395"/>
      <c r="CH367" s="395"/>
      <c r="CI367" s="395"/>
      <c r="CJ367" s="395"/>
      <c r="CK367" s="395"/>
      <c r="CL367" s="395"/>
      <c r="CM367" s="395"/>
      <c r="CN367" s="395"/>
      <c r="CO367" s="395"/>
      <c r="CP367" s="395"/>
      <c r="CQ367" s="395"/>
      <c r="CR367" s="395"/>
      <c r="CS367" s="395"/>
      <c r="CT367" s="395"/>
      <c r="CU367" s="395"/>
      <c r="CV367" s="395"/>
      <c r="CW367" s="395"/>
      <c r="CX367" s="395"/>
      <c r="CY367" s="395"/>
      <c r="CZ367" s="395"/>
    </row>
    <row r="368" s="358" customFormat="true" ht="15" customHeight="true" x14ac:dyDescent="0.2">
      <c r="B368" s="360"/>
      <c r="W368" s="395"/>
      <c r="X368" s="395"/>
      <c r="Y368" s="395"/>
      <c r="Z368" s="395"/>
      <c r="AA368" s="395"/>
      <c r="AB368" s="395"/>
      <c r="AC368" s="395"/>
      <c r="AD368" s="395"/>
      <c r="AE368" s="395"/>
      <c r="AF368" s="395"/>
      <c r="AG368" s="395"/>
      <c r="AH368" s="395"/>
      <c r="AI368" s="395"/>
      <c r="AJ368" s="395"/>
      <c r="AK368" s="395"/>
      <c r="AL368" s="395"/>
      <c r="AM368" s="395"/>
      <c r="AN368" s="395"/>
      <c r="AO368" s="395"/>
      <c r="AP368" s="395"/>
      <c r="AQ368" s="395"/>
      <c r="AR368" s="395"/>
      <c r="AS368" s="395"/>
      <c r="AT368" s="395"/>
      <c r="AU368" s="395"/>
      <c r="AV368" s="395"/>
      <c r="AW368" s="395"/>
      <c r="AX368" s="395"/>
      <c r="AY368" s="395"/>
      <c r="AZ368" s="395"/>
      <c r="BA368" s="422"/>
      <c r="BB368" s="362"/>
      <c r="BC368" s="422"/>
      <c r="BD368" s="422"/>
      <c r="BE368" s="422"/>
      <c r="BF368" s="422"/>
      <c r="BG368" s="422"/>
      <c r="BH368" s="422"/>
      <c r="BI368" s="422"/>
      <c r="BJ368" s="422"/>
      <c r="BK368" s="422"/>
      <c r="BL368" s="422"/>
      <c r="BM368" s="422"/>
      <c r="BN368" s="422"/>
      <c r="BO368" s="422"/>
      <c r="BP368" s="422"/>
      <c r="BQ368" s="422"/>
      <c r="BR368" s="422"/>
      <c r="BS368" s="422"/>
      <c r="BT368" s="422"/>
      <c r="BU368" s="422"/>
      <c r="BV368" s="422"/>
      <c r="BW368" s="395"/>
      <c r="BX368" s="395"/>
      <c r="BY368" s="395"/>
      <c r="BZ368" s="395"/>
      <c r="CA368" s="395"/>
      <c r="CB368" s="395"/>
      <c r="CC368" s="395"/>
      <c r="CD368" s="395"/>
      <c r="CE368" s="395"/>
      <c r="CF368" s="395"/>
      <c r="CG368" s="395"/>
      <c r="CH368" s="395"/>
      <c r="CI368" s="395"/>
      <c r="CJ368" s="395"/>
      <c r="CK368" s="395"/>
      <c r="CL368" s="395"/>
      <c r="CM368" s="395"/>
      <c r="CN368" s="395"/>
      <c r="CO368" s="395"/>
      <c r="CP368" s="395"/>
      <c r="CQ368" s="395"/>
      <c r="CR368" s="395"/>
      <c r="CS368" s="395"/>
      <c r="CT368" s="395"/>
      <c r="CU368" s="395"/>
      <c r="CV368" s="395"/>
      <c r="CW368" s="395"/>
      <c r="CX368" s="395"/>
      <c r="CY368" s="395"/>
      <c r="CZ368" s="395"/>
    </row>
    <row r="369" s="358" customFormat="true" ht="15" customHeight="true" x14ac:dyDescent="0.2">
      <c r="B369" s="360"/>
      <c r="W369" s="395"/>
      <c r="X369" s="395"/>
      <c r="Y369" s="395"/>
      <c r="Z369" s="395"/>
      <c r="AA369" s="395"/>
      <c r="AB369" s="395"/>
      <c r="AC369" s="395"/>
      <c r="AD369" s="395"/>
      <c r="AE369" s="395"/>
      <c r="AF369" s="395"/>
      <c r="AG369" s="395"/>
      <c r="AH369" s="395"/>
      <c r="AI369" s="395"/>
      <c r="AJ369" s="395"/>
      <c r="AK369" s="395"/>
      <c r="AL369" s="395"/>
      <c r="AM369" s="395"/>
      <c r="AN369" s="395"/>
      <c r="AO369" s="395"/>
      <c r="AP369" s="395"/>
      <c r="AQ369" s="395"/>
      <c r="AR369" s="395"/>
      <c r="AS369" s="395"/>
      <c r="AT369" s="395"/>
      <c r="AU369" s="395"/>
      <c r="AV369" s="395"/>
      <c r="AW369" s="395"/>
      <c r="AX369" s="395"/>
      <c r="AY369" s="395"/>
      <c r="AZ369" s="395"/>
      <c r="BA369" s="422"/>
      <c r="BB369" s="362"/>
      <c r="BC369" s="422"/>
      <c r="BD369" s="422"/>
      <c r="BE369" s="422"/>
      <c r="BF369" s="422"/>
      <c r="BG369" s="422"/>
      <c r="BH369" s="422"/>
      <c r="BI369" s="422"/>
      <c r="BJ369" s="422"/>
      <c r="BK369" s="422"/>
      <c r="BL369" s="422"/>
      <c r="BM369" s="422"/>
      <c r="BN369" s="422"/>
      <c r="BO369" s="422"/>
      <c r="BP369" s="422"/>
      <c r="BQ369" s="422"/>
      <c r="BR369" s="422"/>
      <c r="BS369" s="422"/>
      <c r="BT369" s="422"/>
      <c r="BU369" s="422"/>
      <c r="BV369" s="422"/>
      <c r="BW369" s="395"/>
      <c r="BX369" s="395"/>
      <c r="BY369" s="395"/>
      <c r="BZ369" s="395"/>
      <c r="CA369" s="395"/>
      <c r="CB369" s="395"/>
      <c r="CC369" s="395"/>
      <c r="CD369" s="395"/>
      <c r="CE369" s="395"/>
      <c r="CF369" s="395"/>
      <c r="CG369" s="395"/>
      <c r="CH369" s="395"/>
      <c r="CI369" s="395"/>
      <c r="CJ369" s="395"/>
      <c r="CK369" s="395"/>
      <c r="CL369" s="395"/>
      <c r="CM369" s="395"/>
      <c r="CN369" s="395"/>
      <c r="CO369" s="395"/>
      <c r="CP369" s="395"/>
      <c r="CQ369" s="395"/>
      <c r="CR369" s="395"/>
      <c r="CS369" s="395"/>
      <c r="CT369" s="395"/>
      <c r="CU369" s="395"/>
      <c r="CV369" s="395"/>
      <c r="CW369" s="395"/>
      <c r="CX369" s="395"/>
      <c r="CY369" s="395"/>
      <c r="CZ369" s="395"/>
    </row>
    <row r="370" s="358" customFormat="true" ht="15" customHeight="true" x14ac:dyDescent="0.2">
      <c r="B370" s="360"/>
      <c r="W370" s="395"/>
      <c r="X370" s="395"/>
      <c r="Y370" s="395"/>
      <c r="Z370" s="395"/>
      <c r="AA370" s="395"/>
      <c r="AB370" s="395"/>
      <c r="AC370" s="395"/>
      <c r="AD370" s="395"/>
      <c r="AE370" s="395"/>
      <c r="AF370" s="395"/>
      <c r="AG370" s="395"/>
      <c r="AH370" s="395"/>
      <c r="AI370" s="395"/>
      <c r="AJ370" s="395"/>
      <c r="AK370" s="395"/>
      <c r="AL370" s="395"/>
      <c r="AM370" s="395"/>
      <c r="AN370" s="395"/>
      <c r="AO370" s="395"/>
      <c r="AP370" s="395"/>
      <c r="AQ370" s="395"/>
      <c r="AR370" s="395"/>
      <c r="AS370" s="395"/>
      <c r="AT370" s="395"/>
      <c r="AU370" s="395"/>
      <c r="AV370" s="395"/>
      <c r="AW370" s="395"/>
      <c r="AX370" s="395"/>
      <c r="AY370" s="395"/>
      <c r="AZ370" s="395"/>
      <c r="BA370" s="422"/>
      <c r="BB370" s="362"/>
      <c r="BC370" s="422"/>
      <c r="BD370" s="422"/>
      <c r="BE370" s="422"/>
      <c r="BF370" s="422"/>
      <c r="BG370" s="422"/>
      <c r="BH370" s="422"/>
      <c r="BI370" s="422"/>
      <c r="BJ370" s="422"/>
      <c r="BK370" s="422"/>
      <c r="BL370" s="422"/>
      <c r="BM370" s="422"/>
      <c r="BN370" s="422"/>
      <c r="BO370" s="422"/>
      <c r="BP370" s="422"/>
      <c r="BQ370" s="422"/>
      <c r="BR370" s="422"/>
      <c r="BS370" s="422"/>
      <c r="BT370" s="422"/>
      <c r="BU370" s="422"/>
      <c r="BV370" s="422"/>
      <c r="BW370" s="395"/>
      <c r="BX370" s="395"/>
      <c r="BY370" s="395"/>
      <c r="BZ370" s="395"/>
      <c r="CA370" s="395"/>
      <c r="CB370" s="395"/>
      <c r="CC370" s="395"/>
      <c r="CD370" s="395"/>
      <c r="CE370" s="395"/>
      <c r="CF370" s="395"/>
      <c r="CG370" s="395"/>
      <c r="CH370" s="395"/>
      <c r="CI370" s="395"/>
      <c r="CJ370" s="395"/>
      <c r="CK370" s="395"/>
      <c r="CL370" s="395"/>
      <c r="CM370" s="395"/>
      <c r="CN370" s="395"/>
      <c r="CO370" s="395"/>
      <c r="CP370" s="395"/>
      <c r="CQ370" s="395"/>
      <c r="CR370" s="395"/>
      <c r="CS370" s="395"/>
      <c r="CT370" s="395"/>
      <c r="CU370" s="395"/>
      <c r="CV370" s="395"/>
      <c r="CW370" s="395"/>
      <c r="CX370" s="395"/>
      <c r="CY370" s="395"/>
      <c r="CZ370" s="395"/>
    </row>
    <row r="371" s="358" customFormat="true" ht="15" customHeight="true" x14ac:dyDescent="0.2">
      <c r="B371" s="360"/>
      <c r="W371" s="395"/>
      <c r="X371" s="395"/>
      <c r="Y371" s="395"/>
      <c r="Z371" s="395"/>
      <c r="AA371" s="395"/>
      <c r="AB371" s="395"/>
      <c r="AC371" s="395"/>
      <c r="AD371" s="395"/>
      <c r="AE371" s="395"/>
      <c r="AF371" s="395"/>
      <c r="AG371" s="395"/>
      <c r="AH371" s="395"/>
      <c r="AI371" s="395"/>
      <c r="AJ371" s="395"/>
      <c r="AK371" s="395"/>
      <c r="AL371" s="395"/>
      <c r="AM371" s="395"/>
      <c r="AN371" s="395"/>
      <c r="AO371" s="395"/>
      <c r="AP371" s="395"/>
      <c r="AQ371" s="395"/>
      <c r="AR371" s="395"/>
      <c r="AS371" s="395"/>
      <c r="AT371" s="395"/>
      <c r="AU371" s="395"/>
      <c r="AV371" s="395"/>
      <c r="AW371" s="395"/>
      <c r="AX371" s="395"/>
      <c r="AY371" s="395"/>
      <c r="AZ371" s="395"/>
      <c r="BA371" s="422"/>
      <c r="BB371" s="362"/>
      <c r="BC371" s="422"/>
      <c r="BD371" s="422"/>
      <c r="BE371" s="422"/>
      <c r="BF371" s="422"/>
      <c r="BG371" s="422"/>
      <c r="BH371" s="422"/>
      <c r="BI371" s="422"/>
      <c r="BJ371" s="422"/>
      <c r="BK371" s="422"/>
      <c r="BL371" s="422"/>
      <c r="BM371" s="422"/>
      <c r="BN371" s="422"/>
      <c r="BO371" s="422"/>
      <c r="BP371" s="422"/>
      <c r="BQ371" s="422"/>
      <c r="BR371" s="422"/>
      <c r="BS371" s="422"/>
      <c r="BT371" s="422"/>
      <c r="BU371" s="422"/>
      <c r="BV371" s="422"/>
      <c r="BW371" s="395"/>
      <c r="BX371" s="395"/>
      <c r="BY371" s="395"/>
      <c r="BZ371" s="395"/>
      <c r="CA371" s="395"/>
      <c r="CB371" s="395"/>
      <c r="CC371" s="395"/>
      <c r="CD371" s="395"/>
      <c r="CE371" s="395"/>
      <c r="CF371" s="395"/>
      <c r="CG371" s="395"/>
      <c r="CH371" s="395"/>
      <c r="CI371" s="395"/>
      <c r="CJ371" s="395"/>
      <c r="CK371" s="395"/>
      <c r="CL371" s="395"/>
      <c r="CM371" s="395"/>
      <c r="CN371" s="395"/>
      <c r="CO371" s="395"/>
      <c r="CP371" s="395"/>
      <c r="CQ371" s="395"/>
      <c r="CR371" s="395"/>
      <c r="CS371" s="395"/>
      <c r="CT371" s="395"/>
      <c r="CU371" s="395"/>
      <c r="CV371" s="395"/>
      <c r="CW371" s="395"/>
      <c r="CX371" s="395"/>
      <c r="CY371" s="395"/>
      <c r="CZ371" s="395"/>
    </row>
    <row r="372" s="358" customFormat="true" ht="15" customHeight="true" x14ac:dyDescent="0.2">
      <c r="B372" s="360"/>
      <c r="W372" s="395"/>
      <c r="X372" s="395"/>
      <c r="Y372" s="395"/>
      <c r="Z372" s="395"/>
      <c r="AA372" s="395"/>
      <c r="AB372" s="395"/>
      <c r="AC372" s="395"/>
      <c r="AD372" s="395"/>
      <c r="AE372" s="395"/>
      <c r="AF372" s="395"/>
      <c r="AG372" s="395"/>
      <c r="AH372" s="395"/>
      <c r="AI372" s="395"/>
      <c r="AJ372" s="395"/>
      <c r="AK372" s="395"/>
      <c r="AL372" s="395"/>
      <c r="AM372" s="395"/>
      <c r="AN372" s="395"/>
      <c r="AO372" s="395"/>
      <c r="AP372" s="395"/>
      <c r="AQ372" s="395"/>
      <c r="AR372" s="395"/>
      <c r="AS372" s="395"/>
      <c r="AT372" s="395"/>
      <c r="AU372" s="395"/>
      <c r="AV372" s="395"/>
      <c r="AW372" s="395"/>
      <c r="AX372" s="395"/>
      <c r="AY372" s="395"/>
      <c r="AZ372" s="395"/>
      <c r="BA372" s="422"/>
      <c r="BB372" s="362"/>
      <c r="BC372" s="422"/>
      <c r="BD372" s="422"/>
      <c r="BE372" s="422"/>
      <c r="BF372" s="422"/>
      <c r="BG372" s="422"/>
      <c r="BH372" s="422"/>
      <c r="BI372" s="422"/>
      <c r="BJ372" s="422"/>
      <c r="BK372" s="422"/>
      <c r="BL372" s="422"/>
      <c r="BM372" s="422"/>
      <c r="BN372" s="422"/>
      <c r="BO372" s="422"/>
      <c r="BP372" s="422"/>
      <c r="BQ372" s="422"/>
      <c r="BR372" s="422"/>
      <c r="BS372" s="422"/>
      <c r="BT372" s="422"/>
      <c r="BU372" s="422"/>
      <c r="BV372" s="422"/>
      <c r="BW372" s="395"/>
      <c r="BX372" s="395"/>
      <c r="BY372" s="395"/>
      <c r="BZ372" s="395"/>
      <c r="CA372" s="395"/>
      <c r="CB372" s="395"/>
      <c r="CC372" s="395"/>
      <c r="CD372" s="395"/>
      <c r="CE372" s="395"/>
      <c r="CF372" s="395"/>
      <c r="CG372" s="395"/>
      <c r="CH372" s="395"/>
      <c r="CI372" s="395"/>
      <c r="CJ372" s="395"/>
      <c r="CK372" s="395"/>
      <c r="CL372" s="395"/>
      <c r="CM372" s="395"/>
      <c r="CN372" s="395"/>
      <c r="CO372" s="395"/>
      <c r="CP372" s="395"/>
      <c r="CQ372" s="395"/>
      <c r="CR372" s="395"/>
      <c r="CS372" s="395"/>
      <c r="CT372" s="395"/>
      <c r="CU372" s="395"/>
      <c r="CV372" s="395"/>
      <c r="CW372" s="395"/>
      <c r="CX372" s="395"/>
      <c r="CY372" s="395"/>
      <c r="CZ372" s="395"/>
    </row>
    <row r="373" s="358" customFormat="true" ht="15" customHeight="true" x14ac:dyDescent="0.2">
      <c r="B373" s="360"/>
      <c r="W373" s="395"/>
      <c r="X373" s="395"/>
      <c r="Y373" s="395"/>
      <c r="Z373" s="395"/>
      <c r="AA373" s="395"/>
      <c r="AB373" s="395"/>
      <c r="AC373" s="395"/>
      <c r="AD373" s="395"/>
      <c r="AE373" s="395"/>
      <c r="AF373" s="395"/>
      <c r="AG373" s="395"/>
      <c r="AH373" s="395"/>
      <c r="AI373" s="395"/>
      <c r="AJ373" s="395"/>
      <c r="AK373" s="395"/>
      <c r="AL373" s="395"/>
      <c r="AM373" s="395"/>
      <c r="AN373" s="395"/>
      <c r="AO373" s="395"/>
      <c r="AP373" s="395"/>
      <c r="AQ373" s="395"/>
      <c r="AR373" s="395"/>
      <c r="AS373" s="395"/>
      <c r="AT373" s="395"/>
      <c r="AU373" s="395"/>
      <c r="AV373" s="395"/>
      <c r="AW373" s="395"/>
      <c r="AX373" s="395"/>
      <c r="AY373" s="395"/>
      <c r="AZ373" s="395"/>
      <c r="BA373" s="422"/>
      <c r="BB373" s="362"/>
      <c r="BC373" s="422"/>
      <c r="BD373" s="422"/>
      <c r="BE373" s="422"/>
      <c r="BF373" s="422"/>
      <c r="BG373" s="422"/>
      <c r="BH373" s="422"/>
      <c r="BI373" s="422"/>
      <c r="BJ373" s="422"/>
      <c r="BK373" s="422"/>
      <c r="BL373" s="422"/>
      <c r="BM373" s="422"/>
      <c r="BN373" s="422"/>
      <c r="BO373" s="422"/>
      <c r="BP373" s="422"/>
      <c r="BQ373" s="422"/>
      <c r="BR373" s="422"/>
      <c r="BS373" s="422"/>
      <c r="BT373" s="422"/>
      <c r="BU373" s="422"/>
      <c r="BV373" s="422"/>
      <c r="BW373" s="395"/>
      <c r="BX373" s="395"/>
      <c r="BY373" s="395"/>
      <c r="BZ373" s="395"/>
      <c r="CA373" s="395"/>
      <c r="CB373" s="395"/>
      <c r="CC373" s="395"/>
      <c r="CD373" s="395"/>
      <c r="CE373" s="395"/>
      <c r="CF373" s="395"/>
      <c r="CG373" s="395"/>
      <c r="CH373" s="395"/>
      <c r="CI373" s="395"/>
      <c r="CJ373" s="395"/>
      <c r="CK373" s="395"/>
      <c r="CL373" s="395"/>
      <c r="CM373" s="395"/>
      <c r="CN373" s="395"/>
      <c r="CO373" s="395"/>
      <c r="CP373" s="395"/>
      <c r="CQ373" s="395"/>
      <c r="CR373" s="395"/>
      <c r="CS373" s="395"/>
      <c r="CT373" s="395"/>
      <c r="CU373" s="395"/>
      <c r="CV373" s="395"/>
      <c r="CW373" s="395"/>
      <c r="CX373" s="395"/>
      <c r="CY373" s="395"/>
      <c r="CZ373" s="395"/>
    </row>
    <row r="374" s="358" customFormat="true" ht="15" customHeight="true" x14ac:dyDescent="0.2">
      <c r="B374" s="360"/>
      <c r="W374" s="395"/>
      <c r="X374" s="395"/>
      <c r="Y374" s="395"/>
      <c r="Z374" s="395"/>
      <c r="AA374" s="395"/>
      <c r="AB374" s="395"/>
      <c r="AC374" s="395"/>
      <c r="AD374" s="395"/>
      <c r="AE374" s="395"/>
      <c r="AF374" s="395"/>
      <c r="AG374" s="395"/>
      <c r="AH374" s="395"/>
      <c r="AI374" s="395"/>
      <c r="AJ374" s="395"/>
      <c r="AK374" s="395"/>
      <c r="AL374" s="395"/>
      <c r="AM374" s="395"/>
      <c r="AN374" s="395"/>
      <c r="AO374" s="395"/>
      <c r="AP374" s="395"/>
      <c r="AQ374" s="395"/>
      <c r="AR374" s="395"/>
      <c r="AS374" s="395"/>
      <c r="AT374" s="395"/>
      <c r="AU374" s="395"/>
      <c r="AV374" s="395"/>
      <c r="AW374" s="395"/>
      <c r="AX374" s="395"/>
      <c r="AY374" s="395"/>
      <c r="AZ374" s="395"/>
      <c r="BA374" s="422"/>
      <c r="BB374" s="362"/>
      <c r="BC374" s="422"/>
      <c r="BD374" s="422"/>
      <c r="BE374" s="422"/>
      <c r="BF374" s="422"/>
      <c r="BG374" s="422"/>
      <c r="BH374" s="422"/>
      <c r="BI374" s="422"/>
      <c r="BJ374" s="422"/>
      <c r="BK374" s="422"/>
      <c r="BL374" s="422"/>
      <c r="BM374" s="422"/>
      <c r="BN374" s="422"/>
      <c r="BO374" s="422"/>
      <c r="BP374" s="422"/>
      <c r="BQ374" s="422"/>
      <c r="BR374" s="422"/>
      <c r="BS374" s="422"/>
      <c r="BT374" s="422"/>
      <c r="BU374" s="422"/>
      <c r="BV374" s="422"/>
      <c r="BW374" s="395"/>
      <c r="BX374" s="395"/>
      <c r="BY374" s="395"/>
      <c r="BZ374" s="395"/>
      <c r="CA374" s="395"/>
      <c r="CB374" s="395"/>
      <c r="CC374" s="395"/>
      <c r="CD374" s="395"/>
      <c r="CE374" s="395"/>
      <c r="CF374" s="395"/>
      <c r="CG374" s="395"/>
      <c r="CH374" s="395"/>
      <c r="CI374" s="395"/>
      <c r="CJ374" s="395"/>
      <c r="CK374" s="395"/>
      <c r="CL374" s="395"/>
      <c r="CM374" s="395"/>
      <c r="CN374" s="395"/>
      <c r="CO374" s="395"/>
      <c r="CP374" s="395"/>
      <c r="CQ374" s="395"/>
      <c r="CR374" s="395"/>
      <c r="CS374" s="395"/>
      <c r="CT374" s="395"/>
      <c r="CU374" s="395"/>
      <c r="CV374" s="395"/>
      <c r="CW374" s="395"/>
      <c r="CX374" s="395"/>
      <c r="CY374" s="395"/>
      <c r="CZ374" s="395"/>
    </row>
    <row r="375" s="358" customFormat="true" ht="15" customHeight="true" x14ac:dyDescent="0.2">
      <c r="B375" s="360"/>
      <c r="W375" s="395"/>
      <c r="X375" s="395"/>
      <c r="Y375" s="395"/>
      <c r="Z375" s="395"/>
      <c r="AA375" s="395"/>
      <c r="AB375" s="395"/>
      <c r="AC375" s="395"/>
      <c r="AD375" s="395"/>
      <c r="AE375" s="395"/>
      <c r="AF375" s="395"/>
      <c r="AG375" s="395"/>
      <c r="AH375" s="395"/>
      <c r="AI375" s="395"/>
      <c r="AJ375" s="395"/>
      <c r="AK375" s="395"/>
      <c r="AL375" s="395"/>
      <c r="AM375" s="395"/>
      <c r="AN375" s="395"/>
      <c r="AO375" s="395"/>
      <c r="AP375" s="395"/>
      <c r="AQ375" s="395"/>
      <c r="AR375" s="395"/>
      <c r="AS375" s="395"/>
      <c r="AT375" s="395"/>
      <c r="AU375" s="395"/>
      <c r="AV375" s="395"/>
      <c r="AW375" s="395"/>
      <c r="AX375" s="395"/>
      <c r="AY375" s="395"/>
      <c r="AZ375" s="395"/>
      <c r="BA375" s="359"/>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9"/>
      <c r="BW375" s="394"/>
      <c r="BX375" s="394"/>
      <c r="BY375" s="394"/>
      <c r="BZ375" s="394"/>
      <c r="CA375" s="394"/>
      <c r="CB375" s="394"/>
      <c r="CC375" s="394"/>
      <c r="CD375" s="394"/>
      <c r="CE375" s="394"/>
      <c r="CF375" s="394"/>
      <c r="CG375" s="394"/>
      <c r="CH375" s="394"/>
      <c r="CI375" s="394"/>
      <c r="CJ375" s="394"/>
      <c r="CK375" s="394"/>
      <c r="CL375" s="394"/>
      <c r="CM375" s="394"/>
      <c r="CN375" s="394"/>
      <c r="CO375" s="394"/>
      <c r="CP375" s="394"/>
      <c r="CQ375" s="394"/>
      <c r="CR375" s="394"/>
      <c r="CS375" s="394"/>
      <c r="CT375" s="394"/>
      <c r="CU375" s="394"/>
      <c r="CV375" s="394"/>
      <c r="CW375" s="394"/>
      <c r="CX375" s="394"/>
      <c r="CY375" s="394"/>
      <c r="CZ375" s="394"/>
    </row>
    <row r="376" s="358" customFormat="true" ht="15" customHeight="true" x14ac:dyDescent="0.2">
      <c r="B376" s="360"/>
      <c r="W376" s="395"/>
      <c r="X376" s="395"/>
      <c r="Y376" s="395"/>
      <c r="Z376" s="395"/>
      <c r="AA376" s="395"/>
      <c r="AB376" s="395"/>
      <c r="AC376" s="395"/>
      <c r="AD376" s="395"/>
      <c r="AE376" s="395"/>
      <c r="AF376" s="395"/>
      <c r="AG376" s="395"/>
      <c r="AH376" s="395"/>
      <c r="AI376" s="395"/>
      <c r="AJ376" s="395"/>
      <c r="AK376" s="395"/>
      <c r="AL376" s="395"/>
      <c r="AM376" s="395"/>
      <c r="AN376" s="395"/>
      <c r="AO376" s="395"/>
      <c r="AP376" s="395"/>
      <c r="AQ376" s="395"/>
      <c r="AR376" s="395"/>
      <c r="AS376" s="395"/>
      <c r="AT376" s="395"/>
      <c r="AU376" s="395"/>
      <c r="AV376" s="395"/>
      <c r="AW376" s="395"/>
      <c r="AX376" s="395"/>
      <c r="AY376" s="395"/>
      <c r="AZ376" s="395"/>
      <c r="BA376" s="359"/>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9"/>
      <c r="BW376" s="394"/>
      <c r="BX376" s="394"/>
      <c r="BY376" s="394"/>
      <c r="BZ376" s="394"/>
      <c r="CA376" s="394"/>
      <c r="CB376" s="394"/>
      <c r="CC376" s="394"/>
      <c r="CD376" s="394"/>
      <c r="CE376" s="394"/>
      <c r="CF376" s="394"/>
      <c r="CG376" s="394"/>
      <c r="CH376" s="394"/>
      <c r="CI376" s="394"/>
      <c r="CJ376" s="394"/>
      <c r="CK376" s="394"/>
      <c r="CL376" s="394"/>
      <c r="CM376" s="394"/>
      <c r="CN376" s="394"/>
      <c r="CO376" s="394"/>
      <c r="CP376" s="394"/>
      <c r="CQ376" s="394"/>
      <c r="CR376" s="394"/>
      <c r="CS376" s="394"/>
      <c r="CT376" s="394"/>
      <c r="CU376" s="394"/>
      <c r="CV376" s="394"/>
      <c r="CW376" s="394"/>
      <c r="CX376" s="394"/>
      <c r="CY376" s="394"/>
      <c r="CZ376" s="394"/>
    </row>
    <row r="377" s="358" customFormat="true" ht="15" customHeight="true" x14ac:dyDescent="0.2">
      <c r="B377" s="360"/>
      <c r="W377" s="395"/>
      <c r="X377" s="395"/>
      <c r="Y377" s="395"/>
      <c r="Z377" s="395"/>
      <c r="AA377" s="395"/>
      <c r="AB377" s="395"/>
      <c r="AC377" s="395"/>
      <c r="AD377" s="395"/>
      <c r="AE377" s="395"/>
      <c r="AF377" s="395"/>
      <c r="AG377" s="395"/>
      <c r="AH377" s="395"/>
      <c r="AI377" s="395"/>
      <c r="AJ377" s="395"/>
      <c r="AK377" s="395"/>
      <c r="AL377" s="395"/>
      <c r="AM377" s="395"/>
      <c r="AN377" s="395"/>
      <c r="AO377" s="395"/>
      <c r="AP377" s="395"/>
      <c r="AQ377" s="395"/>
      <c r="AR377" s="395"/>
      <c r="AS377" s="395"/>
      <c r="AT377" s="395"/>
      <c r="AU377" s="395"/>
      <c r="AV377" s="395"/>
      <c r="AW377" s="395"/>
      <c r="AX377" s="395"/>
      <c r="AY377" s="395"/>
      <c r="AZ377" s="395"/>
      <c r="BA377" s="359"/>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9"/>
      <c r="BW377" s="394"/>
      <c r="BX377" s="394"/>
      <c r="BY377" s="394"/>
      <c r="BZ377" s="394"/>
      <c r="CA377" s="394"/>
      <c r="CB377" s="394"/>
      <c r="CC377" s="394"/>
      <c r="CD377" s="394"/>
      <c r="CE377" s="394"/>
      <c r="CF377" s="394"/>
      <c r="CG377" s="394"/>
      <c r="CH377" s="394"/>
      <c r="CI377" s="394"/>
      <c r="CJ377" s="394"/>
      <c r="CK377" s="394"/>
      <c r="CL377" s="394"/>
      <c r="CM377" s="394"/>
      <c r="CN377" s="394"/>
      <c r="CO377" s="394"/>
      <c r="CP377" s="394"/>
      <c r="CQ377" s="394"/>
      <c r="CR377" s="394"/>
      <c r="CS377" s="394"/>
      <c r="CT377" s="394"/>
      <c r="CU377" s="394"/>
      <c r="CV377" s="394"/>
      <c r="CW377" s="394"/>
      <c r="CX377" s="394"/>
      <c r="CY377" s="394"/>
      <c r="CZ377" s="394"/>
    </row>
    <row r="378" s="358" customFormat="true" ht="15" customHeight="true" x14ac:dyDescent="0.2">
      <c r="B378" s="360"/>
      <c r="W378" s="395"/>
      <c r="X378" s="395"/>
      <c r="Y378" s="395"/>
      <c r="Z378" s="395"/>
      <c r="AA378" s="395"/>
      <c r="AB378" s="395"/>
      <c r="AC378" s="395"/>
      <c r="AD378" s="395"/>
      <c r="AE378" s="395"/>
      <c r="AF378" s="395"/>
      <c r="AG378" s="395"/>
      <c r="AH378" s="395"/>
      <c r="AI378" s="395"/>
      <c r="AJ378" s="395"/>
      <c r="AK378" s="395"/>
      <c r="AL378" s="395"/>
      <c r="AM378" s="395"/>
      <c r="AN378" s="395"/>
      <c r="AO378" s="395"/>
      <c r="AP378" s="395"/>
      <c r="AQ378" s="395"/>
      <c r="AR378" s="395"/>
      <c r="AS378" s="395"/>
      <c r="AT378" s="395"/>
      <c r="AU378" s="395"/>
      <c r="AV378" s="395"/>
      <c r="AW378" s="395"/>
      <c r="AX378" s="395"/>
      <c r="AY378" s="395"/>
      <c r="AZ378" s="395"/>
      <c r="BA378" s="359"/>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9"/>
      <c r="BW378" s="394"/>
      <c r="BX378" s="394"/>
      <c r="BY378" s="394"/>
      <c r="BZ378" s="394"/>
      <c r="CA378" s="394"/>
      <c r="CB378" s="394"/>
      <c r="CC378" s="394"/>
      <c r="CD378" s="394"/>
      <c r="CE378" s="394"/>
      <c r="CF378" s="394"/>
      <c r="CG378" s="394"/>
      <c r="CH378" s="394"/>
      <c r="CI378" s="394"/>
      <c r="CJ378" s="394"/>
      <c r="CK378" s="394"/>
      <c r="CL378" s="394"/>
      <c r="CM378" s="394"/>
      <c r="CN378" s="394"/>
      <c r="CO378" s="394"/>
      <c r="CP378" s="394"/>
      <c r="CQ378" s="394"/>
      <c r="CR378" s="394"/>
      <c r="CS378" s="394"/>
      <c r="CT378" s="394"/>
      <c r="CU378" s="394"/>
      <c r="CV378" s="394"/>
      <c r="CW378" s="394"/>
      <c r="CX378" s="394"/>
      <c r="CY378" s="394"/>
      <c r="CZ378" s="394"/>
    </row>
    <row r="379" s="358" customFormat="true" ht="15" customHeight="true" x14ac:dyDescent="0.2">
      <c r="B379" s="360"/>
      <c r="W379" s="395"/>
      <c r="X379" s="395"/>
      <c r="Y379" s="395"/>
      <c r="Z379" s="395"/>
      <c r="AA379" s="395"/>
      <c r="AB379" s="395"/>
      <c r="AC379" s="395"/>
      <c r="AD379" s="395"/>
      <c r="AE379" s="395"/>
      <c r="AF379" s="395"/>
      <c r="AG379" s="395"/>
      <c r="AH379" s="395"/>
      <c r="AI379" s="395"/>
      <c r="AJ379" s="395"/>
      <c r="AK379" s="395"/>
      <c r="AL379" s="395"/>
      <c r="AM379" s="395"/>
      <c r="AN379" s="395"/>
      <c r="AO379" s="395"/>
      <c r="AP379" s="395"/>
      <c r="AQ379" s="395"/>
      <c r="AR379" s="395"/>
      <c r="AS379" s="395"/>
      <c r="AT379" s="395"/>
      <c r="AU379" s="395"/>
      <c r="AV379" s="395"/>
      <c r="AW379" s="395"/>
      <c r="AX379" s="395"/>
      <c r="AY379" s="395"/>
      <c r="AZ379" s="395"/>
      <c r="BA379" s="359"/>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9"/>
      <c r="BW379" s="394"/>
      <c r="BX379" s="394"/>
      <c r="BY379" s="394"/>
      <c r="BZ379" s="394"/>
      <c r="CA379" s="394"/>
      <c r="CB379" s="394"/>
      <c r="CC379" s="394"/>
      <c r="CD379" s="394"/>
      <c r="CE379" s="394"/>
      <c r="CF379" s="394"/>
      <c r="CG379" s="394"/>
      <c r="CH379" s="394"/>
      <c r="CI379" s="394"/>
      <c r="CJ379" s="394"/>
      <c r="CK379" s="394"/>
      <c r="CL379" s="394"/>
      <c r="CM379" s="394"/>
      <c r="CN379" s="394"/>
      <c r="CO379" s="394"/>
      <c r="CP379" s="394"/>
      <c r="CQ379" s="394"/>
      <c r="CR379" s="394"/>
      <c r="CS379" s="394"/>
      <c r="CT379" s="394"/>
      <c r="CU379" s="394"/>
      <c r="CV379" s="394"/>
      <c r="CW379" s="394"/>
      <c r="CX379" s="394"/>
      <c r="CY379" s="394"/>
      <c r="CZ379" s="394"/>
    </row>
    <row r="380" s="358" customFormat="true" ht="15" customHeight="true" x14ac:dyDescent="0.2">
      <c r="B380" s="360"/>
      <c r="W380" s="395"/>
      <c r="X380" s="395"/>
      <c r="Y380" s="395"/>
      <c r="Z380" s="395"/>
      <c r="AA380" s="395"/>
      <c r="AB380" s="395"/>
      <c r="AC380" s="395"/>
      <c r="AD380" s="395"/>
      <c r="AE380" s="395"/>
      <c r="AF380" s="395"/>
      <c r="AG380" s="395"/>
      <c r="AH380" s="395"/>
      <c r="AI380" s="395"/>
      <c r="AJ380" s="395"/>
      <c r="AK380" s="395"/>
      <c r="AL380" s="395"/>
      <c r="AM380" s="395"/>
      <c r="AN380" s="395"/>
      <c r="AO380" s="395"/>
      <c r="AP380" s="395"/>
      <c r="AQ380" s="395"/>
      <c r="AR380" s="395"/>
      <c r="AS380" s="395"/>
      <c r="AT380" s="395"/>
      <c r="AU380" s="395"/>
      <c r="AV380" s="395"/>
      <c r="AW380" s="395"/>
      <c r="AX380" s="395"/>
      <c r="AY380" s="395"/>
      <c r="AZ380" s="395"/>
      <c r="BA380" s="359"/>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9"/>
      <c r="BW380" s="394"/>
      <c r="BX380" s="394"/>
      <c r="BY380" s="394"/>
      <c r="BZ380" s="394"/>
      <c r="CA380" s="394"/>
      <c r="CB380" s="394"/>
      <c r="CC380" s="394"/>
      <c r="CD380" s="394"/>
      <c r="CE380" s="394"/>
      <c r="CF380" s="394"/>
      <c r="CG380" s="394"/>
      <c r="CH380" s="394"/>
      <c r="CI380" s="394"/>
      <c r="CJ380" s="394"/>
      <c r="CK380" s="394"/>
      <c r="CL380" s="394"/>
      <c r="CM380" s="394"/>
      <c r="CN380" s="394"/>
      <c r="CO380" s="394"/>
      <c r="CP380" s="394"/>
      <c r="CQ380" s="394"/>
      <c r="CR380" s="394"/>
      <c r="CS380" s="394"/>
      <c r="CT380" s="394"/>
      <c r="CU380" s="394"/>
      <c r="CV380" s="394"/>
      <c r="CW380" s="394"/>
      <c r="CX380" s="394"/>
      <c r="CY380" s="394"/>
      <c r="CZ380" s="394"/>
    </row>
    <row r="381" s="358" customFormat="true" ht="15" customHeight="true" x14ac:dyDescent="0.2">
      <c r="B381" s="360"/>
      <c r="W381" s="395"/>
      <c r="X381" s="395"/>
      <c r="Y381" s="395"/>
      <c r="Z381" s="395"/>
      <c r="AA381" s="395"/>
      <c r="AB381" s="395"/>
      <c r="AC381" s="395"/>
      <c r="AD381" s="395"/>
      <c r="AE381" s="395"/>
      <c r="AF381" s="395"/>
      <c r="AG381" s="395"/>
      <c r="AH381" s="395"/>
      <c r="AI381" s="395"/>
      <c r="AJ381" s="395"/>
      <c r="AK381" s="395"/>
      <c r="AL381" s="395"/>
      <c r="AM381" s="395"/>
      <c r="AN381" s="395"/>
      <c r="AO381" s="395"/>
      <c r="AP381" s="395"/>
      <c r="AQ381" s="395"/>
      <c r="AR381" s="395"/>
      <c r="AS381" s="395"/>
      <c r="AT381" s="395"/>
      <c r="AU381" s="395"/>
      <c r="AV381" s="395"/>
      <c r="AW381" s="395"/>
      <c r="AX381" s="395"/>
      <c r="AY381" s="395"/>
      <c r="AZ381" s="395"/>
      <c r="BA381" s="359"/>
      <c r="BB381" s="357"/>
      <c r="BC381" s="357"/>
      <c r="BD381" s="357"/>
      <c r="BE381" s="357"/>
      <c r="BF381" s="357"/>
      <c r="BG381" s="357"/>
      <c r="BH381" s="357"/>
      <c r="BI381" s="357"/>
      <c r="BJ381" s="357"/>
      <c r="BK381" s="357"/>
      <c r="BL381" s="357"/>
      <c r="BM381" s="357"/>
      <c r="BN381" s="357"/>
      <c r="BO381" s="357"/>
      <c r="BP381" s="357"/>
      <c r="BQ381" s="357"/>
      <c r="BR381" s="357"/>
      <c r="BS381" s="357"/>
      <c r="BT381" s="357"/>
      <c r="BU381" s="357"/>
      <c r="BV381" s="359"/>
      <c r="BW381" s="394"/>
      <c r="BX381" s="394"/>
      <c r="BY381" s="394"/>
      <c r="BZ381" s="394"/>
      <c r="CA381" s="394"/>
      <c r="CB381" s="394"/>
      <c r="CC381" s="394"/>
      <c r="CD381" s="394"/>
      <c r="CE381" s="394"/>
      <c r="CF381" s="394"/>
      <c r="CG381" s="394"/>
      <c r="CH381" s="394"/>
      <c r="CI381" s="394"/>
      <c r="CJ381" s="394"/>
      <c r="CK381" s="394"/>
      <c r="CL381" s="394"/>
      <c r="CM381" s="394"/>
      <c r="CN381" s="394"/>
      <c r="CO381" s="394"/>
      <c r="CP381" s="394"/>
      <c r="CQ381" s="394"/>
      <c r="CR381" s="394"/>
      <c r="CS381" s="394"/>
      <c r="CT381" s="394"/>
      <c r="CU381" s="394"/>
      <c r="CV381" s="394"/>
      <c r="CW381" s="394"/>
      <c r="CX381" s="394"/>
      <c r="CY381" s="394"/>
      <c r="CZ381" s="394"/>
    </row>
    <row r="382" s="358" customFormat="true" ht="15" customHeight="true" x14ac:dyDescent="0.2">
      <c r="B382" s="360"/>
      <c r="W382" s="395"/>
      <c r="X382" s="395"/>
      <c r="Y382" s="395"/>
      <c r="Z382" s="395"/>
      <c r="AA382" s="395"/>
      <c r="AB382" s="395"/>
      <c r="AC382" s="395"/>
      <c r="AD382" s="395"/>
      <c r="AE382" s="395"/>
      <c r="AF382" s="395"/>
      <c r="AG382" s="395"/>
      <c r="AH382" s="395"/>
      <c r="AI382" s="395"/>
      <c r="AJ382" s="395"/>
      <c r="AK382" s="395"/>
      <c r="AL382" s="395"/>
      <c r="AM382" s="395"/>
      <c r="AN382" s="395"/>
      <c r="AO382" s="395"/>
      <c r="AP382" s="395"/>
      <c r="AQ382" s="395"/>
      <c r="AR382" s="395"/>
      <c r="AS382" s="395"/>
      <c r="AT382" s="395"/>
      <c r="AU382" s="395"/>
      <c r="AV382" s="395"/>
      <c r="AW382" s="395"/>
      <c r="AX382" s="395"/>
      <c r="AY382" s="395"/>
      <c r="AZ382" s="395"/>
      <c r="BA382" s="359"/>
      <c r="BB382" s="357"/>
      <c r="BC382" s="357"/>
      <c r="BD382" s="357"/>
      <c r="BE382" s="357"/>
      <c r="BF382" s="357"/>
      <c r="BG382" s="357"/>
      <c r="BH382" s="357"/>
      <c r="BI382" s="357"/>
      <c r="BJ382" s="357"/>
      <c r="BK382" s="357"/>
      <c r="BL382" s="357"/>
      <c r="BM382" s="357"/>
      <c r="BN382" s="357"/>
      <c r="BO382" s="357"/>
      <c r="BP382" s="357"/>
      <c r="BQ382" s="357"/>
      <c r="BR382" s="357"/>
      <c r="BS382" s="357"/>
      <c r="BT382" s="357"/>
      <c r="BU382" s="357"/>
      <c r="BV382" s="359"/>
      <c r="BW382" s="394"/>
      <c r="BX382" s="394"/>
      <c r="BY382" s="394"/>
      <c r="BZ382" s="394"/>
      <c r="CA382" s="394"/>
      <c r="CB382" s="394"/>
      <c r="CC382" s="394"/>
      <c r="CD382" s="394"/>
      <c r="CE382" s="394"/>
      <c r="CF382" s="394"/>
      <c r="CG382" s="394"/>
      <c r="CH382" s="394"/>
      <c r="CI382" s="394"/>
      <c r="CJ382" s="394"/>
      <c r="CK382" s="394"/>
      <c r="CL382" s="394"/>
      <c r="CM382" s="394"/>
      <c r="CN382" s="394"/>
      <c r="CO382" s="394"/>
      <c r="CP382" s="394"/>
      <c r="CQ382" s="394"/>
      <c r="CR382" s="394"/>
      <c r="CS382" s="394"/>
      <c r="CT382" s="394"/>
      <c r="CU382" s="394"/>
      <c r="CV382" s="394"/>
      <c r="CW382" s="394"/>
      <c r="CX382" s="394"/>
      <c r="CY382" s="394"/>
      <c r="CZ382" s="394"/>
    </row>
    <row r="383" s="358" customFormat="true" ht="15" customHeight="true" x14ac:dyDescent="0.2">
      <c r="B383" s="360"/>
      <c r="W383" s="395"/>
      <c r="X383" s="395"/>
      <c r="Y383" s="395"/>
      <c r="Z383" s="395"/>
      <c r="AA383" s="395"/>
      <c r="AB383" s="395"/>
      <c r="AC383" s="395"/>
      <c r="AD383" s="395"/>
      <c r="AE383" s="395"/>
      <c r="AF383" s="395"/>
      <c r="AG383" s="395"/>
      <c r="AH383" s="395"/>
      <c r="AI383" s="395"/>
      <c r="AJ383" s="395"/>
      <c r="AK383" s="395"/>
      <c r="AL383" s="395"/>
      <c r="AM383" s="395"/>
      <c r="AN383" s="395"/>
      <c r="AO383" s="395"/>
      <c r="AP383" s="395"/>
      <c r="AQ383" s="395"/>
      <c r="AR383" s="395"/>
      <c r="AS383" s="395"/>
      <c r="AT383" s="395"/>
      <c r="AU383" s="395"/>
      <c r="AV383" s="395"/>
      <c r="AW383" s="395"/>
      <c r="AX383" s="395"/>
      <c r="AY383" s="395"/>
      <c r="AZ383" s="395"/>
      <c r="BA383" s="359"/>
      <c r="BB383" s="357"/>
      <c r="BC383" s="357"/>
      <c r="BD383" s="357"/>
      <c r="BE383" s="357"/>
      <c r="BF383" s="357"/>
      <c r="BG383" s="357"/>
      <c r="BH383" s="357"/>
      <c r="BI383" s="357"/>
      <c r="BJ383" s="357"/>
      <c r="BK383" s="357"/>
      <c r="BL383" s="357"/>
      <c r="BM383" s="357"/>
      <c r="BN383" s="357"/>
      <c r="BO383" s="357"/>
      <c r="BP383" s="357"/>
      <c r="BQ383" s="357"/>
      <c r="BR383" s="357"/>
      <c r="BS383" s="357"/>
      <c r="BT383" s="357"/>
      <c r="BU383" s="357"/>
      <c r="BV383" s="359"/>
      <c r="BW383" s="394"/>
      <c r="BX383" s="394"/>
      <c r="BY383" s="394"/>
      <c r="BZ383" s="394"/>
      <c r="CA383" s="394"/>
      <c r="CB383" s="394"/>
      <c r="CC383" s="394"/>
      <c r="CD383" s="394"/>
      <c r="CE383" s="394"/>
      <c r="CF383" s="394"/>
      <c r="CG383" s="394"/>
      <c r="CH383" s="394"/>
      <c r="CI383" s="394"/>
      <c r="CJ383" s="394"/>
      <c r="CK383" s="394"/>
      <c r="CL383" s="394"/>
      <c r="CM383" s="394"/>
      <c r="CN383" s="394"/>
      <c r="CO383" s="394"/>
      <c r="CP383" s="394"/>
      <c r="CQ383" s="394"/>
      <c r="CR383" s="394"/>
      <c r="CS383" s="394"/>
      <c r="CT383" s="394"/>
      <c r="CU383" s="394"/>
      <c r="CV383" s="394"/>
      <c r="CW383" s="394"/>
      <c r="CX383" s="394"/>
      <c r="CY383" s="394"/>
      <c r="CZ383" s="394"/>
    </row>
    <row r="384" s="358" customFormat="true" ht="15" customHeight="true" x14ac:dyDescent="0.2">
      <c r="B384" s="360"/>
      <c r="W384" s="395"/>
      <c r="X384" s="395"/>
      <c r="Y384" s="395"/>
      <c r="Z384" s="395"/>
      <c r="AA384" s="395"/>
      <c r="AB384" s="395"/>
      <c r="AC384" s="395"/>
      <c r="AD384" s="395"/>
      <c r="AE384" s="395"/>
      <c r="AF384" s="395"/>
      <c r="AG384" s="395"/>
      <c r="AH384" s="395"/>
      <c r="AI384" s="395"/>
      <c r="AJ384" s="395"/>
      <c r="AK384" s="395"/>
      <c r="AL384" s="395"/>
      <c r="AM384" s="395"/>
      <c r="AN384" s="395"/>
      <c r="AO384" s="395"/>
      <c r="AP384" s="395"/>
      <c r="AQ384" s="395"/>
      <c r="AR384" s="395"/>
      <c r="AS384" s="395"/>
      <c r="AT384" s="395"/>
      <c r="AU384" s="395"/>
      <c r="AV384" s="395"/>
      <c r="AW384" s="395"/>
      <c r="AX384" s="395"/>
      <c r="AY384" s="395"/>
      <c r="AZ384" s="395"/>
      <c r="BA384" s="359"/>
      <c r="BB384" s="357"/>
      <c r="BC384" s="357"/>
      <c r="BD384" s="357"/>
      <c r="BE384" s="357"/>
      <c r="BF384" s="357"/>
      <c r="BG384" s="357"/>
      <c r="BH384" s="357"/>
      <c r="BI384" s="357"/>
      <c r="BJ384" s="357"/>
      <c r="BK384" s="357"/>
      <c r="BL384" s="357"/>
      <c r="BM384" s="357"/>
      <c r="BN384" s="357"/>
      <c r="BO384" s="357"/>
      <c r="BP384" s="357"/>
      <c r="BQ384" s="357"/>
      <c r="BR384" s="357"/>
      <c r="BS384" s="357"/>
      <c r="BT384" s="357"/>
      <c r="BU384" s="357"/>
      <c r="BV384" s="359"/>
      <c r="BW384" s="394"/>
      <c r="BX384" s="394"/>
      <c r="BY384" s="394"/>
      <c r="BZ384" s="394"/>
      <c r="CA384" s="394"/>
      <c r="CB384" s="394"/>
      <c r="CC384" s="394"/>
      <c r="CD384" s="394"/>
      <c r="CE384" s="394"/>
      <c r="CF384" s="394"/>
      <c r="CG384" s="394"/>
      <c r="CH384" s="394"/>
      <c r="CI384" s="394"/>
      <c r="CJ384" s="394"/>
      <c r="CK384" s="394"/>
      <c r="CL384" s="394"/>
      <c r="CM384" s="394"/>
      <c r="CN384" s="394"/>
      <c r="CO384" s="394"/>
      <c r="CP384" s="394"/>
      <c r="CQ384" s="394"/>
      <c r="CR384" s="394"/>
      <c r="CS384" s="394"/>
      <c r="CT384" s="394"/>
      <c r="CU384" s="394"/>
      <c r="CV384" s="394"/>
      <c r="CW384" s="394"/>
      <c r="CX384" s="394"/>
      <c r="CY384" s="394"/>
      <c r="CZ384" s="394"/>
    </row>
    <row r="385" s="358" customFormat="true" ht="15" customHeight="true" x14ac:dyDescent="0.2">
      <c r="B385" s="360"/>
      <c r="W385" s="395"/>
      <c r="X385" s="395"/>
      <c r="Y385" s="395"/>
      <c r="Z385" s="395"/>
      <c r="AA385" s="395"/>
      <c r="AB385" s="395"/>
      <c r="AC385" s="395"/>
      <c r="AD385" s="395"/>
      <c r="AE385" s="395"/>
      <c r="AF385" s="395"/>
      <c r="AG385" s="395"/>
      <c r="AH385" s="395"/>
      <c r="AI385" s="395"/>
      <c r="AJ385" s="395"/>
      <c r="AK385" s="395"/>
      <c r="AL385" s="395"/>
      <c r="AM385" s="395"/>
      <c r="AN385" s="395"/>
      <c r="AO385" s="395"/>
      <c r="AP385" s="395"/>
      <c r="AQ385" s="395"/>
      <c r="AR385" s="395"/>
      <c r="AS385" s="395"/>
      <c r="AT385" s="395"/>
      <c r="AU385" s="395"/>
      <c r="AV385" s="395"/>
      <c r="AW385" s="395"/>
      <c r="AX385" s="395"/>
      <c r="AY385" s="395"/>
      <c r="AZ385" s="395"/>
      <c r="BA385" s="359"/>
      <c r="BB385" s="357"/>
      <c r="BC385" s="357"/>
      <c r="BD385" s="357"/>
      <c r="BE385" s="357"/>
      <c r="BF385" s="357"/>
      <c r="BG385" s="357"/>
      <c r="BH385" s="357"/>
      <c r="BI385" s="357"/>
      <c r="BJ385" s="357"/>
      <c r="BK385" s="357"/>
      <c r="BL385" s="357"/>
      <c r="BM385" s="357"/>
      <c r="BN385" s="357"/>
      <c r="BO385" s="357"/>
      <c r="BP385" s="357"/>
      <c r="BQ385" s="357"/>
      <c r="BR385" s="357"/>
      <c r="BS385" s="357"/>
      <c r="BT385" s="357"/>
      <c r="BU385" s="357"/>
      <c r="BV385" s="359"/>
      <c r="BW385" s="394"/>
      <c r="BX385" s="394"/>
      <c r="BY385" s="394"/>
      <c r="BZ385" s="394"/>
      <c r="CA385" s="394"/>
      <c r="CB385" s="394"/>
      <c r="CC385" s="394"/>
      <c r="CD385" s="394"/>
      <c r="CE385" s="394"/>
      <c r="CF385" s="394"/>
      <c r="CG385" s="394"/>
      <c r="CH385" s="394"/>
      <c r="CI385" s="394"/>
      <c r="CJ385" s="394"/>
      <c r="CK385" s="394"/>
      <c r="CL385" s="394"/>
      <c r="CM385" s="394"/>
      <c r="CN385" s="394"/>
      <c r="CO385" s="394"/>
      <c r="CP385" s="394"/>
      <c r="CQ385" s="394"/>
      <c r="CR385" s="394"/>
      <c r="CS385" s="394"/>
      <c r="CT385" s="394"/>
      <c r="CU385" s="394"/>
      <c r="CV385" s="394"/>
      <c r="CW385" s="394"/>
      <c r="CX385" s="394"/>
      <c r="CY385" s="394"/>
      <c r="CZ385" s="394"/>
    </row>
    <row r="386" s="358" customFormat="true" ht="15" customHeight="true" x14ac:dyDescent="0.2">
      <c r="B386" s="360"/>
      <c r="W386" s="395"/>
      <c r="X386" s="395"/>
      <c r="Y386" s="395"/>
      <c r="Z386" s="395"/>
      <c r="AA386" s="395"/>
      <c r="AB386" s="395"/>
      <c r="AC386" s="395"/>
      <c r="AD386" s="395"/>
      <c r="AE386" s="395"/>
      <c r="AF386" s="395"/>
      <c r="AG386" s="395"/>
      <c r="AH386" s="395"/>
      <c r="AI386" s="395"/>
      <c r="AJ386" s="395"/>
      <c r="AK386" s="395"/>
      <c r="AL386" s="395"/>
      <c r="AM386" s="395"/>
      <c r="AN386" s="395"/>
      <c r="AO386" s="395"/>
      <c r="AP386" s="395"/>
      <c r="AQ386" s="395"/>
      <c r="AR386" s="395"/>
      <c r="AS386" s="395"/>
      <c r="AT386" s="395"/>
      <c r="AU386" s="395"/>
      <c r="AV386" s="395"/>
      <c r="AW386" s="395"/>
      <c r="AX386" s="395"/>
      <c r="AY386" s="395"/>
      <c r="AZ386" s="395"/>
      <c r="BA386" s="359"/>
      <c r="BB386" s="357"/>
      <c r="BC386" s="357"/>
      <c r="BD386" s="357"/>
      <c r="BE386" s="357"/>
      <c r="BF386" s="357"/>
      <c r="BG386" s="357"/>
      <c r="BH386" s="357"/>
      <c r="BI386" s="357"/>
      <c r="BJ386" s="357"/>
      <c r="BK386" s="357"/>
      <c r="BL386" s="357"/>
      <c r="BM386" s="357"/>
      <c r="BN386" s="357"/>
      <c r="BO386" s="357"/>
      <c r="BP386" s="357"/>
      <c r="BQ386" s="357"/>
      <c r="BR386" s="357"/>
      <c r="BS386" s="357"/>
      <c r="BT386" s="357"/>
      <c r="BU386" s="357"/>
      <c r="BV386" s="359"/>
      <c r="BW386" s="394"/>
      <c r="BX386" s="394"/>
      <c r="BY386" s="394"/>
      <c r="BZ386" s="394"/>
      <c r="CA386" s="394"/>
      <c r="CB386" s="394"/>
      <c r="CC386" s="394"/>
      <c r="CD386" s="394"/>
      <c r="CE386" s="394"/>
      <c r="CF386" s="394"/>
      <c r="CG386" s="394"/>
      <c r="CH386" s="394"/>
      <c r="CI386" s="394"/>
      <c r="CJ386" s="394"/>
      <c r="CK386" s="394"/>
      <c r="CL386" s="394"/>
      <c r="CM386" s="394"/>
      <c r="CN386" s="394"/>
      <c r="CO386" s="394"/>
      <c r="CP386" s="394"/>
      <c r="CQ386" s="394"/>
      <c r="CR386" s="394"/>
      <c r="CS386" s="394"/>
      <c r="CT386" s="394"/>
      <c r="CU386" s="394"/>
      <c r="CV386" s="394"/>
      <c r="CW386" s="394"/>
      <c r="CX386" s="394"/>
      <c r="CY386" s="394"/>
      <c r="CZ386" s="394"/>
    </row>
    <row r="387" s="358" customFormat="true" ht="15" customHeight="true" x14ac:dyDescent="0.2">
      <c r="B387" s="360"/>
      <c r="W387" s="395"/>
      <c r="X387" s="395"/>
      <c r="Y387" s="395"/>
      <c r="Z387" s="395"/>
      <c r="AA387" s="395"/>
      <c r="AB387" s="395"/>
      <c r="AC387" s="395"/>
      <c r="AD387" s="395"/>
      <c r="AE387" s="395"/>
      <c r="AF387" s="395"/>
      <c r="AG387" s="395"/>
      <c r="AH387" s="395"/>
      <c r="AI387" s="395"/>
      <c r="AJ387" s="395"/>
      <c r="AK387" s="395"/>
      <c r="AL387" s="395"/>
      <c r="AM387" s="395"/>
      <c r="AN387" s="395"/>
      <c r="AO387" s="395"/>
      <c r="AP387" s="395"/>
      <c r="AQ387" s="395"/>
      <c r="AR387" s="395"/>
      <c r="AS387" s="395"/>
      <c r="AT387" s="395"/>
      <c r="AU387" s="395"/>
      <c r="AV387" s="395"/>
      <c r="AW387" s="395"/>
      <c r="AX387" s="395"/>
      <c r="AY387" s="395"/>
      <c r="AZ387" s="395"/>
      <c r="BA387" s="359"/>
      <c r="BB387" s="357"/>
      <c r="BC387" s="357"/>
      <c r="BD387" s="357"/>
      <c r="BE387" s="357"/>
      <c r="BF387" s="357"/>
      <c r="BG387" s="357"/>
      <c r="BH387" s="357"/>
      <c r="BI387" s="357"/>
      <c r="BJ387" s="357"/>
      <c r="BK387" s="357"/>
      <c r="BL387" s="357"/>
      <c r="BM387" s="357"/>
      <c r="BN387" s="357"/>
      <c r="BO387" s="357"/>
      <c r="BP387" s="357"/>
      <c r="BQ387" s="357"/>
      <c r="BR387" s="357"/>
      <c r="BS387" s="357"/>
      <c r="BT387" s="357"/>
      <c r="BU387" s="357"/>
      <c r="BV387" s="359"/>
      <c r="BW387" s="394"/>
      <c r="BX387" s="394"/>
      <c r="BY387" s="394"/>
      <c r="BZ387" s="394"/>
      <c r="CA387" s="394"/>
      <c r="CB387" s="394"/>
      <c r="CC387" s="394"/>
      <c r="CD387" s="394"/>
      <c r="CE387" s="394"/>
      <c r="CF387" s="394"/>
      <c r="CG387" s="394"/>
      <c r="CH387" s="394"/>
      <c r="CI387" s="394"/>
      <c r="CJ387" s="394"/>
      <c r="CK387" s="394"/>
      <c r="CL387" s="394"/>
      <c r="CM387" s="394"/>
      <c r="CN387" s="394"/>
      <c r="CO387" s="394"/>
      <c r="CP387" s="394"/>
      <c r="CQ387" s="394"/>
      <c r="CR387" s="394"/>
      <c r="CS387" s="394"/>
      <c r="CT387" s="394"/>
      <c r="CU387" s="394"/>
      <c r="CV387" s="394"/>
      <c r="CW387" s="394"/>
      <c r="CX387" s="394"/>
      <c r="CY387" s="394"/>
      <c r="CZ387" s="394"/>
    </row>
    <row r="388" s="358" customFormat="true" ht="15" customHeight="true" x14ac:dyDescent="0.2">
      <c r="B388" s="360"/>
      <c r="W388" s="395"/>
      <c r="X388" s="395"/>
      <c r="Y388" s="395"/>
      <c r="Z388" s="395"/>
      <c r="AA388" s="395"/>
      <c r="AB388" s="395"/>
      <c r="AC388" s="395"/>
      <c r="AD388" s="395"/>
      <c r="AE388" s="395"/>
      <c r="AF388" s="395"/>
      <c r="AG388" s="395"/>
      <c r="AH388" s="395"/>
      <c r="AI388" s="395"/>
      <c r="AJ388" s="395"/>
      <c r="AK388" s="395"/>
      <c r="AL388" s="395"/>
      <c r="AM388" s="395"/>
      <c r="AN388" s="395"/>
      <c r="AO388" s="395"/>
      <c r="AP388" s="395"/>
      <c r="AQ388" s="395"/>
      <c r="AR388" s="395"/>
      <c r="AS388" s="395"/>
      <c r="AT388" s="395"/>
      <c r="AU388" s="395"/>
      <c r="AV388" s="395"/>
      <c r="AW388" s="395"/>
      <c r="AX388" s="395"/>
      <c r="AY388" s="395"/>
      <c r="AZ388" s="395"/>
      <c r="BA388" s="359"/>
      <c r="BB388" s="357"/>
      <c r="BC388" s="357"/>
      <c r="BD388" s="357"/>
      <c r="BE388" s="357"/>
      <c r="BF388" s="357"/>
      <c r="BG388" s="357"/>
      <c r="BH388" s="357"/>
      <c r="BI388" s="357"/>
      <c r="BJ388" s="357"/>
      <c r="BK388" s="357"/>
      <c r="BL388" s="357"/>
      <c r="BM388" s="357"/>
      <c r="BN388" s="357"/>
      <c r="BO388" s="357"/>
      <c r="BP388" s="357"/>
      <c r="BQ388" s="357"/>
      <c r="BR388" s="357"/>
      <c r="BS388" s="357"/>
      <c r="BT388" s="357"/>
      <c r="BU388" s="357"/>
      <c r="BV388" s="359"/>
      <c r="BW388" s="394"/>
      <c r="BX388" s="394"/>
      <c r="BY388" s="394"/>
      <c r="BZ388" s="394"/>
      <c r="CA388" s="394"/>
      <c r="CB388" s="394"/>
      <c r="CC388" s="394"/>
      <c r="CD388" s="394"/>
      <c r="CE388" s="394"/>
      <c r="CF388" s="394"/>
      <c r="CG388" s="394"/>
      <c r="CH388" s="394"/>
      <c r="CI388" s="394"/>
      <c r="CJ388" s="394"/>
      <c r="CK388" s="394"/>
      <c r="CL388" s="394"/>
      <c r="CM388" s="394"/>
      <c r="CN388" s="394"/>
      <c r="CO388" s="394"/>
      <c r="CP388" s="394"/>
      <c r="CQ388" s="394"/>
      <c r="CR388" s="394"/>
      <c r="CS388" s="394"/>
      <c r="CT388" s="394"/>
      <c r="CU388" s="394"/>
      <c r="CV388" s="394"/>
      <c r="CW388" s="394"/>
      <c r="CX388" s="394"/>
      <c r="CY388" s="394"/>
      <c r="CZ388" s="394"/>
    </row>
    <row r="389" s="358" customFormat="true" ht="15" customHeight="true" x14ac:dyDescent="0.2">
      <c r="B389" s="360"/>
      <c r="W389" s="395"/>
      <c r="X389" s="395"/>
      <c r="Y389" s="395"/>
      <c r="Z389" s="395"/>
      <c r="AA389" s="395"/>
      <c r="AB389" s="395"/>
      <c r="AC389" s="395"/>
      <c r="AD389" s="395"/>
      <c r="AE389" s="395"/>
      <c r="AF389" s="395"/>
      <c r="AG389" s="395"/>
      <c r="AH389" s="395"/>
      <c r="AI389" s="395"/>
      <c r="AJ389" s="395"/>
      <c r="AK389" s="395"/>
      <c r="AL389" s="395"/>
      <c r="AM389" s="395"/>
      <c r="AN389" s="395"/>
      <c r="AO389" s="395"/>
      <c r="AP389" s="395"/>
      <c r="AQ389" s="395"/>
      <c r="AR389" s="395"/>
      <c r="AS389" s="395"/>
      <c r="AT389" s="395"/>
      <c r="AU389" s="395"/>
      <c r="AV389" s="395"/>
      <c r="AW389" s="395"/>
      <c r="AX389" s="395"/>
      <c r="AY389" s="395"/>
      <c r="AZ389" s="395"/>
      <c r="BA389" s="359"/>
      <c r="BB389" s="357"/>
      <c r="BC389" s="357"/>
      <c r="BD389" s="357"/>
      <c r="BE389" s="357"/>
      <c r="BF389" s="357"/>
      <c r="BG389" s="357"/>
      <c r="BH389" s="357"/>
      <c r="BI389" s="357"/>
      <c r="BJ389" s="357"/>
      <c r="BK389" s="357"/>
      <c r="BL389" s="357"/>
      <c r="BM389" s="357"/>
      <c r="BN389" s="357"/>
      <c r="BO389" s="357"/>
      <c r="BP389" s="357"/>
      <c r="BQ389" s="357"/>
      <c r="BR389" s="357"/>
      <c r="BS389" s="357"/>
      <c r="BT389" s="357"/>
      <c r="BU389" s="357"/>
      <c r="BV389" s="359"/>
      <c r="BW389" s="394"/>
      <c r="BX389" s="394"/>
      <c r="BY389" s="394"/>
      <c r="BZ389" s="394"/>
      <c r="CA389" s="394"/>
      <c r="CB389" s="394"/>
      <c r="CC389" s="394"/>
      <c r="CD389" s="394"/>
      <c r="CE389" s="394"/>
      <c r="CF389" s="394"/>
      <c r="CG389" s="394"/>
      <c r="CH389" s="394"/>
      <c r="CI389" s="394"/>
      <c r="CJ389" s="394"/>
      <c r="CK389" s="394"/>
      <c r="CL389" s="394"/>
      <c r="CM389" s="394"/>
      <c r="CN389" s="394"/>
      <c r="CO389" s="394"/>
      <c r="CP389" s="394"/>
      <c r="CQ389" s="394"/>
      <c r="CR389" s="394"/>
      <c r="CS389" s="394"/>
      <c r="CT389" s="394"/>
      <c r="CU389" s="394"/>
      <c r="CV389" s="394"/>
      <c r="CW389" s="394"/>
      <c r="CX389" s="394"/>
      <c r="CY389" s="394"/>
      <c r="CZ389" s="394"/>
    </row>
    <row r="390" s="603" customFormat="true" ht="15" customHeight="true" x14ac:dyDescent="0.2">
      <c r="B390" s="602"/>
      <c r="W390" s="395"/>
      <c r="X390" s="395"/>
      <c r="Y390" s="395"/>
      <c r="Z390" s="395"/>
      <c r="AA390" s="395"/>
      <c r="AB390" s="395"/>
      <c r="AC390" s="395"/>
      <c r="AD390" s="395"/>
      <c r="AE390" s="395"/>
      <c r="AF390" s="395"/>
      <c r="AG390" s="395"/>
      <c r="AH390" s="395"/>
      <c r="AI390" s="395"/>
      <c r="AJ390" s="395"/>
      <c r="AK390" s="395"/>
      <c r="AL390" s="395"/>
      <c r="AM390" s="395"/>
      <c r="AN390" s="395"/>
      <c r="AO390" s="395"/>
      <c r="AP390" s="395"/>
      <c r="AQ390" s="395"/>
      <c r="AR390" s="395"/>
      <c r="AS390" s="395"/>
      <c r="AT390" s="395"/>
      <c r="AU390" s="395"/>
      <c r="AV390" s="395"/>
      <c r="AW390" s="395"/>
      <c r="AX390" s="395"/>
      <c r="AY390" s="395"/>
      <c r="AZ390" s="395"/>
      <c r="BA390" s="359"/>
      <c r="BB390" s="357"/>
      <c r="BC390" s="357"/>
      <c r="BD390" s="357"/>
      <c r="BE390" s="357"/>
      <c r="BF390" s="357"/>
      <c r="BG390" s="357"/>
      <c r="BH390" s="357"/>
      <c r="BI390" s="357"/>
      <c r="BJ390" s="357"/>
      <c r="BK390" s="357"/>
      <c r="BL390" s="357"/>
      <c r="BM390" s="357"/>
      <c r="BN390" s="357"/>
      <c r="BO390" s="357"/>
      <c r="BP390" s="357"/>
      <c r="BQ390" s="357"/>
      <c r="BR390" s="357"/>
      <c r="BS390" s="357"/>
      <c r="BT390" s="357"/>
      <c r="BU390" s="357"/>
      <c r="BV390" s="359"/>
      <c r="BW390" s="394"/>
      <c r="BX390" s="394"/>
      <c r="BY390" s="394"/>
      <c r="BZ390" s="394"/>
      <c r="CA390" s="394"/>
      <c r="CB390" s="394"/>
      <c r="CC390" s="394"/>
      <c r="CD390" s="394"/>
      <c r="CE390" s="394"/>
      <c r="CF390" s="394"/>
      <c r="CG390" s="394"/>
      <c r="CH390" s="394"/>
      <c r="CI390" s="394"/>
      <c r="CJ390" s="394"/>
      <c r="CK390" s="394"/>
      <c r="CL390" s="394"/>
      <c r="CM390" s="394"/>
      <c r="CN390" s="394"/>
      <c r="CO390" s="394"/>
      <c r="CP390" s="394"/>
      <c r="CQ390" s="394"/>
      <c r="CR390" s="394"/>
      <c r="CS390" s="394"/>
      <c r="CT390" s="394"/>
      <c r="CU390" s="394"/>
      <c r="CV390" s="394"/>
      <c r="CW390" s="394"/>
      <c r="CX390" s="394"/>
      <c r="CY390" s="394"/>
      <c r="CZ390" s="394"/>
    </row>
    <row r="391" s="603" customFormat="true" ht="15" customHeight="true" x14ac:dyDescent="0.2">
      <c r="B391" s="602"/>
      <c r="W391" s="395"/>
      <c r="X391" s="395"/>
      <c r="Y391" s="395"/>
      <c r="Z391" s="395"/>
      <c r="AA391" s="395"/>
      <c r="AB391" s="395"/>
      <c r="AC391" s="395"/>
      <c r="AD391" s="395"/>
      <c r="AE391" s="395"/>
      <c r="AF391" s="395"/>
      <c r="AG391" s="395"/>
      <c r="AH391" s="395"/>
      <c r="AI391" s="395"/>
      <c r="AJ391" s="395"/>
      <c r="AK391" s="395"/>
      <c r="AL391" s="395"/>
      <c r="AM391" s="395"/>
      <c r="AN391" s="395"/>
      <c r="AO391" s="395"/>
      <c r="AP391" s="395"/>
      <c r="AQ391" s="395"/>
      <c r="AR391" s="395"/>
      <c r="AS391" s="395"/>
      <c r="AT391" s="395"/>
      <c r="AU391" s="395"/>
      <c r="AV391" s="395"/>
      <c r="AW391" s="395"/>
      <c r="AX391" s="395"/>
      <c r="AY391" s="395"/>
      <c r="AZ391" s="395"/>
      <c r="BA391" s="359"/>
      <c r="BB391" s="357"/>
      <c r="BC391" s="357"/>
      <c r="BD391" s="357"/>
      <c r="BE391" s="357"/>
      <c r="BF391" s="357"/>
      <c r="BG391" s="357"/>
      <c r="BH391" s="357"/>
      <c r="BI391" s="357"/>
      <c r="BJ391" s="357"/>
      <c r="BK391" s="357"/>
      <c r="BL391" s="357"/>
      <c r="BM391" s="357"/>
      <c r="BN391" s="357"/>
      <c r="BO391" s="357"/>
      <c r="BP391" s="357"/>
      <c r="BQ391" s="357"/>
      <c r="BR391" s="357"/>
      <c r="BS391" s="357"/>
      <c r="BT391" s="357"/>
      <c r="BU391" s="357"/>
      <c r="BV391" s="359"/>
      <c r="BW391" s="394"/>
      <c r="BX391" s="394"/>
      <c r="BY391" s="394"/>
      <c r="BZ391" s="394"/>
      <c r="CA391" s="394"/>
      <c r="CB391" s="394"/>
      <c r="CC391" s="394"/>
      <c r="CD391" s="394"/>
      <c r="CE391" s="394"/>
      <c r="CF391" s="394"/>
      <c r="CG391" s="394"/>
      <c r="CH391" s="394"/>
      <c r="CI391" s="394"/>
      <c r="CJ391" s="394"/>
      <c r="CK391" s="394"/>
      <c r="CL391" s="394"/>
      <c r="CM391" s="394"/>
      <c r="CN391" s="394"/>
      <c r="CO391" s="394"/>
      <c r="CP391" s="394"/>
      <c r="CQ391" s="394"/>
      <c r="CR391" s="394"/>
      <c r="CS391" s="394"/>
      <c r="CT391" s="394"/>
      <c r="CU391" s="394"/>
      <c r="CV391" s="394"/>
      <c r="CW391" s="394"/>
      <c r="CX391" s="394"/>
      <c r="CY391" s="394"/>
      <c r="CZ391" s="394"/>
    </row>
    <row r="392" s="603" customFormat="true" ht="15" customHeight="true" x14ac:dyDescent="0.2">
      <c r="W392" s="395"/>
      <c r="X392" s="395"/>
      <c r="Y392" s="395"/>
      <c r="Z392" s="395"/>
      <c r="AA392" s="395"/>
      <c r="AB392" s="395"/>
      <c r="AC392" s="395"/>
      <c r="AD392" s="395"/>
      <c r="AE392" s="395"/>
      <c r="AF392" s="395"/>
      <c r="AG392" s="395"/>
      <c r="AH392" s="395"/>
      <c r="AI392" s="395"/>
      <c r="AJ392" s="395"/>
      <c r="AK392" s="395"/>
      <c r="AL392" s="395"/>
      <c r="AM392" s="395"/>
      <c r="AN392" s="395"/>
      <c r="AO392" s="395"/>
      <c r="AP392" s="395"/>
      <c r="AQ392" s="395"/>
      <c r="AR392" s="395"/>
      <c r="AS392" s="395"/>
      <c r="AT392" s="395"/>
      <c r="AU392" s="395"/>
      <c r="AV392" s="395"/>
      <c r="AW392" s="395"/>
      <c r="AX392" s="395"/>
      <c r="AY392" s="395"/>
      <c r="AZ392" s="395"/>
      <c r="BA392" s="359"/>
      <c r="BB392" s="357"/>
      <c r="BC392" s="357"/>
      <c r="BD392" s="357"/>
      <c r="BE392" s="357"/>
      <c r="BF392" s="357"/>
      <c r="BG392" s="357"/>
      <c r="BH392" s="357"/>
      <c r="BI392" s="357"/>
      <c r="BJ392" s="357"/>
      <c r="BK392" s="357"/>
      <c r="BL392" s="357"/>
      <c r="BM392" s="357"/>
      <c r="BN392" s="357"/>
      <c r="BO392" s="357"/>
      <c r="BP392" s="357"/>
      <c r="BQ392" s="357"/>
      <c r="BR392" s="357"/>
      <c r="BS392" s="357"/>
      <c r="BT392" s="357"/>
      <c r="BU392" s="357"/>
      <c r="BV392" s="359"/>
      <c r="BW392" s="394"/>
      <c r="BX392" s="394"/>
      <c r="BY392" s="394"/>
      <c r="BZ392" s="394"/>
      <c r="CA392" s="394"/>
      <c r="CB392" s="394"/>
      <c r="CC392" s="394"/>
      <c r="CD392" s="394"/>
      <c r="CE392" s="394"/>
      <c r="CF392" s="394"/>
      <c r="CG392" s="394"/>
      <c r="CH392" s="394"/>
      <c r="CI392" s="394"/>
      <c r="CJ392" s="394"/>
      <c r="CK392" s="394"/>
      <c r="CL392" s="394"/>
      <c r="CM392" s="394"/>
      <c r="CN392" s="394"/>
      <c r="CO392" s="394"/>
      <c r="CP392" s="394"/>
      <c r="CQ392" s="394"/>
      <c r="CR392" s="394"/>
      <c r="CS392" s="394"/>
      <c r="CT392" s="394"/>
      <c r="CU392" s="394"/>
      <c r="CV392" s="394"/>
      <c r="CW392" s="394"/>
      <c r="CX392" s="394"/>
      <c r="CY392" s="394"/>
      <c r="CZ392" s="394"/>
    </row>
    <row r="393" s="603" customFormat="true" ht="15" customHeight="true" x14ac:dyDescent="0.2">
      <c r="W393" s="395"/>
      <c r="X393" s="395"/>
      <c r="Y393" s="395"/>
      <c r="Z393" s="395"/>
      <c r="AA393" s="395"/>
      <c r="AB393" s="395"/>
      <c r="AC393" s="395"/>
      <c r="AD393" s="395"/>
      <c r="AE393" s="395"/>
      <c r="AF393" s="395"/>
      <c r="AG393" s="395"/>
      <c r="AH393" s="395"/>
      <c r="AI393" s="395"/>
      <c r="AJ393" s="395"/>
      <c r="AK393" s="395"/>
      <c r="AL393" s="395"/>
      <c r="AM393" s="395"/>
      <c r="AN393" s="395"/>
      <c r="AO393" s="395"/>
      <c r="AP393" s="395"/>
      <c r="AQ393" s="395"/>
      <c r="AR393" s="395"/>
      <c r="AS393" s="395"/>
      <c r="AT393" s="395"/>
      <c r="AU393" s="395"/>
      <c r="AV393" s="395"/>
      <c r="AW393" s="395"/>
      <c r="AX393" s="395"/>
      <c r="AY393" s="395"/>
      <c r="AZ393" s="395"/>
      <c r="BA393" s="359"/>
      <c r="BB393" s="357"/>
      <c r="BC393" s="357"/>
      <c r="BD393" s="357"/>
      <c r="BE393" s="357"/>
      <c r="BF393" s="357"/>
      <c r="BG393" s="357"/>
      <c r="BH393" s="357"/>
      <c r="BI393" s="357"/>
      <c r="BJ393" s="357"/>
      <c r="BK393" s="357"/>
      <c r="BL393" s="357"/>
      <c r="BM393" s="357"/>
      <c r="BN393" s="357"/>
      <c r="BO393" s="357"/>
      <c r="BP393" s="357"/>
      <c r="BQ393" s="357"/>
      <c r="BR393" s="357"/>
      <c r="BS393" s="357"/>
      <c r="BT393" s="357"/>
      <c r="BU393" s="357"/>
      <c r="BV393" s="359"/>
      <c r="BW393" s="394"/>
      <c r="BX393" s="394"/>
      <c r="BY393" s="394"/>
      <c r="BZ393" s="394"/>
      <c r="CA393" s="394"/>
      <c r="CB393" s="394"/>
      <c r="CC393" s="394"/>
      <c r="CD393" s="394"/>
      <c r="CE393" s="394"/>
      <c r="CF393" s="394"/>
      <c r="CG393" s="394"/>
      <c r="CH393" s="394"/>
      <c r="CI393" s="394"/>
      <c r="CJ393" s="394"/>
      <c r="CK393" s="394"/>
      <c r="CL393" s="394"/>
      <c r="CM393" s="394"/>
      <c r="CN393" s="394"/>
      <c r="CO393" s="394"/>
      <c r="CP393" s="394"/>
      <c r="CQ393" s="394"/>
      <c r="CR393" s="394"/>
      <c r="CS393" s="394"/>
      <c r="CT393" s="394"/>
      <c r="CU393" s="394"/>
      <c r="CV393" s="394"/>
      <c r="CW393" s="394"/>
      <c r="CX393" s="394"/>
      <c r="CY393" s="394"/>
      <c r="CZ393" s="394"/>
    </row>
    <row r="394" s="603" customFormat="true" ht="15" customHeight="true" x14ac:dyDescent="0.2">
      <c r="W394" s="395"/>
      <c r="X394" s="395"/>
      <c r="Y394" s="395"/>
      <c r="Z394" s="395"/>
      <c r="AA394" s="395"/>
      <c r="AB394" s="395"/>
      <c r="AC394" s="395"/>
      <c r="AD394" s="395"/>
      <c r="AE394" s="395"/>
      <c r="AF394" s="395"/>
      <c r="AG394" s="395"/>
      <c r="AH394" s="395"/>
      <c r="AI394" s="395"/>
      <c r="AJ394" s="395"/>
      <c r="AK394" s="395"/>
      <c r="AL394" s="395"/>
      <c r="AM394" s="395"/>
      <c r="AN394" s="395"/>
      <c r="AO394" s="395"/>
      <c r="AP394" s="395"/>
      <c r="AQ394" s="395"/>
      <c r="AR394" s="395"/>
      <c r="AS394" s="395"/>
      <c r="AT394" s="395"/>
      <c r="AU394" s="395"/>
      <c r="AV394" s="395"/>
      <c r="AW394" s="395"/>
      <c r="AX394" s="395"/>
      <c r="AY394" s="395"/>
      <c r="AZ394" s="395"/>
      <c r="BA394" s="359"/>
      <c r="BB394" s="357"/>
      <c r="BC394" s="357"/>
      <c r="BD394" s="357"/>
      <c r="BE394" s="357"/>
      <c r="BF394" s="357"/>
      <c r="BG394" s="357"/>
      <c r="BH394" s="357"/>
      <c r="BI394" s="357"/>
      <c r="BJ394" s="357"/>
      <c r="BK394" s="357"/>
      <c r="BL394" s="357"/>
      <c r="BM394" s="357"/>
      <c r="BN394" s="357"/>
      <c r="BO394" s="357"/>
      <c r="BP394" s="357"/>
      <c r="BQ394" s="357"/>
      <c r="BR394" s="357"/>
      <c r="BS394" s="357"/>
      <c r="BT394" s="357"/>
      <c r="BU394" s="357"/>
      <c r="BV394" s="359"/>
      <c r="BW394" s="394"/>
      <c r="BX394" s="394"/>
      <c r="BY394" s="394"/>
      <c r="BZ394" s="394"/>
      <c r="CA394" s="394"/>
      <c r="CB394" s="394"/>
      <c r="CC394" s="394"/>
      <c r="CD394" s="394"/>
      <c r="CE394" s="394"/>
      <c r="CF394" s="394"/>
      <c r="CG394" s="394"/>
      <c r="CH394" s="394"/>
      <c r="CI394" s="394"/>
      <c r="CJ394" s="394"/>
      <c r="CK394" s="394"/>
      <c r="CL394" s="394"/>
      <c r="CM394" s="394"/>
      <c r="CN394" s="394"/>
      <c r="CO394" s="394"/>
      <c r="CP394" s="394"/>
      <c r="CQ394" s="394"/>
      <c r="CR394" s="394"/>
      <c r="CS394" s="394"/>
      <c r="CT394" s="394"/>
      <c r="CU394" s="394"/>
      <c r="CV394" s="394"/>
      <c r="CW394" s="394"/>
      <c r="CX394" s="394"/>
      <c r="CY394" s="394"/>
      <c r="CZ394" s="394"/>
    </row>
    <row r="395" s="603" customFormat="true" ht="15" customHeight="true" x14ac:dyDescent="0.2">
      <c r="W395" s="395"/>
      <c r="X395" s="395"/>
      <c r="Y395" s="395"/>
      <c r="Z395" s="395"/>
      <c r="AA395" s="395"/>
      <c r="AB395" s="395"/>
      <c r="AC395" s="395"/>
      <c r="AD395" s="395"/>
      <c r="AE395" s="395"/>
      <c r="AF395" s="395"/>
      <c r="AG395" s="395"/>
      <c r="AH395" s="395"/>
      <c r="AI395" s="395"/>
      <c r="AJ395" s="395"/>
      <c r="AK395" s="395"/>
      <c r="AL395" s="395"/>
      <c r="AM395" s="395"/>
      <c r="AN395" s="395"/>
      <c r="AO395" s="395"/>
      <c r="AP395" s="395"/>
      <c r="AQ395" s="395"/>
      <c r="AR395" s="395"/>
      <c r="AS395" s="395"/>
      <c r="AT395" s="395"/>
      <c r="AU395" s="395"/>
      <c r="AV395" s="395"/>
      <c r="AW395" s="395"/>
      <c r="AX395" s="395"/>
      <c r="AY395" s="395"/>
      <c r="AZ395" s="395"/>
      <c r="BA395" s="359"/>
      <c r="BB395" s="357"/>
      <c r="BC395" s="357"/>
      <c r="BD395" s="357"/>
      <c r="BE395" s="357"/>
      <c r="BF395" s="357"/>
      <c r="BG395" s="357"/>
      <c r="BH395" s="357"/>
      <c r="BI395" s="357"/>
      <c r="BJ395" s="357"/>
      <c r="BK395" s="357"/>
      <c r="BL395" s="357"/>
      <c r="BM395" s="357"/>
      <c r="BN395" s="357"/>
      <c r="BO395" s="357"/>
      <c r="BP395" s="357"/>
      <c r="BQ395" s="357"/>
      <c r="BR395" s="357"/>
      <c r="BS395" s="357"/>
      <c r="BT395" s="357"/>
      <c r="BU395" s="357"/>
      <c r="BV395" s="359"/>
      <c r="BW395" s="394"/>
      <c r="BX395" s="394"/>
      <c r="BY395" s="394"/>
      <c r="BZ395" s="394"/>
      <c r="CA395" s="394"/>
      <c r="CB395" s="394"/>
      <c r="CC395" s="394"/>
      <c r="CD395" s="394"/>
      <c r="CE395" s="394"/>
      <c r="CF395" s="394"/>
      <c r="CG395" s="394"/>
      <c r="CH395" s="394"/>
      <c r="CI395" s="394"/>
      <c r="CJ395" s="394"/>
      <c r="CK395" s="394"/>
      <c r="CL395" s="394"/>
      <c r="CM395" s="394"/>
      <c r="CN395" s="394"/>
      <c r="CO395" s="394"/>
      <c r="CP395" s="394"/>
      <c r="CQ395" s="394"/>
      <c r="CR395" s="394"/>
      <c r="CS395" s="394"/>
      <c r="CT395" s="394"/>
      <c r="CU395" s="394"/>
      <c r="CV395" s="394"/>
      <c r="CW395" s="394"/>
      <c r="CX395" s="394"/>
      <c r="CY395" s="394"/>
      <c r="CZ395" s="394"/>
    </row>
    <row r="396" s="603" customFormat="true" ht="15" customHeight="true" x14ac:dyDescent="0.2">
      <c r="W396" s="395"/>
      <c r="X396" s="395"/>
      <c r="Y396" s="395"/>
      <c r="Z396" s="395"/>
      <c r="AA396" s="395"/>
      <c r="AB396" s="395"/>
      <c r="AC396" s="395"/>
      <c r="AD396" s="395"/>
      <c r="AE396" s="395"/>
      <c r="AF396" s="395"/>
      <c r="AG396" s="395"/>
      <c r="AH396" s="395"/>
      <c r="AI396" s="395"/>
      <c r="AJ396" s="395"/>
      <c r="AK396" s="395"/>
      <c r="AL396" s="395"/>
      <c r="AM396" s="395"/>
      <c r="AN396" s="395"/>
      <c r="AO396" s="395"/>
      <c r="AP396" s="395"/>
      <c r="AQ396" s="395"/>
      <c r="AR396" s="395"/>
      <c r="AS396" s="395"/>
      <c r="AT396" s="395"/>
      <c r="AU396" s="395"/>
      <c r="AV396" s="395"/>
      <c r="AW396" s="395"/>
      <c r="AX396" s="395"/>
      <c r="AY396" s="395"/>
      <c r="AZ396" s="395"/>
      <c r="BA396" s="359"/>
      <c r="BB396" s="357"/>
      <c r="BC396" s="357"/>
      <c r="BD396" s="357"/>
      <c r="BE396" s="357"/>
      <c r="BF396" s="357"/>
      <c r="BG396" s="357"/>
      <c r="BH396" s="357"/>
      <c r="BI396" s="357"/>
      <c r="BJ396" s="357"/>
      <c r="BK396" s="357"/>
      <c r="BL396" s="357"/>
      <c r="BM396" s="357"/>
      <c r="BN396" s="357"/>
      <c r="BO396" s="357"/>
      <c r="BP396" s="357"/>
      <c r="BQ396" s="357"/>
      <c r="BR396" s="357"/>
      <c r="BS396" s="357"/>
      <c r="BT396" s="357"/>
      <c r="BU396" s="357"/>
      <c r="BV396" s="359"/>
      <c r="BW396" s="394"/>
      <c r="BX396" s="394"/>
      <c r="BY396" s="394"/>
      <c r="BZ396" s="394"/>
      <c r="CA396" s="394"/>
      <c r="CB396" s="394"/>
      <c r="CC396" s="394"/>
      <c r="CD396" s="394"/>
      <c r="CE396" s="394"/>
      <c r="CF396" s="394"/>
      <c r="CG396" s="394"/>
      <c r="CH396" s="394"/>
      <c r="CI396" s="394"/>
      <c r="CJ396" s="394"/>
      <c r="CK396" s="394"/>
      <c r="CL396" s="394"/>
      <c r="CM396" s="394"/>
      <c r="CN396" s="394"/>
      <c r="CO396" s="394"/>
      <c r="CP396" s="394"/>
      <c r="CQ396" s="394"/>
      <c r="CR396" s="394"/>
      <c r="CS396" s="394"/>
      <c r="CT396" s="394"/>
      <c r="CU396" s="394"/>
      <c r="CV396" s="394"/>
      <c r="CW396" s="394"/>
      <c r="CX396" s="394"/>
      <c r="CY396" s="394"/>
      <c r="CZ396" s="394"/>
    </row>
    <row r="397" s="603" customFormat="true" ht="15" customHeight="true" x14ac:dyDescent="0.2">
      <c r="W397" s="395"/>
      <c r="X397" s="395"/>
      <c r="Y397" s="395"/>
      <c r="Z397" s="395"/>
      <c r="AA397" s="395"/>
      <c r="AB397" s="395"/>
      <c r="AC397" s="395"/>
      <c r="AD397" s="395"/>
      <c r="AE397" s="395"/>
      <c r="AF397" s="395"/>
      <c r="AG397" s="395"/>
      <c r="AH397" s="395"/>
      <c r="AI397" s="395"/>
      <c r="AJ397" s="395"/>
      <c r="AK397" s="395"/>
      <c r="AL397" s="395"/>
      <c r="AM397" s="395"/>
      <c r="AN397" s="395"/>
      <c r="AO397" s="395"/>
      <c r="AP397" s="395"/>
      <c r="AQ397" s="395"/>
      <c r="AR397" s="395"/>
      <c r="AS397" s="395"/>
      <c r="AT397" s="395"/>
      <c r="AU397" s="395"/>
      <c r="AV397" s="395"/>
      <c r="AW397" s="395"/>
      <c r="AX397" s="395"/>
      <c r="AY397" s="395"/>
      <c r="AZ397" s="395"/>
      <c r="BA397" s="359"/>
      <c r="BB397" s="357"/>
      <c r="BC397" s="357"/>
      <c r="BD397" s="357"/>
      <c r="BE397" s="357"/>
      <c r="BF397" s="357"/>
      <c r="BG397" s="357"/>
      <c r="BH397" s="357"/>
      <c r="BI397" s="357"/>
      <c r="BJ397" s="357"/>
      <c r="BK397" s="357"/>
      <c r="BL397" s="357"/>
      <c r="BM397" s="357"/>
      <c r="BN397" s="357"/>
      <c r="BO397" s="357"/>
      <c r="BP397" s="357"/>
      <c r="BQ397" s="357"/>
      <c r="BR397" s="357"/>
      <c r="BS397" s="357"/>
      <c r="BT397" s="357"/>
      <c r="BU397" s="357"/>
      <c r="BV397" s="359"/>
      <c r="BW397" s="394"/>
      <c r="BX397" s="394"/>
      <c r="BY397" s="394"/>
      <c r="BZ397" s="394"/>
      <c r="CA397" s="394"/>
      <c r="CB397" s="394"/>
      <c r="CC397" s="394"/>
      <c r="CD397" s="394"/>
      <c r="CE397" s="394"/>
      <c r="CF397" s="394"/>
      <c r="CG397" s="394"/>
      <c r="CH397" s="394"/>
      <c r="CI397" s="394"/>
      <c r="CJ397" s="394"/>
      <c r="CK397" s="394"/>
      <c r="CL397" s="394"/>
      <c r="CM397" s="394"/>
      <c r="CN397" s="394"/>
      <c r="CO397" s="394"/>
      <c r="CP397" s="394"/>
      <c r="CQ397" s="394"/>
      <c r="CR397" s="394"/>
      <c r="CS397" s="394"/>
      <c r="CT397" s="394"/>
      <c r="CU397" s="394"/>
      <c r="CV397" s="394"/>
      <c r="CW397" s="394"/>
      <c r="CX397" s="394"/>
      <c r="CY397" s="394"/>
      <c r="CZ397" s="394"/>
    </row>
    <row r="398" s="603" customFormat="true" ht="15" customHeight="true" x14ac:dyDescent="0.2">
      <c r="W398" s="395"/>
      <c r="X398" s="395"/>
      <c r="Y398" s="395"/>
      <c r="Z398" s="395"/>
      <c r="AA398" s="395"/>
      <c r="AB398" s="395"/>
      <c r="AC398" s="395"/>
      <c r="AD398" s="395"/>
      <c r="AE398" s="395"/>
      <c r="AF398" s="395"/>
      <c r="AG398" s="395"/>
      <c r="AH398" s="395"/>
      <c r="AI398" s="395"/>
      <c r="AJ398" s="395"/>
      <c r="AK398" s="395"/>
      <c r="AL398" s="395"/>
      <c r="AM398" s="395"/>
      <c r="AN398" s="395"/>
      <c r="AO398" s="395"/>
      <c r="AP398" s="395"/>
      <c r="AQ398" s="395"/>
      <c r="AR398" s="395"/>
      <c r="AS398" s="395"/>
      <c r="AT398" s="395"/>
      <c r="AU398" s="395"/>
      <c r="AV398" s="395"/>
      <c r="AW398" s="395"/>
      <c r="AX398" s="395"/>
      <c r="AY398" s="395"/>
      <c r="AZ398" s="395"/>
      <c r="BA398" s="359"/>
      <c r="BB398" s="357"/>
      <c r="BC398" s="357"/>
      <c r="BD398" s="357"/>
      <c r="BE398" s="357"/>
      <c r="BF398" s="357"/>
      <c r="BG398" s="357"/>
      <c r="BH398" s="357"/>
      <c r="BI398" s="357"/>
      <c r="BJ398" s="357"/>
      <c r="BK398" s="357"/>
      <c r="BL398" s="357"/>
      <c r="BM398" s="357"/>
      <c r="BN398" s="357"/>
      <c r="BO398" s="357"/>
      <c r="BP398" s="357"/>
      <c r="BQ398" s="357"/>
      <c r="BR398" s="357"/>
      <c r="BS398" s="357"/>
      <c r="BT398" s="357"/>
      <c r="BU398" s="357"/>
      <c r="BV398" s="359"/>
      <c r="BW398" s="394"/>
      <c r="BX398" s="394"/>
      <c r="BY398" s="394"/>
      <c r="BZ398" s="394"/>
      <c r="CA398" s="394"/>
      <c r="CB398" s="394"/>
      <c r="CC398" s="394"/>
      <c r="CD398" s="394"/>
      <c r="CE398" s="394"/>
      <c r="CF398" s="394"/>
      <c r="CG398" s="394"/>
      <c r="CH398" s="394"/>
      <c r="CI398" s="394"/>
      <c r="CJ398" s="394"/>
      <c r="CK398" s="394"/>
      <c r="CL398" s="394"/>
      <c r="CM398" s="394"/>
      <c r="CN398" s="394"/>
      <c r="CO398" s="394"/>
      <c r="CP398" s="394"/>
      <c r="CQ398" s="394"/>
      <c r="CR398" s="394"/>
      <c r="CS398" s="394"/>
      <c r="CT398" s="394"/>
      <c r="CU398" s="394"/>
      <c r="CV398" s="394"/>
      <c r="CW398" s="394"/>
      <c r="CX398" s="394"/>
      <c r="CY398" s="394"/>
      <c r="CZ398" s="394"/>
    </row>
    <row r="399" s="565" customFormat="true" ht="15" customHeight="true" x14ac:dyDescent="0.25">
      <c r="A399" s="363"/>
      <c r="B399" s="363"/>
      <c r="C399" s="1152" t="s">
        <v>133</v>
      </c>
      <c r="D399" s="1153"/>
      <c r="E399" s="1153"/>
      <c r="F399" s="1153"/>
      <c r="G399" s="363"/>
      <c r="H399" s="1157" t="s">
        <v>134</v>
      </c>
      <c r="I399" s="1158"/>
      <c r="J399" s="1158"/>
      <c r="K399" s="1158"/>
      <c r="M399" s="1157" t="s">
        <v>135</v>
      </c>
      <c r="N399" s="1158"/>
      <c r="O399" s="1158"/>
      <c r="P399" s="1158"/>
      <c r="W399" s="390"/>
      <c r="X399" s="390"/>
      <c r="Y399" s="390"/>
      <c r="Z399" s="390"/>
      <c r="AA399" s="390"/>
      <c r="AB399" s="390"/>
      <c r="AC399" s="390"/>
      <c r="AD399" s="390"/>
      <c r="AE399" s="390"/>
      <c r="AF399" s="390"/>
      <c r="AG399" s="390"/>
      <c r="AH399" s="390"/>
      <c r="AI399" s="390"/>
      <c r="AJ399" s="390"/>
      <c r="AK399" s="390"/>
      <c r="AL399" s="390"/>
      <c r="AM399" s="390"/>
      <c r="AN399" s="390"/>
      <c r="AO399" s="390"/>
      <c r="AP399" s="390"/>
      <c r="AQ399" s="390"/>
      <c r="AR399" s="390"/>
      <c r="AS399" s="390"/>
      <c r="AT399" s="390"/>
      <c r="AU399" s="390"/>
      <c r="AV399" s="390"/>
      <c r="AW399" s="390"/>
      <c r="AX399" s="390"/>
      <c r="AY399" s="390"/>
      <c r="AZ399" s="390"/>
      <c r="BB399" s="363"/>
      <c r="BW399" s="390"/>
      <c r="BX399" s="390"/>
      <c r="BY399" s="390"/>
      <c r="BZ399" s="390"/>
      <c r="CA399" s="390"/>
      <c r="CB399" s="390"/>
      <c r="CC399" s="390"/>
      <c r="CD399" s="390"/>
      <c r="CE399" s="390"/>
      <c r="CF399" s="390"/>
      <c r="CG399" s="390"/>
      <c r="CH399" s="390"/>
      <c r="CI399" s="390"/>
      <c r="CJ399" s="390"/>
      <c r="CK399" s="390"/>
      <c r="CL399" s="390"/>
      <c r="CM399" s="390"/>
      <c r="CN399" s="390"/>
      <c r="CO399" s="390"/>
      <c r="CP399" s="390"/>
      <c r="CQ399" s="390"/>
      <c r="CR399" s="390"/>
      <c r="CS399" s="390"/>
      <c r="CT399" s="390"/>
      <c r="CU399" s="390"/>
      <c r="CV399" s="390"/>
      <c r="CW399" s="390"/>
      <c r="CX399" s="390"/>
      <c r="CY399" s="390"/>
      <c r="CZ399" s="390"/>
    </row>
    <row r="400" s="397" customFormat="true" ht="15" customHeight="true" x14ac:dyDescent="0.2">
      <c r="C400" s="1159" t="s">
        <v>203</v>
      </c>
      <c r="D400" s="1041"/>
      <c r="E400" s="1041"/>
      <c r="F400" s="551"/>
      <c r="G400" s="551"/>
      <c r="H400" s="1160" t="s">
        <v>203</v>
      </c>
      <c r="I400" s="1160"/>
      <c r="J400" s="1160"/>
      <c r="K400" s="551"/>
      <c r="L400" s="551"/>
      <c r="M400" s="1160" t="s">
        <v>203</v>
      </c>
      <c r="N400" s="1160"/>
      <c r="O400" s="1160"/>
      <c r="P400" s="551"/>
      <c r="Q400" s="551"/>
      <c r="W400" s="390"/>
      <c r="X400" s="390"/>
      <c r="Y400" s="390"/>
      <c r="Z400" s="390"/>
      <c r="AA400" s="390"/>
      <c r="AB400" s="390"/>
      <c r="AC400" s="390"/>
      <c r="AD400" s="390"/>
      <c r="AE400" s="390"/>
      <c r="AF400" s="390"/>
      <c r="AG400" s="390"/>
      <c r="AH400" s="390"/>
      <c r="AI400" s="390"/>
      <c r="AJ400" s="390"/>
      <c r="AK400" s="390"/>
      <c r="AL400" s="390"/>
      <c r="AM400" s="390"/>
      <c r="AN400" s="390"/>
      <c r="AO400" s="390"/>
      <c r="AP400" s="390"/>
      <c r="AQ400" s="390"/>
      <c r="AR400" s="390"/>
      <c r="AS400" s="390"/>
      <c r="AT400" s="390"/>
      <c r="AU400" s="390"/>
      <c r="AV400" s="390"/>
      <c r="AW400" s="390"/>
      <c r="AX400" s="390"/>
      <c r="AY400" s="390"/>
      <c r="AZ400" s="390"/>
      <c r="BA400" s="565"/>
      <c r="BB400" s="363"/>
      <c r="BC400" s="565"/>
      <c r="BD400" s="565"/>
      <c r="BE400" s="565"/>
      <c r="BF400" s="565"/>
      <c r="BG400" s="565"/>
      <c r="BH400" s="565"/>
      <c r="BI400" s="565"/>
      <c r="BJ400" s="565"/>
      <c r="BK400" s="565"/>
      <c r="BL400" s="565"/>
      <c r="BM400" s="565"/>
      <c r="BN400" s="565"/>
      <c r="BO400" s="565"/>
      <c r="BP400" s="565"/>
      <c r="BQ400" s="565"/>
      <c r="BR400" s="565"/>
      <c r="BS400" s="565"/>
      <c r="BT400" s="565"/>
      <c r="BU400" s="565"/>
      <c r="BV400" s="565"/>
      <c r="BW400" s="390"/>
      <c r="BX400" s="390"/>
      <c r="BY400" s="390"/>
      <c r="BZ400" s="390"/>
      <c r="CA400" s="390"/>
      <c r="CB400" s="390"/>
      <c r="CC400" s="390"/>
      <c r="CD400" s="390"/>
      <c r="CE400" s="390"/>
      <c r="CF400" s="390"/>
      <c r="CG400" s="390"/>
      <c r="CH400" s="390"/>
      <c r="CI400" s="390"/>
      <c r="CJ400" s="390"/>
      <c r="CK400" s="390"/>
      <c r="CL400" s="390"/>
      <c r="CM400" s="390"/>
      <c r="CN400" s="390"/>
      <c r="CO400" s="390"/>
      <c r="CP400" s="390"/>
      <c r="CQ400" s="390"/>
      <c r="CR400" s="390"/>
      <c r="CS400" s="390"/>
      <c r="CT400" s="390"/>
      <c r="CU400" s="390"/>
      <c r="CV400" s="390"/>
      <c r="CW400" s="390"/>
      <c r="CX400" s="390"/>
      <c r="CY400" s="390"/>
      <c r="CZ400" s="390"/>
    </row>
    <row r="401" s="397" customFormat="true" ht="25.15" customHeight="true" x14ac:dyDescent="0.2">
      <c r="C401" s="1159"/>
      <c r="D401" s="1041"/>
      <c r="E401" s="631" t="s">
        <v>204</v>
      </c>
      <c r="F401" s="551"/>
      <c r="G401" s="551"/>
      <c r="H401" s="1160"/>
      <c r="I401" s="1160"/>
      <c r="J401" s="632" t="s">
        <v>204</v>
      </c>
      <c r="K401" s="551"/>
      <c r="L401" s="551"/>
      <c r="M401" s="1160"/>
      <c r="N401" s="1160"/>
      <c r="O401" s="633" t="s">
        <v>204</v>
      </c>
      <c r="P401" s="551"/>
      <c r="Q401" s="551"/>
      <c r="W401" s="390"/>
      <c r="X401" s="390"/>
      <c r="Y401" s="390"/>
      <c r="Z401" s="390"/>
      <c r="AA401" s="390"/>
      <c r="AB401" s="390"/>
      <c r="AC401" s="390"/>
      <c r="AD401" s="390"/>
      <c r="AE401" s="390"/>
      <c r="AF401" s="390"/>
      <c r="AG401" s="390"/>
      <c r="AH401" s="390"/>
      <c r="AI401" s="390"/>
      <c r="AJ401" s="390"/>
      <c r="AK401" s="390"/>
      <c r="AL401" s="390"/>
      <c r="AM401" s="390"/>
      <c r="AN401" s="390"/>
      <c r="AO401" s="390"/>
      <c r="AP401" s="390"/>
      <c r="AQ401" s="390"/>
      <c r="AR401" s="390"/>
      <c r="AS401" s="390"/>
      <c r="AT401" s="390"/>
      <c r="AU401" s="390"/>
      <c r="AV401" s="390"/>
      <c r="AW401" s="390"/>
      <c r="AX401" s="390"/>
      <c r="AY401" s="390"/>
      <c r="AZ401" s="390"/>
      <c r="BA401" s="565"/>
      <c r="BB401" s="363"/>
      <c r="BC401" s="565"/>
      <c r="BD401" s="565"/>
      <c r="BE401" s="565"/>
      <c r="BF401" s="565"/>
      <c r="BG401" s="565"/>
      <c r="BH401" s="565"/>
      <c r="BI401" s="565"/>
      <c r="BJ401" s="565"/>
      <c r="BK401" s="565"/>
      <c r="BL401" s="565"/>
      <c r="BM401" s="565"/>
      <c r="BN401" s="565"/>
      <c r="BO401" s="565"/>
      <c r="BP401" s="565"/>
      <c r="BQ401" s="565"/>
      <c r="BR401" s="565"/>
      <c r="BS401" s="565"/>
      <c r="BT401" s="565"/>
      <c r="BU401" s="565"/>
      <c r="BV401" s="565"/>
      <c r="BW401" s="390"/>
      <c r="BX401" s="390"/>
      <c r="BY401" s="390"/>
      <c r="BZ401" s="390"/>
      <c r="CA401" s="390"/>
      <c r="CB401" s="390"/>
      <c r="CC401" s="390"/>
      <c r="CD401" s="390"/>
      <c r="CE401" s="390"/>
      <c r="CF401" s="390"/>
      <c r="CG401" s="390"/>
      <c r="CH401" s="390"/>
      <c r="CI401" s="390"/>
      <c r="CJ401" s="390"/>
      <c r="CK401" s="390"/>
      <c r="CL401" s="390"/>
      <c r="CM401" s="390"/>
      <c r="CN401" s="390"/>
      <c r="CO401" s="390"/>
      <c r="CP401" s="390"/>
      <c r="CQ401" s="390"/>
      <c r="CR401" s="390"/>
      <c r="CS401" s="390"/>
      <c r="CT401" s="390"/>
      <c r="CU401" s="390"/>
      <c r="CV401" s="390"/>
      <c r="CW401" s="390"/>
      <c r="CX401" s="390"/>
      <c r="CY401" s="390"/>
      <c r="CZ401" s="390"/>
    </row>
    <row r="402" s="397" customFormat="true" ht="25.15" customHeight="true" x14ac:dyDescent="0.2">
      <c r="B402" s="1156" t="s">
        <v>140</v>
      </c>
      <c r="C402" s="1041"/>
      <c r="D402" s="1041"/>
      <c r="E402" s="634" t="s">
        <v>205</v>
      </c>
      <c r="F402" s="551"/>
      <c r="G402" s="551"/>
      <c r="H402" s="1160"/>
      <c r="I402" s="1160"/>
      <c r="J402" s="635" t="s">
        <v>205</v>
      </c>
      <c r="K402" s="551"/>
      <c r="L402" s="551"/>
      <c r="M402" s="1160"/>
      <c r="N402" s="1160"/>
      <c r="O402" s="636" t="s">
        <v>205</v>
      </c>
      <c r="P402" s="551"/>
      <c r="Q402" s="551"/>
      <c r="W402" s="390"/>
      <c r="X402" s="390"/>
      <c r="Y402" s="390"/>
      <c r="Z402" s="390"/>
      <c r="AA402" s="390"/>
      <c r="AB402" s="390"/>
      <c r="AC402" s="390"/>
      <c r="AD402" s="390"/>
      <c r="AE402" s="390"/>
      <c r="AF402" s="390"/>
      <c r="AG402" s="390"/>
      <c r="AH402" s="390"/>
      <c r="AI402" s="390"/>
      <c r="AJ402" s="390"/>
      <c r="AK402" s="390"/>
      <c r="AL402" s="390"/>
      <c r="AM402" s="390"/>
      <c r="AN402" s="390"/>
      <c r="AO402" s="390"/>
      <c r="AP402" s="390"/>
      <c r="AQ402" s="390"/>
      <c r="AR402" s="390"/>
      <c r="AS402" s="390"/>
      <c r="AT402" s="390"/>
      <c r="AU402" s="390"/>
      <c r="AV402" s="390"/>
      <c r="AW402" s="390"/>
      <c r="AX402" s="390"/>
      <c r="AY402" s="390"/>
      <c r="AZ402" s="390"/>
      <c r="BA402" s="565"/>
      <c r="BB402" s="363"/>
      <c r="BC402" s="565"/>
      <c r="BD402" s="565"/>
      <c r="BE402" s="565"/>
      <c r="BF402" s="565"/>
      <c r="BG402" s="565"/>
      <c r="BH402" s="565"/>
      <c r="BI402" s="565"/>
      <c r="BJ402" s="565"/>
      <c r="BK402" s="565"/>
      <c r="BL402" s="565"/>
      <c r="BM402" s="565"/>
      <c r="BN402" s="565"/>
      <c r="BO402" s="565"/>
      <c r="BP402" s="565"/>
      <c r="BQ402" s="565"/>
      <c r="BR402" s="565"/>
      <c r="BS402" s="565"/>
      <c r="BT402" s="565"/>
      <c r="BU402" s="565"/>
      <c r="BV402" s="565"/>
      <c r="BW402" s="390"/>
      <c r="BX402" s="390"/>
      <c r="BY402" s="390"/>
      <c r="BZ402" s="390"/>
      <c r="CA402" s="390"/>
      <c r="CB402" s="390"/>
      <c r="CC402" s="390"/>
      <c r="CD402" s="390"/>
      <c r="CE402" s="390"/>
      <c r="CF402" s="390"/>
      <c r="CG402" s="390"/>
      <c r="CH402" s="390"/>
      <c r="CI402" s="390"/>
      <c r="CJ402" s="390"/>
      <c r="CK402" s="390"/>
      <c r="CL402" s="390"/>
      <c r="CM402" s="390"/>
      <c r="CN402" s="390"/>
      <c r="CO402" s="390"/>
      <c r="CP402" s="390"/>
      <c r="CQ402" s="390"/>
      <c r="CR402" s="390"/>
      <c r="CS402" s="390"/>
      <c r="CT402" s="390"/>
      <c r="CU402" s="390"/>
      <c r="CV402" s="390"/>
      <c r="CW402" s="390"/>
      <c r="CX402" s="390"/>
      <c r="CY402" s="390"/>
      <c r="CZ402" s="390"/>
    </row>
    <row r="403" s="397" customFormat="true" ht="25.15" customHeight="true" x14ac:dyDescent="0.2">
      <c r="B403" s="1041"/>
      <c r="C403" s="1154" t="s">
        <v>438</v>
      </c>
      <c r="D403" s="1155"/>
      <c r="E403" s="843">
        <v>0.61667245131748516</v>
      </c>
      <c r="F403" s="671"/>
      <c r="G403" s="671"/>
      <c r="H403" s="1155" t="s">
        <v>439</v>
      </c>
      <c r="I403" s="1155"/>
      <c r="J403" s="844">
        <v>0.59061775159549512</v>
      </c>
      <c r="K403" s="671"/>
      <c r="L403" s="671"/>
      <c r="M403" s="1155" t="s">
        <v>438</v>
      </c>
      <c r="N403" s="1155"/>
      <c r="O403" s="845">
        <v>0.55437388107330077</v>
      </c>
      <c r="P403" s="671"/>
      <c r="Q403" s="671"/>
      <c r="W403" s="390"/>
      <c r="X403" s="390"/>
      <c r="Y403" s="390"/>
      <c r="Z403" s="390"/>
      <c r="AA403" s="390"/>
      <c r="AB403" s="390"/>
      <c r="AC403" s="390"/>
      <c r="AD403" s="390"/>
      <c r="AE403" s="390"/>
      <c r="AF403" s="390"/>
      <c r="AG403" s="390"/>
      <c r="AH403" s="390"/>
      <c r="AI403" s="390"/>
      <c r="AJ403" s="390"/>
      <c r="AK403" s="390"/>
      <c r="AL403" s="390"/>
      <c r="AM403" s="390"/>
      <c r="AN403" s="390"/>
      <c r="AO403" s="390"/>
      <c r="AP403" s="390"/>
      <c r="AQ403" s="390"/>
      <c r="AR403" s="390"/>
      <c r="AS403" s="390"/>
      <c r="AT403" s="390"/>
      <c r="AU403" s="390"/>
      <c r="AV403" s="390"/>
      <c r="AW403" s="390"/>
      <c r="AX403" s="390"/>
      <c r="AY403" s="390"/>
      <c r="AZ403" s="390"/>
      <c r="BA403" s="392"/>
      <c r="BB403" s="469"/>
      <c r="BC403" s="392"/>
      <c r="BD403" s="392"/>
      <c r="BE403" s="392"/>
      <c r="BF403" s="392"/>
      <c r="BG403" s="392"/>
      <c r="BH403" s="392"/>
      <c r="BI403" s="392"/>
      <c r="BJ403" s="392"/>
      <c r="BK403" s="392"/>
      <c r="BL403" s="392"/>
      <c r="BM403" s="392"/>
      <c r="BN403" s="392"/>
      <c r="BO403" s="392"/>
      <c r="BP403" s="392"/>
      <c r="BQ403" s="392"/>
      <c r="BR403" s="392"/>
      <c r="BS403" s="392"/>
      <c r="BT403" s="392"/>
      <c r="BU403" s="392"/>
      <c r="BV403" s="392"/>
      <c r="BW403" s="393"/>
      <c r="BX403" s="393"/>
      <c r="BY403" s="393"/>
      <c r="BZ403" s="393"/>
      <c r="CA403" s="393"/>
      <c r="CB403" s="393"/>
      <c r="CC403" s="393"/>
      <c r="CD403" s="393"/>
      <c r="CE403" s="393"/>
      <c r="CF403" s="393"/>
      <c r="CG403" s="393"/>
      <c r="CH403" s="393"/>
      <c r="CI403" s="393"/>
      <c r="CJ403" s="393"/>
      <c r="CK403" s="393"/>
      <c r="CL403" s="393"/>
      <c r="CM403" s="393"/>
      <c r="CN403" s="393"/>
      <c r="CO403" s="393"/>
      <c r="CP403" s="393"/>
      <c r="CQ403" s="393"/>
      <c r="CR403" s="393"/>
      <c r="CS403" s="393"/>
      <c r="CT403" s="393"/>
      <c r="CU403" s="393"/>
      <c r="CV403" s="393"/>
      <c r="CW403" s="393"/>
      <c r="CX403" s="393"/>
      <c r="CY403" s="393"/>
      <c r="CZ403" s="393"/>
    </row>
    <row r="404" s="397" customFormat="true" ht="25.15" customHeight="true" x14ac:dyDescent="0.2">
      <c r="B404" s="1041"/>
      <c r="C404" s="1154" t="s">
        <v>440</v>
      </c>
      <c r="D404" s="1155"/>
      <c r="E404" s="846">
        <v>0.60014058607416609</v>
      </c>
      <c r="F404" s="671"/>
      <c r="G404" s="671"/>
      <c r="H404" s="1155" t="s">
        <v>440</v>
      </c>
      <c r="I404" s="1155"/>
      <c r="J404" s="847">
        <v>-0.58660832468441593</v>
      </c>
      <c r="K404" s="671"/>
      <c r="L404" s="671"/>
      <c r="M404" s="1155" t="s">
        <v>441</v>
      </c>
      <c r="N404" s="1155"/>
      <c r="O404" s="848">
        <v>0.5339425384862182</v>
      </c>
      <c r="P404" s="671"/>
      <c r="Q404" s="671"/>
      <c r="W404" s="390"/>
      <c r="X404" s="390"/>
      <c r="Y404" s="390"/>
      <c r="Z404" s="390"/>
      <c r="AA404" s="390"/>
      <c r="AB404" s="390"/>
      <c r="AC404" s="390"/>
      <c r="AD404" s="390"/>
      <c r="AE404" s="390"/>
      <c r="AF404" s="390"/>
      <c r="AG404" s="390"/>
      <c r="AH404" s="390"/>
      <c r="AI404" s="390"/>
      <c r="AJ404" s="390"/>
      <c r="AK404" s="390"/>
      <c r="AL404" s="390"/>
      <c r="AM404" s="390"/>
      <c r="AN404" s="390"/>
      <c r="AO404" s="390"/>
      <c r="AP404" s="390"/>
      <c r="AQ404" s="390"/>
      <c r="AR404" s="390"/>
      <c r="AS404" s="390"/>
      <c r="AT404" s="390"/>
      <c r="AU404" s="390"/>
      <c r="AV404" s="390"/>
      <c r="AW404" s="390"/>
      <c r="AX404" s="390"/>
      <c r="AY404" s="390"/>
      <c r="AZ404" s="390"/>
      <c r="BA404" s="392"/>
      <c r="BB404" s="469"/>
      <c r="BC404" s="392"/>
      <c r="BD404" s="392"/>
      <c r="BE404" s="392"/>
      <c r="BF404" s="392"/>
      <c r="BG404" s="392"/>
      <c r="BH404" s="392"/>
      <c r="BI404" s="392"/>
      <c r="BJ404" s="392"/>
      <c r="BK404" s="392"/>
      <c r="BL404" s="392"/>
      <c r="BM404" s="392"/>
      <c r="BN404" s="392"/>
      <c r="BO404" s="392"/>
      <c r="BP404" s="392"/>
      <c r="BQ404" s="392"/>
      <c r="BR404" s="392"/>
      <c r="BS404" s="392"/>
      <c r="BT404" s="392"/>
      <c r="BU404" s="392"/>
      <c r="BV404" s="392"/>
      <c r="BW404" s="393"/>
      <c r="BX404" s="393"/>
      <c r="BY404" s="393"/>
      <c r="BZ404" s="393"/>
      <c r="CA404" s="393"/>
      <c r="CB404" s="393"/>
      <c r="CC404" s="393"/>
      <c r="CD404" s="393"/>
      <c r="CE404" s="393"/>
      <c r="CF404" s="393"/>
      <c r="CG404" s="393"/>
      <c r="CH404" s="393"/>
      <c r="CI404" s="393"/>
      <c r="CJ404" s="393"/>
      <c r="CK404" s="393"/>
      <c r="CL404" s="393"/>
      <c r="CM404" s="393"/>
      <c r="CN404" s="393"/>
      <c r="CO404" s="393"/>
      <c r="CP404" s="393"/>
      <c r="CQ404" s="393"/>
      <c r="CR404" s="393"/>
      <c r="CS404" s="393"/>
      <c r="CT404" s="393"/>
      <c r="CU404" s="393"/>
      <c r="CV404" s="393"/>
      <c r="CW404" s="393"/>
      <c r="CX404" s="393"/>
      <c r="CY404" s="393"/>
      <c r="CZ404" s="393"/>
    </row>
    <row r="405" s="397" customFormat="true" ht="25.15" customHeight="true" x14ac:dyDescent="0.2">
      <c r="B405" s="1041"/>
      <c r="C405" s="1154" t="s">
        <v>442</v>
      </c>
      <c r="D405" s="1155"/>
      <c r="E405" s="846">
        <v>0.58215768826414216</v>
      </c>
      <c r="F405" s="671"/>
      <c r="G405" s="671"/>
      <c r="H405" s="1155" t="s">
        <v>438</v>
      </c>
      <c r="I405" s="1155"/>
      <c r="J405" s="847">
        <v>-0.58561348365401678</v>
      </c>
      <c r="K405" s="671"/>
      <c r="L405" s="671"/>
      <c r="M405" s="1155" t="s">
        <v>443</v>
      </c>
      <c r="N405" s="1155"/>
      <c r="O405" s="848">
        <v>0.52347784465101799</v>
      </c>
      <c r="P405" s="671"/>
      <c r="Q405" s="671"/>
      <c r="W405" s="390"/>
      <c r="X405" s="390"/>
      <c r="Y405" s="390"/>
      <c r="Z405" s="390"/>
      <c r="AA405" s="390"/>
      <c r="AB405" s="390"/>
      <c r="AC405" s="390"/>
      <c r="AD405" s="390"/>
      <c r="AE405" s="390"/>
      <c r="AF405" s="390"/>
      <c r="AG405" s="390"/>
      <c r="AH405" s="390"/>
      <c r="AI405" s="390"/>
      <c r="AJ405" s="390"/>
      <c r="AK405" s="390"/>
      <c r="AL405" s="390"/>
      <c r="AM405" s="390"/>
      <c r="AN405" s="390"/>
      <c r="AO405" s="390"/>
      <c r="AP405" s="390"/>
      <c r="AQ405" s="390"/>
      <c r="AR405" s="390"/>
      <c r="AS405" s="390"/>
      <c r="AT405" s="390"/>
      <c r="AU405" s="390"/>
      <c r="AV405" s="390"/>
      <c r="AW405" s="390"/>
      <c r="AX405" s="390"/>
      <c r="AY405" s="390"/>
      <c r="AZ405" s="390"/>
      <c r="BA405" s="392"/>
      <c r="BB405" s="469"/>
      <c r="BC405" s="392"/>
      <c r="BD405" s="392"/>
      <c r="BE405" s="392"/>
      <c r="BF405" s="392"/>
      <c r="BG405" s="392"/>
      <c r="BH405" s="392"/>
      <c r="BI405" s="392"/>
      <c r="BJ405" s="392"/>
      <c r="BK405" s="392"/>
      <c r="BL405" s="392"/>
      <c r="BM405" s="392"/>
      <c r="BN405" s="392"/>
      <c r="BO405" s="392"/>
      <c r="BP405" s="392"/>
      <c r="BQ405" s="392"/>
      <c r="BR405" s="392"/>
      <c r="BS405" s="392"/>
      <c r="BT405" s="392"/>
      <c r="BU405" s="392"/>
      <c r="BV405" s="392"/>
      <c r="BW405" s="393"/>
      <c r="BX405" s="393"/>
      <c r="BY405" s="393"/>
      <c r="BZ405" s="393"/>
      <c r="CA405" s="393"/>
      <c r="CB405" s="393"/>
      <c r="CC405" s="393"/>
      <c r="CD405" s="393"/>
      <c r="CE405" s="393"/>
      <c r="CF405" s="393"/>
      <c r="CG405" s="393"/>
      <c r="CH405" s="393"/>
      <c r="CI405" s="393"/>
      <c r="CJ405" s="393"/>
      <c r="CK405" s="393"/>
      <c r="CL405" s="393"/>
      <c r="CM405" s="393"/>
      <c r="CN405" s="393"/>
      <c r="CO405" s="393"/>
      <c r="CP405" s="393"/>
      <c r="CQ405" s="393"/>
      <c r="CR405" s="393"/>
      <c r="CS405" s="393"/>
      <c r="CT405" s="393"/>
      <c r="CU405" s="393"/>
      <c r="CV405" s="393"/>
      <c r="CW405" s="393"/>
      <c r="CX405" s="393"/>
      <c r="CY405" s="393"/>
      <c r="CZ405" s="393"/>
    </row>
    <row r="406" s="397" customFormat="true" ht="25.15" customHeight="true" x14ac:dyDescent="0.2">
      <c r="B406" s="1041"/>
      <c r="C406" s="1154" t="s">
        <v>444</v>
      </c>
      <c r="D406" s="1155"/>
      <c r="E406" s="846">
        <v>0.57850730200128309</v>
      </c>
      <c r="F406" s="671"/>
      <c r="G406" s="671"/>
      <c r="H406" s="1155" t="s">
        <v>445</v>
      </c>
      <c r="I406" s="1155"/>
      <c r="J406" s="847">
        <v>-0.57680230416663447</v>
      </c>
      <c r="K406" s="671"/>
      <c r="L406" s="671"/>
      <c r="M406" s="1155" t="s">
        <v>446</v>
      </c>
      <c r="N406" s="1155"/>
      <c r="O406" s="848">
        <v>-0.48115750262719997</v>
      </c>
      <c r="P406" s="671"/>
      <c r="Q406" s="671"/>
      <c r="W406" s="390"/>
      <c r="X406" s="390"/>
      <c r="Y406" s="390"/>
      <c r="Z406" s="390"/>
      <c r="AA406" s="390"/>
      <c r="AB406" s="390"/>
      <c r="AC406" s="390"/>
      <c r="AD406" s="390"/>
      <c r="AE406" s="390"/>
      <c r="AF406" s="390"/>
      <c r="AG406" s="390"/>
      <c r="AH406" s="390"/>
      <c r="AI406" s="390"/>
      <c r="AJ406" s="390"/>
      <c r="AK406" s="390"/>
      <c r="AL406" s="390"/>
      <c r="AM406" s="390"/>
      <c r="AN406" s="390"/>
      <c r="AO406" s="390"/>
      <c r="AP406" s="390"/>
      <c r="AQ406" s="390"/>
      <c r="AR406" s="390"/>
      <c r="AS406" s="390"/>
      <c r="AT406" s="390"/>
      <c r="AU406" s="390"/>
      <c r="AV406" s="390"/>
      <c r="AW406" s="390"/>
      <c r="AX406" s="390"/>
      <c r="AY406" s="390"/>
      <c r="AZ406" s="390"/>
      <c r="BA406" s="392"/>
      <c r="BB406" s="469"/>
      <c r="BC406" s="392"/>
      <c r="BD406" s="392"/>
      <c r="BE406" s="392"/>
      <c r="BF406" s="392"/>
      <c r="BG406" s="392"/>
      <c r="BH406" s="392"/>
      <c r="BI406" s="392"/>
      <c r="BJ406" s="392"/>
      <c r="BK406" s="392"/>
      <c r="BL406" s="392"/>
      <c r="BM406" s="392"/>
      <c r="BN406" s="392"/>
      <c r="BO406" s="392"/>
      <c r="BP406" s="392"/>
      <c r="BQ406" s="392"/>
      <c r="BR406" s="392"/>
      <c r="BS406" s="392"/>
      <c r="BT406" s="392"/>
      <c r="BU406" s="392"/>
      <c r="BV406" s="392"/>
      <c r="BW406" s="393"/>
      <c r="BX406" s="393"/>
      <c r="BY406" s="393"/>
      <c r="BZ406" s="393"/>
      <c r="CA406" s="393"/>
      <c r="CB406" s="393"/>
      <c r="CC406" s="393"/>
      <c r="CD406" s="393"/>
      <c r="CE406" s="393"/>
      <c r="CF406" s="393"/>
      <c r="CG406" s="393"/>
      <c r="CH406" s="393"/>
      <c r="CI406" s="393"/>
      <c r="CJ406" s="393"/>
      <c r="CK406" s="393"/>
      <c r="CL406" s="393"/>
      <c r="CM406" s="393"/>
      <c r="CN406" s="393"/>
      <c r="CO406" s="393"/>
      <c r="CP406" s="393"/>
      <c r="CQ406" s="393"/>
      <c r="CR406" s="393"/>
      <c r="CS406" s="393"/>
      <c r="CT406" s="393"/>
      <c r="CU406" s="393"/>
      <c r="CV406" s="393"/>
      <c r="CW406" s="393"/>
      <c r="CX406" s="393"/>
      <c r="CY406" s="393"/>
      <c r="CZ406" s="393"/>
    </row>
    <row r="407" s="397" customFormat="true" ht="25.15" customHeight="true" x14ac:dyDescent="0.2">
      <c r="B407" s="1041"/>
      <c r="C407" s="1154" t="s">
        <v>443</v>
      </c>
      <c r="D407" s="1155"/>
      <c r="E407" s="846">
        <v>0.56495152858826114</v>
      </c>
      <c r="F407" s="671"/>
      <c r="G407" s="671"/>
      <c r="H407" s="1155" t="s">
        <v>442</v>
      </c>
      <c r="I407" s="1155"/>
      <c r="J407" s="847">
        <v>-0.53092803401068489</v>
      </c>
      <c r="K407" s="671"/>
      <c r="L407" s="671"/>
      <c r="M407" s="1155" t="s">
        <v>447</v>
      </c>
      <c r="N407" s="1155"/>
      <c r="O407" s="848">
        <v>0.46791277346405608</v>
      </c>
      <c r="P407" s="671"/>
      <c r="Q407" s="671"/>
      <c r="W407" s="390"/>
      <c r="X407" s="390"/>
      <c r="Y407" s="390"/>
      <c r="Z407" s="390"/>
      <c r="AA407" s="390"/>
      <c r="AB407" s="390"/>
      <c r="AC407" s="390"/>
      <c r="AD407" s="390"/>
      <c r="AE407" s="390"/>
      <c r="AF407" s="390"/>
      <c r="AG407" s="390"/>
      <c r="AH407" s="390"/>
      <c r="AI407" s="390"/>
      <c r="AJ407" s="390"/>
      <c r="AK407" s="390"/>
      <c r="AL407" s="390"/>
      <c r="AM407" s="390"/>
      <c r="AN407" s="390"/>
      <c r="AO407" s="390"/>
      <c r="AP407" s="390"/>
      <c r="AQ407" s="390"/>
      <c r="AR407" s="390"/>
      <c r="AS407" s="390"/>
      <c r="AT407" s="390"/>
      <c r="AU407" s="390"/>
      <c r="AV407" s="390"/>
      <c r="AW407" s="390"/>
      <c r="AX407" s="390"/>
      <c r="AY407" s="390"/>
      <c r="AZ407" s="390"/>
      <c r="BA407" s="392"/>
      <c r="BB407" s="469"/>
      <c r="BC407" s="392"/>
      <c r="BD407" s="392"/>
      <c r="BE407" s="392"/>
      <c r="BF407" s="392"/>
      <c r="BG407" s="392"/>
      <c r="BH407" s="392"/>
      <c r="BI407" s="392"/>
      <c r="BJ407" s="392"/>
      <c r="BK407" s="392"/>
      <c r="BL407" s="392"/>
      <c r="BM407" s="392"/>
      <c r="BN407" s="392"/>
      <c r="BO407" s="392"/>
      <c r="BP407" s="392"/>
      <c r="BQ407" s="392"/>
      <c r="BR407" s="392"/>
      <c r="BS407" s="392"/>
      <c r="BT407" s="392"/>
      <c r="BU407" s="392"/>
      <c r="BV407" s="392"/>
      <c r="BW407" s="393"/>
      <c r="BX407" s="393"/>
      <c r="BY407" s="393"/>
      <c r="BZ407" s="393"/>
      <c r="CA407" s="393"/>
      <c r="CB407" s="393"/>
      <c r="CC407" s="393"/>
      <c r="CD407" s="393"/>
      <c r="CE407" s="393"/>
      <c r="CF407" s="393"/>
      <c r="CG407" s="393"/>
      <c r="CH407" s="393"/>
      <c r="CI407" s="393"/>
      <c r="CJ407" s="393"/>
      <c r="CK407" s="393"/>
      <c r="CL407" s="393"/>
      <c r="CM407" s="393"/>
      <c r="CN407" s="393"/>
      <c r="CO407" s="393"/>
      <c r="CP407" s="393"/>
      <c r="CQ407" s="393"/>
      <c r="CR407" s="393"/>
      <c r="CS407" s="393"/>
      <c r="CT407" s="393"/>
      <c r="CU407" s="393"/>
      <c r="CV407" s="393"/>
      <c r="CW407" s="393"/>
      <c r="CX407" s="393"/>
      <c r="CY407" s="393"/>
      <c r="CZ407" s="393"/>
    </row>
    <row r="408" s="397" customFormat="true" ht="25.15" customHeight="true" x14ac:dyDescent="0.2">
      <c r="B408" s="1041"/>
      <c r="C408" s="1154" t="s">
        <v>448</v>
      </c>
      <c r="D408" s="1155"/>
      <c r="E408" s="846">
        <v>0.54932782818342252</v>
      </c>
      <c r="F408" s="671"/>
      <c r="G408" s="671"/>
      <c r="H408" s="1155" t="s">
        <v>444</v>
      </c>
      <c r="I408" s="1155"/>
      <c r="J408" s="847">
        <v>-0.53027176098182549</v>
      </c>
      <c r="K408" s="671"/>
      <c r="L408" s="671"/>
      <c r="M408" s="1155" t="s">
        <v>444</v>
      </c>
      <c r="N408" s="1155"/>
      <c r="O408" s="848">
        <v>0.46642250950012393</v>
      </c>
      <c r="P408" s="671"/>
      <c r="Q408" s="671"/>
      <c r="W408" s="390"/>
      <c r="X408" s="390"/>
      <c r="Y408" s="390"/>
      <c r="Z408" s="390"/>
      <c r="AA408" s="390"/>
      <c r="AB408" s="390"/>
      <c r="AC408" s="390"/>
      <c r="AD408" s="390"/>
      <c r="AE408" s="390"/>
      <c r="AF408" s="390"/>
      <c r="AG408" s="390"/>
      <c r="AH408" s="390"/>
      <c r="AI408" s="390"/>
      <c r="AJ408" s="390"/>
      <c r="AK408" s="390"/>
      <c r="AL408" s="390"/>
      <c r="AM408" s="390"/>
      <c r="AN408" s="390"/>
      <c r="AO408" s="390"/>
      <c r="AP408" s="390"/>
      <c r="AQ408" s="390"/>
      <c r="AR408" s="390"/>
      <c r="AS408" s="390"/>
      <c r="AT408" s="390"/>
      <c r="AU408" s="390"/>
      <c r="AV408" s="390"/>
      <c r="AW408" s="390"/>
      <c r="AX408" s="390"/>
      <c r="AY408" s="390"/>
      <c r="AZ408" s="390"/>
      <c r="BA408" s="392"/>
      <c r="BB408" s="469"/>
      <c r="BC408" s="392"/>
      <c r="BD408" s="392"/>
      <c r="BE408" s="392"/>
      <c r="BF408" s="392"/>
      <c r="BG408" s="392"/>
      <c r="BH408" s="392"/>
      <c r="BI408" s="392"/>
      <c r="BJ408" s="392"/>
      <c r="BK408" s="392"/>
      <c r="BL408" s="392"/>
      <c r="BM408" s="392"/>
      <c r="BN408" s="392"/>
      <c r="BO408" s="392"/>
      <c r="BP408" s="392"/>
      <c r="BQ408" s="392"/>
      <c r="BR408" s="392"/>
      <c r="BS408" s="392"/>
      <c r="BT408" s="392"/>
      <c r="BU408" s="392"/>
      <c r="BV408" s="392"/>
      <c r="BW408" s="393"/>
      <c r="BX408" s="393"/>
      <c r="BY408" s="393"/>
      <c r="BZ408" s="393"/>
      <c r="CA408" s="393"/>
      <c r="CB408" s="393"/>
      <c r="CC408" s="393"/>
      <c r="CD408" s="393"/>
      <c r="CE408" s="393"/>
      <c r="CF408" s="393"/>
      <c r="CG408" s="393"/>
      <c r="CH408" s="393"/>
      <c r="CI408" s="393"/>
      <c r="CJ408" s="393"/>
      <c r="CK408" s="393"/>
      <c r="CL408" s="393"/>
      <c r="CM408" s="393"/>
      <c r="CN408" s="393"/>
      <c r="CO408" s="393"/>
      <c r="CP408" s="393"/>
      <c r="CQ408" s="393"/>
      <c r="CR408" s="393"/>
      <c r="CS408" s="393"/>
      <c r="CT408" s="393"/>
      <c r="CU408" s="393"/>
      <c r="CV408" s="393"/>
      <c r="CW408" s="393"/>
      <c r="CX408" s="393"/>
      <c r="CY408" s="393"/>
      <c r="CZ408" s="393"/>
    </row>
    <row r="409" s="397" customFormat="true" ht="25.15" customHeight="true" x14ac:dyDescent="0.2">
      <c r="B409" s="1041"/>
      <c r="C409" s="1154" t="s">
        <v>441</v>
      </c>
      <c r="D409" s="1155"/>
      <c r="E409" s="846">
        <v>0.52494053027991439</v>
      </c>
      <c r="F409" s="671"/>
      <c r="G409" s="671"/>
      <c r="H409" s="1155" t="s">
        <v>448</v>
      </c>
      <c r="I409" s="1155"/>
      <c r="J409" s="847">
        <v>-0.52614530201414711</v>
      </c>
      <c r="K409" s="671"/>
      <c r="L409" s="671"/>
      <c r="M409" s="1155" t="s">
        <v>442</v>
      </c>
      <c r="N409" s="1155"/>
      <c r="O409" s="848">
        <v>0.46462654712525892</v>
      </c>
      <c r="P409" s="671"/>
      <c r="Q409" s="671"/>
      <c r="W409" s="390"/>
      <c r="X409" s="390"/>
      <c r="Y409" s="390"/>
      <c r="Z409" s="390"/>
      <c r="AA409" s="390"/>
      <c r="AB409" s="390"/>
      <c r="AC409" s="390"/>
      <c r="AD409" s="390"/>
      <c r="AE409" s="390"/>
      <c r="AF409" s="390"/>
      <c r="AG409" s="390"/>
      <c r="AH409" s="390"/>
      <c r="AI409" s="390"/>
      <c r="AJ409" s="390"/>
      <c r="AK409" s="390"/>
      <c r="AL409" s="390"/>
      <c r="AM409" s="390"/>
      <c r="AN409" s="390"/>
      <c r="AO409" s="390"/>
      <c r="AP409" s="390"/>
      <c r="AQ409" s="390"/>
      <c r="AR409" s="390"/>
      <c r="AS409" s="390"/>
      <c r="AT409" s="390"/>
      <c r="AU409" s="390"/>
      <c r="AV409" s="390"/>
      <c r="AW409" s="390"/>
      <c r="AX409" s="390"/>
      <c r="AY409" s="390"/>
      <c r="AZ409" s="390"/>
      <c r="BA409" s="392"/>
      <c r="BB409" s="469"/>
      <c r="BC409" s="392"/>
      <c r="BD409" s="392"/>
      <c r="BE409" s="392"/>
      <c r="BF409" s="392"/>
      <c r="BG409" s="392"/>
      <c r="BH409" s="392"/>
      <c r="BI409" s="392"/>
      <c r="BJ409" s="392"/>
      <c r="BK409" s="392"/>
      <c r="BL409" s="392"/>
      <c r="BM409" s="392"/>
      <c r="BN409" s="392"/>
      <c r="BO409" s="392"/>
      <c r="BP409" s="392"/>
      <c r="BQ409" s="392"/>
      <c r="BR409" s="392"/>
      <c r="BS409" s="392"/>
      <c r="BT409" s="392"/>
      <c r="BU409" s="392"/>
      <c r="BV409" s="392"/>
      <c r="BW409" s="393"/>
      <c r="BX409" s="393"/>
      <c r="BY409" s="393"/>
      <c r="BZ409" s="393"/>
      <c r="CA409" s="393"/>
      <c r="CB409" s="393"/>
      <c r="CC409" s="393"/>
      <c r="CD409" s="393"/>
      <c r="CE409" s="393"/>
      <c r="CF409" s="393"/>
      <c r="CG409" s="393"/>
      <c r="CH409" s="393"/>
      <c r="CI409" s="393"/>
      <c r="CJ409" s="393"/>
      <c r="CK409" s="393"/>
      <c r="CL409" s="393"/>
      <c r="CM409" s="393"/>
      <c r="CN409" s="393"/>
      <c r="CO409" s="393"/>
      <c r="CP409" s="393"/>
      <c r="CQ409" s="393"/>
      <c r="CR409" s="393"/>
      <c r="CS409" s="393"/>
      <c r="CT409" s="393"/>
      <c r="CU409" s="393"/>
      <c r="CV409" s="393"/>
      <c r="CW409" s="393"/>
      <c r="CX409" s="393"/>
      <c r="CY409" s="393"/>
      <c r="CZ409" s="393"/>
    </row>
    <row r="410" s="397" customFormat="true" ht="25.15" customHeight="true" x14ac:dyDescent="0.2">
      <c r="B410" s="1041"/>
      <c r="C410" s="1154" t="s">
        <v>445</v>
      </c>
      <c r="D410" s="1155"/>
      <c r="E410" s="846">
        <v>0.51989934283284267</v>
      </c>
      <c r="F410" s="671"/>
      <c r="G410" s="671"/>
      <c r="H410" s="1155" t="s">
        <v>449</v>
      </c>
      <c r="I410" s="1155"/>
      <c r="J410" s="847">
        <v>-0.52456511175117904</v>
      </c>
      <c r="K410" s="671"/>
      <c r="L410" s="671"/>
      <c r="M410" s="1155" t="s">
        <v>450</v>
      </c>
      <c r="N410" s="1155"/>
      <c r="O410" s="848">
        <v>0.4543333611749768</v>
      </c>
      <c r="P410" s="671"/>
      <c r="Q410" s="671"/>
      <c r="W410" s="390"/>
      <c r="X410" s="390"/>
      <c r="Y410" s="390"/>
      <c r="Z410" s="390"/>
      <c r="AA410" s="390"/>
      <c r="AB410" s="390"/>
      <c r="AC410" s="390"/>
      <c r="AD410" s="390"/>
      <c r="AE410" s="390"/>
      <c r="AF410" s="390"/>
      <c r="AG410" s="390"/>
      <c r="AH410" s="390"/>
      <c r="AI410" s="390"/>
      <c r="AJ410" s="390"/>
      <c r="AK410" s="390"/>
      <c r="AL410" s="390"/>
      <c r="AM410" s="390"/>
      <c r="AN410" s="390"/>
      <c r="AO410" s="390"/>
      <c r="AP410" s="390"/>
      <c r="AQ410" s="390"/>
      <c r="AR410" s="390"/>
      <c r="AS410" s="390"/>
      <c r="AT410" s="390"/>
      <c r="AU410" s="390"/>
      <c r="AV410" s="390"/>
      <c r="AW410" s="390"/>
      <c r="AX410" s="390"/>
      <c r="AY410" s="390"/>
      <c r="AZ410" s="390"/>
      <c r="BA410" s="392"/>
      <c r="BB410" s="469"/>
      <c r="BC410" s="392"/>
      <c r="BD410" s="392"/>
      <c r="BE410" s="392"/>
      <c r="BF410" s="392"/>
      <c r="BG410" s="392"/>
      <c r="BH410" s="392"/>
      <c r="BI410" s="392"/>
      <c r="BJ410" s="392"/>
      <c r="BK410" s="392"/>
      <c r="BL410" s="392"/>
      <c r="BM410" s="392"/>
      <c r="BN410" s="392"/>
      <c r="BO410" s="392"/>
      <c r="BP410" s="392"/>
      <c r="BQ410" s="392"/>
      <c r="BR410" s="392"/>
      <c r="BS410" s="392"/>
      <c r="BT410" s="392"/>
      <c r="BU410" s="392"/>
      <c r="BV410" s="392"/>
      <c r="BW410" s="393"/>
      <c r="BX410" s="393"/>
      <c r="BY410" s="393"/>
      <c r="BZ410" s="393"/>
      <c r="CA410" s="393"/>
      <c r="CB410" s="393"/>
      <c r="CC410" s="393"/>
      <c r="CD410" s="393"/>
      <c r="CE410" s="393"/>
      <c r="CF410" s="393"/>
      <c r="CG410" s="393"/>
      <c r="CH410" s="393"/>
      <c r="CI410" s="393"/>
      <c r="CJ410" s="393"/>
      <c r="CK410" s="393"/>
      <c r="CL410" s="393"/>
      <c r="CM410" s="393"/>
      <c r="CN410" s="393"/>
      <c r="CO410" s="393"/>
      <c r="CP410" s="393"/>
      <c r="CQ410" s="393"/>
      <c r="CR410" s="393"/>
      <c r="CS410" s="393"/>
      <c r="CT410" s="393"/>
      <c r="CU410" s="393"/>
      <c r="CV410" s="393"/>
      <c r="CW410" s="393"/>
      <c r="CX410" s="393"/>
      <c r="CY410" s="393"/>
      <c r="CZ410" s="393"/>
    </row>
    <row r="411" s="397" customFormat="true" ht="25.15" customHeight="true" x14ac:dyDescent="0.2">
      <c r="B411" s="1041"/>
      <c r="C411" s="1154" t="s">
        <v>450</v>
      </c>
      <c r="D411" s="1155"/>
      <c r="E411" s="846">
        <v>0.50803168085515438</v>
      </c>
      <c r="F411" s="671"/>
      <c r="G411" s="671"/>
      <c r="H411" s="1155" t="s">
        <v>446</v>
      </c>
      <c r="I411" s="1155"/>
      <c r="J411" s="847">
        <v>0.47816009081792521</v>
      </c>
      <c r="K411" s="671"/>
      <c r="L411" s="671"/>
      <c r="M411" s="1155" t="s">
        <v>440</v>
      </c>
      <c r="N411" s="1155"/>
      <c r="O411" s="848">
        <v>0.43937380383114732</v>
      </c>
      <c r="P411" s="671"/>
      <c r="Q411" s="671"/>
      <c r="W411" s="390"/>
      <c r="X411" s="390"/>
      <c r="Y411" s="390"/>
      <c r="Z411" s="390"/>
      <c r="AA411" s="390"/>
      <c r="AB411" s="390"/>
      <c r="AC411" s="390"/>
      <c r="AD411" s="390"/>
      <c r="AE411" s="390"/>
      <c r="AF411" s="390"/>
      <c r="AG411" s="390"/>
      <c r="AH411" s="390"/>
      <c r="AI411" s="390"/>
      <c r="AJ411" s="390"/>
      <c r="AK411" s="390"/>
      <c r="AL411" s="390"/>
      <c r="AM411" s="390"/>
      <c r="AN411" s="390"/>
      <c r="AO411" s="390"/>
      <c r="AP411" s="390"/>
      <c r="AQ411" s="390"/>
      <c r="AR411" s="390"/>
      <c r="AS411" s="390"/>
      <c r="AT411" s="390"/>
      <c r="AU411" s="390"/>
      <c r="AV411" s="390"/>
      <c r="AW411" s="390"/>
      <c r="AX411" s="390"/>
      <c r="AY411" s="390"/>
      <c r="AZ411" s="390"/>
      <c r="BA411" s="392"/>
      <c r="BB411" s="469"/>
      <c r="BC411" s="392"/>
      <c r="BD411" s="392"/>
      <c r="BE411" s="392"/>
      <c r="BF411" s="392"/>
      <c r="BG411" s="392"/>
      <c r="BH411" s="392"/>
      <c r="BI411" s="392"/>
      <c r="BJ411" s="392"/>
      <c r="BK411" s="392"/>
      <c r="BL411" s="392"/>
      <c r="BM411" s="392"/>
      <c r="BN411" s="392"/>
      <c r="BO411" s="392"/>
      <c r="BP411" s="392"/>
      <c r="BQ411" s="392"/>
      <c r="BR411" s="392"/>
      <c r="BS411" s="392"/>
      <c r="BT411" s="392"/>
      <c r="BU411" s="392"/>
      <c r="BV411" s="392"/>
      <c r="BW411" s="393"/>
      <c r="BX411" s="393"/>
      <c r="BY411" s="393"/>
      <c r="BZ411" s="393"/>
      <c r="CA411" s="393"/>
      <c r="CB411" s="393"/>
      <c r="CC411" s="393"/>
      <c r="CD411" s="393"/>
      <c r="CE411" s="393"/>
      <c r="CF411" s="393"/>
      <c r="CG411" s="393"/>
      <c r="CH411" s="393"/>
      <c r="CI411" s="393"/>
      <c r="CJ411" s="393"/>
      <c r="CK411" s="393"/>
      <c r="CL411" s="393"/>
      <c r="CM411" s="393"/>
      <c r="CN411" s="393"/>
      <c r="CO411" s="393"/>
      <c r="CP411" s="393"/>
      <c r="CQ411" s="393"/>
      <c r="CR411" s="393"/>
      <c r="CS411" s="393"/>
      <c r="CT411" s="393"/>
      <c r="CU411" s="393"/>
      <c r="CV411" s="393"/>
      <c r="CW411" s="393"/>
      <c r="CX411" s="393"/>
      <c r="CY411" s="393"/>
      <c r="CZ411" s="393"/>
    </row>
    <row r="412" s="397" customFormat="true" ht="25.15" customHeight="true" x14ac:dyDescent="0.2">
      <c r="B412" s="1041"/>
      <c r="C412" s="1154" t="s">
        <v>439</v>
      </c>
      <c r="D412" s="1155"/>
      <c r="E412" s="846">
        <v>-0.5064869828604841</v>
      </c>
      <c r="F412" s="671"/>
      <c r="G412" s="671"/>
      <c r="H412" s="1155" t="s">
        <v>337</v>
      </c>
      <c r="I412" s="1155"/>
      <c r="J412" s="847">
        <v>-0.47713701177589291</v>
      </c>
      <c r="K412" s="671"/>
      <c r="L412" s="671"/>
      <c r="M412" s="1155" t="s">
        <v>451</v>
      </c>
      <c r="N412" s="1155"/>
      <c r="O412" s="848">
        <v>0.43372118482867267</v>
      </c>
      <c r="P412" s="671"/>
      <c r="Q412" s="671"/>
      <c r="W412" s="390"/>
      <c r="X412" s="390"/>
      <c r="Y412" s="390"/>
      <c r="Z412" s="390"/>
      <c r="AA412" s="390"/>
      <c r="AB412" s="390"/>
      <c r="AC412" s="390"/>
      <c r="AD412" s="390"/>
      <c r="AE412" s="390"/>
      <c r="AF412" s="390"/>
      <c r="AG412" s="390"/>
      <c r="AH412" s="390"/>
      <c r="AI412" s="390"/>
      <c r="AJ412" s="390"/>
      <c r="AK412" s="390"/>
      <c r="AL412" s="390"/>
      <c r="AM412" s="390"/>
      <c r="AN412" s="390"/>
      <c r="AO412" s="390"/>
      <c r="AP412" s="390"/>
      <c r="AQ412" s="390"/>
      <c r="AR412" s="390"/>
      <c r="AS412" s="390"/>
      <c r="AT412" s="390"/>
      <c r="AU412" s="390"/>
      <c r="AV412" s="390"/>
      <c r="AW412" s="390"/>
      <c r="AX412" s="390"/>
      <c r="AY412" s="390"/>
      <c r="AZ412" s="390"/>
      <c r="BA412" s="392"/>
      <c r="BB412" s="469"/>
      <c r="BC412" s="392"/>
      <c r="BD412" s="392"/>
      <c r="BE412" s="392"/>
      <c r="BF412" s="392"/>
      <c r="BG412" s="392"/>
      <c r="BH412" s="392"/>
      <c r="BI412" s="392"/>
      <c r="BJ412" s="392"/>
      <c r="BK412" s="392"/>
      <c r="BL412" s="392"/>
      <c r="BM412" s="392"/>
      <c r="BN412" s="392"/>
      <c r="BO412" s="392"/>
      <c r="BP412" s="392"/>
      <c r="BQ412" s="392"/>
      <c r="BR412" s="392"/>
      <c r="BS412" s="392"/>
      <c r="BT412" s="392"/>
      <c r="BU412" s="392"/>
      <c r="BV412" s="392"/>
      <c r="BW412" s="393"/>
      <c r="BX412" s="393"/>
      <c r="BY412" s="393"/>
      <c r="BZ412" s="393"/>
      <c r="CA412" s="393"/>
      <c r="CB412" s="393"/>
      <c r="CC412" s="393"/>
      <c r="CD412" s="393"/>
      <c r="CE412" s="393"/>
      <c r="CF412" s="393"/>
      <c r="CG412" s="393"/>
      <c r="CH412" s="393"/>
      <c r="CI412" s="393"/>
      <c r="CJ412" s="393"/>
      <c r="CK412" s="393"/>
      <c r="CL412" s="393"/>
      <c r="CM412" s="393"/>
      <c r="CN412" s="393"/>
      <c r="CO412" s="393"/>
      <c r="CP412" s="393"/>
      <c r="CQ412" s="393"/>
      <c r="CR412" s="393"/>
      <c r="CS412" s="393"/>
      <c r="CT412" s="393"/>
      <c r="CU412" s="393"/>
      <c r="CV412" s="393"/>
      <c r="CW412" s="393"/>
      <c r="CX412" s="393"/>
      <c r="CY412" s="393"/>
      <c r="CZ412" s="393"/>
    </row>
    <row r="413" s="397" customFormat="true" ht="25.15" customHeight="true" x14ac:dyDescent="0.2">
      <c r="B413" s="1041"/>
      <c r="C413" s="1154" t="s">
        <v>337</v>
      </c>
      <c r="D413" s="1155"/>
      <c r="E413" s="846">
        <v>0.50237669249018835</v>
      </c>
      <c r="F413" s="671"/>
      <c r="G413" s="671"/>
      <c r="H413" s="1155" t="s">
        <v>443</v>
      </c>
      <c r="I413" s="1155"/>
      <c r="J413" s="847">
        <v>-0.46879816802604879</v>
      </c>
      <c r="K413" s="671"/>
      <c r="L413" s="671"/>
      <c r="M413" s="1155" t="s">
        <v>337</v>
      </c>
      <c r="N413" s="1155"/>
      <c r="O413" s="848">
        <v>0.43248432837042283</v>
      </c>
      <c r="P413" s="671"/>
      <c r="Q413" s="671"/>
      <c r="W413" s="390"/>
      <c r="X413" s="390"/>
      <c r="Y413" s="390"/>
      <c r="Z413" s="390"/>
      <c r="AA413" s="390"/>
      <c r="AB413" s="390"/>
      <c r="AC413" s="390"/>
      <c r="AD413" s="390"/>
      <c r="AE413" s="390"/>
      <c r="AF413" s="390"/>
      <c r="AG413" s="390"/>
      <c r="AH413" s="390"/>
      <c r="AI413" s="390"/>
      <c r="AJ413" s="390"/>
      <c r="AK413" s="390"/>
      <c r="AL413" s="390"/>
      <c r="AM413" s="390"/>
      <c r="AN413" s="390"/>
      <c r="AO413" s="390"/>
      <c r="AP413" s="390"/>
      <c r="AQ413" s="390"/>
      <c r="AR413" s="390"/>
      <c r="AS413" s="390"/>
      <c r="AT413" s="390"/>
      <c r="AU413" s="390"/>
      <c r="AV413" s="390"/>
      <c r="AW413" s="390"/>
      <c r="AX413" s="390"/>
      <c r="AY413" s="390"/>
      <c r="AZ413" s="390"/>
      <c r="BA413" s="392"/>
      <c r="BB413" s="469"/>
      <c r="BC413" s="392"/>
      <c r="BD413" s="392"/>
      <c r="BE413" s="392"/>
      <c r="BF413" s="392"/>
      <c r="BG413" s="392"/>
      <c r="BH413" s="392"/>
      <c r="BI413" s="392"/>
      <c r="BJ413" s="392"/>
      <c r="BK413" s="392"/>
      <c r="BL413" s="392"/>
      <c r="BM413" s="392"/>
      <c r="BN413" s="392"/>
      <c r="BO413" s="392"/>
      <c r="BP413" s="392"/>
      <c r="BQ413" s="392"/>
      <c r="BR413" s="392"/>
      <c r="BS413" s="392"/>
      <c r="BT413" s="392"/>
      <c r="BU413" s="392"/>
      <c r="BV413" s="392"/>
      <c r="BW413" s="393"/>
      <c r="BX413" s="393"/>
      <c r="BY413" s="393"/>
      <c r="BZ413" s="393"/>
      <c r="CA413" s="393"/>
      <c r="CB413" s="393"/>
      <c r="CC413" s="393"/>
      <c r="CD413" s="393"/>
      <c r="CE413" s="393"/>
      <c r="CF413" s="393"/>
      <c r="CG413" s="393"/>
      <c r="CH413" s="393"/>
      <c r="CI413" s="393"/>
      <c r="CJ413" s="393"/>
      <c r="CK413" s="393"/>
      <c r="CL413" s="393"/>
      <c r="CM413" s="393"/>
      <c r="CN413" s="393"/>
      <c r="CO413" s="393"/>
      <c r="CP413" s="393"/>
      <c r="CQ413" s="393"/>
      <c r="CR413" s="393"/>
      <c r="CS413" s="393"/>
      <c r="CT413" s="393"/>
      <c r="CU413" s="393"/>
      <c r="CV413" s="393"/>
      <c r="CW413" s="393"/>
      <c r="CX413" s="393"/>
      <c r="CY413" s="393"/>
      <c r="CZ413" s="393"/>
    </row>
    <row r="414" s="397" customFormat="true" ht="25.15" customHeight="true" x14ac:dyDescent="0.2">
      <c r="B414" s="1041"/>
      <c r="C414" s="1154" t="s">
        <v>446</v>
      </c>
      <c r="D414" s="1155"/>
      <c r="E414" s="846">
        <v>-0.48231365162497453</v>
      </c>
      <c r="F414" s="671"/>
      <c r="G414" s="671"/>
      <c r="H414" s="1155" t="s">
        <v>452</v>
      </c>
      <c r="I414" s="1155"/>
      <c r="J414" s="847">
        <v>0.461203200951744</v>
      </c>
      <c r="K414" s="671"/>
      <c r="L414" s="671"/>
      <c r="M414" s="1155" t="s">
        <v>453</v>
      </c>
      <c r="N414" s="1155"/>
      <c r="O414" s="848">
        <v>0.42990988793853746</v>
      </c>
      <c r="P414" s="671"/>
      <c r="Q414" s="671"/>
      <c r="W414" s="390"/>
      <c r="X414" s="390"/>
      <c r="Y414" s="390"/>
      <c r="Z414" s="390"/>
      <c r="AA414" s="390"/>
      <c r="AB414" s="390"/>
      <c r="AC414" s="390"/>
      <c r="AD414" s="390"/>
      <c r="AE414" s="390"/>
      <c r="AF414" s="390"/>
      <c r="AG414" s="390"/>
      <c r="AH414" s="390"/>
      <c r="AI414" s="390"/>
      <c r="AJ414" s="390"/>
      <c r="AK414" s="390"/>
      <c r="AL414" s="390"/>
      <c r="AM414" s="390"/>
      <c r="AN414" s="390"/>
      <c r="AO414" s="390"/>
      <c r="AP414" s="390"/>
      <c r="AQ414" s="390"/>
      <c r="AR414" s="390"/>
      <c r="AS414" s="390"/>
      <c r="AT414" s="390"/>
      <c r="AU414" s="390"/>
      <c r="AV414" s="390"/>
      <c r="AW414" s="390"/>
      <c r="AX414" s="390"/>
      <c r="AY414" s="390"/>
      <c r="AZ414" s="390"/>
      <c r="BA414" s="392"/>
      <c r="BB414" s="469"/>
      <c r="BC414" s="392"/>
      <c r="BD414" s="392"/>
      <c r="BE414" s="392"/>
      <c r="BF414" s="392"/>
      <c r="BG414" s="392"/>
      <c r="BH414" s="392"/>
      <c r="BI414" s="392"/>
      <c r="BJ414" s="392"/>
      <c r="BK414" s="392"/>
      <c r="BL414" s="392"/>
      <c r="BM414" s="392"/>
      <c r="BN414" s="392"/>
      <c r="BO414" s="392"/>
      <c r="BP414" s="392"/>
      <c r="BQ414" s="392"/>
      <c r="BR414" s="392"/>
      <c r="BS414" s="392"/>
      <c r="BT414" s="392"/>
      <c r="BU414" s="392"/>
      <c r="BV414" s="392"/>
      <c r="BW414" s="393"/>
      <c r="BX414" s="393"/>
      <c r="BY414" s="393"/>
      <c r="BZ414" s="393"/>
      <c r="CA414" s="393"/>
      <c r="CB414" s="393"/>
      <c r="CC414" s="393"/>
      <c r="CD414" s="393"/>
      <c r="CE414" s="393"/>
      <c r="CF414" s="393"/>
      <c r="CG414" s="393"/>
      <c r="CH414" s="393"/>
      <c r="CI414" s="393"/>
      <c r="CJ414" s="393"/>
      <c r="CK414" s="393"/>
      <c r="CL414" s="393"/>
      <c r="CM414" s="393"/>
      <c r="CN414" s="393"/>
      <c r="CO414" s="393"/>
      <c r="CP414" s="393"/>
      <c r="CQ414" s="393"/>
      <c r="CR414" s="393"/>
      <c r="CS414" s="393"/>
      <c r="CT414" s="393"/>
      <c r="CU414" s="393"/>
      <c r="CV414" s="393"/>
      <c r="CW414" s="393"/>
      <c r="CX414" s="393"/>
      <c r="CY414" s="393"/>
      <c r="CZ414" s="393"/>
    </row>
    <row r="415" s="397" customFormat="true" ht="25.15" customHeight="true" x14ac:dyDescent="0.2">
      <c r="B415" s="1041"/>
      <c r="C415" s="1154" t="s">
        <v>454</v>
      </c>
      <c r="D415" s="1155"/>
      <c r="E415" s="846">
        <v>0.47505042187894603</v>
      </c>
      <c r="F415" s="671"/>
      <c r="G415" s="671"/>
      <c r="H415" s="1155" t="s">
        <v>455</v>
      </c>
      <c r="I415" s="1155"/>
      <c r="J415" s="847">
        <v>-0.43017195617846826</v>
      </c>
      <c r="K415" s="671"/>
      <c r="L415" s="671"/>
      <c r="M415" s="1155" t="s">
        <v>448</v>
      </c>
      <c r="N415" s="1155"/>
      <c r="O415" s="848">
        <v>0.42000817538096391</v>
      </c>
      <c r="P415" s="671"/>
      <c r="Q415" s="671"/>
      <c r="W415" s="390"/>
      <c r="X415" s="390"/>
      <c r="Y415" s="390"/>
      <c r="Z415" s="390"/>
      <c r="AA415" s="390"/>
      <c r="AB415" s="390"/>
      <c r="AC415" s="390"/>
      <c r="AD415" s="390"/>
      <c r="AE415" s="390"/>
      <c r="AF415" s="390"/>
      <c r="AG415" s="390"/>
      <c r="AH415" s="390"/>
      <c r="AI415" s="390"/>
      <c r="AJ415" s="390"/>
      <c r="AK415" s="390"/>
      <c r="AL415" s="390"/>
      <c r="AM415" s="390"/>
      <c r="AN415" s="390"/>
      <c r="AO415" s="390"/>
      <c r="AP415" s="390"/>
      <c r="AQ415" s="390"/>
      <c r="AR415" s="390"/>
      <c r="AS415" s="390"/>
      <c r="AT415" s="390"/>
      <c r="AU415" s="390"/>
      <c r="AV415" s="390"/>
      <c r="AW415" s="390"/>
      <c r="AX415" s="390"/>
      <c r="AY415" s="390"/>
      <c r="AZ415" s="390"/>
      <c r="BA415" s="392"/>
      <c r="BB415" s="469"/>
      <c r="BC415" s="392"/>
      <c r="BD415" s="392"/>
      <c r="BE415" s="392"/>
      <c r="BF415" s="392"/>
      <c r="BG415" s="392"/>
      <c r="BH415" s="392"/>
      <c r="BI415" s="392"/>
      <c r="BJ415" s="392"/>
      <c r="BK415" s="392"/>
      <c r="BL415" s="392"/>
      <c r="BM415" s="392"/>
      <c r="BN415" s="392"/>
      <c r="BO415" s="392"/>
      <c r="BP415" s="392"/>
      <c r="BQ415" s="392"/>
      <c r="BR415" s="392"/>
      <c r="BS415" s="392"/>
      <c r="BT415" s="392"/>
      <c r="BU415" s="392"/>
      <c r="BV415" s="392"/>
      <c r="BW415" s="393"/>
      <c r="BX415" s="393"/>
      <c r="BY415" s="393"/>
      <c r="BZ415" s="393"/>
      <c r="CA415" s="393"/>
      <c r="CB415" s="393"/>
      <c r="CC415" s="393"/>
      <c r="CD415" s="393"/>
      <c r="CE415" s="393"/>
      <c r="CF415" s="393"/>
      <c r="CG415" s="393"/>
      <c r="CH415" s="393"/>
      <c r="CI415" s="393"/>
      <c r="CJ415" s="393"/>
      <c r="CK415" s="393"/>
      <c r="CL415" s="393"/>
      <c r="CM415" s="393"/>
      <c r="CN415" s="393"/>
      <c r="CO415" s="393"/>
      <c r="CP415" s="393"/>
      <c r="CQ415" s="393"/>
      <c r="CR415" s="393"/>
      <c r="CS415" s="393"/>
      <c r="CT415" s="393"/>
      <c r="CU415" s="393"/>
      <c r="CV415" s="393"/>
      <c r="CW415" s="393"/>
      <c r="CX415" s="393"/>
      <c r="CY415" s="393"/>
      <c r="CZ415" s="393"/>
    </row>
    <row r="416" s="397" customFormat="true" ht="25.15" customHeight="true" x14ac:dyDescent="0.2">
      <c r="B416" s="1041"/>
      <c r="C416" s="1154" t="s">
        <v>453</v>
      </c>
      <c r="D416" s="1155"/>
      <c r="E416" s="846">
        <v>0.46665761453766613</v>
      </c>
      <c r="F416" s="671"/>
      <c r="G416" s="671"/>
      <c r="H416" s="1155" t="s">
        <v>450</v>
      </c>
      <c r="I416" s="1155"/>
      <c r="J416" s="847">
        <v>-0.41701503340702517</v>
      </c>
      <c r="K416" s="671"/>
      <c r="L416" s="671"/>
      <c r="M416" s="1155" t="s">
        <v>334</v>
      </c>
      <c r="N416" s="1155"/>
      <c r="O416" s="848">
        <v>0.41737001352216863</v>
      </c>
      <c r="P416" s="671"/>
      <c r="Q416" s="671"/>
      <c r="W416" s="390"/>
      <c r="X416" s="390"/>
      <c r="Y416" s="390"/>
      <c r="Z416" s="390"/>
      <c r="AA416" s="390"/>
      <c r="AB416" s="390"/>
      <c r="AC416" s="390"/>
      <c r="AD416" s="390"/>
      <c r="AE416" s="390"/>
      <c r="AF416" s="390"/>
      <c r="AG416" s="390"/>
      <c r="AH416" s="390"/>
      <c r="AI416" s="390"/>
      <c r="AJ416" s="390"/>
      <c r="AK416" s="390"/>
      <c r="AL416" s="390"/>
      <c r="AM416" s="390"/>
      <c r="AN416" s="390"/>
      <c r="AO416" s="390"/>
      <c r="AP416" s="390"/>
      <c r="AQ416" s="390"/>
      <c r="AR416" s="390"/>
      <c r="AS416" s="390"/>
      <c r="AT416" s="390"/>
      <c r="AU416" s="390"/>
      <c r="AV416" s="390"/>
      <c r="AW416" s="390"/>
      <c r="AX416" s="390"/>
      <c r="AY416" s="390"/>
      <c r="AZ416" s="390"/>
      <c r="BA416" s="392"/>
      <c r="BB416" s="469"/>
      <c r="BC416" s="392"/>
      <c r="BD416" s="392"/>
      <c r="BE416" s="392"/>
      <c r="BF416" s="392"/>
      <c r="BG416" s="392"/>
      <c r="BH416" s="392"/>
      <c r="BI416" s="392"/>
      <c r="BJ416" s="392"/>
      <c r="BK416" s="392"/>
      <c r="BL416" s="392"/>
      <c r="BM416" s="392"/>
      <c r="BN416" s="392"/>
      <c r="BO416" s="392"/>
      <c r="BP416" s="392"/>
      <c r="BQ416" s="392"/>
      <c r="BR416" s="392"/>
      <c r="BS416" s="392"/>
      <c r="BT416" s="392"/>
      <c r="BU416" s="392"/>
      <c r="BV416" s="392"/>
      <c r="BW416" s="393"/>
      <c r="BX416" s="393"/>
      <c r="BY416" s="393"/>
      <c r="BZ416" s="393"/>
      <c r="CA416" s="393"/>
      <c r="CB416" s="393"/>
      <c r="CC416" s="393"/>
      <c r="CD416" s="393"/>
      <c r="CE416" s="393"/>
      <c r="CF416" s="393"/>
      <c r="CG416" s="393"/>
      <c r="CH416" s="393"/>
      <c r="CI416" s="393"/>
      <c r="CJ416" s="393"/>
      <c r="CK416" s="393"/>
      <c r="CL416" s="393"/>
      <c r="CM416" s="393"/>
      <c r="CN416" s="393"/>
      <c r="CO416" s="393"/>
      <c r="CP416" s="393"/>
      <c r="CQ416" s="393"/>
      <c r="CR416" s="393"/>
      <c r="CS416" s="393"/>
      <c r="CT416" s="393"/>
      <c r="CU416" s="393"/>
      <c r="CV416" s="393"/>
      <c r="CW416" s="393"/>
      <c r="CX416" s="393"/>
      <c r="CY416" s="393"/>
      <c r="CZ416" s="393"/>
    </row>
    <row r="417" s="397" customFormat="true" ht="25.15" customHeight="true" x14ac:dyDescent="0.2">
      <c r="B417" s="1041"/>
      <c r="C417" s="1154" t="s">
        <v>456</v>
      </c>
      <c r="D417" s="1155"/>
      <c r="E417" s="846">
        <v>0.44093664323472392</v>
      </c>
      <c r="F417" s="671"/>
      <c r="G417" s="671"/>
      <c r="H417" s="1155" t="s">
        <v>454</v>
      </c>
      <c r="I417" s="1155"/>
      <c r="J417" s="847">
        <v>-0.41409756034732537</v>
      </c>
      <c r="K417" s="671"/>
      <c r="L417" s="671"/>
      <c r="M417" s="1155" t="s">
        <v>457</v>
      </c>
      <c r="N417" s="1155"/>
      <c r="O417" s="848">
        <v>0.41737001352216796</v>
      </c>
      <c r="P417" s="671"/>
      <c r="Q417" s="671"/>
      <c r="W417" s="390"/>
      <c r="X417" s="390"/>
      <c r="Y417" s="390"/>
      <c r="Z417" s="390"/>
      <c r="AA417" s="390"/>
      <c r="AB417" s="390"/>
      <c r="AC417" s="390"/>
      <c r="AD417" s="390"/>
      <c r="AE417" s="390"/>
      <c r="AF417" s="390"/>
      <c r="AG417" s="390"/>
      <c r="AH417" s="390"/>
      <c r="AI417" s="390"/>
      <c r="AJ417" s="390"/>
      <c r="AK417" s="390"/>
      <c r="AL417" s="390"/>
      <c r="AM417" s="390"/>
      <c r="AN417" s="390"/>
      <c r="AO417" s="390"/>
      <c r="AP417" s="390"/>
      <c r="AQ417" s="390"/>
      <c r="AR417" s="390"/>
      <c r="AS417" s="390"/>
      <c r="AT417" s="390"/>
      <c r="AU417" s="390"/>
      <c r="AV417" s="390"/>
      <c r="AW417" s="390"/>
      <c r="AX417" s="390"/>
      <c r="AY417" s="390"/>
      <c r="AZ417" s="390"/>
      <c r="BA417" s="392"/>
      <c r="BB417" s="469"/>
      <c r="BC417" s="392"/>
      <c r="BD417" s="392"/>
      <c r="BE417" s="392"/>
      <c r="BF417" s="392"/>
      <c r="BG417" s="392"/>
      <c r="BH417" s="392"/>
      <c r="BI417" s="392"/>
      <c r="BJ417" s="392"/>
      <c r="BK417" s="392"/>
      <c r="BL417" s="392"/>
      <c r="BM417" s="392"/>
      <c r="BN417" s="392"/>
      <c r="BO417" s="392"/>
      <c r="BP417" s="392"/>
      <c r="BQ417" s="392"/>
      <c r="BR417" s="392"/>
      <c r="BS417" s="392"/>
      <c r="BT417" s="392"/>
      <c r="BU417" s="392"/>
      <c r="BV417" s="392"/>
      <c r="BW417" s="393"/>
      <c r="BX417" s="393"/>
      <c r="BY417" s="393"/>
      <c r="BZ417" s="393"/>
      <c r="CA417" s="393"/>
      <c r="CB417" s="393"/>
      <c r="CC417" s="393"/>
      <c r="CD417" s="393"/>
      <c r="CE417" s="393"/>
      <c r="CF417" s="393"/>
      <c r="CG417" s="393"/>
      <c r="CH417" s="393"/>
      <c r="CI417" s="393"/>
      <c r="CJ417" s="393"/>
      <c r="CK417" s="393"/>
      <c r="CL417" s="393"/>
      <c r="CM417" s="393"/>
      <c r="CN417" s="393"/>
      <c r="CO417" s="393"/>
      <c r="CP417" s="393"/>
      <c r="CQ417" s="393"/>
      <c r="CR417" s="393"/>
      <c r="CS417" s="393"/>
      <c r="CT417" s="393"/>
      <c r="CU417" s="393"/>
      <c r="CV417" s="393"/>
      <c r="CW417" s="393"/>
      <c r="CX417" s="393"/>
      <c r="CY417" s="393"/>
      <c r="CZ417" s="393"/>
    </row>
    <row r="418" s="397" customFormat="true" ht="25.15" customHeight="true" x14ac:dyDescent="0.2">
      <c r="B418" s="1041"/>
      <c r="C418" s="1154" t="s">
        <v>458</v>
      </c>
      <c r="D418" s="1155"/>
      <c r="E418" s="846">
        <v>-0.42498057630448377</v>
      </c>
      <c r="F418" s="671"/>
      <c r="G418" s="671"/>
      <c r="H418" s="1155" t="s">
        <v>459</v>
      </c>
      <c r="I418" s="1155"/>
      <c r="J418" s="847">
        <v>0.41352143458112189</v>
      </c>
      <c r="K418" s="671"/>
      <c r="L418" s="671"/>
      <c r="M418" s="1155" t="s">
        <v>460</v>
      </c>
      <c r="N418" s="1155"/>
      <c r="O418" s="848">
        <v>0.41737001352216768</v>
      </c>
      <c r="P418" s="671"/>
      <c r="Q418" s="671"/>
      <c r="W418" s="390"/>
      <c r="X418" s="390"/>
      <c r="Y418" s="390"/>
      <c r="Z418" s="390"/>
      <c r="AA418" s="390"/>
      <c r="AB418" s="390"/>
      <c r="AC418" s="390"/>
      <c r="AD418" s="390"/>
      <c r="AE418" s="390"/>
      <c r="AF418" s="390"/>
      <c r="AG418" s="390"/>
      <c r="AH418" s="390"/>
      <c r="AI418" s="390"/>
      <c r="AJ418" s="390"/>
      <c r="AK418" s="390"/>
      <c r="AL418" s="390"/>
      <c r="AM418" s="390"/>
      <c r="AN418" s="390"/>
      <c r="AO418" s="390"/>
      <c r="AP418" s="390"/>
      <c r="AQ418" s="390"/>
      <c r="AR418" s="390"/>
      <c r="AS418" s="390"/>
      <c r="AT418" s="390"/>
      <c r="AU418" s="390"/>
      <c r="AV418" s="390"/>
      <c r="AW418" s="390"/>
      <c r="AX418" s="390"/>
      <c r="AY418" s="390"/>
      <c r="AZ418" s="390"/>
      <c r="BA418" s="392"/>
      <c r="BB418" s="469"/>
      <c r="BC418" s="392"/>
      <c r="BD418" s="392"/>
      <c r="BE418" s="392"/>
      <c r="BF418" s="392"/>
      <c r="BG418" s="392"/>
      <c r="BH418" s="392"/>
      <c r="BI418" s="392"/>
      <c r="BJ418" s="392"/>
      <c r="BK418" s="392"/>
      <c r="BL418" s="392"/>
      <c r="BM418" s="392"/>
      <c r="BN418" s="392"/>
      <c r="BO418" s="392"/>
      <c r="BP418" s="392"/>
      <c r="BQ418" s="392"/>
      <c r="BR418" s="392"/>
      <c r="BS418" s="392"/>
      <c r="BT418" s="392"/>
      <c r="BU418" s="392"/>
      <c r="BV418" s="392"/>
      <c r="BW418" s="393"/>
      <c r="BX418" s="393"/>
      <c r="BY418" s="393"/>
      <c r="BZ418" s="393"/>
      <c r="CA418" s="393"/>
      <c r="CB418" s="393"/>
      <c r="CC418" s="393"/>
      <c r="CD418" s="393"/>
      <c r="CE418" s="393"/>
      <c r="CF418" s="393"/>
      <c r="CG418" s="393"/>
      <c r="CH418" s="393"/>
      <c r="CI418" s="393"/>
      <c r="CJ418" s="393"/>
      <c r="CK418" s="393"/>
      <c r="CL418" s="393"/>
      <c r="CM418" s="393"/>
      <c r="CN418" s="393"/>
      <c r="CO418" s="393"/>
      <c r="CP418" s="393"/>
      <c r="CQ418" s="393"/>
      <c r="CR418" s="393"/>
      <c r="CS418" s="393"/>
      <c r="CT418" s="393"/>
      <c r="CU418" s="393"/>
      <c r="CV418" s="393"/>
      <c r="CW418" s="393"/>
      <c r="CX418" s="393"/>
      <c r="CY418" s="393"/>
      <c r="CZ418" s="393"/>
    </row>
    <row r="419" s="397" customFormat="true" ht="25.15" customHeight="true" x14ac:dyDescent="0.2">
      <c r="B419" s="1041"/>
      <c r="C419" s="1154" t="s">
        <v>455</v>
      </c>
      <c r="D419" s="1155"/>
      <c r="E419" s="846">
        <v>0.4165549153319496</v>
      </c>
      <c r="F419" s="671"/>
      <c r="G419" s="671"/>
      <c r="H419" s="1155" t="s">
        <v>441</v>
      </c>
      <c r="I419" s="1155"/>
      <c r="J419" s="847">
        <v>-0.40781769554876934</v>
      </c>
      <c r="K419" s="671"/>
      <c r="L419" s="671"/>
      <c r="M419" s="1155" t="s">
        <v>461</v>
      </c>
      <c r="N419" s="1155"/>
      <c r="O419" s="848">
        <v>0.41737001352216713</v>
      </c>
      <c r="P419" s="671"/>
      <c r="Q419" s="671"/>
      <c r="W419" s="390"/>
      <c r="X419" s="390"/>
      <c r="Y419" s="390"/>
      <c r="Z419" s="390"/>
      <c r="AA419" s="390"/>
      <c r="AB419" s="390"/>
      <c r="AC419" s="390"/>
      <c r="AD419" s="390"/>
      <c r="AE419" s="390"/>
      <c r="AF419" s="390"/>
      <c r="AG419" s="390"/>
      <c r="AH419" s="390"/>
      <c r="AI419" s="390"/>
      <c r="AJ419" s="390"/>
      <c r="AK419" s="390"/>
      <c r="AL419" s="390"/>
      <c r="AM419" s="390"/>
      <c r="AN419" s="390"/>
      <c r="AO419" s="390"/>
      <c r="AP419" s="390"/>
      <c r="AQ419" s="390"/>
      <c r="AR419" s="390"/>
      <c r="AS419" s="390"/>
      <c r="AT419" s="390"/>
      <c r="AU419" s="390"/>
      <c r="AV419" s="390"/>
      <c r="AW419" s="390"/>
      <c r="AX419" s="390"/>
      <c r="AY419" s="390"/>
      <c r="AZ419" s="390"/>
      <c r="BA419" s="392"/>
      <c r="BB419" s="469"/>
      <c r="BC419" s="392"/>
      <c r="BD419" s="392"/>
      <c r="BE419" s="392"/>
      <c r="BF419" s="392"/>
      <c r="BG419" s="392"/>
      <c r="BH419" s="392"/>
      <c r="BI419" s="392"/>
      <c r="BJ419" s="392"/>
      <c r="BK419" s="392"/>
      <c r="BL419" s="392"/>
      <c r="BM419" s="392"/>
      <c r="BN419" s="392"/>
      <c r="BO419" s="392"/>
      <c r="BP419" s="392"/>
      <c r="BQ419" s="392"/>
      <c r="BR419" s="392"/>
      <c r="BS419" s="392"/>
      <c r="BT419" s="392"/>
      <c r="BU419" s="392"/>
      <c r="BV419" s="392"/>
      <c r="BW419" s="393"/>
      <c r="BX419" s="393"/>
      <c r="BY419" s="393"/>
      <c r="BZ419" s="393"/>
      <c r="CA419" s="393"/>
      <c r="CB419" s="393"/>
      <c r="CC419" s="393"/>
      <c r="CD419" s="393"/>
      <c r="CE419" s="393"/>
      <c r="CF419" s="393"/>
      <c r="CG419" s="393"/>
      <c r="CH419" s="393"/>
      <c r="CI419" s="393"/>
      <c r="CJ419" s="393"/>
      <c r="CK419" s="393"/>
      <c r="CL419" s="393"/>
      <c r="CM419" s="393"/>
      <c r="CN419" s="393"/>
      <c r="CO419" s="393"/>
      <c r="CP419" s="393"/>
      <c r="CQ419" s="393"/>
      <c r="CR419" s="393"/>
      <c r="CS419" s="393"/>
      <c r="CT419" s="393"/>
      <c r="CU419" s="393"/>
      <c r="CV419" s="393"/>
      <c r="CW419" s="393"/>
      <c r="CX419" s="393"/>
      <c r="CY419" s="393"/>
      <c r="CZ419" s="393"/>
    </row>
    <row r="420" s="397" customFormat="true" ht="25.15" customHeight="true" x14ac:dyDescent="0.2">
      <c r="B420" s="1041"/>
      <c r="C420" s="1154" t="s">
        <v>447</v>
      </c>
      <c r="D420" s="1155"/>
      <c r="E420" s="846">
        <v>0.40069202762692901</v>
      </c>
      <c r="F420" s="671"/>
      <c r="G420" s="671"/>
      <c r="H420" s="1155" t="s">
        <v>453</v>
      </c>
      <c r="I420" s="1155"/>
      <c r="J420" s="847">
        <v>-0.39537353979006035</v>
      </c>
      <c r="K420" s="671"/>
      <c r="L420" s="671"/>
      <c r="M420" s="1155" t="s">
        <v>462</v>
      </c>
      <c r="N420" s="1155"/>
      <c r="O420" s="848">
        <v>0.41737001352216663</v>
      </c>
      <c r="P420" s="671"/>
      <c r="Q420" s="671"/>
      <c r="W420" s="390"/>
      <c r="X420" s="390"/>
      <c r="Y420" s="390"/>
      <c r="Z420" s="390"/>
      <c r="AA420" s="390"/>
      <c r="AB420" s="390"/>
      <c r="AC420" s="390"/>
      <c r="AD420" s="390"/>
      <c r="AE420" s="390"/>
      <c r="AF420" s="390"/>
      <c r="AG420" s="390"/>
      <c r="AH420" s="390"/>
      <c r="AI420" s="390"/>
      <c r="AJ420" s="390"/>
      <c r="AK420" s="390"/>
      <c r="AL420" s="390"/>
      <c r="AM420" s="390"/>
      <c r="AN420" s="390"/>
      <c r="AO420" s="390"/>
      <c r="AP420" s="390"/>
      <c r="AQ420" s="390"/>
      <c r="AR420" s="390"/>
      <c r="AS420" s="390"/>
      <c r="AT420" s="390"/>
      <c r="AU420" s="390"/>
      <c r="AV420" s="390"/>
      <c r="AW420" s="390"/>
      <c r="AX420" s="390"/>
      <c r="AY420" s="390"/>
      <c r="AZ420" s="390"/>
      <c r="BA420" s="392"/>
      <c r="BB420" s="469"/>
      <c r="BC420" s="392"/>
      <c r="BD420" s="392"/>
      <c r="BE420" s="392"/>
      <c r="BF420" s="392"/>
      <c r="BG420" s="392"/>
      <c r="BH420" s="392"/>
      <c r="BI420" s="392"/>
      <c r="BJ420" s="392"/>
      <c r="BK420" s="392"/>
      <c r="BL420" s="392"/>
      <c r="BM420" s="392"/>
      <c r="BN420" s="392"/>
      <c r="BO420" s="392"/>
      <c r="BP420" s="392"/>
      <c r="BQ420" s="392"/>
      <c r="BR420" s="392"/>
      <c r="BS420" s="392"/>
      <c r="BT420" s="392"/>
      <c r="BU420" s="392"/>
      <c r="BV420" s="392"/>
      <c r="BW420" s="393"/>
      <c r="BX420" s="393"/>
      <c r="BY420" s="393"/>
      <c r="BZ420" s="393"/>
      <c r="CA420" s="393"/>
      <c r="CB420" s="393"/>
      <c r="CC420" s="393"/>
      <c r="CD420" s="393"/>
      <c r="CE420" s="393"/>
      <c r="CF420" s="393"/>
      <c r="CG420" s="393"/>
      <c r="CH420" s="393"/>
      <c r="CI420" s="393"/>
      <c r="CJ420" s="393"/>
      <c r="CK420" s="393"/>
      <c r="CL420" s="393"/>
      <c r="CM420" s="393"/>
      <c r="CN420" s="393"/>
      <c r="CO420" s="393"/>
      <c r="CP420" s="393"/>
      <c r="CQ420" s="393"/>
      <c r="CR420" s="393"/>
      <c r="CS420" s="393"/>
      <c r="CT420" s="393"/>
      <c r="CU420" s="393"/>
      <c r="CV420" s="393"/>
      <c r="CW420" s="393"/>
      <c r="CX420" s="393"/>
      <c r="CY420" s="393"/>
      <c r="CZ420" s="393"/>
    </row>
    <row r="421" s="397" customFormat="true" ht="25.15" customHeight="true" x14ac:dyDescent="0.2">
      <c r="B421" s="1041"/>
      <c r="C421" s="1154" t="s">
        <v>452</v>
      </c>
      <c r="D421" s="1155"/>
      <c r="E421" s="846">
        <v>-0.37372141661500297</v>
      </c>
      <c r="F421" s="671"/>
      <c r="G421" s="671"/>
      <c r="H421" s="1155" t="s">
        <v>463</v>
      </c>
      <c r="I421" s="1155"/>
      <c r="J421" s="847">
        <v>0.37954531412277054</v>
      </c>
      <c r="K421" s="671"/>
      <c r="L421" s="671"/>
      <c r="M421" s="1155" t="s">
        <v>454</v>
      </c>
      <c r="N421" s="1155"/>
      <c r="O421" s="848">
        <v>0.40569201312117209</v>
      </c>
      <c r="P421" s="671"/>
      <c r="Q421" s="671"/>
      <c r="W421" s="390"/>
      <c r="X421" s="390"/>
      <c r="Y421" s="390"/>
      <c r="Z421" s="390"/>
      <c r="AA421" s="390"/>
      <c r="AB421" s="390"/>
      <c r="AC421" s="390"/>
      <c r="AD421" s="390"/>
      <c r="AE421" s="390"/>
      <c r="AF421" s="390"/>
      <c r="AG421" s="390"/>
      <c r="AH421" s="390"/>
      <c r="AI421" s="390"/>
      <c r="AJ421" s="390"/>
      <c r="AK421" s="390"/>
      <c r="AL421" s="390"/>
      <c r="AM421" s="390"/>
      <c r="AN421" s="390"/>
      <c r="AO421" s="390"/>
      <c r="AP421" s="390"/>
      <c r="AQ421" s="390"/>
      <c r="AR421" s="390"/>
      <c r="AS421" s="390"/>
      <c r="AT421" s="390"/>
      <c r="AU421" s="390"/>
      <c r="AV421" s="390"/>
      <c r="AW421" s="390"/>
      <c r="AX421" s="390"/>
      <c r="AY421" s="390"/>
      <c r="AZ421" s="390"/>
      <c r="BA421" s="392"/>
      <c r="BB421" s="469"/>
      <c r="BC421" s="392"/>
      <c r="BD421" s="392"/>
      <c r="BE421" s="392"/>
      <c r="BF421" s="392"/>
      <c r="BG421" s="392"/>
      <c r="BH421" s="392"/>
      <c r="BI421" s="392"/>
      <c r="BJ421" s="392"/>
      <c r="BK421" s="392"/>
      <c r="BL421" s="392"/>
      <c r="BM421" s="392"/>
      <c r="BN421" s="392"/>
      <c r="BO421" s="392"/>
      <c r="BP421" s="392"/>
      <c r="BQ421" s="392"/>
      <c r="BR421" s="392"/>
      <c r="BS421" s="392"/>
      <c r="BT421" s="392"/>
      <c r="BU421" s="392"/>
      <c r="BV421" s="392"/>
      <c r="BW421" s="393"/>
      <c r="BX421" s="393"/>
      <c r="BY421" s="393"/>
      <c r="BZ421" s="393"/>
      <c r="CA421" s="393"/>
      <c r="CB421" s="393"/>
      <c r="CC421" s="393"/>
      <c r="CD421" s="393"/>
      <c r="CE421" s="393"/>
      <c r="CF421" s="393"/>
      <c r="CG421" s="393"/>
      <c r="CH421" s="393"/>
      <c r="CI421" s="393"/>
      <c r="CJ421" s="393"/>
      <c r="CK421" s="393"/>
      <c r="CL421" s="393"/>
      <c r="CM421" s="393"/>
      <c r="CN421" s="393"/>
      <c r="CO421" s="393"/>
      <c r="CP421" s="393"/>
      <c r="CQ421" s="393"/>
      <c r="CR421" s="393"/>
      <c r="CS421" s="393"/>
      <c r="CT421" s="393"/>
      <c r="CU421" s="393"/>
      <c r="CV421" s="393"/>
      <c r="CW421" s="393"/>
      <c r="CX421" s="393"/>
      <c r="CY421" s="393"/>
      <c r="CZ421" s="393"/>
    </row>
    <row r="422" s="397" customFormat="true" ht="25.15" customHeight="true" x14ac:dyDescent="0.2">
      <c r="B422" s="1041"/>
      <c r="C422" s="1154" t="s">
        <v>464</v>
      </c>
      <c r="D422" s="1155"/>
      <c r="E422" s="846">
        <v>-0.3714598691826278</v>
      </c>
      <c r="F422" s="671"/>
      <c r="G422" s="671"/>
      <c r="H422" s="1155" t="s">
        <v>458</v>
      </c>
      <c r="I422" s="1155"/>
      <c r="J422" s="847">
        <v>0.37306356815071157</v>
      </c>
      <c r="K422" s="671"/>
      <c r="L422" s="671"/>
      <c r="M422" s="1155" t="s">
        <v>456</v>
      </c>
      <c r="N422" s="1155"/>
      <c r="O422" s="848">
        <v>0.4035193886694366</v>
      </c>
      <c r="P422" s="671"/>
      <c r="Q422" s="671"/>
      <c r="W422" s="390"/>
      <c r="X422" s="390"/>
      <c r="Y422" s="390"/>
      <c r="Z422" s="390"/>
      <c r="AA422" s="390"/>
      <c r="AB422" s="390"/>
      <c r="AC422" s="390"/>
      <c r="AD422" s="390"/>
      <c r="AE422" s="390"/>
      <c r="AF422" s="390"/>
      <c r="AG422" s="390"/>
      <c r="AH422" s="390"/>
      <c r="AI422" s="390"/>
      <c r="AJ422" s="390"/>
      <c r="AK422" s="390"/>
      <c r="AL422" s="390"/>
      <c r="AM422" s="390"/>
      <c r="AN422" s="390"/>
      <c r="AO422" s="390"/>
      <c r="AP422" s="390"/>
      <c r="AQ422" s="390"/>
      <c r="AR422" s="390"/>
      <c r="AS422" s="390"/>
      <c r="AT422" s="390"/>
      <c r="AU422" s="390"/>
      <c r="AV422" s="390"/>
      <c r="AW422" s="390"/>
      <c r="AX422" s="390"/>
      <c r="AY422" s="390"/>
      <c r="AZ422" s="390"/>
      <c r="BA422" s="392"/>
      <c r="BB422" s="469"/>
      <c r="BC422" s="392"/>
      <c r="BD422" s="392"/>
      <c r="BE422" s="392"/>
      <c r="BF422" s="392"/>
      <c r="BG422" s="392"/>
      <c r="BH422" s="392"/>
      <c r="BI422" s="392"/>
      <c r="BJ422" s="392"/>
      <c r="BK422" s="392"/>
      <c r="BL422" s="392"/>
      <c r="BM422" s="392"/>
      <c r="BN422" s="392"/>
      <c r="BO422" s="392"/>
      <c r="BP422" s="392"/>
      <c r="BQ422" s="392"/>
      <c r="BR422" s="392"/>
      <c r="BS422" s="392"/>
      <c r="BT422" s="392"/>
      <c r="BU422" s="392"/>
      <c r="BV422" s="392"/>
      <c r="BW422" s="393"/>
      <c r="BX422" s="393"/>
      <c r="BY422" s="393"/>
      <c r="BZ422" s="393"/>
      <c r="CA422" s="393"/>
      <c r="CB422" s="393"/>
      <c r="CC422" s="393"/>
      <c r="CD422" s="393"/>
      <c r="CE422" s="393"/>
      <c r="CF422" s="393"/>
      <c r="CG422" s="393"/>
      <c r="CH422" s="393"/>
      <c r="CI422" s="393"/>
      <c r="CJ422" s="393"/>
      <c r="CK422" s="393"/>
      <c r="CL422" s="393"/>
      <c r="CM422" s="393"/>
      <c r="CN422" s="393"/>
      <c r="CO422" s="393"/>
      <c r="CP422" s="393"/>
      <c r="CQ422" s="393"/>
      <c r="CR422" s="393"/>
      <c r="CS422" s="393"/>
      <c r="CT422" s="393"/>
      <c r="CU422" s="393"/>
      <c r="CV422" s="393"/>
      <c r="CW422" s="393"/>
      <c r="CX422" s="393"/>
      <c r="CY422" s="393"/>
      <c r="CZ422" s="393"/>
    </row>
    <row r="423" s="397" customFormat="true" ht="25.15" customHeight="true" x14ac:dyDescent="0.2">
      <c r="B423" s="1041"/>
      <c r="C423" s="1154" t="s">
        <v>403</v>
      </c>
      <c r="D423" s="1155"/>
      <c r="E423" s="846">
        <v>0.36549952100539645</v>
      </c>
      <c r="F423" s="671"/>
      <c r="G423" s="671"/>
      <c r="H423" s="1155" t="s">
        <v>465</v>
      </c>
      <c r="I423" s="1155"/>
      <c r="J423" s="847">
        <v>0.36703556040478919</v>
      </c>
      <c r="K423" s="671"/>
      <c r="L423" s="671"/>
      <c r="M423" s="1155" t="s">
        <v>458</v>
      </c>
      <c r="N423" s="1155"/>
      <c r="O423" s="848">
        <v>-0.37969760458034268</v>
      </c>
      <c r="P423" s="671"/>
      <c r="Q423" s="671"/>
      <c r="W423" s="390"/>
      <c r="X423" s="390"/>
      <c r="Y423" s="390"/>
      <c r="Z423" s="390"/>
      <c r="AA423" s="390"/>
      <c r="AB423" s="390"/>
      <c r="AC423" s="390"/>
      <c r="AD423" s="390"/>
      <c r="AE423" s="390"/>
      <c r="AF423" s="390"/>
      <c r="AG423" s="390"/>
      <c r="AH423" s="390"/>
      <c r="AI423" s="390"/>
      <c r="AJ423" s="390"/>
      <c r="AK423" s="390"/>
      <c r="AL423" s="390"/>
      <c r="AM423" s="390"/>
      <c r="AN423" s="390"/>
      <c r="AO423" s="390"/>
      <c r="AP423" s="390"/>
      <c r="AQ423" s="390"/>
      <c r="AR423" s="390"/>
      <c r="AS423" s="390"/>
      <c r="AT423" s="390"/>
      <c r="AU423" s="390"/>
      <c r="AV423" s="390"/>
      <c r="AW423" s="390"/>
      <c r="AX423" s="390"/>
      <c r="AY423" s="390"/>
      <c r="AZ423" s="390"/>
      <c r="BA423" s="392"/>
      <c r="BB423" s="469"/>
      <c r="BC423" s="392"/>
      <c r="BD423" s="392"/>
      <c r="BE423" s="392"/>
      <c r="BF423" s="392"/>
      <c r="BG423" s="392"/>
      <c r="BH423" s="392"/>
      <c r="BI423" s="392"/>
      <c r="BJ423" s="392"/>
      <c r="BK423" s="392"/>
      <c r="BL423" s="392"/>
      <c r="BM423" s="392"/>
      <c r="BN423" s="392"/>
      <c r="BO423" s="392"/>
      <c r="BP423" s="392"/>
      <c r="BQ423" s="392"/>
      <c r="BR423" s="392"/>
      <c r="BS423" s="392"/>
      <c r="BT423" s="392"/>
      <c r="BU423" s="392"/>
      <c r="BV423" s="392"/>
      <c r="BW423" s="393"/>
      <c r="BX423" s="393"/>
      <c r="BY423" s="393"/>
      <c r="BZ423" s="393"/>
      <c r="CA423" s="393"/>
      <c r="CB423" s="393"/>
      <c r="CC423" s="393"/>
      <c r="CD423" s="393"/>
      <c r="CE423" s="393"/>
      <c r="CF423" s="393"/>
      <c r="CG423" s="393"/>
      <c r="CH423" s="393"/>
      <c r="CI423" s="393"/>
      <c r="CJ423" s="393"/>
      <c r="CK423" s="393"/>
      <c r="CL423" s="393"/>
      <c r="CM423" s="393"/>
      <c r="CN423" s="393"/>
      <c r="CO423" s="393"/>
      <c r="CP423" s="393"/>
      <c r="CQ423" s="393"/>
      <c r="CR423" s="393"/>
      <c r="CS423" s="393"/>
      <c r="CT423" s="393"/>
      <c r="CU423" s="393"/>
      <c r="CV423" s="393"/>
      <c r="CW423" s="393"/>
      <c r="CX423" s="393"/>
      <c r="CY423" s="393"/>
      <c r="CZ423" s="393"/>
    </row>
    <row r="424" s="397" customFormat="true" ht="25.15" customHeight="true" x14ac:dyDescent="0.2">
      <c r="B424" s="1041"/>
      <c r="C424" s="1154" t="s">
        <v>466</v>
      </c>
      <c r="D424" s="1155"/>
      <c r="E424" s="846">
        <v>-0.35021441255851166</v>
      </c>
      <c r="F424" s="671"/>
      <c r="G424" s="671"/>
      <c r="H424" s="1155" t="s">
        <v>467</v>
      </c>
      <c r="I424" s="1155"/>
      <c r="J424" s="847">
        <v>0.36342606309924341</v>
      </c>
      <c r="K424" s="671"/>
      <c r="L424" s="671"/>
      <c r="M424" s="1155" t="s">
        <v>403</v>
      </c>
      <c r="N424" s="1155"/>
      <c r="O424" s="848">
        <v>0.37450076921037301</v>
      </c>
      <c r="P424" s="671"/>
      <c r="Q424" s="671"/>
      <c r="W424" s="390"/>
      <c r="X424" s="390"/>
      <c r="Y424" s="390"/>
      <c r="Z424" s="390"/>
      <c r="AA424" s="390"/>
      <c r="AB424" s="390"/>
      <c r="AC424" s="390"/>
      <c r="AD424" s="390"/>
      <c r="AE424" s="390"/>
      <c r="AF424" s="390"/>
      <c r="AG424" s="390"/>
      <c r="AH424" s="390"/>
      <c r="AI424" s="390"/>
      <c r="AJ424" s="390"/>
      <c r="AK424" s="390"/>
      <c r="AL424" s="390"/>
      <c r="AM424" s="390"/>
      <c r="AN424" s="390"/>
      <c r="AO424" s="390"/>
      <c r="AP424" s="390"/>
      <c r="AQ424" s="390"/>
      <c r="AR424" s="390"/>
      <c r="AS424" s="390"/>
      <c r="AT424" s="390"/>
      <c r="AU424" s="390"/>
      <c r="AV424" s="390"/>
      <c r="AW424" s="390"/>
      <c r="AX424" s="390"/>
      <c r="AY424" s="390"/>
      <c r="AZ424" s="390"/>
      <c r="BA424" s="392"/>
      <c r="BB424" s="469"/>
      <c r="BC424" s="392"/>
      <c r="BD424" s="392"/>
      <c r="BE424" s="392"/>
      <c r="BF424" s="392"/>
      <c r="BG424" s="392"/>
      <c r="BH424" s="392"/>
      <c r="BI424" s="392"/>
      <c r="BJ424" s="392"/>
      <c r="BK424" s="392"/>
      <c r="BL424" s="392"/>
      <c r="BM424" s="392"/>
      <c r="BN424" s="392"/>
      <c r="BO424" s="392"/>
      <c r="BP424" s="392"/>
      <c r="BQ424" s="392"/>
      <c r="BR424" s="392"/>
      <c r="BS424" s="392"/>
      <c r="BT424" s="392"/>
      <c r="BU424" s="392"/>
      <c r="BV424" s="392"/>
      <c r="BW424" s="393"/>
      <c r="BX424" s="393"/>
      <c r="BY424" s="393"/>
      <c r="BZ424" s="393"/>
      <c r="CA424" s="393"/>
      <c r="CB424" s="393"/>
      <c r="CC424" s="393"/>
      <c r="CD424" s="393"/>
      <c r="CE424" s="393"/>
      <c r="CF424" s="393"/>
      <c r="CG424" s="393"/>
      <c r="CH424" s="393"/>
      <c r="CI424" s="393"/>
      <c r="CJ424" s="393"/>
      <c r="CK424" s="393"/>
      <c r="CL424" s="393"/>
      <c r="CM424" s="393"/>
      <c r="CN424" s="393"/>
      <c r="CO424" s="393"/>
      <c r="CP424" s="393"/>
      <c r="CQ424" s="393"/>
      <c r="CR424" s="393"/>
      <c r="CS424" s="393"/>
      <c r="CT424" s="393"/>
      <c r="CU424" s="393"/>
      <c r="CV424" s="393"/>
      <c r="CW424" s="393"/>
      <c r="CX424" s="393"/>
      <c r="CY424" s="393"/>
      <c r="CZ424" s="393"/>
    </row>
    <row r="425" s="397" customFormat="true" ht="25.15" customHeight="true" x14ac:dyDescent="0.2">
      <c r="B425" s="1041"/>
      <c r="C425" s="1154" t="s">
        <v>463</v>
      </c>
      <c r="D425" s="1155"/>
      <c r="E425" s="846">
        <v>-0.34588915508921225</v>
      </c>
      <c r="F425" s="671"/>
      <c r="G425" s="671"/>
      <c r="H425" s="1155" t="s">
        <v>456</v>
      </c>
      <c r="I425" s="1155"/>
      <c r="J425" s="847">
        <v>-0.35621501557012142</v>
      </c>
      <c r="K425" s="671"/>
      <c r="L425" s="671"/>
      <c r="M425" s="1155" t="s">
        <v>468</v>
      </c>
      <c r="N425" s="1155"/>
      <c r="O425" s="848">
        <v>-0.35647645936897937</v>
      </c>
      <c r="P425" s="671"/>
      <c r="Q425" s="671"/>
      <c r="W425" s="390"/>
      <c r="X425" s="390"/>
      <c r="Y425" s="390"/>
      <c r="Z425" s="390"/>
      <c r="AA425" s="390"/>
      <c r="AB425" s="390"/>
      <c r="AC425" s="390"/>
      <c r="AD425" s="390"/>
      <c r="AE425" s="390"/>
      <c r="AF425" s="390"/>
      <c r="AG425" s="390"/>
      <c r="AH425" s="390"/>
      <c r="AI425" s="390"/>
      <c r="AJ425" s="390"/>
      <c r="AK425" s="390"/>
      <c r="AL425" s="390"/>
      <c r="AM425" s="390"/>
      <c r="AN425" s="390"/>
      <c r="AO425" s="390"/>
      <c r="AP425" s="390"/>
      <c r="AQ425" s="390"/>
      <c r="AR425" s="390"/>
      <c r="AS425" s="390"/>
      <c r="AT425" s="390"/>
      <c r="AU425" s="390"/>
      <c r="AV425" s="390"/>
      <c r="AW425" s="390"/>
      <c r="AX425" s="390"/>
      <c r="AY425" s="390"/>
      <c r="AZ425" s="390"/>
      <c r="BA425" s="392"/>
      <c r="BB425" s="469"/>
      <c r="BC425" s="392"/>
      <c r="BD425" s="392"/>
      <c r="BE425" s="392"/>
      <c r="BF425" s="392"/>
      <c r="BG425" s="392"/>
      <c r="BH425" s="392"/>
      <c r="BI425" s="392"/>
      <c r="BJ425" s="392"/>
      <c r="BK425" s="392"/>
      <c r="BL425" s="392"/>
      <c r="BM425" s="392"/>
      <c r="BN425" s="392"/>
      <c r="BO425" s="392"/>
      <c r="BP425" s="392"/>
      <c r="BQ425" s="392"/>
      <c r="BR425" s="392"/>
      <c r="BS425" s="392"/>
      <c r="BT425" s="392"/>
      <c r="BU425" s="392"/>
      <c r="BV425" s="392"/>
      <c r="BW425" s="393"/>
      <c r="BX425" s="393"/>
      <c r="BY425" s="393"/>
      <c r="BZ425" s="393"/>
      <c r="CA425" s="393"/>
      <c r="CB425" s="393"/>
      <c r="CC425" s="393"/>
      <c r="CD425" s="393"/>
      <c r="CE425" s="393"/>
      <c r="CF425" s="393"/>
      <c r="CG425" s="393"/>
      <c r="CH425" s="393"/>
      <c r="CI425" s="393"/>
      <c r="CJ425" s="393"/>
      <c r="CK425" s="393"/>
      <c r="CL425" s="393"/>
      <c r="CM425" s="393"/>
      <c r="CN425" s="393"/>
      <c r="CO425" s="393"/>
      <c r="CP425" s="393"/>
      <c r="CQ425" s="393"/>
      <c r="CR425" s="393"/>
      <c r="CS425" s="393"/>
      <c r="CT425" s="393"/>
      <c r="CU425" s="393"/>
      <c r="CV425" s="393"/>
      <c r="CW425" s="393"/>
      <c r="CX425" s="393"/>
      <c r="CY425" s="393"/>
      <c r="CZ425" s="393"/>
    </row>
    <row r="426" s="397" customFormat="true" ht="25.15" customHeight="true" x14ac:dyDescent="0.2">
      <c r="B426" s="1041"/>
      <c r="C426" s="1154" t="s">
        <v>451</v>
      </c>
      <c r="D426" s="1155"/>
      <c r="E426" s="846">
        <v>0.31642457928670942</v>
      </c>
      <c r="F426" s="671"/>
      <c r="G426" s="671"/>
      <c r="H426" s="1155" t="s">
        <v>469</v>
      </c>
      <c r="I426" s="1155"/>
      <c r="J426" s="847">
        <v>-0.35361254372876455</v>
      </c>
      <c r="K426" s="671"/>
      <c r="L426" s="671"/>
      <c r="M426" s="1155" t="s">
        <v>445</v>
      </c>
      <c r="N426" s="1155"/>
      <c r="O426" s="848">
        <v>0.34829517454509062</v>
      </c>
      <c r="P426" s="671"/>
      <c r="Q426" s="671"/>
      <c r="W426" s="390"/>
      <c r="X426" s="390"/>
      <c r="Y426" s="390"/>
      <c r="Z426" s="390"/>
      <c r="AA426" s="390"/>
      <c r="AB426" s="390"/>
      <c r="AC426" s="390"/>
      <c r="AD426" s="390"/>
      <c r="AE426" s="390"/>
      <c r="AF426" s="390"/>
      <c r="AG426" s="390"/>
      <c r="AH426" s="390"/>
      <c r="AI426" s="390"/>
      <c r="AJ426" s="390"/>
      <c r="AK426" s="390"/>
      <c r="AL426" s="390"/>
      <c r="AM426" s="390"/>
      <c r="AN426" s="390"/>
      <c r="AO426" s="390"/>
      <c r="AP426" s="390"/>
      <c r="AQ426" s="390"/>
      <c r="AR426" s="390"/>
      <c r="AS426" s="390"/>
      <c r="AT426" s="390"/>
      <c r="AU426" s="390"/>
      <c r="AV426" s="390"/>
      <c r="AW426" s="390"/>
      <c r="AX426" s="390"/>
      <c r="AY426" s="390"/>
      <c r="AZ426" s="390"/>
      <c r="BA426" s="392"/>
      <c r="BB426" s="469"/>
      <c r="BC426" s="392"/>
      <c r="BD426" s="392"/>
      <c r="BE426" s="392"/>
      <c r="BF426" s="392"/>
      <c r="BG426" s="392"/>
      <c r="BH426" s="392"/>
      <c r="BI426" s="392"/>
      <c r="BJ426" s="392"/>
      <c r="BK426" s="392"/>
      <c r="BL426" s="392"/>
      <c r="BM426" s="392"/>
      <c r="BN426" s="392"/>
      <c r="BO426" s="392"/>
      <c r="BP426" s="392"/>
      <c r="BQ426" s="392"/>
      <c r="BR426" s="392"/>
      <c r="BS426" s="392"/>
      <c r="BT426" s="392"/>
      <c r="BU426" s="392"/>
      <c r="BV426" s="392"/>
      <c r="BW426" s="393"/>
      <c r="BX426" s="393"/>
      <c r="BY426" s="393"/>
      <c r="BZ426" s="393"/>
      <c r="CA426" s="393"/>
      <c r="CB426" s="393"/>
      <c r="CC426" s="393"/>
      <c r="CD426" s="393"/>
      <c r="CE426" s="393"/>
      <c r="CF426" s="393"/>
      <c r="CG426" s="393"/>
      <c r="CH426" s="393"/>
      <c r="CI426" s="393"/>
      <c r="CJ426" s="393"/>
      <c r="CK426" s="393"/>
      <c r="CL426" s="393"/>
      <c r="CM426" s="393"/>
      <c r="CN426" s="393"/>
      <c r="CO426" s="393"/>
      <c r="CP426" s="393"/>
      <c r="CQ426" s="393"/>
      <c r="CR426" s="393"/>
      <c r="CS426" s="393"/>
      <c r="CT426" s="393"/>
      <c r="CU426" s="393"/>
      <c r="CV426" s="393"/>
      <c r="CW426" s="393"/>
      <c r="CX426" s="393"/>
      <c r="CY426" s="393"/>
      <c r="CZ426" s="393"/>
    </row>
    <row r="427" s="397" customFormat="true" ht="25.15" customHeight="true" x14ac:dyDescent="0.2">
      <c r="B427" s="1041"/>
      <c r="C427" s="1154" t="s">
        <v>467</v>
      </c>
      <c r="D427" s="1155"/>
      <c r="E427" s="846">
        <v>-0.29385955259392704</v>
      </c>
      <c r="F427" s="671"/>
      <c r="G427" s="671"/>
      <c r="H427" s="1155" t="s">
        <v>464</v>
      </c>
      <c r="I427" s="1155"/>
      <c r="J427" s="847">
        <v>0.33926891200331033</v>
      </c>
      <c r="K427" s="671"/>
      <c r="L427" s="671"/>
      <c r="M427" s="1155" t="s">
        <v>470</v>
      </c>
      <c r="N427" s="1155"/>
      <c r="O427" s="848">
        <v>-0.31938272817206598</v>
      </c>
      <c r="P427" s="671"/>
      <c r="Q427" s="671"/>
      <c r="W427" s="390"/>
      <c r="X427" s="390"/>
      <c r="Y427" s="390"/>
      <c r="Z427" s="390"/>
      <c r="AA427" s="390"/>
      <c r="AB427" s="390"/>
      <c r="AC427" s="390"/>
      <c r="AD427" s="390"/>
      <c r="AE427" s="390"/>
      <c r="AF427" s="390"/>
      <c r="AG427" s="390"/>
      <c r="AH427" s="390"/>
      <c r="AI427" s="390"/>
      <c r="AJ427" s="390"/>
      <c r="AK427" s="390"/>
      <c r="AL427" s="390"/>
      <c r="AM427" s="390"/>
      <c r="AN427" s="390"/>
      <c r="AO427" s="390"/>
      <c r="AP427" s="390"/>
      <c r="AQ427" s="390"/>
      <c r="AR427" s="390"/>
      <c r="AS427" s="390"/>
      <c r="AT427" s="390"/>
      <c r="AU427" s="390"/>
      <c r="AV427" s="390"/>
      <c r="AW427" s="390"/>
      <c r="AX427" s="390"/>
      <c r="AY427" s="390"/>
      <c r="AZ427" s="390"/>
      <c r="BA427" s="392"/>
      <c r="BB427" s="469"/>
      <c r="BC427" s="392"/>
      <c r="BD427" s="392"/>
      <c r="BE427" s="392"/>
      <c r="BF427" s="392"/>
      <c r="BG427" s="392"/>
      <c r="BH427" s="392"/>
      <c r="BI427" s="392"/>
      <c r="BJ427" s="392"/>
      <c r="BK427" s="392"/>
      <c r="BL427" s="392"/>
      <c r="BM427" s="392"/>
      <c r="BN427" s="392"/>
      <c r="BO427" s="392"/>
      <c r="BP427" s="392"/>
      <c r="BQ427" s="392"/>
      <c r="BR427" s="392"/>
      <c r="BS427" s="392"/>
      <c r="BT427" s="392"/>
      <c r="BU427" s="392"/>
      <c r="BV427" s="392"/>
      <c r="BW427" s="393"/>
      <c r="BX427" s="393"/>
      <c r="BY427" s="393"/>
      <c r="BZ427" s="393"/>
      <c r="CA427" s="393"/>
      <c r="CB427" s="393"/>
      <c r="CC427" s="393"/>
      <c r="CD427" s="393"/>
      <c r="CE427" s="393"/>
      <c r="CF427" s="393"/>
      <c r="CG427" s="393"/>
      <c r="CH427" s="393"/>
      <c r="CI427" s="393"/>
      <c r="CJ427" s="393"/>
      <c r="CK427" s="393"/>
      <c r="CL427" s="393"/>
      <c r="CM427" s="393"/>
      <c r="CN427" s="393"/>
      <c r="CO427" s="393"/>
      <c r="CP427" s="393"/>
      <c r="CQ427" s="393"/>
      <c r="CR427" s="393"/>
      <c r="CS427" s="393"/>
      <c r="CT427" s="393"/>
      <c r="CU427" s="393"/>
      <c r="CV427" s="393"/>
      <c r="CW427" s="393"/>
      <c r="CX427" s="393"/>
      <c r="CY427" s="393"/>
      <c r="CZ427" s="393"/>
    </row>
    <row r="428" s="397" customFormat="true" ht="25.15" customHeight="true" x14ac:dyDescent="0.2">
      <c r="B428" s="1041"/>
      <c r="C428" s="1154" t="s">
        <v>468</v>
      </c>
      <c r="D428" s="1155"/>
      <c r="E428" s="846">
        <v>-0.2837403916440695</v>
      </c>
      <c r="F428" s="671"/>
      <c r="G428" s="671"/>
      <c r="H428" s="1155" t="s">
        <v>466</v>
      </c>
      <c r="I428" s="1155"/>
      <c r="J428" s="847">
        <v>0.33907566739441342</v>
      </c>
      <c r="K428" s="671"/>
      <c r="L428" s="671"/>
      <c r="M428" s="1155" t="s">
        <v>466</v>
      </c>
      <c r="N428" s="1155"/>
      <c r="O428" s="848">
        <v>-0.31553954382243704</v>
      </c>
      <c r="P428" s="671"/>
      <c r="Q428" s="671"/>
      <c r="W428" s="390"/>
      <c r="X428" s="390"/>
      <c r="Y428" s="390"/>
      <c r="Z428" s="390"/>
      <c r="AA428" s="390"/>
      <c r="AB428" s="390"/>
      <c r="AC428" s="390"/>
      <c r="AD428" s="390"/>
      <c r="AE428" s="390"/>
      <c r="AF428" s="390"/>
      <c r="AG428" s="390"/>
      <c r="AH428" s="390"/>
      <c r="AI428" s="390"/>
      <c r="AJ428" s="390"/>
      <c r="AK428" s="390"/>
      <c r="AL428" s="390"/>
      <c r="AM428" s="390"/>
      <c r="AN428" s="390"/>
      <c r="AO428" s="390"/>
      <c r="AP428" s="390"/>
      <c r="AQ428" s="390"/>
      <c r="AR428" s="390"/>
      <c r="AS428" s="390"/>
      <c r="AT428" s="390"/>
      <c r="AU428" s="390"/>
      <c r="AV428" s="390"/>
      <c r="AW428" s="390"/>
      <c r="AX428" s="390"/>
      <c r="AY428" s="390"/>
      <c r="AZ428" s="390"/>
      <c r="BA428" s="392"/>
      <c r="BB428" s="469"/>
      <c r="BC428" s="392"/>
      <c r="BD428" s="392"/>
      <c r="BE428" s="392"/>
      <c r="BF428" s="392"/>
      <c r="BG428" s="392"/>
      <c r="BH428" s="392"/>
      <c r="BI428" s="392"/>
      <c r="BJ428" s="392"/>
      <c r="BK428" s="392"/>
      <c r="BL428" s="392"/>
      <c r="BM428" s="392"/>
      <c r="BN428" s="392"/>
      <c r="BO428" s="392"/>
      <c r="BP428" s="392"/>
      <c r="BQ428" s="392"/>
      <c r="BR428" s="392"/>
      <c r="BS428" s="392"/>
      <c r="BT428" s="392"/>
      <c r="BU428" s="392"/>
      <c r="BV428" s="392"/>
      <c r="BW428" s="393"/>
      <c r="BX428" s="393"/>
      <c r="BY428" s="393"/>
      <c r="BZ428" s="393"/>
      <c r="CA428" s="393"/>
      <c r="CB428" s="393"/>
      <c r="CC428" s="393"/>
      <c r="CD428" s="393"/>
      <c r="CE428" s="393"/>
      <c r="CF428" s="393"/>
      <c r="CG428" s="393"/>
      <c r="CH428" s="393"/>
      <c r="CI428" s="393"/>
      <c r="CJ428" s="393"/>
      <c r="CK428" s="393"/>
      <c r="CL428" s="393"/>
      <c r="CM428" s="393"/>
      <c r="CN428" s="393"/>
      <c r="CO428" s="393"/>
      <c r="CP428" s="393"/>
      <c r="CQ428" s="393"/>
      <c r="CR428" s="393"/>
      <c r="CS428" s="393"/>
      <c r="CT428" s="393"/>
      <c r="CU428" s="393"/>
      <c r="CV428" s="393"/>
      <c r="CW428" s="393"/>
      <c r="CX428" s="393"/>
      <c r="CY428" s="393"/>
      <c r="CZ428" s="393"/>
    </row>
    <row r="429" s="397" customFormat="true" ht="25.15" customHeight="true" x14ac:dyDescent="0.2">
      <c r="B429" s="1041"/>
      <c r="C429" s="1154" t="s">
        <v>471</v>
      </c>
      <c r="D429" s="1155"/>
      <c r="E429" s="846">
        <v>-0.2471797510500616</v>
      </c>
      <c r="F429" s="671"/>
      <c r="G429" s="671"/>
      <c r="H429" s="1155" t="s">
        <v>471</v>
      </c>
      <c r="I429" s="1155"/>
      <c r="J429" s="847">
        <v>0.32228542523885512</v>
      </c>
      <c r="K429" s="671"/>
      <c r="L429" s="671"/>
      <c r="M429" s="1155" t="s">
        <v>464</v>
      </c>
      <c r="N429" s="1155"/>
      <c r="O429" s="848">
        <v>-0.31405659011855752</v>
      </c>
      <c r="P429" s="671"/>
      <c r="Q429" s="671"/>
      <c r="W429" s="390"/>
      <c r="X429" s="390"/>
      <c r="Y429" s="390"/>
      <c r="Z429" s="390"/>
      <c r="AA429" s="390"/>
      <c r="AB429" s="390"/>
      <c r="AC429" s="390"/>
      <c r="AD429" s="390"/>
      <c r="AE429" s="390"/>
      <c r="AF429" s="390"/>
      <c r="AG429" s="390"/>
      <c r="AH429" s="390"/>
      <c r="AI429" s="390"/>
      <c r="AJ429" s="390"/>
      <c r="AK429" s="390"/>
      <c r="AL429" s="390"/>
      <c r="AM429" s="390"/>
      <c r="AN429" s="390"/>
      <c r="AO429" s="390"/>
      <c r="AP429" s="390"/>
      <c r="AQ429" s="390"/>
      <c r="AR429" s="390"/>
      <c r="AS429" s="390"/>
      <c r="AT429" s="390"/>
      <c r="AU429" s="390"/>
      <c r="AV429" s="390"/>
      <c r="AW429" s="390"/>
      <c r="AX429" s="390"/>
      <c r="AY429" s="390"/>
      <c r="AZ429" s="390"/>
      <c r="BA429" s="392"/>
      <c r="BB429" s="469"/>
      <c r="BC429" s="392"/>
      <c r="BD429" s="392"/>
      <c r="BE429" s="392"/>
      <c r="BF429" s="392"/>
      <c r="BG429" s="392"/>
      <c r="BH429" s="392"/>
      <c r="BI429" s="392"/>
      <c r="BJ429" s="392"/>
      <c r="BK429" s="392"/>
      <c r="BL429" s="392"/>
      <c r="BM429" s="392"/>
      <c r="BN429" s="392"/>
      <c r="BO429" s="392"/>
      <c r="BP429" s="392"/>
      <c r="BQ429" s="392"/>
      <c r="BR429" s="392"/>
      <c r="BS429" s="392"/>
      <c r="BT429" s="392"/>
      <c r="BU429" s="392"/>
      <c r="BV429" s="392"/>
      <c r="BW429" s="393"/>
      <c r="BX429" s="393"/>
      <c r="BY429" s="393"/>
      <c r="BZ429" s="393"/>
      <c r="CA429" s="393"/>
      <c r="CB429" s="393"/>
      <c r="CC429" s="393"/>
      <c r="CD429" s="393"/>
      <c r="CE429" s="393"/>
      <c r="CF429" s="393"/>
      <c r="CG429" s="393"/>
      <c r="CH429" s="393"/>
      <c r="CI429" s="393"/>
      <c r="CJ429" s="393"/>
      <c r="CK429" s="393"/>
      <c r="CL429" s="393"/>
      <c r="CM429" s="393"/>
      <c r="CN429" s="393"/>
      <c r="CO429" s="393"/>
      <c r="CP429" s="393"/>
      <c r="CQ429" s="393"/>
      <c r="CR429" s="393"/>
      <c r="CS429" s="393"/>
      <c r="CT429" s="393"/>
      <c r="CU429" s="393"/>
      <c r="CV429" s="393"/>
      <c r="CW429" s="393"/>
      <c r="CX429" s="393"/>
      <c r="CY429" s="393"/>
      <c r="CZ429" s="393"/>
    </row>
    <row r="430" s="397" customFormat="true" ht="25.15" customHeight="true" x14ac:dyDescent="0.2">
      <c r="B430" s="1041"/>
      <c r="C430" s="1154" t="s">
        <v>470</v>
      </c>
      <c r="D430" s="1155"/>
      <c r="E430" s="846">
        <v>-0.24225960757925427</v>
      </c>
      <c r="F430" s="671"/>
      <c r="G430" s="671"/>
      <c r="H430" s="1155" t="s">
        <v>472</v>
      </c>
      <c r="I430" s="1155"/>
      <c r="J430" s="847">
        <v>0.2904521653019978</v>
      </c>
      <c r="K430" s="671"/>
      <c r="L430" s="671"/>
      <c r="M430" s="1155" t="s">
        <v>439</v>
      </c>
      <c r="N430" s="1155"/>
      <c r="O430" s="848">
        <v>-0.30668549756282443</v>
      </c>
      <c r="P430" s="671"/>
      <c r="Q430" s="671"/>
      <c r="W430" s="390"/>
      <c r="X430" s="390"/>
      <c r="Y430" s="390"/>
      <c r="Z430" s="390"/>
      <c r="AA430" s="390"/>
      <c r="AB430" s="390"/>
      <c r="AC430" s="390"/>
      <c r="AD430" s="390"/>
      <c r="AE430" s="390"/>
      <c r="AF430" s="390"/>
      <c r="AG430" s="390"/>
      <c r="AH430" s="390"/>
      <c r="AI430" s="390"/>
      <c r="AJ430" s="390"/>
      <c r="AK430" s="390"/>
      <c r="AL430" s="390"/>
      <c r="AM430" s="390"/>
      <c r="AN430" s="390"/>
      <c r="AO430" s="390"/>
      <c r="AP430" s="390"/>
      <c r="AQ430" s="390"/>
      <c r="AR430" s="390"/>
      <c r="AS430" s="390"/>
      <c r="AT430" s="390"/>
      <c r="AU430" s="390"/>
      <c r="AV430" s="390"/>
      <c r="AW430" s="390"/>
      <c r="AX430" s="390"/>
      <c r="AY430" s="390"/>
      <c r="AZ430" s="390"/>
      <c r="BA430" s="392"/>
      <c r="BB430" s="469"/>
      <c r="BC430" s="392"/>
      <c r="BD430" s="392"/>
      <c r="BE430" s="392"/>
      <c r="BF430" s="392"/>
      <c r="BG430" s="392"/>
      <c r="BH430" s="392"/>
      <c r="BI430" s="392"/>
      <c r="BJ430" s="392"/>
      <c r="BK430" s="392"/>
      <c r="BL430" s="392"/>
      <c r="BM430" s="392"/>
      <c r="BN430" s="392"/>
      <c r="BO430" s="392"/>
      <c r="BP430" s="392"/>
      <c r="BQ430" s="392"/>
      <c r="BR430" s="392"/>
      <c r="BS430" s="392"/>
      <c r="BT430" s="392"/>
      <c r="BU430" s="392"/>
      <c r="BV430" s="392"/>
      <c r="BW430" s="393"/>
      <c r="BX430" s="393"/>
      <c r="BY430" s="393"/>
      <c r="BZ430" s="393"/>
      <c r="CA430" s="393"/>
      <c r="CB430" s="393"/>
      <c r="CC430" s="393"/>
      <c r="CD430" s="393"/>
      <c r="CE430" s="393"/>
      <c r="CF430" s="393"/>
      <c r="CG430" s="393"/>
      <c r="CH430" s="393"/>
      <c r="CI430" s="393"/>
      <c r="CJ430" s="393"/>
      <c r="CK430" s="393"/>
      <c r="CL430" s="393"/>
      <c r="CM430" s="393"/>
      <c r="CN430" s="393"/>
      <c r="CO430" s="393"/>
      <c r="CP430" s="393"/>
      <c r="CQ430" s="393"/>
      <c r="CR430" s="393"/>
      <c r="CS430" s="393"/>
      <c r="CT430" s="393"/>
      <c r="CU430" s="393"/>
      <c r="CV430" s="393"/>
      <c r="CW430" s="393"/>
      <c r="CX430" s="393"/>
      <c r="CY430" s="393"/>
      <c r="CZ430" s="393"/>
    </row>
    <row r="431" s="397" customFormat="true" ht="25.15" customHeight="true" x14ac:dyDescent="0.2">
      <c r="B431" s="1041"/>
      <c r="C431" s="1154" t="s">
        <v>459</v>
      </c>
      <c r="D431" s="1155"/>
      <c r="E431" s="846">
        <v>-0.22978505203314756</v>
      </c>
      <c r="F431" s="671"/>
      <c r="G431" s="671"/>
      <c r="H431" s="1155" t="s">
        <v>447</v>
      </c>
      <c r="I431" s="1155"/>
      <c r="J431" s="847">
        <v>-0.28536995698225942</v>
      </c>
      <c r="K431" s="671"/>
      <c r="L431" s="671"/>
      <c r="M431" s="1155" t="s">
        <v>473</v>
      </c>
      <c r="N431" s="1155"/>
      <c r="O431" s="848">
        <v>-0.29916283627889856</v>
      </c>
      <c r="P431" s="671"/>
      <c r="Q431" s="671"/>
      <c r="W431" s="390"/>
      <c r="X431" s="390"/>
      <c r="Y431" s="390"/>
      <c r="Z431" s="390"/>
      <c r="AA431" s="390"/>
      <c r="AB431" s="390"/>
      <c r="AC431" s="390"/>
      <c r="AD431" s="390"/>
      <c r="AE431" s="390"/>
      <c r="AF431" s="390"/>
      <c r="AG431" s="390"/>
      <c r="AH431" s="390"/>
      <c r="AI431" s="390"/>
      <c r="AJ431" s="390"/>
      <c r="AK431" s="390"/>
      <c r="AL431" s="390"/>
      <c r="AM431" s="390"/>
      <c r="AN431" s="390"/>
      <c r="AO431" s="390"/>
      <c r="AP431" s="390"/>
      <c r="AQ431" s="390"/>
      <c r="AR431" s="390"/>
      <c r="AS431" s="390"/>
      <c r="AT431" s="390"/>
      <c r="AU431" s="390"/>
      <c r="AV431" s="390"/>
      <c r="AW431" s="390"/>
      <c r="AX431" s="390"/>
      <c r="AY431" s="390"/>
      <c r="AZ431" s="390"/>
      <c r="BA431" s="392"/>
      <c r="BB431" s="469"/>
      <c r="BC431" s="392"/>
      <c r="BD431" s="392"/>
      <c r="BE431" s="392"/>
      <c r="BF431" s="392"/>
      <c r="BG431" s="392"/>
      <c r="BH431" s="392"/>
      <c r="BI431" s="392"/>
      <c r="BJ431" s="392"/>
      <c r="BK431" s="392"/>
      <c r="BL431" s="392"/>
      <c r="BM431" s="392"/>
      <c r="BN431" s="392"/>
      <c r="BO431" s="392"/>
      <c r="BP431" s="392"/>
      <c r="BQ431" s="392"/>
      <c r="BR431" s="392"/>
      <c r="BS431" s="392"/>
      <c r="BT431" s="392"/>
      <c r="BU431" s="392"/>
      <c r="BV431" s="392"/>
      <c r="BW431" s="393"/>
      <c r="BX431" s="393"/>
      <c r="BY431" s="393"/>
      <c r="BZ431" s="393"/>
      <c r="CA431" s="393"/>
      <c r="CB431" s="393"/>
      <c r="CC431" s="393"/>
      <c r="CD431" s="393"/>
      <c r="CE431" s="393"/>
      <c r="CF431" s="393"/>
      <c r="CG431" s="393"/>
      <c r="CH431" s="393"/>
      <c r="CI431" s="393"/>
      <c r="CJ431" s="393"/>
      <c r="CK431" s="393"/>
      <c r="CL431" s="393"/>
      <c r="CM431" s="393"/>
      <c r="CN431" s="393"/>
      <c r="CO431" s="393"/>
      <c r="CP431" s="393"/>
      <c r="CQ431" s="393"/>
      <c r="CR431" s="393"/>
      <c r="CS431" s="393"/>
      <c r="CT431" s="393"/>
      <c r="CU431" s="393"/>
      <c r="CV431" s="393"/>
      <c r="CW431" s="393"/>
      <c r="CX431" s="393"/>
      <c r="CY431" s="393"/>
      <c r="CZ431" s="393"/>
    </row>
    <row r="432" s="397" customFormat="true" ht="25.15" customHeight="true" x14ac:dyDescent="0.2">
      <c r="B432" s="1041"/>
      <c r="C432" s="1154" t="s">
        <v>474</v>
      </c>
      <c r="D432" s="1155"/>
      <c r="E432" s="846">
        <v>-0.20174228536591388</v>
      </c>
      <c r="F432" s="671"/>
      <c r="G432" s="671"/>
      <c r="H432" s="1155" t="s">
        <v>403</v>
      </c>
      <c r="I432" s="1155"/>
      <c r="J432" s="847">
        <v>-0.28181586938873282</v>
      </c>
      <c r="K432" s="671"/>
      <c r="L432" s="671"/>
      <c r="M432" s="1155" t="s">
        <v>463</v>
      </c>
      <c r="N432" s="1155"/>
      <c r="O432" s="848">
        <v>-0.28283335268832083</v>
      </c>
      <c r="P432" s="671"/>
      <c r="Q432" s="671"/>
      <c r="W432" s="390"/>
      <c r="X432" s="390"/>
      <c r="Y432" s="390"/>
      <c r="Z432" s="390"/>
      <c r="AA432" s="390"/>
      <c r="AB432" s="390"/>
      <c r="AC432" s="390"/>
      <c r="AD432" s="390"/>
      <c r="AE432" s="390"/>
      <c r="AF432" s="390"/>
      <c r="AG432" s="390"/>
      <c r="AH432" s="390"/>
      <c r="AI432" s="390"/>
      <c r="AJ432" s="390"/>
      <c r="AK432" s="390"/>
      <c r="AL432" s="390"/>
      <c r="AM432" s="390"/>
      <c r="AN432" s="390"/>
      <c r="AO432" s="390"/>
      <c r="AP432" s="390"/>
      <c r="AQ432" s="390"/>
      <c r="AR432" s="390"/>
      <c r="AS432" s="390"/>
      <c r="AT432" s="390"/>
      <c r="AU432" s="390"/>
      <c r="AV432" s="390"/>
      <c r="AW432" s="390"/>
      <c r="AX432" s="390"/>
      <c r="AY432" s="390"/>
      <c r="AZ432" s="390"/>
      <c r="BA432" s="392"/>
      <c r="BB432" s="469"/>
      <c r="BC432" s="392"/>
      <c r="BD432" s="392"/>
      <c r="BE432" s="392"/>
      <c r="BF432" s="392"/>
      <c r="BG432" s="392"/>
      <c r="BH432" s="392"/>
      <c r="BI432" s="392"/>
      <c r="BJ432" s="392"/>
      <c r="BK432" s="392"/>
      <c r="BL432" s="392"/>
      <c r="BM432" s="392"/>
      <c r="BN432" s="392"/>
      <c r="BO432" s="392"/>
      <c r="BP432" s="392"/>
      <c r="BQ432" s="392"/>
      <c r="BR432" s="392"/>
      <c r="BS432" s="392"/>
      <c r="BT432" s="392"/>
      <c r="BU432" s="392"/>
      <c r="BV432" s="392"/>
      <c r="BW432" s="393"/>
      <c r="BX432" s="393"/>
      <c r="BY432" s="393"/>
      <c r="BZ432" s="393"/>
      <c r="CA432" s="393"/>
      <c r="CB432" s="393"/>
      <c r="CC432" s="393"/>
      <c r="CD432" s="393"/>
      <c r="CE432" s="393"/>
      <c r="CF432" s="393"/>
      <c r="CG432" s="393"/>
      <c r="CH432" s="393"/>
      <c r="CI432" s="393"/>
      <c r="CJ432" s="393"/>
      <c r="CK432" s="393"/>
      <c r="CL432" s="393"/>
      <c r="CM432" s="393"/>
      <c r="CN432" s="393"/>
      <c r="CO432" s="393"/>
      <c r="CP432" s="393"/>
      <c r="CQ432" s="393"/>
      <c r="CR432" s="393"/>
      <c r="CS432" s="393"/>
      <c r="CT432" s="393"/>
      <c r="CU432" s="393"/>
      <c r="CV432" s="393"/>
      <c r="CW432" s="393"/>
      <c r="CX432" s="393"/>
      <c r="CY432" s="393"/>
      <c r="CZ432" s="393"/>
    </row>
    <row r="433" s="397" customFormat="true" ht="25.15" customHeight="true" x14ac:dyDescent="0.2">
      <c r="B433" s="1041"/>
      <c r="C433" s="1154" t="s">
        <v>355</v>
      </c>
      <c r="D433" s="1155"/>
      <c r="E433" s="846">
        <v>0.18024933690064887</v>
      </c>
      <c r="F433" s="671"/>
      <c r="G433" s="671"/>
      <c r="H433" s="1155" t="s">
        <v>475</v>
      </c>
      <c r="I433" s="1155"/>
      <c r="J433" s="847">
        <v>0.27277958383990275</v>
      </c>
      <c r="K433" s="671"/>
      <c r="L433" s="671"/>
      <c r="M433" s="1155" t="s">
        <v>476</v>
      </c>
      <c r="N433" s="1155"/>
      <c r="O433" s="848">
        <v>-0.2793030324184933</v>
      </c>
      <c r="P433" s="671"/>
      <c r="Q433" s="671"/>
      <c r="W433" s="390"/>
      <c r="X433" s="390"/>
      <c r="Y433" s="390"/>
      <c r="Z433" s="390"/>
      <c r="AA433" s="390"/>
      <c r="AB433" s="390"/>
      <c r="AC433" s="390"/>
      <c r="AD433" s="390"/>
      <c r="AE433" s="390"/>
      <c r="AF433" s="390"/>
      <c r="AG433" s="390"/>
      <c r="AH433" s="390"/>
      <c r="AI433" s="390"/>
      <c r="AJ433" s="390"/>
      <c r="AK433" s="390"/>
      <c r="AL433" s="390"/>
      <c r="AM433" s="390"/>
      <c r="AN433" s="390"/>
      <c r="AO433" s="390"/>
      <c r="AP433" s="390"/>
      <c r="AQ433" s="390"/>
      <c r="AR433" s="390"/>
      <c r="AS433" s="390"/>
      <c r="AT433" s="390"/>
      <c r="AU433" s="390"/>
      <c r="AV433" s="390"/>
      <c r="AW433" s="390"/>
      <c r="AX433" s="390"/>
      <c r="AY433" s="390"/>
      <c r="AZ433" s="390"/>
      <c r="BA433" s="392"/>
      <c r="BB433" s="469"/>
      <c r="BC433" s="392"/>
      <c r="BD433" s="392"/>
      <c r="BE433" s="392"/>
      <c r="BF433" s="392"/>
      <c r="BG433" s="392"/>
      <c r="BH433" s="392"/>
      <c r="BI433" s="392"/>
      <c r="BJ433" s="392"/>
      <c r="BK433" s="392"/>
      <c r="BL433" s="392"/>
      <c r="BM433" s="392"/>
      <c r="BN433" s="392"/>
      <c r="BO433" s="392"/>
      <c r="BP433" s="392"/>
      <c r="BQ433" s="392"/>
      <c r="BR433" s="392"/>
      <c r="BS433" s="392"/>
      <c r="BT433" s="392"/>
      <c r="BU433" s="392"/>
      <c r="BV433" s="392"/>
      <c r="BW433" s="393"/>
      <c r="BX433" s="393"/>
      <c r="BY433" s="393"/>
      <c r="BZ433" s="393"/>
      <c r="CA433" s="393"/>
      <c r="CB433" s="393"/>
      <c r="CC433" s="393"/>
      <c r="CD433" s="393"/>
      <c r="CE433" s="393"/>
      <c r="CF433" s="393"/>
      <c r="CG433" s="393"/>
      <c r="CH433" s="393"/>
      <c r="CI433" s="393"/>
      <c r="CJ433" s="393"/>
      <c r="CK433" s="393"/>
      <c r="CL433" s="393"/>
      <c r="CM433" s="393"/>
      <c r="CN433" s="393"/>
      <c r="CO433" s="393"/>
      <c r="CP433" s="393"/>
      <c r="CQ433" s="393"/>
      <c r="CR433" s="393"/>
      <c r="CS433" s="393"/>
      <c r="CT433" s="393"/>
      <c r="CU433" s="393"/>
      <c r="CV433" s="393"/>
      <c r="CW433" s="393"/>
      <c r="CX433" s="393"/>
      <c r="CY433" s="393"/>
      <c r="CZ433" s="393"/>
    </row>
    <row r="434" s="397" customFormat="true" ht="25.15" customHeight="true" x14ac:dyDescent="0.2">
      <c r="B434" s="1041"/>
      <c r="C434" s="1154" t="s">
        <v>334</v>
      </c>
      <c r="D434" s="1155"/>
      <c r="E434" s="846">
        <v>-0.17732061519345826</v>
      </c>
      <c r="F434" s="671"/>
      <c r="G434" s="671"/>
      <c r="H434" s="1155" t="s">
        <v>477</v>
      </c>
      <c r="I434" s="1155"/>
      <c r="J434" s="847">
        <v>-0.26002572425489762</v>
      </c>
      <c r="K434" s="671"/>
      <c r="L434" s="671"/>
      <c r="M434" s="1155" t="s">
        <v>355</v>
      </c>
      <c r="N434" s="1155"/>
      <c r="O434" s="848">
        <v>0.27928311717109322</v>
      </c>
      <c r="P434" s="671"/>
      <c r="Q434" s="671"/>
      <c r="W434" s="390"/>
      <c r="X434" s="390"/>
      <c r="Y434" s="390"/>
      <c r="Z434" s="390"/>
      <c r="AA434" s="390"/>
      <c r="AB434" s="390"/>
      <c r="AC434" s="390"/>
      <c r="AD434" s="390"/>
      <c r="AE434" s="390"/>
      <c r="AF434" s="390"/>
      <c r="AG434" s="390"/>
      <c r="AH434" s="390"/>
      <c r="AI434" s="390"/>
      <c r="AJ434" s="390"/>
      <c r="AK434" s="390"/>
      <c r="AL434" s="390"/>
      <c r="AM434" s="390"/>
      <c r="AN434" s="390"/>
      <c r="AO434" s="390"/>
      <c r="AP434" s="390"/>
      <c r="AQ434" s="390"/>
      <c r="AR434" s="390"/>
      <c r="AS434" s="390"/>
      <c r="AT434" s="390"/>
      <c r="AU434" s="390"/>
      <c r="AV434" s="390"/>
      <c r="AW434" s="390"/>
      <c r="AX434" s="390"/>
      <c r="AY434" s="390"/>
      <c r="AZ434" s="390"/>
      <c r="BA434" s="392"/>
      <c r="BB434" s="469"/>
      <c r="BC434" s="392"/>
      <c r="BD434" s="392"/>
      <c r="BE434" s="392"/>
      <c r="BF434" s="392"/>
      <c r="BG434" s="392"/>
      <c r="BH434" s="392"/>
      <c r="BI434" s="392"/>
      <c r="BJ434" s="392"/>
      <c r="BK434" s="392"/>
      <c r="BL434" s="392"/>
      <c r="BM434" s="392"/>
      <c r="BN434" s="392"/>
      <c r="BO434" s="392"/>
      <c r="BP434" s="392"/>
      <c r="BQ434" s="392"/>
      <c r="BR434" s="392"/>
      <c r="BS434" s="392"/>
      <c r="BT434" s="392"/>
      <c r="BU434" s="392"/>
      <c r="BV434" s="392"/>
      <c r="BW434" s="393"/>
      <c r="BX434" s="393"/>
      <c r="BY434" s="393"/>
      <c r="BZ434" s="393"/>
      <c r="CA434" s="393"/>
      <c r="CB434" s="393"/>
      <c r="CC434" s="393"/>
      <c r="CD434" s="393"/>
      <c r="CE434" s="393"/>
      <c r="CF434" s="393"/>
      <c r="CG434" s="393"/>
      <c r="CH434" s="393"/>
      <c r="CI434" s="393"/>
      <c r="CJ434" s="393"/>
      <c r="CK434" s="393"/>
      <c r="CL434" s="393"/>
      <c r="CM434" s="393"/>
      <c r="CN434" s="393"/>
      <c r="CO434" s="393"/>
      <c r="CP434" s="393"/>
      <c r="CQ434" s="393"/>
      <c r="CR434" s="393"/>
      <c r="CS434" s="393"/>
      <c r="CT434" s="393"/>
      <c r="CU434" s="393"/>
      <c r="CV434" s="393"/>
      <c r="CW434" s="393"/>
      <c r="CX434" s="393"/>
      <c r="CY434" s="393"/>
      <c r="CZ434" s="393"/>
    </row>
    <row r="435" s="397" customFormat="true" ht="25.15" customHeight="true" x14ac:dyDescent="0.2">
      <c r="B435" s="1041"/>
      <c r="C435" s="1154" t="s">
        <v>343</v>
      </c>
      <c r="D435" s="1155"/>
      <c r="E435" s="846">
        <v>-0.15507570450188329</v>
      </c>
      <c r="F435" s="671"/>
      <c r="G435" s="671"/>
      <c r="H435" s="1155" t="s">
        <v>334</v>
      </c>
      <c r="I435" s="1155"/>
      <c r="J435" s="847">
        <v>0.23801131799415656</v>
      </c>
      <c r="K435" s="671"/>
      <c r="L435" s="671"/>
      <c r="M435" s="1155" t="s">
        <v>477</v>
      </c>
      <c r="N435" s="1155"/>
      <c r="O435" s="848">
        <v>0.27846879138738251</v>
      </c>
      <c r="P435" s="671"/>
      <c r="Q435" s="671"/>
      <c r="W435" s="390"/>
      <c r="X435" s="390"/>
      <c r="Y435" s="390"/>
      <c r="Z435" s="390"/>
      <c r="AA435" s="390"/>
      <c r="AB435" s="390"/>
      <c r="AC435" s="390"/>
      <c r="AD435" s="390"/>
      <c r="AE435" s="390"/>
      <c r="AF435" s="390"/>
      <c r="AG435" s="390"/>
      <c r="AH435" s="390"/>
      <c r="AI435" s="390"/>
      <c r="AJ435" s="390"/>
      <c r="AK435" s="390"/>
      <c r="AL435" s="390"/>
      <c r="AM435" s="390"/>
      <c r="AN435" s="390"/>
      <c r="AO435" s="390"/>
      <c r="AP435" s="390"/>
      <c r="AQ435" s="390"/>
      <c r="AR435" s="390"/>
      <c r="AS435" s="390"/>
      <c r="AT435" s="390"/>
      <c r="AU435" s="390"/>
      <c r="AV435" s="390"/>
      <c r="AW435" s="390"/>
      <c r="AX435" s="390"/>
      <c r="AY435" s="390"/>
      <c r="AZ435" s="390"/>
      <c r="BA435" s="392"/>
      <c r="BB435" s="469"/>
      <c r="BC435" s="392"/>
      <c r="BD435" s="392"/>
      <c r="BE435" s="392"/>
      <c r="BF435" s="392"/>
      <c r="BG435" s="392"/>
      <c r="BH435" s="392"/>
      <c r="BI435" s="392"/>
      <c r="BJ435" s="392"/>
      <c r="BK435" s="392"/>
      <c r="BL435" s="392"/>
      <c r="BM435" s="392"/>
      <c r="BN435" s="392"/>
      <c r="BO435" s="392"/>
      <c r="BP435" s="392"/>
      <c r="BQ435" s="392"/>
      <c r="BR435" s="392"/>
      <c r="BS435" s="392"/>
      <c r="BT435" s="392"/>
      <c r="BU435" s="392"/>
      <c r="BV435" s="392"/>
      <c r="BW435" s="393"/>
      <c r="BX435" s="393"/>
      <c r="BY435" s="393"/>
      <c r="BZ435" s="393"/>
      <c r="CA435" s="393"/>
      <c r="CB435" s="393"/>
      <c r="CC435" s="393"/>
      <c r="CD435" s="393"/>
      <c r="CE435" s="393"/>
      <c r="CF435" s="393"/>
      <c r="CG435" s="393"/>
      <c r="CH435" s="393"/>
      <c r="CI435" s="393"/>
      <c r="CJ435" s="393"/>
      <c r="CK435" s="393"/>
      <c r="CL435" s="393"/>
      <c r="CM435" s="393"/>
      <c r="CN435" s="393"/>
      <c r="CO435" s="393"/>
      <c r="CP435" s="393"/>
      <c r="CQ435" s="393"/>
      <c r="CR435" s="393"/>
      <c r="CS435" s="393"/>
      <c r="CT435" s="393"/>
      <c r="CU435" s="393"/>
      <c r="CV435" s="393"/>
      <c r="CW435" s="393"/>
      <c r="CX435" s="393"/>
      <c r="CY435" s="393"/>
      <c r="CZ435" s="393"/>
    </row>
    <row r="436" s="397" customFormat="true" ht="25.15" customHeight="true" x14ac:dyDescent="0.2">
      <c r="B436" s="1041"/>
      <c r="C436" s="1154" t="s">
        <v>478</v>
      </c>
      <c r="D436" s="1155"/>
      <c r="E436" s="846">
        <v>-0.15158842833685571</v>
      </c>
      <c r="F436" s="671"/>
      <c r="G436" s="671"/>
      <c r="H436" s="1155" t="s">
        <v>451</v>
      </c>
      <c r="I436" s="1155"/>
      <c r="J436" s="847">
        <v>-0.21579449004493953</v>
      </c>
      <c r="K436" s="671"/>
      <c r="L436" s="671"/>
      <c r="M436" s="1155" t="s">
        <v>474</v>
      </c>
      <c r="N436" s="1155"/>
      <c r="O436" s="848">
        <v>-0.25059962796369856</v>
      </c>
      <c r="P436" s="671"/>
      <c r="Q436" s="671"/>
      <c r="W436" s="390"/>
      <c r="X436" s="390"/>
      <c r="Y436" s="390"/>
      <c r="Z436" s="390"/>
      <c r="AA436" s="390"/>
      <c r="AB436" s="390"/>
      <c r="AC436" s="390"/>
      <c r="AD436" s="390"/>
      <c r="AE436" s="390"/>
      <c r="AF436" s="390"/>
      <c r="AG436" s="390"/>
      <c r="AH436" s="390"/>
      <c r="AI436" s="390"/>
      <c r="AJ436" s="390"/>
      <c r="AK436" s="390"/>
      <c r="AL436" s="390"/>
      <c r="AM436" s="390"/>
      <c r="AN436" s="390"/>
      <c r="AO436" s="390"/>
      <c r="AP436" s="390"/>
      <c r="AQ436" s="390"/>
      <c r="AR436" s="390"/>
      <c r="AS436" s="390"/>
      <c r="AT436" s="390"/>
      <c r="AU436" s="390"/>
      <c r="AV436" s="390"/>
      <c r="AW436" s="390"/>
      <c r="AX436" s="390"/>
      <c r="AY436" s="390"/>
      <c r="AZ436" s="390"/>
      <c r="BA436" s="392"/>
      <c r="BB436" s="469"/>
      <c r="BC436" s="392"/>
      <c r="BD436" s="392"/>
      <c r="BE436" s="392"/>
      <c r="BF436" s="392"/>
      <c r="BG436" s="392"/>
      <c r="BH436" s="392"/>
      <c r="BI436" s="392"/>
      <c r="BJ436" s="392"/>
      <c r="BK436" s="392"/>
      <c r="BL436" s="392"/>
      <c r="BM436" s="392"/>
      <c r="BN436" s="392"/>
      <c r="BO436" s="392"/>
      <c r="BP436" s="392"/>
      <c r="BQ436" s="392"/>
      <c r="BR436" s="392"/>
      <c r="BS436" s="392"/>
      <c r="BT436" s="392"/>
      <c r="BU436" s="392"/>
      <c r="BV436" s="392"/>
      <c r="BW436" s="393"/>
      <c r="BX436" s="393"/>
      <c r="BY436" s="393"/>
      <c r="BZ436" s="393"/>
      <c r="CA436" s="393"/>
      <c r="CB436" s="393"/>
      <c r="CC436" s="393"/>
      <c r="CD436" s="393"/>
      <c r="CE436" s="393"/>
      <c r="CF436" s="393"/>
      <c r="CG436" s="393"/>
      <c r="CH436" s="393"/>
      <c r="CI436" s="393"/>
      <c r="CJ436" s="393"/>
      <c r="CK436" s="393"/>
      <c r="CL436" s="393"/>
      <c r="CM436" s="393"/>
      <c r="CN436" s="393"/>
      <c r="CO436" s="393"/>
      <c r="CP436" s="393"/>
      <c r="CQ436" s="393"/>
      <c r="CR436" s="393"/>
      <c r="CS436" s="393"/>
      <c r="CT436" s="393"/>
      <c r="CU436" s="393"/>
      <c r="CV436" s="393"/>
      <c r="CW436" s="393"/>
      <c r="CX436" s="393"/>
      <c r="CY436" s="393"/>
      <c r="CZ436" s="393"/>
    </row>
    <row r="437" s="397" customFormat="true" ht="25.15" customHeight="true" x14ac:dyDescent="0.2">
      <c r="B437" s="1041"/>
      <c r="C437" s="1154" t="s">
        <v>253</v>
      </c>
      <c r="D437" s="1155"/>
      <c r="E437" s="846">
        <v>0.14923543309416767</v>
      </c>
      <c r="F437" s="671"/>
      <c r="G437" s="671"/>
      <c r="H437" s="1155" t="s">
        <v>473</v>
      </c>
      <c r="I437" s="1155"/>
      <c r="J437" s="847">
        <v>0.21310571020823701</v>
      </c>
      <c r="K437" s="671"/>
      <c r="L437" s="671"/>
      <c r="M437" s="1155" t="s">
        <v>479</v>
      </c>
      <c r="N437" s="1155"/>
      <c r="O437" s="848">
        <v>0.24062493383990749</v>
      </c>
      <c r="P437" s="671"/>
      <c r="Q437" s="671"/>
      <c r="W437" s="390"/>
      <c r="X437" s="390"/>
      <c r="Y437" s="390"/>
      <c r="Z437" s="390"/>
      <c r="AA437" s="390"/>
      <c r="AB437" s="390"/>
      <c r="AC437" s="390"/>
      <c r="AD437" s="390"/>
      <c r="AE437" s="390"/>
      <c r="AF437" s="390"/>
      <c r="AG437" s="390"/>
      <c r="AH437" s="390"/>
      <c r="AI437" s="390"/>
      <c r="AJ437" s="390"/>
      <c r="AK437" s="390"/>
      <c r="AL437" s="390"/>
      <c r="AM437" s="390"/>
      <c r="AN437" s="390"/>
      <c r="AO437" s="390"/>
      <c r="AP437" s="390"/>
      <c r="AQ437" s="390"/>
      <c r="AR437" s="390"/>
      <c r="AS437" s="390"/>
      <c r="AT437" s="390"/>
      <c r="AU437" s="390"/>
      <c r="AV437" s="390"/>
      <c r="AW437" s="390"/>
      <c r="AX437" s="390"/>
      <c r="AY437" s="390"/>
      <c r="AZ437" s="390"/>
      <c r="BA437" s="392"/>
      <c r="BB437" s="469"/>
      <c r="BC437" s="392"/>
      <c r="BD437" s="392"/>
      <c r="BE437" s="392"/>
      <c r="BF437" s="392"/>
      <c r="BG437" s="392"/>
      <c r="BH437" s="392"/>
      <c r="BI437" s="392"/>
      <c r="BJ437" s="392"/>
      <c r="BK437" s="392"/>
      <c r="BL437" s="392"/>
      <c r="BM437" s="392"/>
      <c r="BN437" s="392"/>
      <c r="BO437" s="392"/>
      <c r="BP437" s="392"/>
      <c r="BQ437" s="392"/>
      <c r="BR437" s="392"/>
      <c r="BS437" s="392"/>
      <c r="BT437" s="392"/>
      <c r="BU437" s="392"/>
      <c r="BV437" s="392"/>
      <c r="BW437" s="393"/>
      <c r="BX437" s="393"/>
      <c r="BY437" s="393"/>
      <c r="BZ437" s="393"/>
      <c r="CA437" s="393"/>
      <c r="CB437" s="393"/>
      <c r="CC437" s="393"/>
      <c r="CD437" s="393"/>
      <c r="CE437" s="393"/>
      <c r="CF437" s="393"/>
      <c r="CG437" s="393"/>
      <c r="CH437" s="393"/>
      <c r="CI437" s="393"/>
      <c r="CJ437" s="393"/>
      <c r="CK437" s="393"/>
      <c r="CL437" s="393"/>
      <c r="CM437" s="393"/>
      <c r="CN437" s="393"/>
      <c r="CO437" s="393"/>
      <c r="CP437" s="393"/>
      <c r="CQ437" s="393"/>
      <c r="CR437" s="393"/>
      <c r="CS437" s="393"/>
      <c r="CT437" s="393"/>
      <c r="CU437" s="393"/>
      <c r="CV437" s="393"/>
      <c r="CW437" s="393"/>
      <c r="CX437" s="393"/>
      <c r="CY437" s="393"/>
      <c r="CZ437" s="393"/>
    </row>
    <row r="438" s="397" customFormat="true" ht="25.15" customHeight="true" x14ac:dyDescent="0.2">
      <c r="B438" s="1041"/>
      <c r="C438" s="1154" t="s">
        <v>480</v>
      </c>
      <c r="D438" s="1155"/>
      <c r="E438" s="846">
        <v>-0.13881858592009258</v>
      </c>
      <c r="F438" s="671"/>
      <c r="G438" s="671"/>
      <c r="H438" s="1155" t="s">
        <v>468</v>
      </c>
      <c r="I438" s="1155"/>
      <c r="J438" s="847">
        <v>0.21062388973339957</v>
      </c>
      <c r="K438" s="671"/>
      <c r="L438" s="671"/>
      <c r="M438" s="1155" t="s">
        <v>452</v>
      </c>
      <c r="N438" s="1155"/>
      <c r="O438" s="848">
        <v>-0.23234324887486843</v>
      </c>
      <c r="P438" s="671"/>
      <c r="Q438" s="671"/>
      <c r="W438" s="390"/>
      <c r="X438" s="390"/>
      <c r="Y438" s="390"/>
      <c r="Z438" s="390"/>
      <c r="AA438" s="390"/>
      <c r="AB438" s="390"/>
      <c r="AC438" s="390"/>
      <c r="AD438" s="390"/>
      <c r="AE438" s="390"/>
      <c r="AF438" s="390"/>
      <c r="AG438" s="390"/>
      <c r="AH438" s="390"/>
      <c r="AI438" s="390"/>
      <c r="AJ438" s="390"/>
      <c r="AK438" s="390"/>
      <c r="AL438" s="390"/>
      <c r="AM438" s="390"/>
      <c r="AN438" s="390"/>
      <c r="AO438" s="390"/>
      <c r="AP438" s="390"/>
      <c r="AQ438" s="390"/>
      <c r="AR438" s="390"/>
      <c r="AS438" s="390"/>
      <c r="AT438" s="390"/>
      <c r="AU438" s="390"/>
      <c r="AV438" s="390"/>
      <c r="AW438" s="390"/>
      <c r="AX438" s="390"/>
      <c r="AY438" s="390"/>
      <c r="AZ438" s="390"/>
      <c r="BA438" s="392"/>
      <c r="BB438" s="469"/>
      <c r="BC438" s="392"/>
      <c r="BD438" s="392"/>
      <c r="BE438" s="392"/>
      <c r="BF438" s="392"/>
      <c r="BG438" s="392"/>
      <c r="BH438" s="392"/>
      <c r="BI438" s="392"/>
      <c r="BJ438" s="392"/>
      <c r="BK438" s="392"/>
      <c r="BL438" s="392"/>
      <c r="BM438" s="392"/>
      <c r="BN438" s="392"/>
      <c r="BO438" s="392"/>
      <c r="BP438" s="392"/>
      <c r="BQ438" s="392"/>
      <c r="BR438" s="392"/>
      <c r="BS438" s="392"/>
      <c r="BT438" s="392"/>
      <c r="BU438" s="392"/>
      <c r="BV438" s="392"/>
      <c r="BW438" s="393"/>
      <c r="BX438" s="393"/>
      <c r="BY438" s="393"/>
      <c r="BZ438" s="393"/>
      <c r="CA438" s="393"/>
      <c r="CB438" s="393"/>
      <c r="CC438" s="393"/>
      <c r="CD438" s="393"/>
      <c r="CE438" s="393"/>
      <c r="CF438" s="393"/>
      <c r="CG438" s="393"/>
      <c r="CH438" s="393"/>
      <c r="CI438" s="393"/>
      <c r="CJ438" s="393"/>
      <c r="CK438" s="393"/>
      <c r="CL438" s="393"/>
      <c r="CM438" s="393"/>
      <c r="CN438" s="393"/>
      <c r="CO438" s="393"/>
      <c r="CP438" s="393"/>
      <c r="CQ438" s="393"/>
      <c r="CR438" s="393"/>
      <c r="CS438" s="393"/>
      <c r="CT438" s="393"/>
      <c r="CU438" s="393"/>
      <c r="CV438" s="393"/>
      <c r="CW438" s="393"/>
      <c r="CX438" s="393"/>
      <c r="CY438" s="393"/>
      <c r="CZ438" s="393"/>
    </row>
    <row r="439" s="397" customFormat="true" ht="25.15" customHeight="true" x14ac:dyDescent="0.2">
      <c r="B439" s="1041"/>
      <c r="C439" s="1154" t="s">
        <v>476</v>
      </c>
      <c r="D439" s="1155"/>
      <c r="E439" s="846">
        <v>-0.13849891853644933</v>
      </c>
      <c r="F439" s="671"/>
      <c r="G439" s="671"/>
      <c r="H439" s="1155" t="s">
        <v>343</v>
      </c>
      <c r="I439" s="1155"/>
      <c r="J439" s="847">
        <v>0.19955994367037375</v>
      </c>
      <c r="K439" s="671"/>
      <c r="L439" s="671"/>
      <c r="M439" s="1155" t="s">
        <v>467</v>
      </c>
      <c r="N439" s="1155"/>
      <c r="O439" s="848">
        <v>-0.23185793177661781</v>
      </c>
      <c r="P439" s="671"/>
      <c r="Q439" s="671"/>
      <c r="W439" s="390"/>
      <c r="X439" s="390"/>
      <c r="Y439" s="390"/>
      <c r="Z439" s="390"/>
      <c r="AA439" s="390"/>
      <c r="AB439" s="390"/>
      <c r="AC439" s="390"/>
      <c r="AD439" s="390"/>
      <c r="AE439" s="390"/>
      <c r="AF439" s="390"/>
      <c r="AG439" s="390"/>
      <c r="AH439" s="390"/>
      <c r="AI439" s="390"/>
      <c r="AJ439" s="390"/>
      <c r="AK439" s="390"/>
      <c r="AL439" s="390"/>
      <c r="AM439" s="390"/>
      <c r="AN439" s="390"/>
      <c r="AO439" s="390"/>
      <c r="AP439" s="390"/>
      <c r="AQ439" s="390"/>
      <c r="AR439" s="390"/>
      <c r="AS439" s="390"/>
      <c r="AT439" s="390"/>
      <c r="AU439" s="390"/>
      <c r="AV439" s="390"/>
      <c r="AW439" s="390"/>
      <c r="AX439" s="390"/>
      <c r="AY439" s="390"/>
      <c r="AZ439" s="390"/>
      <c r="BA439" s="392"/>
      <c r="BB439" s="469"/>
      <c r="BC439" s="392"/>
      <c r="BD439" s="392"/>
      <c r="BE439" s="392"/>
      <c r="BF439" s="392"/>
      <c r="BG439" s="392"/>
      <c r="BH439" s="392"/>
      <c r="BI439" s="392"/>
      <c r="BJ439" s="392"/>
      <c r="BK439" s="392"/>
      <c r="BL439" s="392"/>
      <c r="BM439" s="392"/>
      <c r="BN439" s="392"/>
      <c r="BO439" s="392"/>
      <c r="BP439" s="392"/>
      <c r="BQ439" s="392"/>
      <c r="BR439" s="392"/>
      <c r="BS439" s="392"/>
      <c r="BT439" s="392"/>
      <c r="BU439" s="392"/>
      <c r="BV439" s="392"/>
      <c r="BW439" s="393"/>
      <c r="BX439" s="393"/>
      <c r="BY439" s="393"/>
      <c r="BZ439" s="393"/>
      <c r="CA439" s="393"/>
      <c r="CB439" s="393"/>
      <c r="CC439" s="393"/>
      <c r="CD439" s="393"/>
      <c r="CE439" s="393"/>
      <c r="CF439" s="393"/>
      <c r="CG439" s="393"/>
      <c r="CH439" s="393"/>
      <c r="CI439" s="393"/>
      <c r="CJ439" s="393"/>
      <c r="CK439" s="393"/>
      <c r="CL439" s="393"/>
      <c r="CM439" s="393"/>
      <c r="CN439" s="393"/>
      <c r="CO439" s="393"/>
      <c r="CP439" s="393"/>
      <c r="CQ439" s="393"/>
      <c r="CR439" s="393"/>
      <c r="CS439" s="393"/>
      <c r="CT439" s="393"/>
      <c r="CU439" s="393"/>
      <c r="CV439" s="393"/>
      <c r="CW439" s="393"/>
      <c r="CX439" s="393"/>
      <c r="CY439" s="393"/>
      <c r="CZ439" s="393"/>
    </row>
    <row r="440" s="397" customFormat="true" ht="25.15" customHeight="true" x14ac:dyDescent="0.2">
      <c r="B440" s="1041"/>
      <c r="C440" s="1154" t="s">
        <v>481</v>
      </c>
      <c r="D440" s="1155"/>
      <c r="E440" s="846">
        <v>-0.13157004512276033</v>
      </c>
      <c r="F440" s="671"/>
      <c r="G440" s="671"/>
      <c r="H440" s="1155" t="s">
        <v>482</v>
      </c>
      <c r="I440" s="1155"/>
      <c r="J440" s="847">
        <v>0.19406813956513289</v>
      </c>
      <c r="K440" s="671"/>
      <c r="L440" s="671"/>
      <c r="M440" s="1155" t="s">
        <v>455</v>
      </c>
      <c r="N440" s="1155"/>
      <c r="O440" s="848">
        <v>0.21837423927207025</v>
      </c>
      <c r="P440" s="671"/>
      <c r="Q440" s="671"/>
      <c r="W440" s="390"/>
      <c r="X440" s="390"/>
      <c r="Y440" s="390"/>
      <c r="Z440" s="390"/>
      <c r="AA440" s="390"/>
      <c r="AB440" s="390"/>
      <c r="AC440" s="390"/>
      <c r="AD440" s="390"/>
      <c r="AE440" s="390"/>
      <c r="AF440" s="390"/>
      <c r="AG440" s="390"/>
      <c r="AH440" s="390"/>
      <c r="AI440" s="390"/>
      <c r="AJ440" s="390"/>
      <c r="AK440" s="390"/>
      <c r="AL440" s="390"/>
      <c r="AM440" s="390"/>
      <c r="AN440" s="390"/>
      <c r="AO440" s="390"/>
      <c r="AP440" s="390"/>
      <c r="AQ440" s="390"/>
      <c r="AR440" s="390"/>
      <c r="AS440" s="390"/>
      <c r="AT440" s="390"/>
      <c r="AU440" s="390"/>
      <c r="AV440" s="390"/>
      <c r="AW440" s="390"/>
      <c r="AX440" s="390"/>
      <c r="AY440" s="390"/>
      <c r="AZ440" s="390"/>
      <c r="BA440" s="392"/>
      <c r="BB440" s="469"/>
      <c r="BC440" s="392"/>
      <c r="BD440" s="392"/>
      <c r="BE440" s="392"/>
      <c r="BF440" s="392"/>
      <c r="BG440" s="392"/>
      <c r="BH440" s="392"/>
      <c r="BI440" s="392"/>
      <c r="BJ440" s="392"/>
      <c r="BK440" s="392"/>
      <c r="BL440" s="392"/>
      <c r="BM440" s="392"/>
      <c r="BN440" s="392"/>
      <c r="BO440" s="392"/>
      <c r="BP440" s="392"/>
      <c r="BQ440" s="392"/>
      <c r="BR440" s="392"/>
      <c r="BS440" s="392"/>
      <c r="BT440" s="392"/>
      <c r="BU440" s="392"/>
      <c r="BV440" s="392"/>
      <c r="BW440" s="393"/>
      <c r="BX440" s="393"/>
      <c r="BY440" s="393"/>
      <c r="BZ440" s="393"/>
      <c r="CA440" s="393"/>
      <c r="CB440" s="393"/>
      <c r="CC440" s="393"/>
      <c r="CD440" s="393"/>
      <c r="CE440" s="393"/>
      <c r="CF440" s="393"/>
      <c r="CG440" s="393"/>
      <c r="CH440" s="393"/>
      <c r="CI440" s="393"/>
      <c r="CJ440" s="393"/>
      <c r="CK440" s="393"/>
      <c r="CL440" s="393"/>
      <c r="CM440" s="393"/>
      <c r="CN440" s="393"/>
      <c r="CO440" s="393"/>
      <c r="CP440" s="393"/>
      <c r="CQ440" s="393"/>
      <c r="CR440" s="393"/>
      <c r="CS440" s="393"/>
      <c r="CT440" s="393"/>
      <c r="CU440" s="393"/>
      <c r="CV440" s="393"/>
      <c r="CW440" s="393"/>
      <c r="CX440" s="393"/>
      <c r="CY440" s="393"/>
      <c r="CZ440" s="393"/>
    </row>
    <row r="441" s="397" customFormat="true" ht="25.15" customHeight="true" x14ac:dyDescent="0.2">
      <c r="B441" s="1041"/>
      <c r="C441" s="1154" t="s">
        <v>483</v>
      </c>
      <c r="D441" s="1155"/>
      <c r="E441" s="846">
        <v>0.12660719121783875</v>
      </c>
      <c r="F441" s="671"/>
      <c r="G441" s="671"/>
      <c r="H441" s="1155" t="s">
        <v>460</v>
      </c>
      <c r="I441" s="1155"/>
      <c r="J441" s="847">
        <v>0.19172155163058888</v>
      </c>
      <c r="K441" s="671"/>
      <c r="L441" s="671"/>
      <c r="M441" s="1155" t="s">
        <v>449</v>
      </c>
      <c r="N441" s="1155"/>
      <c r="O441" s="848">
        <v>0.20835585037554044</v>
      </c>
      <c r="P441" s="671"/>
      <c r="Q441" s="671"/>
      <c r="W441" s="390"/>
      <c r="X441" s="390"/>
      <c r="Y441" s="390"/>
      <c r="Z441" s="390"/>
      <c r="AA441" s="390"/>
      <c r="AB441" s="390"/>
      <c r="AC441" s="390"/>
      <c r="AD441" s="390"/>
      <c r="AE441" s="390"/>
      <c r="AF441" s="390"/>
      <c r="AG441" s="390"/>
      <c r="AH441" s="390"/>
      <c r="AI441" s="390"/>
      <c r="AJ441" s="390"/>
      <c r="AK441" s="390"/>
      <c r="AL441" s="390"/>
      <c r="AM441" s="390"/>
      <c r="AN441" s="390"/>
      <c r="AO441" s="390"/>
      <c r="AP441" s="390"/>
      <c r="AQ441" s="390"/>
      <c r="AR441" s="390"/>
      <c r="AS441" s="390"/>
      <c r="AT441" s="390"/>
      <c r="AU441" s="390"/>
      <c r="AV441" s="390"/>
      <c r="AW441" s="390"/>
      <c r="AX441" s="390"/>
      <c r="AY441" s="390"/>
      <c r="AZ441" s="390"/>
      <c r="BA441" s="392"/>
      <c r="BB441" s="469"/>
      <c r="BC441" s="392"/>
      <c r="BD441" s="392"/>
      <c r="BE441" s="392"/>
      <c r="BF441" s="392"/>
      <c r="BG441" s="392"/>
      <c r="BH441" s="392"/>
      <c r="BI441" s="392"/>
      <c r="BJ441" s="392"/>
      <c r="BK441" s="392"/>
      <c r="BL441" s="392"/>
      <c r="BM441" s="392"/>
      <c r="BN441" s="392"/>
      <c r="BO441" s="392"/>
      <c r="BP441" s="392"/>
      <c r="BQ441" s="392"/>
      <c r="BR441" s="392"/>
      <c r="BS441" s="392"/>
      <c r="BT441" s="392"/>
      <c r="BU441" s="392"/>
      <c r="BV441" s="392"/>
      <c r="BW441" s="393"/>
      <c r="BX441" s="393"/>
      <c r="BY441" s="393"/>
      <c r="BZ441" s="393"/>
      <c r="CA441" s="393"/>
      <c r="CB441" s="393"/>
      <c r="CC441" s="393"/>
      <c r="CD441" s="393"/>
      <c r="CE441" s="393"/>
      <c r="CF441" s="393"/>
      <c r="CG441" s="393"/>
      <c r="CH441" s="393"/>
      <c r="CI441" s="393"/>
      <c r="CJ441" s="393"/>
      <c r="CK441" s="393"/>
      <c r="CL441" s="393"/>
      <c r="CM441" s="393"/>
      <c r="CN441" s="393"/>
      <c r="CO441" s="393"/>
      <c r="CP441" s="393"/>
      <c r="CQ441" s="393"/>
      <c r="CR441" s="393"/>
      <c r="CS441" s="393"/>
      <c r="CT441" s="393"/>
      <c r="CU441" s="393"/>
      <c r="CV441" s="393"/>
      <c r="CW441" s="393"/>
      <c r="CX441" s="393"/>
      <c r="CY441" s="393"/>
      <c r="CZ441" s="393"/>
    </row>
    <row r="442" s="397" customFormat="true" ht="25.15" customHeight="true" x14ac:dyDescent="0.2">
      <c r="B442" s="1041"/>
      <c r="C442" s="1154" t="s">
        <v>484</v>
      </c>
      <c r="D442" s="1155"/>
      <c r="E442" s="846">
        <v>-0.11060396258727938</v>
      </c>
      <c r="F442" s="671"/>
      <c r="G442" s="671"/>
      <c r="H442" s="1155" t="s">
        <v>457</v>
      </c>
      <c r="I442" s="1155"/>
      <c r="J442" s="847">
        <v>0.19172155163058863</v>
      </c>
      <c r="K442" s="671"/>
      <c r="L442" s="671"/>
      <c r="M442" s="1155" t="s">
        <v>485</v>
      </c>
      <c r="N442" s="1155"/>
      <c r="O442" s="848">
        <v>0.20610924202883774</v>
      </c>
      <c r="P442" s="671"/>
      <c r="Q442" s="671"/>
      <c r="W442" s="390"/>
      <c r="X442" s="390"/>
      <c r="Y442" s="390"/>
      <c r="Z442" s="390"/>
      <c r="AA442" s="390"/>
      <c r="AB442" s="390"/>
      <c r="AC442" s="390"/>
      <c r="AD442" s="390"/>
      <c r="AE442" s="390"/>
      <c r="AF442" s="390"/>
      <c r="AG442" s="390"/>
      <c r="AH442" s="390"/>
      <c r="AI442" s="390"/>
      <c r="AJ442" s="390"/>
      <c r="AK442" s="390"/>
      <c r="AL442" s="390"/>
      <c r="AM442" s="390"/>
      <c r="AN442" s="390"/>
      <c r="AO442" s="390"/>
      <c r="AP442" s="390"/>
      <c r="AQ442" s="390"/>
      <c r="AR442" s="390"/>
      <c r="AS442" s="390"/>
      <c r="AT442" s="390"/>
      <c r="AU442" s="390"/>
      <c r="AV442" s="390"/>
      <c r="AW442" s="390"/>
      <c r="AX442" s="390"/>
      <c r="AY442" s="390"/>
      <c r="AZ442" s="390"/>
      <c r="BA442" s="392"/>
      <c r="BB442" s="469"/>
      <c r="BC442" s="392"/>
      <c r="BD442" s="392"/>
      <c r="BE442" s="392"/>
      <c r="BF442" s="392"/>
      <c r="BG442" s="392"/>
      <c r="BH442" s="392"/>
      <c r="BI442" s="392"/>
      <c r="BJ442" s="392"/>
      <c r="BK442" s="392"/>
      <c r="BL442" s="392"/>
      <c r="BM442" s="392"/>
      <c r="BN442" s="392"/>
      <c r="BO442" s="392"/>
      <c r="BP442" s="392"/>
      <c r="BQ442" s="392"/>
      <c r="BR442" s="392"/>
      <c r="BS442" s="392"/>
      <c r="BT442" s="392"/>
      <c r="BU442" s="392"/>
      <c r="BV442" s="392"/>
      <c r="BW442" s="393"/>
      <c r="BX442" s="393"/>
      <c r="BY442" s="393"/>
      <c r="BZ442" s="393"/>
      <c r="CA442" s="393"/>
      <c r="CB442" s="393"/>
      <c r="CC442" s="393"/>
      <c r="CD442" s="393"/>
      <c r="CE442" s="393"/>
      <c r="CF442" s="393"/>
      <c r="CG442" s="393"/>
      <c r="CH442" s="393"/>
      <c r="CI442" s="393"/>
      <c r="CJ442" s="393"/>
      <c r="CK442" s="393"/>
      <c r="CL442" s="393"/>
      <c r="CM442" s="393"/>
      <c r="CN442" s="393"/>
      <c r="CO442" s="393"/>
      <c r="CP442" s="393"/>
      <c r="CQ442" s="393"/>
      <c r="CR442" s="393"/>
      <c r="CS442" s="393"/>
      <c r="CT442" s="393"/>
      <c r="CU442" s="393"/>
      <c r="CV442" s="393"/>
      <c r="CW442" s="393"/>
      <c r="CX442" s="393"/>
      <c r="CY442" s="393"/>
      <c r="CZ442" s="393"/>
    </row>
    <row r="443" s="397" customFormat="true" ht="25.15" customHeight="true" x14ac:dyDescent="0.2">
      <c r="B443" s="1041"/>
      <c r="C443" s="1154" t="s">
        <v>338</v>
      </c>
      <c r="D443" s="1155"/>
      <c r="E443" s="846">
        <v>8.5299453974020431E-2</v>
      </c>
      <c r="F443" s="671"/>
      <c r="G443" s="671"/>
      <c r="H443" s="1155" t="s">
        <v>461</v>
      </c>
      <c r="I443" s="1155"/>
      <c r="J443" s="847">
        <v>0.19172155163058849</v>
      </c>
      <c r="K443" s="671"/>
      <c r="L443" s="671"/>
      <c r="M443" s="1155" t="s">
        <v>253</v>
      </c>
      <c r="N443" s="1155"/>
      <c r="O443" s="848">
        <v>0.18080198282916815</v>
      </c>
      <c r="P443" s="671"/>
      <c r="Q443" s="671"/>
      <c r="W443" s="390"/>
      <c r="X443" s="390"/>
      <c r="Y443" s="390"/>
      <c r="Z443" s="390"/>
      <c r="AA443" s="390"/>
      <c r="AB443" s="390"/>
      <c r="AC443" s="390"/>
      <c r="AD443" s="390"/>
      <c r="AE443" s="390"/>
      <c r="AF443" s="390"/>
      <c r="AG443" s="390"/>
      <c r="AH443" s="390"/>
      <c r="AI443" s="390"/>
      <c r="AJ443" s="390"/>
      <c r="AK443" s="390"/>
      <c r="AL443" s="390"/>
      <c r="AM443" s="390"/>
      <c r="AN443" s="390"/>
      <c r="AO443" s="390"/>
      <c r="AP443" s="390"/>
      <c r="AQ443" s="390"/>
      <c r="AR443" s="390"/>
      <c r="AS443" s="390"/>
      <c r="AT443" s="390"/>
      <c r="AU443" s="390"/>
      <c r="AV443" s="390"/>
      <c r="AW443" s="390"/>
      <c r="AX443" s="390"/>
      <c r="AY443" s="390"/>
      <c r="AZ443" s="390"/>
      <c r="BA443" s="392"/>
      <c r="BB443" s="469"/>
      <c r="BC443" s="392"/>
      <c r="BD443" s="392"/>
      <c r="BE443" s="392"/>
      <c r="BF443" s="392"/>
      <c r="BG443" s="392"/>
      <c r="BH443" s="392"/>
      <c r="BI443" s="392"/>
      <c r="BJ443" s="392"/>
      <c r="BK443" s="392"/>
      <c r="BL443" s="392"/>
      <c r="BM443" s="392"/>
      <c r="BN443" s="392"/>
      <c r="BO443" s="392"/>
      <c r="BP443" s="392"/>
      <c r="BQ443" s="392"/>
      <c r="BR443" s="392"/>
      <c r="BS443" s="392"/>
      <c r="BT443" s="392"/>
      <c r="BU443" s="392"/>
      <c r="BV443" s="392"/>
      <c r="BW443" s="393"/>
      <c r="BX443" s="393"/>
      <c r="BY443" s="393"/>
      <c r="BZ443" s="393"/>
      <c r="CA443" s="393"/>
      <c r="CB443" s="393"/>
      <c r="CC443" s="393"/>
      <c r="CD443" s="393"/>
      <c r="CE443" s="393"/>
      <c r="CF443" s="393"/>
      <c r="CG443" s="393"/>
      <c r="CH443" s="393"/>
      <c r="CI443" s="393"/>
      <c r="CJ443" s="393"/>
      <c r="CK443" s="393"/>
      <c r="CL443" s="393"/>
      <c r="CM443" s="393"/>
      <c r="CN443" s="393"/>
      <c r="CO443" s="393"/>
      <c r="CP443" s="393"/>
      <c r="CQ443" s="393"/>
      <c r="CR443" s="393"/>
      <c r="CS443" s="393"/>
      <c r="CT443" s="393"/>
      <c r="CU443" s="393"/>
      <c r="CV443" s="393"/>
      <c r="CW443" s="393"/>
      <c r="CX443" s="393"/>
      <c r="CY443" s="393"/>
      <c r="CZ443" s="393"/>
    </row>
    <row r="444" s="397" customFormat="true" ht="25.15" customHeight="true" x14ac:dyDescent="0.2">
      <c r="B444" s="1041"/>
      <c r="C444" s="1154" t="s">
        <v>486</v>
      </c>
      <c r="D444" s="1155"/>
      <c r="E444" s="846">
        <v>7.7575666173581345E-2</v>
      </c>
      <c r="F444" s="671"/>
      <c r="G444" s="671"/>
      <c r="H444" s="1155" t="s">
        <v>462</v>
      </c>
      <c r="I444" s="1155"/>
      <c r="J444" s="847">
        <v>0.1917215516305876</v>
      </c>
      <c r="K444" s="671"/>
      <c r="L444" s="671"/>
      <c r="M444" s="1155" t="s">
        <v>465</v>
      </c>
      <c r="N444" s="1155"/>
      <c r="O444" s="848">
        <v>-0.15611859833769318</v>
      </c>
      <c r="P444" s="671"/>
      <c r="Q444" s="671"/>
      <c r="W444" s="390"/>
      <c r="X444" s="390"/>
      <c r="Y444" s="390"/>
      <c r="Z444" s="390"/>
      <c r="AA444" s="390"/>
      <c r="AB444" s="390"/>
      <c r="AC444" s="390"/>
      <c r="AD444" s="390"/>
      <c r="AE444" s="390"/>
      <c r="AF444" s="390"/>
      <c r="AG444" s="390"/>
      <c r="AH444" s="390"/>
      <c r="AI444" s="390"/>
      <c r="AJ444" s="390"/>
      <c r="AK444" s="390"/>
      <c r="AL444" s="390"/>
      <c r="AM444" s="390"/>
      <c r="AN444" s="390"/>
      <c r="AO444" s="390"/>
      <c r="AP444" s="390"/>
      <c r="AQ444" s="390"/>
      <c r="AR444" s="390"/>
      <c r="AS444" s="390"/>
      <c r="AT444" s="390"/>
      <c r="AU444" s="390"/>
      <c r="AV444" s="390"/>
      <c r="AW444" s="390"/>
      <c r="AX444" s="390"/>
      <c r="AY444" s="390"/>
      <c r="AZ444" s="390"/>
      <c r="BA444" s="392"/>
      <c r="BB444" s="469"/>
      <c r="BC444" s="392"/>
      <c r="BD444" s="392"/>
      <c r="BE444" s="392"/>
      <c r="BF444" s="392"/>
      <c r="BG444" s="392"/>
      <c r="BH444" s="392"/>
      <c r="BI444" s="392"/>
      <c r="BJ444" s="392"/>
      <c r="BK444" s="392"/>
      <c r="BL444" s="392"/>
      <c r="BM444" s="392"/>
      <c r="BN444" s="392"/>
      <c r="BO444" s="392"/>
      <c r="BP444" s="392"/>
      <c r="BQ444" s="392"/>
      <c r="BR444" s="392"/>
      <c r="BS444" s="392"/>
      <c r="BT444" s="392"/>
      <c r="BU444" s="392"/>
      <c r="BV444" s="392"/>
      <c r="BW444" s="393"/>
      <c r="BX444" s="393"/>
      <c r="BY444" s="393"/>
      <c r="BZ444" s="393"/>
      <c r="CA444" s="393"/>
      <c r="CB444" s="393"/>
      <c r="CC444" s="393"/>
      <c r="CD444" s="393"/>
      <c r="CE444" s="393"/>
      <c r="CF444" s="393"/>
      <c r="CG444" s="393"/>
      <c r="CH444" s="393"/>
      <c r="CI444" s="393"/>
      <c r="CJ444" s="393"/>
      <c r="CK444" s="393"/>
      <c r="CL444" s="393"/>
      <c r="CM444" s="393"/>
      <c r="CN444" s="393"/>
      <c r="CO444" s="393"/>
      <c r="CP444" s="393"/>
      <c r="CQ444" s="393"/>
      <c r="CR444" s="393"/>
      <c r="CS444" s="393"/>
      <c r="CT444" s="393"/>
      <c r="CU444" s="393"/>
      <c r="CV444" s="393"/>
      <c r="CW444" s="393"/>
      <c r="CX444" s="393"/>
      <c r="CY444" s="393"/>
      <c r="CZ444" s="393"/>
    </row>
    <row r="445" s="397" customFormat="true" ht="25.15" customHeight="true" x14ac:dyDescent="0.2">
      <c r="B445" s="1041"/>
      <c r="C445" s="1154" t="s">
        <v>487</v>
      </c>
      <c r="D445" s="1155"/>
      <c r="E445" s="846">
        <v>-7.6541344394416136E-2</v>
      </c>
      <c r="F445" s="671"/>
      <c r="G445" s="671"/>
      <c r="H445" s="1155" t="s">
        <v>334</v>
      </c>
      <c r="I445" s="1155"/>
      <c r="J445" s="847">
        <v>0.1917215516305876</v>
      </c>
      <c r="K445" s="671"/>
      <c r="L445" s="671"/>
      <c r="M445" s="1155" t="s">
        <v>475</v>
      </c>
      <c r="N445" s="1155"/>
      <c r="O445" s="848">
        <v>-0.14312764955782423</v>
      </c>
      <c r="P445" s="671"/>
      <c r="Q445" s="671"/>
      <c r="W445" s="390"/>
      <c r="X445" s="390"/>
      <c r="Y445" s="390"/>
      <c r="Z445" s="390"/>
      <c r="AA445" s="390"/>
      <c r="AB445" s="390"/>
      <c r="AC445" s="390"/>
      <c r="AD445" s="390"/>
      <c r="AE445" s="390"/>
      <c r="AF445" s="390"/>
      <c r="AG445" s="390"/>
      <c r="AH445" s="390"/>
      <c r="AI445" s="390"/>
      <c r="AJ445" s="390"/>
      <c r="AK445" s="390"/>
      <c r="AL445" s="390"/>
      <c r="AM445" s="390"/>
      <c r="AN445" s="390"/>
      <c r="AO445" s="390"/>
      <c r="AP445" s="390"/>
      <c r="AQ445" s="390"/>
      <c r="AR445" s="390"/>
      <c r="AS445" s="390"/>
      <c r="AT445" s="390"/>
      <c r="AU445" s="390"/>
      <c r="AV445" s="390"/>
      <c r="AW445" s="390"/>
      <c r="AX445" s="390"/>
      <c r="AY445" s="390"/>
      <c r="AZ445" s="390"/>
      <c r="BA445" s="392"/>
      <c r="BB445" s="469"/>
      <c r="BC445" s="392"/>
      <c r="BD445" s="392"/>
      <c r="BE445" s="392"/>
      <c r="BF445" s="392"/>
      <c r="BG445" s="392"/>
      <c r="BH445" s="392"/>
      <c r="BI445" s="392"/>
      <c r="BJ445" s="392"/>
      <c r="BK445" s="392"/>
      <c r="BL445" s="392"/>
      <c r="BM445" s="392"/>
      <c r="BN445" s="392"/>
      <c r="BO445" s="392"/>
      <c r="BP445" s="392"/>
      <c r="BQ445" s="392"/>
      <c r="BR445" s="392"/>
      <c r="BS445" s="392"/>
      <c r="BT445" s="392"/>
      <c r="BU445" s="392"/>
      <c r="BV445" s="392"/>
      <c r="BW445" s="393"/>
      <c r="BX445" s="393"/>
      <c r="BY445" s="393"/>
      <c r="BZ445" s="393"/>
      <c r="CA445" s="393"/>
      <c r="CB445" s="393"/>
      <c r="CC445" s="393"/>
      <c r="CD445" s="393"/>
      <c r="CE445" s="393"/>
      <c r="CF445" s="393"/>
      <c r="CG445" s="393"/>
      <c r="CH445" s="393"/>
      <c r="CI445" s="393"/>
      <c r="CJ445" s="393"/>
      <c r="CK445" s="393"/>
      <c r="CL445" s="393"/>
      <c r="CM445" s="393"/>
      <c r="CN445" s="393"/>
      <c r="CO445" s="393"/>
      <c r="CP445" s="393"/>
      <c r="CQ445" s="393"/>
      <c r="CR445" s="393"/>
      <c r="CS445" s="393"/>
      <c r="CT445" s="393"/>
      <c r="CU445" s="393"/>
      <c r="CV445" s="393"/>
      <c r="CW445" s="393"/>
      <c r="CX445" s="393"/>
      <c r="CY445" s="393"/>
      <c r="CZ445" s="393"/>
    </row>
    <row r="446" s="397" customFormat="true" ht="25.15" customHeight="true" x14ac:dyDescent="0.2">
      <c r="C446" s="1154" t="s">
        <v>460</v>
      </c>
      <c r="D446" s="1155"/>
      <c r="E446" s="846">
        <v>7.1735862065468795E-2</v>
      </c>
      <c r="F446" s="671"/>
      <c r="G446" s="671"/>
      <c r="H446" s="1155" t="s">
        <v>488</v>
      </c>
      <c r="I446" s="1155"/>
      <c r="J446" s="847">
        <v>0.18624582452176749</v>
      </c>
      <c r="K446" s="671"/>
      <c r="L446" s="671"/>
      <c r="M446" s="1155" t="s">
        <v>489</v>
      </c>
      <c r="N446" s="1155"/>
      <c r="O446" s="848">
        <v>0.14019936265095909</v>
      </c>
      <c r="P446" s="671"/>
      <c r="Q446" s="671"/>
      <c r="W446" s="390"/>
      <c r="X446" s="390"/>
      <c r="Y446" s="390"/>
      <c r="Z446" s="390"/>
      <c r="AA446" s="390"/>
      <c r="AB446" s="390"/>
      <c r="AC446" s="390"/>
      <c r="AD446" s="390"/>
      <c r="AE446" s="390"/>
      <c r="AF446" s="390"/>
      <c r="AG446" s="390"/>
      <c r="AH446" s="390"/>
      <c r="AI446" s="390"/>
      <c r="AJ446" s="390"/>
      <c r="AK446" s="390"/>
      <c r="AL446" s="390"/>
      <c r="AM446" s="390"/>
      <c r="AN446" s="390"/>
      <c r="AO446" s="390"/>
      <c r="AP446" s="390"/>
      <c r="AQ446" s="390"/>
      <c r="AR446" s="390"/>
      <c r="AS446" s="390"/>
      <c r="AT446" s="390"/>
      <c r="AU446" s="390"/>
      <c r="AV446" s="390"/>
      <c r="AW446" s="390"/>
      <c r="AX446" s="390"/>
      <c r="AY446" s="390"/>
      <c r="AZ446" s="390"/>
      <c r="BA446" s="392"/>
      <c r="BB446" s="469"/>
      <c r="BC446" s="392"/>
      <c r="BD446" s="392"/>
      <c r="BE446" s="392"/>
      <c r="BF446" s="392"/>
      <c r="BG446" s="392"/>
      <c r="BH446" s="392"/>
      <c r="BI446" s="392"/>
      <c r="BJ446" s="392"/>
      <c r="BK446" s="392"/>
      <c r="BL446" s="392"/>
      <c r="BM446" s="392"/>
      <c r="BN446" s="392"/>
      <c r="BO446" s="392"/>
      <c r="BP446" s="392"/>
      <c r="BQ446" s="392"/>
      <c r="BR446" s="392"/>
      <c r="BS446" s="392"/>
      <c r="BT446" s="392"/>
      <c r="BU446" s="392"/>
      <c r="BV446" s="392"/>
      <c r="BW446" s="393"/>
      <c r="BX446" s="393"/>
      <c r="BY446" s="393"/>
      <c r="BZ446" s="393"/>
      <c r="CA446" s="393"/>
      <c r="CB446" s="393"/>
      <c r="CC446" s="393"/>
      <c r="CD446" s="393"/>
      <c r="CE446" s="393"/>
      <c r="CF446" s="393"/>
      <c r="CG446" s="393"/>
      <c r="CH446" s="393"/>
      <c r="CI446" s="393"/>
      <c r="CJ446" s="393"/>
      <c r="CK446" s="393"/>
      <c r="CL446" s="393"/>
      <c r="CM446" s="393"/>
      <c r="CN446" s="393"/>
      <c r="CO446" s="393"/>
      <c r="CP446" s="393"/>
      <c r="CQ446" s="393"/>
      <c r="CR446" s="393"/>
      <c r="CS446" s="393"/>
      <c r="CT446" s="393"/>
      <c r="CU446" s="393"/>
      <c r="CV446" s="393"/>
      <c r="CW446" s="393"/>
      <c r="CX446" s="393"/>
      <c r="CY446" s="393"/>
      <c r="CZ446" s="393"/>
    </row>
    <row r="447" s="397" customFormat="true" ht="25.15" customHeight="true" x14ac:dyDescent="0.2">
      <c r="C447" s="1154" t="s">
        <v>462</v>
      </c>
      <c r="D447" s="1155"/>
      <c r="E447" s="846">
        <v>7.1735862065468337E-2</v>
      </c>
      <c r="F447" s="671"/>
      <c r="G447" s="671"/>
      <c r="H447" s="1155" t="s">
        <v>478</v>
      </c>
      <c r="I447" s="1155"/>
      <c r="J447" s="847">
        <v>0.18513841499018918</v>
      </c>
      <c r="K447" s="671"/>
      <c r="L447" s="671"/>
      <c r="M447" s="1155" t="s">
        <v>480</v>
      </c>
      <c r="N447" s="1155"/>
      <c r="O447" s="848">
        <v>-0.11914982937601235</v>
      </c>
      <c r="P447" s="671"/>
      <c r="Q447" s="671"/>
      <c r="W447" s="390"/>
      <c r="X447" s="390"/>
      <c r="Y447" s="390"/>
      <c r="Z447" s="390"/>
      <c r="AA447" s="390"/>
      <c r="AB447" s="390"/>
      <c r="AC447" s="390"/>
      <c r="AD447" s="390"/>
      <c r="AE447" s="390"/>
      <c r="AF447" s="390"/>
      <c r="AG447" s="390"/>
      <c r="AH447" s="390"/>
      <c r="AI447" s="390"/>
      <c r="AJ447" s="390"/>
      <c r="AK447" s="390"/>
      <c r="AL447" s="390"/>
      <c r="AM447" s="390"/>
      <c r="AN447" s="390"/>
      <c r="AO447" s="390"/>
      <c r="AP447" s="390"/>
      <c r="AQ447" s="390"/>
      <c r="AR447" s="390"/>
      <c r="AS447" s="390"/>
      <c r="AT447" s="390"/>
      <c r="AU447" s="390"/>
      <c r="AV447" s="390"/>
      <c r="AW447" s="390"/>
      <c r="AX447" s="390"/>
      <c r="AY447" s="390"/>
      <c r="AZ447" s="390"/>
      <c r="BA447" s="392"/>
      <c r="BB447" s="469"/>
      <c r="BC447" s="392"/>
      <c r="BD447" s="392"/>
      <c r="BE447" s="392"/>
      <c r="BF447" s="392"/>
      <c r="BG447" s="392"/>
      <c r="BH447" s="392"/>
      <c r="BI447" s="392"/>
      <c r="BJ447" s="392"/>
      <c r="BK447" s="392"/>
      <c r="BL447" s="392"/>
      <c r="BM447" s="392"/>
      <c r="BN447" s="392"/>
      <c r="BO447" s="392"/>
      <c r="BP447" s="392"/>
      <c r="BQ447" s="392"/>
      <c r="BR447" s="392"/>
      <c r="BS447" s="392"/>
      <c r="BT447" s="392"/>
      <c r="BU447" s="392"/>
      <c r="BV447" s="392"/>
      <c r="BW447" s="393"/>
      <c r="BX447" s="393"/>
      <c r="BY447" s="393"/>
      <c r="BZ447" s="393"/>
      <c r="CA447" s="393"/>
      <c r="CB447" s="393"/>
      <c r="CC447" s="393"/>
      <c r="CD447" s="393"/>
      <c r="CE447" s="393"/>
      <c r="CF447" s="393"/>
      <c r="CG447" s="393"/>
      <c r="CH447" s="393"/>
      <c r="CI447" s="393"/>
      <c r="CJ447" s="393"/>
      <c r="CK447" s="393"/>
      <c r="CL447" s="393"/>
      <c r="CM447" s="393"/>
      <c r="CN447" s="393"/>
      <c r="CO447" s="393"/>
      <c r="CP447" s="393"/>
      <c r="CQ447" s="393"/>
      <c r="CR447" s="393"/>
      <c r="CS447" s="393"/>
      <c r="CT447" s="393"/>
      <c r="CU447" s="393"/>
      <c r="CV447" s="393"/>
      <c r="CW447" s="393"/>
      <c r="CX447" s="393"/>
      <c r="CY447" s="393"/>
      <c r="CZ447" s="393"/>
    </row>
    <row r="448" s="397" customFormat="true" ht="25.15" customHeight="true" x14ac:dyDescent="0.2">
      <c r="C448" s="1154" t="s">
        <v>334</v>
      </c>
      <c r="D448" s="1155"/>
      <c r="E448" s="846">
        <v>7.173586206546774E-2</v>
      </c>
      <c r="F448" s="671"/>
      <c r="G448" s="671"/>
      <c r="H448" s="1155" t="s">
        <v>470</v>
      </c>
      <c r="I448" s="1155"/>
      <c r="J448" s="847">
        <v>0.1732725229058156</v>
      </c>
      <c r="K448" s="671"/>
      <c r="L448" s="671"/>
      <c r="M448" s="1155" t="s">
        <v>469</v>
      </c>
      <c r="N448" s="1155"/>
      <c r="O448" s="848">
        <v>0.11764707594765006</v>
      </c>
      <c r="P448" s="671"/>
      <c r="Q448" s="671"/>
      <c r="W448" s="390"/>
      <c r="X448" s="390"/>
      <c r="Y448" s="390"/>
      <c r="Z448" s="390"/>
      <c r="AA448" s="390"/>
      <c r="AB448" s="390"/>
      <c r="AC448" s="390"/>
      <c r="AD448" s="390"/>
      <c r="AE448" s="390"/>
      <c r="AF448" s="390"/>
      <c r="AG448" s="390"/>
      <c r="AH448" s="390"/>
      <c r="AI448" s="390"/>
      <c r="AJ448" s="390"/>
      <c r="AK448" s="390"/>
      <c r="AL448" s="390"/>
      <c r="AM448" s="390"/>
      <c r="AN448" s="390"/>
      <c r="AO448" s="390"/>
      <c r="AP448" s="390"/>
      <c r="AQ448" s="390"/>
      <c r="AR448" s="390"/>
      <c r="AS448" s="390"/>
      <c r="AT448" s="390"/>
      <c r="AU448" s="390"/>
      <c r="AV448" s="390"/>
      <c r="AW448" s="390"/>
      <c r="AX448" s="390"/>
      <c r="AY448" s="390"/>
      <c r="AZ448" s="390"/>
      <c r="BA448" s="392"/>
      <c r="BB448" s="469"/>
      <c r="BC448" s="392"/>
      <c r="BD448" s="392"/>
      <c r="BE448" s="392"/>
      <c r="BF448" s="392"/>
      <c r="BG448" s="392"/>
      <c r="BH448" s="392"/>
      <c r="BI448" s="392"/>
      <c r="BJ448" s="392"/>
      <c r="BK448" s="392"/>
      <c r="BL448" s="392"/>
      <c r="BM448" s="392"/>
      <c r="BN448" s="392"/>
      <c r="BO448" s="392"/>
      <c r="BP448" s="392"/>
      <c r="BQ448" s="392"/>
      <c r="BR448" s="392"/>
      <c r="BS448" s="392"/>
      <c r="BT448" s="392"/>
      <c r="BU448" s="392"/>
      <c r="BV448" s="392"/>
      <c r="BW448" s="393"/>
      <c r="BX448" s="393"/>
      <c r="BY448" s="393"/>
      <c r="BZ448" s="393"/>
      <c r="CA448" s="393"/>
      <c r="CB448" s="393"/>
      <c r="CC448" s="393"/>
      <c r="CD448" s="393"/>
      <c r="CE448" s="393"/>
      <c r="CF448" s="393"/>
      <c r="CG448" s="393"/>
      <c r="CH448" s="393"/>
      <c r="CI448" s="393"/>
      <c r="CJ448" s="393"/>
      <c r="CK448" s="393"/>
      <c r="CL448" s="393"/>
      <c r="CM448" s="393"/>
      <c r="CN448" s="393"/>
      <c r="CO448" s="393"/>
      <c r="CP448" s="393"/>
      <c r="CQ448" s="393"/>
      <c r="CR448" s="393"/>
      <c r="CS448" s="393"/>
      <c r="CT448" s="393"/>
      <c r="CU448" s="393"/>
      <c r="CV448" s="393"/>
      <c r="CW448" s="393"/>
      <c r="CX448" s="393"/>
      <c r="CY448" s="393"/>
      <c r="CZ448" s="393"/>
    </row>
    <row r="449" s="397" customFormat="true" ht="25.15" customHeight="true" x14ac:dyDescent="0.2">
      <c r="C449" s="1154" t="s">
        <v>461</v>
      </c>
      <c r="D449" s="1155"/>
      <c r="E449" s="846">
        <v>7.1735862065467712E-2</v>
      </c>
      <c r="F449" s="671"/>
      <c r="G449" s="671"/>
      <c r="H449" s="1155" t="s">
        <v>490</v>
      </c>
      <c r="I449" s="1155"/>
      <c r="J449" s="847">
        <v>0.16994741132861624</v>
      </c>
      <c r="K449" s="671"/>
      <c r="L449" s="671"/>
      <c r="M449" s="1155" t="s">
        <v>472</v>
      </c>
      <c r="N449" s="1155"/>
      <c r="O449" s="848">
        <v>-0.11756590546207134</v>
      </c>
      <c r="P449" s="671"/>
      <c r="Q449" s="671"/>
      <c r="W449" s="390"/>
      <c r="X449" s="390"/>
      <c r="Y449" s="390"/>
      <c r="Z449" s="390"/>
      <c r="AA449" s="390"/>
      <c r="AB449" s="390"/>
      <c r="AC449" s="390"/>
      <c r="AD449" s="390"/>
      <c r="AE449" s="390"/>
      <c r="AF449" s="390"/>
      <c r="AG449" s="390"/>
      <c r="AH449" s="390"/>
      <c r="AI449" s="390"/>
      <c r="AJ449" s="390"/>
      <c r="AK449" s="390"/>
      <c r="AL449" s="390"/>
      <c r="AM449" s="390"/>
      <c r="AN449" s="390"/>
      <c r="AO449" s="390"/>
      <c r="AP449" s="390"/>
      <c r="AQ449" s="390"/>
      <c r="AR449" s="390"/>
      <c r="AS449" s="390"/>
      <c r="AT449" s="390"/>
      <c r="AU449" s="390"/>
      <c r="AV449" s="390"/>
      <c r="AW449" s="390"/>
      <c r="AX449" s="390"/>
      <c r="AY449" s="390"/>
      <c r="AZ449" s="390"/>
      <c r="BA449" s="392"/>
      <c r="BB449" s="469"/>
      <c r="BC449" s="392"/>
      <c r="BD449" s="392"/>
      <c r="BE449" s="392"/>
      <c r="BF449" s="392"/>
      <c r="BG449" s="392"/>
      <c r="BH449" s="392"/>
      <c r="BI449" s="392"/>
      <c r="BJ449" s="392"/>
      <c r="BK449" s="392"/>
      <c r="BL449" s="392"/>
      <c r="BM449" s="392"/>
      <c r="BN449" s="392"/>
      <c r="BO449" s="392"/>
      <c r="BP449" s="392"/>
      <c r="BQ449" s="392"/>
      <c r="BR449" s="392"/>
      <c r="BS449" s="392"/>
      <c r="BT449" s="392"/>
      <c r="BU449" s="392"/>
      <c r="BV449" s="392"/>
      <c r="BW449" s="393"/>
      <c r="BX449" s="393"/>
      <c r="BY449" s="393"/>
      <c r="BZ449" s="393"/>
      <c r="CA449" s="393"/>
      <c r="CB449" s="393"/>
      <c r="CC449" s="393"/>
      <c r="CD449" s="393"/>
      <c r="CE449" s="393"/>
      <c r="CF449" s="393"/>
      <c r="CG449" s="393"/>
      <c r="CH449" s="393"/>
      <c r="CI449" s="393"/>
      <c r="CJ449" s="393"/>
      <c r="CK449" s="393"/>
      <c r="CL449" s="393"/>
      <c r="CM449" s="393"/>
      <c r="CN449" s="393"/>
      <c r="CO449" s="393"/>
      <c r="CP449" s="393"/>
      <c r="CQ449" s="393"/>
      <c r="CR449" s="393"/>
      <c r="CS449" s="393"/>
      <c r="CT449" s="393"/>
      <c r="CU449" s="393"/>
      <c r="CV449" s="393"/>
      <c r="CW449" s="393"/>
      <c r="CX449" s="393"/>
      <c r="CY449" s="393"/>
      <c r="CZ449" s="393"/>
    </row>
    <row r="450" s="397" customFormat="true" ht="25.15" customHeight="true" x14ac:dyDescent="0.2">
      <c r="C450" s="1154" t="s">
        <v>457</v>
      </c>
      <c r="D450" s="1155"/>
      <c r="E450" s="846">
        <v>7.1735862065467601E-2</v>
      </c>
      <c r="F450" s="671"/>
      <c r="G450" s="671"/>
      <c r="H450" s="1155" t="s">
        <v>474</v>
      </c>
      <c r="I450" s="1155"/>
      <c r="J450" s="847">
        <v>0.16035127997566553</v>
      </c>
      <c r="K450" s="671"/>
      <c r="L450" s="671"/>
      <c r="M450" s="1155" t="s">
        <v>478</v>
      </c>
      <c r="N450" s="1155"/>
      <c r="O450" s="848">
        <v>-0.10942720602830637</v>
      </c>
      <c r="P450" s="671"/>
      <c r="Q450" s="671"/>
      <c r="W450" s="390"/>
      <c r="X450" s="390"/>
      <c r="Y450" s="390"/>
      <c r="Z450" s="390"/>
      <c r="AA450" s="390"/>
      <c r="AB450" s="390"/>
      <c r="AC450" s="390"/>
      <c r="AD450" s="390"/>
      <c r="AE450" s="390"/>
      <c r="AF450" s="390"/>
      <c r="AG450" s="390"/>
      <c r="AH450" s="390"/>
      <c r="AI450" s="390"/>
      <c r="AJ450" s="390"/>
      <c r="AK450" s="390"/>
      <c r="AL450" s="390"/>
      <c r="AM450" s="390"/>
      <c r="AN450" s="390"/>
      <c r="AO450" s="390"/>
      <c r="AP450" s="390"/>
      <c r="AQ450" s="390"/>
      <c r="AR450" s="390"/>
      <c r="AS450" s="390"/>
      <c r="AT450" s="390"/>
      <c r="AU450" s="390"/>
      <c r="AV450" s="390"/>
      <c r="AW450" s="390"/>
      <c r="AX450" s="390"/>
      <c r="AY450" s="390"/>
      <c r="AZ450" s="390"/>
      <c r="BA450" s="392"/>
      <c r="BB450" s="469"/>
      <c r="BC450" s="392"/>
      <c r="BD450" s="392"/>
      <c r="BE450" s="392"/>
      <c r="BF450" s="392"/>
      <c r="BG450" s="392"/>
      <c r="BH450" s="392"/>
      <c r="BI450" s="392"/>
      <c r="BJ450" s="392"/>
      <c r="BK450" s="392"/>
      <c r="BL450" s="392"/>
      <c r="BM450" s="392"/>
      <c r="BN450" s="392"/>
      <c r="BO450" s="392"/>
      <c r="BP450" s="392"/>
      <c r="BQ450" s="392"/>
      <c r="BR450" s="392"/>
      <c r="BS450" s="392"/>
      <c r="BT450" s="392"/>
      <c r="BU450" s="392"/>
      <c r="BV450" s="392"/>
      <c r="BW450" s="393"/>
      <c r="BX450" s="393"/>
      <c r="BY450" s="393"/>
      <c r="BZ450" s="393"/>
      <c r="CA450" s="393"/>
      <c r="CB450" s="393"/>
      <c r="CC450" s="393"/>
      <c r="CD450" s="393"/>
      <c r="CE450" s="393"/>
      <c r="CF450" s="393"/>
      <c r="CG450" s="393"/>
      <c r="CH450" s="393"/>
      <c r="CI450" s="393"/>
      <c r="CJ450" s="393"/>
      <c r="CK450" s="393"/>
      <c r="CL450" s="393"/>
      <c r="CM450" s="393"/>
      <c r="CN450" s="393"/>
      <c r="CO450" s="393"/>
      <c r="CP450" s="393"/>
      <c r="CQ450" s="393"/>
      <c r="CR450" s="393"/>
      <c r="CS450" s="393"/>
      <c r="CT450" s="393"/>
      <c r="CU450" s="393"/>
      <c r="CV450" s="393"/>
      <c r="CW450" s="393"/>
      <c r="CX450" s="393"/>
      <c r="CY450" s="393"/>
      <c r="CZ450" s="393"/>
    </row>
    <row r="451" s="397" customFormat="true" ht="25.15" customHeight="true" x14ac:dyDescent="0.2">
      <c r="C451" s="1154" t="s">
        <v>491</v>
      </c>
      <c r="D451" s="1155"/>
      <c r="E451" s="846">
        <v>6.7420147459495303E-2</v>
      </c>
      <c r="F451" s="671"/>
      <c r="G451" s="671"/>
      <c r="H451" s="1155" t="s">
        <v>481</v>
      </c>
      <c r="I451" s="1155"/>
      <c r="J451" s="847">
        <v>0.1540624709806688</v>
      </c>
      <c r="K451" s="671"/>
      <c r="L451" s="671"/>
      <c r="M451" s="1155" t="s">
        <v>471</v>
      </c>
      <c r="N451" s="1155"/>
      <c r="O451" s="848">
        <v>-0.10824534933643021</v>
      </c>
      <c r="P451" s="671"/>
      <c r="Q451" s="671"/>
      <c r="W451" s="390"/>
      <c r="X451" s="390"/>
      <c r="Y451" s="390"/>
      <c r="Z451" s="390"/>
      <c r="AA451" s="390"/>
      <c r="AB451" s="390"/>
      <c r="AC451" s="390"/>
      <c r="AD451" s="390"/>
      <c r="AE451" s="390"/>
      <c r="AF451" s="390"/>
      <c r="AG451" s="390"/>
      <c r="AH451" s="390"/>
      <c r="AI451" s="390"/>
      <c r="AJ451" s="390"/>
      <c r="AK451" s="390"/>
      <c r="AL451" s="390"/>
      <c r="AM451" s="390"/>
      <c r="AN451" s="390"/>
      <c r="AO451" s="390"/>
      <c r="AP451" s="390"/>
      <c r="AQ451" s="390"/>
      <c r="AR451" s="390"/>
      <c r="AS451" s="390"/>
      <c r="AT451" s="390"/>
      <c r="AU451" s="390"/>
      <c r="AV451" s="390"/>
      <c r="AW451" s="390"/>
      <c r="AX451" s="390"/>
      <c r="AY451" s="390"/>
      <c r="AZ451" s="390"/>
      <c r="BA451" s="392"/>
      <c r="BB451" s="469"/>
      <c r="BC451" s="392"/>
      <c r="BD451" s="392"/>
      <c r="BE451" s="392"/>
      <c r="BF451" s="392"/>
      <c r="BG451" s="392"/>
      <c r="BH451" s="392"/>
      <c r="BI451" s="392"/>
      <c r="BJ451" s="392"/>
      <c r="BK451" s="392"/>
      <c r="BL451" s="392"/>
      <c r="BM451" s="392"/>
      <c r="BN451" s="392"/>
      <c r="BO451" s="392"/>
      <c r="BP451" s="392"/>
      <c r="BQ451" s="392"/>
      <c r="BR451" s="392"/>
      <c r="BS451" s="392"/>
      <c r="BT451" s="392"/>
      <c r="BU451" s="392"/>
      <c r="BV451" s="392"/>
      <c r="BW451" s="393"/>
      <c r="BX451" s="393"/>
      <c r="BY451" s="393"/>
      <c r="BZ451" s="393"/>
      <c r="CA451" s="393"/>
      <c r="CB451" s="393"/>
      <c r="CC451" s="393"/>
      <c r="CD451" s="393"/>
      <c r="CE451" s="393"/>
      <c r="CF451" s="393"/>
      <c r="CG451" s="393"/>
      <c r="CH451" s="393"/>
      <c r="CI451" s="393"/>
      <c r="CJ451" s="393"/>
      <c r="CK451" s="393"/>
      <c r="CL451" s="393"/>
      <c r="CM451" s="393"/>
      <c r="CN451" s="393"/>
      <c r="CO451" s="393"/>
      <c r="CP451" s="393"/>
      <c r="CQ451" s="393"/>
      <c r="CR451" s="393"/>
      <c r="CS451" s="393"/>
      <c r="CT451" s="393"/>
      <c r="CU451" s="393"/>
      <c r="CV451" s="393"/>
      <c r="CW451" s="393"/>
      <c r="CX451" s="393"/>
      <c r="CY451" s="393"/>
      <c r="CZ451" s="393"/>
    </row>
    <row r="452" s="397" customFormat="true" ht="25.15" customHeight="true" x14ac:dyDescent="0.2">
      <c r="C452" s="1154" t="s">
        <v>492</v>
      </c>
      <c r="D452" s="1155"/>
      <c r="E452" s="846">
        <v>6.3960195686403293E-2</v>
      </c>
      <c r="F452" s="671"/>
      <c r="G452" s="671"/>
      <c r="H452" s="1155" t="s">
        <v>493</v>
      </c>
      <c r="I452" s="1155"/>
      <c r="J452" s="847">
        <v>0.15127419126886341</v>
      </c>
      <c r="K452" s="671"/>
      <c r="L452" s="671"/>
      <c r="M452" s="1155" t="s">
        <v>488</v>
      </c>
      <c r="N452" s="1155"/>
      <c r="O452" s="848">
        <v>-0.10763126341309066</v>
      </c>
      <c r="P452" s="671"/>
      <c r="Q452" s="671"/>
      <c r="W452" s="390"/>
      <c r="X452" s="390"/>
      <c r="Y452" s="390"/>
      <c r="Z452" s="390"/>
      <c r="AA452" s="390"/>
      <c r="AB452" s="390"/>
      <c r="AC452" s="390"/>
      <c r="AD452" s="390"/>
      <c r="AE452" s="390"/>
      <c r="AF452" s="390"/>
      <c r="AG452" s="390"/>
      <c r="AH452" s="390"/>
      <c r="AI452" s="390"/>
      <c r="AJ452" s="390"/>
      <c r="AK452" s="390"/>
      <c r="AL452" s="390"/>
      <c r="AM452" s="390"/>
      <c r="AN452" s="390"/>
      <c r="AO452" s="390"/>
      <c r="AP452" s="390"/>
      <c r="AQ452" s="390"/>
      <c r="AR452" s="390"/>
      <c r="AS452" s="390"/>
      <c r="AT452" s="390"/>
      <c r="AU452" s="390"/>
      <c r="AV452" s="390"/>
      <c r="AW452" s="390"/>
      <c r="AX452" s="390"/>
      <c r="AY452" s="390"/>
      <c r="AZ452" s="390"/>
      <c r="BA452" s="392"/>
      <c r="BB452" s="469"/>
      <c r="BC452" s="392"/>
      <c r="BD452" s="392"/>
      <c r="BE452" s="392"/>
      <c r="BF452" s="392"/>
      <c r="BG452" s="392"/>
      <c r="BH452" s="392"/>
      <c r="BI452" s="392"/>
      <c r="BJ452" s="392"/>
      <c r="BK452" s="392"/>
      <c r="BL452" s="392"/>
      <c r="BM452" s="392"/>
      <c r="BN452" s="392"/>
      <c r="BO452" s="392"/>
      <c r="BP452" s="392"/>
      <c r="BQ452" s="392"/>
      <c r="BR452" s="392"/>
      <c r="BS452" s="392"/>
      <c r="BT452" s="392"/>
      <c r="BU452" s="392"/>
      <c r="BV452" s="392"/>
      <c r="BW452" s="393"/>
      <c r="BX452" s="393"/>
      <c r="BY452" s="393"/>
      <c r="BZ452" s="393"/>
      <c r="CA452" s="393"/>
      <c r="CB452" s="393"/>
      <c r="CC452" s="393"/>
      <c r="CD452" s="393"/>
      <c r="CE452" s="393"/>
      <c r="CF452" s="393"/>
      <c r="CG452" s="393"/>
      <c r="CH452" s="393"/>
      <c r="CI452" s="393"/>
      <c r="CJ452" s="393"/>
      <c r="CK452" s="393"/>
      <c r="CL452" s="393"/>
      <c r="CM452" s="393"/>
      <c r="CN452" s="393"/>
      <c r="CO452" s="393"/>
      <c r="CP452" s="393"/>
      <c r="CQ452" s="393"/>
      <c r="CR452" s="393"/>
      <c r="CS452" s="393"/>
      <c r="CT452" s="393"/>
      <c r="CU452" s="393"/>
      <c r="CV452" s="393"/>
      <c r="CW452" s="393"/>
      <c r="CX452" s="393"/>
      <c r="CY452" s="393"/>
      <c r="CZ452" s="393"/>
    </row>
    <row r="453" s="397" customFormat="true" ht="25.15" customHeight="true" x14ac:dyDescent="0.2">
      <c r="C453" s="1154" t="s">
        <v>494</v>
      </c>
      <c r="D453" s="1155"/>
      <c r="E453" s="846">
        <v>5.735846462576976E-2</v>
      </c>
      <c r="F453" s="671"/>
      <c r="G453" s="671"/>
      <c r="H453" s="1155" t="s">
        <v>483</v>
      </c>
      <c r="I453" s="1155"/>
      <c r="J453" s="847">
        <v>-0.12888621762243552</v>
      </c>
      <c r="K453" s="671"/>
      <c r="L453" s="671"/>
      <c r="M453" s="1155" t="s">
        <v>495</v>
      </c>
      <c r="N453" s="1155"/>
      <c r="O453" s="848">
        <v>-0.10253782860584292</v>
      </c>
      <c r="P453" s="671"/>
      <c r="Q453" s="671"/>
      <c r="W453" s="390"/>
      <c r="X453" s="390"/>
      <c r="Y453" s="390"/>
      <c r="Z453" s="390"/>
      <c r="AA453" s="390"/>
      <c r="AB453" s="390"/>
      <c r="AC453" s="390"/>
      <c r="AD453" s="390"/>
      <c r="AE453" s="390"/>
      <c r="AF453" s="390"/>
      <c r="AG453" s="390"/>
      <c r="AH453" s="390"/>
      <c r="AI453" s="390"/>
      <c r="AJ453" s="390"/>
      <c r="AK453" s="390"/>
      <c r="AL453" s="390"/>
      <c r="AM453" s="390"/>
      <c r="AN453" s="390"/>
      <c r="AO453" s="390"/>
      <c r="AP453" s="390"/>
      <c r="AQ453" s="390"/>
      <c r="AR453" s="390"/>
      <c r="AS453" s="390"/>
      <c r="AT453" s="390"/>
      <c r="AU453" s="390"/>
      <c r="AV453" s="390"/>
      <c r="AW453" s="390"/>
      <c r="AX453" s="390"/>
      <c r="AY453" s="390"/>
      <c r="AZ453" s="390"/>
      <c r="BA453" s="392"/>
      <c r="BB453" s="469"/>
      <c r="BC453" s="392"/>
      <c r="BD453" s="392"/>
      <c r="BE453" s="392"/>
      <c r="BF453" s="392"/>
      <c r="BG453" s="392"/>
      <c r="BH453" s="392"/>
      <c r="BI453" s="392"/>
      <c r="BJ453" s="392"/>
      <c r="BK453" s="392"/>
      <c r="BL453" s="392"/>
      <c r="BM453" s="392"/>
      <c r="BN453" s="392"/>
      <c r="BO453" s="392"/>
      <c r="BP453" s="392"/>
      <c r="BQ453" s="392"/>
      <c r="BR453" s="392"/>
      <c r="BS453" s="392"/>
      <c r="BT453" s="392"/>
      <c r="BU453" s="392"/>
      <c r="BV453" s="392"/>
      <c r="BW453" s="393"/>
      <c r="BX453" s="393"/>
      <c r="BY453" s="393"/>
      <c r="BZ453" s="393"/>
      <c r="CA453" s="393"/>
      <c r="CB453" s="393"/>
      <c r="CC453" s="393"/>
      <c r="CD453" s="393"/>
      <c r="CE453" s="393"/>
      <c r="CF453" s="393"/>
      <c r="CG453" s="393"/>
      <c r="CH453" s="393"/>
      <c r="CI453" s="393"/>
      <c r="CJ453" s="393"/>
      <c r="CK453" s="393"/>
      <c r="CL453" s="393"/>
      <c r="CM453" s="393"/>
      <c r="CN453" s="393"/>
      <c r="CO453" s="393"/>
      <c r="CP453" s="393"/>
      <c r="CQ453" s="393"/>
      <c r="CR453" s="393"/>
      <c r="CS453" s="393"/>
      <c r="CT453" s="393"/>
      <c r="CU453" s="393"/>
      <c r="CV453" s="393"/>
      <c r="CW453" s="393"/>
      <c r="CX453" s="393"/>
      <c r="CY453" s="393"/>
      <c r="CZ453" s="393"/>
    </row>
    <row r="454" s="397" customFormat="true" ht="25.15" customHeight="true" x14ac:dyDescent="0.2">
      <c r="C454" s="1154" t="s">
        <v>496</v>
      </c>
      <c r="D454" s="1155"/>
      <c r="E454" s="846">
        <v>5.4777948417898938E-2</v>
      </c>
      <c r="F454" s="671"/>
      <c r="G454" s="671"/>
      <c r="H454" s="1155" t="s">
        <v>495</v>
      </c>
      <c r="I454" s="1155"/>
      <c r="J454" s="847">
        <v>0.12665755023619299</v>
      </c>
      <c r="K454" s="671"/>
      <c r="L454" s="671"/>
      <c r="M454" s="1155" t="s">
        <v>343</v>
      </c>
      <c r="N454" s="1155"/>
      <c r="O454" s="848">
        <v>-9.703363128211874E-2</v>
      </c>
      <c r="P454" s="671"/>
      <c r="Q454" s="671"/>
      <c r="W454" s="390"/>
      <c r="X454" s="390"/>
      <c r="Y454" s="390"/>
      <c r="Z454" s="390"/>
      <c r="AA454" s="390"/>
      <c r="AB454" s="390"/>
      <c r="AC454" s="390"/>
      <c r="AD454" s="390"/>
      <c r="AE454" s="390"/>
      <c r="AF454" s="390"/>
      <c r="AG454" s="390"/>
      <c r="AH454" s="390"/>
      <c r="AI454" s="390"/>
      <c r="AJ454" s="390"/>
      <c r="AK454" s="390"/>
      <c r="AL454" s="390"/>
      <c r="AM454" s="390"/>
      <c r="AN454" s="390"/>
      <c r="AO454" s="390"/>
      <c r="AP454" s="390"/>
      <c r="AQ454" s="390"/>
      <c r="AR454" s="390"/>
      <c r="AS454" s="390"/>
      <c r="AT454" s="390"/>
      <c r="AU454" s="390"/>
      <c r="AV454" s="390"/>
      <c r="AW454" s="390"/>
      <c r="AX454" s="390"/>
      <c r="AY454" s="390"/>
      <c r="AZ454" s="390"/>
      <c r="BA454" s="392"/>
      <c r="BB454" s="469"/>
      <c r="BC454" s="392"/>
      <c r="BD454" s="392"/>
      <c r="BE454" s="392"/>
      <c r="BF454" s="392"/>
      <c r="BG454" s="392"/>
      <c r="BH454" s="392"/>
      <c r="BI454" s="392"/>
      <c r="BJ454" s="392"/>
      <c r="BK454" s="392"/>
      <c r="BL454" s="392"/>
      <c r="BM454" s="392"/>
      <c r="BN454" s="392"/>
      <c r="BO454" s="392"/>
      <c r="BP454" s="392"/>
      <c r="BQ454" s="392"/>
      <c r="BR454" s="392"/>
      <c r="BS454" s="392"/>
      <c r="BT454" s="392"/>
      <c r="BU454" s="392"/>
      <c r="BV454" s="392"/>
      <c r="BW454" s="393"/>
      <c r="BX454" s="393"/>
      <c r="BY454" s="393"/>
      <c r="BZ454" s="393"/>
      <c r="CA454" s="393"/>
      <c r="CB454" s="393"/>
      <c r="CC454" s="393"/>
      <c r="CD454" s="393"/>
      <c r="CE454" s="393"/>
      <c r="CF454" s="393"/>
      <c r="CG454" s="393"/>
      <c r="CH454" s="393"/>
      <c r="CI454" s="393"/>
      <c r="CJ454" s="393"/>
      <c r="CK454" s="393"/>
      <c r="CL454" s="393"/>
      <c r="CM454" s="393"/>
      <c r="CN454" s="393"/>
      <c r="CO454" s="393"/>
      <c r="CP454" s="393"/>
      <c r="CQ454" s="393"/>
      <c r="CR454" s="393"/>
      <c r="CS454" s="393"/>
      <c r="CT454" s="393"/>
      <c r="CU454" s="393"/>
      <c r="CV454" s="393"/>
      <c r="CW454" s="393"/>
      <c r="CX454" s="393"/>
      <c r="CY454" s="393"/>
      <c r="CZ454" s="393"/>
    </row>
    <row r="455" s="397" customFormat="true" ht="25.15" customHeight="true" x14ac:dyDescent="0.2">
      <c r="C455" s="1154" t="s">
        <v>497</v>
      </c>
      <c r="D455" s="1155"/>
      <c r="E455" s="846">
        <v>-3.9344617456690198E-2</v>
      </c>
      <c r="F455" s="671"/>
      <c r="G455" s="671"/>
      <c r="H455" s="1155" t="s">
        <v>253</v>
      </c>
      <c r="I455" s="1155"/>
      <c r="J455" s="847">
        <v>-0.12403800025482456</v>
      </c>
      <c r="K455" s="671"/>
      <c r="L455" s="671"/>
      <c r="M455" s="1155" t="s">
        <v>338</v>
      </c>
      <c r="N455" s="1155"/>
      <c r="O455" s="848">
        <v>9.6357600855011688E-2</v>
      </c>
      <c r="P455" s="671"/>
      <c r="Q455" s="671"/>
      <c r="W455" s="390"/>
      <c r="X455" s="390"/>
      <c r="Y455" s="390"/>
      <c r="Z455" s="390"/>
      <c r="AA455" s="390"/>
      <c r="AB455" s="390"/>
      <c r="AC455" s="390"/>
      <c r="AD455" s="390"/>
      <c r="AE455" s="390"/>
      <c r="AF455" s="390"/>
      <c r="AG455" s="390"/>
      <c r="AH455" s="390"/>
      <c r="AI455" s="390"/>
      <c r="AJ455" s="390"/>
      <c r="AK455" s="390"/>
      <c r="AL455" s="390"/>
      <c r="AM455" s="390"/>
      <c r="AN455" s="390"/>
      <c r="AO455" s="390"/>
      <c r="AP455" s="390"/>
      <c r="AQ455" s="390"/>
      <c r="AR455" s="390"/>
      <c r="AS455" s="390"/>
      <c r="AT455" s="390"/>
      <c r="AU455" s="390"/>
      <c r="AV455" s="390"/>
      <c r="AW455" s="390"/>
      <c r="AX455" s="390"/>
      <c r="AY455" s="390"/>
      <c r="AZ455" s="390"/>
      <c r="BA455" s="392"/>
      <c r="BB455" s="469"/>
      <c r="BC455" s="392"/>
      <c r="BD455" s="392"/>
      <c r="BE455" s="392"/>
      <c r="BF455" s="392"/>
      <c r="BG455" s="392"/>
      <c r="BH455" s="392"/>
      <c r="BI455" s="392"/>
      <c r="BJ455" s="392"/>
      <c r="BK455" s="392"/>
      <c r="BL455" s="392"/>
      <c r="BM455" s="392"/>
      <c r="BN455" s="392"/>
      <c r="BO455" s="392"/>
      <c r="BP455" s="392"/>
      <c r="BQ455" s="392"/>
      <c r="BR455" s="392"/>
      <c r="BS455" s="392"/>
      <c r="BT455" s="392"/>
      <c r="BU455" s="392"/>
      <c r="BV455" s="392"/>
      <c r="BW455" s="393"/>
      <c r="BX455" s="393"/>
      <c r="BY455" s="393"/>
      <c r="BZ455" s="393"/>
      <c r="CA455" s="393"/>
      <c r="CB455" s="393"/>
      <c r="CC455" s="393"/>
      <c r="CD455" s="393"/>
      <c r="CE455" s="393"/>
      <c r="CF455" s="393"/>
      <c r="CG455" s="393"/>
      <c r="CH455" s="393"/>
      <c r="CI455" s="393"/>
      <c r="CJ455" s="393"/>
      <c r="CK455" s="393"/>
      <c r="CL455" s="393"/>
      <c r="CM455" s="393"/>
      <c r="CN455" s="393"/>
      <c r="CO455" s="393"/>
      <c r="CP455" s="393"/>
      <c r="CQ455" s="393"/>
      <c r="CR455" s="393"/>
      <c r="CS455" s="393"/>
      <c r="CT455" s="393"/>
      <c r="CU455" s="393"/>
      <c r="CV455" s="393"/>
      <c r="CW455" s="393"/>
      <c r="CX455" s="393"/>
      <c r="CY455" s="393"/>
      <c r="CZ455" s="393"/>
    </row>
    <row r="456" s="397" customFormat="true" ht="25.15" customHeight="true" x14ac:dyDescent="0.2">
      <c r="C456" s="1154" t="s">
        <v>498</v>
      </c>
      <c r="D456" s="1155"/>
      <c r="E456" s="846">
        <v>-3.8780599074994773E-2</v>
      </c>
      <c r="F456" s="671"/>
      <c r="G456" s="671"/>
      <c r="H456" s="1155" t="s">
        <v>486</v>
      </c>
      <c r="I456" s="1155"/>
      <c r="J456" s="847">
        <v>-0.11864656857064368</v>
      </c>
      <c r="K456" s="671"/>
      <c r="L456" s="671"/>
      <c r="M456" s="1155" t="s">
        <v>484</v>
      </c>
      <c r="N456" s="1155"/>
      <c r="O456" s="848">
        <v>-9.0634880430985262E-2</v>
      </c>
      <c r="P456" s="671"/>
      <c r="Q456" s="671"/>
      <c r="W456" s="390"/>
      <c r="X456" s="390"/>
      <c r="Y456" s="390"/>
      <c r="Z456" s="390"/>
      <c r="AA456" s="390"/>
      <c r="AB456" s="390"/>
      <c r="AC456" s="390"/>
      <c r="AD456" s="390"/>
      <c r="AE456" s="390"/>
      <c r="AF456" s="390"/>
      <c r="AG456" s="390"/>
      <c r="AH456" s="390"/>
      <c r="AI456" s="390"/>
      <c r="AJ456" s="390"/>
      <c r="AK456" s="390"/>
      <c r="AL456" s="390"/>
      <c r="AM456" s="390"/>
      <c r="AN456" s="390"/>
      <c r="AO456" s="390"/>
      <c r="AP456" s="390"/>
      <c r="AQ456" s="390"/>
      <c r="AR456" s="390"/>
      <c r="AS456" s="390"/>
      <c r="AT456" s="390"/>
      <c r="AU456" s="390"/>
      <c r="AV456" s="390"/>
      <c r="AW456" s="390"/>
      <c r="AX456" s="390"/>
      <c r="AY456" s="390"/>
      <c r="AZ456" s="390"/>
      <c r="BA456" s="392"/>
      <c r="BB456" s="469"/>
      <c r="BC456" s="392"/>
      <c r="BD456" s="392"/>
      <c r="BE456" s="392"/>
      <c r="BF456" s="392"/>
      <c r="BG456" s="392"/>
      <c r="BH456" s="392"/>
      <c r="BI456" s="392"/>
      <c r="BJ456" s="392"/>
      <c r="BK456" s="392"/>
      <c r="BL456" s="392"/>
      <c r="BM456" s="392"/>
      <c r="BN456" s="392"/>
      <c r="BO456" s="392"/>
      <c r="BP456" s="392"/>
      <c r="BQ456" s="392"/>
      <c r="BR456" s="392"/>
      <c r="BS456" s="392"/>
      <c r="BT456" s="392"/>
      <c r="BU456" s="392"/>
      <c r="BV456" s="392"/>
      <c r="BW456" s="393"/>
      <c r="BX456" s="393"/>
      <c r="BY456" s="393"/>
      <c r="BZ456" s="393"/>
      <c r="CA456" s="393"/>
      <c r="CB456" s="393"/>
      <c r="CC456" s="393"/>
      <c r="CD456" s="393"/>
      <c r="CE456" s="393"/>
      <c r="CF456" s="393"/>
      <c r="CG456" s="393"/>
      <c r="CH456" s="393"/>
      <c r="CI456" s="393"/>
      <c r="CJ456" s="393"/>
      <c r="CK456" s="393"/>
      <c r="CL456" s="393"/>
      <c r="CM456" s="393"/>
      <c r="CN456" s="393"/>
      <c r="CO456" s="393"/>
      <c r="CP456" s="393"/>
      <c r="CQ456" s="393"/>
      <c r="CR456" s="393"/>
      <c r="CS456" s="393"/>
      <c r="CT456" s="393"/>
      <c r="CU456" s="393"/>
      <c r="CV456" s="393"/>
      <c r="CW456" s="393"/>
      <c r="CX456" s="393"/>
      <c r="CY456" s="393"/>
      <c r="CZ456" s="393"/>
    </row>
    <row r="457" s="397" customFormat="true" ht="25.15" customHeight="true" x14ac:dyDescent="0.2">
      <c r="C457" s="1154" t="s">
        <v>499</v>
      </c>
      <c r="D457" s="1155"/>
      <c r="E457" s="846">
        <v>-3.8023454801430122E-2</v>
      </c>
      <c r="F457" s="671"/>
      <c r="G457" s="671"/>
      <c r="H457" s="1155" t="s">
        <v>484</v>
      </c>
      <c r="I457" s="1155"/>
      <c r="J457" s="847">
        <v>0.11689397960233067</v>
      </c>
      <c r="K457" s="671"/>
      <c r="L457" s="671"/>
      <c r="M457" s="1155" t="s">
        <v>491</v>
      </c>
      <c r="N457" s="1155"/>
      <c r="O457" s="848">
        <v>7.7810870263565035E-2</v>
      </c>
      <c r="P457" s="671"/>
      <c r="Q457" s="671"/>
      <c r="W457" s="390"/>
      <c r="X457" s="390"/>
      <c r="Y457" s="390"/>
      <c r="Z457" s="390"/>
      <c r="AA457" s="390"/>
      <c r="AB457" s="390"/>
      <c r="AC457" s="390"/>
      <c r="AD457" s="390"/>
      <c r="AE457" s="390"/>
      <c r="AF457" s="390"/>
      <c r="AG457" s="390"/>
      <c r="AH457" s="390"/>
      <c r="AI457" s="390"/>
      <c r="AJ457" s="390"/>
      <c r="AK457" s="390"/>
      <c r="AL457" s="390"/>
      <c r="AM457" s="390"/>
      <c r="AN457" s="390"/>
      <c r="AO457" s="390"/>
      <c r="AP457" s="390"/>
      <c r="AQ457" s="390"/>
      <c r="AR457" s="390"/>
      <c r="AS457" s="390"/>
      <c r="AT457" s="390"/>
      <c r="AU457" s="390"/>
      <c r="AV457" s="390"/>
      <c r="AW457" s="390"/>
      <c r="AX457" s="390"/>
      <c r="AY457" s="390"/>
      <c r="AZ457" s="390"/>
      <c r="BA457" s="392"/>
      <c r="BB457" s="469"/>
      <c r="BC457" s="392"/>
      <c r="BD457" s="392"/>
      <c r="BE457" s="392"/>
      <c r="BF457" s="392"/>
      <c r="BG457" s="392"/>
      <c r="BH457" s="392"/>
      <c r="BI457" s="392"/>
      <c r="BJ457" s="392"/>
      <c r="BK457" s="392"/>
      <c r="BL457" s="392"/>
      <c r="BM457" s="392"/>
      <c r="BN457" s="392"/>
      <c r="BO457" s="392"/>
      <c r="BP457" s="392"/>
      <c r="BQ457" s="392"/>
      <c r="BR457" s="392"/>
      <c r="BS457" s="392"/>
      <c r="BT457" s="392"/>
      <c r="BU457" s="392"/>
      <c r="BV457" s="392"/>
      <c r="BW457" s="393"/>
      <c r="BX457" s="393"/>
      <c r="BY457" s="393"/>
      <c r="BZ457" s="393"/>
      <c r="CA457" s="393"/>
      <c r="CB457" s="393"/>
      <c r="CC457" s="393"/>
      <c r="CD457" s="393"/>
      <c r="CE457" s="393"/>
      <c r="CF457" s="393"/>
      <c r="CG457" s="393"/>
      <c r="CH457" s="393"/>
      <c r="CI457" s="393"/>
      <c r="CJ457" s="393"/>
      <c r="CK457" s="393"/>
      <c r="CL457" s="393"/>
      <c r="CM457" s="393"/>
      <c r="CN457" s="393"/>
      <c r="CO457" s="393"/>
      <c r="CP457" s="393"/>
      <c r="CQ457" s="393"/>
      <c r="CR457" s="393"/>
      <c r="CS457" s="393"/>
      <c r="CT457" s="393"/>
      <c r="CU457" s="393"/>
      <c r="CV457" s="393"/>
      <c r="CW457" s="393"/>
      <c r="CX457" s="393"/>
      <c r="CY457" s="393"/>
      <c r="CZ457" s="393"/>
    </row>
    <row r="458" s="397" customFormat="true" ht="25.15" customHeight="true" x14ac:dyDescent="0.2">
      <c r="C458" s="1154" t="s">
        <v>500</v>
      </c>
      <c r="D458" s="1155"/>
      <c r="E458" s="846">
        <v>-3.7299384914266563E-2</v>
      </c>
      <c r="F458" s="671"/>
      <c r="G458" s="671"/>
      <c r="H458" s="1155" t="s">
        <v>480</v>
      </c>
      <c r="I458" s="1155"/>
      <c r="J458" s="847">
        <v>0.11156591461304649</v>
      </c>
      <c r="K458" s="671"/>
      <c r="L458" s="671"/>
      <c r="M458" s="1155" t="s">
        <v>498</v>
      </c>
      <c r="N458" s="1155"/>
      <c r="O458" s="848">
        <v>-6.1415073883587273E-2</v>
      </c>
      <c r="P458" s="671"/>
      <c r="Q458" s="671"/>
      <c r="W458" s="390"/>
      <c r="X458" s="390"/>
      <c r="Y458" s="390"/>
      <c r="Z458" s="390"/>
      <c r="AA458" s="390"/>
      <c r="AB458" s="390"/>
      <c r="AC458" s="390"/>
      <c r="AD458" s="390"/>
      <c r="AE458" s="390"/>
      <c r="AF458" s="390"/>
      <c r="AG458" s="390"/>
      <c r="AH458" s="390"/>
      <c r="AI458" s="390"/>
      <c r="AJ458" s="390"/>
      <c r="AK458" s="390"/>
      <c r="AL458" s="390"/>
      <c r="AM458" s="390"/>
      <c r="AN458" s="390"/>
      <c r="AO458" s="390"/>
      <c r="AP458" s="390"/>
      <c r="AQ458" s="390"/>
      <c r="AR458" s="390"/>
      <c r="AS458" s="390"/>
      <c r="AT458" s="390"/>
      <c r="AU458" s="390"/>
      <c r="AV458" s="390"/>
      <c r="AW458" s="390"/>
      <c r="AX458" s="390"/>
      <c r="AY458" s="390"/>
      <c r="AZ458" s="390"/>
      <c r="BA458" s="392"/>
      <c r="BB458" s="469"/>
      <c r="BC458" s="392"/>
      <c r="BD458" s="392"/>
      <c r="BE458" s="392"/>
      <c r="BF458" s="392"/>
      <c r="BG458" s="392"/>
      <c r="BH458" s="392"/>
      <c r="BI458" s="392"/>
      <c r="BJ458" s="392"/>
      <c r="BK458" s="392"/>
      <c r="BL458" s="392"/>
      <c r="BM458" s="392"/>
      <c r="BN458" s="392"/>
      <c r="BO458" s="392"/>
      <c r="BP458" s="392"/>
      <c r="BQ458" s="392"/>
      <c r="BR458" s="392"/>
      <c r="BS458" s="392"/>
      <c r="BT458" s="392"/>
      <c r="BU458" s="392"/>
      <c r="BV458" s="392"/>
      <c r="BW458" s="393"/>
      <c r="BX458" s="393"/>
      <c r="BY458" s="393"/>
      <c r="BZ458" s="393"/>
      <c r="CA458" s="393"/>
      <c r="CB458" s="393"/>
      <c r="CC458" s="393"/>
      <c r="CD458" s="393"/>
      <c r="CE458" s="393"/>
      <c r="CF458" s="393"/>
      <c r="CG458" s="393"/>
      <c r="CH458" s="393"/>
      <c r="CI458" s="393"/>
      <c r="CJ458" s="393"/>
      <c r="CK458" s="393"/>
      <c r="CL458" s="393"/>
      <c r="CM458" s="393"/>
      <c r="CN458" s="393"/>
      <c r="CO458" s="393"/>
      <c r="CP458" s="393"/>
      <c r="CQ458" s="393"/>
      <c r="CR458" s="393"/>
      <c r="CS458" s="393"/>
      <c r="CT458" s="393"/>
      <c r="CU458" s="393"/>
      <c r="CV458" s="393"/>
      <c r="CW458" s="393"/>
      <c r="CX458" s="393"/>
      <c r="CY458" s="393"/>
      <c r="CZ458" s="393"/>
    </row>
    <row r="459" s="397" customFormat="true" ht="25.15" customHeight="true" x14ac:dyDescent="0.2">
      <c r="C459" s="1154" t="s">
        <v>501</v>
      </c>
      <c r="D459" s="1155"/>
      <c r="E459" s="846">
        <v>-3.6850666590012217E-2</v>
      </c>
      <c r="F459" s="671"/>
      <c r="G459" s="671"/>
      <c r="H459" s="1155" t="s">
        <v>502</v>
      </c>
      <c r="I459" s="1155"/>
      <c r="J459" s="847">
        <v>0.10343270501736464</v>
      </c>
      <c r="K459" s="671"/>
      <c r="L459" s="671"/>
      <c r="M459" s="1155" t="s">
        <v>490</v>
      </c>
      <c r="N459" s="1155"/>
      <c r="O459" s="848">
        <v>-5.4795305699654552E-2</v>
      </c>
      <c r="P459" s="671"/>
      <c r="Q459" s="671"/>
      <c r="W459" s="390"/>
      <c r="X459" s="390"/>
      <c r="Y459" s="390"/>
      <c r="Z459" s="390"/>
      <c r="AA459" s="390"/>
      <c r="AB459" s="390"/>
      <c r="AC459" s="390"/>
      <c r="AD459" s="390"/>
      <c r="AE459" s="390"/>
      <c r="AF459" s="390"/>
      <c r="AG459" s="390"/>
      <c r="AH459" s="390"/>
      <c r="AI459" s="390"/>
      <c r="AJ459" s="390"/>
      <c r="AK459" s="390"/>
      <c r="AL459" s="390"/>
      <c r="AM459" s="390"/>
      <c r="AN459" s="390"/>
      <c r="AO459" s="390"/>
      <c r="AP459" s="390"/>
      <c r="AQ459" s="390"/>
      <c r="AR459" s="390"/>
      <c r="AS459" s="390"/>
      <c r="AT459" s="390"/>
      <c r="AU459" s="390"/>
      <c r="AV459" s="390"/>
      <c r="AW459" s="390"/>
      <c r="AX459" s="390"/>
      <c r="AY459" s="390"/>
      <c r="AZ459" s="390"/>
      <c r="BA459" s="392"/>
      <c r="BB459" s="469"/>
      <c r="BC459" s="392"/>
      <c r="BD459" s="392"/>
      <c r="BE459" s="392"/>
      <c r="BF459" s="392"/>
      <c r="BG459" s="392"/>
      <c r="BH459" s="392"/>
      <c r="BI459" s="392"/>
      <c r="BJ459" s="392"/>
      <c r="BK459" s="392"/>
      <c r="BL459" s="392"/>
      <c r="BM459" s="392"/>
      <c r="BN459" s="392"/>
      <c r="BO459" s="392"/>
      <c r="BP459" s="392"/>
      <c r="BQ459" s="392"/>
      <c r="BR459" s="392"/>
      <c r="BS459" s="392"/>
      <c r="BT459" s="392"/>
      <c r="BU459" s="392"/>
      <c r="BV459" s="392"/>
      <c r="BW459" s="393"/>
      <c r="BX459" s="393"/>
      <c r="BY459" s="393"/>
      <c r="BZ459" s="393"/>
      <c r="CA459" s="393"/>
      <c r="CB459" s="393"/>
      <c r="CC459" s="393"/>
      <c r="CD459" s="393"/>
      <c r="CE459" s="393"/>
      <c r="CF459" s="393"/>
      <c r="CG459" s="393"/>
      <c r="CH459" s="393"/>
      <c r="CI459" s="393"/>
      <c r="CJ459" s="393"/>
      <c r="CK459" s="393"/>
      <c r="CL459" s="393"/>
      <c r="CM459" s="393"/>
      <c r="CN459" s="393"/>
      <c r="CO459" s="393"/>
      <c r="CP459" s="393"/>
      <c r="CQ459" s="393"/>
      <c r="CR459" s="393"/>
      <c r="CS459" s="393"/>
      <c r="CT459" s="393"/>
      <c r="CU459" s="393"/>
      <c r="CV459" s="393"/>
      <c r="CW459" s="393"/>
      <c r="CX459" s="393"/>
      <c r="CY459" s="393"/>
      <c r="CZ459" s="393"/>
    </row>
    <row r="460" s="397" customFormat="true" ht="25.15" customHeight="true" x14ac:dyDescent="0.2">
      <c r="C460" s="1154" t="s">
        <v>503</v>
      </c>
      <c r="D460" s="1155"/>
      <c r="E460" s="846">
        <v>-2.6414022010801043E-2</v>
      </c>
      <c r="F460" s="671"/>
      <c r="G460" s="671"/>
      <c r="H460" s="1155" t="s">
        <v>504</v>
      </c>
      <c r="I460" s="1155"/>
      <c r="J460" s="847">
        <v>-0.10201264803706925</v>
      </c>
      <c r="K460" s="671"/>
      <c r="L460" s="671"/>
      <c r="M460" s="1155" t="s">
        <v>483</v>
      </c>
      <c r="N460" s="1155"/>
      <c r="O460" s="848">
        <v>5.4601992867895459E-2</v>
      </c>
      <c r="P460" s="671"/>
      <c r="Q460" s="671"/>
      <c r="W460" s="390"/>
      <c r="X460" s="390"/>
      <c r="Y460" s="390"/>
      <c r="Z460" s="390"/>
      <c r="AA460" s="390"/>
      <c r="AB460" s="390"/>
      <c r="AC460" s="390"/>
      <c r="AD460" s="390"/>
      <c r="AE460" s="390"/>
      <c r="AF460" s="390"/>
      <c r="AG460" s="390"/>
      <c r="AH460" s="390"/>
      <c r="AI460" s="390"/>
      <c r="AJ460" s="390"/>
      <c r="AK460" s="390"/>
      <c r="AL460" s="390"/>
      <c r="AM460" s="390"/>
      <c r="AN460" s="390"/>
      <c r="AO460" s="390"/>
      <c r="AP460" s="390"/>
      <c r="AQ460" s="390"/>
      <c r="AR460" s="390"/>
      <c r="AS460" s="390"/>
      <c r="AT460" s="390"/>
      <c r="AU460" s="390"/>
      <c r="AV460" s="390"/>
      <c r="AW460" s="390"/>
      <c r="AX460" s="390"/>
      <c r="AY460" s="390"/>
      <c r="AZ460" s="390"/>
      <c r="BA460" s="392"/>
      <c r="BB460" s="469"/>
      <c r="BC460" s="392"/>
      <c r="BD460" s="392"/>
      <c r="BE460" s="392"/>
      <c r="BF460" s="392"/>
      <c r="BG460" s="392"/>
      <c r="BH460" s="392"/>
      <c r="BI460" s="392"/>
      <c r="BJ460" s="392"/>
      <c r="BK460" s="392"/>
      <c r="BL460" s="392"/>
      <c r="BM460" s="392"/>
      <c r="BN460" s="392"/>
      <c r="BO460" s="392"/>
      <c r="BP460" s="392"/>
      <c r="BQ460" s="392"/>
      <c r="BR460" s="392"/>
      <c r="BS460" s="392"/>
      <c r="BT460" s="392"/>
      <c r="BU460" s="392"/>
      <c r="BV460" s="392"/>
      <c r="BW460" s="393"/>
      <c r="BX460" s="393"/>
      <c r="BY460" s="393"/>
      <c r="BZ460" s="393"/>
      <c r="CA460" s="393"/>
      <c r="CB460" s="393"/>
      <c r="CC460" s="393"/>
      <c r="CD460" s="393"/>
      <c r="CE460" s="393"/>
      <c r="CF460" s="393"/>
      <c r="CG460" s="393"/>
      <c r="CH460" s="393"/>
      <c r="CI460" s="393"/>
      <c r="CJ460" s="393"/>
      <c r="CK460" s="393"/>
      <c r="CL460" s="393"/>
      <c r="CM460" s="393"/>
      <c r="CN460" s="393"/>
      <c r="CO460" s="393"/>
      <c r="CP460" s="393"/>
      <c r="CQ460" s="393"/>
      <c r="CR460" s="393"/>
      <c r="CS460" s="393"/>
      <c r="CT460" s="393"/>
      <c r="CU460" s="393"/>
      <c r="CV460" s="393"/>
      <c r="CW460" s="393"/>
      <c r="CX460" s="393"/>
      <c r="CY460" s="393"/>
      <c r="CZ460" s="393"/>
    </row>
    <row r="461" s="397" customFormat="true" ht="25.15" customHeight="true" x14ac:dyDescent="0.2">
      <c r="C461" s="1154" t="s">
        <v>505</v>
      </c>
      <c r="D461" s="1155"/>
      <c r="E461" s="846">
        <v>-2.5487015354459533E-2</v>
      </c>
      <c r="F461" s="671"/>
      <c r="G461" s="671"/>
      <c r="H461" s="1155" t="s">
        <v>479</v>
      </c>
      <c r="I461" s="1155"/>
      <c r="J461" s="847">
        <v>9.9197768822162746E-2</v>
      </c>
      <c r="K461" s="671"/>
      <c r="L461" s="671"/>
      <c r="M461" s="1155" t="s">
        <v>487</v>
      </c>
      <c r="N461" s="1155"/>
      <c r="O461" s="848">
        <v>-4.5278213717750586E-2</v>
      </c>
      <c r="P461" s="671"/>
      <c r="Q461" s="671"/>
      <c r="W461" s="390"/>
      <c r="X461" s="390"/>
      <c r="Y461" s="390"/>
      <c r="Z461" s="390"/>
      <c r="AA461" s="390"/>
      <c r="AB461" s="390"/>
      <c r="AC461" s="390"/>
      <c r="AD461" s="390"/>
      <c r="AE461" s="390"/>
      <c r="AF461" s="390"/>
      <c r="AG461" s="390"/>
      <c r="AH461" s="390"/>
      <c r="AI461" s="390"/>
      <c r="AJ461" s="390"/>
      <c r="AK461" s="390"/>
      <c r="AL461" s="390"/>
      <c r="AM461" s="390"/>
      <c r="AN461" s="390"/>
      <c r="AO461" s="390"/>
      <c r="AP461" s="390"/>
      <c r="AQ461" s="390"/>
      <c r="AR461" s="390"/>
      <c r="AS461" s="390"/>
      <c r="AT461" s="390"/>
      <c r="AU461" s="390"/>
      <c r="AV461" s="390"/>
      <c r="AW461" s="390"/>
      <c r="AX461" s="390"/>
      <c r="AY461" s="390"/>
      <c r="AZ461" s="390"/>
      <c r="BA461" s="392"/>
      <c r="BB461" s="469"/>
      <c r="BC461" s="392"/>
      <c r="BD461" s="392"/>
      <c r="BE461" s="392"/>
      <c r="BF461" s="392"/>
      <c r="BG461" s="392"/>
      <c r="BH461" s="392"/>
      <c r="BI461" s="392"/>
      <c r="BJ461" s="392"/>
      <c r="BK461" s="392"/>
      <c r="BL461" s="392"/>
      <c r="BM461" s="392"/>
      <c r="BN461" s="392"/>
      <c r="BO461" s="392"/>
      <c r="BP461" s="392"/>
      <c r="BQ461" s="392"/>
      <c r="BR461" s="392"/>
      <c r="BS461" s="392"/>
      <c r="BT461" s="392"/>
      <c r="BU461" s="392"/>
      <c r="BV461" s="392"/>
      <c r="BW461" s="393"/>
      <c r="BX461" s="393"/>
      <c r="BY461" s="393"/>
      <c r="BZ461" s="393"/>
      <c r="CA461" s="393"/>
      <c r="CB461" s="393"/>
      <c r="CC461" s="393"/>
      <c r="CD461" s="393"/>
      <c r="CE461" s="393"/>
      <c r="CF461" s="393"/>
      <c r="CG461" s="393"/>
      <c r="CH461" s="393"/>
      <c r="CI461" s="393"/>
      <c r="CJ461" s="393"/>
      <c r="CK461" s="393"/>
      <c r="CL461" s="393"/>
      <c r="CM461" s="393"/>
      <c r="CN461" s="393"/>
      <c r="CO461" s="393"/>
      <c r="CP461" s="393"/>
      <c r="CQ461" s="393"/>
      <c r="CR461" s="393"/>
      <c r="CS461" s="393"/>
      <c r="CT461" s="393"/>
      <c r="CU461" s="393"/>
      <c r="CV461" s="393"/>
      <c r="CW461" s="393"/>
      <c r="CX461" s="393"/>
      <c r="CY461" s="393"/>
      <c r="CZ461" s="393"/>
    </row>
    <row r="462" s="397" customFormat="true" ht="25.15" customHeight="true" x14ac:dyDescent="0.2">
      <c r="C462" s="1154" t="s">
        <v>479</v>
      </c>
      <c r="D462" s="1155"/>
      <c r="E462" s="846">
        <v>2.5212299561433265E-2</v>
      </c>
      <c r="F462" s="671"/>
      <c r="G462" s="671"/>
      <c r="H462" s="1155" t="s">
        <v>506</v>
      </c>
      <c r="I462" s="1155"/>
      <c r="J462" s="847">
        <v>9.6986660278559081E-2</v>
      </c>
      <c r="K462" s="671"/>
      <c r="L462" s="671"/>
      <c r="M462" s="1155" t="s">
        <v>492</v>
      </c>
      <c r="N462" s="1155"/>
      <c r="O462" s="848">
        <v>4.0376257928414386E-2</v>
      </c>
      <c r="P462" s="671"/>
      <c r="Q462" s="671"/>
      <c r="W462" s="390"/>
      <c r="X462" s="390"/>
      <c r="Y462" s="390"/>
      <c r="Z462" s="390"/>
      <c r="AA462" s="390"/>
      <c r="AB462" s="390"/>
      <c r="AC462" s="390"/>
      <c r="AD462" s="390"/>
      <c r="AE462" s="390"/>
      <c r="AF462" s="390"/>
      <c r="AG462" s="390"/>
      <c r="AH462" s="390"/>
      <c r="AI462" s="390"/>
      <c r="AJ462" s="390"/>
      <c r="AK462" s="390"/>
      <c r="AL462" s="390"/>
      <c r="AM462" s="390"/>
      <c r="AN462" s="390"/>
      <c r="AO462" s="390"/>
      <c r="AP462" s="390"/>
      <c r="AQ462" s="390"/>
      <c r="AR462" s="390"/>
      <c r="AS462" s="390"/>
      <c r="AT462" s="390"/>
      <c r="AU462" s="390"/>
      <c r="AV462" s="390"/>
      <c r="AW462" s="390"/>
      <c r="AX462" s="390"/>
      <c r="AY462" s="390"/>
      <c r="AZ462" s="390"/>
      <c r="BA462" s="392"/>
      <c r="BB462" s="469"/>
      <c r="BC462" s="392"/>
      <c r="BD462" s="392"/>
      <c r="BE462" s="392"/>
      <c r="BF462" s="392"/>
      <c r="BG462" s="392"/>
      <c r="BH462" s="392"/>
      <c r="BI462" s="392"/>
      <c r="BJ462" s="392"/>
      <c r="BK462" s="392"/>
      <c r="BL462" s="392"/>
      <c r="BM462" s="392"/>
      <c r="BN462" s="392"/>
      <c r="BO462" s="392"/>
      <c r="BP462" s="392"/>
      <c r="BQ462" s="392"/>
      <c r="BR462" s="392"/>
      <c r="BS462" s="392"/>
      <c r="BT462" s="392"/>
      <c r="BU462" s="392"/>
      <c r="BV462" s="392"/>
      <c r="BW462" s="393"/>
      <c r="BX462" s="393"/>
      <c r="BY462" s="393"/>
      <c r="BZ462" s="393"/>
      <c r="CA462" s="393"/>
      <c r="CB462" s="393"/>
      <c r="CC462" s="393"/>
      <c r="CD462" s="393"/>
      <c r="CE462" s="393"/>
      <c r="CF462" s="393"/>
      <c r="CG462" s="393"/>
      <c r="CH462" s="393"/>
      <c r="CI462" s="393"/>
      <c r="CJ462" s="393"/>
      <c r="CK462" s="393"/>
      <c r="CL462" s="393"/>
      <c r="CM462" s="393"/>
      <c r="CN462" s="393"/>
      <c r="CO462" s="393"/>
      <c r="CP462" s="393"/>
      <c r="CQ462" s="393"/>
      <c r="CR462" s="393"/>
      <c r="CS462" s="393"/>
      <c r="CT462" s="393"/>
      <c r="CU462" s="393"/>
      <c r="CV462" s="393"/>
      <c r="CW462" s="393"/>
      <c r="CX462" s="393"/>
      <c r="CY462" s="393"/>
      <c r="CZ462" s="393"/>
    </row>
    <row r="463" s="397" customFormat="true" ht="25.15" customHeight="true" x14ac:dyDescent="0.2">
      <c r="C463" s="1154" t="s">
        <v>489</v>
      </c>
      <c r="D463" s="1155"/>
      <c r="E463" s="846">
        <v>2.5137479737266905E-2</v>
      </c>
      <c r="F463" s="671"/>
      <c r="G463" s="671"/>
      <c r="H463" s="1155" t="s">
        <v>507</v>
      </c>
      <c r="I463" s="1155"/>
      <c r="J463" s="847">
        <v>-9.4309113584205503E-2</v>
      </c>
      <c r="K463" s="671"/>
      <c r="L463" s="671"/>
      <c r="M463" s="1155" t="s">
        <v>481</v>
      </c>
      <c r="N463" s="1155"/>
      <c r="O463" s="848">
        <v>-3.8061267447026897E-2</v>
      </c>
      <c r="P463" s="671"/>
      <c r="Q463" s="671"/>
      <c r="W463" s="390"/>
      <c r="X463" s="390"/>
      <c r="Y463" s="390"/>
      <c r="Z463" s="390"/>
      <c r="AA463" s="390"/>
      <c r="AB463" s="390"/>
      <c r="AC463" s="390"/>
      <c r="AD463" s="390"/>
      <c r="AE463" s="390"/>
      <c r="AF463" s="390"/>
      <c r="AG463" s="390"/>
      <c r="AH463" s="390"/>
      <c r="AI463" s="390"/>
      <c r="AJ463" s="390"/>
      <c r="AK463" s="390"/>
      <c r="AL463" s="390"/>
      <c r="AM463" s="390"/>
      <c r="AN463" s="390"/>
      <c r="AO463" s="390"/>
      <c r="AP463" s="390"/>
      <c r="AQ463" s="390"/>
      <c r="AR463" s="390"/>
      <c r="AS463" s="390"/>
      <c r="AT463" s="390"/>
      <c r="AU463" s="390"/>
      <c r="AV463" s="390"/>
      <c r="AW463" s="390"/>
      <c r="AX463" s="390"/>
      <c r="AY463" s="390"/>
      <c r="AZ463" s="390"/>
      <c r="BA463" s="392"/>
      <c r="BB463" s="469"/>
      <c r="BC463" s="392"/>
      <c r="BD463" s="392"/>
      <c r="BE463" s="392"/>
      <c r="BF463" s="392"/>
      <c r="BG463" s="392"/>
      <c r="BH463" s="392"/>
      <c r="BI463" s="392"/>
      <c r="BJ463" s="392"/>
      <c r="BK463" s="392"/>
      <c r="BL463" s="392"/>
      <c r="BM463" s="392"/>
      <c r="BN463" s="392"/>
      <c r="BO463" s="392"/>
      <c r="BP463" s="392"/>
      <c r="BQ463" s="392"/>
      <c r="BR463" s="392"/>
      <c r="BS463" s="392"/>
      <c r="BT463" s="392"/>
      <c r="BU463" s="392"/>
      <c r="BV463" s="392"/>
      <c r="BW463" s="393"/>
      <c r="BX463" s="393"/>
      <c r="BY463" s="393"/>
      <c r="BZ463" s="393"/>
      <c r="CA463" s="393"/>
      <c r="CB463" s="393"/>
      <c r="CC463" s="393"/>
      <c r="CD463" s="393"/>
      <c r="CE463" s="393"/>
      <c r="CF463" s="393"/>
      <c r="CG463" s="393"/>
      <c r="CH463" s="393"/>
      <c r="CI463" s="393"/>
      <c r="CJ463" s="393"/>
      <c r="CK463" s="393"/>
      <c r="CL463" s="393"/>
      <c r="CM463" s="393"/>
      <c r="CN463" s="393"/>
      <c r="CO463" s="393"/>
      <c r="CP463" s="393"/>
      <c r="CQ463" s="393"/>
      <c r="CR463" s="393"/>
      <c r="CS463" s="393"/>
      <c r="CT463" s="393"/>
      <c r="CU463" s="393"/>
      <c r="CV463" s="393"/>
      <c r="CW463" s="393"/>
      <c r="CX463" s="393"/>
      <c r="CY463" s="393"/>
      <c r="CZ463" s="393"/>
    </row>
    <row r="464" s="397" customFormat="true" ht="25.15" customHeight="true" x14ac:dyDescent="0.2">
      <c r="C464" s="1154" t="s">
        <v>508</v>
      </c>
      <c r="D464" s="1155"/>
      <c r="E464" s="846">
        <v>-1.7141240734268599E-2</v>
      </c>
      <c r="F464" s="671"/>
      <c r="G464" s="671"/>
      <c r="H464" s="1155" t="s">
        <v>509</v>
      </c>
      <c r="I464" s="1155"/>
      <c r="J464" s="847">
        <v>9.2544888675149414E-2</v>
      </c>
      <c r="K464" s="671"/>
      <c r="L464" s="671"/>
      <c r="M464" s="1155" t="s">
        <v>503</v>
      </c>
      <c r="N464" s="1155"/>
      <c r="O464" s="848">
        <v>-3.5016297435505647E-2</v>
      </c>
      <c r="P464" s="671"/>
      <c r="Q464" s="671"/>
      <c r="W464" s="390"/>
      <c r="X464" s="390"/>
      <c r="Y464" s="390"/>
      <c r="Z464" s="390"/>
      <c r="AA464" s="390"/>
      <c r="AB464" s="390"/>
      <c r="AC464" s="390"/>
      <c r="AD464" s="390"/>
      <c r="AE464" s="390"/>
      <c r="AF464" s="390"/>
      <c r="AG464" s="390"/>
      <c r="AH464" s="390"/>
      <c r="AI464" s="390"/>
      <c r="AJ464" s="390"/>
      <c r="AK464" s="390"/>
      <c r="AL464" s="390"/>
      <c r="AM464" s="390"/>
      <c r="AN464" s="390"/>
      <c r="AO464" s="390"/>
      <c r="AP464" s="390"/>
      <c r="AQ464" s="390"/>
      <c r="AR464" s="390"/>
      <c r="AS464" s="390"/>
      <c r="AT464" s="390"/>
      <c r="AU464" s="390"/>
      <c r="AV464" s="390"/>
      <c r="AW464" s="390"/>
      <c r="AX464" s="390"/>
      <c r="AY464" s="390"/>
      <c r="AZ464" s="390"/>
      <c r="BA464" s="392"/>
      <c r="BB464" s="469"/>
      <c r="BC464" s="392"/>
      <c r="BD464" s="392"/>
      <c r="BE464" s="392"/>
      <c r="BF464" s="392"/>
      <c r="BG464" s="392"/>
      <c r="BH464" s="392"/>
      <c r="BI464" s="392"/>
      <c r="BJ464" s="392"/>
      <c r="BK464" s="392"/>
      <c r="BL464" s="392"/>
      <c r="BM464" s="392"/>
      <c r="BN464" s="392"/>
      <c r="BO464" s="392"/>
      <c r="BP464" s="392"/>
      <c r="BQ464" s="392"/>
      <c r="BR464" s="392"/>
      <c r="BS464" s="392"/>
      <c r="BT464" s="392"/>
      <c r="BU464" s="392"/>
      <c r="BV464" s="392"/>
      <c r="BW464" s="393"/>
      <c r="BX464" s="393"/>
      <c r="BY464" s="393"/>
      <c r="BZ464" s="393"/>
      <c r="CA464" s="393"/>
      <c r="CB464" s="393"/>
      <c r="CC464" s="393"/>
      <c r="CD464" s="393"/>
      <c r="CE464" s="393"/>
      <c r="CF464" s="393"/>
      <c r="CG464" s="393"/>
      <c r="CH464" s="393"/>
      <c r="CI464" s="393"/>
      <c r="CJ464" s="393"/>
      <c r="CK464" s="393"/>
      <c r="CL464" s="393"/>
      <c r="CM464" s="393"/>
      <c r="CN464" s="393"/>
      <c r="CO464" s="393"/>
      <c r="CP464" s="393"/>
      <c r="CQ464" s="393"/>
      <c r="CR464" s="393"/>
      <c r="CS464" s="393"/>
      <c r="CT464" s="393"/>
      <c r="CU464" s="393"/>
      <c r="CV464" s="393"/>
      <c r="CW464" s="393"/>
      <c r="CX464" s="393"/>
      <c r="CY464" s="393"/>
      <c r="CZ464" s="393"/>
    </row>
    <row r="465" s="397" customFormat="true" ht="25.15" customHeight="true" x14ac:dyDescent="0.2">
      <c r="C465" s="1154" t="s">
        <v>510</v>
      </c>
      <c r="D465" s="1155"/>
      <c r="E465" s="846">
        <v>-1.2141817610615264E-2</v>
      </c>
      <c r="F465" s="671"/>
      <c r="G465" s="671"/>
      <c r="H465" s="1155" t="s">
        <v>511</v>
      </c>
      <c r="I465" s="1155"/>
      <c r="J465" s="847">
        <v>8.7446696352398476E-2</v>
      </c>
      <c r="K465" s="671"/>
      <c r="L465" s="671"/>
      <c r="M465" s="1155" t="s">
        <v>501</v>
      </c>
      <c r="N465" s="1155"/>
      <c r="O465" s="848">
        <v>-3.4238099289262629E-2</v>
      </c>
      <c r="P465" s="671"/>
      <c r="Q465" s="671"/>
      <c r="W465" s="390"/>
      <c r="X465" s="390"/>
      <c r="Y465" s="390"/>
      <c r="Z465" s="390"/>
      <c r="AA465" s="390"/>
      <c r="AB465" s="390"/>
      <c r="AC465" s="390"/>
      <c r="AD465" s="390"/>
      <c r="AE465" s="390"/>
      <c r="AF465" s="390"/>
      <c r="AG465" s="390"/>
      <c r="AH465" s="390"/>
      <c r="AI465" s="390"/>
      <c r="AJ465" s="390"/>
      <c r="AK465" s="390"/>
      <c r="AL465" s="390"/>
      <c r="AM465" s="390"/>
      <c r="AN465" s="390"/>
      <c r="AO465" s="390"/>
      <c r="AP465" s="390"/>
      <c r="AQ465" s="390"/>
      <c r="AR465" s="390"/>
      <c r="AS465" s="390"/>
      <c r="AT465" s="390"/>
      <c r="AU465" s="390"/>
      <c r="AV465" s="390"/>
      <c r="AW465" s="390"/>
      <c r="AX465" s="390"/>
      <c r="AY465" s="390"/>
      <c r="AZ465" s="390"/>
      <c r="BA465" s="392"/>
      <c r="BB465" s="469"/>
      <c r="BC465" s="392"/>
      <c r="BD465" s="392"/>
      <c r="BE465" s="392"/>
      <c r="BF465" s="392"/>
      <c r="BG465" s="392"/>
      <c r="BH465" s="392"/>
      <c r="BI465" s="392"/>
      <c r="BJ465" s="392"/>
      <c r="BK465" s="392"/>
      <c r="BL465" s="392"/>
      <c r="BM465" s="392"/>
      <c r="BN465" s="392"/>
      <c r="BO465" s="392"/>
      <c r="BP465" s="392"/>
      <c r="BQ465" s="392"/>
      <c r="BR465" s="392"/>
      <c r="BS465" s="392"/>
      <c r="BT465" s="392"/>
      <c r="BU465" s="392"/>
      <c r="BV465" s="392"/>
      <c r="BW465" s="393"/>
      <c r="BX465" s="393"/>
      <c r="BY465" s="393"/>
      <c r="BZ465" s="393"/>
      <c r="CA465" s="393"/>
      <c r="CB465" s="393"/>
      <c r="CC465" s="393"/>
      <c r="CD465" s="393"/>
      <c r="CE465" s="393"/>
      <c r="CF465" s="393"/>
      <c r="CG465" s="393"/>
      <c r="CH465" s="393"/>
      <c r="CI465" s="393"/>
      <c r="CJ465" s="393"/>
      <c r="CK465" s="393"/>
      <c r="CL465" s="393"/>
      <c r="CM465" s="393"/>
      <c r="CN465" s="393"/>
      <c r="CO465" s="393"/>
      <c r="CP465" s="393"/>
      <c r="CQ465" s="393"/>
      <c r="CR465" s="393"/>
      <c r="CS465" s="393"/>
      <c r="CT465" s="393"/>
      <c r="CU465" s="393"/>
      <c r="CV465" s="393"/>
      <c r="CW465" s="393"/>
      <c r="CX465" s="393"/>
      <c r="CY465" s="393"/>
      <c r="CZ465" s="393"/>
    </row>
    <row r="466" s="397" customFormat="true" ht="25.15" customHeight="true" x14ac:dyDescent="0.2">
      <c r="C466" s="1154" t="s">
        <v>359</v>
      </c>
      <c r="D466" s="1155"/>
      <c r="E466" s="846">
        <v>1.1836453305719735E-2</v>
      </c>
      <c r="F466" s="671"/>
      <c r="G466" s="671"/>
      <c r="H466" s="1155" t="s">
        <v>485</v>
      </c>
      <c r="I466" s="1155"/>
      <c r="J466" s="847">
        <v>8.5728549795668199E-2</v>
      </c>
      <c r="K466" s="671"/>
      <c r="L466" s="671"/>
      <c r="M466" s="1155" t="s">
        <v>459</v>
      </c>
      <c r="N466" s="1155"/>
      <c r="O466" s="848">
        <v>-3.4011837205236678E-2</v>
      </c>
      <c r="P466" s="671"/>
      <c r="Q466" s="671"/>
      <c r="W466" s="390"/>
      <c r="X466" s="390"/>
      <c r="Y466" s="390"/>
      <c r="Z466" s="390"/>
      <c r="AA466" s="390"/>
      <c r="AB466" s="390"/>
      <c r="AC466" s="390"/>
      <c r="AD466" s="390"/>
      <c r="AE466" s="390"/>
      <c r="AF466" s="390"/>
      <c r="AG466" s="390"/>
      <c r="AH466" s="390"/>
      <c r="AI466" s="390"/>
      <c r="AJ466" s="390"/>
      <c r="AK466" s="390"/>
      <c r="AL466" s="390"/>
      <c r="AM466" s="390"/>
      <c r="AN466" s="390"/>
      <c r="AO466" s="390"/>
      <c r="AP466" s="390"/>
      <c r="AQ466" s="390"/>
      <c r="AR466" s="390"/>
      <c r="AS466" s="390"/>
      <c r="AT466" s="390"/>
      <c r="AU466" s="390"/>
      <c r="AV466" s="390"/>
      <c r="AW466" s="390"/>
      <c r="AX466" s="390"/>
      <c r="AY466" s="390"/>
      <c r="AZ466" s="390"/>
      <c r="BA466" s="392"/>
      <c r="BB466" s="469"/>
      <c r="BC466" s="392"/>
      <c r="BD466" s="392"/>
      <c r="BE466" s="392"/>
      <c r="BF466" s="392"/>
      <c r="BG466" s="392"/>
      <c r="BH466" s="392"/>
      <c r="BI466" s="392"/>
      <c r="BJ466" s="392"/>
      <c r="BK466" s="392"/>
      <c r="BL466" s="392"/>
      <c r="BM466" s="392"/>
      <c r="BN466" s="392"/>
      <c r="BO466" s="392"/>
      <c r="BP466" s="392"/>
      <c r="BQ466" s="392"/>
      <c r="BR466" s="392"/>
      <c r="BS466" s="392"/>
      <c r="BT466" s="392"/>
      <c r="BU466" s="392"/>
      <c r="BV466" s="392"/>
      <c r="BW466" s="393"/>
      <c r="BX466" s="393"/>
      <c r="BY466" s="393"/>
      <c r="BZ466" s="393"/>
      <c r="CA466" s="393"/>
      <c r="CB466" s="393"/>
      <c r="CC466" s="393"/>
      <c r="CD466" s="393"/>
      <c r="CE466" s="393"/>
      <c r="CF466" s="393"/>
      <c r="CG466" s="393"/>
      <c r="CH466" s="393"/>
      <c r="CI466" s="393"/>
      <c r="CJ466" s="393"/>
      <c r="CK466" s="393"/>
      <c r="CL466" s="393"/>
      <c r="CM466" s="393"/>
      <c r="CN466" s="393"/>
      <c r="CO466" s="393"/>
      <c r="CP466" s="393"/>
      <c r="CQ466" s="393"/>
      <c r="CR466" s="393"/>
      <c r="CS466" s="393"/>
      <c r="CT466" s="393"/>
      <c r="CU466" s="393"/>
      <c r="CV466" s="393"/>
      <c r="CW466" s="393"/>
      <c r="CX466" s="393"/>
      <c r="CY466" s="393"/>
      <c r="CZ466" s="393"/>
    </row>
    <row r="467" s="397" customFormat="true" ht="25.15" customHeight="true" x14ac:dyDescent="0.2">
      <c r="C467" s="1154" t="s">
        <v>512</v>
      </c>
      <c r="D467" s="1155"/>
      <c r="E467" s="846">
        <v>-1.1210152705600773E-2</v>
      </c>
      <c r="F467" s="671"/>
      <c r="G467" s="671"/>
      <c r="H467" s="1155" t="s">
        <v>487</v>
      </c>
      <c r="I467" s="1155"/>
      <c r="J467" s="847">
        <v>7.8463340777631202E-2</v>
      </c>
      <c r="K467" s="671"/>
      <c r="L467" s="671"/>
      <c r="M467" s="1155" t="s">
        <v>513</v>
      </c>
      <c r="N467" s="1155"/>
      <c r="O467" s="848">
        <v>-3.2412677884140914E-2</v>
      </c>
      <c r="P467" s="671"/>
      <c r="Q467" s="671"/>
      <c r="W467" s="390"/>
      <c r="X467" s="390"/>
      <c r="Y467" s="390"/>
      <c r="Z467" s="390"/>
      <c r="AA467" s="390"/>
      <c r="AB467" s="390"/>
      <c r="AC467" s="390"/>
      <c r="AD467" s="390"/>
      <c r="AE467" s="390"/>
      <c r="AF467" s="390"/>
      <c r="AG467" s="390"/>
      <c r="AH467" s="390"/>
      <c r="AI467" s="390"/>
      <c r="AJ467" s="390"/>
      <c r="AK467" s="390"/>
      <c r="AL467" s="390"/>
      <c r="AM467" s="390"/>
      <c r="AN467" s="390"/>
      <c r="AO467" s="390"/>
      <c r="AP467" s="390"/>
      <c r="AQ467" s="390"/>
      <c r="AR467" s="390"/>
      <c r="AS467" s="390"/>
      <c r="AT467" s="390"/>
      <c r="AU467" s="390"/>
      <c r="AV467" s="390"/>
      <c r="AW467" s="390"/>
      <c r="AX467" s="390"/>
      <c r="AY467" s="390"/>
      <c r="AZ467" s="390"/>
      <c r="BA467" s="392"/>
      <c r="BB467" s="469"/>
      <c r="BC467" s="392"/>
      <c r="BD467" s="392"/>
      <c r="BE467" s="392"/>
      <c r="BF467" s="392"/>
      <c r="BG467" s="392"/>
      <c r="BH467" s="392"/>
      <c r="BI467" s="392"/>
      <c r="BJ467" s="392"/>
      <c r="BK467" s="392"/>
      <c r="BL467" s="392"/>
      <c r="BM467" s="392"/>
      <c r="BN467" s="392"/>
      <c r="BO467" s="392"/>
      <c r="BP467" s="392"/>
      <c r="BQ467" s="392"/>
      <c r="BR467" s="392"/>
      <c r="BS467" s="392"/>
      <c r="BT467" s="392"/>
      <c r="BU467" s="392"/>
      <c r="BV467" s="392"/>
      <c r="BW467" s="393"/>
      <c r="BX467" s="393"/>
      <c r="BY467" s="393"/>
      <c r="BZ467" s="393"/>
      <c r="CA467" s="393"/>
      <c r="CB467" s="393"/>
      <c r="CC467" s="393"/>
      <c r="CD467" s="393"/>
      <c r="CE467" s="393"/>
      <c r="CF467" s="393"/>
      <c r="CG467" s="393"/>
      <c r="CH467" s="393"/>
      <c r="CI467" s="393"/>
      <c r="CJ467" s="393"/>
      <c r="CK467" s="393"/>
      <c r="CL467" s="393"/>
      <c r="CM467" s="393"/>
      <c r="CN467" s="393"/>
      <c r="CO467" s="393"/>
      <c r="CP467" s="393"/>
      <c r="CQ467" s="393"/>
      <c r="CR467" s="393"/>
      <c r="CS467" s="393"/>
      <c r="CT467" s="393"/>
      <c r="CU467" s="393"/>
      <c r="CV467" s="393"/>
      <c r="CW467" s="393"/>
      <c r="CX467" s="393"/>
      <c r="CY467" s="393"/>
      <c r="CZ467" s="393"/>
    </row>
    <row r="468" s="397" customFormat="true" ht="25.15" customHeight="true" x14ac:dyDescent="0.2">
      <c r="C468" s="1154" t="s">
        <v>514</v>
      </c>
      <c r="D468" s="1155"/>
      <c r="E468" s="849">
        <v>-2.6271150807207393E-3</v>
      </c>
      <c r="F468" s="671"/>
      <c r="G468" s="671"/>
      <c r="H468" s="1155" t="s">
        <v>499</v>
      </c>
      <c r="I468" s="1155"/>
      <c r="J468" s="847">
        <v>7.3724260578804435E-2</v>
      </c>
      <c r="K468" s="671"/>
      <c r="L468" s="671"/>
      <c r="M468" s="1155" t="s">
        <v>515</v>
      </c>
      <c r="N468" s="1155"/>
      <c r="O468" s="848">
        <v>2.6215480905737196E-2</v>
      </c>
      <c r="P468" s="671"/>
      <c r="Q468" s="671"/>
      <c r="W468" s="390"/>
      <c r="X468" s="390"/>
      <c r="Y468" s="390"/>
      <c r="Z468" s="390"/>
      <c r="AA468" s="390"/>
      <c r="AB468" s="390"/>
      <c r="AC468" s="390"/>
      <c r="AD468" s="390"/>
      <c r="AE468" s="390"/>
      <c r="AF468" s="390"/>
      <c r="AG468" s="390"/>
      <c r="AH468" s="390"/>
      <c r="AI468" s="390"/>
      <c r="AJ468" s="390"/>
      <c r="AK468" s="390"/>
      <c r="AL468" s="390"/>
      <c r="AM468" s="390"/>
      <c r="AN468" s="390"/>
      <c r="AO468" s="390"/>
      <c r="AP468" s="390"/>
      <c r="AQ468" s="390"/>
      <c r="AR468" s="390"/>
      <c r="AS468" s="390"/>
      <c r="AT468" s="390"/>
      <c r="AU468" s="390"/>
      <c r="AV468" s="390"/>
      <c r="AW468" s="390"/>
      <c r="AX468" s="390"/>
      <c r="AY468" s="390"/>
      <c r="AZ468" s="390"/>
      <c r="BA468" s="392"/>
      <c r="BB468" s="469"/>
      <c r="BC468" s="392"/>
      <c r="BD468" s="392"/>
      <c r="BE468" s="392"/>
      <c r="BF468" s="392"/>
      <c r="BG468" s="392"/>
      <c r="BH468" s="392"/>
      <c r="BI468" s="392"/>
      <c r="BJ468" s="392"/>
      <c r="BK468" s="392"/>
      <c r="BL468" s="392"/>
      <c r="BM468" s="392"/>
      <c r="BN468" s="392"/>
      <c r="BO468" s="392"/>
      <c r="BP468" s="392"/>
      <c r="BQ468" s="392"/>
      <c r="BR468" s="392"/>
      <c r="BS468" s="392"/>
      <c r="BT468" s="392"/>
      <c r="BU468" s="392"/>
      <c r="BV468" s="392"/>
      <c r="BW468" s="393"/>
      <c r="BX468" s="393"/>
      <c r="BY468" s="393"/>
      <c r="BZ468" s="393"/>
      <c r="CA468" s="393"/>
      <c r="CB468" s="393"/>
      <c r="CC468" s="393"/>
      <c r="CD468" s="393"/>
      <c r="CE468" s="393"/>
      <c r="CF468" s="393"/>
      <c r="CG468" s="393"/>
      <c r="CH468" s="393"/>
      <c r="CI468" s="393"/>
      <c r="CJ468" s="393"/>
      <c r="CK468" s="393"/>
      <c r="CL468" s="393"/>
      <c r="CM468" s="393"/>
      <c r="CN468" s="393"/>
      <c r="CO468" s="393"/>
      <c r="CP468" s="393"/>
      <c r="CQ468" s="393"/>
      <c r="CR468" s="393"/>
      <c r="CS468" s="393"/>
      <c r="CT468" s="393"/>
      <c r="CU468" s="393"/>
      <c r="CV468" s="393"/>
      <c r="CW468" s="393"/>
      <c r="CX468" s="393"/>
      <c r="CY468" s="393"/>
      <c r="CZ468" s="393"/>
    </row>
    <row r="469" s="397" customFormat="true" ht="25.15" customHeight="true" x14ac:dyDescent="0.2">
      <c r="C469" s="1154"/>
      <c r="D469" s="1155"/>
      <c r="E469" s="671"/>
      <c r="F469" s="671"/>
      <c r="G469" s="671"/>
      <c r="H469" s="1155" t="s">
        <v>489</v>
      </c>
      <c r="I469" s="1155"/>
      <c r="J469" s="847">
        <v>6.9854130595443417E-2</v>
      </c>
      <c r="K469" s="671"/>
      <c r="L469" s="671"/>
      <c r="M469" s="1155" t="s">
        <v>500</v>
      </c>
      <c r="N469" s="1155"/>
      <c r="O469" s="848">
        <v>-2.5996650205597816E-2</v>
      </c>
      <c r="P469" s="671"/>
      <c r="Q469" s="671"/>
      <c r="W469" s="390"/>
      <c r="X469" s="390"/>
      <c r="Y469" s="390"/>
      <c r="Z469" s="390"/>
      <c r="AA469" s="390"/>
      <c r="AB469" s="390"/>
      <c r="AC469" s="390"/>
      <c r="AD469" s="390"/>
      <c r="AE469" s="390"/>
      <c r="AF469" s="390"/>
      <c r="AG469" s="390"/>
      <c r="AH469" s="390"/>
      <c r="AI469" s="390"/>
      <c r="AJ469" s="390"/>
      <c r="AK469" s="390"/>
      <c r="AL469" s="390"/>
      <c r="AM469" s="390"/>
      <c r="AN469" s="390"/>
      <c r="AO469" s="390"/>
      <c r="AP469" s="390"/>
      <c r="AQ469" s="390"/>
      <c r="AR469" s="390"/>
      <c r="AS469" s="390"/>
      <c r="AT469" s="390"/>
      <c r="AU469" s="390"/>
      <c r="AV469" s="390"/>
      <c r="AW469" s="390"/>
      <c r="AX469" s="390"/>
      <c r="AY469" s="390"/>
      <c r="AZ469" s="390"/>
      <c r="BA469" s="392"/>
      <c r="BB469" s="469"/>
      <c r="BC469" s="392"/>
      <c r="BD469" s="392"/>
      <c r="BE469" s="392"/>
      <c r="BF469" s="392"/>
      <c r="BG469" s="392"/>
      <c r="BH469" s="392"/>
      <c r="BI469" s="392"/>
      <c r="BJ469" s="392"/>
      <c r="BK469" s="392"/>
      <c r="BL469" s="392"/>
      <c r="BM469" s="392"/>
      <c r="BN469" s="392"/>
      <c r="BO469" s="392"/>
      <c r="BP469" s="392"/>
      <c r="BQ469" s="392"/>
      <c r="BR469" s="392"/>
      <c r="BS469" s="392"/>
      <c r="BT469" s="392"/>
      <c r="BU469" s="392"/>
      <c r="BV469" s="392"/>
      <c r="BW469" s="393"/>
      <c r="BX469" s="393"/>
      <c r="BY469" s="393"/>
      <c r="BZ469" s="393"/>
      <c r="CA469" s="393"/>
      <c r="CB469" s="393"/>
      <c r="CC469" s="393"/>
      <c r="CD469" s="393"/>
      <c r="CE469" s="393"/>
      <c r="CF469" s="393"/>
      <c r="CG469" s="393"/>
      <c r="CH469" s="393"/>
      <c r="CI469" s="393"/>
      <c r="CJ469" s="393"/>
      <c r="CK469" s="393"/>
      <c r="CL469" s="393"/>
      <c r="CM469" s="393"/>
      <c r="CN469" s="393"/>
      <c r="CO469" s="393"/>
      <c r="CP469" s="393"/>
      <c r="CQ469" s="393"/>
      <c r="CR469" s="393"/>
      <c r="CS469" s="393"/>
      <c r="CT469" s="393"/>
      <c r="CU469" s="393"/>
      <c r="CV469" s="393"/>
      <c r="CW469" s="393"/>
      <c r="CX469" s="393"/>
      <c r="CY469" s="393"/>
      <c r="CZ469" s="393"/>
    </row>
    <row r="470" s="397" customFormat="true" ht="25.15" customHeight="true" x14ac:dyDescent="0.2">
      <c r="C470" s="1154"/>
      <c r="D470" s="1155"/>
      <c r="E470" s="671"/>
      <c r="F470" s="671"/>
      <c r="G470" s="671"/>
      <c r="H470" s="1155" t="s">
        <v>494</v>
      </c>
      <c r="I470" s="1155"/>
      <c r="J470" s="847">
        <v>-6.9630562288959877E-2</v>
      </c>
      <c r="K470" s="671"/>
      <c r="L470" s="671"/>
      <c r="M470" s="1155" t="s">
        <v>502</v>
      </c>
      <c r="N470" s="1155"/>
      <c r="O470" s="848">
        <v>-2.4520249248351635E-2</v>
      </c>
      <c r="P470" s="671"/>
      <c r="Q470" s="671"/>
      <c r="W470" s="390"/>
      <c r="X470" s="390"/>
      <c r="Y470" s="390"/>
      <c r="Z470" s="390"/>
      <c r="AA470" s="390"/>
      <c r="AB470" s="390"/>
      <c r="AC470" s="390"/>
      <c r="AD470" s="390"/>
      <c r="AE470" s="390"/>
      <c r="AF470" s="390"/>
      <c r="AG470" s="390"/>
      <c r="AH470" s="390"/>
      <c r="AI470" s="390"/>
      <c r="AJ470" s="390"/>
      <c r="AK470" s="390"/>
      <c r="AL470" s="390"/>
      <c r="AM470" s="390"/>
      <c r="AN470" s="390"/>
      <c r="AO470" s="390"/>
      <c r="AP470" s="390"/>
      <c r="AQ470" s="390"/>
      <c r="AR470" s="390"/>
      <c r="AS470" s="390"/>
      <c r="AT470" s="390"/>
      <c r="AU470" s="390"/>
      <c r="AV470" s="390"/>
      <c r="AW470" s="390"/>
      <c r="AX470" s="390"/>
      <c r="AY470" s="390"/>
      <c r="AZ470" s="390"/>
      <c r="BA470" s="392"/>
      <c r="BB470" s="469"/>
      <c r="BC470" s="392"/>
      <c r="BD470" s="392"/>
      <c r="BE470" s="392"/>
      <c r="BF470" s="392"/>
      <c r="BG470" s="392"/>
      <c r="BH470" s="392"/>
      <c r="BI470" s="392"/>
      <c r="BJ470" s="392"/>
      <c r="BK470" s="392"/>
      <c r="BL470" s="392"/>
      <c r="BM470" s="392"/>
      <c r="BN470" s="392"/>
      <c r="BO470" s="392"/>
      <c r="BP470" s="392"/>
      <c r="BQ470" s="392"/>
      <c r="BR470" s="392"/>
      <c r="BS470" s="392"/>
      <c r="BT470" s="392"/>
      <c r="BU470" s="392"/>
      <c r="BV470" s="392"/>
      <c r="BW470" s="393"/>
      <c r="BX470" s="393"/>
      <c r="BY470" s="393"/>
      <c r="BZ470" s="393"/>
      <c r="CA470" s="393"/>
      <c r="CB470" s="393"/>
      <c r="CC470" s="393"/>
      <c r="CD470" s="393"/>
      <c r="CE470" s="393"/>
      <c r="CF470" s="393"/>
      <c r="CG470" s="393"/>
      <c r="CH470" s="393"/>
      <c r="CI470" s="393"/>
      <c r="CJ470" s="393"/>
      <c r="CK470" s="393"/>
      <c r="CL470" s="393"/>
      <c r="CM470" s="393"/>
      <c r="CN470" s="393"/>
      <c r="CO470" s="393"/>
      <c r="CP470" s="393"/>
      <c r="CQ470" s="393"/>
      <c r="CR470" s="393"/>
      <c r="CS470" s="393"/>
      <c r="CT470" s="393"/>
      <c r="CU470" s="393"/>
      <c r="CV470" s="393"/>
      <c r="CW470" s="393"/>
      <c r="CX470" s="393"/>
      <c r="CY470" s="393"/>
      <c r="CZ470" s="393"/>
    </row>
    <row r="471" s="397" customFormat="true" ht="25.15" customHeight="true" x14ac:dyDescent="0.2">
      <c r="C471" s="1154"/>
      <c r="D471" s="1155"/>
      <c r="E471" s="671"/>
      <c r="F471" s="671"/>
      <c r="G471" s="671"/>
      <c r="H471" s="1155" t="s">
        <v>492</v>
      </c>
      <c r="I471" s="1155"/>
      <c r="J471" s="847">
        <v>-6.8615196545888282E-2</v>
      </c>
      <c r="K471" s="671"/>
      <c r="L471" s="671"/>
      <c r="M471" s="1155" t="s">
        <v>497</v>
      </c>
      <c r="N471" s="1155"/>
      <c r="O471" s="848">
        <v>-2.4468976297866294E-2</v>
      </c>
      <c r="P471" s="671"/>
      <c r="Q471" s="671"/>
      <c r="W471" s="390"/>
      <c r="X471" s="390"/>
      <c r="Y471" s="390"/>
      <c r="Z471" s="390"/>
      <c r="AA471" s="390"/>
      <c r="AB471" s="390"/>
      <c r="AC471" s="390"/>
      <c r="AD471" s="390"/>
      <c r="AE471" s="390"/>
      <c r="AF471" s="390"/>
      <c r="AG471" s="390"/>
      <c r="AH471" s="390"/>
      <c r="AI471" s="390"/>
      <c r="AJ471" s="390"/>
      <c r="AK471" s="390"/>
      <c r="AL471" s="390"/>
      <c r="AM471" s="390"/>
      <c r="AN471" s="390"/>
      <c r="AO471" s="390"/>
      <c r="AP471" s="390"/>
      <c r="AQ471" s="390"/>
      <c r="AR471" s="390"/>
      <c r="AS471" s="390"/>
      <c r="AT471" s="390"/>
      <c r="AU471" s="390"/>
      <c r="AV471" s="390"/>
      <c r="AW471" s="390"/>
      <c r="AX471" s="390"/>
      <c r="AY471" s="390"/>
      <c r="AZ471" s="390"/>
      <c r="BA471" s="392"/>
      <c r="BB471" s="469"/>
      <c r="BC471" s="392"/>
      <c r="BD471" s="392"/>
      <c r="BE471" s="392"/>
      <c r="BF471" s="392"/>
      <c r="BG471" s="392"/>
      <c r="BH471" s="392"/>
      <c r="BI471" s="392"/>
      <c r="BJ471" s="392"/>
      <c r="BK471" s="392"/>
      <c r="BL471" s="392"/>
      <c r="BM471" s="392"/>
      <c r="BN471" s="392"/>
      <c r="BO471" s="392"/>
      <c r="BP471" s="392"/>
      <c r="BQ471" s="392"/>
      <c r="BR471" s="392"/>
      <c r="BS471" s="392"/>
      <c r="BT471" s="392"/>
      <c r="BU471" s="392"/>
      <c r="BV471" s="392"/>
      <c r="BW471" s="393"/>
      <c r="BX471" s="393"/>
      <c r="BY471" s="393"/>
      <c r="BZ471" s="393"/>
      <c r="CA471" s="393"/>
      <c r="CB471" s="393"/>
      <c r="CC471" s="393"/>
      <c r="CD471" s="393"/>
      <c r="CE471" s="393"/>
      <c r="CF471" s="393"/>
      <c r="CG471" s="393"/>
      <c r="CH471" s="393"/>
      <c r="CI471" s="393"/>
      <c r="CJ471" s="393"/>
      <c r="CK471" s="393"/>
      <c r="CL471" s="393"/>
      <c r="CM471" s="393"/>
      <c r="CN471" s="393"/>
      <c r="CO471" s="393"/>
      <c r="CP471" s="393"/>
      <c r="CQ471" s="393"/>
      <c r="CR471" s="393"/>
      <c r="CS471" s="393"/>
      <c r="CT471" s="393"/>
      <c r="CU471" s="393"/>
      <c r="CV471" s="393"/>
      <c r="CW471" s="393"/>
      <c r="CX471" s="393"/>
      <c r="CY471" s="393"/>
      <c r="CZ471" s="393"/>
    </row>
    <row r="472" s="397" customFormat="true" ht="25.15" customHeight="true" x14ac:dyDescent="0.2">
      <c r="C472" s="1154" t="s">
        <v>257</v>
      </c>
      <c r="D472" s="1155"/>
      <c r="E472" s="1155"/>
      <c r="F472" s="671"/>
      <c r="G472" s="671"/>
      <c r="H472" s="1155" t="s">
        <v>496</v>
      </c>
      <c r="I472" s="1155"/>
      <c r="J472" s="847">
        <v>-6.1279273091003179E-2</v>
      </c>
      <c r="K472" s="671"/>
      <c r="L472" s="671"/>
      <c r="M472" s="1155" t="s">
        <v>334</v>
      </c>
      <c r="N472" s="1155"/>
      <c r="O472" s="848">
        <v>-2.393609231295532E-2</v>
      </c>
      <c r="P472" s="671"/>
      <c r="Q472" s="671"/>
      <c r="W472" s="390"/>
      <c r="X472" s="390"/>
      <c r="Y472" s="390"/>
      <c r="Z472" s="390"/>
      <c r="AA472" s="390"/>
      <c r="AB472" s="390"/>
      <c r="AC472" s="390"/>
      <c r="AD472" s="390"/>
      <c r="AE472" s="390"/>
      <c r="AF472" s="390"/>
      <c r="AG472" s="390"/>
      <c r="AH472" s="390"/>
      <c r="AI472" s="390"/>
      <c r="AJ472" s="390"/>
      <c r="AK472" s="390"/>
      <c r="AL472" s="390"/>
      <c r="AM472" s="390"/>
      <c r="AN472" s="390"/>
      <c r="AO472" s="390"/>
      <c r="AP472" s="390"/>
      <c r="AQ472" s="390"/>
      <c r="AR472" s="390"/>
      <c r="AS472" s="390"/>
      <c r="AT472" s="390"/>
      <c r="AU472" s="390"/>
      <c r="AV472" s="390"/>
      <c r="AW472" s="390"/>
      <c r="AX472" s="390"/>
      <c r="AY472" s="390"/>
      <c r="AZ472" s="390"/>
      <c r="BA472" s="392"/>
      <c r="BB472" s="469"/>
      <c r="BC472" s="392"/>
      <c r="BD472" s="392"/>
      <c r="BE472" s="392"/>
      <c r="BF472" s="392"/>
      <c r="BG472" s="392"/>
      <c r="BH472" s="392"/>
      <c r="BI472" s="392"/>
      <c r="BJ472" s="392"/>
      <c r="BK472" s="392"/>
      <c r="BL472" s="392"/>
      <c r="BM472" s="392"/>
      <c r="BN472" s="392"/>
      <c r="BO472" s="392"/>
      <c r="BP472" s="392"/>
      <c r="BQ472" s="392"/>
      <c r="BR472" s="392"/>
      <c r="BS472" s="392"/>
      <c r="BT472" s="392"/>
      <c r="BU472" s="392"/>
      <c r="BV472" s="392"/>
      <c r="BW472" s="393"/>
      <c r="BX472" s="393"/>
      <c r="BY472" s="393"/>
      <c r="BZ472" s="393"/>
      <c r="CA472" s="393"/>
      <c r="CB472" s="393"/>
      <c r="CC472" s="393"/>
      <c r="CD472" s="393"/>
      <c r="CE472" s="393"/>
      <c r="CF472" s="393"/>
      <c r="CG472" s="393"/>
      <c r="CH472" s="393"/>
      <c r="CI472" s="393"/>
      <c r="CJ472" s="393"/>
      <c r="CK472" s="393"/>
      <c r="CL472" s="393"/>
      <c r="CM472" s="393"/>
      <c r="CN472" s="393"/>
      <c r="CO472" s="393"/>
      <c r="CP472" s="393"/>
      <c r="CQ472" s="393"/>
      <c r="CR472" s="393"/>
      <c r="CS472" s="393"/>
      <c r="CT472" s="393"/>
      <c r="CU472" s="393"/>
      <c r="CV472" s="393"/>
      <c r="CW472" s="393"/>
      <c r="CX472" s="393"/>
      <c r="CY472" s="393"/>
      <c r="CZ472" s="393"/>
    </row>
    <row r="473" s="397" customFormat="true" ht="25.15" customHeight="true" x14ac:dyDescent="0.2">
      <c r="C473" s="1154"/>
      <c r="D473" s="1155"/>
      <c r="E473" s="828" t="s">
        <v>258</v>
      </c>
      <c r="F473" s="671"/>
      <c r="G473" s="671"/>
      <c r="H473" s="1155" t="s">
        <v>497</v>
      </c>
      <c r="I473" s="1155"/>
      <c r="J473" s="847">
        <v>6.0233150181218845E-2</v>
      </c>
      <c r="K473" s="671"/>
      <c r="L473" s="671"/>
      <c r="M473" s="1155" t="s">
        <v>504</v>
      </c>
      <c r="N473" s="1155"/>
      <c r="O473" s="848">
        <v>2.3810462393264776E-2</v>
      </c>
      <c r="P473" s="671"/>
      <c r="Q473" s="671"/>
      <c r="W473" s="390"/>
      <c r="X473" s="390"/>
      <c r="Y473" s="390"/>
      <c r="Z473" s="390"/>
      <c r="AA473" s="390"/>
      <c r="AB473" s="390"/>
      <c r="AC473" s="390"/>
      <c r="AD473" s="390"/>
      <c r="AE473" s="390"/>
      <c r="AF473" s="390"/>
      <c r="AG473" s="390"/>
      <c r="AH473" s="390"/>
      <c r="AI473" s="390"/>
      <c r="AJ473" s="390"/>
      <c r="AK473" s="390"/>
      <c r="AL473" s="390"/>
      <c r="AM473" s="390"/>
      <c r="AN473" s="390"/>
      <c r="AO473" s="390"/>
      <c r="AP473" s="390"/>
      <c r="AQ473" s="390"/>
      <c r="AR473" s="390"/>
      <c r="AS473" s="390"/>
      <c r="AT473" s="390"/>
      <c r="AU473" s="390"/>
      <c r="AV473" s="390"/>
      <c r="AW473" s="390"/>
      <c r="AX473" s="390"/>
      <c r="AY473" s="390"/>
      <c r="AZ473" s="390"/>
      <c r="BA473" s="392"/>
      <c r="BB473" s="469"/>
      <c r="BC473" s="392"/>
      <c r="BD473" s="392"/>
      <c r="BE473" s="392"/>
      <c r="BF473" s="392"/>
      <c r="BG473" s="392"/>
      <c r="BH473" s="392"/>
      <c r="BI473" s="392"/>
      <c r="BJ473" s="392"/>
      <c r="BK473" s="392"/>
      <c r="BL473" s="392"/>
      <c r="BM473" s="392"/>
      <c r="BN473" s="392"/>
      <c r="BO473" s="392"/>
      <c r="BP473" s="392"/>
      <c r="BQ473" s="392"/>
      <c r="BR473" s="392"/>
      <c r="BS473" s="392"/>
      <c r="BT473" s="392"/>
      <c r="BU473" s="392"/>
      <c r="BV473" s="392"/>
      <c r="BW473" s="393"/>
      <c r="BX473" s="393"/>
      <c r="BY473" s="393"/>
      <c r="BZ473" s="393"/>
      <c r="CA473" s="393"/>
      <c r="CB473" s="393"/>
      <c r="CC473" s="393"/>
      <c r="CD473" s="393"/>
      <c r="CE473" s="393"/>
      <c r="CF473" s="393"/>
      <c r="CG473" s="393"/>
      <c r="CH473" s="393"/>
      <c r="CI473" s="393"/>
      <c r="CJ473" s="393"/>
      <c r="CK473" s="393"/>
      <c r="CL473" s="393"/>
      <c r="CM473" s="393"/>
      <c r="CN473" s="393"/>
      <c r="CO473" s="393"/>
      <c r="CP473" s="393"/>
      <c r="CQ473" s="393"/>
      <c r="CR473" s="393"/>
      <c r="CS473" s="393"/>
      <c r="CT473" s="393"/>
      <c r="CU473" s="393"/>
      <c r="CV473" s="393"/>
      <c r="CW473" s="393"/>
      <c r="CX473" s="393"/>
      <c r="CY473" s="393"/>
      <c r="CZ473" s="393"/>
    </row>
    <row r="474" s="397" customFormat="true" ht="25.15" customHeight="true" x14ac:dyDescent="0.2">
      <c r="C474" s="1154" t="s">
        <v>343</v>
      </c>
      <c r="D474" s="1155"/>
      <c r="E474" s="843">
        <v>2.4048474126755426E-2</v>
      </c>
      <c r="F474" s="671"/>
      <c r="G474" s="671"/>
      <c r="H474" s="1155" t="s">
        <v>516</v>
      </c>
      <c r="I474" s="1155"/>
      <c r="J474" s="847">
        <v>5.4562608427980115E-2</v>
      </c>
      <c r="K474" s="671"/>
      <c r="L474" s="671"/>
      <c r="M474" s="1155" t="s">
        <v>506</v>
      </c>
      <c r="N474" s="1155"/>
      <c r="O474" s="848">
        <v>2.2834485235610939E-2</v>
      </c>
      <c r="P474" s="671"/>
      <c r="Q474" s="671"/>
      <c r="W474" s="390"/>
      <c r="X474" s="390"/>
      <c r="Y474" s="390"/>
      <c r="Z474" s="390"/>
      <c r="AA474" s="390"/>
      <c r="AB474" s="390"/>
      <c r="AC474" s="390"/>
      <c r="AD474" s="390"/>
      <c r="AE474" s="390"/>
      <c r="AF474" s="390"/>
      <c r="AG474" s="390"/>
      <c r="AH474" s="390"/>
      <c r="AI474" s="390"/>
      <c r="AJ474" s="390"/>
      <c r="AK474" s="390"/>
      <c r="AL474" s="390"/>
      <c r="AM474" s="390"/>
      <c r="AN474" s="390"/>
      <c r="AO474" s="390"/>
      <c r="AP474" s="390"/>
      <c r="AQ474" s="390"/>
      <c r="AR474" s="390"/>
      <c r="AS474" s="390"/>
      <c r="AT474" s="390"/>
      <c r="AU474" s="390"/>
      <c r="AV474" s="390"/>
      <c r="AW474" s="390"/>
      <c r="AX474" s="390"/>
      <c r="AY474" s="390"/>
      <c r="AZ474" s="390"/>
      <c r="BA474" s="392"/>
      <c r="BB474" s="469"/>
      <c r="BC474" s="392"/>
      <c r="BD474" s="392"/>
      <c r="BE474" s="392"/>
      <c r="BF474" s="392"/>
      <c r="BG474" s="392"/>
      <c r="BH474" s="392"/>
      <c r="BI474" s="392"/>
      <c r="BJ474" s="392"/>
      <c r="BK474" s="392"/>
      <c r="BL474" s="392"/>
      <c r="BM474" s="392"/>
      <c r="BN474" s="392"/>
      <c r="BO474" s="392"/>
      <c r="BP474" s="392"/>
      <c r="BQ474" s="392"/>
      <c r="BR474" s="392"/>
      <c r="BS474" s="392"/>
      <c r="BT474" s="392"/>
      <c r="BU474" s="392"/>
      <c r="BV474" s="392"/>
      <c r="BW474" s="393"/>
      <c r="BX474" s="393"/>
      <c r="BY474" s="393"/>
      <c r="BZ474" s="393"/>
      <c r="CA474" s="393"/>
      <c r="CB474" s="393"/>
      <c r="CC474" s="393"/>
      <c r="CD474" s="393"/>
      <c r="CE474" s="393"/>
      <c r="CF474" s="393"/>
      <c r="CG474" s="393"/>
      <c r="CH474" s="393"/>
      <c r="CI474" s="393"/>
      <c r="CJ474" s="393"/>
      <c r="CK474" s="393"/>
      <c r="CL474" s="393"/>
      <c r="CM474" s="393"/>
      <c r="CN474" s="393"/>
      <c r="CO474" s="393"/>
      <c r="CP474" s="393"/>
      <c r="CQ474" s="393"/>
      <c r="CR474" s="393"/>
      <c r="CS474" s="393"/>
      <c r="CT474" s="393"/>
      <c r="CU474" s="393"/>
      <c r="CV474" s="393"/>
      <c r="CW474" s="393"/>
      <c r="CX474" s="393"/>
      <c r="CY474" s="393"/>
      <c r="CZ474" s="393"/>
    </row>
    <row r="475" s="397" customFormat="true" ht="25.15" customHeight="true" x14ac:dyDescent="0.2">
      <c r="C475" s="1154" t="s">
        <v>484</v>
      </c>
      <c r="D475" s="1155"/>
      <c r="E475" s="846">
        <v>1.2233236540008297E-2</v>
      </c>
      <c r="F475" s="671"/>
      <c r="G475" s="671"/>
      <c r="H475" s="1155" t="s">
        <v>491</v>
      </c>
      <c r="I475" s="1155"/>
      <c r="J475" s="847">
        <v>-4.6752783823231232E-2</v>
      </c>
      <c r="K475" s="671"/>
      <c r="L475" s="671"/>
      <c r="M475" s="1155" t="s">
        <v>359</v>
      </c>
      <c r="N475" s="1155"/>
      <c r="O475" s="848">
        <v>1.9572127593876297E-2</v>
      </c>
      <c r="P475" s="671"/>
      <c r="Q475" s="671"/>
      <c r="W475" s="390"/>
      <c r="X475" s="390"/>
      <c r="Y475" s="390"/>
      <c r="Z475" s="390"/>
      <c r="AA475" s="390"/>
      <c r="AB475" s="390"/>
      <c r="AC475" s="390"/>
      <c r="AD475" s="390"/>
      <c r="AE475" s="390"/>
      <c r="AF475" s="390"/>
      <c r="AG475" s="390"/>
      <c r="AH475" s="390"/>
      <c r="AI475" s="390"/>
      <c r="AJ475" s="390"/>
      <c r="AK475" s="390"/>
      <c r="AL475" s="390"/>
      <c r="AM475" s="390"/>
      <c r="AN475" s="390"/>
      <c r="AO475" s="390"/>
      <c r="AP475" s="390"/>
      <c r="AQ475" s="390"/>
      <c r="AR475" s="390"/>
      <c r="AS475" s="390"/>
      <c r="AT475" s="390"/>
      <c r="AU475" s="390"/>
      <c r="AV475" s="390"/>
      <c r="AW475" s="390"/>
      <c r="AX475" s="390"/>
      <c r="AY475" s="390"/>
      <c r="AZ475" s="390"/>
      <c r="BA475" s="392"/>
      <c r="BB475" s="469"/>
      <c r="BC475" s="392"/>
      <c r="BD475" s="392"/>
      <c r="BE475" s="392"/>
      <c r="BF475" s="392"/>
      <c r="BG475" s="392"/>
      <c r="BH475" s="392"/>
      <c r="BI475" s="392"/>
      <c r="BJ475" s="392"/>
      <c r="BK475" s="392"/>
      <c r="BL475" s="392"/>
      <c r="BM475" s="392"/>
      <c r="BN475" s="392"/>
      <c r="BO475" s="392"/>
      <c r="BP475" s="392"/>
      <c r="BQ475" s="392"/>
      <c r="BR475" s="392"/>
      <c r="BS475" s="392"/>
      <c r="BT475" s="392"/>
      <c r="BU475" s="392"/>
      <c r="BV475" s="392"/>
      <c r="BW475" s="393"/>
      <c r="BX475" s="393"/>
      <c r="BY475" s="393"/>
      <c r="BZ475" s="393"/>
      <c r="CA475" s="393"/>
      <c r="CB475" s="393"/>
      <c r="CC475" s="393"/>
      <c r="CD475" s="393"/>
      <c r="CE475" s="393"/>
      <c r="CF475" s="393"/>
      <c r="CG475" s="393"/>
      <c r="CH475" s="393"/>
      <c r="CI475" s="393"/>
      <c r="CJ475" s="393"/>
      <c r="CK475" s="393"/>
      <c r="CL475" s="393"/>
      <c r="CM475" s="393"/>
      <c r="CN475" s="393"/>
      <c r="CO475" s="393"/>
      <c r="CP475" s="393"/>
      <c r="CQ475" s="393"/>
      <c r="CR475" s="393"/>
      <c r="CS475" s="393"/>
      <c r="CT475" s="393"/>
      <c r="CU475" s="393"/>
      <c r="CV475" s="393"/>
      <c r="CW475" s="393"/>
      <c r="CX475" s="393"/>
      <c r="CY475" s="393"/>
      <c r="CZ475" s="393"/>
    </row>
    <row r="476" s="397" customFormat="true" ht="25.15" customHeight="true" x14ac:dyDescent="0.2">
      <c r="C476" s="1154" t="s">
        <v>458</v>
      </c>
      <c r="D476" s="1155"/>
      <c r="E476" s="846">
        <v>0.18060849023609116</v>
      </c>
      <c r="F476" s="671"/>
      <c r="G476" s="671"/>
      <c r="H476" s="1155" t="s">
        <v>501</v>
      </c>
      <c r="I476" s="1155"/>
      <c r="J476" s="847">
        <v>3.737167213192668E-2</v>
      </c>
      <c r="K476" s="671"/>
      <c r="L476" s="671"/>
      <c r="M476" s="1155" t="s">
        <v>482</v>
      </c>
      <c r="N476" s="1155"/>
      <c r="O476" s="848">
        <v>1.7783821746492706E-2</v>
      </c>
      <c r="P476" s="671"/>
      <c r="Q476" s="671"/>
      <c r="W476" s="390"/>
      <c r="X476" s="390"/>
      <c r="Y476" s="390"/>
      <c r="Z476" s="390"/>
      <c r="AA476" s="390"/>
      <c r="AB476" s="390"/>
      <c r="AC476" s="390"/>
      <c r="AD476" s="390"/>
      <c r="AE476" s="390"/>
      <c r="AF476" s="390"/>
      <c r="AG476" s="390"/>
      <c r="AH476" s="390"/>
      <c r="AI476" s="390"/>
      <c r="AJ476" s="390"/>
      <c r="AK476" s="390"/>
      <c r="AL476" s="390"/>
      <c r="AM476" s="390"/>
      <c r="AN476" s="390"/>
      <c r="AO476" s="390"/>
      <c r="AP476" s="390"/>
      <c r="AQ476" s="390"/>
      <c r="AR476" s="390"/>
      <c r="AS476" s="390"/>
      <c r="AT476" s="390"/>
      <c r="AU476" s="390"/>
      <c r="AV476" s="390"/>
      <c r="AW476" s="390"/>
      <c r="AX476" s="390"/>
      <c r="AY476" s="390"/>
      <c r="AZ476" s="390"/>
      <c r="BA476" s="392"/>
      <c r="BB476" s="469"/>
      <c r="BC476" s="392"/>
      <c r="BD476" s="392"/>
      <c r="BE476" s="392"/>
      <c r="BF476" s="392"/>
      <c r="BG476" s="392"/>
      <c r="BH476" s="392"/>
      <c r="BI476" s="392"/>
      <c r="BJ476" s="392"/>
      <c r="BK476" s="392"/>
      <c r="BL476" s="392"/>
      <c r="BM476" s="392"/>
      <c r="BN476" s="392"/>
      <c r="BO476" s="392"/>
      <c r="BP476" s="392"/>
      <c r="BQ476" s="392"/>
      <c r="BR476" s="392"/>
      <c r="BS476" s="392"/>
      <c r="BT476" s="392"/>
      <c r="BU476" s="392"/>
      <c r="BV476" s="392"/>
      <c r="BW476" s="393"/>
      <c r="BX476" s="393"/>
      <c r="BY476" s="393"/>
      <c r="BZ476" s="393"/>
      <c r="CA476" s="393"/>
      <c r="CB476" s="393"/>
      <c r="CC476" s="393"/>
      <c r="CD476" s="393"/>
      <c r="CE476" s="393"/>
      <c r="CF476" s="393"/>
      <c r="CG476" s="393"/>
      <c r="CH476" s="393"/>
      <c r="CI476" s="393"/>
      <c r="CJ476" s="393"/>
      <c r="CK476" s="393"/>
      <c r="CL476" s="393"/>
      <c r="CM476" s="393"/>
      <c r="CN476" s="393"/>
      <c r="CO476" s="393"/>
      <c r="CP476" s="393"/>
      <c r="CQ476" s="393"/>
      <c r="CR476" s="393"/>
      <c r="CS476" s="393"/>
      <c r="CT476" s="393"/>
      <c r="CU476" s="393"/>
      <c r="CV476" s="393"/>
      <c r="CW476" s="393"/>
      <c r="CX476" s="393"/>
      <c r="CY476" s="393"/>
      <c r="CZ476" s="393"/>
    </row>
    <row r="477" s="397" customFormat="true" ht="25.15" customHeight="true" x14ac:dyDescent="0.2">
      <c r="C477" s="1154" t="s">
        <v>470</v>
      </c>
      <c r="D477" s="1155"/>
      <c r="E477" s="846">
        <v>5.8689717464454276E-2</v>
      </c>
      <c r="F477" s="671"/>
      <c r="G477" s="671"/>
      <c r="H477" s="1155" t="s">
        <v>338</v>
      </c>
      <c r="I477" s="1155"/>
      <c r="J477" s="847">
        <v>-3.7232127352156294E-2</v>
      </c>
      <c r="K477" s="671"/>
      <c r="L477" s="671"/>
      <c r="M477" s="1155" t="s">
        <v>493</v>
      </c>
      <c r="N477" s="1155"/>
      <c r="O477" s="848">
        <v>1.6711495692364374E-2</v>
      </c>
      <c r="P477" s="671"/>
      <c r="Q477" s="671"/>
      <c r="W477" s="390"/>
      <c r="X477" s="390"/>
      <c r="Y477" s="390"/>
      <c r="Z477" s="390"/>
      <c r="AA477" s="390"/>
      <c r="AB477" s="390"/>
      <c r="AC477" s="390"/>
      <c r="AD477" s="390"/>
      <c r="AE477" s="390"/>
      <c r="AF477" s="390"/>
      <c r="AG477" s="390"/>
      <c r="AH477" s="390"/>
      <c r="AI477" s="390"/>
      <c r="AJ477" s="390"/>
      <c r="AK477" s="390"/>
      <c r="AL477" s="390"/>
      <c r="AM477" s="390"/>
      <c r="AN477" s="390"/>
      <c r="AO477" s="390"/>
      <c r="AP477" s="390"/>
      <c r="AQ477" s="390"/>
      <c r="AR477" s="390"/>
      <c r="AS477" s="390"/>
      <c r="AT477" s="390"/>
      <c r="AU477" s="390"/>
      <c r="AV477" s="390"/>
      <c r="AW477" s="390"/>
      <c r="AX477" s="390"/>
      <c r="AY477" s="390"/>
      <c r="AZ477" s="390"/>
      <c r="BA477" s="392"/>
      <c r="BB477" s="469"/>
      <c r="BC477" s="392"/>
      <c r="BD477" s="392"/>
      <c r="BE477" s="392"/>
      <c r="BF477" s="392"/>
      <c r="BG477" s="392"/>
      <c r="BH477" s="392"/>
      <c r="BI477" s="392"/>
      <c r="BJ477" s="392"/>
      <c r="BK477" s="392"/>
      <c r="BL477" s="392"/>
      <c r="BM477" s="392"/>
      <c r="BN477" s="392"/>
      <c r="BO477" s="392"/>
      <c r="BP477" s="392"/>
      <c r="BQ477" s="392"/>
      <c r="BR477" s="392"/>
      <c r="BS477" s="392"/>
      <c r="BT477" s="392"/>
      <c r="BU477" s="392"/>
      <c r="BV477" s="392"/>
      <c r="BW477" s="393"/>
      <c r="BX477" s="393"/>
      <c r="BY477" s="393"/>
      <c r="BZ477" s="393"/>
      <c r="CA477" s="393"/>
      <c r="CB477" s="393"/>
      <c r="CC477" s="393"/>
      <c r="CD477" s="393"/>
      <c r="CE477" s="393"/>
      <c r="CF477" s="393"/>
      <c r="CG477" s="393"/>
      <c r="CH477" s="393"/>
      <c r="CI477" s="393"/>
      <c r="CJ477" s="393"/>
      <c r="CK477" s="393"/>
      <c r="CL477" s="393"/>
      <c r="CM477" s="393"/>
      <c r="CN477" s="393"/>
      <c r="CO477" s="393"/>
      <c r="CP477" s="393"/>
      <c r="CQ477" s="393"/>
      <c r="CR477" s="393"/>
      <c r="CS477" s="393"/>
      <c r="CT477" s="393"/>
      <c r="CU477" s="393"/>
      <c r="CV477" s="393"/>
      <c r="CW477" s="393"/>
      <c r="CX477" s="393"/>
      <c r="CY477" s="393"/>
      <c r="CZ477" s="393"/>
    </row>
    <row r="478" s="397" customFormat="true" ht="25.15" customHeight="true" x14ac:dyDescent="0.2">
      <c r="C478" s="1154" t="s">
        <v>494</v>
      </c>
      <c r="D478" s="1155"/>
      <c r="E478" s="846">
        <v>3.2899934642256811E-3</v>
      </c>
      <c r="F478" s="671"/>
      <c r="G478" s="671"/>
      <c r="H478" s="1155" t="s">
        <v>500</v>
      </c>
      <c r="I478" s="1155"/>
      <c r="J478" s="847">
        <v>3.5211688514649869E-2</v>
      </c>
      <c r="K478" s="671"/>
      <c r="L478" s="671"/>
      <c r="M478" s="1155" t="s">
        <v>496</v>
      </c>
      <c r="N478" s="1155"/>
      <c r="O478" s="848">
        <v>1.3325743115488699E-2</v>
      </c>
      <c r="P478" s="671"/>
      <c r="Q478" s="671"/>
      <c r="W478" s="390"/>
      <c r="X478" s="390"/>
      <c r="Y478" s="390"/>
      <c r="Z478" s="390"/>
      <c r="AA478" s="390"/>
      <c r="AB478" s="390"/>
      <c r="AC478" s="390"/>
      <c r="AD478" s="390"/>
      <c r="AE478" s="390"/>
      <c r="AF478" s="390"/>
      <c r="AG478" s="390"/>
      <c r="AH478" s="390"/>
      <c r="AI478" s="390"/>
      <c r="AJ478" s="390"/>
      <c r="AK478" s="390"/>
      <c r="AL478" s="390"/>
      <c r="AM478" s="390"/>
      <c r="AN478" s="390"/>
      <c r="AO478" s="390"/>
      <c r="AP478" s="390"/>
      <c r="AQ478" s="390"/>
      <c r="AR478" s="390"/>
      <c r="AS478" s="390"/>
      <c r="AT478" s="390"/>
      <c r="AU478" s="390"/>
      <c r="AV478" s="390"/>
      <c r="AW478" s="390"/>
      <c r="AX478" s="390"/>
      <c r="AY478" s="390"/>
      <c r="AZ478" s="390"/>
      <c r="BA478" s="392"/>
      <c r="BB478" s="469"/>
      <c r="BC478" s="392"/>
      <c r="BD478" s="392"/>
      <c r="BE478" s="392"/>
      <c r="BF478" s="392"/>
      <c r="BG478" s="392"/>
      <c r="BH478" s="392"/>
      <c r="BI478" s="392"/>
      <c r="BJ478" s="392"/>
      <c r="BK478" s="392"/>
      <c r="BL478" s="392"/>
      <c r="BM478" s="392"/>
      <c r="BN478" s="392"/>
      <c r="BO478" s="392"/>
      <c r="BP478" s="392"/>
      <c r="BQ478" s="392"/>
      <c r="BR478" s="392"/>
      <c r="BS478" s="392"/>
      <c r="BT478" s="392"/>
      <c r="BU478" s="392"/>
      <c r="BV478" s="392"/>
      <c r="BW478" s="393"/>
      <c r="BX478" s="393"/>
      <c r="BY478" s="393"/>
      <c r="BZ478" s="393"/>
      <c r="CA478" s="393"/>
      <c r="CB478" s="393"/>
      <c r="CC478" s="393"/>
      <c r="CD478" s="393"/>
      <c r="CE478" s="393"/>
      <c r="CF478" s="393"/>
      <c r="CG478" s="393"/>
      <c r="CH478" s="393"/>
      <c r="CI478" s="393"/>
      <c r="CJ478" s="393"/>
      <c r="CK478" s="393"/>
      <c r="CL478" s="393"/>
      <c r="CM478" s="393"/>
      <c r="CN478" s="393"/>
      <c r="CO478" s="393"/>
      <c r="CP478" s="393"/>
      <c r="CQ478" s="393"/>
      <c r="CR478" s="393"/>
      <c r="CS478" s="393"/>
      <c r="CT478" s="393"/>
      <c r="CU478" s="393"/>
      <c r="CV478" s="393"/>
      <c r="CW478" s="393"/>
      <c r="CX478" s="393"/>
      <c r="CY478" s="393"/>
      <c r="CZ478" s="393"/>
    </row>
    <row r="479" s="397" customFormat="true" ht="25.15" customHeight="true" x14ac:dyDescent="0.2">
      <c r="C479" s="1154" t="s">
        <v>500</v>
      </c>
      <c r="D479" s="1155"/>
      <c r="E479" s="846">
        <v>1.3912441149826161E-3</v>
      </c>
      <c r="F479" s="671"/>
      <c r="G479" s="671"/>
      <c r="H479" s="1155" t="s">
        <v>355</v>
      </c>
      <c r="I479" s="1155"/>
      <c r="J479" s="847">
        <v>-3.2914188514524025E-2</v>
      </c>
      <c r="K479" s="671"/>
      <c r="L479" s="671"/>
      <c r="M479" s="1155" t="s">
        <v>499</v>
      </c>
      <c r="N479" s="1155"/>
      <c r="O479" s="848">
        <v>-1.3062454197324533E-2</v>
      </c>
      <c r="P479" s="671"/>
      <c r="Q479" s="671"/>
      <c r="W479" s="390"/>
      <c r="X479" s="390"/>
      <c r="Y479" s="390"/>
      <c r="Z479" s="390"/>
      <c r="AA479" s="390"/>
      <c r="AB479" s="390"/>
      <c r="AC479" s="390"/>
      <c r="AD479" s="390"/>
      <c r="AE479" s="390"/>
      <c r="AF479" s="390"/>
      <c r="AG479" s="390"/>
      <c r="AH479" s="390"/>
      <c r="AI479" s="390"/>
      <c r="AJ479" s="390"/>
      <c r="AK479" s="390"/>
      <c r="AL479" s="390"/>
      <c r="AM479" s="390"/>
      <c r="AN479" s="390"/>
      <c r="AO479" s="390"/>
      <c r="AP479" s="390"/>
      <c r="AQ479" s="390"/>
      <c r="AR479" s="390"/>
      <c r="AS479" s="390"/>
      <c r="AT479" s="390"/>
      <c r="AU479" s="390"/>
      <c r="AV479" s="390"/>
      <c r="AW479" s="390"/>
      <c r="AX479" s="390"/>
      <c r="AY479" s="390"/>
      <c r="AZ479" s="390"/>
      <c r="BA479" s="392"/>
      <c r="BB479" s="469"/>
      <c r="BC479" s="392"/>
      <c r="BD479" s="392"/>
      <c r="BE479" s="392"/>
      <c r="BF479" s="392"/>
      <c r="BG479" s="392"/>
      <c r="BH479" s="392"/>
      <c r="BI479" s="392"/>
      <c r="BJ479" s="392"/>
      <c r="BK479" s="392"/>
      <c r="BL479" s="392"/>
      <c r="BM479" s="392"/>
      <c r="BN479" s="392"/>
      <c r="BO479" s="392"/>
      <c r="BP479" s="392"/>
      <c r="BQ479" s="392"/>
      <c r="BR479" s="392"/>
      <c r="BS479" s="392"/>
      <c r="BT479" s="392"/>
      <c r="BU479" s="392"/>
      <c r="BV479" s="392"/>
      <c r="BW479" s="393"/>
      <c r="BX479" s="393"/>
      <c r="BY479" s="393"/>
      <c r="BZ479" s="393"/>
      <c r="CA479" s="393"/>
      <c r="CB479" s="393"/>
      <c r="CC479" s="393"/>
      <c r="CD479" s="393"/>
      <c r="CE479" s="393"/>
      <c r="CF479" s="393"/>
      <c r="CG479" s="393"/>
      <c r="CH479" s="393"/>
      <c r="CI479" s="393"/>
      <c r="CJ479" s="393"/>
      <c r="CK479" s="393"/>
      <c r="CL479" s="393"/>
      <c r="CM479" s="393"/>
      <c r="CN479" s="393"/>
      <c r="CO479" s="393"/>
      <c r="CP479" s="393"/>
      <c r="CQ479" s="393"/>
      <c r="CR479" s="393"/>
      <c r="CS479" s="393"/>
      <c r="CT479" s="393"/>
      <c r="CU479" s="393"/>
      <c r="CV479" s="393"/>
      <c r="CW479" s="393"/>
      <c r="CX479" s="393"/>
      <c r="CY479" s="393"/>
      <c r="CZ479" s="393"/>
    </row>
    <row r="480" s="397" customFormat="true" ht="25.15" customHeight="true" x14ac:dyDescent="0.2">
      <c r="C480" s="1154" t="s">
        <v>450</v>
      </c>
      <c r="D480" s="1155"/>
      <c r="E480" s="846">
        <v>0.25809618875251344</v>
      </c>
      <c r="F480" s="671"/>
      <c r="G480" s="671"/>
      <c r="H480" s="1155" t="s">
        <v>517</v>
      </c>
      <c r="I480" s="1155"/>
      <c r="J480" s="847">
        <v>2.0260110729773823E-2</v>
      </c>
      <c r="K480" s="671"/>
      <c r="L480" s="671"/>
      <c r="M480" s="1155" t="s">
        <v>518</v>
      </c>
      <c r="N480" s="1155"/>
      <c r="O480" s="848">
        <v>-1.2069494171513352E-2</v>
      </c>
      <c r="P480" s="671"/>
      <c r="Q480" s="671"/>
      <c r="W480" s="390"/>
      <c r="X480" s="390"/>
      <c r="Y480" s="390"/>
      <c r="Z480" s="390"/>
      <c r="AA480" s="390"/>
      <c r="AB480" s="390"/>
      <c r="AC480" s="390"/>
      <c r="AD480" s="390"/>
      <c r="AE480" s="390"/>
      <c r="AF480" s="390"/>
      <c r="AG480" s="390"/>
      <c r="AH480" s="390"/>
      <c r="AI480" s="390"/>
      <c r="AJ480" s="390"/>
      <c r="AK480" s="390"/>
      <c r="AL480" s="390"/>
      <c r="AM480" s="390"/>
      <c r="AN480" s="390"/>
      <c r="AO480" s="390"/>
      <c r="AP480" s="390"/>
      <c r="AQ480" s="390"/>
      <c r="AR480" s="390"/>
      <c r="AS480" s="390"/>
      <c r="AT480" s="390"/>
      <c r="AU480" s="390"/>
      <c r="AV480" s="390"/>
      <c r="AW480" s="390"/>
      <c r="AX480" s="390"/>
      <c r="AY480" s="390"/>
      <c r="AZ480" s="390"/>
      <c r="BA480" s="392"/>
      <c r="BB480" s="469"/>
      <c r="BC480" s="392"/>
      <c r="BD480" s="392"/>
      <c r="BE480" s="392"/>
      <c r="BF480" s="392"/>
      <c r="BG480" s="392"/>
      <c r="BH480" s="392"/>
      <c r="BI480" s="392"/>
      <c r="BJ480" s="392"/>
      <c r="BK480" s="392"/>
      <c r="BL480" s="392"/>
      <c r="BM480" s="392"/>
      <c r="BN480" s="392"/>
      <c r="BO480" s="392"/>
      <c r="BP480" s="392"/>
      <c r="BQ480" s="392"/>
      <c r="BR480" s="392"/>
      <c r="BS480" s="392"/>
      <c r="BT480" s="392"/>
      <c r="BU480" s="392"/>
      <c r="BV480" s="392"/>
      <c r="BW480" s="393"/>
      <c r="BX480" s="393"/>
      <c r="BY480" s="393"/>
      <c r="BZ480" s="393"/>
      <c r="CA480" s="393"/>
      <c r="CB480" s="393"/>
      <c r="CC480" s="393"/>
      <c r="CD480" s="393"/>
      <c r="CE480" s="393"/>
      <c r="CF480" s="393"/>
      <c r="CG480" s="393"/>
      <c r="CH480" s="393"/>
      <c r="CI480" s="393"/>
      <c r="CJ480" s="393"/>
      <c r="CK480" s="393"/>
      <c r="CL480" s="393"/>
      <c r="CM480" s="393"/>
      <c r="CN480" s="393"/>
      <c r="CO480" s="393"/>
      <c r="CP480" s="393"/>
      <c r="CQ480" s="393"/>
      <c r="CR480" s="393"/>
      <c r="CS480" s="393"/>
      <c r="CT480" s="393"/>
      <c r="CU480" s="393"/>
      <c r="CV480" s="393"/>
      <c r="CW480" s="393"/>
      <c r="CX480" s="393"/>
      <c r="CY480" s="393"/>
      <c r="CZ480" s="393"/>
    </row>
    <row r="481" s="397" customFormat="true" ht="25.15" customHeight="true" x14ac:dyDescent="0.2">
      <c r="C481" s="1154" t="s">
        <v>481</v>
      </c>
      <c r="D481" s="1155"/>
      <c r="E481" s="846">
        <v>1.7310676773605187E-2</v>
      </c>
      <c r="F481" s="671"/>
      <c r="G481" s="671"/>
      <c r="H481" s="1155" t="s">
        <v>505</v>
      </c>
      <c r="I481" s="1155"/>
      <c r="J481" s="847">
        <v>1.8821351095141815E-2</v>
      </c>
      <c r="K481" s="671"/>
      <c r="L481" s="671"/>
      <c r="M481" s="1155" t="s">
        <v>486</v>
      </c>
      <c r="N481" s="1155"/>
      <c r="O481" s="848">
        <v>-1.1061898125283413E-2</v>
      </c>
      <c r="P481" s="671"/>
      <c r="Q481" s="671"/>
      <c r="W481" s="390"/>
      <c r="X481" s="390"/>
      <c r="Y481" s="390"/>
      <c r="Z481" s="390"/>
      <c r="AA481" s="390"/>
      <c r="AB481" s="390"/>
      <c r="AC481" s="390"/>
      <c r="AD481" s="390"/>
      <c r="AE481" s="390"/>
      <c r="AF481" s="390"/>
      <c r="AG481" s="390"/>
      <c r="AH481" s="390"/>
      <c r="AI481" s="390"/>
      <c r="AJ481" s="390"/>
      <c r="AK481" s="390"/>
      <c r="AL481" s="390"/>
      <c r="AM481" s="390"/>
      <c r="AN481" s="390"/>
      <c r="AO481" s="390"/>
      <c r="AP481" s="390"/>
      <c r="AQ481" s="390"/>
      <c r="AR481" s="390"/>
      <c r="AS481" s="390"/>
      <c r="AT481" s="390"/>
      <c r="AU481" s="390"/>
      <c r="AV481" s="390"/>
      <c r="AW481" s="390"/>
      <c r="AX481" s="390"/>
      <c r="AY481" s="390"/>
      <c r="AZ481" s="390"/>
      <c r="BA481" s="392"/>
      <c r="BB481" s="469"/>
      <c r="BC481" s="392"/>
      <c r="BD481" s="392"/>
      <c r="BE481" s="392"/>
      <c r="BF481" s="392"/>
      <c r="BG481" s="392"/>
      <c r="BH481" s="392"/>
      <c r="BI481" s="392"/>
      <c r="BJ481" s="392"/>
      <c r="BK481" s="392"/>
      <c r="BL481" s="392"/>
      <c r="BM481" s="392"/>
      <c r="BN481" s="392"/>
      <c r="BO481" s="392"/>
      <c r="BP481" s="392"/>
      <c r="BQ481" s="392"/>
      <c r="BR481" s="392"/>
      <c r="BS481" s="392"/>
      <c r="BT481" s="392"/>
      <c r="BU481" s="392"/>
      <c r="BV481" s="392"/>
      <c r="BW481" s="393"/>
      <c r="BX481" s="393"/>
      <c r="BY481" s="393"/>
      <c r="BZ481" s="393"/>
      <c r="CA481" s="393"/>
      <c r="CB481" s="393"/>
      <c r="CC481" s="393"/>
      <c r="CD481" s="393"/>
      <c r="CE481" s="393"/>
      <c r="CF481" s="393"/>
      <c r="CG481" s="393"/>
      <c r="CH481" s="393"/>
      <c r="CI481" s="393"/>
      <c r="CJ481" s="393"/>
      <c r="CK481" s="393"/>
      <c r="CL481" s="393"/>
      <c r="CM481" s="393"/>
      <c r="CN481" s="393"/>
      <c r="CO481" s="393"/>
      <c r="CP481" s="393"/>
      <c r="CQ481" s="393"/>
      <c r="CR481" s="393"/>
      <c r="CS481" s="393"/>
      <c r="CT481" s="393"/>
      <c r="CU481" s="393"/>
      <c r="CV481" s="393"/>
      <c r="CW481" s="393"/>
      <c r="CX481" s="393"/>
      <c r="CY481" s="393"/>
      <c r="CZ481" s="393"/>
    </row>
    <row r="482" s="397" customFormat="true" ht="25.15" customHeight="true" x14ac:dyDescent="0.2">
      <c r="C482" s="1154" t="s">
        <v>514</v>
      </c>
      <c r="D482" s="1155"/>
      <c r="E482" s="846">
        <v>6.9017336473503363E-6</v>
      </c>
      <c r="F482" s="671"/>
      <c r="G482" s="671"/>
      <c r="H482" s="1155" t="s">
        <v>510</v>
      </c>
      <c r="I482" s="1155"/>
      <c r="J482" s="847">
        <v>1.6424113621620447E-2</v>
      </c>
      <c r="K482" s="671"/>
      <c r="L482" s="671"/>
      <c r="M482" s="1155" t="s">
        <v>505</v>
      </c>
      <c r="N482" s="1155"/>
      <c r="O482" s="848">
        <v>9.286597021764445E-3</v>
      </c>
      <c r="P482" s="671"/>
      <c r="Q482" s="671"/>
      <c r="W482" s="390"/>
      <c r="X482" s="390"/>
      <c r="Y482" s="390"/>
      <c r="Z482" s="390"/>
      <c r="AA482" s="390"/>
      <c r="AB482" s="390"/>
      <c r="AC482" s="390"/>
      <c r="AD482" s="390"/>
      <c r="AE482" s="390"/>
      <c r="AF482" s="390"/>
      <c r="AG482" s="390"/>
      <c r="AH482" s="390"/>
      <c r="AI482" s="390"/>
      <c r="AJ482" s="390"/>
      <c r="AK482" s="390"/>
      <c r="AL482" s="390"/>
      <c r="AM482" s="390"/>
      <c r="AN482" s="390"/>
      <c r="AO482" s="390"/>
      <c r="AP482" s="390"/>
      <c r="AQ482" s="390"/>
      <c r="AR482" s="390"/>
      <c r="AS482" s="390"/>
      <c r="AT482" s="390"/>
      <c r="AU482" s="390"/>
      <c r="AV482" s="390"/>
      <c r="AW482" s="390"/>
      <c r="AX482" s="390"/>
      <c r="AY482" s="390"/>
      <c r="AZ482" s="390"/>
      <c r="BA482" s="392"/>
      <c r="BB482" s="469"/>
      <c r="BC482" s="392"/>
      <c r="BD482" s="392"/>
      <c r="BE482" s="392"/>
      <c r="BF482" s="392"/>
      <c r="BG482" s="392"/>
      <c r="BH482" s="392"/>
      <c r="BI482" s="392"/>
      <c r="BJ482" s="392"/>
      <c r="BK482" s="392"/>
      <c r="BL482" s="392"/>
      <c r="BM482" s="392"/>
      <c r="BN482" s="392"/>
      <c r="BO482" s="392"/>
      <c r="BP482" s="392"/>
      <c r="BQ482" s="392"/>
      <c r="BR482" s="392"/>
      <c r="BS482" s="392"/>
      <c r="BT482" s="392"/>
      <c r="BU482" s="392"/>
      <c r="BV482" s="392"/>
      <c r="BW482" s="393"/>
      <c r="BX482" s="393"/>
      <c r="BY482" s="393"/>
      <c r="BZ482" s="393"/>
      <c r="CA482" s="393"/>
      <c r="CB482" s="393"/>
      <c r="CC482" s="393"/>
      <c r="CD482" s="393"/>
      <c r="CE482" s="393"/>
      <c r="CF482" s="393"/>
      <c r="CG482" s="393"/>
      <c r="CH482" s="393"/>
      <c r="CI482" s="393"/>
      <c r="CJ482" s="393"/>
      <c r="CK482" s="393"/>
      <c r="CL482" s="393"/>
      <c r="CM482" s="393"/>
      <c r="CN482" s="393"/>
      <c r="CO482" s="393"/>
      <c r="CP482" s="393"/>
      <c r="CQ482" s="393"/>
      <c r="CR482" s="393"/>
      <c r="CS482" s="393"/>
      <c r="CT482" s="393"/>
      <c r="CU482" s="393"/>
      <c r="CV482" s="393"/>
      <c r="CW482" s="393"/>
      <c r="CX482" s="393"/>
      <c r="CY482" s="393"/>
      <c r="CZ482" s="393"/>
    </row>
    <row r="483" s="397" customFormat="true" ht="25.15" customHeight="true" x14ac:dyDescent="0.2">
      <c r="C483" s="1154" t="s">
        <v>492</v>
      </c>
      <c r="D483" s="1155"/>
      <c r="E483" s="846">
        <v>4.0909066322430028E-3</v>
      </c>
      <c r="F483" s="671"/>
      <c r="G483" s="671"/>
      <c r="H483" s="1155" t="s">
        <v>503</v>
      </c>
      <c r="I483" s="1155"/>
      <c r="J483" s="847">
        <v>1.6183207998847409E-2</v>
      </c>
      <c r="K483" s="671"/>
      <c r="L483" s="671"/>
      <c r="M483" s="1155" t="s">
        <v>494</v>
      </c>
      <c r="N483" s="1155"/>
      <c r="O483" s="848">
        <v>8.4434473624319072E-3</v>
      </c>
      <c r="P483" s="671"/>
      <c r="Q483" s="671"/>
      <c r="W483" s="390"/>
      <c r="X483" s="390"/>
      <c r="Y483" s="390"/>
      <c r="Z483" s="390"/>
      <c r="AA483" s="390"/>
      <c r="AB483" s="390"/>
      <c r="AC483" s="390"/>
      <c r="AD483" s="390"/>
      <c r="AE483" s="390"/>
      <c r="AF483" s="390"/>
      <c r="AG483" s="390"/>
      <c r="AH483" s="390"/>
      <c r="AI483" s="390"/>
      <c r="AJ483" s="390"/>
      <c r="AK483" s="390"/>
      <c r="AL483" s="390"/>
      <c r="AM483" s="390"/>
      <c r="AN483" s="390"/>
      <c r="AO483" s="390"/>
      <c r="AP483" s="390"/>
      <c r="AQ483" s="390"/>
      <c r="AR483" s="390"/>
      <c r="AS483" s="390"/>
      <c r="AT483" s="390"/>
      <c r="AU483" s="390"/>
      <c r="AV483" s="390"/>
      <c r="AW483" s="390"/>
      <c r="AX483" s="390"/>
      <c r="AY483" s="390"/>
      <c r="AZ483" s="390"/>
      <c r="BA483" s="392"/>
      <c r="BB483" s="469"/>
      <c r="BC483" s="392"/>
      <c r="BD483" s="392"/>
      <c r="BE483" s="392"/>
      <c r="BF483" s="392"/>
      <c r="BG483" s="392"/>
      <c r="BH483" s="392"/>
      <c r="BI483" s="392"/>
      <c r="BJ483" s="392"/>
      <c r="BK483" s="392"/>
      <c r="BL483" s="392"/>
      <c r="BM483" s="392"/>
      <c r="BN483" s="392"/>
      <c r="BO483" s="392"/>
      <c r="BP483" s="392"/>
      <c r="BQ483" s="392"/>
      <c r="BR483" s="392"/>
      <c r="BS483" s="392"/>
      <c r="BT483" s="392"/>
      <c r="BU483" s="392"/>
      <c r="BV483" s="392"/>
      <c r="BW483" s="393"/>
      <c r="BX483" s="393"/>
      <c r="BY483" s="393"/>
      <c r="BZ483" s="393"/>
      <c r="CA483" s="393"/>
      <c r="CB483" s="393"/>
      <c r="CC483" s="393"/>
      <c r="CD483" s="393"/>
      <c r="CE483" s="393"/>
      <c r="CF483" s="393"/>
      <c r="CG483" s="393"/>
      <c r="CH483" s="393"/>
      <c r="CI483" s="393"/>
      <c r="CJ483" s="393"/>
      <c r="CK483" s="393"/>
      <c r="CL483" s="393"/>
      <c r="CM483" s="393"/>
      <c r="CN483" s="393"/>
      <c r="CO483" s="393"/>
      <c r="CP483" s="393"/>
      <c r="CQ483" s="393"/>
      <c r="CR483" s="393"/>
      <c r="CS483" s="393"/>
      <c r="CT483" s="393"/>
      <c r="CU483" s="393"/>
      <c r="CV483" s="393"/>
      <c r="CW483" s="393"/>
      <c r="CX483" s="393"/>
      <c r="CY483" s="393"/>
      <c r="CZ483" s="393"/>
    </row>
    <row r="484" s="397" customFormat="true" ht="25.15" customHeight="true" x14ac:dyDescent="0.2">
      <c r="C484" s="1154" t="s">
        <v>474</v>
      </c>
      <c r="D484" s="1155"/>
      <c r="E484" s="846">
        <v>4.0699949704661828E-2</v>
      </c>
      <c r="F484" s="671"/>
      <c r="G484" s="671"/>
      <c r="H484" s="1155" t="s">
        <v>515</v>
      </c>
      <c r="I484" s="1155"/>
      <c r="J484" s="847">
        <v>-1.5367670282681047E-2</v>
      </c>
      <c r="K484" s="671"/>
      <c r="L484" s="671"/>
      <c r="M484" s="1155" t="s">
        <v>509</v>
      </c>
      <c r="N484" s="1155"/>
      <c r="O484" s="848">
        <v>6.7238245944504955E-3</v>
      </c>
      <c r="P484" s="671"/>
      <c r="Q484" s="671"/>
      <c r="W484" s="390"/>
      <c r="X484" s="390"/>
      <c r="Y484" s="390"/>
      <c r="Z484" s="390"/>
      <c r="AA484" s="390"/>
      <c r="AB484" s="390"/>
      <c r="AC484" s="390"/>
      <c r="AD484" s="390"/>
      <c r="AE484" s="390"/>
      <c r="AF484" s="390"/>
      <c r="AG484" s="390"/>
      <c r="AH484" s="390"/>
      <c r="AI484" s="390"/>
      <c r="AJ484" s="390"/>
      <c r="AK484" s="390"/>
      <c r="AL484" s="390"/>
      <c r="AM484" s="390"/>
      <c r="AN484" s="390"/>
      <c r="AO484" s="390"/>
      <c r="AP484" s="390"/>
      <c r="AQ484" s="390"/>
      <c r="AR484" s="390"/>
      <c r="AS484" s="390"/>
      <c r="AT484" s="390"/>
      <c r="AU484" s="390"/>
      <c r="AV484" s="390"/>
      <c r="AW484" s="390"/>
      <c r="AX484" s="390"/>
      <c r="AY484" s="390"/>
      <c r="AZ484" s="390"/>
      <c r="BA484" s="392"/>
      <c r="BB484" s="469"/>
      <c r="BC484" s="392"/>
      <c r="BD484" s="392"/>
      <c r="BE484" s="392"/>
      <c r="BF484" s="392"/>
      <c r="BG484" s="392"/>
      <c r="BH484" s="392"/>
      <c r="BI484" s="392"/>
      <c r="BJ484" s="392"/>
      <c r="BK484" s="392"/>
      <c r="BL484" s="392"/>
      <c r="BM484" s="392"/>
      <c r="BN484" s="392"/>
      <c r="BO484" s="392"/>
      <c r="BP484" s="392"/>
      <c r="BQ484" s="392"/>
      <c r="BR484" s="392"/>
      <c r="BS484" s="392"/>
      <c r="BT484" s="392"/>
      <c r="BU484" s="392"/>
      <c r="BV484" s="392"/>
      <c r="BW484" s="393"/>
      <c r="BX484" s="393"/>
      <c r="BY484" s="393"/>
      <c r="BZ484" s="393"/>
      <c r="CA484" s="393"/>
      <c r="CB484" s="393"/>
      <c r="CC484" s="393"/>
      <c r="CD484" s="393"/>
      <c r="CE484" s="393"/>
      <c r="CF484" s="393"/>
      <c r="CG484" s="393"/>
      <c r="CH484" s="393"/>
      <c r="CI484" s="393"/>
      <c r="CJ484" s="393"/>
      <c r="CK484" s="393"/>
      <c r="CL484" s="393"/>
      <c r="CM484" s="393"/>
      <c r="CN484" s="393"/>
      <c r="CO484" s="393"/>
      <c r="CP484" s="393"/>
      <c r="CQ484" s="393"/>
      <c r="CR484" s="393"/>
      <c r="CS484" s="393"/>
      <c r="CT484" s="393"/>
      <c r="CU484" s="393"/>
      <c r="CV484" s="393"/>
      <c r="CW484" s="393"/>
      <c r="CX484" s="393"/>
      <c r="CY484" s="393"/>
      <c r="CZ484" s="393"/>
    </row>
    <row r="485" s="397" customFormat="true" ht="25.15" customHeight="true" x14ac:dyDescent="0.2">
      <c r="C485" s="1154" t="s">
        <v>499</v>
      </c>
      <c r="D485" s="1155"/>
      <c r="E485" s="846">
        <v>1.4457831150363994E-3</v>
      </c>
      <c r="F485" s="671"/>
      <c r="G485" s="671"/>
      <c r="H485" s="1155" t="s">
        <v>476</v>
      </c>
      <c r="I485" s="1155"/>
      <c r="J485" s="847">
        <v>1.5240719502244178E-2</v>
      </c>
      <c r="K485" s="671"/>
      <c r="L485" s="671"/>
      <c r="M485" s="1155" t="s">
        <v>519</v>
      </c>
      <c r="N485" s="1155"/>
      <c r="O485" s="848">
        <v>-6.409222168654998E-3</v>
      </c>
      <c r="P485" s="671"/>
      <c r="Q485" s="671"/>
      <c r="W485" s="390"/>
      <c r="X485" s="390"/>
      <c r="Y485" s="390"/>
      <c r="Z485" s="390"/>
      <c r="AA485" s="390"/>
      <c r="AB485" s="390"/>
      <c r="AC485" s="390"/>
      <c r="AD485" s="390"/>
      <c r="AE485" s="390"/>
      <c r="AF485" s="390"/>
      <c r="AG485" s="390"/>
      <c r="AH485" s="390"/>
      <c r="AI485" s="390"/>
      <c r="AJ485" s="390"/>
      <c r="AK485" s="390"/>
      <c r="AL485" s="390"/>
      <c r="AM485" s="390"/>
      <c r="AN485" s="390"/>
      <c r="AO485" s="390"/>
      <c r="AP485" s="390"/>
      <c r="AQ485" s="390"/>
      <c r="AR485" s="390"/>
      <c r="AS485" s="390"/>
      <c r="AT485" s="390"/>
      <c r="AU485" s="390"/>
      <c r="AV485" s="390"/>
      <c r="AW485" s="390"/>
      <c r="AX485" s="390"/>
      <c r="AY485" s="390"/>
      <c r="AZ485" s="390"/>
      <c r="BA485" s="392"/>
      <c r="BB485" s="469"/>
      <c r="BC485" s="392"/>
      <c r="BD485" s="392"/>
      <c r="BE485" s="392"/>
      <c r="BF485" s="392"/>
      <c r="BG485" s="392"/>
      <c r="BH485" s="392"/>
      <c r="BI485" s="392"/>
      <c r="BJ485" s="392"/>
      <c r="BK485" s="392"/>
      <c r="BL485" s="392"/>
      <c r="BM485" s="392"/>
      <c r="BN485" s="392"/>
      <c r="BO485" s="392"/>
      <c r="BP485" s="392"/>
      <c r="BQ485" s="392"/>
      <c r="BR485" s="392"/>
      <c r="BS485" s="392"/>
      <c r="BT485" s="392"/>
      <c r="BU485" s="392"/>
      <c r="BV485" s="392"/>
      <c r="BW485" s="393"/>
      <c r="BX485" s="393"/>
      <c r="BY485" s="393"/>
      <c r="BZ485" s="393"/>
      <c r="CA485" s="393"/>
      <c r="CB485" s="393"/>
      <c r="CC485" s="393"/>
      <c r="CD485" s="393"/>
      <c r="CE485" s="393"/>
      <c r="CF485" s="393"/>
      <c r="CG485" s="393"/>
      <c r="CH485" s="393"/>
      <c r="CI485" s="393"/>
      <c r="CJ485" s="393"/>
      <c r="CK485" s="393"/>
      <c r="CL485" s="393"/>
      <c r="CM485" s="393"/>
      <c r="CN485" s="393"/>
      <c r="CO485" s="393"/>
      <c r="CP485" s="393"/>
      <c r="CQ485" s="393"/>
      <c r="CR485" s="393"/>
      <c r="CS485" s="393"/>
      <c r="CT485" s="393"/>
      <c r="CU485" s="393"/>
      <c r="CV485" s="393"/>
      <c r="CW485" s="393"/>
      <c r="CX485" s="393"/>
      <c r="CY485" s="393"/>
      <c r="CZ485" s="393"/>
    </row>
    <row r="486" s="397" customFormat="true" ht="25.15" customHeight="true" x14ac:dyDescent="0.2">
      <c r="C486" s="1154" t="s">
        <v>439</v>
      </c>
      <c r="D486" s="1155"/>
      <c r="E486" s="846">
        <v>0.25652906380711632</v>
      </c>
      <c r="F486" s="671"/>
      <c r="G486" s="671"/>
      <c r="H486" s="1155" t="s">
        <v>498</v>
      </c>
      <c r="I486" s="1155"/>
      <c r="J486" s="847">
        <v>1.2572158696932937E-2</v>
      </c>
      <c r="K486" s="671"/>
      <c r="L486" s="671"/>
      <c r="M486" s="1155" t="s">
        <v>510</v>
      </c>
      <c r="N486" s="1155"/>
      <c r="O486" s="848">
        <v>4.3712556923972915E-3</v>
      </c>
      <c r="P486" s="671"/>
      <c r="Q486" s="671"/>
      <c r="W486" s="390"/>
      <c r="X486" s="390"/>
      <c r="Y486" s="390"/>
      <c r="Z486" s="390"/>
      <c r="AA486" s="390"/>
      <c r="AB486" s="390"/>
      <c r="AC486" s="390"/>
      <c r="AD486" s="390"/>
      <c r="AE486" s="390"/>
      <c r="AF486" s="390"/>
      <c r="AG486" s="390"/>
      <c r="AH486" s="390"/>
      <c r="AI486" s="390"/>
      <c r="AJ486" s="390"/>
      <c r="AK486" s="390"/>
      <c r="AL486" s="390"/>
      <c r="AM486" s="390"/>
      <c r="AN486" s="390"/>
      <c r="AO486" s="390"/>
      <c r="AP486" s="390"/>
      <c r="AQ486" s="390"/>
      <c r="AR486" s="390"/>
      <c r="AS486" s="390"/>
      <c r="AT486" s="390"/>
      <c r="AU486" s="390"/>
      <c r="AV486" s="390"/>
      <c r="AW486" s="390"/>
      <c r="AX486" s="390"/>
      <c r="AY486" s="390"/>
      <c r="AZ486" s="390"/>
      <c r="BA486" s="392"/>
      <c r="BB486" s="469"/>
      <c r="BC486" s="392"/>
      <c r="BD486" s="392"/>
      <c r="BE486" s="392"/>
      <c r="BF486" s="392"/>
      <c r="BG486" s="392"/>
      <c r="BH486" s="392"/>
      <c r="BI486" s="392"/>
      <c r="BJ486" s="392"/>
      <c r="BK486" s="392"/>
      <c r="BL486" s="392"/>
      <c r="BM486" s="392"/>
      <c r="BN486" s="392"/>
      <c r="BO486" s="392"/>
      <c r="BP486" s="392"/>
      <c r="BQ486" s="392"/>
      <c r="BR486" s="392"/>
      <c r="BS486" s="392"/>
      <c r="BT486" s="392"/>
      <c r="BU486" s="392"/>
      <c r="BV486" s="392"/>
      <c r="BW486" s="393"/>
      <c r="BX486" s="393"/>
      <c r="BY486" s="393"/>
      <c r="BZ486" s="393"/>
      <c r="CA486" s="393"/>
      <c r="CB486" s="393"/>
      <c r="CC486" s="393"/>
      <c r="CD486" s="393"/>
      <c r="CE486" s="393"/>
      <c r="CF486" s="393"/>
      <c r="CG486" s="393"/>
      <c r="CH486" s="393"/>
      <c r="CI486" s="393"/>
      <c r="CJ486" s="393"/>
      <c r="CK486" s="393"/>
      <c r="CL486" s="393"/>
      <c r="CM486" s="393"/>
      <c r="CN486" s="393"/>
      <c r="CO486" s="393"/>
      <c r="CP486" s="393"/>
      <c r="CQ486" s="393"/>
      <c r="CR486" s="393"/>
      <c r="CS486" s="393"/>
      <c r="CT486" s="393"/>
      <c r="CU486" s="393"/>
      <c r="CV486" s="393"/>
      <c r="CW486" s="393"/>
      <c r="CX486" s="393"/>
      <c r="CY486" s="393"/>
      <c r="CZ486" s="393"/>
    </row>
    <row r="487" s="397" customFormat="true" ht="25.15" customHeight="true" x14ac:dyDescent="0.2">
      <c r="C487" s="1154" t="s">
        <v>445</v>
      </c>
      <c r="D487" s="1155"/>
      <c r="E487" s="846">
        <v>0.2702953266780217</v>
      </c>
      <c r="F487" s="671"/>
      <c r="G487" s="671"/>
      <c r="H487" s="1155" t="s">
        <v>519</v>
      </c>
      <c r="I487" s="1155"/>
      <c r="J487" s="847">
        <v>1.005206922178945E-2</v>
      </c>
      <c r="K487" s="671"/>
      <c r="L487" s="671"/>
      <c r="M487" s="1155" t="s">
        <v>517</v>
      </c>
      <c r="N487" s="1155"/>
      <c r="O487" s="848">
        <v>-4.1297108964201308E-3</v>
      </c>
      <c r="P487" s="671"/>
      <c r="Q487" s="671"/>
      <c r="W487" s="390"/>
      <c r="X487" s="390"/>
      <c r="Y487" s="390"/>
      <c r="Z487" s="390"/>
      <c r="AA487" s="390"/>
      <c r="AB487" s="390"/>
      <c r="AC487" s="390"/>
      <c r="AD487" s="390"/>
      <c r="AE487" s="390"/>
      <c r="AF487" s="390"/>
      <c r="AG487" s="390"/>
      <c r="AH487" s="390"/>
      <c r="AI487" s="390"/>
      <c r="AJ487" s="390"/>
      <c r="AK487" s="390"/>
      <c r="AL487" s="390"/>
      <c r="AM487" s="390"/>
      <c r="AN487" s="390"/>
      <c r="AO487" s="390"/>
      <c r="AP487" s="390"/>
      <c r="AQ487" s="390"/>
      <c r="AR487" s="390"/>
      <c r="AS487" s="390"/>
      <c r="AT487" s="390"/>
      <c r="AU487" s="390"/>
      <c r="AV487" s="390"/>
      <c r="AW487" s="390"/>
      <c r="AX487" s="390"/>
      <c r="AY487" s="390"/>
      <c r="AZ487" s="390"/>
      <c r="BA487" s="392"/>
      <c r="BB487" s="469"/>
      <c r="BC487" s="392"/>
      <c r="BD487" s="392"/>
      <c r="BE487" s="392"/>
      <c r="BF487" s="392"/>
      <c r="BG487" s="392"/>
      <c r="BH487" s="392"/>
      <c r="BI487" s="392"/>
      <c r="BJ487" s="392"/>
      <c r="BK487" s="392"/>
      <c r="BL487" s="392"/>
      <c r="BM487" s="392"/>
      <c r="BN487" s="392"/>
      <c r="BO487" s="392"/>
      <c r="BP487" s="392"/>
      <c r="BQ487" s="392"/>
      <c r="BR487" s="392"/>
      <c r="BS487" s="392"/>
      <c r="BT487" s="392"/>
      <c r="BU487" s="392"/>
      <c r="BV487" s="392"/>
      <c r="BW487" s="393"/>
      <c r="BX487" s="393"/>
      <c r="BY487" s="393"/>
      <c r="BZ487" s="393"/>
      <c r="CA487" s="393"/>
      <c r="CB487" s="393"/>
      <c r="CC487" s="393"/>
      <c r="CD487" s="393"/>
      <c r="CE487" s="393"/>
      <c r="CF487" s="393"/>
      <c r="CG487" s="393"/>
      <c r="CH487" s="393"/>
      <c r="CI487" s="393"/>
      <c r="CJ487" s="393"/>
      <c r="CK487" s="393"/>
      <c r="CL487" s="393"/>
      <c r="CM487" s="393"/>
      <c r="CN487" s="393"/>
      <c r="CO487" s="393"/>
      <c r="CP487" s="393"/>
      <c r="CQ487" s="393"/>
      <c r="CR487" s="393"/>
      <c r="CS487" s="393"/>
      <c r="CT487" s="393"/>
      <c r="CU487" s="393"/>
      <c r="CV487" s="393"/>
      <c r="CW487" s="393"/>
      <c r="CX487" s="393"/>
      <c r="CY487" s="393"/>
      <c r="CZ487" s="393"/>
    </row>
    <row r="488" s="397" customFormat="true" ht="25.15" customHeight="true" x14ac:dyDescent="0.2">
      <c r="C488" s="1154" t="s">
        <v>496</v>
      </c>
      <c r="D488" s="1155"/>
      <c r="E488" s="846">
        <v>3.0006236328739967E-3</v>
      </c>
      <c r="F488" s="671"/>
      <c r="G488" s="671"/>
      <c r="H488" s="1155" t="s">
        <v>359</v>
      </c>
      <c r="I488" s="1155"/>
      <c r="J488" s="847">
        <v>-9.6776262284987112E-3</v>
      </c>
      <c r="K488" s="671"/>
      <c r="L488" s="671"/>
      <c r="M488" s="1155" t="s">
        <v>508</v>
      </c>
      <c r="N488" s="1155"/>
      <c r="O488" s="848">
        <v>-3.7049653817930283E-3</v>
      </c>
      <c r="P488" s="671"/>
      <c r="Q488" s="671"/>
      <c r="W488" s="390"/>
      <c r="X488" s="390"/>
      <c r="Y488" s="390"/>
      <c r="Z488" s="390"/>
      <c r="AA488" s="390"/>
      <c r="AB488" s="390"/>
      <c r="AC488" s="390"/>
      <c r="AD488" s="390"/>
      <c r="AE488" s="390"/>
      <c r="AF488" s="390"/>
      <c r="AG488" s="390"/>
      <c r="AH488" s="390"/>
      <c r="AI488" s="390"/>
      <c r="AJ488" s="390"/>
      <c r="AK488" s="390"/>
      <c r="AL488" s="390"/>
      <c r="AM488" s="390"/>
      <c r="AN488" s="390"/>
      <c r="AO488" s="390"/>
      <c r="AP488" s="390"/>
      <c r="AQ488" s="390"/>
      <c r="AR488" s="390"/>
      <c r="AS488" s="390"/>
      <c r="AT488" s="390"/>
      <c r="AU488" s="390"/>
      <c r="AV488" s="390"/>
      <c r="AW488" s="390"/>
      <c r="AX488" s="390"/>
      <c r="AY488" s="390"/>
      <c r="AZ488" s="390"/>
      <c r="BA488" s="392"/>
      <c r="BB488" s="469"/>
      <c r="BC488" s="392"/>
      <c r="BD488" s="392"/>
      <c r="BE488" s="392"/>
      <c r="BF488" s="392"/>
      <c r="BG488" s="392"/>
      <c r="BH488" s="392"/>
      <c r="BI488" s="392"/>
      <c r="BJ488" s="392"/>
      <c r="BK488" s="392"/>
      <c r="BL488" s="392"/>
      <c r="BM488" s="392"/>
      <c r="BN488" s="392"/>
      <c r="BO488" s="392"/>
      <c r="BP488" s="392"/>
      <c r="BQ488" s="392"/>
      <c r="BR488" s="392"/>
      <c r="BS488" s="392"/>
      <c r="BT488" s="392"/>
      <c r="BU488" s="392"/>
      <c r="BV488" s="392"/>
      <c r="BW488" s="393"/>
      <c r="BX488" s="393"/>
      <c r="BY488" s="393"/>
      <c r="BZ488" s="393"/>
      <c r="CA488" s="393"/>
      <c r="CB488" s="393"/>
      <c r="CC488" s="393"/>
      <c r="CD488" s="393"/>
      <c r="CE488" s="393"/>
      <c r="CF488" s="393"/>
      <c r="CG488" s="393"/>
      <c r="CH488" s="393"/>
      <c r="CI488" s="393"/>
      <c r="CJ488" s="393"/>
      <c r="CK488" s="393"/>
      <c r="CL488" s="393"/>
      <c r="CM488" s="393"/>
      <c r="CN488" s="393"/>
      <c r="CO488" s="393"/>
      <c r="CP488" s="393"/>
      <c r="CQ488" s="393"/>
      <c r="CR488" s="393"/>
      <c r="CS488" s="393"/>
      <c r="CT488" s="393"/>
      <c r="CU488" s="393"/>
      <c r="CV488" s="393"/>
      <c r="CW488" s="393"/>
      <c r="CX488" s="393"/>
      <c r="CY488" s="393"/>
      <c r="CZ488" s="393"/>
    </row>
    <row r="489" s="397" customFormat="true" ht="25.15" customHeight="true" x14ac:dyDescent="0.2">
      <c r="C489" s="1154" t="s">
        <v>497</v>
      </c>
      <c r="D489" s="1155"/>
      <c r="E489" s="846">
        <v>1.5479989228132911E-3</v>
      </c>
      <c r="F489" s="671"/>
      <c r="G489" s="671"/>
      <c r="H489" s="1155" t="s">
        <v>513</v>
      </c>
      <c r="I489" s="1155"/>
      <c r="J489" s="847">
        <v>7.5158372141770451E-3</v>
      </c>
      <c r="K489" s="671"/>
      <c r="L489" s="671"/>
      <c r="M489" s="1155" t="s">
        <v>512</v>
      </c>
      <c r="N489" s="1155"/>
      <c r="O489" s="848">
        <v>-3.177994005148615E-3</v>
      </c>
      <c r="P489" s="671"/>
      <c r="Q489" s="671"/>
      <c r="W489" s="390"/>
      <c r="X489" s="390"/>
      <c r="Y489" s="390"/>
      <c r="Z489" s="390"/>
      <c r="AA489" s="390"/>
      <c r="AB489" s="390"/>
      <c r="AC489" s="390"/>
      <c r="AD489" s="390"/>
      <c r="AE489" s="390"/>
      <c r="AF489" s="390"/>
      <c r="AG489" s="390"/>
      <c r="AH489" s="390"/>
      <c r="AI489" s="390"/>
      <c r="AJ489" s="390"/>
      <c r="AK489" s="390"/>
      <c r="AL489" s="390"/>
      <c r="AM489" s="390"/>
      <c r="AN489" s="390"/>
      <c r="AO489" s="390"/>
      <c r="AP489" s="390"/>
      <c r="AQ489" s="390"/>
      <c r="AR489" s="390"/>
      <c r="AS489" s="390"/>
      <c r="AT489" s="390"/>
      <c r="AU489" s="390"/>
      <c r="AV489" s="390"/>
      <c r="AW489" s="390"/>
      <c r="AX489" s="390"/>
      <c r="AY489" s="390"/>
      <c r="AZ489" s="390"/>
      <c r="BA489" s="392"/>
      <c r="BB489" s="469"/>
      <c r="BC489" s="392"/>
      <c r="BD489" s="392"/>
      <c r="BE489" s="392"/>
      <c r="BF489" s="392"/>
      <c r="BG489" s="392"/>
      <c r="BH489" s="392"/>
      <c r="BI489" s="392"/>
      <c r="BJ489" s="392"/>
      <c r="BK489" s="392"/>
      <c r="BL489" s="392"/>
      <c r="BM489" s="392"/>
      <c r="BN489" s="392"/>
      <c r="BO489" s="392"/>
      <c r="BP489" s="392"/>
      <c r="BQ489" s="392"/>
      <c r="BR489" s="392"/>
      <c r="BS489" s="392"/>
      <c r="BT489" s="392"/>
      <c r="BU489" s="392"/>
      <c r="BV489" s="392"/>
      <c r="BW489" s="393"/>
      <c r="BX489" s="393"/>
      <c r="BY489" s="393"/>
      <c r="BZ489" s="393"/>
      <c r="CA489" s="393"/>
      <c r="CB489" s="393"/>
      <c r="CC489" s="393"/>
      <c r="CD489" s="393"/>
      <c r="CE489" s="393"/>
      <c r="CF489" s="393"/>
      <c r="CG489" s="393"/>
      <c r="CH489" s="393"/>
      <c r="CI489" s="393"/>
      <c r="CJ489" s="393"/>
      <c r="CK489" s="393"/>
      <c r="CL489" s="393"/>
      <c r="CM489" s="393"/>
      <c r="CN489" s="393"/>
      <c r="CO489" s="393"/>
      <c r="CP489" s="393"/>
      <c r="CQ489" s="393"/>
      <c r="CR489" s="393"/>
      <c r="CS489" s="393"/>
      <c r="CT489" s="393"/>
      <c r="CU489" s="393"/>
      <c r="CV489" s="393"/>
      <c r="CW489" s="393"/>
      <c r="CX489" s="393"/>
      <c r="CY489" s="393"/>
      <c r="CZ489" s="393"/>
    </row>
    <row r="490" s="397" customFormat="true" ht="25.15" customHeight="true" x14ac:dyDescent="0.2">
      <c r="C490" s="1154" t="s">
        <v>468</v>
      </c>
      <c r="D490" s="1155"/>
      <c r="E490" s="846">
        <v>8.050860985032994E-2</v>
      </c>
      <c r="F490" s="671"/>
      <c r="G490" s="671"/>
      <c r="H490" s="1155" t="s">
        <v>512</v>
      </c>
      <c r="I490" s="1155"/>
      <c r="J490" s="847">
        <v>6.9402375893746994E-3</v>
      </c>
      <c r="K490" s="671"/>
      <c r="L490" s="671"/>
      <c r="M490" s="1155" t="s">
        <v>520</v>
      </c>
      <c r="N490" s="1155"/>
      <c r="O490" s="848">
        <v>-2.0479205678925103E-3</v>
      </c>
      <c r="P490" s="671"/>
      <c r="Q490" s="671"/>
      <c r="W490" s="390"/>
      <c r="X490" s="390"/>
      <c r="Y490" s="390"/>
      <c r="Z490" s="390"/>
      <c r="AA490" s="390"/>
      <c r="AB490" s="390"/>
      <c r="AC490" s="390"/>
      <c r="AD490" s="390"/>
      <c r="AE490" s="390"/>
      <c r="AF490" s="390"/>
      <c r="AG490" s="390"/>
      <c r="AH490" s="390"/>
      <c r="AI490" s="390"/>
      <c r="AJ490" s="390"/>
      <c r="AK490" s="390"/>
      <c r="AL490" s="390"/>
      <c r="AM490" s="390"/>
      <c r="AN490" s="390"/>
      <c r="AO490" s="390"/>
      <c r="AP490" s="390"/>
      <c r="AQ490" s="390"/>
      <c r="AR490" s="390"/>
      <c r="AS490" s="390"/>
      <c r="AT490" s="390"/>
      <c r="AU490" s="390"/>
      <c r="AV490" s="390"/>
      <c r="AW490" s="390"/>
      <c r="AX490" s="390"/>
      <c r="AY490" s="390"/>
      <c r="AZ490" s="390"/>
      <c r="BA490" s="392"/>
      <c r="BB490" s="469"/>
      <c r="BC490" s="392"/>
      <c r="BD490" s="392"/>
      <c r="BE490" s="392"/>
      <c r="BF490" s="392"/>
      <c r="BG490" s="392"/>
      <c r="BH490" s="392"/>
      <c r="BI490" s="392"/>
      <c r="BJ490" s="392"/>
      <c r="BK490" s="392"/>
      <c r="BL490" s="392"/>
      <c r="BM490" s="392"/>
      <c r="BN490" s="392"/>
      <c r="BO490" s="392"/>
      <c r="BP490" s="392"/>
      <c r="BQ490" s="392"/>
      <c r="BR490" s="392"/>
      <c r="BS490" s="392"/>
      <c r="BT490" s="392"/>
      <c r="BU490" s="392"/>
      <c r="BV490" s="392"/>
      <c r="BW490" s="393"/>
      <c r="BX490" s="393"/>
      <c r="BY490" s="393"/>
      <c r="BZ490" s="393"/>
      <c r="CA490" s="393"/>
      <c r="CB490" s="393"/>
      <c r="CC490" s="393"/>
      <c r="CD490" s="393"/>
      <c r="CE490" s="393"/>
      <c r="CF490" s="393"/>
      <c r="CG490" s="393"/>
      <c r="CH490" s="393"/>
      <c r="CI490" s="393"/>
      <c r="CJ490" s="393"/>
      <c r="CK490" s="393"/>
      <c r="CL490" s="393"/>
      <c r="CM490" s="393"/>
      <c r="CN490" s="393"/>
      <c r="CO490" s="393"/>
      <c r="CP490" s="393"/>
      <c r="CQ490" s="393"/>
      <c r="CR490" s="393"/>
      <c r="CS490" s="393"/>
      <c r="CT490" s="393"/>
      <c r="CU490" s="393"/>
      <c r="CV490" s="393"/>
      <c r="CW490" s="393"/>
      <c r="CX490" s="393"/>
      <c r="CY490" s="393"/>
      <c r="CZ490" s="393"/>
    </row>
    <row r="491" s="397" customFormat="true" ht="25.15" customHeight="true" x14ac:dyDescent="0.2">
      <c r="C491" s="1154" t="s">
        <v>487</v>
      </c>
      <c r="D491" s="1155"/>
      <c r="E491" s="846">
        <v>5.8585774017046186E-3</v>
      </c>
      <c r="F491" s="671"/>
      <c r="G491" s="671"/>
      <c r="H491" s="1155" t="s">
        <v>508</v>
      </c>
      <c r="I491" s="1155"/>
      <c r="J491" s="847">
        <v>4.5232881428026867E-3</v>
      </c>
      <c r="K491" s="671"/>
      <c r="L491" s="671"/>
      <c r="M491" s="1155" t="s">
        <v>521</v>
      </c>
      <c r="N491" s="1155"/>
      <c r="O491" s="848">
        <v>1.2518554261107392E-3</v>
      </c>
      <c r="P491" s="671"/>
      <c r="Q491" s="671"/>
      <c r="W491" s="390"/>
      <c r="X491" s="390"/>
      <c r="Y491" s="390"/>
      <c r="Z491" s="390"/>
      <c r="AA491" s="390"/>
      <c r="AB491" s="390"/>
      <c r="AC491" s="390"/>
      <c r="AD491" s="390"/>
      <c r="AE491" s="390"/>
      <c r="AF491" s="390"/>
      <c r="AG491" s="390"/>
      <c r="AH491" s="390"/>
      <c r="AI491" s="390"/>
      <c r="AJ491" s="390"/>
      <c r="AK491" s="390"/>
      <c r="AL491" s="390"/>
      <c r="AM491" s="390"/>
      <c r="AN491" s="390"/>
      <c r="AO491" s="390"/>
      <c r="AP491" s="390"/>
      <c r="AQ491" s="390"/>
      <c r="AR491" s="390"/>
      <c r="AS491" s="390"/>
      <c r="AT491" s="390"/>
      <c r="AU491" s="390"/>
      <c r="AV491" s="390"/>
      <c r="AW491" s="390"/>
      <c r="AX491" s="390"/>
      <c r="AY491" s="390"/>
      <c r="AZ491" s="390"/>
      <c r="BA491" s="392"/>
      <c r="BB491" s="469"/>
      <c r="BC491" s="392"/>
      <c r="BD491" s="392"/>
      <c r="BE491" s="392"/>
      <c r="BF491" s="392"/>
      <c r="BG491" s="392"/>
      <c r="BH491" s="392"/>
      <c r="BI491" s="392"/>
      <c r="BJ491" s="392"/>
      <c r="BK491" s="392"/>
      <c r="BL491" s="392"/>
      <c r="BM491" s="392"/>
      <c r="BN491" s="392"/>
      <c r="BO491" s="392"/>
      <c r="BP491" s="392"/>
      <c r="BQ491" s="392"/>
      <c r="BR491" s="392"/>
      <c r="BS491" s="392"/>
      <c r="BT491" s="392"/>
      <c r="BU491" s="392"/>
      <c r="BV491" s="392"/>
      <c r="BW491" s="393"/>
      <c r="BX491" s="393"/>
      <c r="BY491" s="393"/>
      <c r="BZ491" s="393"/>
      <c r="CA491" s="393"/>
      <c r="CB491" s="393"/>
      <c r="CC491" s="393"/>
      <c r="CD491" s="393"/>
      <c r="CE491" s="393"/>
      <c r="CF491" s="393"/>
      <c r="CG491" s="393"/>
      <c r="CH491" s="393"/>
      <c r="CI491" s="393"/>
      <c r="CJ491" s="393"/>
      <c r="CK491" s="393"/>
      <c r="CL491" s="393"/>
      <c r="CM491" s="393"/>
      <c r="CN491" s="393"/>
      <c r="CO491" s="393"/>
      <c r="CP491" s="393"/>
      <c r="CQ491" s="393"/>
      <c r="CR491" s="393"/>
      <c r="CS491" s="393"/>
      <c r="CT491" s="393"/>
      <c r="CU491" s="393"/>
      <c r="CV491" s="393"/>
      <c r="CW491" s="393"/>
      <c r="CX491" s="393"/>
      <c r="CY491" s="393"/>
      <c r="CZ491" s="393"/>
    </row>
    <row r="492" s="397" customFormat="true" ht="25.15" customHeight="true" x14ac:dyDescent="0.2">
      <c r="C492" s="1154" t="s">
        <v>501</v>
      </c>
      <c r="D492" s="1155"/>
      <c r="E492" s="846">
        <v>1.3579716281282427E-3</v>
      </c>
      <c r="F492" s="671"/>
      <c r="G492" s="671"/>
      <c r="H492" s="1155" t="s">
        <v>521</v>
      </c>
      <c r="I492" s="1155"/>
      <c r="J492" s="847">
        <v>-2.4728294766863724E-3</v>
      </c>
      <c r="K492" s="671"/>
      <c r="L492" s="671"/>
      <c r="M492" s="1155" t="s">
        <v>507</v>
      </c>
      <c r="N492" s="1155"/>
      <c r="O492" s="848">
        <v>-8.5753323628212251E-4</v>
      </c>
      <c r="P492" s="671"/>
      <c r="Q492" s="671"/>
      <c r="W492" s="390"/>
      <c r="X492" s="390"/>
      <c r="Y492" s="390"/>
      <c r="Z492" s="390"/>
      <c r="AA492" s="390"/>
      <c r="AB492" s="390"/>
      <c r="AC492" s="390"/>
      <c r="AD492" s="390"/>
      <c r="AE492" s="390"/>
      <c r="AF492" s="390"/>
      <c r="AG492" s="390"/>
      <c r="AH492" s="390"/>
      <c r="AI492" s="390"/>
      <c r="AJ492" s="390"/>
      <c r="AK492" s="390"/>
      <c r="AL492" s="390"/>
      <c r="AM492" s="390"/>
      <c r="AN492" s="390"/>
      <c r="AO492" s="390"/>
      <c r="AP492" s="390"/>
      <c r="AQ492" s="390"/>
      <c r="AR492" s="390"/>
      <c r="AS492" s="390"/>
      <c r="AT492" s="390"/>
      <c r="AU492" s="390"/>
      <c r="AV492" s="390"/>
      <c r="AW492" s="390"/>
      <c r="AX492" s="390"/>
      <c r="AY492" s="390"/>
      <c r="AZ492" s="390"/>
      <c r="BA492" s="392"/>
      <c r="BB492" s="469"/>
      <c r="BC492" s="392"/>
      <c r="BD492" s="392"/>
      <c r="BE492" s="392"/>
      <c r="BF492" s="392"/>
      <c r="BG492" s="392"/>
      <c r="BH492" s="392"/>
      <c r="BI492" s="392"/>
      <c r="BJ492" s="392"/>
      <c r="BK492" s="392"/>
      <c r="BL492" s="392"/>
      <c r="BM492" s="392"/>
      <c r="BN492" s="392"/>
      <c r="BO492" s="392"/>
      <c r="BP492" s="392"/>
      <c r="BQ492" s="392"/>
      <c r="BR492" s="392"/>
      <c r="BS492" s="392"/>
      <c r="BT492" s="392"/>
      <c r="BU492" s="392"/>
      <c r="BV492" s="392"/>
      <c r="BW492" s="393"/>
      <c r="BX492" s="393"/>
      <c r="BY492" s="393"/>
      <c r="BZ492" s="393"/>
      <c r="CA492" s="393"/>
      <c r="CB492" s="393"/>
      <c r="CC492" s="393"/>
      <c r="CD492" s="393"/>
      <c r="CE492" s="393"/>
      <c r="CF492" s="393"/>
      <c r="CG492" s="393"/>
      <c r="CH492" s="393"/>
      <c r="CI492" s="393"/>
      <c r="CJ492" s="393"/>
      <c r="CK492" s="393"/>
      <c r="CL492" s="393"/>
      <c r="CM492" s="393"/>
      <c r="CN492" s="393"/>
      <c r="CO492" s="393"/>
      <c r="CP492" s="393"/>
      <c r="CQ492" s="393"/>
      <c r="CR492" s="393"/>
      <c r="CS492" s="393"/>
      <c r="CT492" s="393"/>
      <c r="CU492" s="393"/>
      <c r="CV492" s="393"/>
      <c r="CW492" s="393"/>
      <c r="CX492" s="393"/>
      <c r="CY492" s="393"/>
      <c r="CZ492" s="393"/>
    </row>
    <row r="493" s="397" customFormat="true" ht="25.15" customHeight="true" x14ac:dyDescent="0.2">
      <c r="C493" s="1154" t="s">
        <v>456</v>
      </c>
      <c r="D493" s="1155"/>
      <c r="E493" s="846">
        <v>0.19442512334710621</v>
      </c>
      <c r="F493" s="671"/>
      <c r="G493" s="671"/>
      <c r="H493" s="1155" t="s">
        <v>518</v>
      </c>
      <c r="I493" s="1155"/>
      <c r="J493" s="847">
        <v>-1.9994284518551758E-3</v>
      </c>
      <c r="K493" s="671"/>
      <c r="L493" s="671"/>
      <c r="M493" s="1155" t="s">
        <v>516</v>
      </c>
      <c r="N493" s="1155"/>
      <c r="O493" s="848">
        <v>5.1892387826342338E-4</v>
      </c>
      <c r="P493" s="671"/>
      <c r="Q493" s="671"/>
      <c r="W493" s="390"/>
      <c r="X493" s="390"/>
      <c r="Y493" s="390"/>
      <c r="Z493" s="390"/>
      <c r="AA493" s="390"/>
      <c r="AB493" s="390"/>
      <c r="AC493" s="390"/>
      <c r="AD493" s="390"/>
      <c r="AE493" s="390"/>
      <c r="AF493" s="390"/>
      <c r="AG493" s="390"/>
      <c r="AH493" s="390"/>
      <c r="AI493" s="390"/>
      <c r="AJ493" s="390"/>
      <c r="AK493" s="390"/>
      <c r="AL493" s="390"/>
      <c r="AM493" s="390"/>
      <c r="AN493" s="390"/>
      <c r="AO493" s="390"/>
      <c r="AP493" s="390"/>
      <c r="AQ493" s="390"/>
      <c r="AR493" s="390"/>
      <c r="AS493" s="390"/>
      <c r="AT493" s="390"/>
      <c r="AU493" s="390"/>
      <c r="AV493" s="390"/>
      <c r="AW493" s="390"/>
      <c r="AX493" s="390"/>
      <c r="AY493" s="390"/>
      <c r="AZ493" s="390"/>
      <c r="BA493" s="392"/>
      <c r="BB493" s="469"/>
      <c r="BC493" s="392"/>
      <c r="BD493" s="392"/>
      <c r="BE493" s="392"/>
      <c r="BF493" s="392"/>
      <c r="BG493" s="392"/>
      <c r="BH493" s="392"/>
      <c r="BI493" s="392"/>
      <c r="BJ493" s="392"/>
      <c r="BK493" s="392"/>
      <c r="BL493" s="392"/>
      <c r="BM493" s="392"/>
      <c r="BN493" s="392"/>
      <c r="BO493" s="392"/>
      <c r="BP493" s="392"/>
      <c r="BQ493" s="392"/>
      <c r="BR493" s="392"/>
      <c r="BS493" s="392"/>
      <c r="BT493" s="392"/>
      <c r="BU493" s="392"/>
      <c r="BV493" s="392"/>
      <c r="BW493" s="393"/>
      <c r="BX493" s="393"/>
      <c r="BY493" s="393"/>
      <c r="BZ493" s="393"/>
      <c r="CA493" s="393"/>
      <c r="CB493" s="393"/>
      <c r="CC493" s="393"/>
      <c r="CD493" s="393"/>
      <c r="CE493" s="393"/>
      <c r="CF493" s="393"/>
      <c r="CG493" s="393"/>
      <c r="CH493" s="393"/>
      <c r="CI493" s="393"/>
      <c r="CJ493" s="393"/>
      <c r="CK493" s="393"/>
      <c r="CL493" s="393"/>
      <c r="CM493" s="393"/>
      <c r="CN493" s="393"/>
      <c r="CO493" s="393"/>
      <c r="CP493" s="393"/>
      <c r="CQ493" s="393"/>
      <c r="CR493" s="393"/>
      <c r="CS493" s="393"/>
      <c r="CT493" s="393"/>
      <c r="CU493" s="393"/>
      <c r="CV493" s="393"/>
      <c r="CW493" s="393"/>
      <c r="CX493" s="393"/>
      <c r="CY493" s="393"/>
      <c r="CZ493" s="393"/>
    </row>
    <row r="494" s="397" customFormat="true" ht="25.15" customHeight="true" x14ac:dyDescent="0.2">
      <c r="C494" s="1154" t="s">
        <v>491</v>
      </c>
      <c r="D494" s="1155"/>
      <c r="E494" s="846">
        <v>4.545476283460091E-3</v>
      </c>
      <c r="F494" s="671"/>
      <c r="G494" s="671"/>
      <c r="H494" s="1155" t="s">
        <v>514</v>
      </c>
      <c r="I494" s="1155"/>
      <c r="J494" s="850">
        <v>1.9619689650229566E-3</v>
      </c>
      <c r="K494" s="671"/>
      <c r="L494" s="671"/>
      <c r="M494" s="1155" t="s">
        <v>511</v>
      </c>
      <c r="N494" s="1155"/>
      <c r="O494" s="848">
        <v>3.7033946535718916E-4</v>
      </c>
      <c r="P494" s="671"/>
      <c r="Q494" s="671"/>
      <c r="W494" s="390"/>
      <c r="X494" s="390"/>
      <c r="Y494" s="390"/>
      <c r="Z494" s="390"/>
      <c r="AA494" s="390"/>
      <c r="AB494" s="390"/>
      <c r="AC494" s="390"/>
      <c r="AD494" s="390"/>
      <c r="AE494" s="390"/>
      <c r="AF494" s="390"/>
      <c r="AG494" s="390"/>
      <c r="AH494" s="390"/>
      <c r="AI494" s="390"/>
      <c r="AJ494" s="390"/>
      <c r="AK494" s="390"/>
      <c r="AL494" s="390"/>
      <c r="AM494" s="390"/>
      <c r="AN494" s="390"/>
      <c r="AO494" s="390"/>
      <c r="AP494" s="390"/>
      <c r="AQ494" s="390"/>
      <c r="AR494" s="390"/>
      <c r="AS494" s="390"/>
      <c r="AT494" s="390"/>
      <c r="AU494" s="390"/>
      <c r="AV494" s="390"/>
      <c r="AW494" s="390"/>
      <c r="AX494" s="390"/>
      <c r="AY494" s="390"/>
      <c r="AZ494" s="390"/>
      <c r="BA494" s="392"/>
      <c r="BB494" s="469"/>
      <c r="BC494" s="392"/>
      <c r="BD494" s="392"/>
      <c r="BE494" s="392"/>
      <c r="BF494" s="392"/>
      <c r="BG494" s="392"/>
      <c r="BH494" s="392"/>
      <c r="BI494" s="392"/>
      <c r="BJ494" s="392"/>
      <c r="BK494" s="392"/>
      <c r="BL494" s="392"/>
      <c r="BM494" s="392"/>
      <c r="BN494" s="392"/>
      <c r="BO494" s="392"/>
      <c r="BP494" s="392"/>
      <c r="BQ494" s="392"/>
      <c r="BR494" s="392"/>
      <c r="BS494" s="392"/>
      <c r="BT494" s="392"/>
      <c r="BU494" s="392"/>
      <c r="BV494" s="392"/>
      <c r="BW494" s="393"/>
      <c r="BX494" s="393"/>
      <c r="BY494" s="393"/>
      <c r="BZ494" s="393"/>
      <c r="CA494" s="393"/>
      <c r="CB494" s="393"/>
      <c r="CC494" s="393"/>
      <c r="CD494" s="393"/>
      <c r="CE494" s="393"/>
      <c r="CF494" s="393"/>
      <c r="CG494" s="393"/>
      <c r="CH494" s="393"/>
      <c r="CI494" s="393"/>
      <c r="CJ494" s="393"/>
      <c r="CK494" s="393"/>
      <c r="CL494" s="393"/>
      <c r="CM494" s="393"/>
      <c r="CN494" s="393"/>
      <c r="CO494" s="393"/>
      <c r="CP494" s="393"/>
      <c r="CQ494" s="393"/>
      <c r="CR494" s="393"/>
      <c r="CS494" s="393"/>
      <c r="CT494" s="393"/>
      <c r="CU494" s="393"/>
      <c r="CV494" s="393"/>
      <c r="CW494" s="393"/>
      <c r="CX494" s="393"/>
      <c r="CY494" s="393"/>
      <c r="CZ494" s="393"/>
    </row>
    <row r="495" s="397" customFormat="true" ht="25.15" customHeight="true" x14ac:dyDescent="0.2">
      <c r="C495" s="1154" t="s">
        <v>508</v>
      </c>
      <c r="D495" s="1155"/>
      <c r="E495" s="846">
        <v>2.9382213391014909E-4</v>
      </c>
      <c r="F495" s="671"/>
      <c r="G495" s="671"/>
      <c r="H495" s="1155"/>
      <c r="I495" s="1155"/>
      <c r="J495" s="671"/>
      <c r="K495" s="671"/>
      <c r="L495" s="671"/>
      <c r="M495" s="1155" t="s">
        <v>514</v>
      </c>
      <c r="N495" s="1155"/>
      <c r="O495" s="851">
        <v>8.5952274567028557E-5</v>
      </c>
      <c r="P495" s="671"/>
      <c r="Q495" s="671"/>
      <c r="W495" s="390"/>
      <c r="X495" s="390"/>
      <c r="Y495" s="390"/>
      <c r="Z495" s="390"/>
      <c r="AA495" s="390"/>
      <c r="AB495" s="390"/>
      <c r="AC495" s="390"/>
      <c r="AD495" s="390"/>
      <c r="AE495" s="390"/>
      <c r="AF495" s="390"/>
      <c r="AG495" s="390"/>
      <c r="AH495" s="390"/>
      <c r="AI495" s="390"/>
      <c r="AJ495" s="390"/>
      <c r="AK495" s="390"/>
      <c r="AL495" s="390"/>
      <c r="AM495" s="390"/>
      <c r="AN495" s="390"/>
      <c r="AO495" s="390"/>
      <c r="AP495" s="390"/>
      <c r="AQ495" s="390"/>
      <c r="AR495" s="390"/>
      <c r="AS495" s="390"/>
      <c r="AT495" s="390"/>
      <c r="AU495" s="390"/>
      <c r="AV495" s="390"/>
      <c r="AW495" s="390"/>
      <c r="AX495" s="390"/>
      <c r="AY495" s="390"/>
      <c r="AZ495" s="390"/>
      <c r="BA495" s="392"/>
      <c r="BB495" s="469"/>
      <c r="BC495" s="392"/>
      <c r="BD495" s="392"/>
      <c r="BE495" s="392"/>
      <c r="BF495" s="392"/>
      <c r="BG495" s="392"/>
      <c r="BH495" s="392"/>
      <c r="BI495" s="392"/>
      <c r="BJ495" s="392"/>
      <c r="BK495" s="392"/>
      <c r="BL495" s="392"/>
      <c r="BM495" s="392"/>
      <c r="BN495" s="392"/>
      <c r="BO495" s="392"/>
      <c r="BP495" s="392"/>
      <c r="BQ495" s="392"/>
      <c r="BR495" s="392"/>
      <c r="BS495" s="392"/>
      <c r="BT495" s="392"/>
      <c r="BU495" s="392"/>
      <c r="BV495" s="392"/>
      <c r="BW495" s="393"/>
      <c r="BX495" s="393"/>
      <c r="BY495" s="393"/>
      <c r="BZ495" s="393"/>
      <c r="CA495" s="393"/>
      <c r="CB495" s="393"/>
      <c r="CC495" s="393"/>
      <c r="CD495" s="393"/>
      <c r="CE495" s="393"/>
      <c r="CF495" s="393"/>
      <c r="CG495" s="393"/>
      <c r="CH495" s="393"/>
      <c r="CI495" s="393"/>
      <c r="CJ495" s="393"/>
      <c r="CK495" s="393"/>
      <c r="CL495" s="393"/>
      <c r="CM495" s="393"/>
      <c r="CN495" s="393"/>
      <c r="CO495" s="393"/>
      <c r="CP495" s="393"/>
      <c r="CQ495" s="393"/>
      <c r="CR495" s="393"/>
      <c r="CS495" s="393"/>
      <c r="CT495" s="393"/>
      <c r="CU495" s="393"/>
      <c r="CV495" s="393"/>
      <c r="CW495" s="393"/>
      <c r="CX495" s="393"/>
      <c r="CY495" s="393"/>
      <c r="CZ495" s="393"/>
    </row>
    <row r="496" s="397" customFormat="true" ht="25.15" customHeight="true" x14ac:dyDescent="0.2">
      <c r="C496" s="1154" t="s">
        <v>505</v>
      </c>
      <c r="D496" s="1155"/>
      <c r="E496" s="846">
        <v>6.4958795167845596E-4</v>
      </c>
      <c r="F496" s="671"/>
      <c r="G496" s="671"/>
      <c r="H496" s="1155"/>
      <c r="I496" s="1155"/>
      <c r="J496" s="671"/>
      <c r="K496" s="671"/>
      <c r="L496" s="671"/>
      <c r="M496" s="1155"/>
      <c r="N496" s="1155"/>
      <c r="O496" s="671"/>
      <c r="P496" s="671"/>
      <c r="Q496" s="671"/>
      <c r="W496" s="390"/>
      <c r="X496" s="390"/>
      <c r="Y496" s="390"/>
      <c r="Z496" s="390"/>
      <c r="AA496" s="390"/>
      <c r="AB496" s="390"/>
      <c r="AC496" s="390"/>
      <c r="AD496" s="390"/>
      <c r="AE496" s="390"/>
      <c r="AF496" s="390"/>
      <c r="AG496" s="390"/>
      <c r="AH496" s="390"/>
      <c r="AI496" s="390"/>
      <c r="AJ496" s="390"/>
      <c r="AK496" s="390"/>
      <c r="AL496" s="390"/>
      <c r="AM496" s="390"/>
      <c r="AN496" s="390"/>
      <c r="AO496" s="390"/>
      <c r="AP496" s="390"/>
      <c r="AQ496" s="390"/>
      <c r="AR496" s="390"/>
      <c r="AS496" s="390"/>
      <c r="AT496" s="390"/>
      <c r="AU496" s="390"/>
      <c r="AV496" s="390"/>
      <c r="AW496" s="390"/>
      <c r="AX496" s="390"/>
      <c r="AY496" s="390"/>
      <c r="AZ496" s="390"/>
      <c r="BA496" s="392"/>
      <c r="BB496" s="469"/>
      <c r="BC496" s="392"/>
      <c r="BD496" s="392"/>
      <c r="BE496" s="392"/>
      <c r="BF496" s="392"/>
      <c r="BG496" s="392"/>
      <c r="BH496" s="392"/>
      <c r="BI496" s="392"/>
      <c r="BJ496" s="392"/>
      <c r="BK496" s="392"/>
      <c r="BL496" s="392"/>
      <c r="BM496" s="392"/>
      <c r="BN496" s="392"/>
      <c r="BO496" s="392"/>
      <c r="BP496" s="392"/>
      <c r="BQ496" s="392"/>
      <c r="BR496" s="392"/>
      <c r="BS496" s="392"/>
      <c r="BT496" s="392"/>
      <c r="BU496" s="392"/>
      <c r="BV496" s="392"/>
      <c r="BW496" s="393"/>
      <c r="BX496" s="393"/>
      <c r="BY496" s="393"/>
      <c r="BZ496" s="393"/>
      <c r="CA496" s="393"/>
      <c r="CB496" s="393"/>
      <c r="CC496" s="393"/>
      <c r="CD496" s="393"/>
      <c r="CE496" s="393"/>
      <c r="CF496" s="393"/>
      <c r="CG496" s="393"/>
      <c r="CH496" s="393"/>
      <c r="CI496" s="393"/>
      <c r="CJ496" s="393"/>
      <c r="CK496" s="393"/>
      <c r="CL496" s="393"/>
      <c r="CM496" s="393"/>
      <c r="CN496" s="393"/>
      <c r="CO496" s="393"/>
      <c r="CP496" s="393"/>
      <c r="CQ496" s="393"/>
      <c r="CR496" s="393"/>
      <c r="CS496" s="393"/>
      <c r="CT496" s="393"/>
      <c r="CU496" s="393"/>
      <c r="CV496" s="393"/>
      <c r="CW496" s="393"/>
      <c r="CX496" s="393"/>
      <c r="CY496" s="393"/>
      <c r="CZ496" s="393"/>
    </row>
    <row r="497" s="397" customFormat="true" ht="25.15" customHeight="true" x14ac:dyDescent="0.2">
      <c r="C497" s="1154" t="s">
        <v>464</v>
      </c>
      <c r="D497" s="1155"/>
      <c r="E497" s="846">
        <v>0.13798243441317495</v>
      </c>
      <c r="F497" s="671"/>
      <c r="G497" s="671"/>
      <c r="H497" s="1155"/>
      <c r="I497" s="1155"/>
      <c r="J497" s="671"/>
      <c r="K497" s="671"/>
      <c r="L497" s="671"/>
      <c r="M497" s="1155"/>
      <c r="N497" s="1155"/>
      <c r="O497" s="671"/>
      <c r="P497" s="671"/>
      <c r="Q497" s="671"/>
      <c r="W497" s="390"/>
      <c r="X497" s="390"/>
      <c r="Y497" s="390"/>
      <c r="Z497" s="390"/>
      <c r="AA497" s="390"/>
      <c r="AB497" s="390"/>
      <c r="AC497" s="390"/>
      <c r="AD497" s="390"/>
      <c r="AE497" s="390"/>
      <c r="AF497" s="390"/>
      <c r="AG497" s="390"/>
      <c r="AH497" s="390"/>
      <c r="AI497" s="390"/>
      <c r="AJ497" s="390"/>
      <c r="AK497" s="390"/>
      <c r="AL497" s="390"/>
      <c r="AM497" s="390"/>
      <c r="AN497" s="390"/>
      <c r="AO497" s="390"/>
      <c r="AP497" s="390"/>
      <c r="AQ497" s="390"/>
      <c r="AR497" s="390"/>
      <c r="AS497" s="390"/>
      <c r="AT497" s="390"/>
      <c r="AU497" s="390"/>
      <c r="AV497" s="390"/>
      <c r="AW497" s="390"/>
      <c r="AX497" s="390"/>
      <c r="AY497" s="390"/>
      <c r="AZ497" s="390"/>
      <c r="BA497" s="392"/>
      <c r="BB497" s="469"/>
      <c r="BC497" s="392"/>
      <c r="BD497" s="392"/>
      <c r="BE497" s="392"/>
      <c r="BF497" s="392"/>
      <c r="BG497" s="392"/>
      <c r="BH497" s="392"/>
      <c r="BI497" s="392"/>
      <c r="BJ497" s="392"/>
      <c r="BK497" s="392"/>
      <c r="BL497" s="392"/>
      <c r="BM497" s="392"/>
      <c r="BN497" s="392"/>
      <c r="BO497" s="392"/>
      <c r="BP497" s="392"/>
      <c r="BQ497" s="392"/>
      <c r="BR497" s="392"/>
      <c r="BS497" s="392"/>
      <c r="BT497" s="392"/>
      <c r="BU497" s="392"/>
      <c r="BV497" s="392"/>
      <c r="BW497" s="393"/>
      <c r="BX497" s="393"/>
      <c r="BY497" s="393"/>
      <c r="BZ497" s="393"/>
      <c r="CA497" s="393"/>
      <c r="CB497" s="393"/>
      <c r="CC497" s="393"/>
      <c r="CD497" s="393"/>
      <c r="CE497" s="393"/>
      <c r="CF497" s="393"/>
      <c r="CG497" s="393"/>
      <c r="CH497" s="393"/>
      <c r="CI497" s="393"/>
      <c r="CJ497" s="393"/>
      <c r="CK497" s="393"/>
      <c r="CL497" s="393"/>
      <c r="CM497" s="393"/>
      <c r="CN497" s="393"/>
      <c r="CO497" s="393"/>
      <c r="CP497" s="393"/>
      <c r="CQ497" s="393"/>
      <c r="CR497" s="393"/>
      <c r="CS497" s="393"/>
      <c r="CT497" s="393"/>
      <c r="CU497" s="393"/>
      <c r="CV497" s="393"/>
      <c r="CW497" s="393"/>
      <c r="CX497" s="393"/>
      <c r="CY497" s="393"/>
      <c r="CZ497" s="393"/>
    </row>
    <row r="498" s="397" customFormat="true" ht="25.15" customHeight="true" x14ac:dyDescent="0.2">
      <c r="C498" s="1154" t="s">
        <v>480</v>
      </c>
      <c r="D498" s="1155"/>
      <c r="E498" s="846">
        <v>1.9270599796854127E-2</v>
      </c>
      <c r="F498" s="671"/>
      <c r="G498" s="671"/>
      <c r="H498" s="1155" t="s">
        <v>257</v>
      </c>
      <c r="I498" s="1155"/>
      <c r="J498" s="1155"/>
      <c r="K498" s="671"/>
      <c r="L498" s="671"/>
      <c r="M498" s="1155"/>
      <c r="N498" s="1155"/>
      <c r="O498" s="671"/>
      <c r="P498" s="671"/>
      <c r="Q498" s="671"/>
      <c r="W498" s="390"/>
      <c r="X498" s="390"/>
      <c r="Y498" s="390"/>
      <c r="Z498" s="390"/>
      <c r="AA498" s="390"/>
      <c r="AB498" s="390"/>
      <c r="AC498" s="390"/>
      <c r="AD498" s="390"/>
      <c r="AE498" s="390"/>
      <c r="AF498" s="390"/>
      <c r="AG498" s="390"/>
      <c r="AH498" s="390"/>
      <c r="AI498" s="390"/>
      <c r="AJ498" s="390"/>
      <c r="AK498" s="390"/>
      <c r="AL498" s="390"/>
      <c r="AM498" s="390"/>
      <c r="AN498" s="390"/>
      <c r="AO498" s="390"/>
      <c r="AP498" s="390"/>
      <c r="AQ498" s="390"/>
      <c r="AR498" s="390"/>
      <c r="AS498" s="390"/>
      <c r="AT498" s="390"/>
      <c r="AU498" s="390"/>
      <c r="AV498" s="390"/>
      <c r="AW498" s="390"/>
      <c r="AX498" s="390"/>
      <c r="AY498" s="390"/>
      <c r="AZ498" s="390"/>
      <c r="BA498" s="392"/>
      <c r="BB498" s="469"/>
      <c r="BC498" s="392"/>
      <c r="BD498" s="392"/>
      <c r="BE498" s="392"/>
      <c r="BF498" s="392"/>
      <c r="BG498" s="392"/>
      <c r="BH498" s="392"/>
      <c r="BI498" s="392"/>
      <c r="BJ498" s="392"/>
      <c r="BK498" s="392"/>
      <c r="BL498" s="392"/>
      <c r="BM498" s="392"/>
      <c r="BN498" s="392"/>
      <c r="BO498" s="392"/>
      <c r="BP498" s="392"/>
      <c r="BQ498" s="392"/>
      <c r="BR498" s="392"/>
      <c r="BS498" s="392"/>
      <c r="BT498" s="392"/>
      <c r="BU498" s="392"/>
      <c r="BV498" s="392"/>
      <c r="BW498" s="393"/>
      <c r="BX498" s="393"/>
      <c r="BY498" s="393"/>
      <c r="BZ498" s="393"/>
      <c r="CA498" s="393"/>
      <c r="CB498" s="393"/>
      <c r="CC498" s="393"/>
      <c r="CD498" s="393"/>
      <c r="CE498" s="393"/>
      <c r="CF498" s="393"/>
      <c r="CG498" s="393"/>
      <c r="CH498" s="393"/>
      <c r="CI498" s="393"/>
      <c r="CJ498" s="393"/>
      <c r="CK498" s="393"/>
      <c r="CL498" s="393"/>
      <c r="CM498" s="393"/>
      <c r="CN498" s="393"/>
      <c r="CO498" s="393"/>
      <c r="CP498" s="393"/>
      <c r="CQ498" s="393"/>
      <c r="CR498" s="393"/>
      <c r="CS498" s="393"/>
      <c r="CT498" s="393"/>
      <c r="CU498" s="393"/>
      <c r="CV498" s="393"/>
      <c r="CW498" s="393"/>
      <c r="CX498" s="393"/>
      <c r="CY498" s="393"/>
      <c r="CZ498" s="393"/>
    </row>
    <row r="499" s="397" customFormat="true" ht="25.15" customHeight="true" x14ac:dyDescent="0.2">
      <c r="C499" s="1154" t="s">
        <v>503</v>
      </c>
      <c r="D499" s="1155"/>
      <c r="E499" s="846">
        <v>6.9770055878708192E-4</v>
      </c>
      <c r="F499" s="671"/>
      <c r="G499" s="671"/>
      <c r="H499" s="1155"/>
      <c r="I499" s="1155"/>
      <c r="J499" s="829" t="s">
        <v>258</v>
      </c>
      <c r="K499" s="671"/>
      <c r="L499" s="671"/>
      <c r="M499" s="1155" t="s">
        <v>257</v>
      </c>
      <c r="N499" s="1155"/>
      <c r="O499" s="1155"/>
      <c r="P499" s="671"/>
      <c r="Q499" s="671"/>
      <c r="W499" s="390"/>
      <c r="X499" s="390"/>
      <c r="Y499" s="390"/>
      <c r="Z499" s="390"/>
      <c r="AA499" s="390"/>
      <c r="AB499" s="390"/>
      <c r="AC499" s="390"/>
      <c r="AD499" s="390"/>
      <c r="AE499" s="390"/>
      <c r="AF499" s="390"/>
      <c r="AG499" s="390"/>
      <c r="AH499" s="390"/>
      <c r="AI499" s="390"/>
      <c r="AJ499" s="390"/>
      <c r="AK499" s="390"/>
      <c r="AL499" s="390"/>
      <c r="AM499" s="390"/>
      <c r="AN499" s="390"/>
      <c r="AO499" s="390"/>
      <c r="AP499" s="390"/>
      <c r="AQ499" s="390"/>
      <c r="AR499" s="390"/>
      <c r="AS499" s="390"/>
      <c r="AT499" s="390"/>
      <c r="AU499" s="390"/>
      <c r="AV499" s="390"/>
      <c r="AW499" s="390"/>
      <c r="AX499" s="390"/>
      <c r="AY499" s="390"/>
      <c r="AZ499" s="390"/>
      <c r="BA499" s="392"/>
      <c r="BB499" s="469"/>
      <c r="BC499" s="392"/>
      <c r="BD499" s="392"/>
      <c r="BE499" s="392"/>
      <c r="BF499" s="392"/>
      <c r="BG499" s="392"/>
      <c r="BH499" s="392"/>
      <c r="BI499" s="392"/>
      <c r="BJ499" s="392"/>
      <c r="BK499" s="392"/>
      <c r="BL499" s="392"/>
      <c r="BM499" s="392"/>
      <c r="BN499" s="392"/>
      <c r="BO499" s="392"/>
      <c r="BP499" s="392"/>
      <c r="BQ499" s="392"/>
      <c r="BR499" s="392"/>
      <c r="BS499" s="392"/>
      <c r="BT499" s="392"/>
      <c r="BU499" s="392"/>
      <c r="BV499" s="392"/>
      <c r="BW499" s="393"/>
      <c r="BX499" s="393"/>
      <c r="BY499" s="393"/>
      <c r="BZ499" s="393"/>
      <c r="CA499" s="393"/>
      <c r="CB499" s="393"/>
      <c r="CC499" s="393"/>
      <c r="CD499" s="393"/>
      <c r="CE499" s="393"/>
      <c r="CF499" s="393"/>
      <c r="CG499" s="393"/>
      <c r="CH499" s="393"/>
      <c r="CI499" s="393"/>
      <c r="CJ499" s="393"/>
      <c r="CK499" s="393"/>
      <c r="CL499" s="393"/>
      <c r="CM499" s="393"/>
      <c r="CN499" s="393"/>
      <c r="CO499" s="393"/>
      <c r="CP499" s="393"/>
      <c r="CQ499" s="393"/>
      <c r="CR499" s="393"/>
      <c r="CS499" s="393"/>
      <c r="CT499" s="393"/>
      <c r="CU499" s="393"/>
      <c r="CV499" s="393"/>
      <c r="CW499" s="393"/>
      <c r="CX499" s="393"/>
      <c r="CY499" s="393"/>
      <c r="CZ499" s="393"/>
    </row>
    <row r="500" s="397" customFormat="true" ht="25.15" customHeight="true" x14ac:dyDescent="0.2">
      <c r="C500" s="1154" t="s">
        <v>510</v>
      </c>
      <c r="D500" s="1155"/>
      <c r="E500" s="846">
        <v>1.4742373488944697E-4</v>
      </c>
      <c r="F500" s="671"/>
      <c r="G500" s="671"/>
      <c r="H500" s="1155" t="s">
        <v>343</v>
      </c>
      <c r="I500" s="1155"/>
      <c r="J500" s="844">
        <v>3.982417111772274E-2</v>
      </c>
      <c r="K500" s="671"/>
      <c r="L500" s="671"/>
      <c r="M500" s="1155"/>
      <c r="N500" s="1155"/>
      <c r="O500" s="830" t="s">
        <v>258</v>
      </c>
      <c r="P500" s="671"/>
      <c r="Q500" s="671"/>
      <c r="W500" s="390"/>
      <c r="X500" s="390"/>
      <c r="Y500" s="390"/>
      <c r="Z500" s="390"/>
      <c r="AA500" s="390"/>
      <c r="AB500" s="390"/>
      <c r="AC500" s="390"/>
      <c r="AD500" s="390"/>
      <c r="AE500" s="390"/>
      <c r="AF500" s="390"/>
      <c r="AG500" s="390"/>
      <c r="AH500" s="390"/>
      <c r="AI500" s="390"/>
      <c r="AJ500" s="390"/>
      <c r="AK500" s="390"/>
      <c r="AL500" s="390"/>
      <c r="AM500" s="390"/>
      <c r="AN500" s="390"/>
      <c r="AO500" s="390"/>
      <c r="AP500" s="390"/>
      <c r="AQ500" s="390"/>
      <c r="AR500" s="390"/>
      <c r="AS500" s="390"/>
      <c r="AT500" s="390"/>
      <c r="AU500" s="390"/>
      <c r="AV500" s="390"/>
      <c r="AW500" s="390"/>
      <c r="AX500" s="390"/>
      <c r="AY500" s="390"/>
      <c r="AZ500" s="390"/>
      <c r="BA500" s="392"/>
      <c r="BB500" s="469"/>
      <c r="BC500" s="392"/>
      <c r="BD500" s="392"/>
      <c r="BE500" s="392"/>
      <c r="BF500" s="392"/>
      <c r="BG500" s="392"/>
      <c r="BH500" s="392"/>
      <c r="BI500" s="392"/>
      <c r="BJ500" s="392"/>
      <c r="BK500" s="392"/>
      <c r="BL500" s="392"/>
      <c r="BM500" s="392"/>
      <c r="BN500" s="392"/>
      <c r="BO500" s="392"/>
      <c r="BP500" s="392"/>
      <c r="BQ500" s="392"/>
      <c r="BR500" s="392"/>
      <c r="BS500" s="392"/>
      <c r="BT500" s="392"/>
      <c r="BU500" s="392"/>
      <c r="BV500" s="392"/>
      <c r="BW500" s="393"/>
      <c r="BX500" s="393"/>
      <c r="BY500" s="393"/>
      <c r="BZ500" s="393"/>
      <c r="CA500" s="393"/>
      <c r="CB500" s="393"/>
      <c r="CC500" s="393"/>
      <c r="CD500" s="393"/>
      <c r="CE500" s="393"/>
      <c r="CF500" s="393"/>
      <c r="CG500" s="393"/>
      <c r="CH500" s="393"/>
      <c r="CI500" s="393"/>
      <c r="CJ500" s="393"/>
      <c r="CK500" s="393"/>
      <c r="CL500" s="393"/>
      <c r="CM500" s="393"/>
      <c r="CN500" s="393"/>
      <c r="CO500" s="393"/>
      <c r="CP500" s="393"/>
      <c r="CQ500" s="393"/>
      <c r="CR500" s="393"/>
      <c r="CS500" s="393"/>
      <c r="CT500" s="393"/>
      <c r="CU500" s="393"/>
      <c r="CV500" s="393"/>
      <c r="CW500" s="393"/>
      <c r="CX500" s="393"/>
      <c r="CY500" s="393"/>
      <c r="CZ500" s="393"/>
    </row>
    <row r="501" s="397" customFormat="true" ht="25.15" customHeight="true" x14ac:dyDescent="0.2">
      <c r="C501" s="1154" t="s">
        <v>512</v>
      </c>
      <c r="D501" s="1155"/>
      <c r="E501" s="846">
        <v>1.2566752368288833E-4</v>
      </c>
      <c r="F501" s="671"/>
      <c r="G501" s="671"/>
      <c r="H501" s="1155" t="s">
        <v>484</v>
      </c>
      <c r="I501" s="1155"/>
      <c r="J501" s="847">
        <v>1.3664202467270098E-2</v>
      </c>
      <c r="K501" s="671"/>
      <c r="L501" s="671"/>
      <c r="M501" s="1155" t="s">
        <v>343</v>
      </c>
      <c r="N501" s="1155"/>
      <c r="O501" s="845">
        <v>9.4155255997941719E-3</v>
      </c>
      <c r="P501" s="671"/>
      <c r="Q501" s="671"/>
      <c r="W501" s="390"/>
      <c r="X501" s="390"/>
      <c r="Y501" s="390"/>
      <c r="Z501" s="390"/>
      <c r="AA501" s="390"/>
      <c r="AB501" s="390"/>
      <c r="AC501" s="390"/>
      <c r="AD501" s="390"/>
      <c r="AE501" s="390"/>
      <c r="AF501" s="390"/>
      <c r="AG501" s="390"/>
      <c r="AH501" s="390"/>
      <c r="AI501" s="390"/>
      <c r="AJ501" s="390"/>
      <c r="AK501" s="390"/>
      <c r="AL501" s="390"/>
      <c r="AM501" s="390"/>
      <c r="AN501" s="390"/>
      <c r="AO501" s="390"/>
      <c r="AP501" s="390"/>
      <c r="AQ501" s="390"/>
      <c r="AR501" s="390"/>
      <c r="AS501" s="390"/>
      <c r="AT501" s="390"/>
      <c r="AU501" s="390"/>
      <c r="AV501" s="390"/>
      <c r="AW501" s="390"/>
      <c r="AX501" s="390"/>
      <c r="AY501" s="390"/>
      <c r="AZ501" s="390"/>
      <c r="BA501" s="392"/>
      <c r="BB501" s="469"/>
      <c r="BC501" s="392"/>
      <c r="BD501" s="392"/>
      <c r="BE501" s="392"/>
      <c r="BF501" s="392"/>
      <c r="BG501" s="392"/>
      <c r="BH501" s="392"/>
      <c r="BI501" s="392"/>
      <c r="BJ501" s="392"/>
      <c r="BK501" s="392"/>
      <c r="BL501" s="392"/>
      <c r="BM501" s="392"/>
      <c r="BN501" s="392"/>
      <c r="BO501" s="392"/>
      <c r="BP501" s="392"/>
      <c r="BQ501" s="392"/>
      <c r="BR501" s="392"/>
      <c r="BS501" s="392"/>
      <c r="BT501" s="392"/>
      <c r="BU501" s="392"/>
      <c r="BV501" s="392"/>
      <c r="BW501" s="393"/>
      <c r="BX501" s="393"/>
      <c r="BY501" s="393"/>
      <c r="BZ501" s="393"/>
      <c r="CA501" s="393"/>
      <c r="CB501" s="393"/>
      <c r="CC501" s="393"/>
      <c r="CD501" s="393"/>
      <c r="CE501" s="393"/>
      <c r="CF501" s="393"/>
      <c r="CG501" s="393"/>
      <c r="CH501" s="393"/>
      <c r="CI501" s="393"/>
      <c r="CJ501" s="393"/>
      <c r="CK501" s="393"/>
      <c r="CL501" s="393"/>
      <c r="CM501" s="393"/>
      <c r="CN501" s="393"/>
      <c r="CO501" s="393"/>
      <c r="CP501" s="393"/>
      <c r="CQ501" s="393"/>
      <c r="CR501" s="393"/>
      <c r="CS501" s="393"/>
      <c r="CT501" s="393"/>
      <c r="CU501" s="393"/>
      <c r="CV501" s="393"/>
      <c r="CW501" s="393"/>
      <c r="CX501" s="393"/>
      <c r="CY501" s="393"/>
      <c r="CZ501" s="393"/>
    </row>
    <row r="502" s="397" customFormat="true" ht="25.15" customHeight="true" x14ac:dyDescent="0.2">
      <c r="C502" s="1154" t="s">
        <v>438</v>
      </c>
      <c r="D502" s="1155"/>
      <c r="E502" s="846">
        <v>0.38028491221391608</v>
      </c>
      <c r="F502" s="671"/>
      <c r="G502" s="671"/>
      <c r="H502" s="1155" t="s">
        <v>458</v>
      </c>
      <c r="I502" s="1155"/>
      <c r="J502" s="847">
        <v>0.1391764258813406</v>
      </c>
      <c r="K502" s="671"/>
      <c r="L502" s="671"/>
      <c r="M502" s="1155" t="s">
        <v>484</v>
      </c>
      <c r="N502" s="1155"/>
      <c r="O502" s="848">
        <v>8.2146815507389958E-3</v>
      </c>
      <c r="P502" s="671"/>
      <c r="Q502" s="671"/>
      <c r="W502" s="390"/>
      <c r="X502" s="390"/>
      <c r="Y502" s="390"/>
      <c r="Z502" s="390"/>
      <c r="AA502" s="390"/>
      <c r="AB502" s="390"/>
      <c r="AC502" s="390"/>
      <c r="AD502" s="390"/>
      <c r="AE502" s="390"/>
      <c r="AF502" s="390"/>
      <c r="AG502" s="390"/>
      <c r="AH502" s="390"/>
      <c r="AI502" s="390"/>
      <c r="AJ502" s="390"/>
      <c r="AK502" s="390"/>
      <c r="AL502" s="390"/>
      <c r="AM502" s="390"/>
      <c r="AN502" s="390"/>
      <c r="AO502" s="390"/>
      <c r="AP502" s="390"/>
      <c r="AQ502" s="390"/>
      <c r="AR502" s="390"/>
      <c r="AS502" s="390"/>
      <c r="AT502" s="390"/>
      <c r="AU502" s="390"/>
      <c r="AV502" s="390"/>
      <c r="AW502" s="390"/>
      <c r="AX502" s="390"/>
      <c r="AY502" s="390"/>
      <c r="AZ502" s="390"/>
      <c r="BA502" s="392"/>
      <c r="BB502" s="469"/>
      <c r="BC502" s="392"/>
      <c r="BD502" s="392"/>
      <c r="BE502" s="392"/>
      <c r="BF502" s="392"/>
      <c r="BG502" s="392"/>
      <c r="BH502" s="392"/>
      <c r="BI502" s="392"/>
      <c r="BJ502" s="392"/>
      <c r="BK502" s="392"/>
      <c r="BL502" s="392"/>
      <c r="BM502" s="392"/>
      <c r="BN502" s="392"/>
      <c r="BO502" s="392"/>
      <c r="BP502" s="392"/>
      <c r="BQ502" s="392"/>
      <c r="BR502" s="392"/>
      <c r="BS502" s="392"/>
      <c r="BT502" s="392"/>
      <c r="BU502" s="392"/>
      <c r="BV502" s="392"/>
      <c r="BW502" s="393"/>
      <c r="BX502" s="393"/>
      <c r="BY502" s="393"/>
      <c r="BZ502" s="393"/>
      <c r="CA502" s="393"/>
      <c r="CB502" s="393"/>
      <c r="CC502" s="393"/>
      <c r="CD502" s="393"/>
      <c r="CE502" s="393"/>
      <c r="CF502" s="393"/>
      <c r="CG502" s="393"/>
      <c r="CH502" s="393"/>
      <c r="CI502" s="393"/>
      <c r="CJ502" s="393"/>
      <c r="CK502" s="393"/>
      <c r="CL502" s="393"/>
      <c r="CM502" s="393"/>
      <c r="CN502" s="393"/>
      <c r="CO502" s="393"/>
      <c r="CP502" s="393"/>
      <c r="CQ502" s="393"/>
      <c r="CR502" s="393"/>
      <c r="CS502" s="393"/>
      <c r="CT502" s="393"/>
      <c r="CU502" s="393"/>
      <c r="CV502" s="393"/>
      <c r="CW502" s="393"/>
      <c r="CX502" s="393"/>
      <c r="CY502" s="393"/>
      <c r="CZ502" s="393"/>
    </row>
    <row r="503" s="397" customFormat="true" ht="25.15" customHeight="true" x14ac:dyDescent="0.2">
      <c r="C503" s="1154" t="s">
        <v>452</v>
      </c>
      <c r="D503" s="1155"/>
      <c r="E503" s="846">
        <v>0.13966769723672462</v>
      </c>
      <c r="F503" s="671"/>
      <c r="G503" s="671"/>
      <c r="H503" s="1155" t="s">
        <v>470</v>
      </c>
      <c r="I503" s="1155"/>
      <c r="J503" s="847">
        <v>3.0023367194146392E-2</v>
      </c>
      <c r="K503" s="671"/>
      <c r="L503" s="671"/>
      <c r="M503" s="1155" t="s">
        <v>458</v>
      </c>
      <c r="N503" s="1155"/>
      <c r="O503" s="848">
        <v>0.14417027092405027</v>
      </c>
      <c r="P503" s="671"/>
      <c r="Q503" s="671"/>
      <c r="W503" s="390"/>
      <c r="X503" s="390"/>
      <c r="Y503" s="390"/>
      <c r="Z503" s="390"/>
      <c r="AA503" s="390"/>
      <c r="AB503" s="390"/>
      <c r="AC503" s="390"/>
      <c r="AD503" s="390"/>
      <c r="AE503" s="390"/>
      <c r="AF503" s="390"/>
      <c r="AG503" s="390"/>
      <c r="AH503" s="390"/>
      <c r="AI503" s="390"/>
      <c r="AJ503" s="390"/>
      <c r="AK503" s="390"/>
      <c r="AL503" s="390"/>
      <c r="AM503" s="390"/>
      <c r="AN503" s="390"/>
      <c r="AO503" s="390"/>
      <c r="AP503" s="390"/>
      <c r="AQ503" s="390"/>
      <c r="AR503" s="390"/>
      <c r="AS503" s="390"/>
      <c r="AT503" s="390"/>
      <c r="AU503" s="390"/>
      <c r="AV503" s="390"/>
      <c r="AW503" s="390"/>
      <c r="AX503" s="390"/>
      <c r="AY503" s="390"/>
      <c r="AZ503" s="390"/>
      <c r="BA503" s="392"/>
      <c r="BB503" s="469"/>
      <c r="BC503" s="392"/>
      <c r="BD503" s="392"/>
      <c r="BE503" s="392"/>
      <c r="BF503" s="392"/>
      <c r="BG503" s="392"/>
      <c r="BH503" s="392"/>
      <c r="BI503" s="392"/>
      <c r="BJ503" s="392"/>
      <c r="BK503" s="392"/>
      <c r="BL503" s="392"/>
      <c r="BM503" s="392"/>
      <c r="BN503" s="392"/>
      <c r="BO503" s="392"/>
      <c r="BP503" s="392"/>
      <c r="BQ503" s="392"/>
      <c r="BR503" s="392"/>
      <c r="BS503" s="392"/>
      <c r="BT503" s="392"/>
      <c r="BU503" s="392"/>
      <c r="BV503" s="392"/>
      <c r="BW503" s="393"/>
      <c r="BX503" s="393"/>
      <c r="BY503" s="393"/>
      <c r="BZ503" s="393"/>
      <c r="CA503" s="393"/>
      <c r="CB503" s="393"/>
      <c r="CC503" s="393"/>
      <c r="CD503" s="393"/>
      <c r="CE503" s="393"/>
      <c r="CF503" s="393"/>
      <c r="CG503" s="393"/>
      <c r="CH503" s="393"/>
      <c r="CI503" s="393"/>
      <c r="CJ503" s="393"/>
      <c r="CK503" s="393"/>
      <c r="CL503" s="393"/>
      <c r="CM503" s="393"/>
      <c r="CN503" s="393"/>
      <c r="CO503" s="393"/>
      <c r="CP503" s="393"/>
      <c r="CQ503" s="393"/>
      <c r="CR503" s="393"/>
      <c r="CS503" s="393"/>
      <c r="CT503" s="393"/>
      <c r="CU503" s="393"/>
      <c r="CV503" s="393"/>
      <c r="CW503" s="393"/>
      <c r="CX503" s="393"/>
      <c r="CY503" s="393"/>
      <c r="CZ503" s="393"/>
    </row>
    <row r="504" s="397" customFormat="true" ht="25.15" customHeight="true" x14ac:dyDescent="0.2">
      <c r="C504" s="1154" t="s">
        <v>446</v>
      </c>
      <c r="D504" s="1155"/>
      <c r="E504" s="846">
        <v>0.2326264585438173</v>
      </c>
      <c r="F504" s="671"/>
      <c r="G504" s="671"/>
      <c r="H504" s="1155" t="s">
        <v>494</v>
      </c>
      <c r="I504" s="1155"/>
      <c r="J504" s="847">
        <v>4.8484152046767209E-3</v>
      </c>
      <c r="K504" s="671"/>
      <c r="L504" s="671"/>
      <c r="M504" s="1155" t="s">
        <v>470</v>
      </c>
      <c r="N504" s="1155"/>
      <c r="O504" s="848">
        <v>0.10200532705463179</v>
      </c>
      <c r="P504" s="671"/>
      <c r="Q504" s="671"/>
      <c r="W504" s="390"/>
      <c r="X504" s="390"/>
      <c r="Y504" s="390"/>
      <c r="Z504" s="390"/>
      <c r="AA504" s="390"/>
      <c r="AB504" s="390"/>
      <c r="AC504" s="390"/>
      <c r="AD504" s="390"/>
      <c r="AE504" s="390"/>
      <c r="AF504" s="390"/>
      <c r="AG504" s="390"/>
      <c r="AH504" s="390"/>
      <c r="AI504" s="390"/>
      <c r="AJ504" s="390"/>
      <c r="AK504" s="390"/>
      <c r="AL504" s="390"/>
      <c r="AM504" s="390"/>
      <c r="AN504" s="390"/>
      <c r="AO504" s="390"/>
      <c r="AP504" s="390"/>
      <c r="AQ504" s="390"/>
      <c r="AR504" s="390"/>
      <c r="AS504" s="390"/>
      <c r="AT504" s="390"/>
      <c r="AU504" s="390"/>
      <c r="AV504" s="390"/>
      <c r="AW504" s="390"/>
      <c r="AX504" s="390"/>
      <c r="AY504" s="390"/>
      <c r="AZ504" s="390"/>
      <c r="BA504" s="392"/>
      <c r="BB504" s="469"/>
      <c r="BC504" s="392"/>
      <c r="BD504" s="392"/>
      <c r="BE504" s="392"/>
      <c r="BF504" s="392"/>
      <c r="BG504" s="392"/>
      <c r="BH504" s="392"/>
      <c r="BI504" s="392"/>
      <c r="BJ504" s="392"/>
      <c r="BK504" s="392"/>
      <c r="BL504" s="392"/>
      <c r="BM504" s="392"/>
      <c r="BN504" s="392"/>
      <c r="BO504" s="392"/>
      <c r="BP504" s="392"/>
      <c r="BQ504" s="392"/>
      <c r="BR504" s="392"/>
      <c r="BS504" s="392"/>
      <c r="BT504" s="392"/>
      <c r="BU504" s="392"/>
      <c r="BV504" s="392"/>
      <c r="BW504" s="393"/>
      <c r="BX504" s="393"/>
      <c r="BY504" s="393"/>
      <c r="BZ504" s="393"/>
      <c r="CA504" s="393"/>
      <c r="CB504" s="393"/>
      <c r="CC504" s="393"/>
      <c r="CD504" s="393"/>
      <c r="CE504" s="393"/>
      <c r="CF504" s="393"/>
      <c r="CG504" s="393"/>
      <c r="CH504" s="393"/>
      <c r="CI504" s="393"/>
      <c r="CJ504" s="393"/>
      <c r="CK504" s="393"/>
      <c r="CL504" s="393"/>
      <c r="CM504" s="393"/>
      <c r="CN504" s="393"/>
      <c r="CO504" s="393"/>
      <c r="CP504" s="393"/>
      <c r="CQ504" s="393"/>
      <c r="CR504" s="393"/>
      <c r="CS504" s="393"/>
      <c r="CT504" s="393"/>
      <c r="CU504" s="393"/>
      <c r="CV504" s="393"/>
      <c r="CW504" s="393"/>
      <c r="CX504" s="393"/>
      <c r="CY504" s="393"/>
      <c r="CZ504" s="393"/>
    </row>
    <row r="505" s="397" customFormat="true" ht="25.15" customHeight="true" x14ac:dyDescent="0.2">
      <c r="C505" s="1154" t="s">
        <v>498</v>
      </c>
      <c r="D505" s="1155"/>
      <c r="E505" s="846">
        <v>1.5039348646154855E-3</v>
      </c>
      <c r="F505" s="671"/>
      <c r="G505" s="671"/>
      <c r="H505" s="1155" t="s">
        <v>500</v>
      </c>
      <c r="I505" s="1155"/>
      <c r="J505" s="847">
        <v>1.2398630080527255E-3</v>
      </c>
      <c r="K505" s="671"/>
      <c r="L505" s="671"/>
      <c r="M505" s="1155" t="s">
        <v>494</v>
      </c>
      <c r="N505" s="1155"/>
      <c r="O505" s="848">
        <v>7.1291803362158324E-5</v>
      </c>
      <c r="P505" s="671"/>
      <c r="Q505" s="671"/>
      <c r="W505" s="390"/>
      <c r="X505" s="390"/>
      <c r="Y505" s="390"/>
      <c r="Z505" s="390"/>
      <c r="AA505" s="390"/>
      <c r="AB505" s="390"/>
      <c r="AC505" s="390"/>
      <c r="AD505" s="390"/>
      <c r="AE505" s="390"/>
      <c r="AF505" s="390"/>
      <c r="AG505" s="390"/>
      <c r="AH505" s="390"/>
      <c r="AI505" s="390"/>
      <c r="AJ505" s="390"/>
      <c r="AK505" s="390"/>
      <c r="AL505" s="390"/>
      <c r="AM505" s="390"/>
      <c r="AN505" s="390"/>
      <c r="AO505" s="390"/>
      <c r="AP505" s="390"/>
      <c r="AQ505" s="390"/>
      <c r="AR505" s="390"/>
      <c r="AS505" s="390"/>
      <c r="AT505" s="390"/>
      <c r="AU505" s="390"/>
      <c r="AV505" s="390"/>
      <c r="AW505" s="390"/>
      <c r="AX505" s="390"/>
      <c r="AY505" s="390"/>
      <c r="AZ505" s="390"/>
      <c r="BA505" s="392"/>
      <c r="BB505" s="469"/>
      <c r="BC505" s="392"/>
      <c r="BD505" s="392"/>
      <c r="BE505" s="392"/>
      <c r="BF505" s="392"/>
      <c r="BG505" s="392"/>
      <c r="BH505" s="392"/>
      <c r="BI505" s="392"/>
      <c r="BJ505" s="392"/>
      <c r="BK505" s="392"/>
      <c r="BL505" s="392"/>
      <c r="BM505" s="392"/>
      <c r="BN505" s="392"/>
      <c r="BO505" s="392"/>
      <c r="BP505" s="392"/>
      <c r="BQ505" s="392"/>
      <c r="BR505" s="392"/>
      <c r="BS505" s="392"/>
      <c r="BT505" s="392"/>
      <c r="BU505" s="392"/>
      <c r="BV505" s="392"/>
      <c r="BW505" s="393"/>
      <c r="BX505" s="393"/>
      <c r="BY505" s="393"/>
      <c r="BZ505" s="393"/>
      <c r="CA505" s="393"/>
      <c r="CB505" s="393"/>
      <c r="CC505" s="393"/>
      <c r="CD505" s="393"/>
      <c r="CE505" s="393"/>
      <c r="CF505" s="393"/>
      <c r="CG505" s="393"/>
      <c r="CH505" s="393"/>
      <c r="CI505" s="393"/>
      <c r="CJ505" s="393"/>
      <c r="CK505" s="393"/>
      <c r="CL505" s="393"/>
      <c r="CM505" s="393"/>
      <c r="CN505" s="393"/>
      <c r="CO505" s="393"/>
      <c r="CP505" s="393"/>
      <c r="CQ505" s="393"/>
      <c r="CR505" s="393"/>
      <c r="CS505" s="393"/>
      <c r="CT505" s="393"/>
      <c r="CU505" s="393"/>
      <c r="CV505" s="393"/>
      <c r="CW505" s="393"/>
      <c r="CX505" s="393"/>
      <c r="CY505" s="393"/>
      <c r="CZ505" s="393"/>
    </row>
    <row r="506" s="397" customFormat="true" ht="25.15" customHeight="true" x14ac:dyDescent="0.2">
      <c r="C506" s="1154" t="s">
        <v>463</v>
      </c>
      <c r="D506" s="1155"/>
      <c r="E506" s="846">
        <v>0.11963930760832912</v>
      </c>
      <c r="F506" s="671"/>
      <c r="G506" s="671"/>
      <c r="H506" s="1155" t="s">
        <v>450</v>
      </c>
      <c r="I506" s="1155"/>
      <c r="J506" s="847">
        <v>0.17390153808746231</v>
      </c>
      <c r="K506" s="671"/>
      <c r="L506" s="671"/>
      <c r="M506" s="1155" t="s">
        <v>500</v>
      </c>
      <c r="N506" s="1155"/>
      <c r="O506" s="848">
        <v>6.7582582191220899E-4</v>
      </c>
      <c r="P506" s="671"/>
      <c r="Q506" s="671"/>
      <c r="W506" s="390"/>
      <c r="X506" s="390"/>
      <c r="Y506" s="390"/>
      <c r="Z506" s="390"/>
      <c r="AA506" s="390"/>
      <c r="AB506" s="390"/>
      <c r="AC506" s="390"/>
      <c r="AD506" s="390"/>
      <c r="AE506" s="390"/>
      <c r="AF506" s="390"/>
      <c r="AG506" s="390"/>
      <c r="AH506" s="390"/>
      <c r="AI506" s="390"/>
      <c r="AJ506" s="390"/>
      <c r="AK506" s="390"/>
      <c r="AL506" s="390"/>
      <c r="AM506" s="390"/>
      <c r="AN506" s="390"/>
      <c r="AO506" s="390"/>
      <c r="AP506" s="390"/>
      <c r="AQ506" s="390"/>
      <c r="AR506" s="390"/>
      <c r="AS506" s="390"/>
      <c r="AT506" s="390"/>
      <c r="AU506" s="390"/>
      <c r="AV506" s="390"/>
      <c r="AW506" s="390"/>
      <c r="AX506" s="390"/>
      <c r="AY506" s="390"/>
      <c r="AZ506" s="390"/>
      <c r="BA506" s="392"/>
      <c r="BB506" s="469"/>
      <c r="BC506" s="392"/>
      <c r="BD506" s="392"/>
      <c r="BE506" s="392"/>
      <c r="BF506" s="392"/>
      <c r="BG506" s="392"/>
      <c r="BH506" s="392"/>
      <c r="BI506" s="392"/>
      <c r="BJ506" s="392"/>
      <c r="BK506" s="392"/>
      <c r="BL506" s="392"/>
      <c r="BM506" s="392"/>
      <c r="BN506" s="392"/>
      <c r="BO506" s="392"/>
      <c r="BP506" s="392"/>
      <c r="BQ506" s="392"/>
      <c r="BR506" s="392"/>
      <c r="BS506" s="392"/>
      <c r="BT506" s="392"/>
      <c r="BU506" s="392"/>
      <c r="BV506" s="392"/>
      <c r="BW506" s="393"/>
      <c r="BX506" s="393"/>
      <c r="BY506" s="393"/>
      <c r="BZ506" s="393"/>
      <c r="CA506" s="393"/>
      <c r="CB506" s="393"/>
      <c r="CC506" s="393"/>
      <c r="CD506" s="393"/>
      <c r="CE506" s="393"/>
      <c r="CF506" s="393"/>
      <c r="CG506" s="393"/>
      <c r="CH506" s="393"/>
      <c r="CI506" s="393"/>
      <c r="CJ506" s="393"/>
      <c r="CK506" s="393"/>
      <c r="CL506" s="393"/>
      <c r="CM506" s="393"/>
      <c r="CN506" s="393"/>
      <c r="CO506" s="393"/>
      <c r="CP506" s="393"/>
      <c r="CQ506" s="393"/>
      <c r="CR506" s="393"/>
      <c r="CS506" s="393"/>
      <c r="CT506" s="393"/>
      <c r="CU506" s="393"/>
      <c r="CV506" s="393"/>
      <c r="CW506" s="393"/>
      <c r="CX506" s="393"/>
      <c r="CY506" s="393"/>
      <c r="CZ506" s="393"/>
    </row>
    <row r="507" s="397" customFormat="true" ht="25.15" customHeight="true" x14ac:dyDescent="0.2">
      <c r="C507" s="1154" t="s">
        <v>466</v>
      </c>
      <c r="D507" s="1155"/>
      <c r="E507" s="846">
        <v>0.1226501347637034</v>
      </c>
      <c r="F507" s="671"/>
      <c r="G507" s="671"/>
      <c r="H507" s="1155" t="s">
        <v>481</v>
      </c>
      <c r="I507" s="1155"/>
      <c r="J507" s="847">
        <v>2.3735244964669416E-2</v>
      </c>
      <c r="K507" s="671"/>
      <c r="L507" s="671"/>
      <c r="M507" s="1155" t="s">
        <v>450</v>
      </c>
      <c r="N507" s="1155"/>
      <c r="O507" s="848">
        <v>0.20641880307655192</v>
      </c>
      <c r="P507" s="671"/>
      <c r="Q507" s="671"/>
      <c r="W507" s="390"/>
      <c r="X507" s="390"/>
      <c r="Y507" s="390"/>
      <c r="Z507" s="390"/>
      <c r="AA507" s="390"/>
      <c r="AB507" s="390"/>
      <c r="AC507" s="390"/>
      <c r="AD507" s="390"/>
      <c r="AE507" s="390"/>
      <c r="AF507" s="390"/>
      <c r="AG507" s="390"/>
      <c r="AH507" s="390"/>
      <c r="AI507" s="390"/>
      <c r="AJ507" s="390"/>
      <c r="AK507" s="390"/>
      <c r="AL507" s="390"/>
      <c r="AM507" s="390"/>
      <c r="AN507" s="390"/>
      <c r="AO507" s="390"/>
      <c r="AP507" s="390"/>
      <c r="AQ507" s="390"/>
      <c r="AR507" s="390"/>
      <c r="AS507" s="390"/>
      <c r="AT507" s="390"/>
      <c r="AU507" s="390"/>
      <c r="AV507" s="390"/>
      <c r="AW507" s="390"/>
      <c r="AX507" s="390"/>
      <c r="AY507" s="390"/>
      <c r="AZ507" s="390"/>
      <c r="BA507" s="392"/>
      <c r="BB507" s="469"/>
      <c r="BC507" s="392"/>
      <c r="BD507" s="392"/>
      <c r="BE507" s="392"/>
      <c r="BF507" s="392"/>
      <c r="BG507" s="392"/>
      <c r="BH507" s="392"/>
      <c r="BI507" s="392"/>
      <c r="BJ507" s="392"/>
      <c r="BK507" s="392"/>
      <c r="BL507" s="392"/>
      <c r="BM507" s="392"/>
      <c r="BN507" s="392"/>
      <c r="BO507" s="392"/>
      <c r="BP507" s="392"/>
      <c r="BQ507" s="392"/>
      <c r="BR507" s="392"/>
      <c r="BS507" s="392"/>
      <c r="BT507" s="392"/>
      <c r="BU507" s="392"/>
      <c r="BV507" s="392"/>
      <c r="BW507" s="393"/>
      <c r="BX507" s="393"/>
      <c r="BY507" s="393"/>
      <c r="BZ507" s="393"/>
      <c r="CA507" s="393"/>
      <c r="CB507" s="393"/>
      <c r="CC507" s="393"/>
      <c r="CD507" s="393"/>
      <c r="CE507" s="393"/>
      <c r="CF507" s="393"/>
      <c r="CG507" s="393"/>
      <c r="CH507" s="393"/>
      <c r="CI507" s="393"/>
      <c r="CJ507" s="393"/>
      <c r="CK507" s="393"/>
      <c r="CL507" s="393"/>
      <c r="CM507" s="393"/>
      <c r="CN507" s="393"/>
      <c r="CO507" s="393"/>
      <c r="CP507" s="393"/>
      <c r="CQ507" s="393"/>
      <c r="CR507" s="393"/>
      <c r="CS507" s="393"/>
      <c r="CT507" s="393"/>
      <c r="CU507" s="393"/>
      <c r="CV507" s="393"/>
      <c r="CW507" s="393"/>
      <c r="CX507" s="393"/>
      <c r="CY507" s="393"/>
      <c r="CZ507" s="393"/>
    </row>
    <row r="508" s="397" customFormat="true" ht="25.15" customHeight="true" x14ac:dyDescent="0.2">
      <c r="C508" s="1154" t="s">
        <v>467</v>
      </c>
      <c r="D508" s="1155"/>
      <c r="E508" s="846">
        <v>8.6353436650702969E-2</v>
      </c>
      <c r="F508" s="671"/>
      <c r="G508" s="671"/>
      <c r="H508" s="1155" t="s">
        <v>514</v>
      </c>
      <c r="I508" s="1155"/>
      <c r="J508" s="847">
        <v>3.8493222197132517E-6</v>
      </c>
      <c r="K508" s="671"/>
      <c r="L508" s="671"/>
      <c r="M508" s="1155" t="s">
        <v>481</v>
      </c>
      <c r="N508" s="1155"/>
      <c r="O508" s="848">
        <v>1.4486600796741094E-3</v>
      </c>
      <c r="P508" s="671"/>
      <c r="Q508" s="671"/>
      <c r="W508" s="390"/>
      <c r="X508" s="390"/>
      <c r="Y508" s="390"/>
      <c r="Z508" s="390"/>
      <c r="AA508" s="390"/>
      <c r="AB508" s="390"/>
      <c r="AC508" s="390"/>
      <c r="AD508" s="390"/>
      <c r="AE508" s="390"/>
      <c r="AF508" s="390"/>
      <c r="AG508" s="390"/>
      <c r="AH508" s="390"/>
      <c r="AI508" s="390"/>
      <c r="AJ508" s="390"/>
      <c r="AK508" s="390"/>
      <c r="AL508" s="390"/>
      <c r="AM508" s="390"/>
      <c r="AN508" s="390"/>
      <c r="AO508" s="390"/>
      <c r="AP508" s="390"/>
      <c r="AQ508" s="390"/>
      <c r="AR508" s="390"/>
      <c r="AS508" s="390"/>
      <c r="AT508" s="390"/>
      <c r="AU508" s="390"/>
      <c r="AV508" s="390"/>
      <c r="AW508" s="390"/>
      <c r="AX508" s="390"/>
      <c r="AY508" s="390"/>
      <c r="AZ508" s="390"/>
      <c r="BA508" s="392"/>
      <c r="BB508" s="469"/>
      <c r="BC508" s="392"/>
      <c r="BD508" s="392"/>
      <c r="BE508" s="392"/>
      <c r="BF508" s="392"/>
      <c r="BG508" s="392"/>
      <c r="BH508" s="392"/>
      <c r="BI508" s="392"/>
      <c r="BJ508" s="392"/>
      <c r="BK508" s="392"/>
      <c r="BL508" s="392"/>
      <c r="BM508" s="392"/>
      <c r="BN508" s="392"/>
      <c r="BO508" s="392"/>
      <c r="BP508" s="392"/>
      <c r="BQ508" s="392"/>
      <c r="BR508" s="392"/>
      <c r="BS508" s="392"/>
      <c r="BT508" s="392"/>
      <c r="BU508" s="392"/>
      <c r="BV508" s="392"/>
      <c r="BW508" s="393"/>
      <c r="BX508" s="393"/>
      <c r="BY508" s="393"/>
      <c r="BZ508" s="393"/>
      <c r="CA508" s="393"/>
      <c r="CB508" s="393"/>
      <c r="CC508" s="393"/>
      <c r="CD508" s="393"/>
      <c r="CE508" s="393"/>
      <c r="CF508" s="393"/>
      <c r="CG508" s="393"/>
      <c r="CH508" s="393"/>
      <c r="CI508" s="393"/>
      <c r="CJ508" s="393"/>
      <c r="CK508" s="393"/>
      <c r="CL508" s="393"/>
      <c r="CM508" s="393"/>
      <c r="CN508" s="393"/>
      <c r="CO508" s="393"/>
      <c r="CP508" s="393"/>
      <c r="CQ508" s="393"/>
      <c r="CR508" s="393"/>
      <c r="CS508" s="393"/>
      <c r="CT508" s="393"/>
      <c r="CU508" s="393"/>
      <c r="CV508" s="393"/>
      <c r="CW508" s="393"/>
      <c r="CX508" s="393"/>
      <c r="CY508" s="393"/>
      <c r="CZ508" s="393"/>
    </row>
    <row r="509" s="397" customFormat="true" ht="25.15" customHeight="true" x14ac:dyDescent="0.2">
      <c r="C509" s="1154" t="s">
        <v>478</v>
      </c>
      <c r="D509" s="1155"/>
      <c r="E509" s="846">
        <v>2.297905160563804E-2</v>
      </c>
      <c r="F509" s="671"/>
      <c r="G509" s="671"/>
      <c r="H509" s="1155" t="s">
        <v>492</v>
      </c>
      <c r="I509" s="1155"/>
      <c r="J509" s="847">
        <v>4.7080451970308796E-3</v>
      </c>
      <c r="K509" s="671"/>
      <c r="L509" s="671"/>
      <c r="M509" s="1155" t="s">
        <v>514</v>
      </c>
      <c r="N509" s="1155"/>
      <c r="O509" s="848">
        <v>7.3877935032458642E-9</v>
      </c>
      <c r="P509" s="671"/>
      <c r="Q509" s="671"/>
      <c r="W509" s="390"/>
      <c r="X509" s="390"/>
      <c r="Y509" s="390"/>
      <c r="Z509" s="390"/>
      <c r="AA509" s="390"/>
      <c r="AB509" s="390"/>
      <c r="AC509" s="390"/>
      <c r="AD509" s="390"/>
      <c r="AE509" s="390"/>
      <c r="AF509" s="390"/>
      <c r="AG509" s="390"/>
      <c r="AH509" s="390"/>
      <c r="AI509" s="390"/>
      <c r="AJ509" s="390"/>
      <c r="AK509" s="390"/>
      <c r="AL509" s="390"/>
      <c r="AM509" s="390"/>
      <c r="AN509" s="390"/>
      <c r="AO509" s="390"/>
      <c r="AP509" s="390"/>
      <c r="AQ509" s="390"/>
      <c r="AR509" s="390"/>
      <c r="AS509" s="390"/>
      <c r="AT509" s="390"/>
      <c r="AU509" s="390"/>
      <c r="AV509" s="390"/>
      <c r="AW509" s="390"/>
      <c r="AX509" s="390"/>
      <c r="AY509" s="390"/>
      <c r="AZ509" s="390"/>
      <c r="BA509" s="392"/>
      <c r="BB509" s="469"/>
      <c r="BC509" s="392"/>
      <c r="BD509" s="392"/>
      <c r="BE509" s="392"/>
      <c r="BF509" s="392"/>
      <c r="BG509" s="392"/>
      <c r="BH509" s="392"/>
      <c r="BI509" s="392"/>
      <c r="BJ509" s="392"/>
      <c r="BK509" s="392"/>
      <c r="BL509" s="392"/>
      <c r="BM509" s="392"/>
      <c r="BN509" s="392"/>
      <c r="BO509" s="392"/>
      <c r="BP509" s="392"/>
      <c r="BQ509" s="392"/>
      <c r="BR509" s="392"/>
      <c r="BS509" s="392"/>
      <c r="BT509" s="392"/>
      <c r="BU509" s="392"/>
      <c r="BV509" s="392"/>
      <c r="BW509" s="393"/>
      <c r="BX509" s="393"/>
      <c r="BY509" s="393"/>
      <c r="BZ509" s="393"/>
      <c r="CA509" s="393"/>
      <c r="CB509" s="393"/>
      <c r="CC509" s="393"/>
      <c r="CD509" s="393"/>
      <c r="CE509" s="393"/>
      <c r="CF509" s="393"/>
      <c r="CG509" s="393"/>
      <c r="CH509" s="393"/>
      <c r="CI509" s="393"/>
      <c r="CJ509" s="393"/>
      <c r="CK509" s="393"/>
      <c r="CL509" s="393"/>
      <c r="CM509" s="393"/>
      <c r="CN509" s="393"/>
      <c r="CO509" s="393"/>
      <c r="CP509" s="393"/>
      <c r="CQ509" s="393"/>
      <c r="CR509" s="393"/>
      <c r="CS509" s="393"/>
      <c r="CT509" s="393"/>
      <c r="CU509" s="393"/>
      <c r="CV509" s="393"/>
      <c r="CW509" s="393"/>
      <c r="CX509" s="393"/>
      <c r="CY509" s="393"/>
      <c r="CZ509" s="393"/>
    </row>
    <row r="510" s="397" customFormat="true" ht="25.15" customHeight="true" x14ac:dyDescent="0.2">
      <c r="C510" s="1154" t="s">
        <v>479</v>
      </c>
      <c r="D510" s="1155"/>
      <c r="E510" s="846">
        <v>6.3566004917544802E-4</v>
      </c>
      <c r="F510" s="671"/>
      <c r="G510" s="671"/>
      <c r="H510" s="1155" t="s">
        <v>474</v>
      </c>
      <c r="I510" s="1155"/>
      <c r="J510" s="847">
        <v>2.5712532989834273E-2</v>
      </c>
      <c r="K510" s="671"/>
      <c r="L510" s="671"/>
      <c r="M510" s="1155" t="s">
        <v>492</v>
      </c>
      <c r="N510" s="1155"/>
      <c r="O510" s="848">
        <v>1.6302422043018455E-3</v>
      </c>
      <c r="P510" s="671"/>
      <c r="Q510" s="671"/>
      <c r="W510" s="390"/>
      <c r="X510" s="390"/>
      <c r="Y510" s="390"/>
      <c r="Z510" s="390"/>
      <c r="AA510" s="390"/>
      <c r="AB510" s="390"/>
      <c r="AC510" s="390"/>
      <c r="AD510" s="390"/>
      <c r="AE510" s="390"/>
      <c r="AF510" s="390"/>
      <c r="AG510" s="390"/>
      <c r="AH510" s="390"/>
      <c r="AI510" s="390"/>
      <c r="AJ510" s="390"/>
      <c r="AK510" s="390"/>
      <c r="AL510" s="390"/>
      <c r="AM510" s="390"/>
      <c r="AN510" s="390"/>
      <c r="AO510" s="390"/>
      <c r="AP510" s="390"/>
      <c r="AQ510" s="390"/>
      <c r="AR510" s="390"/>
      <c r="AS510" s="390"/>
      <c r="AT510" s="390"/>
      <c r="AU510" s="390"/>
      <c r="AV510" s="390"/>
      <c r="AW510" s="390"/>
      <c r="AX510" s="390"/>
      <c r="AY510" s="390"/>
      <c r="AZ510" s="390"/>
      <c r="BA510" s="392"/>
      <c r="BB510" s="469"/>
      <c r="BC510" s="392"/>
      <c r="BD510" s="392"/>
      <c r="BE510" s="392"/>
      <c r="BF510" s="392"/>
      <c r="BG510" s="392"/>
      <c r="BH510" s="392"/>
      <c r="BI510" s="392"/>
      <c r="BJ510" s="392"/>
      <c r="BK510" s="392"/>
      <c r="BL510" s="392"/>
      <c r="BM510" s="392"/>
      <c r="BN510" s="392"/>
      <c r="BO510" s="392"/>
      <c r="BP510" s="392"/>
      <c r="BQ510" s="392"/>
      <c r="BR510" s="392"/>
      <c r="BS510" s="392"/>
      <c r="BT510" s="392"/>
      <c r="BU510" s="392"/>
      <c r="BV510" s="392"/>
      <c r="BW510" s="393"/>
      <c r="BX510" s="393"/>
      <c r="BY510" s="393"/>
      <c r="BZ510" s="393"/>
      <c r="CA510" s="393"/>
      <c r="CB510" s="393"/>
      <c r="CC510" s="393"/>
      <c r="CD510" s="393"/>
      <c r="CE510" s="393"/>
      <c r="CF510" s="393"/>
      <c r="CG510" s="393"/>
      <c r="CH510" s="393"/>
      <c r="CI510" s="393"/>
      <c r="CJ510" s="393"/>
      <c r="CK510" s="393"/>
      <c r="CL510" s="393"/>
      <c r="CM510" s="393"/>
      <c r="CN510" s="393"/>
      <c r="CO510" s="393"/>
      <c r="CP510" s="393"/>
      <c r="CQ510" s="393"/>
      <c r="CR510" s="393"/>
      <c r="CS510" s="393"/>
      <c r="CT510" s="393"/>
      <c r="CU510" s="393"/>
      <c r="CV510" s="393"/>
      <c r="CW510" s="393"/>
      <c r="CX510" s="393"/>
      <c r="CY510" s="393"/>
      <c r="CZ510" s="393"/>
    </row>
    <row r="511" s="397" customFormat="true" ht="25.15" customHeight="true" x14ac:dyDescent="0.2">
      <c r="C511" s="1154" t="s">
        <v>486</v>
      </c>
      <c r="D511" s="1155"/>
      <c r="E511" s="846">
        <v>6.0179839822749326E-3</v>
      </c>
      <c r="F511" s="671"/>
      <c r="G511" s="671"/>
      <c r="H511" s="1155" t="s">
        <v>499</v>
      </c>
      <c r="I511" s="1155"/>
      <c r="J511" s="847">
        <v>5.4352665978914579E-3</v>
      </c>
      <c r="K511" s="671"/>
      <c r="L511" s="671"/>
      <c r="M511" s="1155" t="s">
        <v>474</v>
      </c>
      <c r="N511" s="1155"/>
      <c r="O511" s="848">
        <v>6.2800173535544124E-2</v>
      </c>
      <c r="P511" s="671"/>
      <c r="Q511" s="671"/>
      <c r="W511" s="390"/>
      <c r="X511" s="390"/>
      <c r="Y511" s="390"/>
      <c r="Z511" s="390"/>
      <c r="AA511" s="390"/>
      <c r="AB511" s="390"/>
      <c r="AC511" s="390"/>
      <c r="AD511" s="390"/>
      <c r="AE511" s="390"/>
      <c r="AF511" s="390"/>
      <c r="AG511" s="390"/>
      <c r="AH511" s="390"/>
      <c r="AI511" s="390"/>
      <c r="AJ511" s="390"/>
      <c r="AK511" s="390"/>
      <c r="AL511" s="390"/>
      <c r="AM511" s="390"/>
      <c r="AN511" s="390"/>
      <c r="AO511" s="390"/>
      <c r="AP511" s="390"/>
      <c r="AQ511" s="390"/>
      <c r="AR511" s="390"/>
      <c r="AS511" s="390"/>
      <c r="AT511" s="390"/>
      <c r="AU511" s="390"/>
      <c r="AV511" s="390"/>
      <c r="AW511" s="390"/>
      <c r="AX511" s="390"/>
      <c r="AY511" s="390"/>
      <c r="AZ511" s="390"/>
      <c r="BA511" s="392"/>
      <c r="BB511" s="469"/>
      <c r="BC511" s="392"/>
      <c r="BD511" s="392"/>
      <c r="BE511" s="392"/>
      <c r="BF511" s="392"/>
      <c r="BG511" s="392"/>
      <c r="BH511" s="392"/>
      <c r="BI511" s="392"/>
      <c r="BJ511" s="392"/>
      <c r="BK511" s="392"/>
      <c r="BL511" s="392"/>
      <c r="BM511" s="392"/>
      <c r="BN511" s="392"/>
      <c r="BO511" s="392"/>
      <c r="BP511" s="392"/>
      <c r="BQ511" s="392"/>
      <c r="BR511" s="392"/>
      <c r="BS511" s="392"/>
      <c r="BT511" s="392"/>
      <c r="BU511" s="392"/>
      <c r="BV511" s="392"/>
      <c r="BW511" s="393"/>
      <c r="BX511" s="393"/>
      <c r="BY511" s="393"/>
      <c r="BZ511" s="393"/>
      <c r="CA511" s="393"/>
      <c r="CB511" s="393"/>
      <c r="CC511" s="393"/>
      <c r="CD511" s="393"/>
      <c r="CE511" s="393"/>
      <c r="CF511" s="393"/>
      <c r="CG511" s="393"/>
      <c r="CH511" s="393"/>
      <c r="CI511" s="393"/>
      <c r="CJ511" s="393"/>
      <c r="CK511" s="393"/>
      <c r="CL511" s="393"/>
      <c r="CM511" s="393"/>
      <c r="CN511" s="393"/>
      <c r="CO511" s="393"/>
      <c r="CP511" s="393"/>
      <c r="CQ511" s="393"/>
      <c r="CR511" s="393"/>
      <c r="CS511" s="393"/>
      <c r="CT511" s="393"/>
      <c r="CU511" s="393"/>
      <c r="CV511" s="393"/>
      <c r="CW511" s="393"/>
      <c r="CX511" s="393"/>
      <c r="CY511" s="393"/>
      <c r="CZ511" s="393"/>
    </row>
    <row r="512" s="397" customFormat="true" ht="25.15" customHeight="true" x14ac:dyDescent="0.2">
      <c r="C512" s="1154" t="s">
        <v>476</v>
      </c>
      <c r="D512" s="1155"/>
      <c r="E512" s="846">
        <v>1.9181950435766027E-2</v>
      </c>
      <c r="F512" s="671"/>
      <c r="G512" s="671"/>
      <c r="H512" s="1155" t="s">
        <v>439</v>
      </c>
      <c r="I512" s="1155"/>
      <c r="J512" s="847">
        <v>0.34882932849971798</v>
      </c>
      <c r="K512" s="671"/>
      <c r="L512" s="671"/>
      <c r="M512" s="1155" t="s">
        <v>499</v>
      </c>
      <c r="N512" s="1155"/>
      <c r="O512" s="848">
        <v>1.7062770965720129E-4</v>
      </c>
      <c r="P512" s="671"/>
      <c r="Q512" s="671"/>
      <c r="W512" s="390"/>
      <c r="X512" s="390"/>
      <c r="Y512" s="390"/>
      <c r="Z512" s="390"/>
      <c r="AA512" s="390"/>
      <c r="AB512" s="390"/>
      <c r="AC512" s="390"/>
      <c r="AD512" s="390"/>
      <c r="AE512" s="390"/>
      <c r="AF512" s="390"/>
      <c r="AG512" s="390"/>
      <c r="AH512" s="390"/>
      <c r="AI512" s="390"/>
      <c r="AJ512" s="390"/>
      <c r="AK512" s="390"/>
      <c r="AL512" s="390"/>
      <c r="AM512" s="390"/>
      <c r="AN512" s="390"/>
      <c r="AO512" s="390"/>
      <c r="AP512" s="390"/>
      <c r="AQ512" s="390"/>
      <c r="AR512" s="390"/>
      <c r="AS512" s="390"/>
      <c r="AT512" s="390"/>
      <c r="AU512" s="390"/>
      <c r="AV512" s="390"/>
      <c r="AW512" s="390"/>
      <c r="AX512" s="390"/>
      <c r="AY512" s="390"/>
      <c r="AZ512" s="390"/>
      <c r="BA512" s="392"/>
      <c r="BB512" s="469"/>
      <c r="BC512" s="392"/>
      <c r="BD512" s="392"/>
      <c r="BE512" s="392"/>
      <c r="BF512" s="392"/>
      <c r="BG512" s="392"/>
      <c r="BH512" s="392"/>
      <c r="BI512" s="392"/>
      <c r="BJ512" s="392"/>
      <c r="BK512" s="392"/>
      <c r="BL512" s="392"/>
      <c r="BM512" s="392"/>
      <c r="BN512" s="392"/>
      <c r="BO512" s="392"/>
      <c r="BP512" s="392"/>
      <c r="BQ512" s="392"/>
      <c r="BR512" s="392"/>
      <c r="BS512" s="392"/>
      <c r="BT512" s="392"/>
      <c r="BU512" s="392"/>
      <c r="BV512" s="392"/>
      <c r="BW512" s="393"/>
      <c r="BX512" s="393"/>
      <c r="BY512" s="393"/>
      <c r="BZ512" s="393"/>
      <c r="CA512" s="393"/>
      <c r="CB512" s="393"/>
      <c r="CC512" s="393"/>
      <c r="CD512" s="393"/>
      <c r="CE512" s="393"/>
      <c r="CF512" s="393"/>
      <c r="CG512" s="393"/>
      <c r="CH512" s="393"/>
      <c r="CI512" s="393"/>
      <c r="CJ512" s="393"/>
      <c r="CK512" s="393"/>
      <c r="CL512" s="393"/>
      <c r="CM512" s="393"/>
      <c r="CN512" s="393"/>
      <c r="CO512" s="393"/>
      <c r="CP512" s="393"/>
      <c r="CQ512" s="393"/>
      <c r="CR512" s="393"/>
      <c r="CS512" s="393"/>
      <c r="CT512" s="393"/>
      <c r="CU512" s="393"/>
      <c r="CV512" s="393"/>
      <c r="CW512" s="393"/>
      <c r="CX512" s="393"/>
      <c r="CY512" s="393"/>
      <c r="CZ512" s="393"/>
    </row>
    <row r="513" s="397" customFormat="true" ht="25.15" customHeight="true" x14ac:dyDescent="0.2">
      <c r="C513" s="1154" t="s">
        <v>253</v>
      </c>
      <c r="D513" s="1155"/>
      <c r="E513" s="846">
        <v>2.2271214490803798E-2</v>
      </c>
      <c r="F513" s="671"/>
      <c r="G513" s="671"/>
      <c r="H513" s="1155" t="s">
        <v>445</v>
      </c>
      <c r="I513" s="1155"/>
      <c r="J513" s="847">
        <v>0.3327008980919387</v>
      </c>
      <c r="K513" s="671"/>
      <c r="L513" s="671"/>
      <c r="M513" s="1155" t="s">
        <v>439</v>
      </c>
      <c r="N513" s="1155"/>
      <c r="O513" s="848">
        <v>9.4055994415357183E-2</v>
      </c>
      <c r="P513" s="671"/>
      <c r="Q513" s="671"/>
      <c r="W513" s="390"/>
      <c r="X513" s="390"/>
      <c r="Y513" s="390"/>
      <c r="Z513" s="390"/>
      <c r="AA513" s="390"/>
      <c r="AB513" s="390"/>
      <c r="AC513" s="390"/>
      <c r="AD513" s="390"/>
      <c r="AE513" s="390"/>
      <c r="AF513" s="390"/>
      <c r="AG513" s="390"/>
      <c r="AH513" s="390"/>
      <c r="AI513" s="390"/>
      <c r="AJ513" s="390"/>
      <c r="AK513" s="390"/>
      <c r="AL513" s="390"/>
      <c r="AM513" s="390"/>
      <c r="AN513" s="390"/>
      <c r="AO513" s="390"/>
      <c r="AP513" s="390"/>
      <c r="AQ513" s="390"/>
      <c r="AR513" s="390"/>
      <c r="AS513" s="390"/>
      <c r="AT513" s="390"/>
      <c r="AU513" s="390"/>
      <c r="AV513" s="390"/>
      <c r="AW513" s="390"/>
      <c r="AX513" s="390"/>
      <c r="AY513" s="390"/>
      <c r="AZ513" s="390"/>
      <c r="BA513" s="392"/>
      <c r="BB513" s="469"/>
      <c r="BC513" s="392"/>
      <c r="BD513" s="392"/>
      <c r="BE513" s="392"/>
      <c r="BF513" s="392"/>
      <c r="BG513" s="392"/>
      <c r="BH513" s="392"/>
      <c r="BI513" s="392"/>
      <c r="BJ513" s="392"/>
      <c r="BK513" s="392"/>
      <c r="BL513" s="392"/>
      <c r="BM513" s="392"/>
      <c r="BN513" s="392"/>
      <c r="BO513" s="392"/>
      <c r="BP513" s="392"/>
      <c r="BQ513" s="392"/>
      <c r="BR513" s="392"/>
      <c r="BS513" s="392"/>
      <c r="BT513" s="392"/>
      <c r="BU513" s="392"/>
      <c r="BV513" s="392"/>
      <c r="BW513" s="393"/>
      <c r="BX513" s="393"/>
      <c r="BY513" s="393"/>
      <c r="BZ513" s="393"/>
      <c r="CA513" s="393"/>
      <c r="CB513" s="393"/>
      <c r="CC513" s="393"/>
      <c r="CD513" s="393"/>
      <c r="CE513" s="393"/>
      <c r="CF513" s="393"/>
      <c r="CG513" s="393"/>
      <c r="CH513" s="393"/>
      <c r="CI513" s="393"/>
      <c r="CJ513" s="393"/>
      <c r="CK513" s="393"/>
      <c r="CL513" s="393"/>
      <c r="CM513" s="393"/>
      <c r="CN513" s="393"/>
      <c r="CO513" s="393"/>
      <c r="CP513" s="393"/>
      <c r="CQ513" s="393"/>
      <c r="CR513" s="393"/>
      <c r="CS513" s="393"/>
      <c r="CT513" s="393"/>
      <c r="CU513" s="393"/>
      <c r="CV513" s="393"/>
      <c r="CW513" s="393"/>
      <c r="CX513" s="393"/>
      <c r="CY513" s="393"/>
      <c r="CZ513" s="393"/>
    </row>
    <row r="514" s="397" customFormat="true" ht="25.15" customHeight="true" x14ac:dyDescent="0.2">
      <c r="C514" s="1154" t="s">
        <v>338</v>
      </c>
      <c r="D514" s="1155"/>
      <c r="E514" s="846">
        <v>7.2759968482660302E-3</v>
      </c>
      <c r="F514" s="671"/>
      <c r="G514" s="671"/>
      <c r="H514" s="1155" t="s">
        <v>496</v>
      </c>
      <c r="I514" s="1155"/>
      <c r="J514" s="847">
        <v>3.7551493105617462E-3</v>
      </c>
      <c r="K514" s="671"/>
      <c r="L514" s="671"/>
      <c r="M514" s="1155" t="s">
        <v>445</v>
      </c>
      <c r="N514" s="1155"/>
      <c r="O514" s="848">
        <v>0.12130952861139514</v>
      </c>
      <c r="P514" s="671"/>
      <c r="Q514" s="671"/>
      <c r="W514" s="390"/>
      <c r="X514" s="390"/>
      <c r="Y514" s="390"/>
      <c r="Z514" s="390"/>
      <c r="AA514" s="390"/>
      <c r="AB514" s="390"/>
      <c r="AC514" s="390"/>
      <c r="AD514" s="390"/>
      <c r="AE514" s="390"/>
      <c r="AF514" s="390"/>
      <c r="AG514" s="390"/>
      <c r="AH514" s="390"/>
      <c r="AI514" s="390"/>
      <c r="AJ514" s="390"/>
      <c r="AK514" s="390"/>
      <c r="AL514" s="390"/>
      <c r="AM514" s="390"/>
      <c r="AN514" s="390"/>
      <c r="AO514" s="390"/>
      <c r="AP514" s="390"/>
      <c r="AQ514" s="390"/>
      <c r="AR514" s="390"/>
      <c r="AS514" s="390"/>
      <c r="AT514" s="390"/>
      <c r="AU514" s="390"/>
      <c r="AV514" s="390"/>
      <c r="AW514" s="390"/>
      <c r="AX514" s="390"/>
      <c r="AY514" s="390"/>
      <c r="AZ514" s="390"/>
      <c r="BA514" s="392"/>
      <c r="BB514" s="469"/>
      <c r="BC514" s="392"/>
      <c r="BD514" s="392"/>
      <c r="BE514" s="392"/>
      <c r="BF514" s="392"/>
      <c r="BG514" s="392"/>
      <c r="BH514" s="392"/>
      <c r="BI514" s="392"/>
      <c r="BJ514" s="392"/>
      <c r="BK514" s="392"/>
      <c r="BL514" s="392"/>
      <c r="BM514" s="392"/>
      <c r="BN514" s="392"/>
      <c r="BO514" s="392"/>
      <c r="BP514" s="392"/>
      <c r="BQ514" s="392"/>
      <c r="BR514" s="392"/>
      <c r="BS514" s="392"/>
      <c r="BT514" s="392"/>
      <c r="BU514" s="392"/>
      <c r="BV514" s="392"/>
      <c r="BW514" s="393"/>
      <c r="BX514" s="393"/>
      <c r="BY514" s="393"/>
      <c r="BZ514" s="393"/>
      <c r="CA514" s="393"/>
      <c r="CB514" s="393"/>
      <c r="CC514" s="393"/>
      <c r="CD514" s="393"/>
      <c r="CE514" s="393"/>
      <c r="CF514" s="393"/>
      <c r="CG514" s="393"/>
      <c r="CH514" s="393"/>
      <c r="CI514" s="393"/>
      <c r="CJ514" s="393"/>
      <c r="CK514" s="393"/>
      <c r="CL514" s="393"/>
      <c r="CM514" s="393"/>
      <c r="CN514" s="393"/>
      <c r="CO514" s="393"/>
      <c r="CP514" s="393"/>
      <c r="CQ514" s="393"/>
      <c r="CR514" s="393"/>
      <c r="CS514" s="393"/>
      <c r="CT514" s="393"/>
      <c r="CU514" s="393"/>
      <c r="CV514" s="393"/>
      <c r="CW514" s="393"/>
      <c r="CX514" s="393"/>
      <c r="CY514" s="393"/>
      <c r="CZ514" s="393"/>
    </row>
    <row r="515" s="397" customFormat="true" ht="25.15" customHeight="true" x14ac:dyDescent="0.2">
      <c r="C515" s="1154" t="s">
        <v>455</v>
      </c>
      <c r="D515" s="1155"/>
      <c r="E515" s="846">
        <v>0.1735179974872077</v>
      </c>
      <c r="F515" s="671"/>
      <c r="G515" s="671"/>
      <c r="H515" s="1155" t="s">
        <v>497</v>
      </c>
      <c r="I515" s="1155"/>
      <c r="J515" s="847">
        <v>3.6280323807532638E-3</v>
      </c>
      <c r="K515" s="671"/>
      <c r="L515" s="671"/>
      <c r="M515" s="1155" t="s">
        <v>496</v>
      </c>
      <c r="N515" s="1155"/>
      <c r="O515" s="848">
        <v>1.7757542957999448E-4</v>
      </c>
      <c r="P515" s="671"/>
      <c r="Q515" s="671"/>
      <c r="W515" s="390"/>
      <c r="X515" s="390"/>
      <c r="Y515" s="390"/>
      <c r="Z515" s="390"/>
      <c r="AA515" s="390"/>
      <c r="AB515" s="390"/>
      <c r="AC515" s="390"/>
      <c r="AD515" s="390"/>
      <c r="AE515" s="390"/>
      <c r="AF515" s="390"/>
      <c r="AG515" s="390"/>
      <c r="AH515" s="390"/>
      <c r="AI515" s="390"/>
      <c r="AJ515" s="390"/>
      <c r="AK515" s="390"/>
      <c r="AL515" s="390"/>
      <c r="AM515" s="390"/>
      <c r="AN515" s="390"/>
      <c r="AO515" s="390"/>
      <c r="AP515" s="390"/>
      <c r="AQ515" s="390"/>
      <c r="AR515" s="390"/>
      <c r="AS515" s="390"/>
      <c r="AT515" s="390"/>
      <c r="AU515" s="390"/>
      <c r="AV515" s="390"/>
      <c r="AW515" s="390"/>
      <c r="AX515" s="390"/>
      <c r="AY515" s="390"/>
      <c r="AZ515" s="390"/>
      <c r="BA515" s="392"/>
      <c r="BB515" s="469"/>
      <c r="BC515" s="392"/>
      <c r="BD515" s="392"/>
      <c r="BE515" s="392"/>
      <c r="BF515" s="392"/>
      <c r="BG515" s="392"/>
      <c r="BH515" s="392"/>
      <c r="BI515" s="392"/>
      <c r="BJ515" s="392"/>
      <c r="BK515" s="392"/>
      <c r="BL515" s="392"/>
      <c r="BM515" s="392"/>
      <c r="BN515" s="392"/>
      <c r="BO515" s="392"/>
      <c r="BP515" s="392"/>
      <c r="BQ515" s="392"/>
      <c r="BR515" s="392"/>
      <c r="BS515" s="392"/>
      <c r="BT515" s="392"/>
      <c r="BU515" s="392"/>
      <c r="BV515" s="392"/>
      <c r="BW515" s="393"/>
      <c r="BX515" s="393"/>
      <c r="BY515" s="393"/>
      <c r="BZ515" s="393"/>
      <c r="CA515" s="393"/>
      <c r="CB515" s="393"/>
      <c r="CC515" s="393"/>
      <c r="CD515" s="393"/>
      <c r="CE515" s="393"/>
      <c r="CF515" s="393"/>
      <c r="CG515" s="393"/>
      <c r="CH515" s="393"/>
      <c r="CI515" s="393"/>
      <c r="CJ515" s="393"/>
      <c r="CK515" s="393"/>
      <c r="CL515" s="393"/>
      <c r="CM515" s="393"/>
      <c r="CN515" s="393"/>
      <c r="CO515" s="393"/>
      <c r="CP515" s="393"/>
      <c r="CQ515" s="393"/>
      <c r="CR515" s="393"/>
      <c r="CS515" s="393"/>
      <c r="CT515" s="393"/>
      <c r="CU515" s="393"/>
      <c r="CV515" s="393"/>
      <c r="CW515" s="393"/>
      <c r="CX515" s="393"/>
      <c r="CY515" s="393"/>
      <c r="CZ515" s="393"/>
    </row>
    <row r="516" s="397" customFormat="true" ht="25.15" customHeight="true" x14ac:dyDescent="0.2">
      <c r="C516" s="1154" t="s">
        <v>447</v>
      </c>
      <c r="D516" s="1155"/>
      <c r="E516" s="846">
        <v>0.16055410100377965</v>
      </c>
      <c r="F516" s="671"/>
      <c r="G516" s="671"/>
      <c r="H516" s="1155" t="s">
        <v>468</v>
      </c>
      <c r="I516" s="1155"/>
      <c r="J516" s="847">
        <v>4.436242292642726E-2</v>
      </c>
      <c r="K516" s="671"/>
      <c r="L516" s="671"/>
      <c r="M516" s="1155" t="s">
        <v>497</v>
      </c>
      <c r="N516" s="1155"/>
      <c r="O516" s="848">
        <v>5.9873080106554247E-4</v>
      </c>
      <c r="P516" s="671"/>
      <c r="Q516" s="671"/>
      <c r="W516" s="390"/>
      <c r="X516" s="390"/>
      <c r="Y516" s="390"/>
      <c r="Z516" s="390"/>
      <c r="AA516" s="390"/>
      <c r="AB516" s="390"/>
      <c r="AC516" s="390"/>
      <c r="AD516" s="390"/>
      <c r="AE516" s="390"/>
      <c r="AF516" s="390"/>
      <c r="AG516" s="390"/>
      <c r="AH516" s="390"/>
      <c r="AI516" s="390"/>
      <c r="AJ516" s="390"/>
      <c r="AK516" s="390"/>
      <c r="AL516" s="390"/>
      <c r="AM516" s="390"/>
      <c r="AN516" s="390"/>
      <c r="AO516" s="390"/>
      <c r="AP516" s="390"/>
      <c r="AQ516" s="390"/>
      <c r="AR516" s="390"/>
      <c r="AS516" s="390"/>
      <c r="AT516" s="390"/>
      <c r="AU516" s="390"/>
      <c r="AV516" s="390"/>
      <c r="AW516" s="390"/>
      <c r="AX516" s="390"/>
      <c r="AY516" s="390"/>
      <c r="AZ516" s="390"/>
      <c r="BA516" s="392"/>
      <c r="BB516" s="469"/>
      <c r="BC516" s="392"/>
      <c r="BD516" s="392"/>
      <c r="BE516" s="392"/>
      <c r="BF516" s="392"/>
      <c r="BG516" s="392"/>
      <c r="BH516" s="392"/>
      <c r="BI516" s="392"/>
      <c r="BJ516" s="392"/>
      <c r="BK516" s="392"/>
      <c r="BL516" s="392"/>
      <c r="BM516" s="392"/>
      <c r="BN516" s="392"/>
      <c r="BO516" s="392"/>
      <c r="BP516" s="392"/>
      <c r="BQ516" s="392"/>
      <c r="BR516" s="392"/>
      <c r="BS516" s="392"/>
      <c r="BT516" s="392"/>
      <c r="BU516" s="392"/>
      <c r="BV516" s="392"/>
      <c r="BW516" s="393"/>
      <c r="BX516" s="393"/>
      <c r="BY516" s="393"/>
      <c r="BZ516" s="393"/>
      <c r="CA516" s="393"/>
      <c r="CB516" s="393"/>
      <c r="CC516" s="393"/>
      <c r="CD516" s="393"/>
      <c r="CE516" s="393"/>
      <c r="CF516" s="393"/>
      <c r="CG516" s="393"/>
      <c r="CH516" s="393"/>
      <c r="CI516" s="393"/>
      <c r="CJ516" s="393"/>
      <c r="CK516" s="393"/>
      <c r="CL516" s="393"/>
      <c r="CM516" s="393"/>
      <c r="CN516" s="393"/>
      <c r="CO516" s="393"/>
      <c r="CP516" s="393"/>
      <c r="CQ516" s="393"/>
      <c r="CR516" s="393"/>
      <c r="CS516" s="393"/>
      <c r="CT516" s="393"/>
      <c r="CU516" s="393"/>
      <c r="CV516" s="393"/>
      <c r="CW516" s="393"/>
      <c r="CX516" s="393"/>
      <c r="CY516" s="393"/>
      <c r="CZ516" s="393"/>
    </row>
    <row r="517" s="397" customFormat="true" ht="25.15" customHeight="true" x14ac:dyDescent="0.2">
      <c r="C517" s="1154" t="s">
        <v>451</v>
      </c>
      <c r="D517" s="1155"/>
      <c r="E517" s="846">
        <v>0.10012451437677106</v>
      </c>
      <c r="F517" s="671"/>
      <c r="G517" s="671"/>
      <c r="H517" s="1155" t="s">
        <v>487</v>
      </c>
      <c r="I517" s="1155"/>
      <c r="J517" s="847">
        <v>6.1564958459866832E-3</v>
      </c>
      <c r="K517" s="671"/>
      <c r="L517" s="671"/>
      <c r="M517" s="1155" t="s">
        <v>468</v>
      </c>
      <c r="N517" s="1155"/>
      <c r="O517" s="848">
        <v>0.12707546608424361</v>
      </c>
      <c r="P517" s="671"/>
      <c r="Q517" s="671"/>
      <c r="W517" s="390"/>
      <c r="X517" s="390"/>
      <c r="Y517" s="390"/>
      <c r="Z517" s="390"/>
      <c r="AA517" s="390"/>
      <c r="AB517" s="390"/>
      <c r="AC517" s="390"/>
      <c r="AD517" s="390"/>
      <c r="AE517" s="390"/>
      <c r="AF517" s="390"/>
      <c r="AG517" s="390"/>
      <c r="AH517" s="390"/>
      <c r="AI517" s="390"/>
      <c r="AJ517" s="390"/>
      <c r="AK517" s="390"/>
      <c r="AL517" s="390"/>
      <c r="AM517" s="390"/>
      <c r="AN517" s="390"/>
      <c r="AO517" s="390"/>
      <c r="AP517" s="390"/>
      <c r="AQ517" s="390"/>
      <c r="AR517" s="390"/>
      <c r="AS517" s="390"/>
      <c r="AT517" s="390"/>
      <c r="AU517" s="390"/>
      <c r="AV517" s="390"/>
      <c r="AW517" s="390"/>
      <c r="AX517" s="390"/>
      <c r="AY517" s="390"/>
      <c r="AZ517" s="390"/>
      <c r="BA517" s="392"/>
      <c r="BB517" s="469"/>
      <c r="BC517" s="392"/>
      <c r="BD517" s="392"/>
      <c r="BE517" s="392"/>
      <c r="BF517" s="392"/>
      <c r="BG517" s="392"/>
      <c r="BH517" s="392"/>
      <c r="BI517" s="392"/>
      <c r="BJ517" s="392"/>
      <c r="BK517" s="392"/>
      <c r="BL517" s="392"/>
      <c r="BM517" s="392"/>
      <c r="BN517" s="392"/>
      <c r="BO517" s="392"/>
      <c r="BP517" s="392"/>
      <c r="BQ517" s="392"/>
      <c r="BR517" s="392"/>
      <c r="BS517" s="392"/>
      <c r="BT517" s="392"/>
      <c r="BU517" s="392"/>
      <c r="BV517" s="392"/>
      <c r="BW517" s="393"/>
      <c r="BX517" s="393"/>
      <c r="BY517" s="393"/>
      <c r="BZ517" s="393"/>
      <c r="CA517" s="393"/>
      <c r="CB517" s="393"/>
      <c r="CC517" s="393"/>
      <c r="CD517" s="393"/>
      <c r="CE517" s="393"/>
      <c r="CF517" s="393"/>
      <c r="CG517" s="393"/>
      <c r="CH517" s="393"/>
      <c r="CI517" s="393"/>
      <c r="CJ517" s="393"/>
      <c r="CK517" s="393"/>
      <c r="CL517" s="393"/>
      <c r="CM517" s="393"/>
      <c r="CN517" s="393"/>
      <c r="CO517" s="393"/>
      <c r="CP517" s="393"/>
      <c r="CQ517" s="393"/>
      <c r="CR517" s="393"/>
      <c r="CS517" s="393"/>
      <c r="CT517" s="393"/>
      <c r="CU517" s="393"/>
      <c r="CV517" s="393"/>
      <c r="CW517" s="393"/>
      <c r="CX517" s="393"/>
      <c r="CY517" s="393"/>
      <c r="CZ517" s="393"/>
    </row>
    <row r="518" s="397" customFormat="true" ht="25.15" customHeight="true" x14ac:dyDescent="0.2">
      <c r="C518" s="1154" t="s">
        <v>441</v>
      </c>
      <c r="D518" s="1155"/>
      <c r="E518" s="846">
        <v>0.2755625603305577</v>
      </c>
      <c r="F518" s="671"/>
      <c r="G518" s="671"/>
      <c r="H518" s="1155" t="s">
        <v>501</v>
      </c>
      <c r="I518" s="1155"/>
      <c r="J518" s="847">
        <v>1.3966418779362251E-3</v>
      </c>
      <c r="K518" s="671"/>
      <c r="L518" s="671"/>
      <c r="M518" s="1155" t="s">
        <v>487</v>
      </c>
      <c r="N518" s="1155"/>
      <c r="O518" s="848">
        <v>2.0501166374702973E-3</v>
      </c>
      <c r="P518" s="671"/>
      <c r="Q518" s="671"/>
      <c r="W518" s="390"/>
      <c r="X518" s="390"/>
      <c r="Y518" s="390"/>
      <c r="Z518" s="390"/>
      <c r="AA518" s="390"/>
      <c r="AB518" s="390"/>
      <c r="AC518" s="390"/>
      <c r="AD518" s="390"/>
      <c r="AE518" s="390"/>
      <c r="AF518" s="390"/>
      <c r="AG518" s="390"/>
      <c r="AH518" s="390"/>
      <c r="AI518" s="390"/>
      <c r="AJ518" s="390"/>
      <c r="AK518" s="390"/>
      <c r="AL518" s="390"/>
      <c r="AM518" s="390"/>
      <c r="AN518" s="390"/>
      <c r="AO518" s="390"/>
      <c r="AP518" s="390"/>
      <c r="AQ518" s="390"/>
      <c r="AR518" s="390"/>
      <c r="AS518" s="390"/>
      <c r="AT518" s="390"/>
      <c r="AU518" s="390"/>
      <c r="AV518" s="390"/>
      <c r="AW518" s="390"/>
      <c r="AX518" s="390"/>
      <c r="AY518" s="390"/>
      <c r="AZ518" s="390"/>
      <c r="BA518" s="392"/>
      <c r="BB518" s="469"/>
      <c r="BC518" s="392"/>
      <c r="BD518" s="392"/>
      <c r="BE518" s="392"/>
      <c r="BF518" s="392"/>
      <c r="BG518" s="392"/>
      <c r="BH518" s="392"/>
      <c r="BI518" s="392"/>
      <c r="BJ518" s="392"/>
      <c r="BK518" s="392"/>
      <c r="BL518" s="392"/>
      <c r="BM518" s="392"/>
      <c r="BN518" s="392"/>
      <c r="BO518" s="392"/>
      <c r="BP518" s="392"/>
      <c r="BQ518" s="392"/>
      <c r="BR518" s="392"/>
      <c r="BS518" s="392"/>
      <c r="BT518" s="392"/>
      <c r="BU518" s="392"/>
      <c r="BV518" s="392"/>
      <c r="BW518" s="393"/>
      <c r="BX518" s="393"/>
      <c r="BY518" s="393"/>
      <c r="BZ518" s="393"/>
      <c r="CA518" s="393"/>
      <c r="CB518" s="393"/>
      <c r="CC518" s="393"/>
      <c r="CD518" s="393"/>
      <c r="CE518" s="393"/>
      <c r="CF518" s="393"/>
      <c r="CG518" s="393"/>
      <c r="CH518" s="393"/>
      <c r="CI518" s="393"/>
      <c r="CJ518" s="393"/>
      <c r="CK518" s="393"/>
      <c r="CL518" s="393"/>
      <c r="CM518" s="393"/>
      <c r="CN518" s="393"/>
      <c r="CO518" s="393"/>
      <c r="CP518" s="393"/>
      <c r="CQ518" s="393"/>
      <c r="CR518" s="393"/>
      <c r="CS518" s="393"/>
      <c r="CT518" s="393"/>
      <c r="CU518" s="393"/>
      <c r="CV518" s="393"/>
      <c r="CW518" s="393"/>
      <c r="CX518" s="393"/>
      <c r="CY518" s="393"/>
      <c r="CZ518" s="393"/>
    </row>
    <row r="519" s="397" customFormat="true" ht="25.15" customHeight="true" x14ac:dyDescent="0.2">
      <c r="C519" s="1154" t="s">
        <v>442</v>
      </c>
      <c r="D519" s="1155"/>
      <c r="E519" s="846">
        <v>0.33890757400505012</v>
      </c>
      <c r="F519" s="671"/>
      <c r="G519" s="671"/>
      <c r="H519" s="1155" t="s">
        <v>456</v>
      </c>
      <c r="I519" s="1155"/>
      <c r="J519" s="847">
        <v>0.12688913731762183</v>
      </c>
      <c r="K519" s="671"/>
      <c r="L519" s="671"/>
      <c r="M519" s="1155" t="s">
        <v>501</v>
      </c>
      <c r="N519" s="1155"/>
      <c r="O519" s="848">
        <v>1.1722474429414062E-3</v>
      </c>
      <c r="P519" s="671"/>
      <c r="Q519" s="671"/>
      <c r="W519" s="390"/>
      <c r="X519" s="390"/>
      <c r="Y519" s="390"/>
      <c r="Z519" s="390"/>
      <c r="AA519" s="390"/>
      <c r="AB519" s="390"/>
      <c r="AC519" s="390"/>
      <c r="AD519" s="390"/>
      <c r="AE519" s="390"/>
      <c r="AF519" s="390"/>
      <c r="AG519" s="390"/>
      <c r="AH519" s="390"/>
      <c r="AI519" s="390"/>
      <c r="AJ519" s="390"/>
      <c r="AK519" s="390"/>
      <c r="AL519" s="390"/>
      <c r="AM519" s="390"/>
      <c r="AN519" s="390"/>
      <c r="AO519" s="390"/>
      <c r="AP519" s="390"/>
      <c r="AQ519" s="390"/>
      <c r="AR519" s="390"/>
      <c r="AS519" s="390"/>
      <c r="AT519" s="390"/>
      <c r="AU519" s="390"/>
      <c r="AV519" s="390"/>
      <c r="AW519" s="390"/>
      <c r="AX519" s="390"/>
      <c r="AY519" s="390"/>
      <c r="AZ519" s="390"/>
      <c r="BA519" s="392"/>
      <c r="BB519" s="469"/>
      <c r="BC519" s="392"/>
      <c r="BD519" s="392"/>
      <c r="BE519" s="392"/>
      <c r="BF519" s="392"/>
      <c r="BG519" s="392"/>
      <c r="BH519" s="392"/>
      <c r="BI519" s="392"/>
      <c r="BJ519" s="392"/>
      <c r="BK519" s="392"/>
      <c r="BL519" s="392"/>
      <c r="BM519" s="392"/>
      <c r="BN519" s="392"/>
      <c r="BO519" s="392"/>
      <c r="BP519" s="392"/>
      <c r="BQ519" s="392"/>
      <c r="BR519" s="392"/>
      <c r="BS519" s="392"/>
      <c r="BT519" s="392"/>
      <c r="BU519" s="392"/>
      <c r="BV519" s="392"/>
      <c r="BW519" s="393"/>
      <c r="BX519" s="393"/>
      <c r="BY519" s="393"/>
      <c r="BZ519" s="393"/>
      <c r="CA519" s="393"/>
      <c r="CB519" s="393"/>
      <c r="CC519" s="393"/>
      <c r="CD519" s="393"/>
      <c r="CE519" s="393"/>
      <c r="CF519" s="393"/>
      <c r="CG519" s="393"/>
      <c r="CH519" s="393"/>
      <c r="CI519" s="393"/>
      <c r="CJ519" s="393"/>
      <c r="CK519" s="393"/>
      <c r="CL519" s="393"/>
      <c r="CM519" s="393"/>
      <c r="CN519" s="393"/>
      <c r="CO519" s="393"/>
      <c r="CP519" s="393"/>
      <c r="CQ519" s="393"/>
      <c r="CR519" s="393"/>
      <c r="CS519" s="393"/>
      <c r="CT519" s="393"/>
      <c r="CU519" s="393"/>
      <c r="CV519" s="393"/>
      <c r="CW519" s="393"/>
      <c r="CX519" s="393"/>
      <c r="CY519" s="393"/>
      <c r="CZ519" s="393"/>
    </row>
    <row r="520" s="397" customFormat="true" ht="25.15" customHeight="true" x14ac:dyDescent="0.2">
      <c r="C520" s="1154" t="s">
        <v>444</v>
      </c>
      <c r="D520" s="1155"/>
      <c r="E520" s="846">
        <v>0.33467069846880376</v>
      </c>
      <c r="F520" s="671"/>
      <c r="G520" s="671"/>
      <c r="H520" s="1155" t="s">
        <v>491</v>
      </c>
      <c r="I520" s="1155"/>
      <c r="J520" s="847">
        <v>2.1858227952217921E-3</v>
      </c>
      <c r="K520" s="671"/>
      <c r="L520" s="671"/>
      <c r="M520" s="1155" t="s">
        <v>456</v>
      </c>
      <c r="N520" s="1155"/>
      <c r="O520" s="848">
        <v>0.16282789703215583</v>
      </c>
      <c r="P520" s="671"/>
      <c r="Q520" s="671"/>
      <c r="W520" s="390"/>
      <c r="X520" s="390"/>
      <c r="Y520" s="390"/>
      <c r="Z520" s="390"/>
      <c r="AA520" s="390"/>
      <c r="AB520" s="390"/>
      <c r="AC520" s="390"/>
      <c r="AD520" s="390"/>
      <c r="AE520" s="390"/>
      <c r="AF520" s="390"/>
      <c r="AG520" s="390"/>
      <c r="AH520" s="390"/>
      <c r="AI520" s="390"/>
      <c r="AJ520" s="390"/>
      <c r="AK520" s="390"/>
      <c r="AL520" s="390"/>
      <c r="AM520" s="390"/>
      <c r="AN520" s="390"/>
      <c r="AO520" s="390"/>
      <c r="AP520" s="390"/>
      <c r="AQ520" s="390"/>
      <c r="AR520" s="390"/>
      <c r="AS520" s="390"/>
      <c r="AT520" s="390"/>
      <c r="AU520" s="390"/>
      <c r="AV520" s="390"/>
      <c r="AW520" s="390"/>
      <c r="AX520" s="390"/>
      <c r="AY520" s="390"/>
      <c r="AZ520" s="390"/>
      <c r="BA520" s="392"/>
      <c r="BB520" s="469"/>
      <c r="BC520" s="392"/>
      <c r="BD520" s="392"/>
      <c r="BE520" s="392"/>
      <c r="BF520" s="392"/>
      <c r="BG520" s="392"/>
      <c r="BH520" s="392"/>
      <c r="BI520" s="392"/>
      <c r="BJ520" s="392"/>
      <c r="BK520" s="392"/>
      <c r="BL520" s="392"/>
      <c r="BM520" s="392"/>
      <c r="BN520" s="392"/>
      <c r="BO520" s="392"/>
      <c r="BP520" s="392"/>
      <c r="BQ520" s="392"/>
      <c r="BR520" s="392"/>
      <c r="BS520" s="392"/>
      <c r="BT520" s="392"/>
      <c r="BU520" s="392"/>
      <c r="BV520" s="392"/>
      <c r="BW520" s="393"/>
      <c r="BX520" s="393"/>
      <c r="BY520" s="393"/>
      <c r="BZ520" s="393"/>
      <c r="CA520" s="393"/>
      <c r="CB520" s="393"/>
      <c r="CC520" s="393"/>
      <c r="CD520" s="393"/>
      <c r="CE520" s="393"/>
      <c r="CF520" s="393"/>
      <c r="CG520" s="393"/>
      <c r="CH520" s="393"/>
      <c r="CI520" s="393"/>
      <c r="CJ520" s="393"/>
      <c r="CK520" s="393"/>
      <c r="CL520" s="393"/>
      <c r="CM520" s="393"/>
      <c r="CN520" s="393"/>
      <c r="CO520" s="393"/>
      <c r="CP520" s="393"/>
      <c r="CQ520" s="393"/>
      <c r="CR520" s="393"/>
      <c r="CS520" s="393"/>
      <c r="CT520" s="393"/>
      <c r="CU520" s="393"/>
      <c r="CV520" s="393"/>
      <c r="CW520" s="393"/>
      <c r="CX520" s="393"/>
      <c r="CY520" s="393"/>
      <c r="CZ520" s="393"/>
    </row>
    <row r="521" s="397" customFormat="true" ht="25.15" customHeight="true" x14ac:dyDescent="0.2">
      <c r="C521" s="1154" t="s">
        <v>454</v>
      </c>
      <c r="D521" s="1155"/>
      <c r="E521" s="846">
        <v>0.22567290332736462</v>
      </c>
      <c r="F521" s="671"/>
      <c r="G521" s="671"/>
      <c r="H521" s="1155" t="s">
        <v>508</v>
      </c>
      <c r="I521" s="1155"/>
      <c r="J521" s="847">
        <v>2.0460135622819379E-5</v>
      </c>
      <c r="K521" s="671"/>
      <c r="L521" s="671"/>
      <c r="M521" s="1155" t="s">
        <v>491</v>
      </c>
      <c r="N521" s="1155"/>
      <c r="O521" s="848">
        <v>6.0545315311733494E-3</v>
      </c>
      <c r="P521" s="671"/>
      <c r="Q521" s="671"/>
      <c r="W521" s="390"/>
      <c r="X521" s="390"/>
      <c r="Y521" s="390"/>
      <c r="Z521" s="390"/>
      <c r="AA521" s="390"/>
      <c r="AB521" s="390"/>
      <c r="AC521" s="390"/>
      <c r="AD521" s="390"/>
      <c r="AE521" s="390"/>
      <c r="AF521" s="390"/>
      <c r="AG521" s="390"/>
      <c r="AH521" s="390"/>
      <c r="AI521" s="390"/>
      <c r="AJ521" s="390"/>
      <c r="AK521" s="390"/>
      <c r="AL521" s="390"/>
      <c r="AM521" s="390"/>
      <c r="AN521" s="390"/>
      <c r="AO521" s="390"/>
      <c r="AP521" s="390"/>
      <c r="AQ521" s="390"/>
      <c r="AR521" s="390"/>
      <c r="AS521" s="390"/>
      <c r="AT521" s="390"/>
      <c r="AU521" s="390"/>
      <c r="AV521" s="390"/>
      <c r="AW521" s="390"/>
      <c r="AX521" s="390"/>
      <c r="AY521" s="390"/>
      <c r="AZ521" s="390"/>
      <c r="BA521" s="392"/>
      <c r="BB521" s="469"/>
      <c r="BC521" s="392"/>
      <c r="BD521" s="392"/>
      <c r="BE521" s="392"/>
      <c r="BF521" s="392"/>
      <c r="BG521" s="392"/>
      <c r="BH521" s="392"/>
      <c r="BI521" s="392"/>
      <c r="BJ521" s="392"/>
      <c r="BK521" s="392"/>
      <c r="BL521" s="392"/>
      <c r="BM521" s="392"/>
      <c r="BN521" s="392"/>
      <c r="BO521" s="392"/>
      <c r="BP521" s="392"/>
      <c r="BQ521" s="392"/>
      <c r="BR521" s="392"/>
      <c r="BS521" s="392"/>
      <c r="BT521" s="392"/>
      <c r="BU521" s="392"/>
      <c r="BV521" s="392"/>
      <c r="BW521" s="393"/>
      <c r="BX521" s="393"/>
      <c r="BY521" s="393"/>
      <c r="BZ521" s="393"/>
      <c r="CA521" s="393"/>
      <c r="CB521" s="393"/>
      <c r="CC521" s="393"/>
      <c r="CD521" s="393"/>
      <c r="CE521" s="393"/>
      <c r="CF521" s="393"/>
      <c r="CG521" s="393"/>
      <c r="CH521" s="393"/>
      <c r="CI521" s="393"/>
      <c r="CJ521" s="393"/>
      <c r="CK521" s="393"/>
      <c r="CL521" s="393"/>
      <c r="CM521" s="393"/>
      <c r="CN521" s="393"/>
      <c r="CO521" s="393"/>
      <c r="CP521" s="393"/>
      <c r="CQ521" s="393"/>
      <c r="CR521" s="393"/>
      <c r="CS521" s="393"/>
      <c r="CT521" s="393"/>
      <c r="CU521" s="393"/>
      <c r="CV521" s="393"/>
      <c r="CW521" s="393"/>
      <c r="CX521" s="393"/>
      <c r="CY521" s="393"/>
      <c r="CZ521" s="393"/>
    </row>
    <row r="522" s="397" customFormat="true" ht="25.15" customHeight="true" x14ac:dyDescent="0.2">
      <c r="C522" s="1154" t="s">
        <v>453</v>
      </c>
      <c r="D522" s="1155"/>
      <c r="E522" s="846">
        <v>0.21776932920598499</v>
      </c>
      <c r="F522" s="671"/>
      <c r="G522" s="671"/>
      <c r="H522" s="1155" t="s">
        <v>505</v>
      </c>
      <c r="I522" s="1155"/>
      <c r="J522" s="847">
        <v>3.5424325704659599E-4</v>
      </c>
      <c r="K522" s="671"/>
      <c r="L522" s="671"/>
      <c r="M522" s="1155" t="s">
        <v>508</v>
      </c>
      <c r="N522" s="1155"/>
      <c r="O522" s="848">
        <v>1.372676848028476E-5</v>
      </c>
      <c r="P522" s="671"/>
      <c r="Q522" s="671"/>
      <c r="W522" s="390"/>
      <c r="X522" s="390"/>
      <c r="Y522" s="390"/>
      <c r="Z522" s="390"/>
      <c r="AA522" s="390"/>
      <c r="AB522" s="390"/>
      <c r="AC522" s="390"/>
      <c r="AD522" s="390"/>
      <c r="AE522" s="390"/>
      <c r="AF522" s="390"/>
      <c r="AG522" s="390"/>
      <c r="AH522" s="390"/>
      <c r="AI522" s="390"/>
      <c r="AJ522" s="390"/>
      <c r="AK522" s="390"/>
      <c r="AL522" s="390"/>
      <c r="AM522" s="390"/>
      <c r="AN522" s="390"/>
      <c r="AO522" s="390"/>
      <c r="AP522" s="390"/>
      <c r="AQ522" s="390"/>
      <c r="AR522" s="390"/>
      <c r="AS522" s="390"/>
      <c r="AT522" s="390"/>
      <c r="AU522" s="390"/>
      <c r="AV522" s="390"/>
      <c r="AW522" s="390"/>
      <c r="AX522" s="390"/>
      <c r="AY522" s="390"/>
      <c r="AZ522" s="390"/>
      <c r="BA522" s="392"/>
      <c r="BB522" s="469"/>
      <c r="BC522" s="392"/>
      <c r="BD522" s="392"/>
      <c r="BE522" s="392"/>
      <c r="BF522" s="392"/>
      <c r="BG522" s="392"/>
      <c r="BH522" s="392"/>
      <c r="BI522" s="392"/>
      <c r="BJ522" s="392"/>
      <c r="BK522" s="392"/>
      <c r="BL522" s="392"/>
      <c r="BM522" s="392"/>
      <c r="BN522" s="392"/>
      <c r="BO522" s="392"/>
      <c r="BP522" s="392"/>
      <c r="BQ522" s="392"/>
      <c r="BR522" s="392"/>
      <c r="BS522" s="392"/>
      <c r="BT522" s="392"/>
      <c r="BU522" s="392"/>
      <c r="BV522" s="392"/>
      <c r="BW522" s="393"/>
      <c r="BX522" s="393"/>
      <c r="BY522" s="393"/>
      <c r="BZ522" s="393"/>
      <c r="CA522" s="393"/>
      <c r="CB522" s="393"/>
      <c r="CC522" s="393"/>
      <c r="CD522" s="393"/>
      <c r="CE522" s="393"/>
      <c r="CF522" s="393"/>
      <c r="CG522" s="393"/>
      <c r="CH522" s="393"/>
      <c r="CI522" s="393"/>
      <c r="CJ522" s="393"/>
      <c r="CK522" s="393"/>
      <c r="CL522" s="393"/>
      <c r="CM522" s="393"/>
      <c r="CN522" s="393"/>
      <c r="CO522" s="393"/>
      <c r="CP522" s="393"/>
      <c r="CQ522" s="393"/>
      <c r="CR522" s="393"/>
      <c r="CS522" s="393"/>
      <c r="CT522" s="393"/>
      <c r="CU522" s="393"/>
      <c r="CV522" s="393"/>
      <c r="CW522" s="393"/>
      <c r="CX522" s="393"/>
      <c r="CY522" s="393"/>
      <c r="CZ522" s="393"/>
    </row>
    <row r="523" s="397" customFormat="true" ht="25.15" customHeight="true" x14ac:dyDescent="0.2">
      <c r="C523" s="1154" t="s">
        <v>483</v>
      </c>
      <c r="D523" s="1155"/>
      <c r="E523" s="846">
        <v>1.6029380868070386E-2</v>
      </c>
      <c r="F523" s="671"/>
      <c r="G523" s="671"/>
      <c r="H523" s="1155" t="s">
        <v>464</v>
      </c>
      <c r="I523" s="1155"/>
      <c r="J523" s="847">
        <v>0.11510339465190993</v>
      </c>
      <c r="K523" s="671"/>
      <c r="L523" s="671"/>
      <c r="M523" s="1155" t="s">
        <v>505</v>
      </c>
      <c r="N523" s="1155"/>
      <c r="O523" s="848">
        <v>8.6240884244644263E-5</v>
      </c>
      <c r="P523" s="671"/>
      <c r="Q523" s="671"/>
      <c r="W523" s="390"/>
      <c r="X523" s="390"/>
      <c r="Y523" s="390"/>
      <c r="Z523" s="390"/>
      <c r="AA523" s="390"/>
      <c r="AB523" s="390"/>
      <c r="AC523" s="390"/>
      <c r="AD523" s="390"/>
      <c r="AE523" s="390"/>
      <c r="AF523" s="390"/>
      <c r="AG523" s="390"/>
      <c r="AH523" s="390"/>
      <c r="AI523" s="390"/>
      <c r="AJ523" s="390"/>
      <c r="AK523" s="390"/>
      <c r="AL523" s="390"/>
      <c r="AM523" s="390"/>
      <c r="AN523" s="390"/>
      <c r="AO523" s="390"/>
      <c r="AP523" s="390"/>
      <c r="AQ523" s="390"/>
      <c r="AR523" s="390"/>
      <c r="AS523" s="390"/>
      <c r="AT523" s="390"/>
      <c r="AU523" s="390"/>
      <c r="AV523" s="390"/>
      <c r="AW523" s="390"/>
      <c r="AX523" s="390"/>
      <c r="AY523" s="390"/>
      <c r="AZ523" s="390"/>
      <c r="BA523" s="392"/>
      <c r="BB523" s="469"/>
      <c r="BC523" s="392"/>
      <c r="BD523" s="392"/>
      <c r="BE523" s="392"/>
      <c r="BF523" s="392"/>
      <c r="BG523" s="392"/>
      <c r="BH523" s="392"/>
      <c r="BI523" s="392"/>
      <c r="BJ523" s="392"/>
      <c r="BK523" s="392"/>
      <c r="BL523" s="392"/>
      <c r="BM523" s="392"/>
      <c r="BN523" s="392"/>
      <c r="BO523" s="392"/>
      <c r="BP523" s="392"/>
      <c r="BQ523" s="392"/>
      <c r="BR523" s="392"/>
      <c r="BS523" s="392"/>
      <c r="BT523" s="392"/>
      <c r="BU523" s="392"/>
      <c r="BV523" s="392"/>
      <c r="BW523" s="393"/>
      <c r="BX523" s="393"/>
      <c r="BY523" s="393"/>
      <c r="BZ523" s="393"/>
      <c r="CA523" s="393"/>
      <c r="CB523" s="393"/>
      <c r="CC523" s="393"/>
      <c r="CD523" s="393"/>
      <c r="CE523" s="393"/>
      <c r="CF523" s="393"/>
      <c r="CG523" s="393"/>
      <c r="CH523" s="393"/>
      <c r="CI523" s="393"/>
      <c r="CJ523" s="393"/>
      <c r="CK523" s="393"/>
      <c r="CL523" s="393"/>
      <c r="CM523" s="393"/>
      <c r="CN523" s="393"/>
      <c r="CO523" s="393"/>
      <c r="CP523" s="393"/>
      <c r="CQ523" s="393"/>
      <c r="CR523" s="393"/>
      <c r="CS523" s="393"/>
      <c r="CT523" s="393"/>
      <c r="CU523" s="393"/>
      <c r="CV523" s="393"/>
      <c r="CW523" s="393"/>
      <c r="CX523" s="393"/>
      <c r="CY523" s="393"/>
      <c r="CZ523" s="393"/>
    </row>
    <row r="524" s="397" customFormat="true" ht="25.15" customHeight="true" x14ac:dyDescent="0.2">
      <c r="C524" s="1154" t="s">
        <v>440</v>
      </c>
      <c r="D524" s="1155"/>
      <c r="E524" s="846">
        <v>0.36016872305344355</v>
      </c>
      <c r="F524" s="671"/>
      <c r="G524" s="671"/>
      <c r="H524" s="1155" t="s">
        <v>480</v>
      </c>
      <c r="I524" s="1155"/>
      <c r="J524" s="847">
        <v>1.2446953303445581E-2</v>
      </c>
      <c r="K524" s="671"/>
      <c r="L524" s="671"/>
      <c r="M524" s="1155" t="s">
        <v>464</v>
      </c>
      <c r="N524" s="1155"/>
      <c r="O524" s="848">
        <v>9.8631541796895636E-2</v>
      </c>
      <c r="P524" s="671"/>
      <c r="Q524" s="671"/>
      <c r="W524" s="390"/>
      <c r="X524" s="390"/>
      <c r="Y524" s="390"/>
      <c r="Z524" s="390"/>
      <c r="AA524" s="390"/>
      <c r="AB524" s="390"/>
      <c r="AC524" s="390"/>
      <c r="AD524" s="390"/>
      <c r="AE524" s="390"/>
      <c r="AF524" s="390"/>
      <c r="AG524" s="390"/>
      <c r="AH524" s="390"/>
      <c r="AI524" s="390"/>
      <c r="AJ524" s="390"/>
      <c r="AK524" s="390"/>
      <c r="AL524" s="390"/>
      <c r="AM524" s="390"/>
      <c r="AN524" s="390"/>
      <c r="AO524" s="390"/>
      <c r="AP524" s="390"/>
      <c r="AQ524" s="390"/>
      <c r="AR524" s="390"/>
      <c r="AS524" s="390"/>
      <c r="AT524" s="390"/>
      <c r="AU524" s="390"/>
      <c r="AV524" s="390"/>
      <c r="AW524" s="390"/>
      <c r="AX524" s="390"/>
      <c r="AY524" s="390"/>
      <c r="AZ524" s="390"/>
      <c r="BA524" s="392"/>
      <c r="BB524" s="469"/>
      <c r="BC524" s="392"/>
      <c r="BD524" s="392"/>
      <c r="BE524" s="392"/>
      <c r="BF524" s="392"/>
      <c r="BG524" s="392"/>
      <c r="BH524" s="392"/>
      <c r="BI524" s="392"/>
      <c r="BJ524" s="392"/>
      <c r="BK524" s="392"/>
      <c r="BL524" s="392"/>
      <c r="BM524" s="392"/>
      <c r="BN524" s="392"/>
      <c r="BO524" s="392"/>
      <c r="BP524" s="392"/>
      <c r="BQ524" s="392"/>
      <c r="BR524" s="392"/>
      <c r="BS524" s="392"/>
      <c r="BT524" s="392"/>
      <c r="BU524" s="392"/>
      <c r="BV524" s="392"/>
      <c r="BW524" s="393"/>
      <c r="BX524" s="393"/>
      <c r="BY524" s="393"/>
      <c r="BZ524" s="393"/>
      <c r="CA524" s="393"/>
      <c r="CB524" s="393"/>
      <c r="CC524" s="393"/>
      <c r="CD524" s="393"/>
      <c r="CE524" s="393"/>
      <c r="CF524" s="393"/>
      <c r="CG524" s="393"/>
      <c r="CH524" s="393"/>
      <c r="CI524" s="393"/>
      <c r="CJ524" s="393"/>
      <c r="CK524" s="393"/>
      <c r="CL524" s="393"/>
      <c r="CM524" s="393"/>
      <c r="CN524" s="393"/>
      <c r="CO524" s="393"/>
      <c r="CP524" s="393"/>
      <c r="CQ524" s="393"/>
      <c r="CR524" s="393"/>
      <c r="CS524" s="393"/>
      <c r="CT524" s="393"/>
      <c r="CU524" s="393"/>
      <c r="CV524" s="393"/>
      <c r="CW524" s="393"/>
      <c r="CX524" s="393"/>
      <c r="CY524" s="393"/>
      <c r="CZ524" s="393"/>
    </row>
    <row r="525" s="397" customFormat="true" ht="25.15" customHeight="true" x14ac:dyDescent="0.2">
      <c r="C525" s="1154" t="s">
        <v>334</v>
      </c>
      <c r="D525" s="1155"/>
      <c r="E525" s="846">
        <v>3.14426005725865E-2</v>
      </c>
      <c r="F525" s="671"/>
      <c r="G525" s="671"/>
      <c r="H525" s="1155" t="s">
        <v>503</v>
      </c>
      <c r="I525" s="1155"/>
      <c r="J525" s="847">
        <v>2.6189622113395876E-4</v>
      </c>
      <c r="K525" s="671"/>
      <c r="L525" s="671"/>
      <c r="M525" s="1155" t="s">
        <v>480</v>
      </c>
      <c r="N525" s="1155"/>
      <c r="O525" s="848">
        <v>1.4196681840332855E-2</v>
      </c>
      <c r="P525" s="671"/>
      <c r="Q525" s="671"/>
      <c r="W525" s="390"/>
      <c r="X525" s="390"/>
      <c r="Y525" s="390"/>
      <c r="Z525" s="390"/>
      <c r="AA525" s="390"/>
      <c r="AB525" s="390"/>
      <c r="AC525" s="390"/>
      <c r="AD525" s="390"/>
      <c r="AE525" s="390"/>
      <c r="AF525" s="390"/>
      <c r="AG525" s="390"/>
      <c r="AH525" s="390"/>
      <c r="AI525" s="390"/>
      <c r="AJ525" s="390"/>
      <c r="AK525" s="390"/>
      <c r="AL525" s="390"/>
      <c r="AM525" s="390"/>
      <c r="AN525" s="390"/>
      <c r="AO525" s="390"/>
      <c r="AP525" s="390"/>
      <c r="AQ525" s="390"/>
      <c r="AR525" s="390"/>
      <c r="AS525" s="390"/>
      <c r="AT525" s="390"/>
      <c r="AU525" s="390"/>
      <c r="AV525" s="390"/>
      <c r="AW525" s="390"/>
      <c r="AX525" s="390"/>
      <c r="AY525" s="390"/>
      <c r="AZ525" s="390"/>
      <c r="BA525" s="392"/>
      <c r="BB525" s="469"/>
      <c r="BC525" s="392"/>
      <c r="BD525" s="392"/>
      <c r="BE525" s="392"/>
      <c r="BF525" s="392"/>
      <c r="BG525" s="392"/>
      <c r="BH525" s="392"/>
      <c r="BI525" s="392"/>
      <c r="BJ525" s="392"/>
      <c r="BK525" s="392"/>
      <c r="BL525" s="392"/>
      <c r="BM525" s="392"/>
      <c r="BN525" s="392"/>
      <c r="BO525" s="392"/>
      <c r="BP525" s="392"/>
      <c r="BQ525" s="392"/>
      <c r="BR525" s="392"/>
      <c r="BS525" s="392"/>
      <c r="BT525" s="392"/>
      <c r="BU525" s="392"/>
      <c r="BV525" s="392"/>
      <c r="BW525" s="393"/>
      <c r="BX525" s="393"/>
      <c r="BY525" s="393"/>
      <c r="BZ525" s="393"/>
      <c r="CA525" s="393"/>
      <c r="CB525" s="393"/>
      <c r="CC525" s="393"/>
      <c r="CD525" s="393"/>
      <c r="CE525" s="393"/>
      <c r="CF525" s="393"/>
      <c r="CG525" s="393"/>
      <c r="CH525" s="393"/>
      <c r="CI525" s="393"/>
      <c r="CJ525" s="393"/>
      <c r="CK525" s="393"/>
      <c r="CL525" s="393"/>
      <c r="CM525" s="393"/>
      <c r="CN525" s="393"/>
      <c r="CO525" s="393"/>
      <c r="CP525" s="393"/>
      <c r="CQ525" s="393"/>
      <c r="CR525" s="393"/>
      <c r="CS525" s="393"/>
      <c r="CT525" s="393"/>
      <c r="CU525" s="393"/>
      <c r="CV525" s="393"/>
      <c r="CW525" s="393"/>
      <c r="CX525" s="393"/>
      <c r="CY525" s="393"/>
      <c r="CZ525" s="393"/>
    </row>
    <row r="526" s="397" customFormat="true" ht="25.15" customHeight="true" x14ac:dyDescent="0.2">
      <c r="C526" s="1154" t="s">
        <v>448</v>
      </c>
      <c r="D526" s="1155"/>
      <c r="E526" s="846">
        <v>0.30176106281671577</v>
      </c>
      <c r="F526" s="671"/>
      <c r="G526" s="671"/>
      <c r="H526" s="1155" t="s">
        <v>510</v>
      </c>
      <c r="I526" s="1155"/>
      <c r="J526" s="847">
        <v>2.6975150825589829E-4</v>
      </c>
      <c r="K526" s="671"/>
      <c r="L526" s="671"/>
      <c r="M526" s="1155" t="s">
        <v>503</v>
      </c>
      <c r="N526" s="1155"/>
      <c r="O526" s="848">
        <v>1.2261410860917993E-3</v>
      </c>
      <c r="P526" s="671"/>
      <c r="Q526" s="671"/>
      <c r="W526" s="390"/>
      <c r="X526" s="390"/>
      <c r="Y526" s="390"/>
      <c r="Z526" s="390"/>
      <c r="AA526" s="390"/>
      <c r="AB526" s="390"/>
      <c r="AC526" s="390"/>
      <c r="AD526" s="390"/>
      <c r="AE526" s="390"/>
      <c r="AF526" s="390"/>
      <c r="AG526" s="390"/>
      <c r="AH526" s="390"/>
      <c r="AI526" s="390"/>
      <c r="AJ526" s="390"/>
      <c r="AK526" s="390"/>
      <c r="AL526" s="390"/>
      <c r="AM526" s="390"/>
      <c r="AN526" s="390"/>
      <c r="AO526" s="390"/>
      <c r="AP526" s="390"/>
      <c r="AQ526" s="390"/>
      <c r="AR526" s="390"/>
      <c r="AS526" s="390"/>
      <c r="AT526" s="390"/>
      <c r="AU526" s="390"/>
      <c r="AV526" s="390"/>
      <c r="AW526" s="390"/>
      <c r="AX526" s="390"/>
      <c r="AY526" s="390"/>
      <c r="AZ526" s="390"/>
      <c r="BA526" s="392"/>
      <c r="BB526" s="469"/>
      <c r="BC526" s="392"/>
      <c r="BD526" s="392"/>
      <c r="BE526" s="392"/>
      <c r="BF526" s="392"/>
      <c r="BG526" s="392"/>
      <c r="BH526" s="392"/>
      <c r="BI526" s="392"/>
      <c r="BJ526" s="392"/>
      <c r="BK526" s="392"/>
      <c r="BL526" s="392"/>
      <c r="BM526" s="392"/>
      <c r="BN526" s="392"/>
      <c r="BO526" s="392"/>
      <c r="BP526" s="392"/>
      <c r="BQ526" s="392"/>
      <c r="BR526" s="392"/>
      <c r="BS526" s="392"/>
      <c r="BT526" s="392"/>
      <c r="BU526" s="392"/>
      <c r="BV526" s="392"/>
      <c r="BW526" s="393"/>
      <c r="BX526" s="393"/>
      <c r="BY526" s="393"/>
      <c r="BZ526" s="393"/>
      <c r="CA526" s="393"/>
      <c r="CB526" s="393"/>
      <c r="CC526" s="393"/>
      <c r="CD526" s="393"/>
      <c r="CE526" s="393"/>
      <c r="CF526" s="393"/>
      <c r="CG526" s="393"/>
      <c r="CH526" s="393"/>
      <c r="CI526" s="393"/>
      <c r="CJ526" s="393"/>
      <c r="CK526" s="393"/>
      <c r="CL526" s="393"/>
      <c r="CM526" s="393"/>
      <c r="CN526" s="393"/>
      <c r="CO526" s="393"/>
      <c r="CP526" s="393"/>
      <c r="CQ526" s="393"/>
      <c r="CR526" s="393"/>
      <c r="CS526" s="393"/>
      <c r="CT526" s="393"/>
      <c r="CU526" s="393"/>
      <c r="CV526" s="393"/>
      <c r="CW526" s="393"/>
      <c r="CX526" s="393"/>
      <c r="CY526" s="393"/>
      <c r="CZ526" s="393"/>
    </row>
    <row r="527" s="397" customFormat="true" ht="25.15" customHeight="true" x14ac:dyDescent="0.2">
      <c r="C527" s="1154" t="s">
        <v>471</v>
      </c>
      <c r="D527" s="1155"/>
      <c r="E527" s="846">
        <v>6.1097829329170426E-2</v>
      </c>
      <c r="F527" s="671"/>
      <c r="G527" s="671"/>
      <c r="H527" s="1155" t="s">
        <v>512</v>
      </c>
      <c r="I527" s="1155"/>
      <c r="J527" s="847">
        <v>4.8166897796969539E-5</v>
      </c>
      <c r="K527" s="671"/>
      <c r="L527" s="671"/>
      <c r="M527" s="1155" t="s">
        <v>510</v>
      </c>
      <c r="N527" s="1155"/>
      <c r="O527" s="848">
        <v>1.9107876328315725E-5</v>
      </c>
      <c r="P527" s="671"/>
      <c r="Q527" s="671"/>
      <c r="W527" s="390"/>
      <c r="X527" s="390"/>
      <c r="Y527" s="390"/>
      <c r="Z527" s="390"/>
      <c r="AA527" s="390"/>
      <c r="AB527" s="390"/>
      <c r="AC527" s="390"/>
      <c r="AD527" s="390"/>
      <c r="AE527" s="390"/>
      <c r="AF527" s="390"/>
      <c r="AG527" s="390"/>
      <c r="AH527" s="390"/>
      <c r="AI527" s="390"/>
      <c r="AJ527" s="390"/>
      <c r="AK527" s="390"/>
      <c r="AL527" s="390"/>
      <c r="AM527" s="390"/>
      <c r="AN527" s="390"/>
      <c r="AO527" s="390"/>
      <c r="AP527" s="390"/>
      <c r="AQ527" s="390"/>
      <c r="AR527" s="390"/>
      <c r="AS527" s="390"/>
      <c r="AT527" s="390"/>
      <c r="AU527" s="390"/>
      <c r="AV527" s="390"/>
      <c r="AW527" s="390"/>
      <c r="AX527" s="390"/>
      <c r="AY527" s="390"/>
      <c r="AZ527" s="390"/>
      <c r="BA527" s="392"/>
      <c r="BB527" s="469"/>
      <c r="BC527" s="392"/>
      <c r="BD527" s="392"/>
      <c r="BE527" s="392"/>
      <c r="BF527" s="392"/>
      <c r="BG527" s="392"/>
      <c r="BH527" s="392"/>
      <c r="BI527" s="392"/>
      <c r="BJ527" s="392"/>
      <c r="BK527" s="392"/>
      <c r="BL527" s="392"/>
      <c r="BM527" s="392"/>
      <c r="BN527" s="392"/>
      <c r="BO527" s="392"/>
      <c r="BP527" s="392"/>
      <c r="BQ527" s="392"/>
      <c r="BR527" s="392"/>
      <c r="BS527" s="392"/>
      <c r="BT527" s="392"/>
      <c r="BU527" s="392"/>
      <c r="BV527" s="392"/>
      <c r="BW527" s="393"/>
      <c r="BX527" s="393"/>
      <c r="BY527" s="393"/>
      <c r="BZ527" s="393"/>
      <c r="CA527" s="393"/>
      <c r="CB527" s="393"/>
      <c r="CC527" s="393"/>
      <c r="CD527" s="393"/>
      <c r="CE527" s="393"/>
      <c r="CF527" s="393"/>
      <c r="CG527" s="393"/>
      <c r="CH527" s="393"/>
      <c r="CI527" s="393"/>
      <c r="CJ527" s="393"/>
      <c r="CK527" s="393"/>
      <c r="CL527" s="393"/>
      <c r="CM527" s="393"/>
      <c r="CN527" s="393"/>
      <c r="CO527" s="393"/>
      <c r="CP527" s="393"/>
      <c r="CQ527" s="393"/>
      <c r="CR527" s="393"/>
      <c r="CS527" s="393"/>
      <c r="CT527" s="393"/>
      <c r="CU527" s="393"/>
      <c r="CV527" s="393"/>
      <c r="CW527" s="393"/>
      <c r="CX527" s="393"/>
      <c r="CY527" s="393"/>
      <c r="CZ527" s="393"/>
    </row>
    <row r="528" s="397" customFormat="true" ht="25.15" customHeight="true" x14ac:dyDescent="0.2">
      <c r="C528" s="1154" t="s">
        <v>489</v>
      </c>
      <c r="D528" s="1155"/>
      <c r="E528" s="846">
        <v>6.3189288754150416E-4</v>
      </c>
      <c r="F528" s="671"/>
      <c r="G528" s="671"/>
      <c r="H528" s="1155" t="s">
        <v>438</v>
      </c>
      <c r="I528" s="1155"/>
      <c r="J528" s="847">
        <v>0.34294315223739336</v>
      </c>
      <c r="K528" s="671"/>
      <c r="L528" s="671"/>
      <c r="M528" s="1155" t="s">
        <v>512</v>
      </c>
      <c r="N528" s="1155"/>
      <c r="O528" s="848">
        <v>1.0099645896760536E-5</v>
      </c>
      <c r="P528" s="671"/>
      <c r="Q528" s="671"/>
      <c r="W528" s="390"/>
      <c r="X528" s="390"/>
      <c r="Y528" s="390"/>
      <c r="Z528" s="390"/>
      <c r="AA528" s="390"/>
      <c r="AB528" s="390"/>
      <c r="AC528" s="390"/>
      <c r="AD528" s="390"/>
      <c r="AE528" s="390"/>
      <c r="AF528" s="390"/>
      <c r="AG528" s="390"/>
      <c r="AH528" s="390"/>
      <c r="AI528" s="390"/>
      <c r="AJ528" s="390"/>
      <c r="AK528" s="390"/>
      <c r="AL528" s="390"/>
      <c r="AM528" s="390"/>
      <c r="AN528" s="390"/>
      <c r="AO528" s="390"/>
      <c r="AP528" s="390"/>
      <c r="AQ528" s="390"/>
      <c r="AR528" s="390"/>
      <c r="AS528" s="390"/>
      <c r="AT528" s="390"/>
      <c r="AU528" s="390"/>
      <c r="AV528" s="390"/>
      <c r="AW528" s="390"/>
      <c r="AX528" s="390"/>
      <c r="AY528" s="390"/>
      <c r="AZ528" s="390"/>
      <c r="BA528" s="392"/>
      <c r="BB528" s="469"/>
      <c r="BC528" s="392"/>
      <c r="BD528" s="392"/>
      <c r="BE528" s="392"/>
      <c r="BF528" s="392"/>
      <c r="BG528" s="392"/>
      <c r="BH528" s="392"/>
      <c r="BI528" s="392"/>
      <c r="BJ528" s="392"/>
      <c r="BK528" s="392"/>
      <c r="BL528" s="392"/>
      <c r="BM528" s="392"/>
      <c r="BN528" s="392"/>
      <c r="BO528" s="392"/>
      <c r="BP528" s="392"/>
      <c r="BQ528" s="392"/>
      <c r="BR528" s="392"/>
      <c r="BS528" s="392"/>
      <c r="BT528" s="392"/>
      <c r="BU528" s="392"/>
      <c r="BV528" s="392"/>
      <c r="BW528" s="393"/>
      <c r="BX528" s="393"/>
      <c r="BY528" s="393"/>
      <c r="BZ528" s="393"/>
      <c r="CA528" s="393"/>
      <c r="CB528" s="393"/>
      <c r="CC528" s="393"/>
      <c r="CD528" s="393"/>
      <c r="CE528" s="393"/>
      <c r="CF528" s="393"/>
      <c r="CG528" s="393"/>
      <c r="CH528" s="393"/>
      <c r="CI528" s="393"/>
      <c r="CJ528" s="393"/>
      <c r="CK528" s="393"/>
      <c r="CL528" s="393"/>
      <c r="CM528" s="393"/>
      <c r="CN528" s="393"/>
      <c r="CO528" s="393"/>
      <c r="CP528" s="393"/>
      <c r="CQ528" s="393"/>
      <c r="CR528" s="393"/>
      <c r="CS528" s="393"/>
      <c r="CT528" s="393"/>
      <c r="CU528" s="393"/>
      <c r="CV528" s="393"/>
      <c r="CW528" s="393"/>
      <c r="CX528" s="393"/>
      <c r="CY528" s="393"/>
      <c r="CZ528" s="393"/>
    </row>
    <row r="529" s="397" customFormat="true" ht="25.15" customHeight="true" x14ac:dyDescent="0.2">
      <c r="C529" s="1154" t="s">
        <v>337</v>
      </c>
      <c r="D529" s="1155"/>
      <c r="E529" s="846">
        <v>0.25238234115738128</v>
      </c>
      <c r="F529" s="671"/>
      <c r="G529" s="671"/>
      <c r="H529" s="1155" t="s">
        <v>452</v>
      </c>
      <c r="I529" s="1155"/>
      <c r="J529" s="847">
        <v>0.21270839256813476</v>
      </c>
      <c r="K529" s="671"/>
      <c r="L529" s="671"/>
      <c r="M529" s="1155" t="s">
        <v>438</v>
      </c>
      <c r="N529" s="1155"/>
      <c r="O529" s="848">
        <v>0.30733040001627421</v>
      </c>
      <c r="P529" s="671"/>
      <c r="Q529" s="671"/>
      <c r="W529" s="390"/>
      <c r="X529" s="390"/>
      <c r="Y529" s="390"/>
      <c r="Z529" s="390"/>
      <c r="AA529" s="390"/>
      <c r="AB529" s="390"/>
      <c r="AC529" s="390"/>
      <c r="AD529" s="390"/>
      <c r="AE529" s="390"/>
      <c r="AF529" s="390"/>
      <c r="AG529" s="390"/>
      <c r="AH529" s="390"/>
      <c r="AI529" s="390"/>
      <c r="AJ529" s="390"/>
      <c r="AK529" s="390"/>
      <c r="AL529" s="390"/>
      <c r="AM529" s="390"/>
      <c r="AN529" s="390"/>
      <c r="AO529" s="390"/>
      <c r="AP529" s="390"/>
      <c r="AQ529" s="390"/>
      <c r="AR529" s="390"/>
      <c r="AS529" s="390"/>
      <c r="AT529" s="390"/>
      <c r="AU529" s="390"/>
      <c r="AV529" s="390"/>
      <c r="AW529" s="390"/>
      <c r="AX529" s="390"/>
      <c r="AY529" s="390"/>
      <c r="AZ529" s="390"/>
      <c r="BA529" s="392"/>
      <c r="BB529" s="469"/>
      <c r="BC529" s="392"/>
      <c r="BD529" s="392"/>
      <c r="BE529" s="392"/>
      <c r="BF529" s="392"/>
      <c r="BG529" s="392"/>
      <c r="BH529" s="392"/>
      <c r="BI529" s="392"/>
      <c r="BJ529" s="392"/>
      <c r="BK529" s="392"/>
      <c r="BL529" s="392"/>
      <c r="BM529" s="392"/>
      <c r="BN529" s="392"/>
      <c r="BO529" s="392"/>
      <c r="BP529" s="392"/>
      <c r="BQ529" s="392"/>
      <c r="BR529" s="392"/>
      <c r="BS529" s="392"/>
      <c r="BT529" s="392"/>
      <c r="BU529" s="392"/>
      <c r="BV529" s="392"/>
      <c r="BW529" s="393"/>
      <c r="BX529" s="393"/>
      <c r="BY529" s="393"/>
      <c r="BZ529" s="393"/>
      <c r="CA529" s="393"/>
      <c r="CB529" s="393"/>
      <c r="CC529" s="393"/>
      <c r="CD529" s="393"/>
      <c r="CE529" s="393"/>
      <c r="CF529" s="393"/>
      <c r="CG529" s="393"/>
      <c r="CH529" s="393"/>
      <c r="CI529" s="393"/>
      <c r="CJ529" s="393"/>
      <c r="CK529" s="393"/>
      <c r="CL529" s="393"/>
      <c r="CM529" s="393"/>
      <c r="CN529" s="393"/>
      <c r="CO529" s="393"/>
      <c r="CP529" s="393"/>
      <c r="CQ529" s="393"/>
      <c r="CR529" s="393"/>
      <c r="CS529" s="393"/>
      <c r="CT529" s="393"/>
      <c r="CU529" s="393"/>
      <c r="CV529" s="393"/>
      <c r="CW529" s="393"/>
      <c r="CX529" s="393"/>
      <c r="CY529" s="393"/>
      <c r="CZ529" s="393"/>
    </row>
    <row r="530" s="397" customFormat="true" ht="25.15" customHeight="true" x14ac:dyDescent="0.2">
      <c r="C530" s="1154" t="s">
        <v>355</v>
      </c>
      <c r="D530" s="1155"/>
      <c r="E530" s="846">
        <v>3.2489823453123616E-2</v>
      </c>
      <c r="F530" s="671"/>
      <c r="G530" s="671"/>
      <c r="H530" s="1155" t="s">
        <v>446</v>
      </c>
      <c r="I530" s="1155"/>
      <c r="J530" s="847">
        <v>0.22863707245100648</v>
      </c>
      <c r="K530" s="671"/>
      <c r="L530" s="671"/>
      <c r="M530" s="1155" t="s">
        <v>452</v>
      </c>
      <c r="N530" s="1155"/>
      <c r="O530" s="848">
        <v>5.3983385297729052E-2</v>
      </c>
      <c r="P530" s="671"/>
      <c r="Q530" s="671"/>
      <c r="W530" s="390"/>
      <c r="X530" s="390"/>
      <c r="Y530" s="390"/>
      <c r="Z530" s="390"/>
      <c r="AA530" s="390"/>
      <c r="AB530" s="390"/>
      <c r="AC530" s="390"/>
      <c r="AD530" s="390"/>
      <c r="AE530" s="390"/>
      <c r="AF530" s="390"/>
      <c r="AG530" s="390"/>
      <c r="AH530" s="390"/>
      <c r="AI530" s="390"/>
      <c r="AJ530" s="390"/>
      <c r="AK530" s="390"/>
      <c r="AL530" s="390"/>
      <c r="AM530" s="390"/>
      <c r="AN530" s="390"/>
      <c r="AO530" s="390"/>
      <c r="AP530" s="390"/>
      <c r="AQ530" s="390"/>
      <c r="AR530" s="390"/>
      <c r="AS530" s="390"/>
      <c r="AT530" s="390"/>
      <c r="AU530" s="390"/>
      <c r="AV530" s="390"/>
      <c r="AW530" s="390"/>
      <c r="AX530" s="390"/>
      <c r="AY530" s="390"/>
      <c r="AZ530" s="390"/>
      <c r="BA530" s="392"/>
      <c r="BB530" s="469"/>
      <c r="BC530" s="392"/>
      <c r="BD530" s="392"/>
      <c r="BE530" s="392"/>
      <c r="BF530" s="392"/>
      <c r="BG530" s="392"/>
      <c r="BH530" s="392"/>
      <c r="BI530" s="392"/>
      <c r="BJ530" s="392"/>
      <c r="BK530" s="392"/>
      <c r="BL530" s="392"/>
      <c r="BM530" s="392"/>
      <c r="BN530" s="392"/>
      <c r="BO530" s="392"/>
      <c r="BP530" s="392"/>
      <c r="BQ530" s="392"/>
      <c r="BR530" s="392"/>
      <c r="BS530" s="392"/>
      <c r="BT530" s="392"/>
      <c r="BU530" s="392"/>
      <c r="BV530" s="392"/>
      <c r="BW530" s="393"/>
      <c r="BX530" s="393"/>
      <c r="BY530" s="393"/>
      <c r="BZ530" s="393"/>
      <c r="CA530" s="393"/>
      <c r="CB530" s="393"/>
      <c r="CC530" s="393"/>
      <c r="CD530" s="393"/>
      <c r="CE530" s="393"/>
      <c r="CF530" s="393"/>
      <c r="CG530" s="393"/>
      <c r="CH530" s="393"/>
      <c r="CI530" s="393"/>
      <c r="CJ530" s="393"/>
      <c r="CK530" s="393"/>
      <c r="CL530" s="393"/>
      <c r="CM530" s="393"/>
      <c r="CN530" s="393"/>
      <c r="CO530" s="393"/>
      <c r="CP530" s="393"/>
      <c r="CQ530" s="393"/>
      <c r="CR530" s="393"/>
      <c r="CS530" s="393"/>
      <c r="CT530" s="393"/>
      <c r="CU530" s="393"/>
      <c r="CV530" s="393"/>
      <c r="CW530" s="393"/>
      <c r="CX530" s="393"/>
      <c r="CY530" s="393"/>
      <c r="CZ530" s="393"/>
    </row>
    <row r="531" s="397" customFormat="true" ht="25.15" customHeight="true" x14ac:dyDescent="0.2">
      <c r="C531" s="1154" t="s">
        <v>443</v>
      </c>
      <c r="D531" s="1155"/>
      <c r="E531" s="846">
        <v>0.31917022965421282</v>
      </c>
      <c r="F531" s="671"/>
      <c r="G531" s="671"/>
      <c r="H531" s="1155" t="s">
        <v>498</v>
      </c>
      <c r="I531" s="1155"/>
      <c r="J531" s="847">
        <v>1.5805917430086646E-4</v>
      </c>
      <c r="K531" s="671"/>
      <c r="L531" s="671"/>
      <c r="M531" s="1155" t="s">
        <v>446</v>
      </c>
      <c r="N531" s="1155"/>
      <c r="O531" s="848">
        <v>0.23151254233444396</v>
      </c>
      <c r="P531" s="671"/>
      <c r="Q531" s="671"/>
      <c r="W531" s="390"/>
      <c r="X531" s="390"/>
      <c r="Y531" s="390"/>
      <c r="Z531" s="390"/>
      <c r="AA531" s="390"/>
      <c r="AB531" s="390"/>
      <c r="AC531" s="390"/>
      <c r="AD531" s="390"/>
      <c r="AE531" s="390"/>
      <c r="AF531" s="390"/>
      <c r="AG531" s="390"/>
      <c r="AH531" s="390"/>
      <c r="AI531" s="390"/>
      <c r="AJ531" s="390"/>
      <c r="AK531" s="390"/>
      <c r="AL531" s="390"/>
      <c r="AM531" s="390"/>
      <c r="AN531" s="390"/>
      <c r="AO531" s="390"/>
      <c r="AP531" s="390"/>
      <c r="AQ531" s="390"/>
      <c r="AR531" s="390"/>
      <c r="AS531" s="390"/>
      <c r="AT531" s="390"/>
      <c r="AU531" s="390"/>
      <c r="AV531" s="390"/>
      <c r="AW531" s="390"/>
      <c r="AX531" s="390"/>
      <c r="AY531" s="390"/>
      <c r="AZ531" s="390"/>
      <c r="BA531" s="392"/>
      <c r="BB531" s="469"/>
      <c r="BC531" s="392"/>
      <c r="BD531" s="392"/>
      <c r="BE531" s="392"/>
      <c r="BF531" s="392"/>
      <c r="BG531" s="392"/>
      <c r="BH531" s="392"/>
      <c r="BI531" s="392"/>
      <c r="BJ531" s="392"/>
      <c r="BK531" s="392"/>
      <c r="BL531" s="392"/>
      <c r="BM531" s="392"/>
      <c r="BN531" s="392"/>
      <c r="BO531" s="392"/>
      <c r="BP531" s="392"/>
      <c r="BQ531" s="392"/>
      <c r="BR531" s="392"/>
      <c r="BS531" s="392"/>
      <c r="BT531" s="392"/>
      <c r="BU531" s="392"/>
      <c r="BV531" s="392"/>
      <c r="BW531" s="393"/>
      <c r="BX531" s="393"/>
      <c r="BY531" s="393"/>
      <c r="BZ531" s="393"/>
      <c r="CA531" s="393"/>
      <c r="CB531" s="393"/>
      <c r="CC531" s="393"/>
      <c r="CD531" s="393"/>
      <c r="CE531" s="393"/>
      <c r="CF531" s="393"/>
      <c r="CG531" s="393"/>
      <c r="CH531" s="393"/>
      <c r="CI531" s="393"/>
      <c r="CJ531" s="393"/>
      <c r="CK531" s="393"/>
      <c r="CL531" s="393"/>
      <c r="CM531" s="393"/>
      <c r="CN531" s="393"/>
      <c r="CO531" s="393"/>
      <c r="CP531" s="393"/>
      <c r="CQ531" s="393"/>
      <c r="CR531" s="393"/>
      <c r="CS531" s="393"/>
      <c r="CT531" s="393"/>
      <c r="CU531" s="393"/>
      <c r="CV531" s="393"/>
      <c r="CW531" s="393"/>
      <c r="CX531" s="393"/>
      <c r="CY531" s="393"/>
      <c r="CZ531" s="393"/>
    </row>
    <row r="532" s="397" customFormat="true" ht="25.15" customHeight="true" x14ac:dyDescent="0.2">
      <c r="C532" s="1154" t="s">
        <v>359</v>
      </c>
      <c r="D532" s="1155"/>
      <c r="E532" s="846">
        <v>1.4010162685848364E-4</v>
      </c>
      <c r="F532" s="671"/>
      <c r="G532" s="671"/>
      <c r="H532" s="1155" t="s">
        <v>463</v>
      </c>
      <c r="I532" s="1155"/>
      <c r="J532" s="847">
        <v>0.14405464547255256</v>
      </c>
      <c r="K532" s="671"/>
      <c r="L532" s="671"/>
      <c r="M532" s="1155" t="s">
        <v>498</v>
      </c>
      <c r="N532" s="1155"/>
      <c r="O532" s="848">
        <v>3.7718113001264835E-3</v>
      </c>
      <c r="P532" s="671"/>
      <c r="Q532" s="671"/>
      <c r="W532" s="390"/>
      <c r="X532" s="390"/>
      <c r="Y532" s="390"/>
      <c r="Z532" s="390"/>
      <c r="AA532" s="390"/>
      <c r="AB532" s="390"/>
      <c r="AC532" s="390"/>
      <c r="AD532" s="390"/>
      <c r="AE532" s="390"/>
      <c r="AF532" s="390"/>
      <c r="AG532" s="390"/>
      <c r="AH532" s="390"/>
      <c r="AI532" s="390"/>
      <c r="AJ532" s="390"/>
      <c r="AK532" s="390"/>
      <c r="AL532" s="390"/>
      <c r="AM532" s="390"/>
      <c r="AN532" s="390"/>
      <c r="AO532" s="390"/>
      <c r="AP532" s="390"/>
      <c r="AQ532" s="390"/>
      <c r="AR532" s="390"/>
      <c r="AS532" s="390"/>
      <c r="AT532" s="390"/>
      <c r="AU532" s="390"/>
      <c r="AV532" s="390"/>
      <c r="AW532" s="390"/>
      <c r="AX532" s="390"/>
      <c r="AY532" s="390"/>
      <c r="AZ532" s="390"/>
      <c r="BA532" s="392"/>
      <c r="BB532" s="469"/>
      <c r="BC532" s="392"/>
      <c r="BD532" s="392"/>
      <c r="BE532" s="392"/>
      <c r="BF532" s="392"/>
      <c r="BG532" s="392"/>
      <c r="BH532" s="392"/>
      <c r="BI532" s="392"/>
      <c r="BJ532" s="392"/>
      <c r="BK532" s="392"/>
      <c r="BL532" s="392"/>
      <c r="BM532" s="392"/>
      <c r="BN532" s="392"/>
      <c r="BO532" s="392"/>
      <c r="BP532" s="392"/>
      <c r="BQ532" s="392"/>
      <c r="BR532" s="392"/>
      <c r="BS532" s="392"/>
      <c r="BT532" s="392"/>
      <c r="BU532" s="392"/>
      <c r="BV532" s="392"/>
      <c r="BW532" s="393"/>
      <c r="BX532" s="393"/>
      <c r="BY532" s="393"/>
      <c r="BZ532" s="393"/>
      <c r="CA532" s="393"/>
      <c r="CB532" s="393"/>
      <c r="CC532" s="393"/>
      <c r="CD532" s="393"/>
      <c r="CE532" s="393"/>
      <c r="CF532" s="393"/>
      <c r="CG532" s="393"/>
      <c r="CH532" s="393"/>
      <c r="CI532" s="393"/>
      <c r="CJ532" s="393"/>
      <c r="CK532" s="393"/>
      <c r="CL532" s="393"/>
      <c r="CM532" s="393"/>
      <c r="CN532" s="393"/>
      <c r="CO532" s="393"/>
      <c r="CP532" s="393"/>
      <c r="CQ532" s="393"/>
      <c r="CR532" s="393"/>
      <c r="CS532" s="393"/>
      <c r="CT532" s="393"/>
      <c r="CU532" s="393"/>
      <c r="CV532" s="393"/>
      <c r="CW532" s="393"/>
      <c r="CX532" s="393"/>
      <c r="CY532" s="393"/>
      <c r="CZ532" s="393"/>
    </row>
    <row r="533" s="397" customFormat="true" ht="25.15" customHeight="true" x14ac:dyDescent="0.2">
      <c r="C533" s="1154" t="s">
        <v>459</v>
      </c>
      <c r="D533" s="1155"/>
      <c r="E533" s="846">
        <v>5.280117013787633E-2</v>
      </c>
      <c r="F533" s="671"/>
      <c r="G533" s="671"/>
      <c r="H533" s="1155" t="s">
        <v>466</v>
      </c>
      <c r="I533" s="1155"/>
      <c r="J533" s="847">
        <v>0.11497230821896687</v>
      </c>
      <c r="K533" s="671"/>
      <c r="L533" s="671"/>
      <c r="M533" s="1155" t="s">
        <v>463</v>
      </c>
      <c r="N533" s="1155"/>
      <c r="O533" s="848">
        <v>7.9994705392916074E-2</v>
      </c>
      <c r="P533" s="671"/>
      <c r="Q533" s="671"/>
      <c r="W533" s="390"/>
      <c r="X533" s="390"/>
      <c r="Y533" s="390"/>
      <c r="Z533" s="390"/>
      <c r="AA533" s="390"/>
      <c r="AB533" s="390"/>
      <c r="AC533" s="390"/>
      <c r="AD533" s="390"/>
      <c r="AE533" s="390"/>
      <c r="AF533" s="390"/>
      <c r="AG533" s="390"/>
      <c r="AH533" s="390"/>
      <c r="AI533" s="390"/>
      <c r="AJ533" s="390"/>
      <c r="AK533" s="390"/>
      <c r="AL533" s="390"/>
      <c r="AM533" s="390"/>
      <c r="AN533" s="390"/>
      <c r="AO533" s="390"/>
      <c r="AP533" s="390"/>
      <c r="AQ533" s="390"/>
      <c r="AR533" s="390"/>
      <c r="AS533" s="390"/>
      <c r="AT533" s="390"/>
      <c r="AU533" s="390"/>
      <c r="AV533" s="390"/>
      <c r="AW533" s="390"/>
      <c r="AX533" s="390"/>
      <c r="AY533" s="390"/>
      <c r="AZ533" s="390"/>
      <c r="BA533" s="392"/>
      <c r="BB533" s="469"/>
      <c r="BC533" s="392"/>
      <c r="BD533" s="392"/>
      <c r="BE533" s="392"/>
      <c r="BF533" s="392"/>
      <c r="BG533" s="392"/>
      <c r="BH533" s="392"/>
      <c r="BI533" s="392"/>
      <c r="BJ533" s="392"/>
      <c r="BK533" s="392"/>
      <c r="BL533" s="392"/>
      <c r="BM533" s="392"/>
      <c r="BN533" s="392"/>
      <c r="BO533" s="392"/>
      <c r="BP533" s="392"/>
      <c r="BQ533" s="392"/>
      <c r="BR533" s="392"/>
      <c r="BS533" s="392"/>
      <c r="BT533" s="392"/>
      <c r="BU533" s="392"/>
      <c r="BV533" s="392"/>
      <c r="BW533" s="393"/>
      <c r="BX533" s="393"/>
      <c r="BY533" s="393"/>
      <c r="BZ533" s="393"/>
      <c r="CA533" s="393"/>
      <c r="CB533" s="393"/>
      <c r="CC533" s="393"/>
      <c r="CD533" s="393"/>
      <c r="CE533" s="393"/>
      <c r="CF533" s="393"/>
      <c r="CG533" s="393"/>
      <c r="CH533" s="393"/>
      <c r="CI533" s="393"/>
      <c r="CJ533" s="393"/>
      <c r="CK533" s="393"/>
      <c r="CL533" s="393"/>
      <c r="CM533" s="393"/>
      <c r="CN533" s="393"/>
      <c r="CO533" s="393"/>
      <c r="CP533" s="393"/>
      <c r="CQ533" s="393"/>
      <c r="CR533" s="393"/>
      <c r="CS533" s="393"/>
      <c r="CT533" s="393"/>
      <c r="CU533" s="393"/>
      <c r="CV533" s="393"/>
      <c r="CW533" s="393"/>
      <c r="CX533" s="393"/>
      <c r="CY533" s="393"/>
      <c r="CZ533" s="393"/>
    </row>
    <row r="534" s="397" customFormat="true" ht="25.15" customHeight="true" x14ac:dyDescent="0.2">
      <c r="C534" s="1154" t="s">
        <v>457</v>
      </c>
      <c r="D534" s="1155"/>
      <c r="E534" s="846">
        <v>5.1460339062757935E-3</v>
      </c>
      <c r="F534" s="671"/>
      <c r="G534" s="671"/>
      <c r="H534" s="1155" t="s">
        <v>467</v>
      </c>
      <c r="I534" s="1155"/>
      <c r="J534" s="847">
        <v>0.13207850333981525</v>
      </c>
      <c r="K534" s="671"/>
      <c r="L534" s="671"/>
      <c r="M534" s="1155" t="s">
        <v>466</v>
      </c>
      <c r="N534" s="1155"/>
      <c r="O534" s="848">
        <v>9.9565203715671666E-2</v>
      </c>
      <c r="P534" s="671"/>
      <c r="Q534" s="671"/>
      <c r="W534" s="390"/>
      <c r="X534" s="390"/>
      <c r="Y534" s="390"/>
      <c r="Z534" s="390"/>
      <c r="AA534" s="390"/>
      <c r="AB534" s="390"/>
      <c r="AC534" s="390"/>
      <c r="AD534" s="390"/>
      <c r="AE534" s="390"/>
      <c r="AF534" s="390"/>
      <c r="AG534" s="390"/>
      <c r="AH534" s="390"/>
      <c r="AI534" s="390"/>
      <c r="AJ534" s="390"/>
      <c r="AK534" s="390"/>
      <c r="AL534" s="390"/>
      <c r="AM534" s="390"/>
      <c r="AN534" s="390"/>
      <c r="AO534" s="390"/>
      <c r="AP534" s="390"/>
      <c r="AQ534" s="390"/>
      <c r="AR534" s="390"/>
      <c r="AS534" s="390"/>
      <c r="AT534" s="390"/>
      <c r="AU534" s="390"/>
      <c r="AV534" s="390"/>
      <c r="AW534" s="390"/>
      <c r="AX534" s="390"/>
      <c r="AY534" s="390"/>
      <c r="AZ534" s="390"/>
      <c r="BA534" s="392"/>
      <c r="BB534" s="469"/>
      <c r="BC534" s="392"/>
      <c r="BD534" s="392"/>
      <c r="BE534" s="392"/>
      <c r="BF534" s="392"/>
      <c r="BG534" s="392"/>
      <c r="BH534" s="392"/>
      <c r="BI534" s="392"/>
      <c r="BJ534" s="392"/>
      <c r="BK534" s="392"/>
      <c r="BL534" s="392"/>
      <c r="BM534" s="392"/>
      <c r="BN534" s="392"/>
      <c r="BO534" s="392"/>
      <c r="BP534" s="392"/>
      <c r="BQ534" s="392"/>
      <c r="BR534" s="392"/>
      <c r="BS534" s="392"/>
      <c r="BT534" s="392"/>
      <c r="BU534" s="392"/>
      <c r="BV534" s="392"/>
      <c r="BW534" s="393"/>
      <c r="BX534" s="393"/>
      <c r="BY534" s="393"/>
      <c r="BZ534" s="393"/>
      <c r="CA534" s="393"/>
      <c r="CB534" s="393"/>
      <c r="CC534" s="393"/>
      <c r="CD534" s="393"/>
      <c r="CE534" s="393"/>
      <c r="CF534" s="393"/>
      <c r="CG534" s="393"/>
      <c r="CH534" s="393"/>
      <c r="CI534" s="393"/>
      <c r="CJ534" s="393"/>
      <c r="CK534" s="393"/>
      <c r="CL534" s="393"/>
      <c r="CM534" s="393"/>
      <c r="CN534" s="393"/>
      <c r="CO534" s="393"/>
      <c r="CP534" s="393"/>
      <c r="CQ534" s="393"/>
      <c r="CR534" s="393"/>
      <c r="CS534" s="393"/>
      <c r="CT534" s="393"/>
      <c r="CU534" s="393"/>
      <c r="CV534" s="393"/>
      <c r="CW534" s="393"/>
      <c r="CX534" s="393"/>
      <c r="CY534" s="393"/>
      <c r="CZ534" s="393"/>
    </row>
    <row r="535" s="397" customFormat="true" ht="25.15" customHeight="true" x14ac:dyDescent="0.2">
      <c r="C535" s="1154" t="s">
        <v>461</v>
      </c>
      <c r="D535" s="1155"/>
      <c r="E535" s="846">
        <v>5.1460339062758091E-3</v>
      </c>
      <c r="F535" s="671"/>
      <c r="G535" s="671"/>
      <c r="H535" s="1155" t="s">
        <v>478</v>
      </c>
      <c r="I535" s="1155"/>
      <c r="J535" s="847">
        <v>3.4276232705079505E-2</v>
      </c>
      <c r="K535" s="671"/>
      <c r="L535" s="671"/>
      <c r="M535" s="1155" t="s">
        <v>467</v>
      </c>
      <c r="N535" s="1155"/>
      <c r="O535" s="848">
        <v>5.3758100527730758E-2</v>
      </c>
      <c r="P535" s="671"/>
      <c r="Q535" s="671"/>
      <c r="W535" s="390"/>
      <c r="X535" s="390"/>
      <c r="Y535" s="390"/>
      <c r="Z535" s="390"/>
      <c r="AA535" s="390"/>
      <c r="AB535" s="390"/>
      <c r="AC535" s="390"/>
      <c r="AD535" s="390"/>
      <c r="AE535" s="390"/>
      <c r="AF535" s="390"/>
      <c r="AG535" s="390"/>
      <c r="AH535" s="390"/>
      <c r="AI535" s="390"/>
      <c r="AJ535" s="390"/>
      <c r="AK535" s="390"/>
      <c r="AL535" s="390"/>
      <c r="AM535" s="390"/>
      <c r="AN535" s="390"/>
      <c r="AO535" s="390"/>
      <c r="AP535" s="390"/>
      <c r="AQ535" s="390"/>
      <c r="AR535" s="390"/>
      <c r="AS535" s="390"/>
      <c r="AT535" s="390"/>
      <c r="AU535" s="390"/>
      <c r="AV535" s="390"/>
      <c r="AW535" s="390"/>
      <c r="AX535" s="390"/>
      <c r="AY535" s="390"/>
      <c r="AZ535" s="390"/>
      <c r="BA535" s="392"/>
      <c r="BB535" s="469"/>
      <c r="BC535" s="392"/>
      <c r="BD535" s="392"/>
      <c r="BE535" s="392"/>
      <c r="BF535" s="392"/>
      <c r="BG535" s="392"/>
      <c r="BH535" s="392"/>
      <c r="BI535" s="392"/>
      <c r="BJ535" s="392"/>
      <c r="BK535" s="392"/>
      <c r="BL535" s="392"/>
      <c r="BM535" s="392"/>
      <c r="BN535" s="392"/>
      <c r="BO535" s="392"/>
      <c r="BP535" s="392"/>
      <c r="BQ535" s="392"/>
      <c r="BR535" s="392"/>
      <c r="BS535" s="392"/>
      <c r="BT535" s="392"/>
      <c r="BU535" s="392"/>
      <c r="BV535" s="392"/>
      <c r="BW535" s="393"/>
      <c r="BX535" s="393"/>
      <c r="BY535" s="393"/>
      <c r="BZ535" s="393"/>
      <c r="CA535" s="393"/>
      <c r="CB535" s="393"/>
      <c r="CC535" s="393"/>
      <c r="CD535" s="393"/>
      <c r="CE535" s="393"/>
      <c r="CF535" s="393"/>
      <c r="CG535" s="393"/>
      <c r="CH535" s="393"/>
      <c r="CI535" s="393"/>
      <c r="CJ535" s="393"/>
      <c r="CK535" s="393"/>
      <c r="CL535" s="393"/>
      <c r="CM535" s="393"/>
      <c r="CN535" s="393"/>
      <c r="CO535" s="393"/>
      <c r="CP535" s="393"/>
      <c r="CQ535" s="393"/>
      <c r="CR535" s="393"/>
      <c r="CS535" s="393"/>
      <c r="CT535" s="393"/>
      <c r="CU535" s="393"/>
      <c r="CV535" s="393"/>
      <c r="CW535" s="393"/>
      <c r="CX535" s="393"/>
      <c r="CY535" s="393"/>
      <c r="CZ535" s="393"/>
    </row>
    <row r="536" s="397" customFormat="true" ht="25.15" customHeight="true" x14ac:dyDescent="0.2">
      <c r="C536" s="1154" t="s">
        <v>462</v>
      </c>
      <c r="D536" s="1155"/>
      <c r="E536" s="846">
        <v>5.1460339062758993E-3</v>
      </c>
      <c r="F536" s="671"/>
      <c r="G536" s="671"/>
      <c r="H536" s="1155" t="s">
        <v>479</v>
      </c>
      <c r="I536" s="1155"/>
      <c r="J536" s="847">
        <v>9.8401973392952431E-3</v>
      </c>
      <c r="K536" s="671"/>
      <c r="L536" s="671"/>
      <c r="M536" s="1155" t="s">
        <v>478</v>
      </c>
      <c r="N536" s="1155"/>
      <c r="O536" s="848">
        <v>1.1974313419161411E-2</v>
      </c>
      <c r="P536" s="671"/>
      <c r="Q536" s="671"/>
      <c r="W536" s="390"/>
      <c r="X536" s="390"/>
      <c r="Y536" s="390"/>
      <c r="Z536" s="390"/>
      <c r="AA536" s="390"/>
      <c r="AB536" s="390"/>
      <c r="AC536" s="390"/>
      <c r="AD536" s="390"/>
      <c r="AE536" s="390"/>
      <c r="AF536" s="390"/>
      <c r="AG536" s="390"/>
      <c r="AH536" s="390"/>
      <c r="AI536" s="390"/>
      <c r="AJ536" s="390"/>
      <c r="AK536" s="390"/>
      <c r="AL536" s="390"/>
      <c r="AM536" s="390"/>
      <c r="AN536" s="390"/>
      <c r="AO536" s="390"/>
      <c r="AP536" s="390"/>
      <c r="AQ536" s="390"/>
      <c r="AR536" s="390"/>
      <c r="AS536" s="390"/>
      <c r="AT536" s="390"/>
      <c r="AU536" s="390"/>
      <c r="AV536" s="390"/>
      <c r="AW536" s="390"/>
      <c r="AX536" s="390"/>
      <c r="AY536" s="390"/>
      <c r="AZ536" s="390"/>
      <c r="BA536" s="392"/>
      <c r="BB536" s="469"/>
      <c r="BC536" s="392"/>
      <c r="BD536" s="392"/>
      <c r="BE536" s="392"/>
      <c r="BF536" s="392"/>
      <c r="BG536" s="392"/>
      <c r="BH536" s="392"/>
      <c r="BI536" s="392"/>
      <c r="BJ536" s="392"/>
      <c r="BK536" s="392"/>
      <c r="BL536" s="392"/>
      <c r="BM536" s="392"/>
      <c r="BN536" s="392"/>
      <c r="BO536" s="392"/>
      <c r="BP536" s="392"/>
      <c r="BQ536" s="392"/>
      <c r="BR536" s="392"/>
      <c r="BS536" s="392"/>
      <c r="BT536" s="392"/>
      <c r="BU536" s="392"/>
      <c r="BV536" s="392"/>
      <c r="BW536" s="393"/>
      <c r="BX536" s="393"/>
      <c r="BY536" s="393"/>
      <c r="BZ536" s="393"/>
      <c r="CA536" s="393"/>
      <c r="CB536" s="393"/>
      <c r="CC536" s="393"/>
      <c r="CD536" s="393"/>
      <c r="CE536" s="393"/>
      <c r="CF536" s="393"/>
      <c r="CG536" s="393"/>
      <c r="CH536" s="393"/>
      <c r="CI536" s="393"/>
      <c r="CJ536" s="393"/>
      <c r="CK536" s="393"/>
      <c r="CL536" s="393"/>
      <c r="CM536" s="393"/>
      <c r="CN536" s="393"/>
      <c r="CO536" s="393"/>
      <c r="CP536" s="393"/>
      <c r="CQ536" s="393"/>
      <c r="CR536" s="393"/>
      <c r="CS536" s="393"/>
      <c r="CT536" s="393"/>
      <c r="CU536" s="393"/>
      <c r="CV536" s="393"/>
      <c r="CW536" s="393"/>
      <c r="CX536" s="393"/>
      <c r="CY536" s="393"/>
      <c r="CZ536" s="393"/>
    </row>
    <row r="537" s="397" customFormat="true" ht="25.15" customHeight="true" x14ac:dyDescent="0.2">
      <c r="C537" s="1154" t="s">
        <v>334</v>
      </c>
      <c r="D537" s="1155"/>
      <c r="E537" s="846">
        <v>5.1460339062758135E-3</v>
      </c>
      <c r="F537" s="671"/>
      <c r="G537" s="671"/>
      <c r="H537" s="1155" t="s">
        <v>486</v>
      </c>
      <c r="I537" s="1155"/>
      <c r="J537" s="847">
        <v>1.4077008233588453E-2</v>
      </c>
      <c r="K537" s="671"/>
      <c r="L537" s="671"/>
      <c r="M537" s="1155" t="s">
        <v>479</v>
      </c>
      <c r="N537" s="1155"/>
      <c r="O537" s="848">
        <v>5.7900358785459856E-2</v>
      </c>
      <c r="P537" s="671"/>
      <c r="Q537" s="671"/>
      <c r="W537" s="390"/>
      <c r="X537" s="390"/>
      <c r="Y537" s="390"/>
      <c r="Z537" s="390"/>
      <c r="AA537" s="390"/>
      <c r="AB537" s="390"/>
      <c r="AC537" s="390"/>
      <c r="AD537" s="390"/>
      <c r="AE537" s="390"/>
      <c r="AF537" s="390"/>
      <c r="AG537" s="390"/>
      <c r="AH537" s="390"/>
      <c r="AI537" s="390"/>
      <c r="AJ537" s="390"/>
      <c r="AK537" s="390"/>
      <c r="AL537" s="390"/>
      <c r="AM537" s="390"/>
      <c r="AN537" s="390"/>
      <c r="AO537" s="390"/>
      <c r="AP537" s="390"/>
      <c r="AQ537" s="390"/>
      <c r="AR537" s="390"/>
      <c r="AS537" s="390"/>
      <c r="AT537" s="390"/>
      <c r="AU537" s="390"/>
      <c r="AV537" s="390"/>
      <c r="AW537" s="390"/>
      <c r="AX537" s="390"/>
      <c r="AY537" s="390"/>
      <c r="AZ537" s="390"/>
      <c r="BA537" s="392"/>
      <c r="BB537" s="469"/>
      <c r="BC537" s="392"/>
      <c r="BD537" s="392"/>
      <c r="BE537" s="392"/>
      <c r="BF537" s="392"/>
      <c r="BG537" s="392"/>
      <c r="BH537" s="392"/>
      <c r="BI537" s="392"/>
      <c r="BJ537" s="392"/>
      <c r="BK537" s="392"/>
      <c r="BL537" s="392"/>
      <c r="BM537" s="392"/>
      <c r="BN537" s="392"/>
      <c r="BO537" s="392"/>
      <c r="BP537" s="392"/>
      <c r="BQ537" s="392"/>
      <c r="BR537" s="392"/>
      <c r="BS537" s="392"/>
      <c r="BT537" s="392"/>
      <c r="BU537" s="392"/>
      <c r="BV537" s="392"/>
      <c r="BW537" s="393"/>
      <c r="BX537" s="393"/>
      <c r="BY537" s="393"/>
      <c r="BZ537" s="393"/>
      <c r="CA537" s="393"/>
      <c r="CB537" s="393"/>
      <c r="CC537" s="393"/>
      <c r="CD537" s="393"/>
      <c r="CE537" s="393"/>
      <c r="CF537" s="393"/>
      <c r="CG537" s="393"/>
      <c r="CH537" s="393"/>
      <c r="CI537" s="393"/>
      <c r="CJ537" s="393"/>
      <c r="CK537" s="393"/>
      <c r="CL537" s="393"/>
      <c r="CM537" s="393"/>
      <c r="CN537" s="393"/>
      <c r="CO537" s="393"/>
      <c r="CP537" s="393"/>
      <c r="CQ537" s="393"/>
      <c r="CR537" s="393"/>
      <c r="CS537" s="393"/>
      <c r="CT537" s="393"/>
      <c r="CU537" s="393"/>
      <c r="CV537" s="393"/>
      <c r="CW537" s="393"/>
      <c r="CX537" s="393"/>
      <c r="CY537" s="393"/>
      <c r="CZ537" s="393"/>
    </row>
    <row r="538" s="397" customFormat="true" ht="25.15" customHeight="true" x14ac:dyDescent="0.2">
      <c r="C538" s="1154" t="s">
        <v>460</v>
      </c>
      <c r="D538" s="1155"/>
      <c r="E538" s="846">
        <v>5.1460339062759652E-3</v>
      </c>
      <c r="F538" s="671"/>
      <c r="G538" s="671"/>
      <c r="H538" s="1155" t="s">
        <v>476</v>
      </c>
      <c r="I538" s="1155"/>
      <c r="J538" s="847">
        <v>2.3227953094608604E-4</v>
      </c>
      <c r="K538" s="671"/>
      <c r="L538" s="671"/>
      <c r="M538" s="1155" t="s">
        <v>486</v>
      </c>
      <c r="N538" s="1155"/>
      <c r="O538" s="848">
        <v>1.2236559013414867E-4</v>
      </c>
      <c r="P538" s="671"/>
      <c r="Q538" s="671"/>
      <c r="W538" s="390"/>
      <c r="X538" s="390"/>
      <c r="Y538" s="390"/>
      <c r="Z538" s="390"/>
      <c r="AA538" s="390"/>
      <c r="AB538" s="390"/>
      <c r="AC538" s="390"/>
      <c r="AD538" s="390"/>
      <c r="AE538" s="390"/>
      <c r="AF538" s="390"/>
      <c r="AG538" s="390"/>
      <c r="AH538" s="390"/>
      <c r="AI538" s="390"/>
      <c r="AJ538" s="390"/>
      <c r="AK538" s="390"/>
      <c r="AL538" s="390"/>
      <c r="AM538" s="390"/>
      <c r="AN538" s="390"/>
      <c r="AO538" s="390"/>
      <c r="AP538" s="390"/>
      <c r="AQ538" s="390"/>
      <c r="AR538" s="390"/>
      <c r="AS538" s="390"/>
      <c r="AT538" s="390"/>
      <c r="AU538" s="390"/>
      <c r="AV538" s="390"/>
      <c r="AW538" s="390"/>
      <c r="AX538" s="390"/>
      <c r="AY538" s="390"/>
      <c r="AZ538" s="390"/>
      <c r="BA538" s="392"/>
      <c r="BB538" s="469"/>
      <c r="BC538" s="392"/>
      <c r="BD538" s="392"/>
      <c r="BE538" s="392"/>
      <c r="BF538" s="392"/>
      <c r="BG538" s="392"/>
      <c r="BH538" s="392"/>
      <c r="BI538" s="392"/>
      <c r="BJ538" s="392"/>
      <c r="BK538" s="392"/>
      <c r="BL538" s="392"/>
      <c r="BM538" s="392"/>
      <c r="BN538" s="392"/>
      <c r="BO538" s="392"/>
      <c r="BP538" s="392"/>
      <c r="BQ538" s="392"/>
      <c r="BR538" s="392"/>
      <c r="BS538" s="392"/>
      <c r="BT538" s="392"/>
      <c r="BU538" s="392"/>
      <c r="BV538" s="392"/>
      <c r="BW538" s="393"/>
      <c r="BX538" s="393"/>
      <c r="BY538" s="393"/>
      <c r="BZ538" s="393"/>
      <c r="CA538" s="393"/>
      <c r="CB538" s="393"/>
      <c r="CC538" s="393"/>
      <c r="CD538" s="393"/>
      <c r="CE538" s="393"/>
      <c r="CF538" s="393"/>
      <c r="CG538" s="393"/>
      <c r="CH538" s="393"/>
      <c r="CI538" s="393"/>
      <c r="CJ538" s="393"/>
      <c r="CK538" s="393"/>
      <c r="CL538" s="393"/>
      <c r="CM538" s="393"/>
      <c r="CN538" s="393"/>
      <c r="CO538" s="393"/>
      <c r="CP538" s="393"/>
      <c r="CQ538" s="393"/>
      <c r="CR538" s="393"/>
      <c r="CS538" s="393"/>
      <c r="CT538" s="393"/>
      <c r="CU538" s="393"/>
      <c r="CV538" s="393"/>
      <c r="CW538" s="393"/>
      <c r="CX538" s="393"/>
      <c r="CY538" s="393"/>
      <c r="CZ538" s="393"/>
    </row>
    <row r="539" s="397" customFormat="true" ht="25.15" customHeight="true" x14ac:dyDescent="0.2">
      <c r="C539" s="1154" t="s">
        <v>403</v>
      </c>
      <c r="D539" s="1155"/>
      <c r="E539" s="849">
        <v>0.13358989985517425</v>
      </c>
      <c r="F539" s="671"/>
      <c r="G539" s="671"/>
      <c r="H539" s="1155" t="s">
        <v>253</v>
      </c>
      <c r="I539" s="1155"/>
      <c r="J539" s="847">
        <v>1.5385425507215857E-2</v>
      </c>
      <c r="K539" s="671"/>
      <c r="L539" s="671"/>
      <c r="M539" s="1155" t="s">
        <v>476</v>
      </c>
      <c r="N539" s="1155"/>
      <c r="O539" s="848">
        <v>7.8010183918165915E-2</v>
      </c>
      <c r="P539" s="671"/>
      <c r="Q539" s="671"/>
      <c r="W539" s="390"/>
      <c r="X539" s="390"/>
      <c r="Y539" s="390"/>
      <c r="Z539" s="390"/>
      <c r="AA539" s="390"/>
      <c r="AB539" s="390"/>
      <c r="AC539" s="390"/>
      <c r="AD539" s="390"/>
      <c r="AE539" s="390"/>
      <c r="AF539" s="390"/>
      <c r="AG539" s="390"/>
      <c r="AH539" s="390"/>
      <c r="AI539" s="390"/>
      <c r="AJ539" s="390"/>
      <c r="AK539" s="390"/>
      <c r="AL539" s="390"/>
      <c r="AM539" s="390"/>
      <c r="AN539" s="390"/>
      <c r="AO539" s="390"/>
      <c r="AP539" s="390"/>
      <c r="AQ539" s="390"/>
      <c r="AR539" s="390"/>
      <c r="AS539" s="390"/>
      <c r="AT539" s="390"/>
      <c r="AU539" s="390"/>
      <c r="AV539" s="390"/>
      <c r="AW539" s="390"/>
      <c r="AX539" s="390"/>
      <c r="AY539" s="390"/>
      <c r="AZ539" s="390"/>
      <c r="BA539" s="392"/>
      <c r="BB539" s="469"/>
      <c r="BC539" s="392"/>
      <c r="BD539" s="392"/>
      <c r="BE539" s="392"/>
      <c r="BF539" s="392"/>
      <c r="BG539" s="392"/>
      <c r="BH539" s="392"/>
      <c r="BI539" s="392"/>
      <c r="BJ539" s="392"/>
      <c r="BK539" s="392"/>
      <c r="BL539" s="392"/>
      <c r="BM539" s="392"/>
      <c r="BN539" s="392"/>
      <c r="BO539" s="392"/>
      <c r="BP539" s="392"/>
      <c r="BQ539" s="392"/>
      <c r="BR539" s="392"/>
      <c r="BS539" s="392"/>
      <c r="BT539" s="392"/>
      <c r="BU539" s="392"/>
      <c r="BV539" s="392"/>
      <c r="BW539" s="393"/>
      <c r="BX539" s="393"/>
      <c r="BY539" s="393"/>
      <c r="BZ539" s="393"/>
      <c r="CA539" s="393"/>
      <c r="CB539" s="393"/>
      <c r="CC539" s="393"/>
      <c r="CD539" s="393"/>
      <c r="CE539" s="393"/>
      <c r="CF539" s="393"/>
      <c r="CG539" s="393"/>
      <c r="CH539" s="393"/>
      <c r="CI539" s="393"/>
      <c r="CJ539" s="393"/>
      <c r="CK539" s="393"/>
      <c r="CL539" s="393"/>
      <c r="CM539" s="393"/>
      <c r="CN539" s="393"/>
      <c r="CO539" s="393"/>
      <c r="CP539" s="393"/>
      <c r="CQ539" s="393"/>
      <c r="CR539" s="393"/>
      <c r="CS539" s="393"/>
      <c r="CT539" s="393"/>
      <c r="CU539" s="393"/>
      <c r="CV539" s="393"/>
      <c r="CW539" s="393"/>
      <c r="CX539" s="393"/>
      <c r="CY539" s="393"/>
      <c r="CZ539" s="393"/>
    </row>
    <row r="540" s="397" customFormat="true" ht="25.15" customHeight="true" x14ac:dyDescent="0.2">
      <c r="C540" s="1154"/>
      <c r="D540" s="1155"/>
      <c r="E540" s="671"/>
      <c r="F540" s="671"/>
      <c r="G540" s="671"/>
      <c r="H540" s="1155" t="s">
        <v>338</v>
      </c>
      <c r="I540" s="1155"/>
      <c r="J540" s="847">
        <v>1.3862313071671848E-3</v>
      </c>
      <c r="K540" s="671"/>
      <c r="L540" s="671"/>
      <c r="M540" s="1155" t="s">
        <v>253</v>
      </c>
      <c r="N540" s="1155"/>
      <c r="O540" s="848">
        <v>3.2689356994958813E-2</v>
      </c>
      <c r="P540" s="671"/>
      <c r="Q540" s="671"/>
      <c r="W540" s="390"/>
      <c r="X540" s="390"/>
      <c r="Y540" s="390"/>
      <c r="Z540" s="390"/>
      <c r="AA540" s="390"/>
      <c r="AB540" s="390"/>
      <c r="AC540" s="390"/>
      <c r="AD540" s="390"/>
      <c r="AE540" s="390"/>
      <c r="AF540" s="390"/>
      <c r="AG540" s="390"/>
      <c r="AH540" s="390"/>
      <c r="AI540" s="390"/>
      <c r="AJ540" s="390"/>
      <c r="AK540" s="390"/>
      <c r="AL540" s="390"/>
      <c r="AM540" s="390"/>
      <c r="AN540" s="390"/>
      <c r="AO540" s="390"/>
      <c r="AP540" s="390"/>
      <c r="AQ540" s="390"/>
      <c r="AR540" s="390"/>
      <c r="AS540" s="390"/>
      <c r="AT540" s="390"/>
      <c r="AU540" s="390"/>
      <c r="AV540" s="390"/>
      <c r="AW540" s="390"/>
      <c r="AX540" s="390"/>
      <c r="AY540" s="390"/>
      <c r="AZ540" s="390"/>
      <c r="BA540" s="392"/>
      <c r="BB540" s="469"/>
      <c r="BC540" s="392"/>
      <c r="BD540" s="392"/>
      <c r="BE540" s="392"/>
      <c r="BF540" s="392"/>
      <c r="BG540" s="392"/>
      <c r="BH540" s="392"/>
      <c r="BI540" s="392"/>
      <c r="BJ540" s="392"/>
      <c r="BK540" s="392"/>
      <c r="BL540" s="392"/>
      <c r="BM540" s="392"/>
      <c r="BN540" s="392"/>
      <c r="BO540" s="392"/>
      <c r="BP540" s="392"/>
      <c r="BQ540" s="392"/>
      <c r="BR540" s="392"/>
      <c r="BS540" s="392"/>
      <c r="BT540" s="392"/>
      <c r="BU540" s="392"/>
      <c r="BV540" s="392"/>
      <c r="BW540" s="393"/>
      <c r="BX540" s="393"/>
      <c r="BY540" s="393"/>
      <c r="BZ540" s="393"/>
      <c r="CA540" s="393"/>
      <c r="CB540" s="393"/>
      <c r="CC540" s="393"/>
      <c r="CD540" s="393"/>
      <c r="CE540" s="393"/>
      <c r="CF540" s="393"/>
      <c r="CG540" s="393"/>
      <c r="CH540" s="393"/>
      <c r="CI540" s="393"/>
      <c r="CJ540" s="393"/>
      <c r="CK540" s="393"/>
      <c r="CL540" s="393"/>
      <c r="CM540" s="393"/>
      <c r="CN540" s="393"/>
      <c r="CO540" s="393"/>
      <c r="CP540" s="393"/>
      <c r="CQ540" s="393"/>
      <c r="CR540" s="393"/>
      <c r="CS540" s="393"/>
      <c r="CT540" s="393"/>
      <c r="CU540" s="393"/>
      <c r="CV540" s="393"/>
      <c r="CW540" s="393"/>
      <c r="CX540" s="393"/>
      <c r="CY540" s="393"/>
      <c r="CZ540" s="393"/>
    </row>
    <row r="541" s="397" customFormat="true" ht="25.15" customHeight="true" x14ac:dyDescent="0.2">
      <c r="C541" s="1154"/>
      <c r="D541" s="1155"/>
      <c r="E541" s="671"/>
      <c r="F541" s="671"/>
      <c r="G541" s="671"/>
      <c r="H541" s="1155" t="s">
        <v>455</v>
      </c>
      <c r="I541" s="1155"/>
      <c r="J541" s="847">
        <v>0.18504791188241002</v>
      </c>
      <c r="K541" s="671"/>
      <c r="L541" s="671"/>
      <c r="M541" s="1155" t="s">
        <v>338</v>
      </c>
      <c r="N541" s="1155"/>
      <c r="O541" s="848">
        <v>9.2847872425337492E-3</v>
      </c>
      <c r="P541" s="671"/>
      <c r="Q541" s="671"/>
      <c r="W541" s="390"/>
      <c r="X541" s="390"/>
      <c r="Y541" s="390"/>
      <c r="Z541" s="390"/>
      <c r="AA541" s="390"/>
      <c r="AB541" s="390"/>
      <c r="AC541" s="390"/>
      <c r="AD541" s="390"/>
      <c r="AE541" s="390"/>
      <c r="AF541" s="390"/>
      <c r="AG541" s="390"/>
      <c r="AH541" s="390"/>
      <c r="AI541" s="390"/>
      <c r="AJ541" s="390"/>
      <c r="AK541" s="390"/>
      <c r="AL541" s="390"/>
      <c r="AM541" s="390"/>
      <c r="AN541" s="390"/>
      <c r="AO541" s="390"/>
      <c r="AP541" s="390"/>
      <c r="AQ541" s="390"/>
      <c r="AR541" s="390"/>
      <c r="AS541" s="390"/>
      <c r="AT541" s="390"/>
      <c r="AU541" s="390"/>
      <c r="AV541" s="390"/>
      <c r="AW541" s="390"/>
      <c r="AX541" s="390"/>
      <c r="AY541" s="390"/>
      <c r="AZ541" s="390"/>
      <c r="BA541" s="392"/>
      <c r="BB541" s="469"/>
      <c r="BC541" s="392"/>
      <c r="BD541" s="392"/>
      <c r="BE541" s="392"/>
      <c r="BF541" s="392"/>
      <c r="BG541" s="392"/>
      <c r="BH541" s="392"/>
      <c r="BI541" s="392"/>
      <c r="BJ541" s="392"/>
      <c r="BK541" s="392"/>
      <c r="BL541" s="392"/>
      <c r="BM541" s="392"/>
      <c r="BN541" s="392"/>
      <c r="BO541" s="392"/>
      <c r="BP541" s="392"/>
      <c r="BQ541" s="392"/>
      <c r="BR541" s="392"/>
      <c r="BS541" s="392"/>
      <c r="BT541" s="392"/>
      <c r="BU541" s="392"/>
      <c r="BV541" s="392"/>
      <c r="BW541" s="393"/>
      <c r="BX541" s="393"/>
      <c r="BY541" s="393"/>
      <c r="BZ541" s="393"/>
      <c r="CA541" s="393"/>
      <c r="CB541" s="393"/>
      <c r="CC541" s="393"/>
      <c r="CD541" s="393"/>
      <c r="CE541" s="393"/>
      <c r="CF541" s="393"/>
      <c r="CG541" s="393"/>
      <c r="CH541" s="393"/>
      <c r="CI541" s="393"/>
      <c r="CJ541" s="393"/>
      <c r="CK541" s="393"/>
      <c r="CL541" s="393"/>
      <c r="CM541" s="393"/>
      <c r="CN541" s="393"/>
      <c r="CO541" s="393"/>
      <c r="CP541" s="393"/>
      <c r="CQ541" s="393"/>
      <c r="CR541" s="393"/>
      <c r="CS541" s="393"/>
      <c r="CT541" s="393"/>
      <c r="CU541" s="393"/>
      <c r="CV541" s="393"/>
      <c r="CW541" s="393"/>
      <c r="CX541" s="393"/>
      <c r="CY541" s="393"/>
      <c r="CZ541" s="393"/>
    </row>
    <row r="542" s="397" customFormat="true" ht="25.15" customHeight="true" x14ac:dyDescent="0.2">
      <c r="C542" s="1154" t="s">
        <v>259</v>
      </c>
      <c r="D542" s="1155"/>
      <c r="E542" s="1155"/>
      <c r="F542" s="1155"/>
      <c r="G542" s="1155"/>
      <c r="H542" s="1155" t="s">
        <v>447</v>
      </c>
      <c r="I542" s="1155"/>
      <c r="J542" s="847">
        <v>8.1436012348056586E-2</v>
      </c>
      <c r="K542" s="671"/>
      <c r="L542" s="671"/>
      <c r="M542" s="1155" t="s">
        <v>455</v>
      </c>
      <c r="N542" s="1155"/>
      <c r="O542" s="848">
        <v>4.7687308377655391E-2</v>
      </c>
      <c r="P542" s="671"/>
      <c r="Q542" s="671"/>
      <c r="W542" s="390"/>
      <c r="X542" s="390"/>
      <c r="Y542" s="390"/>
      <c r="Z542" s="390"/>
      <c r="AA542" s="390"/>
      <c r="AB542" s="390"/>
      <c r="AC542" s="390"/>
      <c r="AD542" s="390"/>
      <c r="AE542" s="390"/>
      <c r="AF542" s="390"/>
      <c r="AG542" s="390"/>
      <c r="AH542" s="390"/>
      <c r="AI542" s="390"/>
      <c r="AJ542" s="390"/>
      <c r="AK542" s="390"/>
      <c r="AL542" s="390"/>
      <c r="AM542" s="390"/>
      <c r="AN542" s="390"/>
      <c r="AO542" s="390"/>
      <c r="AP542" s="390"/>
      <c r="AQ542" s="390"/>
      <c r="AR542" s="390"/>
      <c r="AS542" s="390"/>
      <c r="AT542" s="390"/>
      <c r="AU542" s="390"/>
      <c r="AV542" s="390"/>
      <c r="AW542" s="390"/>
      <c r="AX542" s="390"/>
      <c r="AY542" s="390"/>
      <c r="AZ542" s="390"/>
      <c r="BA542" s="392"/>
      <c r="BB542" s="469"/>
      <c r="BC542" s="392"/>
      <c r="BD542" s="392"/>
      <c r="BE542" s="392"/>
      <c r="BF542" s="392"/>
      <c r="BG542" s="392"/>
      <c r="BH542" s="392"/>
      <c r="BI542" s="392"/>
      <c r="BJ542" s="392"/>
      <c r="BK542" s="392"/>
      <c r="BL542" s="392"/>
      <c r="BM542" s="392"/>
      <c r="BN542" s="392"/>
      <c r="BO542" s="392"/>
      <c r="BP542" s="392"/>
      <c r="BQ542" s="392"/>
      <c r="BR542" s="392"/>
      <c r="BS542" s="392"/>
      <c r="BT542" s="392"/>
      <c r="BU542" s="392"/>
      <c r="BV542" s="392"/>
      <c r="BW542" s="393"/>
      <c r="BX542" s="393"/>
      <c r="BY542" s="393"/>
      <c r="BZ542" s="393"/>
      <c r="CA542" s="393"/>
      <c r="CB542" s="393"/>
      <c r="CC542" s="393"/>
      <c r="CD542" s="393"/>
      <c r="CE542" s="393"/>
      <c r="CF542" s="393"/>
      <c r="CG542" s="393"/>
      <c r="CH542" s="393"/>
      <c r="CI542" s="393"/>
      <c r="CJ542" s="393"/>
      <c r="CK542" s="393"/>
      <c r="CL542" s="393"/>
      <c r="CM542" s="393"/>
      <c r="CN542" s="393"/>
      <c r="CO542" s="393"/>
      <c r="CP542" s="393"/>
      <c r="CQ542" s="393"/>
      <c r="CR542" s="393"/>
      <c r="CS542" s="393"/>
      <c r="CT542" s="393"/>
      <c r="CU542" s="393"/>
      <c r="CV542" s="393"/>
      <c r="CW542" s="393"/>
      <c r="CX542" s="393"/>
      <c r="CY542" s="393"/>
      <c r="CZ542" s="393"/>
    </row>
    <row r="543" s="397" customFormat="true" ht="25.15" customHeight="true" x14ac:dyDescent="0.2">
      <c r="C543" s="1154" t="s">
        <v>204</v>
      </c>
      <c r="D543" s="1155"/>
      <c r="E543" s="1161" t="s">
        <v>260</v>
      </c>
      <c r="F543" s="1162"/>
      <c r="G543" s="1163"/>
      <c r="H543" s="1155" t="s">
        <v>451</v>
      </c>
      <c r="I543" s="1155"/>
      <c r="J543" s="847">
        <v>4.6567261933755509E-2</v>
      </c>
      <c r="K543" s="671"/>
      <c r="L543" s="671"/>
      <c r="M543" s="1155" t="s">
        <v>447</v>
      </c>
      <c r="N543" s="1155"/>
      <c r="O543" s="848">
        <v>0.21894236357082505</v>
      </c>
      <c r="P543" s="671"/>
      <c r="Q543" s="671"/>
      <c r="W543" s="390"/>
      <c r="X543" s="390"/>
      <c r="Y543" s="390"/>
      <c r="Z543" s="390"/>
      <c r="AA543" s="390"/>
      <c r="AB543" s="390"/>
      <c r="AC543" s="390"/>
      <c r="AD543" s="390"/>
      <c r="AE543" s="390"/>
      <c r="AF543" s="390"/>
      <c r="AG543" s="390"/>
      <c r="AH543" s="390"/>
      <c r="AI543" s="390"/>
      <c r="AJ543" s="390"/>
      <c r="AK543" s="390"/>
      <c r="AL543" s="390"/>
      <c r="AM543" s="390"/>
      <c r="AN543" s="390"/>
      <c r="AO543" s="390"/>
      <c r="AP543" s="390"/>
      <c r="AQ543" s="390"/>
      <c r="AR543" s="390"/>
      <c r="AS543" s="390"/>
      <c r="AT543" s="390"/>
      <c r="AU543" s="390"/>
      <c r="AV543" s="390"/>
      <c r="AW543" s="390"/>
      <c r="AX543" s="390"/>
      <c r="AY543" s="390"/>
      <c r="AZ543" s="390"/>
      <c r="BA543" s="392"/>
      <c r="BB543" s="469"/>
      <c r="BC543" s="392"/>
      <c r="BD543" s="392"/>
      <c r="BE543" s="392"/>
      <c r="BF543" s="392"/>
      <c r="BG543" s="392"/>
      <c r="BH543" s="392"/>
      <c r="BI543" s="392"/>
      <c r="BJ543" s="392"/>
      <c r="BK543" s="392"/>
      <c r="BL543" s="392"/>
      <c r="BM543" s="392"/>
      <c r="BN543" s="392"/>
      <c r="BO543" s="392"/>
      <c r="BP543" s="392"/>
      <c r="BQ543" s="392"/>
      <c r="BR543" s="392"/>
      <c r="BS543" s="392"/>
      <c r="BT543" s="392"/>
      <c r="BU543" s="392"/>
      <c r="BV543" s="392"/>
      <c r="BW543" s="393"/>
      <c r="BX543" s="393"/>
      <c r="BY543" s="393"/>
      <c r="BZ543" s="393"/>
      <c r="CA543" s="393"/>
      <c r="CB543" s="393"/>
      <c r="CC543" s="393"/>
      <c r="CD543" s="393"/>
      <c r="CE543" s="393"/>
      <c r="CF543" s="393"/>
      <c r="CG543" s="393"/>
      <c r="CH543" s="393"/>
      <c r="CI543" s="393"/>
      <c r="CJ543" s="393"/>
      <c r="CK543" s="393"/>
      <c r="CL543" s="393"/>
      <c r="CM543" s="393"/>
      <c r="CN543" s="393"/>
      <c r="CO543" s="393"/>
      <c r="CP543" s="393"/>
      <c r="CQ543" s="393"/>
      <c r="CR543" s="393"/>
      <c r="CS543" s="393"/>
      <c r="CT543" s="393"/>
      <c r="CU543" s="393"/>
      <c r="CV543" s="393"/>
      <c r="CW543" s="393"/>
      <c r="CX543" s="393"/>
      <c r="CY543" s="393"/>
      <c r="CZ543" s="393"/>
    </row>
    <row r="544" s="397" customFormat="true" ht="25.15" customHeight="true" x14ac:dyDescent="0.2">
      <c r="C544" s="1155"/>
      <c r="D544" s="1155"/>
      <c r="E544" s="831" t="s">
        <v>186</v>
      </c>
      <c r="F544" s="832" t="s">
        <v>261</v>
      </c>
      <c r="G544" s="833" t="s">
        <v>262</v>
      </c>
      <c r="H544" s="1155" t="s">
        <v>441</v>
      </c>
      <c r="I544" s="1155"/>
      <c r="J544" s="847">
        <v>0.16631527280270872</v>
      </c>
      <c r="K544" s="671"/>
      <c r="L544" s="671"/>
      <c r="M544" s="1155" t="s">
        <v>451</v>
      </c>
      <c r="N544" s="1155"/>
      <c r="O544" s="848">
        <v>0.18811406616918763</v>
      </c>
      <c r="P544" s="671"/>
      <c r="Q544" s="671"/>
      <c r="W544" s="390"/>
      <c r="X544" s="390"/>
      <c r="Y544" s="390"/>
      <c r="Z544" s="390"/>
      <c r="AA544" s="390"/>
      <c r="AB544" s="390"/>
      <c r="AC544" s="390"/>
      <c r="AD544" s="390"/>
      <c r="AE544" s="390"/>
      <c r="AF544" s="390"/>
      <c r="AG544" s="390"/>
      <c r="AH544" s="390"/>
      <c r="AI544" s="390"/>
      <c r="AJ544" s="390"/>
      <c r="AK544" s="390"/>
      <c r="AL544" s="390"/>
      <c r="AM544" s="390"/>
      <c r="AN544" s="390"/>
      <c r="AO544" s="390"/>
      <c r="AP544" s="390"/>
      <c r="AQ544" s="390"/>
      <c r="AR544" s="390"/>
      <c r="AS544" s="390"/>
      <c r="AT544" s="390"/>
      <c r="AU544" s="390"/>
      <c r="AV544" s="390"/>
      <c r="AW544" s="390"/>
      <c r="AX544" s="390"/>
      <c r="AY544" s="390"/>
      <c r="AZ544" s="390"/>
      <c r="BA544" s="392"/>
      <c r="BB544" s="469"/>
      <c r="BC544" s="392"/>
      <c r="BD544" s="392"/>
      <c r="BE544" s="392"/>
      <c r="BF544" s="392"/>
      <c r="BG544" s="392"/>
      <c r="BH544" s="392"/>
      <c r="BI544" s="392"/>
      <c r="BJ544" s="392"/>
      <c r="BK544" s="392"/>
      <c r="BL544" s="392"/>
      <c r="BM544" s="392"/>
      <c r="BN544" s="392"/>
      <c r="BO544" s="392"/>
      <c r="BP544" s="392"/>
      <c r="BQ544" s="392"/>
      <c r="BR544" s="392"/>
      <c r="BS544" s="392"/>
      <c r="BT544" s="392"/>
      <c r="BU544" s="392"/>
      <c r="BV544" s="392"/>
      <c r="BW544" s="393"/>
      <c r="BX544" s="393"/>
      <c r="BY544" s="393"/>
      <c r="BZ544" s="393"/>
      <c r="CA544" s="393"/>
      <c r="CB544" s="393"/>
      <c r="CC544" s="393"/>
      <c r="CD544" s="393"/>
      <c r="CE544" s="393"/>
      <c r="CF544" s="393"/>
      <c r="CG544" s="393"/>
      <c r="CH544" s="393"/>
      <c r="CI544" s="393"/>
      <c r="CJ544" s="393"/>
      <c r="CK544" s="393"/>
      <c r="CL544" s="393"/>
      <c r="CM544" s="393"/>
      <c r="CN544" s="393"/>
      <c r="CO544" s="393"/>
      <c r="CP544" s="393"/>
      <c r="CQ544" s="393"/>
      <c r="CR544" s="393"/>
      <c r="CS544" s="393"/>
      <c r="CT544" s="393"/>
      <c r="CU544" s="393"/>
      <c r="CV544" s="393"/>
      <c r="CW544" s="393"/>
      <c r="CX544" s="393"/>
      <c r="CY544" s="393"/>
      <c r="CZ544" s="393"/>
    </row>
    <row r="545" s="397" customFormat="true" ht="25.15" customHeight="true" x14ac:dyDescent="0.2">
      <c r="C545" s="1154" t="s">
        <v>205</v>
      </c>
      <c r="D545" s="1155"/>
      <c r="E545" s="852">
        <v>6.1544502127655436</v>
      </c>
      <c r="F545" s="853">
        <v>9.3249245647962766</v>
      </c>
      <c r="G545" s="854">
        <v>9.3249245647962766</v>
      </c>
      <c r="H545" s="1155" t="s">
        <v>442</v>
      </c>
      <c r="I545" s="1155"/>
      <c r="J545" s="847">
        <v>0.28188457729845096</v>
      </c>
      <c r="K545" s="671"/>
      <c r="L545" s="671"/>
      <c r="M545" s="1155" t="s">
        <v>441</v>
      </c>
      <c r="N545" s="1155"/>
      <c r="O545" s="848">
        <v>0.28509463440510663</v>
      </c>
      <c r="P545" s="671"/>
      <c r="Q545" s="671"/>
      <c r="W545" s="390"/>
      <c r="X545" s="390"/>
      <c r="Y545" s="390"/>
      <c r="Z545" s="390"/>
      <c r="AA545" s="390"/>
      <c r="AB545" s="390"/>
      <c r="AC545" s="390"/>
      <c r="AD545" s="390"/>
      <c r="AE545" s="390"/>
      <c r="AF545" s="390"/>
      <c r="AG545" s="390"/>
      <c r="AH545" s="390"/>
      <c r="AI545" s="390"/>
      <c r="AJ545" s="390"/>
      <c r="AK545" s="390"/>
      <c r="AL545" s="390"/>
      <c r="AM545" s="390"/>
      <c r="AN545" s="390"/>
      <c r="AO545" s="390"/>
      <c r="AP545" s="390"/>
      <c r="AQ545" s="390"/>
      <c r="AR545" s="390"/>
      <c r="AS545" s="390"/>
      <c r="AT545" s="390"/>
      <c r="AU545" s="390"/>
      <c r="AV545" s="390"/>
      <c r="AW545" s="390"/>
      <c r="AX545" s="390"/>
      <c r="AY545" s="390"/>
      <c r="AZ545" s="390"/>
      <c r="BA545" s="392"/>
      <c r="BB545" s="469"/>
      <c r="BC545" s="392"/>
      <c r="BD545" s="392"/>
      <c r="BE545" s="392"/>
      <c r="BF545" s="392"/>
      <c r="BG545" s="392"/>
      <c r="BH545" s="392"/>
      <c r="BI545" s="392"/>
      <c r="BJ545" s="392"/>
      <c r="BK545" s="392"/>
      <c r="BL545" s="392"/>
      <c r="BM545" s="392"/>
      <c r="BN545" s="392"/>
      <c r="BO545" s="392"/>
      <c r="BP545" s="392"/>
      <c r="BQ545" s="392"/>
      <c r="BR545" s="392"/>
      <c r="BS545" s="392"/>
      <c r="BT545" s="392"/>
      <c r="BU545" s="392"/>
      <c r="BV545" s="392"/>
      <c r="BW545" s="393"/>
      <c r="BX545" s="393"/>
      <c r="BY545" s="393"/>
      <c r="BZ545" s="393"/>
      <c r="CA545" s="393"/>
      <c r="CB545" s="393"/>
      <c r="CC545" s="393"/>
      <c r="CD545" s="393"/>
      <c r="CE545" s="393"/>
      <c r="CF545" s="393"/>
      <c r="CG545" s="393"/>
      <c r="CH545" s="393"/>
      <c r="CI545" s="393"/>
      <c r="CJ545" s="393"/>
      <c r="CK545" s="393"/>
      <c r="CL545" s="393"/>
      <c r="CM545" s="393"/>
      <c r="CN545" s="393"/>
      <c r="CO545" s="393"/>
      <c r="CP545" s="393"/>
      <c r="CQ545" s="393"/>
      <c r="CR545" s="393"/>
      <c r="CS545" s="393"/>
      <c r="CT545" s="393"/>
      <c r="CU545" s="393"/>
      <c r="CV545" s="393"/>
      <c r="CW545" s="393"/>
      <c r="CX545" s="393"/>
      <c r="CY545" s="393"/>
      <c r="CZ545" s="393"/>
    </row>
    <row r="546" s="397" customFormat="true" ht="25.15" customHeight="true" x14ac:dyDescent="0.2">
      <c r="C546" s="1154"/>
      <c r="D546" s="1155"/>
      <c r="E546" s="671"/>
      <c r="F546" s="671"/>
      <c r="G546" s="671"/>
      <c r="H546" s="1155" t="s">
        <v>444</v>
      </c>
      <c r="I546" s="1155"/>
      <c r="J546" s="847">
        <v>0.28118814049476626</v>
      </c>
      <c r="K546" s="671"/>
      <c r="L546" s="671"/>
      <c r="M546" s="1155" t="s">
        <v>442</v>
      </c>
      <c r="N546" s="1155"/>
      <c r="O546" s="848">
        <v>0.21587782829354044</v>
      </c>
      <c r="P546" s="671"/>
      <c r="Q546" s="671"/>
      <c r="W546" s="390"/>
      <c r="X546" s="390"/>
      <c r="Y546" s="390"/>
      <c r="Z546" s="390"/>
      <c r="AA546" s="390"/>
      <c r="AB546" s="390"/>
      <c r="AC546" s="390"/>
      <c r="AD546" s="390"/>
      <c r="AE546" s="390"/>
      <c r="AF546" s="390"/>
      <c r="AG546" s="390"/>
      <c r="AH546" s="390"/>
      <c r="AI546" s="390"/>
      <c r="AJ546" s="390"/>
      <c r="AK546" s="390"/>
      <c r="AL546" s="390"/>
      <c r="AM546" s="390"/>
      <c r="AN546" s="390"/>
      <c r="AO546" s="390"/>
      <c r="AP546" s="390"/>
      <c r="AQ546" s="390"/>
      <c r="AR546" s="390"/>
      <c r="AS546" s="390"/>
      <c r="AT546" s="390"/>
      <c r="AU546" s="390"/>
      <c r="AV546" s="390"/>
      <c r="AW546" s="390"/>
      <c r="AX546" s="390"/>
      <c r="AY546" s="390"/>
      <c r="AZ546" s="390"/>
      <c r="BA546" s="392"/>
      <c r="BB546" s="469"/>
      <c r="BC546" s="392"/>
      <c r="BD546" s="392"/>
      <c r="BE546" s="392"/>
      <c r="BF546" s="392"/>
      <c r="BG546" s="392"/>
      <c r="BH546" s="392"/>
      <c r="BI546" s="392"/>
      <c r="BJ546" s="392"/>
      <c r="BK546" s="392"/>
      <c r="BL546" s="392"/>
      <c r="BM546" s="392"/>
      <c r="BN546" s="392"/>
      <c r="BO546" s="392"/>
      <c r="BP546" s="392"/>
      <c r="BQ546" s="392"/>
      <c r="BR546" s="392"/>
      <c r="BS546" s="392"/>
      <c r="BT546" s="392"/>
      <c r="BU546" s="392"/>
      <c r="BV546" s="392"/>
      <c r="BW546" s="393"/>
      <c r="BX546" s="393"/>
      <c r="BY546" s="393"/>
      <c r="BZ546" s="393"/>
      <c r="CA546" s="393"/>
      <c r="CB546" s="393"/>
      <c r="CC546" s="393"/>
      <c r="CD546" s="393"/>
      <c r="CE546" s="393"/>
      <c r="CF546" s="393"/>
      <c r="CG546" s="393"/>
      <c r="CH546" s="393"/>
      <c r="CI546" s="393"/>
      <c r="CJ546" s="393"/>
      <c r="CK546" s="393"/>
      <c r="CL546" s="393"/>
      <c r="CM546" s="393"/>
      <c r="CN546" s="393"/>
      <c r="CO546" s="393"/>
      <c r="CP546" s="393"/>
      <c r="CQ546" s="393"/>
      <c r="CR546" s="393"/>
      <c r="CS546" s="393"/>
      <c r="CT546" s="393"/>
      <c r="CU546" s="393"/>
      <c r="CV546" s="393"/>
      <c r="CW546" s="393"/>
      <c r="CX546" s="393"/>
      <c r="CY546" s="393"/>
      <c r="CZ546" s="393"/>
    </row>
    <row r="547" s="397" customFormat="true" ht="25.15" customHeight="true" x14ac:dyDescent="0.2">
      <c r="C547" s="1154"/>
      <c r="D547" s="1155"/>
      <c r="E547" s="671"/>
      <c r="F547" s="671"/>
      <c r="G547" s="671"/>
      <c r="H547" s="1155" t="s">
        <v>454</v>
      </c>
      <c r="I547" s="1155"/>
      <c r="J547" s="847">
        <v>0.17147678948560677</v>
      </c>
      <c r="K547" s="671"/>
      <c r="L547" s="671"/>
      <c r="M547" s="1155" t="s">
        <v>444</v>
      </c>
      <c r="N547" s="1155"/>
      <c r="O547" s="848">
        <v>0.21754995736839319</v>
      </c>
      <c r="P547" s="671"/>
      <c r="Q547" s="671"/>
      <c r="W547" s="390"/>
      <c r="X547" s="390"/>
      <c r="Y547" s="390"/>
      <c r="Z547" s="390"/>
      <c r="AA547" s="390"/>
      <c r="AB547" s="390"/>
      <c r="AC547" s="390"/>
      <c r="AD547" s="390"/>
      <c r="AE547" s="390"/>
      <c r="AF547" s="390"/>
      <c r="AG547" s="390"/>
      <c r="AH547" s="390"/>
      <c r="AI547" s="390"/>
      <c r="AJ547" s="390"/>
      <c r="AK547" s="390"/>
      <c r="AL547" s="390"/>
      <c r="AM547" s="390"/>
      <c r="AN547" s="390"/>
      <c r="AO547" s="390"/>
      <c r="AP547" s="390"/>
      <c r="AQ547" s="390"/>
      <c r="AR547" s="390"/>
      <c r="AS547" s="390"/>
      <c r="AT547" s="390"/>
      <c r="AU547" s="390"/>
      <c r="AV547" s="390"/>
      <c r="AW547" s="390"/>
      <c r="AX547" s="390"/>
      <c r="AY547" s="390"/>
      <c r="AZ547" s="390"/>
      <c r="BA547" s="392"/>
      <c r="BB547" s="469"/>
      <c r="BC547" s="392"/>
      <c r="BD547" s="392"/>
      <c r="BE547" s="392"/>
      <c r="BF547" s="392"/>
      <c r="BG547" s="392"/>
      <c r="BH547" s="392"/>
      <c r="BI547" s="392"/>
      <c r="BJ547" s="392"/>
      <c r="BK547" s="392"/>
      <c r="BL547" s="392"/>
      <c r="BM547" s="392"/>
      <c r="BN547" s="392"/>
      <c r="BO547" s="392"/>
      <c r="BP547" s="392"/>
      <c r="BQ547" s="392"/>
      <c r="BR547" s="392"/>
      <c r="BS547" s="392"/>
      <c r="BT547" s="392"/>
      <c r="BU547" s="392"/>
      <c r="BV547" s="392"/>
      <c r="BW547" s="393"/>
      <c r="BX547" s="393"/>
      <c r="BY547" s="393"/>
      <c r="BZ547" s="393"/>
      <c r="CA547" s="393"/>
      <c r="CB547" s="393"/>
      <c r="CC547" s="393"/>
      <c r="CD547" s="393"/>
      <c r="CE547" s="393"/>
      <c r="CF547" s="393"/>
      <c r="CG547" s="393"/>
      <c r="CH547" s="393"/>
      <c r="CI547" s="393"/>
      <c r="CJ547" s="393"/>
      <c r="CK547" s="393"/>
      <c r="CL547" s="393"/>
      <c r="CM547" s="393"/>
      <c r="CN547" s="393"/>
      <c r="CO547" s="393"/>
      <c r="CP547" s="393"/>
      <c r="CQ547" s="393"/>
      <c r="CR547" s="393"/>
      <c r="CS547" s="393"/>
      <c r="CT547" s="393"/>
      <c r="CU547" s="393"/>
      <c r="CV547" s="393"/>
      <c r="CW547" s="393"/>
      <c r="CX547" s="393"/>
      <c r="CY547" s="393"/>
      <c r="CZ547" s="393"/>
    </row>
    <row r="548" s="397" customFormat="true" ht="25.15" customHeight="true" x14ac:dyDescent="0.2">
      <c r="C548" s="1154" t="s">
        <v>263</v>
      </c>
      <c r="D548" s="1155"/>
      <c r="E548" s="1155"/>
      <c r="F548" s="671"/>
      <c r="G548" s="671"/>
      <c r="H548" s="1155" t="s">
        <v>453</v>
      </c>
      <c r="I548" s="1155"/>
      <c r="J548" s="847">
        <v>0.15632023596612243</v>
      </c>
      <c r="K548" s="671"/>
      <c r="L548" s="671"/>
      <c r="M548" s="1155" t="s">
        <v>454</v>
      </c>
      <c r="N548" s="1155"/>
      <c r="O548" s="848">
        <v>0.16458600951030927</v>
      </c>
      <c r="P548" s="671"/>
      <c r="Q548" s="671"/>
      <c r="W548" s="390"/>
      <c r="X548" s="390"/>
      <c r="Y548" s="390"/>
      <c r="Z548" s="390"/>
      <c r="AA548" s="390"/>
      <c r="AB548" s="390"/>
      <c r="AC548" s="390"/>
      <c r="AD548" s="390"/>
      <c r="AE548" s="390"/>
      <c r="AF548" s="390"/>
      <c r="AG548" s="390"/>
      <c r="AH548" s="390"/>
      <c r="AI548" s="390"/>
      <c r="AJ548" s="390"/>
      <c r="AK548" s="390"/>
      <c r="AL548" s="390"/>
      <c r="AM548" s="390"/>
      <c r="AN548" s="390"/>
      <c r="AO548" s="390"/>
      <c r="AP548" s="390"/>
      <c r="AQ548" s="390"/>
      <c r="AR548" s="390"/>
      <c r="AS548" s="390"/>
      <c r="AT548" s="390"/>
      <c r="AU548" s="390"/>
      <c r="AV548" s="390"/>
      <c r="AW548" s="390"/>
      <c r="AX548" s="390"/>
      <c r="AY548" s="390"/>
      <c r="AZ548" s="390"/>
      <c r="BA548" s="392"/>
      <c r="BB548" s="469"/>
      <c r="BC548" s="392"/>
      <c r="BD548" s="392"/>
      <c r="BE548" s="392"/>
      <c r="BF548" s="392"/>
      <c r="BG548" s="392"/>
      <c r="BH548" s="392"/>
      <c r="BI548" s="392"/>
      <c r="BJ548" s="392"/>
      <c r="BK548" s="392"/>
      <c r="BL548" s="392"/>
      <c r="BM548" s="392"/>
      <c r="BN548" s="392"/>
      <c r="BO548" s="392"/>
      <c r="BP548" s="392"/>
      <c r="BQ548" s="392"/>
      <c r="BR548" s="392"/>
      <c r="BS548" s="392"/>
      <c r="BT548" s="392"/>
      <c r="BU548" s="392"/>
      <c r="BV548" s="392"/>
      <c r="BW548" s="393"/>
      <c r="BX548" s="393"/>
      <c r="BY548" s="393"/>
      <c r="BZ548" s="393"/>
      <c r="CA548" s="393"/>
      <c r="CB548" s="393"/>
      <c r="CC548" s="393"/>
      <c r="CD548" s="393"/>
      <c r="CE548" s="393"/>
      <c r="CF548" s="393"/>
      <c r="CG548" s="393"/>
      <c r="CH548" s="393"/>
      <c r="CI548" s="393"/>
      <c r="CJ548" s="393"/>
      <c r="CK548" s="393"/>
      <c r="CL548" s="393"/>
      <c r="CM548" s="393"/>
      <c r="CN548" s="393"/>
      <c r="CO548" s="393"/>
      <c r="CP548" s="393"/>
      <c r="CQ548" s="393"/>
      <c r="CR548" s="393"/>
      <c r="CS548" s="393"/>
      <c r="CT548" s="393"/>
      <c r="CU548" s="393"/>
      <c r="CV548" s="393"/>
      <c r="CW548" s="393"/>
      <c r="CX548" s="393"/>
      <c r="CY548" s="393"/>
      <c r="CZ548" s="393"/>
    </row>
    <row r="549" s="397" customFormat="true" ht="25.15" customHeight="true" x14ac:dyDescent="0.2">
      <c r="C549" s="1154"/>
      <c r="D549" s="1155"/>
      <c r="E549" s="834" t="s">
        <v>204</v>
      </c>
      <c r="F549" s="671"/>
      <c r="G549" s="671"/>
      <c r="H549" s="1155" t="s">
        <v>483</v>
      </c>
      <c r="I549" s="1155"/>
      <c r="J549" s="847">
        <v>1.6611657093017807E-2</v>
      </c>
      <c r="K549" s="671"/>
      <c r="L549" s="671"/>
      <c r="M549" s="1155" t="s">
        <v>453</v>
      </c>
      <c r="N549" s="1155"/>
      <c r="O549" s="848">
        <v>0.18482251174732583</v>
      </c>
      <c r="P549" s="671"/>
      <c r="Q549" s="671"/>
      <c r="W549" s="390"/>
      <c r="X549" s="390"/>
      <c r="Y549" s="390"/>
      <c r="Z549" s="390"/>
      <c r="AA549" s="390"/>
      <c r="AB549" s="390"/>
      <c r="AC549" s="390"/>
      <c r="AD549" s="390"/>
      <c r="AE549" s="390"/>
      <c r="AF549" s="390"/>
      <c r="AG549" s="390"/>
      <c r="AH549" s="390"/>
      <c r="AI549" s="390"/>
      <c r="AJ549" s="390"/>
      <c r="AK549" s="390"/>
      <c r="AL549" s="390"/>
      <c r="AM549" s="390"/>
      <c r="AN549" s="390"/>
      <c r="AO549" s="390"/>
      <c r="AP549" s="390"/>
      <c r="AQ549" s="390"/>
      <c r="AR549" s="390"/>
      <c r="AS549" s="390"/>
      <c r="AT549" s="390"/>
      <c r="AU549" s="390"/>
      <c r="AV549" s="390"/>
      <c r="AW549" s="390"/>
      <c r="AX549" s="390"/>
      <c r="AY549" s="390"/>
      <c r="AZ549" s="390"/>
      <c r="BA549" s="392"/>
      <c r="BB549" s="469"/>
      <c r="BC549" s="392"/>
      <c r="BD549" s="392"/>
      <c r="BE549" s="392"/>
      <c r="BF549" s="392"/>
      <c r="BG549" s="392"/>
      <c r="BH549" s="392"/>
      <c r="BI549" s="392"/>
      <c r="BJ549" s="392"/>
      <c r="BK549" s="392"/>
      <c r="BL549" s="392"/>
      <c r="BM549" s="392"/>
      <c r="BN549" s="392"/>
      <c r="BO549" s="392"/>
      <c r="BP549" s="392"/>
      <c r="BQ549" s="392"/>
      <c r="BR549" s="392"/>
      <c r="BS549" s="392"/>
      <c r="BT549" s="392"/>
      <c r="BU549" s="392"/>
      <c r="BV549" s="392"/>
      <c r="BW549" s="393"/>
      <c r="BX549" s="393"/>
      <c r="BY549" s="393"/>
      <c r="BZ549" s="393"/>
      <c r="CA549" s="393"/>
      <c r="CB549" s="393"/>
      <c r="CC549" s="393"/>
      <c r="CD549" s="393"/>
      <c r="CE549" s="393"/>
      <c r="CF549" s="393"/>
      <c r="CG549" s="393"/>
      <c r="CH549" s="393"/>
      <c r="CI549" s="393"/>
      <c r="CJ549" s="393"/>
      <c r="CK549" s="393"/>
      <c r="CL549" s="393"/>
      <c r="CM549" s="393"/>
      <c r="CN549" s="393"/>
      <c r="CO549" s="393"/>
      <c r="CP549" s="393"/>
      <c r="CQ549" s="393"/>
      <c r="CR549" s="393"/>
      <c r="CS549" s="393"/>
      <c r="CT549" s="393"/>
      <c r="CU549" s="393"/>
      <c r="CV549" s="393"/>
      <c r="CW549" s="393"/>
      <c r="CX549" s="393"/>
      <c r="CY549" s="393"/>
      <c r="CZ549" s="393"/>
    </row>
    <row r="550" s="397" customFormat="true" ht="25.15" customHeight="true" x14ac:dyDescent="0.2">
      <c r="C550" s="1155"/>
      <c r="D550" s="1155"/>
      <c r="E550" s="855" t="s">
        <v>205</v>
      </c>
      <c r="F550" s="671"/>
      <c r="G550" s="671"/>
      <c r="H550" s="1155" t="s">
        <v>440</v>
      </c>
      <c r="I550" s="1155"/>
      <c r="J550" s="847">
        <v>0.34410932658905713</v>
      </c>
      <c r="K550" s="671"/>
      <c r="L550" s="671"/>
      <c r="M550" s="1155" t="s">
        <v>483</v>
      </c>
      <c r="N550" s="1155"/>
      <c r="O550" s="848">
        <v>2.9813776251457064E-3</v>
      </c>
      <c r="P550" s="671"/>
      <c r="Q550" s="671"/>
      <c r="W550" s="390"/>
      <c r="X550" s="390"/>
      <c r="Y550" s="390"/>
      <c r="Z550" s="390"/>
      <c r="AA550" s="390"/>
      <c r="AB550" s="390"/>
      <c r="AC550" s="390"/>
      <c r="AD550" s="390"/>
      <c r="AE550" s="390"/>
      <c r="AF550" s="390"/>
      <c r="AG550" s="390"/>
      <c r="AH550" s="390"/>
      <c r="AI550" s="390"/>
      <c r="AJ550" s="390"/>
      <c r="AK550" s="390"/>
      <c r="AL550" s="390"/>
      <c r="AM550" s="390"/>
      <c r="AN550" s="390"/>
      <c r="AO550" s="390"/>
      <c r="AP550" s="390"/>
      <c r="AQ550" s="390"/>
      <c r="AR550" s="390"/>
      <c r="AS550" s="390"/>
      <c r="AT550" s="390"/>
      <c r="AU550" s="390"/>
      <c r="AV550" s="390"/>
      <c r="AW550" s="390"/>
      <c r="AX550" s="390"/>
      <c r="AY550" s="390"/>
      <c r="AZ550" s="390"/>
      <c r="BA550" s="392"/>
      <c r="BB550" s="469"/>
      <c r="BC550" s="392"/>
      <c r="BD550" s="392"/>
      <c r="BE550" s="392"/>
      <c r="BF550" s="392"/>
      <c r="BG550" s="392"/>
      <c r="BH550" s="392"/>
      <c r="BI550" s="392"/>
      <c r="BJ550" s="392"/>
      <c r="BK550" s="392"/>
      <c r="BL550" s="392"/>
      <c r="BM550" s="392"/>
      <c r="BN550" s="392"/>
      <c r="BO550" s="392"/>
      <c r="BP550" s="392"/>
      <c r="BQ550" s="392"/>
      <c r="BR550" s="392"/>
      <c r="BS550" s="392"/>
      <c r="BT550" s="392"/>
      <c r="BU550" s="392"/>
      <c r="BV550" s="392"/>
      <c r="BW550" s="393"/>
      <c r="BX550" s="393"/>
      <c r="BY550" s="393"/>
      <c r="BZ550" s="393"/>
      <c r="CA550" s="393"/>
      <c r="CB550" s="393"/>
      <c r="CC550" s="393"/>
      <c r="CD550" s="393"/>
      <c r="CE550" s="393"/>
      <c r="CF550" s="393"/>
      <c r="CG550" s="393"/>
      <c r="CH550" s="393"/>
      <c r="CI550" s="393"/>
      <c r="CJ550" s="393"/>
      <c r="CK550" s="393"/>
      <c r="CL550" s="393"/>
      <c r="CM550" s="393"/>
      <c r="CN550" s="393"/>
      <c r="CO550" s="393"/>
      <c r="CP550" s="393"/>
      <c r="CQ550" s="393"/>
      <c r="CR550" s="393"/>
      <c r="CS550" s="393"/>
      <c r="CT550" s="393"/>
      <c r="CU550" s="393"/>
      <c r="CV550" s="393"/>
      <c r="CW550" s="393"/>
      <c r="CX550" s="393"/>
      <c r="CY550" s="393"/>
      <c r="CZ550" s="393"/>
    </row>
    <row r="551" s="397" customFormat="true" ht="25.15" customHeight="true" x14ac:dyDescent="0.2">
      <c r="C551" s="1154" t="s">
        <v>343</v>
      </c>
      <c r="D551" s="1155"/>
      <c r="E551" s="843">
        <v>-2.5197328622502405E-2</v>
      </c>
      <c r="F551" s="671"/>
      <c r="G551" s="671"/>
      <c r="H551" s="1155" t="s">
        <v>334</v>
      </c>
      <c r="I551" s="1155"/>
      <c r="J551" s="847">
        <v>5.6649387493315516E-2</v>
      </c>
      <c r="K551" s="671"/>
      <c r="L551" s="671"/>
      <c r="M551" s="1155" t="s">
        <v>440</v>
      </c>
      <c r="N551" s="1155"/>
      <c r="O551" s="848">
        <v>0.19304933949305153</v>
      </c>
      <c r="P551" s="671"/>
      <c r="Q551" s="671"/>
      <c r="W551" s="390"/>
      <c r="X551" s="390"/>
      <c r="Y551" s="390"/>
      <c r="Z551" s="390"/>
      <c r="AA551" s="390"/>
      <c r="AB551" s="390"/>
      <c r="AC551" s="390"/>
      <c r="AD551" s="390"/>
      <c r="AE551" s="390"/>
      <c r="AF551" s="390"/>
      <c r="AG551" s="390"/>
      <c r="AH551" s="390"/>
      <c r="AI551" s="390"/>
      <c r="AJ551" s="390"/>
      <c r="AK551" s="390"/>
      <c r="AL551" s="390"/>
      <c r="AM551" s="390"/>
      <c r="AN551" s="390"/>
      <c r="AO551" s="390"/>
      <c r="AP551" s="390"/>
      <c r="AQ551" s="390"/>
      <c r="AR551" s="390"/>
      <c r="AS551" s="390"/>
      <c r="AT551" s="390"/>
      <c r="AU551" s="390"/>
      <c r="AV551" s="390"/>
      <c r="AW551" s="390"/>
      <c r="AX551" s="390"/>
      <c r="AY551" s="390"/>
      <c r="AZ551" s="390"/>
      <c r="BA551" s="392"/>
      <c r="BB551" s="469"/>
      <c r="BC551" s="392"/>
      <c r="BD551" s="392"/>
      <c r="BE551" s="392"/>
      <c r="BF551" s="392"/>
      <c r="BG551" s="392"/>
      <c r="BH551" s="392"/>
      <c r="BI551" s="392"/>
      <c r="BJ551" s="392"/>
      <c r="BK551" s="392"/>
      <c r="BL551" s="392"/>
      <c r="BM551" s="392"/>
      <c r="BN551" s="392"/>
      <c r="BO551" s="392"/>
      <c r="BP551" s="392"/>
      <c r="BQ551" s="392"/>
      <c r="BR551" s="392"/>
      <c r="BS551" s="392"/>
      <c r="BT551" s="392"/>
      <c r="BU551" s="392"/>
      <c r="BV551" s="392"/>
      <c r="BW551" s="393"/>
      <c r="BX551" s="393"/>
      <c r="BY551" s="393"/>
      <c r="BZ551" s="393"/>
      <c r="CA551" s="393"/>
      <c r="CB551" s="393"/>
      <c r="CC551" s="393"/>
      <c r="CD551" s="393"/>
      <c r="CE551" s="393"/>
      <c r="CF551" s="393"/>
      <c r="CG551" s="393"/>
      <c r="CH551" s="393"/>
      <c r="CI551" s="393"/>
      <c r="CJ551" s="393"/>
      <c r="CK551" s="393"/>
      <c r="CL551" s="393"/>
      <c r="CM551" s="393"/>
      <c r="CN551" s="393"/>
      <c r="CO551" s="393"/>
      <c r="CP551" s="393"/>
      <c r="CQ551" s="393"/>
      <c r="CR551" s="393"/>
      <c r="CS551" s="393"/>
      <c r="CT551" s="393"/>
      <c r="CU551" s="393"/>
      <c r="CV551" s="393"/>
      <c r="CW551" s="393"/>
      <c r="CX551" s="393"/>
      <c r="CY551" s="393"/>
      <c r="CZ551" s="393"/>
    </row>
    <row r="552" s="397" customFormat="true" ht="25.15" customHeight="true" x14ac:dyDescent="0.2">
      <c r="C552" s="1154" t="s">
        <v>484</v>
      </c>
      <c r="D552" s="1155"/>
      <c r="E552" s="846">
        <v>-1.7971379857434692E-2</v>
      </c>
      <c r="F552" s="671"/>
      <c r="G552" s="671"/>
      <c r="H552" s="1155" t="s">
        <v>448</v>
      </c>
      <c r="I552" s="1155"/>
      <c r="J552" s="847">
        <v>0.2768288788315581</v>
      </c>
      <c r="K552" s="671"/>
      <c r="L552" s="671"/>
      <c r="M552" s="1155" t="s">
        <v>334</v>
      </c>
      <c r="N552" s="1155"/>
      <c r="O552" s="848">
        <v>5.7293651521431882E-4</v>
      </c>
      <c r="P552" s="671"/>
      <c r="Q552" s="671"/>
      <c r="W552" s="390"/>
      <c r="X552" s="390"/>
      <c r="Y552" s="390"/>
      <c r="Z552" s="390"/>
      <c r="AA552" s="390"/>
      <c r="AB552" s="390"/>
      <c r="AC552" s="390"/>
      <c r="AD552" s="390"/>
      <c r="AE552" s="390"/>
      <c r="AF552" s="390"/>
      <c r="AG552" s="390"/>
      <c r="AH552" s="390"/>
      <c r="AI552" s="390"/>
      <c r="AJ552" s="390"/>
      <c r="AK552" s="390"/>
      <c r="AL552" s="390"/>
      <c r="AM552" s="390"/>
      <c r="AN552" s="390"/>
      <c r="AO552" s="390"/>
      <c r="AP552" s="390"/>
      <c r="AQ552" s="390"/>
      <c r="AR552" s="390"/>
      <c r="AS552" s="390"/>
      <c r="AT552" s="390"/>
      <c r="AU552" s="390"/>
      <c r="AV552" s="390"/>
      <c r="AW552" s="390"/>
      <c r="AX552" s="390"/>
      <c r="AY552" s="390"/>
      <c r="AZ552" s="390"/>
      <c r="BA552" s="392"/>
      <c r="BB552" s="469"/>
      <c r="BC552" s="392"/>
      <c r="BD552" s="392"/>
      <c r="BE552" s="392"/>
      <c r="BF552" s="392"/>
      <c r="BG552" s="392"/>
      <c r="BH552" s="392"/>
      <c r="BI552" s="392"/>
      <c r="BJ552" s="392"/>
      <c r="BK552" s="392"/>
      <c r="BL552" s="392"/>
      <c r="BM552" s="392"/>
      <c r="BN552" s="392"/>
      <c r="BO552" s="392"/>
      <c r="BP552" s="392"/>
      <c r="BQ552" s="392"/>
      <c r="BR552" s="392"/>
      <c r="BS552" s="392"/>
      <c r="BT552" s="392"/>
      <c r="BU552" s="392"/>
      <c r="BV552" s="392"/>
      <c r="BW552" s="393"/>
      <c r="BX552" s="393"/>
      <c r="BY552" s="393"/>
      <c r="BZ552" s="393"/>
      <c r="CA552" s="393"/>
      <c r="CB552" s="393"/>
      <c r="CC552" s="393"/>
      <c r="CD552" s="393"/>
      <c r="CE552" s="393"/>
      <c r="CF552" s="393"/>
      <c r="CG552" s="393"/>
      <c r="CH552" s="393"/>
      <c r="CI552" s="393"/>
      <c r="CJ552" s="393"/>
      <c r="CK552" s="393"/>
      <c r="CL552" s="393"/>
      <c r="CM552" s="393"/>
      <c r="CN552" s="393"/>
      <c r="CO552" s="393"/>
      <c r="CP552" s="393"/>
      <c r="CQ552" s="393"/>
      <c r="CR552" s="393"/>
      <c r="CS552" s="393"/>
      <c r="CT552" s="393"/>
      <c r="CU552" s="393"/>
      <c r="CV552" s="393"/>
      <c r="CW552" s="393"/>
      <c r="CX552" s="393"/>
      <c r="CY552" s="393"/>
      <c r="CZ552" s="393"/>
    </row>
    <row r="553" s="397" customFormat="true" ht="25.15" customHeight="true" x14ac:dyDescent="0.2">
      <c r="C553" s="1154" t="s">
        <v>458</v>
      </c>
      <c r="D553" s="1155"/>
      <c r="E553" s="846">
        <v>-6.9052565479039887E-2</v>
      </c>
      <c r="F553" s="671"/>
      <c r="G553" s="671"/>
      <c r="H553" s="1155" t="s">
        <v>471</v>
      </c>
      <c r="I553" s="1155"/>
      <c r="J553" s="847">
        <v>0.10386789532138967</v>
      </c>
      <c r="K553" s="671"/>
      <c r="L553" s="671"/>
      <c r="M553" s="1155" t="s">
        <v>448</v>
      </c>
      <c r="N553" s="1155"/>
      <c r="O553" s="848">
        <v>0.17640686738684655</v>
      </c>
      <c r="P553" s="671"/>
      <c r="Q553" s="671"/>
      <c r="W553" s="390"/>
      <c r="X553" s="390"/>
      <c r="Y553" s="390"/>
      <c r="Z553" s="390"/>
      <c r="AA553" s="390"/>
      <c r="AB553" s="390"/>
      <c r="AC553" s="390"/>
      <c r="AD553" s="390"/>
      <c r="AE553" s="390"/>
      <c r="AF553" s="390"/>
      <c r="AG553" s="390"/>
      <c r="AH553" s="390"/>
      <c r="AI553" s="390"/>
      <c r="AJ553" s="390"/>
      <c r="AK553" s="390"/>
      <c r="AL553" s="390"/>
      <c r="AM553" s="390"/>
      <c r="AN553" s="390"/>
      <c r="AO553" s="390"/>
      <c r="AP553" s="390"/>
      <c r="AQ553" s="390"/>
      <c r="AR553" s="390"/>
      <c r="AS553" s="390"/>
      <c r="AT553" s="390"/>
      <c r="AU553" s="390"/>
      <c r="AV553" s="390"/>
      <c r="AW553" s="390"/>
      <c r="AX553" s="390"/>
      <c r="AY553" s="390"/>
      <c r="AZ553" s="390"/>
      <c r="BA553" s="392"/>
      <c r="BB553" s="469"/>
      <c r="BC553" s="392"/>
      <c r="BD553" s="392"/>
      <c r="BE553" s="392"/>
      <c r="BF553" s="392"/>
      <c r="BG553" s="392"/>
      <c r="BH553" s="392"/>
      <c r="BI553" s="392"/>
      <c r="BJ553" s="392"/>
      <c r="BK553" s="392"/>
      <c r="BL553" s="392"/>
      <c r="BM553" s="392"/>
      <c r="BN553" s="392"/>
      <c r="BO553" s="392"/>
      <c r="BP553" s="392"/>
      <c r="BQ553" s="392"/>
      <c r="BR553" s="392"/>
      <c r="BS553" s="392"/>
      <c r="BT553" s="392"/>
      <c r="BU553" s="392"/>
      <c r="BV553" s="392"/>
      <c r="BW553" s="393"/>
      <c r="BX553" s="393"/>
      <c r="BY553" s="393"/>
      <c r="BZ553" s="393"/>
      <c r="CA553" s="393"/>
      <c r="CB553" s="393"/>
      <c r="CC553" s="393"/>
      <c r="CD553" s="393"/>
      <c r="CE553" s="393"/>
      <c r="CF553" s="393"/>
      <c r="CG553" s="393"/>
      <c r="CH553" s="393"/>
      <c r="CI553" s="393"/>
      <c r="CJ553" s="393"/>
      <c r="CK553" s="393"/>
      <c r="CL553" s="393"/>
      <c r="CM553" s="393"/>
      <c r="CN553" s="393"/>
      <c r="CO553" s="393"/>
      <c r="CP553" s="393"/>
      <c r="CQ553" s="393"/>
      <c r="CR553" s="393"/>
      <c r="CS553" s="393"/>
      <c r="CT553" s="393"/>
      <c r="CU553" s="393"/>
      <c r="CV553" s="393"/>
      <c r="CW553" s="393"/>
      <c r="CX553" s="393"/>
      <c r="CY553" s="393"/>
      <c r="CZ553" s="393"/>
    </row>
    <row r="554" s="397" customFormat="true" ht="25.15" customHeight="true" x14ac:dyDescent="0.2">
      <c r="C554" s="1154" t="s">
        <v>470</v>
      </c>
      <c r="D554" s="1155"/>
      <c r="E554" s="846">
        <v>-3.9363322344660452E-2</v>
      </c>
      <c r="F554" s="671"/>
      <c r="G554" s="671"/>
      <c r="H554" s="1155" t="s">
        <v>489</v>
      </c>
      <c r="I554" s="1155"/>
      <c r="J554" s="847">
        <v>4.8795995612452639E-3</v>
      </c>
      <c r="K554" s="671"/>
      <c r="L554" s="671"/>
      <c r="M554" s="1155" t="s">
        <v>471</v>
      </c>
      <c r="N554" s="1155"/>
      <c r="O554" s="848">
        <v>1.1717055652965812E-2</v>
      </c>
      <c r="P554" s="671"/>
      <c r="Q554" s="671"/>
      <c r="W554" s="390"/>
      <c r="X554" s="390"/>
      <c r="Y554" s="390"/>
      <c r="Z554" s="390"/>
      <c r="AA554" s="390"/>
      <c r="AB554" s="390"/>
      <c r="AC554" s="390"/>
      <c r="AD554" s="390"/>
      <c r="AE554" s="390"/>
      <c r="AF554" s="390"/>
      <c r="AG554" s="390"/>
      <c r="AH554" s="390"/>
      <c r="AI554" s="390"/>
      <c r="AJ554" s="390"/>
      <c r="AK554" s="390"/>
      <c r="AL554" s="390"/>
      <c r="AM554" s="390"/>
      <c r="AN554" s="390"/>
      <c r="AO554" s="390"/>
      <c r="AP554" s="390"/>
      <c r="AQ554" s="390"/>
      <c r="AR554" s="390"/>
      <c r="AS554" s="390"/>
      <c r="AT554" s="390"/>
      <c r="AU554" s="390"/>
      <c r="AV554" s="390"/>
      <c r="AW554" s="390"/>
      <c r="AX554" s="390"/>
      <c r="AY554" s="390"/>
      <c r="AZ554" s="390"/>
      <c r="BA554" s="392"/>
      <c r="BB554" s="469"/>
      <c r="BC554" s="392"/>
      <c r="BD554" s="392"/>
      <c r="BE554" s="392"/>
      <c r="BF554" s="392"/>
      <c r="BG554" s="392"/>
      <c r="BH554" s="392"/>
      <c r="BI554" s="392"/>
      <c r="BJ554" s="392"/>
      <c r="BK554" s="392"/>
      <c r="BL554" s="392"/>
      <c r="BM554" s="392"/>
      <c r="BN554" s="392"/>
      <c r="BO554" s="392"/>
      <c r="BP554" s="392"/>
      <c r="BQ554" s="392"/>
      <c r="BR554" s="392"/>
      <c r="BS554" s="392"/>
      <c r="BT554" s="392"/>
      <c r="BU554" s="392"/>
      <c r="BV554" s="392"/>
      <c r="BW554" s="393"/>
      <c r="BX554" s="393"/>
      <c r="BY554" s="393"/>
      <c r="BZ554" s="393"/>
      <c r="CA554" s="393"/>
      <c r="CB554" s="393"/>
      <c r="CC554" s="393"/>
      <c r="CD554" s="393"/>
      <c r="CE554" s="393"/>
      <c r="CF554" s="393"/>
      <c r="CG554" s="393"/>
      <c r="CH554" s="393"/>
      <c r="CI554" s="393"/>
      <c r="CJ554" s="393"/>
      <c r="CK554" s="393"/>
      <c r="CL554" s="393"/>
      <c r="CM554" s="393"/>
      <c r="CN554" s="393"/>
      <c r="CO554" s="393"/>
      <c r="CP554" s="393"/>
      <c r="CQ554" s="393"/>
      <c r="CR554" s="393"/>
      <c r="CS554" s="393"/>
      <c r="CT554" s="393"/>
      <c r="CU554" s="393"/>
      <c r="CV554" s="393"/>
      <c r="CW554" s="393"/>
      <c r="CX554" s="393"/>
      <c r="CY554" s="393"/>
      <c r="CZ554" s="393"/>
    </row>
    <row r="555" s="397" customFormat="true" ht="25.15" customHeight="true" x14ac:dyDescent="0.2">
      <c r="C555" s="1154" t="s">
        <v>494</v>
      </c>
      <c r="D555" s="1155"/>
      <c r="E555" s="846">
        <v>9.3198356705846731E-3</v>
      </c>
      <c r="F555" s="671"/>
      <c r="G555" s="671"/>
      <c r="H555" s="1155" t="s">
        <v>337</v>
      </c>
      <c r="I555" s="1155"/>
      <c r="J555" s="847">
        <v>0.22765972800642856</v>
      </c>
      <c r="K555" s="671"/>
      <c r="L555" s="671"/>
      <c r="M555" s="1155" t="s">
        <v>489</v>
      </c>
      <c r="N555" s="1155"/>
      <c r="O555" s="848">
        <v>1.9655861287735141E-2</v>
      </c>
      <c r="P555" s="671"/>
      <c r="Q555" s="671"/>
      <c r="W555" s="390"/>
      <c r="X555" s="390"/>
      <c r="Y555" s="390"/>
      <c r="Z555" s="390"/>
      <c r="AA555" s="390"/>
      <c r="AB555" s="390"/>
      <c r="AC555" s="390"/>
      <c r="AD555" s="390"/>
      <c r="AE555" s="390"/>
      <c r="AF555" s="390"/>
      <c r="AG555" s="390"/>
      <c r="AH555" s="390"/>
      <c r="AI555" s="390"/>
      <c r="AJ555" s="390"/>
      <c r="AK555" s="390"/>
      <c r="AL555" s="390"/>
      <c r="AM555" s="390"/>
      <c r="AN555" s="390"/>
      <c r="AO555" s="390"/>
      <c r="AP555" s="390"/>
      <c r="AQ555" s="390"/>
      <c r="AR555" s="390"/>
      <c r="AS555" s="390"/>
      <c r="AT555" s="390"/>
      <c r="AU555" s="390"/>
      <c r="AV555" s="390"/>
      <c r="AW555" s="390"/>
      <c r="AX555" s="390"/>
      <c r="AY555" s="390"/>
      <c r="AZ555" s="390"/>
      <c r="BA555" s="392"/>
      <c r="BB555" s="469"/>
      <c r="BC555" s="392"/>
      <c r="BD555" s="392"/>
      <c r="BE555" s="392"/>
      <c r="BF555" s="392"/>
      <c r="BG555" s="392"/>
      <c r="BH555" s="392"/>
      <c r="BI555" s="392"/>
      <c r="BJ555" s="392"/>
      <c r="BK555" s="392"/>
      <c r="BL555" s="392"/>
      <c r="BM555" s="392"/>
      <c r="BN555" s="392"/>
      <c r="BO555" s="392"/>
      <c r="BP555" s="392"/>
      <c r="BQ555" s="392"/>
      <c r="BR555" s="392"/>
      <c r="BS555" s="392"/>
      <c r="BT555" s="392"/>
      <c r="BU555" s="392"/>
      <c r="BV555" s="392"/>
      <c r="BW555" s="393"/>
      <c r="BX555" s="393"/>
      <c r="BY555" s="393"/>
      <c r="BZ555" s="393"/>
      <c r="CA555" s="393"/>
      <c r="CB555" s="393"/>
      <c r="CC555" s="393"/>
      <c r="CD555" s="393"/>
      <c r="CE555" s="393"/>
      <c r="CF555" s="393"/>
      <c r="CG555" s="393"/>
      <c r="CH555" s="393"/>
      <c r="CI555" s="393"/>
      <c r="CJ555" s="393"/>
      <c r="CK555" s="393"/>
      <c r="CL555" s="393"/>
      <c r="CM555" s="393"/>
      <c r="CN555" s="393"/>
      <c r="CO555" s="393"/>
      <c r="CP555" s="393"/>
      <c r="CQ555" s="393"/>
      <c r="CR555" s="393"/>
      <c r="CS555" s="393"/>
      <c r="CT555" s="393"/>
      <c r="CU555" s="393"/>
      <c r="CV555" s="393"/>
      <c r="CW555" s="393"/>
      <c r="CX555" s="393"/>
      <c r="CY555" s="393"/>
      <c r="CZ555" s="393"/>
    </row>
    <row r="556" s="397" customFormat="true" ht="25.15" customHeight="true" x14ac:dyDescent="0.2">
      <c r="C556" s="1154" t="s">
        <v>500</v>
      </c>
      <c r="D556" s="1155"/>
      <c r="E556" s="846">
        <v>-6.0605551470544472E-3</v>
      </c>
      <c r="F556" s="671"/>
      <c r="G556" s="671"/>
      <c r="H556" s="1155" t="s">
        <v>355</v>
      </c>
      <c r="I556" s="1155"/>
      <c r="J556" s="847">
        <v>1.0833438055696252E-3</v>
      </c>
      <c r="K556" s="671"/>
      <c r="L556" s="671"/>
      <c r="M556" s="1155" t="s">
        <v>337</v>
      </c>
      <c r="N556" s="1155"/>
      <c r="O556" s="848">
        <v>0.18704269428601572</v>
      </c>
      <c r="P556" s="671"/>
      <c r="Q556" s="671"/>
      <c r="W556" s="390"/>
      <c r="X556" s="390"/>
      <c r="Y556" s="390"/>
      <c r="Z556" s="390"/>
      <c r="AA556" s="390"/>
      <c r="AB556" s="390"/>
      <c r="AC556" s="390"/>
      <c r="AD556" s="390"/>
      <c r="AE556" s="390"/>
      <c r="AF556" s="390"/>
      <c r="AG556" s="390"/>
      <c r="AH556" s="390"/>
      <c r="AI556" s="390"/>
      <c r="AJ556" s="390"/>
      <c r="AK556" s="390"/>
      <c r="AL556" s="390"/>
      <c r="AM556" s="390"/>
      <c r="AN556" s="390"/>
      <c r="AO556" s="390"/>
      <c r="AP556" s="390"/>
      <c r="AQ556" s="390"/>
      <c r="AR556" s="390"/>
      <c r="AS556" s="390"/>
      <c r="AT556" s="390"/>
      <c r="AU556" s="390"/>
      <c r="AV556" s="390"/>
      <c r="AW556" s="390"/>
      <c r="AX556" s="390"/>
      <c r="AY556" s="390"/>
      <c r="AZ556" s="390"/>
      <c r="BA556" s="392"/>
      <c r="BB556" s="469"/>
      <c r="BC556" s="392"/>
      <c r="BD556" s="392"/>
      <c r="BE556" s="392"/>
      <c r="BF556" s="392"/>
      <c r="BG556" s="392"/>
      <c r="BH556" s="392"/>
      <c r="BI556" s="392"/>
      <c r="BJ556" s="392"/>
      <c r="BK556" s="392"/>
      <c r="BL556" s="392"/>
      <c r="BM556" s="392"/>
      <c r="BN556" s="392"/>
      <c r="BO556" s="392"/>
      <c r="BP556" s="392"/>
      <c r="BQ556" s="392"/>
      <c r="BR556" s="392"/>
      <c r="BS556" s="392"/>
      <c r="BT556" s="392"/>
      <c r="BU556" s="392"/>
      <c r="BV556" s="392"/>
      <c r="BW556" s="393"/>
      <c r="BX556" s="393"/>
      <c r="BY556" s="393"/>
      <c r="BZ556" s="393"/>
      <c r="CA556" s="393"/>
      <c r="CB556" s="393"/>
      <c r="CC556" s="393"/>
      <c r="CD556" s="393"/>
      <c r="CE556" s="393"/>
      <c r="CF556" s="393"/>
      <c r="CG556" s="393"/>
      <c r="CH556" s="393"/>
      <c r="CI556" s="393"/>
      <c r="CJ556" s="393"/>
      <c r="CK556" s="393"/>
      <c r="CL556" s="393"/>
      <c r="CM556" s="393"/>
      <c r="CN556" s="393"/>
      <c r="CO556" s="393"/>
      <c r="CP556" s="393"/>
      <c r="CQ556" s="393"/>
      <c r="CR556" s="393"/>
      <c r="CS556" s="393"/>
      <c r="CT556" s="393"/>
      <c r="CU556" s="393"/>
      <c r="CV556" s="393"/>
      <c r="CW556" s="393"/>
      <c r="CX556" s="393"/>
      <c r="CY556" s="393"/>
      <c r="CZ556" s="393"/>
    </row>
    <row r="557" s="397" customFormat="true" ht="25.15" customHeight="true" x14ac:dyDescent="0.2">
      <c r="C557" s="1154" t="s">
        <v>450</v>
      </c>
      <c r="D557" s="1155"/>
      <c r="E557" s="846">
        <v>8.2547045356122353E-2</v>
      </c>
      <c r="F557" s="671"/>
      <c r="G557" s="671"/>
      <c r="H557" s="1155" t="s">
        <v>443</v>
      </c>
      <c r="I557" s="1155"/>
      <c r="J557" s="847">
        <v>0.21977172234457948</v>
      </c>
      <c r="K557" s="671"/>
      <c r="L557" s="671"/>
      <c r="M557" s="1155" t="s">
        <v>355</v>
      </c>
      <c r="N557" s="1155"/>
      <c r="O557" s="848">
        <v>7.7999059536802584E-2</v>
      </c>
      <c r="P557" s="671"/>
      <c r="Q557" s="671"/>
      <c r="W557" s="390"/>
      <c r="X557" s="390"/>
      <c r="Y557" s="390"/>
      <c r="Z557" s="390"/>
      <c r="AA557" s="390"/>
      <c r="AB557" s="390"/>
      <c r="AC557" s="390"/>
      <c r="AD557" s="390"/>
      <c r="AE557" s="390"/>
      <c r="AF557" s="390"/>
      <c r="AG557" s="390"/>
      <c r="AH557" s="390"/>
      <c r="AI557" s="390"/>
      <c r="AJ557" s="390"/>
      <c r="AK557" s="390"/>
      <c r="AL557" s="390"/>
      <c r="AM557" s="390"/>
      <c r="AN557" s="390"/>
      <c r="AO557" s="390"/>
      <c r="AP557" s="390"/>
      <c r="AQ557" s="390"/>
      <c r="AR557" s="390"/>
      <c r="AS557" s="390"/>
      <c r="AT557" s="390"/>
      <c r="AU557" s="390"/>
      <c r="AV557" s="390"/>
      <c r="AW557" s="390"/>
      <c r="AX557" s="390"/>
      <c r="AY557" s="390"/>
      <c r="AZ557" s="390"/>
      <c r="BA557" s="392"/>
      <c r="BB557" s="469"/>
      <c r="BC557" s="392"/>
      <c r="BD557" s="392"/>
      <c r="BE557" s="392"/>
      <c r="BF557" s="392"/>
      <c r="BG557" s="392"/>
      <c r="BH557" s="392"/>
      <c r="BI557" s="392"/>
      <c r="BJ557" s="392"/>
      <c r="BK557" s="392"/>
      <c r="BL557" s="392"/>
      <c r="BM557" s="392"/>
      <c r="BN557" s="392"/>
      <c r="BO557" s="392"/>
      <c r="BP557" s="392"/>
      <c r="BQ557" s="392"/>
      <c r="BR557" s="392"/>
      <c r="BS557" s="392"/>
      <c r="BT557" s="392"/>
      <c r="BU557" s="392"/>
      <c r="BV557" s="392"/>
      <c r="BW557" s="393"/>
      <c r="BX557" s="393"/>
      <c r="BY557" s="393"/>
      <c r="BZ557" s="393"/>
      <c r="CA557" s="393"/>
      <c r="CB557" s="393"/>
      <c r="CC557" s="393"/>
      <c r="CD557" s="393"/>
      <c r="CE557" s="393"/>
      <c r="CF557" s="393"/>
      <c r="CG557" s="393"/>
      <c r="CH557" s="393"/>
      <c r="CI557" s="393"/>
      <c r="CJ557" s="393"/>
      <c r="CK557" s="393"/>
      <c r="CL557" s="393"/>
      <c r="CM557" s="393"/>
      <c r="CN557" s="393"/>
      <c r="CO557" s="393"/>
      <c r="CP557" s="393"/>
      <c r="CQ557" s="393"/>
      <c r="CR557" s="393"/>
      <c r="CS557" s="393"/>
      <c r="CT557" s="393"/>
      <c r="CU557" s="393"/>
      <c r="CV557" s="393"/>
      <c r="CW557" s="393"/>
      <c r="CX557" s="393"/>
      <c r="CY557" s="393"/>
      <c r="CZ557" s="393"/>
    </row>
    <row r="558" s="397" customFormat="true" ht="25.15" customHeight="true" x14ac:dyDescent="0.2">
      <c r="C558" s="1154" t="s">
        <v>481</v>
      </c>
      <c r="D558" s="1155"/>
      <c r="E558" s="846">
        <v>-2.1378033873741972E-2</v>
      </c>
      <c r="F558" s="671"/>
      <c r="G558" s="671"/>
      <c r="H558" s="1155" t="s">
        <v>359</v>
      </c>
      <c r="I558" s="1155"/>
      <c r="J558" s="847">
        <v>9.3656449418526183E-5</v>
      </c>
      <c r="K558" s="671"/>
      <c r="L558" s="671"/>
      <c r="M558" s="1155" t="s">
        <v>443</v>
      </c>
      <c r="N558" s="1155"/>
      <c r="O558" s="848">
        <v>0.27402905384047532</v>
      </c>
      <c r="P558" s="671"/>
      <c r="Q558" s="671"/>
      <c r="W558" s="390"/>
      <c r="X558" s="390"/>
      <c r="Y558" s="390"/>
      <c r="Z558" s="390"/>
      <c r="AA558" s="390"/>
      <c r="AB558" s="390"/>
      <c r="AC558" s="390"/>
      <c r="AD558" s="390"/>
      <c r="AE558" s="390"/>
      <c r="AF558" s="390"/>
      <c r="AG558" s="390"/>
      <c r="AH558" s="390"/>
      <c r="AI558" s="390"/>
      <c r="AJ558" s="390"/>
      <c r="AK558" s="390"/>
      <c r="AL558" s="390"/>
      <c r="AM558" s="390"/>
      <c r="AN558" s="390"/>
      <c r="AO558" s="390"/>
      <c r="AP558" s="390"/>
      <c r="AQ558" s="390"/>
      <c r="AR558" s="390"/>
      <c r="AS558" s="390"/>
      <c r="AT558" s="390"/>
      <c r="AU558" s="390"/>
      <c r="AV558" s="390"/>
      <c r="AW558" s="390"/>
      <c r="AX558" s="390"/>
      <c r="AY558" s="390"/>
      <c r="AZ558" s="390"/>
      <c r="BA558" s="392"/>
      <c r="BB558" s="469"/>
      <c r="BC558" s="392"/>
      <c r="BD558" s="392"/>
      <c r="BE558" s="392"/>
      <c r="BF558" s="392"/>
      <c r="BG558" s="392"/>
      <c r="BH558" s="392"/>
      <c r="BI558" s="392"/>
      <c r="BJ558" s="392"/>
      <c r="BK558" s="392"/>
      <c r="BL558" s="392"/>
      <c r="BM558" s="392"/>
      <c r="BN558" s="392"/>
      <c r="BO558" s="392"/>
      <c r="BP558" s="392"/>
      <c r="BQ558" s="392"/>
      <c r="BR558" s="392"/>
      <c r="BS558" s="392"/>
      <c r="BT558" s="392"/>
      <c r="BU558" s="392"/>
      <c r="BV558" s="392"/>
      <c r="BW558" s="393"/>
      <c r="BX558" s="393"/>
      <c r="BY558" s="393"/>
      <c r="BZ558" s="393"/>
      <c r="CA558" s="393"/>
      <c r="CB558" s="393"/>
      <c r="CC558" s="393"/>
      <c r="CD558" s="393"/>
      <c r="CE558" s="393"/>
      <c r="CF558" s="393"/>
      <c r="CG558" s="393"/>
      <c r="CH558" s="393"/>
      <c r="CI558" s="393"/>
      <c r="CJ558" s="393"/>
      <c r="CK558" s="393"/>
      <c r="CL558" s="393"/>
      <c r="CM558" s="393"/>
      <c r="CN558" s="393"/>
      <c r="CO558" s="393"/>
      <c r="CP558" s="393"/>
      <c r="CQ558" s="393"/>
      <c r="CR558" s="393"/>
      <c r="CS558" s="393"/>
      <c r="CT558" s="393"/>
      <c r="CU558" s="393"/>
      <c r="CV558" s="393"/>
      <c r="CW558" s="393"/>
      <c r="CX558" s="393"/>
      <c r="CY558" s="393"/>
      <c r="CZ558" s="393"/>
    </row>
    <row r="559" s="397" customFormat="true" ht="25.15" customHeight="true" x14ac:dyDescent="0.2">
      <c r="C559" s="1154" t="s">
        <v>514</v>
      </c>
      <c r="D559" s="1155"/>
      <c r="E559" s="846">
        <v>-4.2686429979912481E-4</v>
      </c>
      <c r="F559" s="671"/>
      <c r="G559" s="671"/>
      <c r="H559" s="1155" t="s">
        <v>459</v>
      </c>
      <c r="I559" s="1155"/>
      <c r="J559" s="847">
        <v>0.17099997685802906</v>
      </c>
      <c r="K559" s="671"/>
      <c r="L559" s="671"/>
      <c r="M559" s="1155" t="s">
        <v>359</v>
      </c>
      <c r="N559" s="1155"/>
      <c r="O559" s="848">
        <v>3.8306817855097395E-4</v>
      </c>
      <c r="P559" s="671"/>
      <c r="Q559" s="671"/>
      <c r="W559" s="390"/>
      <c r="X559" s="390"/>
      <c r="Y559" s="390"/>
      <c r="Z559" s="390"/>
      <c r="AA559" s="390"/>
      <c r="AB559" s="390"/>
      <c r="AC559" s="390"/>
      <c r="AD559" s="390"/>
      <c r="AE559" s="390"/>
      <c r="AF559" s="390"/>
      <c r="AG559" s="390"/>
      <c r="AH559" s="390"/>
      <c r="AI559" s="390"/>
      <c r="AJ559" s="390"/>
      <c r="AK559" s="390"/>
      <c r="AL559" s="390"/>
      <c r="AM559" s="390"/>
      <c r="AN559" s="390"/>
      <c r="AO559" s="390"/>
      <c r="AP559" s="390"/>
      <c r="AQ559" s="390"/>
      <c r="AR559" s="390"/>
      <c r="AS559" s="390"/>
      <c r="AT559" s="390"/>
      <c r="AU559" s="390"/>
      <c r="AV559" s="390"/>
      <c r="AW559" s="390"/>
      <c r="AX559" s="390"/>
      <c r="AY559" s="390"/>
      <c r="AZ559" s="390"/>
      <c r="BA559" s="392"/>
      <c r="BB559" s="469"/>
      <c r="BC559" s="392"/>
      <c r="BD559" s="392"/>
      <c r="BE559" s="392"/>
      <c r="BF559" s="392"/>
      <c r="BG559" s="392"/>
      <c r="BH559" s="392"/>
      <c r="BI559" s="392"/>
      <c r="BJ559" s="392"/>
      <c r="BK559" s="392"/>
      <c r="BL559" s="392"/>
      <c r="BM559" s="392"/>
      <c r="BN559" s="392"/>
      <c r="BO559" s="392"/>
      <c r="BP559" s="392"/>
      <c r="BQ559" s="392"/>
      <c r="BR559" s="392"/>
      <c r="BS559" s="392"/>
      <c r="BT559" s="392"/>
      <c r="BU559" s="392"/>
      <c r="BV559" s="392"/>
      <c r="BW559" s="393"/>
      <c r="BX559" s="393"/>
      <c r="BY559" s="393"/>
      <c r="BZ559" s="393"/>
      <c r="CA559" s="393"/>
      <c r="CB559" s="393"/>
      <c r="CC559" s="393"/>
      <c r="CD559" s="393"/>
      <c r="CE559" s="393"/>
      <c r="CF559" s="393"/>
      <c r="CG559" s="393"/>
      <c r="CH559" s="393"/>
      <c r="CI559" s="393"/>
      <c r="CJ559" s="393"/>
      <c r="CK559" s="393"/>
      <c r="CL559" s="393"/>
      <c r="CM559" s="393"/>
      <c r="CN559" s="393"/>
      <c r="CO559" s="393"/>
      <c r="CP559" s="393"/>
      <c r="CQ559" s="393"/>
      <c r="CR559" s="393"/>
      <c r="CS559" s="393"/>
      <c r="CT559" s="393"/>
      <c r="CU559" s="393"/>
      <c r="CV559" s="393"/>
      <c r="CW559" s="393"/>
      <c r="CX559" s="393"/>
      <c r="CY559" s="393"/>
      <c r="CZ559" s="393"/>
    </row>
    <row r="560" s="397" customFormat="true" ht="25.15" customHeight="true" x14ac:dyDescent="0.2">
      <c r="C560" s="1154" t="s">
        <v>492</v>
      </c>
      <c r="D560" s="1155"/>
      <c r="E560" s="846">
        <v>1.0392511674517605E-2</v>
      </c>
      <c r="F560" s="671"/>
      <c r="G560" s="671"/>
      <c r="H560" s="1155" t="s">
        <v>457</v>
      </c>
      <c r="I560" s="1155"/>
      <c r="J560" s="847">
        <v>3.6757153359640464E-2</v>
      </c>
      <c r="K560" s="671"/>
      <c r="L560" s="671"/>
      <c r="M560" s="1155" t="s">
        <v>459</v>
      </c>
      <c r="N560" s="1155"/>
      <c r="O560" s="848">
        <v>1.1568050700755219E-3</v>
      </c>
      <c r="P560" s="671"/>
      <c r="Q560" s="671"/>
      <c r="W560" s="390"/>
      <c r="X560" s="390"/>
      <c r="Y560" s="390"/>
      <c r="Z560" s="390"/>
      <c r="AA560" s="390"/>
      <c r="AB560" s="390"/>
      <c r="AC560" s="390"/>
      <c r="AD560" s="390"/>
      <c r="AE560" s="390"/>
      <c r="AF560" s="390"/>
      <c r="AG560" s="390"/>
      <c r="AH560" s="390"/>
      <c r="AI560" s="390"/>
      <c r="AJ560" s="390"/>
      <c r="AK560" s="390"/>
      <c r="AL560" s="390"/>
      <c r="AM560" s="390"/>
      <c r="AN560" s="390"/>
      <c r="AO560" s="390"/>
      <c r="AP560" s="390"/>
      <c r="AQ560" s="390"/>
      <c r="AR560" s="390"/>
      <c r="AS560" s="390"/>
      <c r="AT560" s="390"/>
      <c r="AU560" s="390"/>
      <c r="AV560" s="390"/>
      <c r="AW560" s="390"/>
      <c r="AX560" s="390"/>
      <c r="AY560" s="390"/>
      <c r="AZ560" s="390"/>
      <c r="BA560" s="392"/>
      <c r="BB560" s="469"/>
      <c r="BC560" s="392"/>
      <c r="BD560" s="392"/>
      <c r="BE560" s="392"/>
      <c r="BF560" s="392"/>
      <c r="BG560" s="392"/>
      <c r="BH560" s="392"/>
      <c r="BI560" s="392"/>
      <c r="BJ560" s="392"/>
      <c r="BK560" s="392"/>
      <c r="BL560" s="392"/>
      <c r="BM560" s="392"/>
      <c r="BN560" s="392"/>
      <c r="BO560" s="392"/>
      <c r="BP560" s="392"/>
      <c r="BQ560" s="392"/>
      <c r="BR560" s="392"/>
      <c r="BS560" s="392"/>
      <c r="BT560" s="392"/>
      <c r="BU560" s="392"/>
      <c r="BV560" s="392"/>
      <c r="BW560" s="393"/>
      <c r="BX560" s="393"/>
      <c r="BY560" s="393"/>
      <c r="BZ560" s="393"/>
      <c r="CA560" s="393"/>
      <c r="CB560" s="393"/>
      <c r="CC560" s="393"/>
      <c r="CD560" s="393"/>
      <c r="CE560" s="393"/>
      <c r="CF560" s="393"/>
      <c r="CG560" s="393"/>
      <c r="CH560" s="393"/>
      <c r="CI560" s="393"/>
      <c r="CJ560" s="393"/>
      <c r="CK560" s="393"/>
      <c r="CL560" s="393"/>
      <c r="CM560" s="393"/>
      <c r="CN560" s="393"/>
      <c r="CO560" s="393"/>
      <c r="CP560" s="393"/>
      <c r="CQ560" s="393"/>
      <c r="CR560" s="393"/>
      <c r="CS560" s="393"/>
      <c r="CT560" s="393"/>
      <c r="CU560" s="393"/>
      <c r="CV560" s="393"/>
      <c r="CW560" s="393"/>
      <c r="CX560" s="393"/>
      <c r="CY560" s="393"/>
      <c r="CZ560" s="393"/>
    </row>
    <row r="561" s="397" customFormat="true" ht="25.15" customHeight="true" x14ac:dyDescent="0.2">
      <c r="C561" s="1154" t="s">
        <v>474</v>
      </c>
      <c r="D561" s="1155"/>
      <c r="E561" s="846">
        <v>-3.2779903710563864E-2</v>
      </c>
      <c r="F561" s="671"/>
      <c r="G561" s="671"/>
      <c r="H561" s="1155" t="s">
        <v>461</v>
      </c>
      <c r="I561" s="1155"/>
      <c r="J561" s="847">
        <v>3.6757153359640408E-2</v>
      </c>
      <c r="K561" s="671"/>
      <c r="L561" s="671"/>
      <c r="M561" s="1155" t="s">
        <v>457</v>
      </c>
      <c r="N561" s="1155"/>
      <c r="O561" s="848">
        <v>0.17419772818749465</v>
      </c>
      <c r="P561" s="671"/>
      <c r="Q561" s="671"/>
      <c r="W561" s="390"/>
      <c r="X561" s="390"/>
      <c r="Y561" s="390"/>
      <c r="Z561" s="390"/>
      <c r="AA561" s="390"/>
      <c r="AB561" s="390"/>
      <c r="AC561" s="390"/>
      <c r="AD561" s="390"/>
      <c r="AE561" s="390"/>
      <c r="AF561" s="390"/>
      <c r="AG561" s="390"/>
      <c r="AH561" s="390"/>
      <c r="AI561" s="390"/>
      <c r="AJ561" s="390"/>
      <c r="AK561" s="390"/>
      <c r="AL561" s="390"/>
      <c r="AM561" s="390"/>
      <c r="AN561" s="390"/>
      <c r="AO561" s="390"/>
      <c r="AP561" s="390"/>
      <c r="AQ561" s="390"/>
      <c r="AR561" s="390"/>
      <c r="AS561" s="390"/>
      <c r="AT561" s="390"/>
      <c r="AU561" s="390"/>
      <c r="AV561" s="390"/>
      <c r="AW561" s="390"/>
      <c r="AX561" s="390"/>
      <c r="AY561" s="390"/>
      <c r="AZ561" s="390"/>
      <c r="BA561" s="392"/>
      <c r="BB561" s="469"/>
      <c r="BC561" s="392"/>
      <c r="BD561" s="392"/>
      <c r="BE561" s="392"/>
      <c r="BF561" s="392"/>
      <c r="BG561" s="392"/>
      <c r="BH561" s="392"/>
      <c r="BI561" s="392"/>
      <c r="BJ561" s="392"/>
      <c r="BK561" s="392"/>
      <c r="BL561" s="392"/>
      <c r="BM561" s="392"/>
      <c r="BN561" s="392"/>
      <c r="BO561" s="392"/>
      <c r="BP561" s="392"/>
      <c r="BQ561" s="392"/>
      <c r="BR561" s="392"/>
      <c r="BS561" s="392"/>
      <c r="BT561" s="392"/>
      <c r="BU561" s="392"/>
      <c r="BV561" s="392"/>
      <c r="BW561" s="393"/>
      <c r="BX561" s="393"/>
      <c r="BY561" s="393"/>
      <c r="BZ561" s="393"/>
      <c r="CA561" s="393"/>
      <c r="CB561" s="393"/>
      <c r="CC561" s="393"/>
      <c r="CD561" s="393"/>
      <c r="CE561" s="393"/>
      <c r="CF561" s="393"/>
      <c r="CG561" s="393"/>
      <c r="CH561" s="393"/>
      <c r="CI561" s="393"/>
      <c r="CJ561" s="393"/>
      <c r="CK561" s="393"/>
      <c r="CL561" s="393"/>
      <c r="CM561" s="393"/>
      <c r="CN561" s="393"/>
      <c r="CO561" s="393"/>
      <c r="CP561" s="393"/>
      <c r="CQ561" s="393"/>
      <c r="CR561" s="393"/>
      <c r="CS561" s="393"/>
      <c r="CT561" s="393"/>
      <c r="CU561" s="393"/>
      <c r="CV561" s="393"/>
      <c r="CW561" s="393"/>
      <c r="CX561" s="393"/>
      <c r="CY561" s="393"/>
      <c r="CZ561" s="393"/>
    </row>
    <row r="562" s="397" customFormat="true" ht="25.15" customHeight="true" x14ac:dyDescent="0.2">
      <c r="C562" s="1154" t="s">
        <v>499</v>
      </c>
      <c r="D562" s="1155"/>
      <c r="E562" s="846">
        <v>-6.1782049552634236E-3</v>
      </c>
      <c r="F562" s="671"/>
      <c r="G562" s="671"/>
      <c r="H562" s="1155" t="s">
        <v>462</v>
      </c>
      <c r="I562" s="1155"/>
      <c r="J562" s="847">
        <v>3.6757153359640068E-2</v>
      </c>
      <c r="K562" s="671"/>
      <c r="L562" s="671"/>
      <c r="M562" s="1155" t="s">
        <v>461</v>
      </c>
      <c r="N562" s="1155"/>
      <c r="O562" s="848">
        <v>0.17419772818749396</v>
      </c>
      <c r="P562" s="671"/>
      <c r="Q562" s="671"/>
      <c r="W562" s="390"/>
      <c r="X562" s="390"/>
      <c r="Y562" s="390"/>
      <c r="Z562" s="390"/>
      <c r="AA562" s="390"/>
      <c r="AB562" s="390"/>
      <c r="AC562" s="390"/>
      <c r="AD562" s="390"/>
      <c r="AE562" s="390"/>
      <c r="AF562" s="390"/>
      <c r="AG562" s="390"/>
      <c r="AH562" s="390"/>
      <c r="AI562" s="390"/>
      <c r="AJ562" s="390"/>
      <c r="AK562" s="390"/>
      <c r="AL562" s="390"/>
      <c r="AM562" s="390"/>
      <c r="AN562" s="390"/>
      <c r="AO562" s="390"/>
      <c r="AP562" s="390"/>
      <c r="AQ562" s="390"/>
      <c r="AR562" s="390"/>
      <c r="AS562" s="390"/>
      <c r="AT562" s="390"/>
      <c r="AU562" s="390"/>
      <c r="AV562" s="390"/>
      <c r="AW562" s="390"/>
      <c r="AX562" s="390"/>
      <c r="AY562" s="390"/>
      <c r="AZ562" s="390"/>
      <c r="BA562" s="392"/>
      <c r="BB562" s="469"/>
      <c r="BC562" s="392"/>
      <c r="BD562" s="392"/>
      <c r="BE562" s="392"/>
      <c r="BF562" s="392"/>
      <c r="BG562" s="392"/>
      <c r="BH562" s="392"/>
      <c r="BI562" s="392"/>
      <c r="BJ562" s="392"/>
      <c r="BK562" s="392"/>
      <c r="BL562" s="392"/>
      <c r="BM562" s="392"/>
      <c r="BN562" s="392"/>
      <c r="BO562" s="392"/>
      <c r="BP562" s="392"/>
      <c r="BQ562" s="392"/>
      <c r="BR562" s="392"/>
      <c r="BS562" s="392"/>
      <c r="BT562" s="392"/>
      <c r="BU562" s="392"/>
      <c r="BV562" s="392"/>
      <c r="BW562" s="393"/>
      <c r="BX562" s="393"/>
      <c r="BY562" s="393"/>
      <c r="BZ562" s="393"/>
      <c r="CA562" s="393"/>
      <c r="CB562" s="393"/>
      <c r="CC562" s="393"/>
      <c r="CD562" s="393"/>
      <c r="CE562" s="393"/>
      <c r="CF562" s="393"/>
      <c r="CG562" s="393"/>
      <c r="CH562" s="393"/>
      <c r="CI562" s="393"/>
      <c r="CJ562" s="393"/>
      <c r="CK562" s="393"/>
      <c r="CL562" s="393"/>
      <c r="CM562" s="393"/>
      <c r="CN562" s="393"/>
      <c r="CO562" s="393"/>
      <c r="CP562" s="393"/>
      <c r="CQ562" s="393"/>
      <c r="CR562" s="393"/>
      <c r="CS562" s="393"/>
      <c r="CT562" s="393"/>
      <c r="CU562" s="393"/>
      <c r="CV562" s="393"/>
      <c r="CW562" s="393"/>
      <c r="CX562" s="393"/>
      <c r="CY562" s="393"/>
      <c r="CZ562" s="393"/>
    </row>
    <row r="563" s="397" customFormat="true" ht="25.15" customHeight="true" x14ac:dyDescent="0.2">
      <c r="C563" s="1154" t="s">
        <v>439</v>
      </c>
      <c r="D563" s="1155"/>
      <c r="E563" s="846">
        <v>-8.229605656894097E-2</v>
      </c>
      <c r="F563" s="671"/>
      <c r="G563" s="671"/>
      <c r="H563" s="1155" t="s">
        <v>334</v>
      </c>
      <c r="I563" s="1155"/>
      <c r="J563" s="847">
        <v>3.6757153359640068E-2</v>
      </c>
      <c r="K563" s="671"/>
      <c r="L563" s="671"/>
      <c r="M563" s="1155" t="s">
        <v>462</v>
      </c>
      <c r="N563" s="1155"/>
      <c r="O563" s="848">
        <v>0.17419772818749354</v>
      </c>
      <c r="P563" s="671"/>
      <c r="Q563" s="671"/>
      <c r="W563" s="390"/>
      <c r="X563" s="390"/>
      <c r="Y563" s="390"/>
      <c r="Z563" s="390"/>
      <c r="AA563" s="390"/>
      <c r="AB563" s="390"/>
      <c r="AC563" s="390"/>
      <c r="AD563" s="390"/>
      <c r="AE563" s="390"/>
      <c r="AF563" s="390"/>
      <c r="AG563" s="390"/>
      <c r="AH563" s="390"/>
      <c r="AI563" s="390"/>
      <c r="AJ563" s="390"/>
      <c r="AK563" s="390"/>
      <c r="AL563" s="390"/>
      <c r="AM563" s="390"/>
      <c r="AN563" s="390"/>
      <c r="AO563" s="390"/>
      <c r="AP563" s="390"/>
      <c r="AQ563" s="390"/>
      <c r="AR563" s="390"/>
      <c r="AS563" s="390"/>
      <c r="AT563" s="390"/>
      <c r="AU563" s="390"/>
      <c r="AV563" s="390"/>
      <c r="AW563" s="390"/>
      <c r="AX563" s="390"/>
      <c r="AY563" s="390"/>
      <c r="AZ563" s="390"/>
      <c r="BA563" s="392"/>
      <c r="BB563" s="469"/>
      <c r="BC563" s="392"/>
      <c r="BD563" s="392"/>
      <c r="BE563" s="392"/>
      <c r="BF563" s="392"/>
      <c r="BG563" s="392"/>
      <c r="BH563" s="392"/>
      <c r="BI563" s="392"/>
      <c r="BJ563" s="392"/>
      <c r="BK563" s="392"/>
      <c r="BL563" s="392"/>
      <c r="BM563" s="392"/>
      <c r="BN563" s="392"/>
      <c r="BO563" s="392"/>
      <c r="BP563" s="392"/>
      <c r="BQ563" s="392"/>
      <c r="BR563" s="392"/>
      <c r="BS563" s="392"/>
      <c r="BT563" s="392"/>
      <c r="BU563" s="392"/>
      <c r="BV563" s="392"/>
      <c r="BW563" s="393"/>
      <c r="BX563" s="393"/>
      <c r="BY563" s="393"/>
      <c r="BZ563" s="393"/>
      <c r="CA563" s="393"/>
      <c r="CB563" s="393"/>
      <c r="CC563" s="393"/>
      <c r="CD563" s="393"/>
      <c r="CE563" s="393"/>
      <c r="CF563" s="393"/>
      <c r="CG563" s="393"/>
      <c r="CH563" s="393"/>
      <c r="CI563" s="393"/>
      <c r="CJ563" s="393"/>
      <c r="CK563" s="393"/>
      <c r="CL563" s="393"/>
      <c r="CM563" s="393"/>
      <c r="CN563" s="393"/>
      <c r="CO563" s="393"/>
      <c r="CP563" s="393"/>
      <c r="CQ563" s="393"/>
      <c r="CR563" s="393"/>
      <c r="CS563" s="393"/>
      <c r="CT563" s="393"/>
      <c r="CU563" s="393"/>
      <c r="CV563" s="393"/>
      <c r="CW563" s="393"/>
      <c r="CX563" s="393"/>
      <c r="CY563" s="393"/>
      <c r="CZ563" s="393"/>
    </row>
    <row r="564" s="397" customFormat="true" ht="25.15" customHeight="true" x14ac:dyDescent="0.2">
      <c r="C564" s="1154" t="s">
        <v>445</v>
      </c>
      <c r="D564" s="1155"/>
      <c r="E564" s="846">
        <v>8.4475351145821068E-2</v>
      </c>
      <c r="F564" s="671"/>
      <c r="G564" s="671"/>
      <c r="H564" s="1155" t="s">
        <v>460</v>
      </c>
      <c r="I564" s="1155"/>
      <c r="J564" s="847">
        <v>3.6757153359640554E-2</v>
      </c>
      <c r="K564" s="671"/>
      <c r="L564" s="671"/>
      <c r="M564" s="1155" t="s">
        <v>334</v>
      </c>
      <c r="N564" s="1155"/>
      <c r="O564" s="848">
        <v>0.17419772818749521</v>
      </c>
      <c r="P564" s="671"/>
      <c r="Q564" s="671"/>
      <c r="W564" s="390"/>
      <c r="X564" s="390"/>
      <c r="Y564" s="390"/>
      <c r="Z564" s="390"/>
      <c r="AA564" s="390"/>
      <c r="AB564" s="390"/>
      <c r="AC564" s="390"/>
      <c r="AD564" s="390"/>
      <c r="AE564" s="390"/>
      <c r="AF564" s="390"/>
      <c r="AG564" s="390"/>
      <c r="AH564" s="390"/>
      <c r="AI564" s="390"/>
      <c r="AJ564" s="390"/>
      <c r="AK564" s="390"/>
      <c r="AL564" s="390"/>
      <c r="AM564" s="390"/>
      <c r="AN564" s="390"/>
      <c r="AO564" s="390"/>
      <c r="AP564" s="390"/>
      <c r="AQ564" s="390"/>
      <c r="AR564" s="390"/>
      <c r="AS564" s="390"/>
      <c r="AT564" s="390"/>
      <c r="AU564" s="390"/>
      <c r="AV564" s="390"/>
      <c r="AW564" s="390"/>
      <c r="AX564" s="390"/>
      <c r="AY564" s="390"/>
      <c r="AZ564" s="390"/>
      <c r="BA564" s="392"/>
      <c r="BB564" s="469"/>
      <c r="BC564" s="392"/>
      <c r="BD564" s="392"/>
      <c r="BE564" s="392"/>
      <c r="BF564" s="392"/>
      <c r="BG564" s="392"/>
      <c r="BH564" s="392"/>
      <c r="BI564" s="392"/>
      <c r="BJ564" s="392"/>
      <c r="BK564" s="392"/>
      <c r="BL564" s="392"/>
      <c r="BM564" s="392"/>
      <c r="BN564" s="392"/>
      <c r="BO564" s="392"/>
      <c r="BP564" s="392"/>
      <c r="BQ564" s="392"/>
      <c r="BR564" s="392"/>
      <c r="BS564" s="392"/>
      <c r="BT564" s="392"/>
      <c r="BU564" s="392"/>
      <c r="BV564" s="392"/>
      <c r="BW564" s="393"/>
      <c r="BX564" s="393"/>
      <c r="BY564" s="393"/>
      <c r="BZ564" s="393"/>
      <c r="CA564" s="393"/>
      <c r="CB564" s="393"/>
      <c r="CC564" s="393"/>
      <c r="CD564" s="393"/>
      <c r="CE564" s="393"/>
      <c r="CF564" s="393"/>
      <c r="CG564" s="393"/>
      <c r="CH564" s="393"/>
      <c r="CI564" s="393"/>
      <c r="CJ564" s="393"/>
      <c r="CK564" s="393"/>
      <c r="CL564" s="393"/>
      <c r="CM564" s="393"/>
      <c r="CN564" s="393"/>
      <c r="CO564" s="393"/>
      <c r="CP564" s="393"/>
      <c r="CQ564" s="393"/>
      <c r="CR564" s="393"/>
      <c r="CS564" s="393"/>
      <c r="CT564" s="393"/>
      <c r="CU564" s="393"/>
      <c r="CV564" s="393"/>
      <c r="CW564" s="393"/>
      <c r="CX564" s="393"/>
      <c r="CY564" s="393"/>
      <c r="CZ564" s="393"/>
    </row>
    <row r="565" s="397" customFormat="true" ht="25.15" customHeight="true" x14ac:dyDescent="0.2">
      <c r="C565" s="1154" t="s">
        <v>496</v>
      </c>
      <c r="D565" s="1155"/>
      <c r="E565" s="846">
        <v>8.9005429444012161E-3</v>
      </c>
      <c r="F565" s="671"/>
      <c r="G565" s="671"/>
      <c r="H565" s="1155" t="s">
        <v>403</v>
      </c>
      <c r="I565" s="1155"/>
      <c r="J565" s="847">
        <v>7.9420184239327313E-2</v>
      </c>
      <c r="K565" s="671"/>
      <c r="L565" s="671"/>
      <c r="M565" s="1155" t="s">
        <v>460</v>
      </c>
      <c r="N565" s="1155"/>
      <c r="O565" s="848">
        <v>0.17419772818749443</v>
      </c>
      <c r="P565" s="671"/>
      <c r="Q565" s="671"/>
      <c r="W565" s="390"/>
      <c r="X565" s="390"/>
      <c r="Y565" s="390"/>
      <c r="Z565" s="390"/>
      <c r="AA565" s="390"/>
      <c r="AB565" s="390"/>
      <c r="AC565" s="390"/>
      <c r="AD565" s="390"/>
      <c r="AE565" s="390"/>
      <c r="AF565" s="390"/>
      <c r="AG565" s="390"/>
      <c r="AH565" s="390"/>
      <c r="AI565" s="390"/>
      <c r="AJ565" s="390"/>
      <c r="AK565" s="390"/>
      <c r="AL565" s="390"/>
      <c r="AM565" s="390"/>
      <c r="AN565" s="390"/>
      <c r="AO565" s="390"/>
      <c r="AP565" s="390"/>
      <c r="AQ565" s="390"/>
      <c r="AR565" s="390"/>
      <c r="AS565" s="390"/>
      <c r="AT565" s="390"/>
      <c r="AU565" s="390"/>
      <c r="AV565" s="390"/>
      <c r="AW565" s="390"/>
      <c r="AX565" s="390"/>
      <c r="AY565" s="390"/>
      <c r="AZ565" s="390"/>
      <c r="BA565" s="392"/>
      <c r="BB565" s="469"/>
      <c r="BC565" s="392"/>
      <c r="BD565" s="392"/>
      <c r="BE565" s="392"/>
      <c r="BF565" s="392"/>
      <c r="BG565" s="392"/>
      <c r="BH565" s="392"/>
      <c r="BI565" s="392"/>
      <c r="BJ565" s="392"/>
      <c r="BK565" s="392"/>
      <c r="BL565" s="392"/>
      <c r="BM565" s="392"/>
      <c r="BN565" s="392"/>
      <c r="BO565" s="392"/>
      <c r="BP565" s="392"/>
      <c r="BQ565" s="392"/>
      <c r="BR565" s="392"/>
      <c r="BS565" s="392"/>
      <c r="BT565" s="392"/>
      <c r="BU565" s="392"/>
      <c r="BV565" s="392"/>
      <c r="BW565" s="393"/>
      <c r="BX565" s="393"/>
      <c r="BY565" s="393"/>
      <c r="BZ565" s="393"/>
      <c r="CA565" s="393"/>
      <c r="CB565" s="393"/>
      <c r="CC565" s="393"/>
      <c r="CD565" s="393"/>
      <c r="CE565" s="393"/>
      <c r="CF565" s="393"/>
      <c r="CG565" s="393"/>
      <c r="CH565" s="393"/>
      <c r="CI565" s="393"/>
      <c r="CJ565" s="393"/>
      <c r="CK565" s="393"/>
      <c r="CL565" s="393"/>
      <c r="CM565" s="393"/>
      <c r="CN565" s="393"/>
      <c r="CO565" s="393"/>
      <c r="CP565" s="393"/>
      <c r="CQ565" s="393"/>
      <c r="CR565" s="393"/>
      <c r="CS565" s="393"/>
      <c r="CT565" s="393"/>
      <c r="CU565" s="393"/>
      <c r="CV565" s="393"/>
      <c r="CW565" s="393"/>
      <c r="CX565" s="393"/>
      <c r="CY565" s="393"/>
      <c r="CZ565" s="393"/>
    </row>
    <row r="566" s="397" customFormat="true" ht="25.15" customHeight="true" x14ac:dyDescent="0.2">
      <c r="C566" s="1154" t="s">
        <v>497</v>
      </c>
      <c r="D566" s="1155"/>
      <c r="E566" s="846">
        <v>-6.3928728150374325E-3</v>
      </c>
      <c r="F566" s="671"/>
      <c r="G566" s="671"/>
      <c r="H566" s="1155" t="s">
        <v>488</v>
      </c>
      <c r="I566" s="1155"/>
      <c r="J566" s="847">
        <v>3.4687507151793008E-2</v>
      </c>
      <c r="K566" s="671"/>
      <c r="L566" s="671"/>
      <c r="M566" s="1155" t="s">
        <v>403</v>
      </c>
      <c r="N566" s="1155"/>
      <c r="O566" s="848">
        <v>0.14025082613916107</v>
      </c>
      <c r="P566" s="671"/>
      <c r="Q566" s="671"/>
      <c r="W566" s="390"/>
      <c r="X566" s="390"/>
      <c r="Y566" s="390"/>
      <c r="Z566" s="390"/>
      <c r="AA566" s="390"/>
      <c r="AB566" s="390"/>
      <c r="AC566" s="390"/>
      <c r="AD566" s="390"/>
      <c r="AE566" s="390"/>
      <c r="AF566" s="390"/>
      <c r="AG566" s="390"/>
      <c r="AH566" s="390"/>
      <c r="AI566" s="390"/>
      <c r="AJ566" s="390"/>
      <c r="AK566" s="390"/>
      <c r="AL566" s="390"/>
      <c r="AM566" s="390"/>
      <c r="AN566" s="390"/>
      <c r="AO566" s="390"/>
      <c r="AP566" s="390"/>
      <c r="AQ566" s="390"/>
      <c r="AR566" s="390"/>
      <c r="AS566" s="390"/>
      <c r="AT566" s="390"/>
      <c r="AU566" s="390"/>
      <c r="AV566" s="390"/>
      <c r="AW566" s="390"/>
      <c r="AX566" s="390"/>
      <c r="AY566" s="390"/>
      <c r="AZ566" s="390"/>
      <c r="BA566" s="392"/>
      <c r="BB566" s="469"/>
      <c r="BC566" s="392"/>
      <c r="BD566" s="392"/>
      <c r="BE566" s="392"/>
      <c r="BF566" s="392"/>
      <c r="BG566" s="392"/>
      <c r="BH566" s="392"/>
      <c r="BI566" s="392"/>
      <c r="BJ566" s="392"/>
      <c r="BK566" s="392"/>
      <c r="BL566" s="392"/>
      <c r="BM566" s="392"/>
      <c r="BN566" s="392"/>
      <c r="BO566" s="392"/>
      <c r="BP566" s="392"/>
      <c r="BQ566" s="392"/>
      <c r="BR566" s="392"/>
      <c r="BS566" s="392"/>
      <c r="BT566" s="392"/>
      <c r="BU566" s="392"/>
      <c r="BV566" s="392"/>
      <c r="BW566" s="393"/>
      <c r="BX566" s="393"/>
      <c r="BY566" s="393"/>
      <c r="BZ566" s="393"/>
      <c r="CA566" s="393"/>
      <c r="CB566" s="393"/>
      <c r="CC566" s="393"/>
      <c r="CD566" s="393"/>
      <c r="CE566" s="393"/>
      <c r="CF566" s="393"/>
      <c r="CG566" s="393"/>
      <c r="CH566" s="393"/>
      <c r="CI566" s="393"/>
      <c r="CJ566" s="393"/>
      <c r="CK566" s="393"/>
      <c r="CL566" s="393"/>
      <c r="CM566" s="393"/>
      <c r="CN566" s="393"/>
      <c r="CO566" s="393"/>
      <c r="CP566" s="393"/>
      <c r="CQ566" s="393"/>
      <c r="CR566" s="393"/>
      <c r="CS566" s="393"/>
      <c r="CT566" s="393"/>
      <c r="CU566" s="393"/>
      <c r="CV566" s="393"/>
      <c r="CW566" s="393"/>
      <c r="CX566" s="393"/>
      <c r="CY566" s="393"/>
      <c r="CZ566" s="393"/>
    </row>
    <row r="567" s="397" customFormat="true" ht="25.15" customHeight="true" x14ac:dyDescent="0.2">
      <c r="C567" s="1154" t="s">
        <v>468</v>
      </c>
      <c r="D567" s="1155"/>
      <c r="E567" s="846">
        <v>-4.6103288163016717E-2</v>
      </c>
      <c r="F567" s="671"/>
      <c r="G567" s="671"/>
      <c r="H567" s="1155" t="s">
        <v>493</v>
      </c>
      <c r="I567" s="1155"/>
      <c r="J567" s="847">
        <v>2.2883880944048668E-2</v>
      </c>
      <c r="K567" s="671"/>
      <c r="L567" s="671"/>
      <c r="M567" s="1155" t="s">
        <v>488</v>
      </c>
      <c r="N567" s="1155"/>
      <c r="O567" s="848">
        <v>1.158448886389811E-2</v>
      </c>
      <c r="P567" s="671"/>
      <c r="Q567" s="671"/>
      <c r="W567" s="390"/>
      <c r="X567" s="390"/>
      <c r="Y567" s="390"/>
      <c r="Z567" s="390"/>
      <c r="AA567" s="390"/>
      <c r="AB567" s="390"/>
      <c r="AC567" s="390"/>
      <c r="AD567" s="390"/>
      <c r="AE567" s="390"/>
      <c r="AF567" s="390"/>
      <c r="AG567" s="390"/>
      <c r="AH567" s="390"/>
      <c r="AI567" s="390"/>
      <c r="AJ567" s="390"/>
      <c r="AK567" s="390"/>
      <c r="AL567" s="390"/>
      <c r="AM567" s="390"/>
      <c r="AN567" s="390"/>
      <c r="AO567" s="390"/>
      <c r="AP567" s="390"/>
      <c r="AQ567" s="390"/>
      <c r="AR567" s="390"/>
      <c r="AS567" s="390"/>
      <c r="AT567" s="390"/>
      <c r="AU567" s="390"/>
      <c r="AV567" s="390"/>
      <c r="AW567" s="390"/>
      <c r="AX567" s="390"/>
      <c r="AY567" s="390"/>
      <c r="AZ567" s="390"/>
      <c r="BA567" s="392"/>
      <c r="BB567" s="469"/>
      <c r="BC567" s="392"/>
      <c r="BD567" s="392"/>
      <c r="BE567" s="392"/>
      <c r="BF567" s="392"/>
      <c r="BG567" s="392"/>
      <c r="BH567" s="392"/>
      <c r="BI567" s="392"/>
      <c r="BJ567" s="392"/>
      <c r="BK567" s="392"/>
      <c r="BL567" s="392"/>
      <c r="BM567" s="392"/>
      <c r="BN567" s="392"/>
      <c r="BO567" s="392"/>
      <c r="BP567" s="392"/>
      <c r="BQ567" s="392"/>
      <c r="BR567" s="392"/>
      <c r="BS567" s="392"/>
      <c r="BT567" s="392"/>
      <c r="BU567" s="392"/>
      <c r="BV567" s="392"/>
      <c r="BW567" s="393"/>
      <c r="BX567" s="393"/>
      <c r="BY567" s="393"/>
      <c r="BZ567" s="393"/>
      <c r="CA567" s="393"/>
      <c r="CB567" s="393"/>
      <c r="CC567" s="393"/>
      <c r="CD567" s="393"/>
      <c r="CE567" s="393"/>
      <c r="CF567" s="393"/>
      <c r="CG567" s="393"/>
      <c r="CH567" s="393"/>
      <c r="CI567" s="393"/>
      <c r="CJ567" s="393"/>
      <c r="CK567" s="393"/>
      <c r="CL567" s="393"/>
      <c r="CM567" s="393"/>
      <c r="CN567" s="393"/>
      <c r="CO567" s="393"/>
      <c r="CP567" s="393"/>
      <c r="CQ567" s="393"/>
      <c r="CR567" s="393"/>
      <c r="CS567" s="393"/>
      <c r="CT567" s="393"/>
      <c r="CU567" s="393"/>
      <c r="CV567" s="393"/>
      <c r="CW567" s="393"/>
      <c r="CX567" s="393"/>
      <c r="CY567" s="393"/>
      <c r="CZ567" s="393"/>
    </row>
    <row r="568" s="397" customFormat="true" ht="25.15" customHeight="true" x14ac:dyDescent="0.2">
      <c r="C568" s="1154" t="s">
        <v>487</v>
      </c>
      <c r="D568" s="1155"/>
      <c r="E568" s="846">
        <v>-1.2436747678233592E-2</v>
      </c>
      <c r="F568" s="671"/>
      <c r="G568" s="671"/>
      <c r="H568" s="1155" t="s">
        <v>485</v>
      </c>
      <c r="I568" s="1155"/>
      <c r="J568" s="847">
        <v>7.3493842500683623E-3</v>
      </c>
      <c r="K568" s="671"/>
      <c r="L568" s="671"/>
      <c r="M568" s="1155" t="s">
        <v>493</v>
      </c>
      <c r="N568" s="1155"/>
      <c r="O568" s="848">
        <v>2.7927408827591304E-4</v>
      </c>
      <c r="P568" s="671"/>
      <c r="Q568" s="671"/>
      <c r="W568" s="390"/>
      <c r="X568" s="390"/>
      <c r="Y568" s="390"/>
      <c r="Z568" s="390"/>
      <c r="AA568" s="390"/>
      <c r="AB568" s="390"/>
      <c r="AC568" s="390"/>
      <c r="AD568" s="390"/>
      <c r="AE568" s="390"/>
      <c r="AF568" s="390"/>
      <c r="AG568" s="390"/>
      <c r="AH568" s="390"/>
      <c r="AI568" s="390"/>
      <c r="AJ568" s="390"/>
      <c r="AK568" s="390"/>
      <c r="AL568" s="390"/>
      <c r="AM568" s="390"/>
      <c r="AN568" s="390"/>
      <c r="AO568" s="390"/>
      <c r="AP568" s="390"/>
      <c r="AQ568" s="390"/>
      <c r="AR568" s="390"/>
      <c r="AS568" s="390"/>
      <c r="AT568" s="390"/>
      <c r="AU568" s="390"/>
      <c r="AV568" s="390"/>
      <c r="AW568" s="390"/>
      <c r="AX568" s="390"/>
      <c r="AY568" s="390"/>
      <c r="AZ568" s="390"/>
      <c r="BA568" s="392"/>
      <c r="BB568" s="469"/>
      <c r="BC568" s="392"/>
      <c r="BD568" s="392"/>
      <c r="BE568" s="392"/>
      <c r="BF568" s="392"/>
      <c r="BG568" s="392"/>
      <c r="BH568" s="392"/>
      <c r="BI568" s="392"/>
      <c r="BJ568" s="392"/>
      <c r="BK568" s="392"/>
      <c r="BL568" s="392"/>
      <c r="BM568" s="392"/>
      <c r="BN568" s="392"/>
      <c r="BO568" s="392"/>
      <c r="BP568" s="392"/>
      <c r="BQ568" s="392"/>
      <c r="BR568" s="392"/>
      <c r="BS568" s="392"/>
      <c r="BT568" s="392"/>
      <c r="BU568" s="392"/>
      <c r="BV568" s="392"/>
      <c r="BW568" s="393"/>
      <c r="BX568" s="393"/>
      <c r="BY568" s="393"/>
      <c r="BZ568" s="393"/>
      <c r="CA568" s="393"/>
      <c r="CB568" s="393"/>
      <c r="CC568" s="393"/>
      <c r="CD568" s="393"/>
      <c r="CE568" s="393"/>
      <c r="CF568" s="393"/>
      <c r="CG568" s="393"/>
      <c r="CH568" s="393"/>
      <c r="CI568" s="393"/>
      <c r="CJ568" s="393"/>
      <c r="CK568" s="393"/>
      <c r="CL568" s="393"/>
      <c r="CM568" s="393"/>
      <c r="CN568" s="393"/>
      <c r="CO568" s="393"/>
      <c r="CP568" s="393"/>
      <c r="CQ568" s="393"/>
      <c r="CR568" s="393"/>
      <c r="CS568" s="393"/>
      <c r="CT568" s="393"/>
      <c r="CU568" s="393"/>
      <c r="CV568" s="393"/>
      <c r="CW568" s="393"/>
      <c r="CX568" s="393"/>
      <c r="CY568" s="393"/>
      <c r="CZ568" s="393"/>
    </row>
    <row r="569" s="397" customFormat="true" ht="25.15" customHeight="true" x14ac:dyDescent="0.2">
      <c r="C569" s="1154" t="s">
        <v>501</v>
      </c>
      <c r="D569" s="1155"/>
      <c r="E569" s="846">
        <v>-5.987645576135567E-3</v>
      </c>
      <c r="F569" s="671"/>
      <c r="G569" s="671"/>
      <c r="H569" s="1155" t="s">
        <v>469</v>
      </c>
      <c r="I569" s="1155"/>
      <c r="J569" s="847">
        <v>0.12504183108232741</v>
      </c>
      <c r="K569" s="671"/>
      <c r="L569" s="671"/>
      <c r="M569" s="1155" t="s">
        <v>485</v>
      </c>
      <c r="N569" s="1155"/>
      <c r="O569" s="848">
        <v>4.2481019649702009E-2</v>
      </c>
      <c r="P569" s="671"/>
      <c r="Q569" s="671"/>
      <c r="W569" s="390"/>
      <c r="X569" s="390"/>
      <c r="Y569" s="390"/>
      <c r="Z569" s="390"/>
      <c r="AA569" s="390"/>
      <c r="AB569" s="390"/>
      <c r="AC569" s="390"/>
      <c r="AD569" s="390"/>
      <c r="AE569" s="390"/>
      <c r="AF569" s="390"/>
      <c r="AG569" s="390"/>
      <c r="AH569" s="390"/>
      <c r="AI569" s="390"/>
      <c r="AJ569" s="390"/>
      <c r="AK569" s="390"/>
      <c r="AL569" s="390"/>
      <c r="AM569" s="390"/>
      <c r="AN569" s="390"/>
      <c r="AO569" s="390"/>
      <c r="AP569" s="390"/>
      <c r="AQ569" s="390"/>
      <c r="AR569" s="390"/>
      <c r="AS569" s="390"/>
      <c r="AT569" s="390"/>
      <c r="AU569" s="390"/>
      <c r="AV569" s="390"/>
      <c r="AW569" s="390"/>
      <c r="AX569" s="390"/>
      <c r="AY569" s="390"/>
      <c r="AZ569" s="390"/>
      <c r="BA569" s="392"/>
      <c r="BB569" s="469"/>
      <c r="BC569" s="392"/>
      <c r="BD569" s="392"/>
      <c r="BE569" s="392"/>
      <c r="BF569" s="392"/>
      <c r="BG569" s="392"/>
      <c r="BH569" s="392"/>
      <c r="BI569" s="392"/>
      <c r="BJ569" s="392"/>
      <c r="BK569" s="392"/>
      <c r="BL569" s="392"/>
      <c r="BM569" s="392"/>
      <c r="BN569" s="392"/>
      <c r="BO569" s="392"/>
      <c r="BP569" s="392"/>
      <c r="BQ569" s="392"/>
      <c r="BR569" s="392"/>
      <c r="BS569" s="392"/>
      <c r="BT569" s="392"/>
      <c r="BU569" s="392"/>
      <c r="BV569" s="392"/>
      <c r="BW569" s="393"/>
      <c r="BX569" s="393"/>
      <c r="BY569" s="393"/>
      <c r="BZ569" s="393"/>
      <c r="CA569" s="393"/>
      <c r="CB569" s="393"/>
      <c r="CC569" s="393"/>
      <c r="CD569" s="393"/>
      <c r="CE569" s="393"/>
      <c r="CF569" s="393"/>
      <c r="CG569" s="393"/>
      <c r="CH569" s="393"/>
      <c r="CI569" s="393"/>
      <c r="CJ569" s="393"/>
      <c r="CK569" s="393"/>
      <c r="CL569" s="393"/>
      <c r="CM569" s="393"/>
      <c r="CN569" s="393"/>
      <c r="CO569" s="393"/>
      <c r="CP569" s="393"/>
      <c r="CQ569" s="393"/>
      <c r="CR569" s="393"/>
      <c r="CS569" s="393"/>
      <c r="CT569" s="393"/>
      <c r="CU569" s="393"/>
      <c r="CV569" s="393"/>
      <c r="CW569" s="393"/>
      <c r="CX569" s="393"/>
      <c r="CY569" s="393"/>
      <c r="CZ569" s="393"/>
    </row>
    <row r="570" s="397" customFormat="true" ht="25.15" customHeight="true" x14ac:dyDescent="0.2">
      <c r="C570" s="1154" t="s">
        <v>456</v>
      </c>
      <c r="D570" s="1155"/>
      <c r="E570" s="846">
        <v>7.1645171866064367E-2</v>
      </c>
      <c r="F570" s="671"/>
      <c r="G570" s="671"/>
      <c r="H570" s="1155" t="s">
        <v>472</v>
      </c>
      <c r="I570" s="1155"/>
      <c r="J570" s="847">
        <v>8.4362460328619049E-2</v>
      </c>
      <c r="K570" s="671"/>
      <c r="L570" s="671"/>
      <c r="M570" s="1155" t="s">
        <v>469</v>
      </c>
      <c r="N570" s="1155"/>
      <c r="O570" s="848">
        <v>1.3840834479032142E-2</v>
      </c>
      <c r="P570" s="671"/>
      <c r="Q570" s="671"/>
      <c r="W570" s="390"/>
      <c r="X570" s="390"/>
      <c r="Y570" s="390"/>
      <c r="Z570" s="390"/>
      <c r="AA570" s="390"/>
      <c r="AB570" s="390"/>
      <c r="AC570" s="390"/>
      <c r="AD570" s="390"/>
      <c r="AE570" s="390"/>
      <c r="AF570" s="390"/>
      <c r="AG570" s="390"/>
      <c r="AH570" s="390"/>
      <c r="AI570" s="390"/>
      <c r="AJ570" s="390"/>
      <c r="AK570" s="390"/>
      <c r="AL570" s="390"/>
      <c r="AM570" s="390"/>
      <c r="AN570" s="390"/>
      <c r="AO570" s="390"/>
      <c r="AP570" s="390"/>
      <c r="AQ570" s="390"/>
      <c r="AR570" s="390"/>
      <c r="AS570" s="390"/>
      <c r="AT570" s="390"/>
      <c r="AU570" s="390"/>
      <c r="AV570" s="390"/>
      <c r="AW570" s="390"/>
      <c r="AX570" s="390"/>
      <c r="AY570" s="390"/>
      <c r="AZ570" s="390"/>
      <c r="BA570" s="392"/>
      <c r="BB570" s="469"/>
      <c r="BC570" s="392"/>
      <c r="BD570" s="392"/>
      <c r="BE570" s="392"/>
      <c r="BF570" s="392"/>
      <c r="BG570" s="392"/>
      <c r="BH570" s="392"/>
      <c r="BI570" s="392"/>
      <c r="BJ570" s="392"/>
      <c r="BK570" s="392"/>
      <c r="BL570" s="392"/>
      <c r="BM570" s="392"/>
      <c r="BN570" s="392"/>
      <c r="BO570" s="392"/>
      <c r="BP570" s="392"/>
      <c r="BQ570" s="392"/>
      <c r="BR570" s="392"/>
      <c r="BS570" s="392"/>
      <c r="BT570" s="392"/>
      <c r="BU570" s="392"/>
      <c r="BV570" s="392"/>
      <c r="BW570" s="393"/>
      <c r="BX570" s="393"/>
      <c r="BY570" s="393"/>
      <c r="BZ570" s="393"/>
      <c r="CA570" s="393"/>
      <c r="CB570" s="393"/>
      <c r="CC570" s="393"/>
      <c r="CD570" s="393"/>
      <c r="CE570" s="393"/>
      <c r="CF570" s="393"/>
      <c r="CG570" s="393"/>
      <c r="CH570" s="393"/>
      <c r="CI570" s="393"/>
      <c r="CJ570" s="393"/>
      <c r="CK570" s="393"/>
      <c r="CL570" s="393"/>
      <c r="CM570" s="393"/>
      <c r="CN570" s="393"/>
      <c r="CO570" s="393"/>
      <c r="CP570" s="393"/>
      <c r="CQ570" s="393"/>
      <c r="CR570" s="393"/>
      <c r="CS570" s="393"/>
      <c r="CT570" s="393"/>
      <c r="CU570" s="393"/>
      <c r="CV570" s="393"/>
      <c r="CW570" s="393"/>
      <c r="CX570" s="393"/>
      <c r="CY570" s="393"/>
      <c r="CZ570" s="393"/>
    </row>
    <row r="571" s="397" customFormat="true" ht="25.15" customHeight="true" x14ac:dyDescent="0.2">
      <c r="C571" s="1154" t="s">
        <v>491</v>
      </c>
      <c r="D571" s="1155"/>
      <c r="E571" s="846">
        <v>1.0954698653610456E-2</v>
      </c>
      <c r="F571" s="671"/>
      <c r="G571" s="671"/>
      <c r="H571" s="1155" t="s">
        <v>490</v>
      </c>
      <c r="I571" s="1155"/>
      <c r="J571" s="847">
        <v>2.8882122617297879E-2</v>
      </c>
      <c r="K571" s="671"/>
      <c r="L571" s="671"/>
      <c r="M571" s="1155" t="s">
        <v>472</v>
      </c>
      <c r="N571" s="1155"/>
      <c r="O571" s="848">
        <v>1.3821742127116695E-2</v>
      </c>
      <c r="P571" s="671"/>
      <c r="Q571" s="671"/>
      <c r="W571" s="390"/>
      <c r="X571" s="390"/>
      <c r="Y571" s="390"/>
      <c r="Z571" s="390"/>
      <c r="AA571" s="390"/>
      <c r="AB571" s="390"/>
      <c r="AC571" s="390"/>
      <c r="AD571" s="390"/>
      <c r="AE571" s="390"/>
      <c r="AF571" s="390"/>
      <c r="AG571" s="390"/>
      <c r="AH571" s="390"/>
      <c r="AI571" s="390"/>
      <c r="AJ571" s="390"/>
      <c r="AK571" s="390"/>
      <c r="AL571" s="390"/>
      <c r="AM571" s="390"/>
      <c r="AN571" s="390"/>
      <c r="AO571" s="390"/>
      <c r="AP571" s="390"/>
      <c r="AQ571" s="390"/>
      <c r="AR571" s="390"/>
      <c r="AS571" s="390"/>
      <c r="AT571" s="390"/>
      <c r="AU571" s="390"/>
      <c r="AV571" s="390"/>
      <c r="AW571" s="390"/>
      <c r="AX571" s="390"/>
      <c r="AY571" s="390"/>
      <c r="AZ571" s="390"/>
      <c r="BA571" s="392"/>
      <c r="BB571" s="469"/>
      <c r="BC571" s="392"/>
      <c r="BD571" s="392"/>
      <c r="BE571" s="392"/>
      <c r="BF571" s="392"/>
      <c r="BG571" s="392"/>
      <c r="BH571" s="392"/>
      <c r="BI571" s="392"/>
      <c r="BJ571" s="392"/>
      <c r="BK571" s="392"/>
      <c r="BL571" s="392"/>
      <c r="BM571" s="392"/>
      <c r="BN571" s="392"/>
      <c r="BO571" s="392"/>
      <c r="BP571" s="392"/>
      <c r="BQ571" s="392"/>
      <c r="BR571" s="392"/>
      <c r="BS571" s="392"/>
      <c r="BT571" s="392"/>
      <c r="BU571" s="392"/>
      <c r="BV571" s="392"/>
      <c r="BW571" s="393"/>
      <c r="BX571" s="393"/>
      <c r="BY571" s="393"/>
      <c r="BZ571" s="393"/>
      <c r="CA571" s="393"/>
      <c r="CB571" s="393"/>
      <c r="CC571" s="393"/>
      <c r="CD571" s="393"/>
      <c r="CE571" s="393"/>
      <c r="CF571" s="393"/>
      <c r="CG571" s="393"/>
      <c r="CH571" s="393"/>
      <c r="CI571" s="393"/>
      <c r="CJ571" s="393"/>
      <c r="CK571" s="393"/>
      <c r="CL571" s="393"/>
      <c r="CM571" s="393"/>
      <c r="CN571" s="393"/>
      <c r="CO571" s="393"/>
      <c r="CP571" s="393"/>
      <c r="CQ571" s="393"/>
      <c r="CR571" s="393"/>
      <c r="CS571" s="393"/>
      <c r="CT571" s="393"/>
      <c r="CU571" s="393"/>
      <c r="CV571" s="393"/>
      <c r="CW571" s="393"/>
      <c r="CX571" s="393"/>
      <c r="CY571" s="393"/>
      <c r="CZ571" s="393"/>
    </row>
    <row r="572" s="397" customFormat="true" ht="25.15" customHeight="true" x14ac:dyDescent="0.2">
      <c r="C572" s="1154" t="s">
        <v>508</v>
      </c>
      <c r="D572" s="1155"/>
      <c r="E572" s="846">
        <v>-2.7851782274092136E-3</v>
      </c>
      <c r="F572" s="671"/>
      <c r="G572" s="671"/>
      <c r="H572" s="1155" t="s">
        <v>506</v>
      </c>
      <c r="I572" s="1155"/>
      <c r="J572" s="847">
        <v>9.4064122719886289E-3</v>
      </c>
      <c r="K572" s="671"/>
      <c r="L572" s="671"/>
      <c r="M572" s="1155" t="s">
        <v>490</v>
      </c>
      <c r="N572" s="1155"/>
      <c r="O572" s="848">
        <v>3.0025255267185948E-3</v>
      </c>
      <c r="P572" s="671"/>
      <c r="Q572" s="671"/>
      <c r="W572" s="390"/>
      <c r="X572" s="390"/>
      <c r="Y572" s="390"/>
      <c r="Z572" s="390"/>
      <c r="AA572" s="390"/>
      <c r="AB572" s="390"/>
      <c r="AC572" s="390"/>
      <c r="AD572" s="390"/>
      <c r="AE572" s="390"/>
      <c r="AF572" s="390"/>
      <c r="AG572" s="390"/>
      <c r="AH572" s="390"/>
      <c r="AI572" s="390"/>
      <c r="AJ572" s="390"/>
      <c r="AK572" s="390"/>
      <c r="AL572" s="390"/>
      <c r="AM572" s="390"/>
      <c r="AN572" s="390"/>
      <c r="AO572" s="390"/>
      <c r="AP572" s="390"/>
      <c r="AQ572" s="390"/>
      <c r="AR572" s="390"/>
      <c r="AS572" s="390"/>
      <c r="AT572" s="390"/>
      <c r="AU572" s="390"/>
      <c r="AV572" s="390"/>
      <c r="AW572" s="390"/>
      <c r="AX572" s="390"/>
      <c r="AY572" s="390"/>
      <c r="AZ572" s="390"/>
      <c r="BA572" s="392"/>
      <c r="BB572" s="469"/>
      <c r="BC572" s="392"/>
      <c r="BD572" s="392"/>
      <c r="BE572" s="392"/>
      <c r="BF572" s="392"/>
      <c r="BG572" s="392"/>
      <c r="BH572" s="392"/>
      <c r="BI572" s="392"/>
      <c r="BJ572" s="392"/>
      <c r="BK572" s="392"/>
      <c r="BL572" s="392"/>
      <c r="BM572" s="392"/>
      <c r="BN572" s="392"/>
      <c r="BO572" s="392"/>
      <c r="BP572" s="392"/>
      <c r="BQ572" s="392"/>
      <c r="BR572" s="392"/>
      <c r="BS572" s="392"/>
      <c r="BT572" s="392"/>
      <c r="BU572" s="392"/>
      <c r="BV572" s="392"/>
      <c r="BW572" s="393"/>
      <c r="BX572" s="393"/>
      <c r="BY572" s="393"/>
      <c r="BZ572" s="393"/>
      <c r="CA572" s="393"/>
      <c r="CB572" s="393"/>
      <c r="CC572" s="393"/>
      <c r="CD572" s="393"/>
      <c r="CE572" s="393"/>
      <c r="CF572" s="393"/>
      <c r="CG572" s="393"/>
      <c r="CH572" s="393"/>
      <c r="CI572" s="393"/>
      <c r="CJ572" s="393"/>
      <c r="CK572" s="393"/>
      <c r="CL572" s="393"/>
      <c r="CM572" s="393"/>
      <c r="CN572" s="393"/>
      <c r="CO572" s="393"/>
      <c r="CP572" s="393"/>
      <c r="CQ572" s="393"/>
      <c r="CR572" s="393"/>
      <c r="CS572" s="393"/>
      <c r="CT572" s="393"/>
      <c r="CU572" s="393"/>
      <c r="CV572" s="393"/>
      <c r="CW572" s="393"/>
      <c r="CX572" s="393"/>
      <c r="CY572" s="393"/>
      <c r="CZ572" s="393"/>
    </row>
    <row r="573" s="397" customFormat="true" ht="25.15" customHeight="true" x14ac:dyDescent="0.2">
      <c r="C573" s="1154" t="s">
        <v>505</v>
      </c>
      <c r="D573" s="1155"/>
      <c r="E573" s="846">
        <v>-4.1412334933824679E-3</v>
      </c>
      <c r="F573" s="671"/>
      <c r="G573" s="671"/>
      <c r="H573" s="1155" t="s">
        <v>515</v>
      </c>
      <c r="I573" s="1155"/>
      <c r="J573" s="847">
        <v>2.3616528991719817E-4</v>
      </c>
      <c r="K573" s="671"/>
      <c r="L573" s="671"/>
      <c r="M573" s="1155" t="s">
        <v>506</v>
      </c>
      <c r="N573" s="1155"/>
      <c r="O573" s="848">
        <v>5.214137159753339E-4</v>
      </c>
      <c r="P573" s="671"/>
      <c r="Q573" s="671"/>
      <c r="W573" s="390"/>
      <c r="X573" s="390"/>
      <c r="Y573" s="390"/>
      <c r="Z573" s="390"/>
      <c r="AA573" s="390"/>
      <c r="AB573" s="390"/>
      <c r="AC573" s="390"/>
      <c r="AD573" s="390"/>
      <c r="AE573" s="390"/>
      <c r="AF573" s="390"/>
      <c r="AG573" s="390"/>
      <c r="AH573" s="390"/>
      <c r="AI573" s="390"/>
      <c r="AJ573" s="390"/>
      <c r="AK573" s="390"/>
      <c r="AL573" s="390"/>
      <c r="AM573" s="390"/>
      <c r="AN573" s="390"/>
      <c r="AO573" s="390"/>
      <c r="AP573" s="390"/>
      <c r="AQ573" s="390"/>
      <c r="AR573" s="390"/>
      <c r="AS573" s="390"/>
      <c r="AT573" s="390"/>
      <c r="AU573" s="390"/>
      <c r="AV573" s="390"/>
      <c r="AW573" s="390"/>
      <c r="AX573" s="390"/>
      <c r="AY573" s="390"/>
      <c r="AZ573" s="390"/>
      <c r="BA573" s="392"/>
      <c r="BB573" s="469"/>
      <c r="BC573" s="392"/>
      <c r="BD573" s="392"/>
      <c r="BE573" s="392"/>
      <c r="BF573" s="392"/>
      <c r="BG573" s="392"/>
      <c r="BH573" s="392"/>
      <c r="BI573" s="392"/>
      <c r="BJ573" s="392"/>
      <c r="BK573" s="392"/>
      <c r="BL573" s="392"/>
      <c r="BM573" s="392"/>
      <c r="BN573" s="392"/>
      <c r="BO573" s="392"/>
      <c r="BP573" s="392"/>
      <c r="BQ573" s="392"/>
      <c r="BR573" s="392"/>
      <c r="BS573" s="392"/>
      <c r="BT573" s="392"/>
      <c r="BU573" s="392"/>
      <c r="BV573" s="392"/>
      <c r="BW573" s="393"/>
      <c r="BX573" s="393"/>
      <c r="BY573" s="393"/>
      <c r="BZ573" s="393"/>
      <c r="CA573" s="393"/>
      <c r="CB573" s="393"/>
      <c r="CC573" s="393"/>
      <c r="CD573" s="393"/>
      <c r="CE573" s="393"/>
      <c r="CF573" s="393"/>
      <c r="CG573" s="393"/>
      <c r="CH573" s="393"/>
      <c r="CI573" s="393"/>
      <c r="CJ573" s="393"/>
      <c r="CK573" s="393"/>
      <c r="CL573" s="393"/>
      <c r="CM573" s="393"/>
      <c r="CN573" s="393"/>
      <c r="CO573" s="393"/>
      <c r="CP573" s="393"/>
      <c r="CQ573" s="393"/>
      <c r="CR573" s="393"/>
      <c r="CS573" s="393"/>
      <c r="CT573" s="393"/>
      <c r="CU573" s="393"/>
      <c r="CV573" s="393"/>
      <c r="CW573" s="393"/>
      <c r="CX573" s="393"/>
      <c r="CY573" s="393"/>
      <c r="CZ573" s="393"/>
    </row>
    <row r="574" s="397" customFormat="true" ht="25.15" customHeight="true" x14ac:dyDescent="0.2">
      <c r="C574" s="1154" t="s">
        <v>464</v>
      </c>
      <c r="D574" s="1155"/>
      <c r="E574" s="846">
        <v>-6.0356304193045003E-2</v>
      </c>
      <c r="F574" s="671"/>
      <c r="G574" s="671"/>
      <c r="H574" s="1155" t="s">
        <v>513</v>
      </c>
      <c r="I574" s="1155"/>
      <c r="J574" s="847">
        <v>5.6487809030008564E-5</v>
      </c>
      <c r="K574" s="671"/>
      <c r="L574" s="671"/>
      <c r="M574" s="1155" t="s">
        <v>515</v>
      </c>
      <c r="N574" s="1155"/>
      <c r="O574" s="848">
        <v>6.8725143911907156E-4</v>
      </c>
      <c r="P574" s="671"/>
      <c r="Q574" s="671"/>
      <c r="W574" s="390"/>
      <c r="X574" s="390"/>
      <c r="Y574" s="390"/>
      <c r="Z574" s="390"/>
      <c r="AA574" s="390"/>
      <c r="AB574" s="390"/>
      <c r="AC574" s="390"/>
      <c r="AD574" s="390"/>
      <c r="AE574" s="390"/>
      <c r="AF574" s="390"/>
      <c r="AG574" s="390"/>
      <c r="AH574" s="390"/>
      <c r="AI574" s="390"/>
      <c r="AJ574" s="390"/>
      <c r="AK574" s="390"/>
      <c r="AL574" s="390"/>
      <c r="AM574" s="390"/>
      <c r="AN574" s="390"/>
      <c r="AO574" s="390"/>
      <c r="AP574" s="390"/>
      <c r="AQ574" s="390"/>
      <c r="AR574" s="390"/>
      <c r="AS574" s="390"/>
      <c r="AT574" s="390"/>
      <c r="AU574" s="390"/>
      <c r="AV574" s="390"/>
      <c r="AW574" s="390"/>
      <c r="AX574" s="390"/>
      <c r="AY574" s="390"/>
      <c r="AZ574" s="390"/>
      <c r="BA574" s="392"/>
      <c r="BB574" s="469"/>
      <c r="BC574" s="392"/>
      <c r="BD574" s="392"/>
      <c r="BE574" s="392"/>
      <c r="BF574" s="392"/>
      <c r="BG574" s="392"/>
      <c r="BH574" s="392"/>
      <c r="BI574" s="392"/>
      <c r="BJ574" s="392"/>
      <c r="BK574" s="392"/>
      <c r="BL574" s="392"/>
      <c r="BM574" s="392"/>
      <c r="BN574" s="392"/>
      <c r="BO574" s="392"/>
      <c r="BP574" s="392"/>
      <c r="BQ574" s="392"/>
      <c r="BR574" s="392"/>
      <c r="BS574" s="392"/>
      <c r="BT574" s="392"/>
      <c r="BU574" s="392"/>
      <c r="BV574" s="392"/>
      <c r="BW574" s="393"/>
      <c r="BX574" s="393"/>
      <c r="BY574" s="393"/>
      <c r="BZ574" s="393"/>
      <c r="CA574" s="393"/>
      <c r="CB574" s="393"/>
      <c r="CC574" s="393"/>
      <c r="CD574" s="393"/>
      <c r="CE574" s="393"/>
      <c r="CF574" s="393"/>
      <c r="CG574" s="393"/>
      <c r="CH574" s="393"/>
      <c r="CI574" s="393"/>
      <c r="CJ574" s="393"/>
      <c r="CK574" s="393"/>
      <c r="CL574" s="393"/>
      <c r="CM574" s="393"/>
      <c r="CN574" s="393"/>
      <c r="CO574" s="393"/>
      <c r="CP574" s="393"/>
      <c r="CQ574" s="393"/>
      <c r="CR574" s="393"/>
      <c r="CS574" s="393"/>
      <c r="CT574" s="393"/>
      <c r="CU574" s="393"/>
      <c r="CV574" s="393"/>
      <c r="CW574" s="393"/>
      <c r="CX574" s="393"/>
      <c r="CY574" s="393"/>
      <c r="CZ574" s="393"/>
    </row>
    <row r="575" s="397" customFormat="true" ht="25.15" customHeight="true" x14ac:dyDescent="0.2">
      <c r="C575" s="1154" t="s">
        <v>480</v>
      </c>
      <c r="D575" s="1155"/>
      <c r="E575" s="846">
        <v>-2.2555806143683705E-2</v>
      </c>
      <c r="F575" s="671"/>
      <c r="G575" s="671"/>
      <c r="H575" s="1155" t="s">
        <v>518</v>
      </c>
      <c r="I575" s="1155"/>
      <c r="J575" s="847">
        <v>3.9977141340879852E-6</v>
      </c>
      <c r="K575" s="671"/>
      <c r="L575" s="671"/>
      <c r="M575" s="1155" t="s">
        <v>513</v>
      </c>
      <c r="N575" s="1155"/>
      <c r="O575" s="848">
        <v>1.0505816876210776E-3</v>
      </c>
      <c r="P575" s="671"/>
      <c r="Q575" s="671"/>
      <c r="W575" s="390"/>
      <c r="X575" s="390"/>
      <c r="Y575" s="390"/>
      <c r="Z575" s="390"/>
      <c r="AA575" s="390"/>
      <c r="AB575" s="390"/>
      <c r="AC575" s="390"/>
      <c r="AD575" s="390"/>
      <c r="AE575" s="390"/>
      <c r="AF575" s="390"/>
      <c r="AG575" s="390"/>
      <c r="AH575" s="390"/>
      <c r="AI575" s="390"/>
      <c r="AJ575" s="390"/>
      <c r="AK575" s="390"/>
      <c r="AL575" s="390"/>
      <c r="AM575" s="390"/>
      <c r="AN575" s="390"/>
      <c r="AO575" s="390"/>
      <c r="AP575" s="390"/>
      <c r="AQ575" s="390"/>
      <c r="AR575" s="390"/>
      <c r="AS575" s="390"/>
      <c r="AT575" s="390"/>
      <c r="AU575" s="390"/>
      <c r="AV575" s="390"/>
      <c r="AW575" s="390"/>
      <c r="AX575" s="390"/>
      <c r="AY575" s="390"/>
      <c r="AZ575" s="390"/>
      <c r="BA575" s="392"/>
      <c r="BB575" s="469"/>
      <c r="BC575" s="392"/>
      <c r="BD575" s="392"/>
      <c r="BE575" s="392"/>
      <c r="BF575" s="392"/>
      <c r="BG575" s="392"/>
      <c r="BH575" s="392"/>
      <c r="BI575" s="392"/>
      <c r="BJ575" s="392"/>
      <c r="BK575" s="392"/>
      <c r="BL575" s="392"/>
      <c r="BM575" s="392"/>
      <c r="BN575" s="392"/>
      <c r="BO575" s="392"/>
      <c r="BP575" s="392"/>
      <c r="BQ575" s="392"/>
      <c r="BR575" s="392"/>
      <c r="BS575" s="392"/>
      <c r="BT575" s="392"/>
      <c r="BU575" s="392"/>
      <c r="BV575" s="392"/>
      <c r="BW575" s="393"/>
      <c r="BX575" s="393"/>
      <c r="BY575" s="393"/>
      <c r="BZ575" s="393"/>
      <c r="CA575" s="393"/>
      <c r="CB575" s="393"/>
      <c r="CC575" s="393"/>
      <c r="CD575" s="393"/>
      <c r="CE575" s="393"/>
      <c r="CF575" s="393"/>
      <c r="CG575" s="393"/>
      <c r="CH575" s="393"/>
      <c r="CI575" s="393"/>
      <c r="CJ575" s="393"/>
      <c r="CK575" s="393"/>
      <c r="CL575" s="393"/>
      <c r="CM575" s="393"/>
      <c r="CN575" s="393"/>
      <c r="CO575" s="393"/>
      <c r="CP575" s="393"/>
      <c r="CQ575" s="393"/>
      <c r="CR575" s="393"/>
      <c r="CS575" s="393"/>
      <c r="CT575" s="393"/>
      <c r="CU575" s="393"/>
      <c r="CV575" s="393"/>
      <c r="CW575" s="393"/>
      <c r="CX575" s="393"/>
      <c r="CY575" s="393"/>
      <c r="CZ575" s="393"/>
    </row>
    <row r="576" s="397" customFormat="true" ht="25.15" customHeight="true" x14ac:dyDescent="0.2">
      <c r="C576" s="1154" t="s">
        <v>503</v>
      </c>
      <c r="D576" s="1155"/>
      <c r="E576" s="846">
        <v>-4.2918572898702056E-3</v>
      </c>
      <c r="F576" s="671"/>
      <c r="G576" s="671"/>
      <c r="H576" s="1155" t="s">
        <v>517</v>
      </c>
      <c r="I576" s="1155"/>
      <c r="J576" s="847">
        <v>4.1047208678269637E-4</v>
      </c>
      <c r="K576" s="671"/>
      <c r="L576" s="671"/>
      <c r="M576" s="1155" t="s">
        <v>518</v>
      </c>
      <c r="N576" s="1155"/>
      <c r="O576" s="848">
        <v>1.4567268955619479E-4</v>
      </c>
      <c r="P576" s="671"/>
      <c r="Q576" s="671"/>
      <c r="W576" s="390"/>
      <c r="X576" s="390"/>
      <c r="Y576" s="390"/>
      <c r="Z576" s="390"/>
      <c r="AA576" s="390"/>
      <c r="AB576" s="390"/>
      <c r="AC576" s="390"/>
      <c r="AD576" s="390"/>
      <c r="AE576" s="390"/>
      <c r="AF576" s="390"/>
      <c r="AG576" s="390"/>
      <c r="AH576" s="390"/>
      <c r="AI576" s="390"/>
      <c r="AJ576" s="390"/>
      <c r="AK576" s="390"/>
      <c r="AL576" s="390"/>
      <c r="AM576" s="390"/>
      <c r="AN576" s="390"/>
      <c r="AO576" s="390"/>
      <c r="AP576" s="390"/>
      <c r="AQ576" s="390"/>
      <c r="AR576" s="390"/>
      <c r="AS576" s="390"/>
      <c r="AT576" s="390"/>
      <c r="AU576" s="390"/>
      <c r="AV576" s="390"/>
      <c r="AW576" s="390"/>
      <c r="AX576" s="390"/>
      <c r="AY576" s="390"/>
      <c r="AZ576" s="390"/>
      <c r="BA576" s="392"/>
      <c r="BB576" s="469"/>
      <c r="BC576" s="392"/>
      <c r="BD576" s="392"/>
      <c r="BE576" s="392"/>
      <c r="BF576" s="392"/>
      <c r="BG576" s="392"/>
      <c r="BH576" s="392"/>
      <c r="BI576" s="392"/>
      <c r="BJ576" s="392"/>
      <c r="BK576" s="392"/>
      <c r="BL576" s="392"/>
      <c r="BM576" s="392"/>
      <c r="BN576" s="392"/>
      <c r="BO576" s="392"/>
      <c r="BP576" s="392"/>
      <c r="BQ576" s="392"/>
      <c r="BR576" s="392"/>
      <c r="BS576" s="392"/>
      <c r="BT576" s="392"/>
      <c r="BU576" s="392"/>
      <c r="BV576" s="392"/>
      <c r="BW576" s="393"/>
      <c r="BX576" s="393"/>
      <c r="BY576" s="393"/>
      <c r="BZ576" s="393"/>
      <c r="CA576" s="393"/>
      <c r="CB576" s="393"/>
      <c r="CC576" s="393"/>
      <c r="CD576" s="393"/>
      <c r="CE576" s="393"/>
      <c r="CF576" s="393"/>
      <c r="CG576" s="393"/>
      <c r="CH576" s="393"/>
      <c r="CI576" s="393"/>
      <c r="CJ576" s="393"/>
      <c r="CK576" s="393"/>
      <c r="CL576" s="393"/>
      <c r="CM576" s="393"/>
      <c r="CN576" s="393"/>
      <c r="CO576" s="393"/>
      <c r="CP576" s="393"/>
      <c r="CQ576" s="393"/>
      <c r="CR576" s="393"/>
      <c r="CS576" s="393"/>
      <c r="CT576" s="393"/>
      <c r="CU576" s="393"/>
      <c r="CV576" s="393"/>
      <c r="CW576" s="393"/>
      <c r="CX576" s="393"/>
      <c r="CY576" s="393"/>
      <c r="CZ576" s="393"/>
    </row>
    <row r="577" s="397" customFormat="true" ht="25.15" customHeight="true" x14ac:dyDescent="0.2">
      <c r="C577" s="1154" t="s">
        <v>510</v>
      </c>
      <c r="D577" s="1155"/>
      <c r="E577" s="846">
        <v>-1.9728517074410214E-3</v>
      </c>
      <c r="F577" s="671"/>
      <c r="G577" s="671"/>
      <c r="H577" s="1155" t="s">
        <v>507</v>
      </c>
      <c r="I577" s="1155"/>
      <c r="J577" s="847">
        <v>8.8942089050385743E-3</v>
      </c>
      <c r="K577" s="671"/>
      <c r="L577" s="671"/>
      <c r="M577" s="1155" t="s">
        <v>517</v>
      </c>
      <c r="N577" s="1155"/>
      <c r="O577" s="848">
        <v>1.7054512088011162E-5</v>
      </c>
      <c r="P577" s="671"/>
      <c r="Q577" s="671"/>
      <c r="W577" s="390"/>
      <c r="X577" s="390"/>
      <c r="Y577" s="390"/>
      <c r="Z577" s="390"/>
      <c r="AA577" s="390"/>
      <c r="AB577" s="390"/>
      <c r="AC577" s="390"/>
      <c r="AD577" s="390"/>
      <c r="AE577" s="390"/>
      <c r="AF577" s="390"/>
      <c r="AG577" s="390"/>
      <c r="AH577" s="390"/>
      <c r="AI577" s="390"/>
      <c r="AJ577" s="390"/>
      <c r="AK577" s="390"/>
      <c r="AL577" s="390"/>
      <c r="AM577" s="390"/>
      <c r="AN577" s="390"/>
      <c r="AO577" s="390"/>
      <c r="AP577" s="390"/>
      <c r="AQ577" s="390"/>
      <c r="AR577" s="390"/>
      <c r="AS577" s="390"/>
      <c r="AT577" s="390"/>
      <c r="AU577" s="390"/>
      <c r="AV577" s="390"/>
      <c r="AW577" s="390"/>
      <c r="AX577" s="390"/>
      <c r="AY577" s="390"/>
      <c r="AZ577" s="390"/>
      <c r="BA577" s="392"/>
      <c r="BB577" s="469"/>
      <c r="BC577" s="392"/>
      <c r="BD577" s="392"/>
      <c r="BE577" s="392"/>
      <c r="BF577" s="392"/>
      <c r="BG577" s="392"/>
      <c r="BH577" s="392"/>
      <c r="BI577" s="392"/>
      <c r="BJ577" s="392"/>
      <c r="BK577" s="392"/>
      <c r="BL577" s="392"/>
      <c r="BM577" s="392"/>
      <c r="BN577" s="392"/>
      <c r="BO577" s="392"/>
      <c r="BP577" s="392"/>
      <c r="BQ577" s="392"/>
      <c r="BR577" s="392"/>
      <c r="BS577" s="392"/>
      <c r="BT577" s="392"/>
      <c r="BU577" s="392"/>
      <c r="BV577" s="392"/>
      <c r="BW577" s="393"/>
      <c r="BX577" s="393"/>
      <c r="BY577" s="393"/>
      <c r="BZ577" s="393"/>
      <c r="CA577" s="393"/>
      <c r="CB577" s="393"/>
      <c r="CC577" s="393"/>
      <c r="CD577" s="393"/>
      <c r="CE577" s="393"/>
      <c r="CF577" s="393"/>
      <c r="CG577" s="393"/>
      <c r="CH577" s="393"/>
      <c r="CI577" s="393"/>
      <c r="CJ577" s="393"/>
      <c r="CK577" s="393"/>
      <c r="CL577" s="393"/>
      <c r="CM577" s="393"/>
      <c r="CN577" s="393"/>
      <c r="CO577" s="393"/>
      <c r="CP577" s="393"/>
      <c r="CQ577" s="393"/>
      <c r="CR577" s="393"/>
      <c r="CS577" s="393"/>
      <c r="CT577" s="393"/>
      <c r="CU577" s="393"/>
      <c r="CV577" s="393"/>
      <c r="CW577" s="393"/>
      <c r="CX577" s="393"/>
      <c r="CY577" s="393"/>
      <c r="CZ577" s="393"/>
    </row>
    <row r="578" s="397" customFormat="true" ht="25.15" customHeight="true" x14ac:dyDescent="0.2">
      <c r="C578" s="1154" t="s">
        <v>512</v>
      </c>
      <c r="D578" s="1155"/>
      <c r="E578" s="846">
        <v>-1.8214710198400342E-3</v>
      </c>
      <c r="F578" s="671"/>
      <c r="G578" s="671"/>
      <c r="H578" s="1155" t="s">
        <v>516</v>
      </c>
      <c r="I578" s="1155"/>
      <c r="J578" s="847">
        <v>2.9770782384650868E-3</v>
      </c>
      <c r="K578" s="671"/>
      <c r="L578" s="671"/>
      <c r="M578" s="1155" t="s">
        <v>507</v>
      </c>
      <c r="N578" s="1155"/>
      <c r="O578" s="848">
        <v>7.3536325132849058E-7</v>
      </c>
      <c r="P578" s="671"/>
      <c r="Q578" s="671"/>
      <c r="W578" s="390"/>
      <c r="X578" s="390"/>
      <c r="Y578" s="390"/>
      <c r="Z578" s="390"/>
      <c r="AA578" s="390"/>
      <c r="AB578" s="390"/>
      <c r="AC578" s="390"/>
      <c r="AD578" s="390"/>
      <c r="AE578" s="390"/>
      <c r="AF578" s="390"/>
      <c r="AG578" s="390"/>
      <c r="AH578" s="390"/>
      <c r="AI578" s="390"/>
      <c r="AJ578" s="390"/>
      <c r="AK578" s="390"/>
      <c r="AL578" s="390"/>
      <c r="AM578" s="390"/>
      <c r="AN578" s="390"/>
      <c r="AO578" s="390"/>
      <c r="AP578" s="390"/>
      <c r="AQ578" s="390"/>
      <c r="AR578" s="390"/>
      <c r="AS578" s="390"/>
      <c r="AT578" s="390"/>
      <c r="AU578" s="390"/>
      <c r="AV578" s="390"/>
      <c r="AW578" s="390"/>
      <c r="AX578" s="390"/>
      <c r="AY578" s="390"/>
      <c r="AZ578" s="390"/>
      <c r="BA578" s="392"/>
      <c r="BB578" s="469"/>
      <c r="BC578" s="392"/>
      <c r="BD578" s="392"/>
      <c r="BE578" s="392"/>
      <c r="BF578" s="392"/>
      <c r="BG578" s="392"/>
      <c r="BH578" s="392"/>
      <c r="BI578" s="392"/>
      <c r="BJ578" s="392"/>
      <c r="BK578" s="392"/>
      <c r="BL578" s="392"/>
      <c r="BM578" s="392"/>
      <c r="BN578" s="392"/>
      <c r="BO578" s="392"/>
      <c r="BP578" s="392"/>
      <c r="BQ578" s="392"/>
      <c r="BR578" s="392"/>
      <c r="BS578" s="392"/>
      <c r="BT578" s="392"/>
      <c r="BU578" s="392"/>
      <c r="BV578" s="392"/>
      <c r="BW578" s="393"/>
      <c r="BX578" s="393"/>
      <c r="BY578" s="393"/>
      <c r="BZ578" s="393"/>
      <c r="CA578" s="393"/>
      <c r="CB578" s="393"/>
      <c r="CC578" s="393"/>
      <c r="CD578" s="393"/>
      <c r="CE578" s="393"/>
      <c r="CF578" s="393"/>
      <c r="CG578" s="393"/>
      <c r="CH578" s="393"/>
      <c r="CI578" s="393"/>
      <c r="CJ578" s="393"/>
      <c r="CK578" s="393"/>
      <c r="CL578" s="393"/>
      <c r="CM578" s="393"/>
      <c r="CN578" s="393"/>
      <c r="CO578" s="393"/>
      <c r="CP578" s="393"/>
      <c r="CQ578" s="393"/>
      <c r="CR578" s="393"/>
      <c r="CS578" s="393"/>
      <c r="CT578" s="393"/>
      <c r="CU578" s="393"/>
      <c r="CV578" s="393"/>
      <c r="CW578" s="393"/>
      <c r="CX578" s="393"/>
      <c r="CY578" s="393"/>
      <c r="CZ578" s="393"/>
    </row>
    <row r="579" s="397" customFormat="true" ht="25.15" customHeight="true" x14ac:dyDescent="0.2">
      <c r="C579" s="1154" t="s">
        <v>438</v>
      </c>
      <c r="D579" s="1155"/>
      <c r="E579" s="846">
        <v>0.10019943780492117</v>
      </c>
      <c r="F579" s="671"/>
      <c r="G579" s="671"/>
      <c r="H579" s="1155" t="s">
        <v>511</v>
      </c>
      <c r="I579" s="1155"/>
      <c r="J579" s="847">
        <v>7.6469247029485807E-3</v>
      </c>
      <c r="K579" s="671"/>
      <c r="L579" s="671"/>
      <c r="M579" s="1155" t="s">
        <v>516</v>
      </c>
      <c r="N579" s="1155"/>
      <c r="O579" s="848">
        <v>2.6928199143195224E-7</v>
      </c>
      <c r="P579" s="671"/>
      <c r="Q579" s="671"/>
      <c r="W579" s="390"/>
      <c r="X579" s="390"/>
      <c r="Y579" s="390"/>
      <c r="Z579" s="390"/>
      <c r="AA579" s="390"/>
      <c r="AB579" s="390"/>
      <c r="AC579" s="390"/>
      <c r="AD579" s="390"/>
      <c r="AE579" s="390"/>
      <c r="AF579" s="390"/>
      <c r="AG579" s="390"/>
      <c r="AH579" s="390"/>
      <c r="AI579" s="390"/>
      <c r="AJ579" s="390"/>
      <c r="AK579" s="390"/>
      <c r="AL579" s="390"/>
      <c r="AM579" s="390"/>
      <c r="AN579" s="390"/>
      <c r="AO579" s="390"/>
      <c r="AP579" s="390"/>
      <c r="AQ579" s="390"/>
      <c r="AR579" s="390"/>
      <c r="AS579" s="390"/>
      <c r="AT579" s="390"/>
      <c r="AU579" s="390"/>
      <c r="AV579" s="390"/>
      <c r="AW579" s="390"/>
      <c r="AX579" s="390"/>
      <c r="AY579" s="390"/>
      <c r="AZ579" s="390"/>
      <c r="BA579" s="392"/>
      <c r="BB579" s="469"/>
      <c r="BC579" s="392"/>
      <c r="BD579" s="392"/>
      <c r="BE579" s="392"/>
      <c r="BF579" s="392"/>
      <c r="BG579" s="392"/>
      <c r="BH579" s="392"/>
      <c r="BI579" s="392"/>
      <c r="BJ579" s="392"/>
      <c r="BK579" s="392"/>
      <c r="BL579" s="392"/>
      <c r="BM579" s="392"/>
      <c r="BN579" s="392"/>
      <c r="BO579" s="392"/>
      <c r="BP579" s="392"/>
      <c r="BQ579" s="392"/>
      <c r="BR579" s="392"/>
      <c r="BS579" s="392"/>
      <c r="BT579" s="392"/>
      <c r="BU579" s="392"/>
      <c r="BV579" s="392"/>
      <c r="BW579" s="393"/>
      <c r="BX579" s="393"/>
      <c r="BY579" s="393"/>
      <c r="BZ579" s="393"/>
      <c r="CA579" s="393"/>
      <c r="CB579" s="393"/>
      <c r="CC579" s="393"/>
      <c r="CD579" s="393"/>
      <c r="CE579" s="393"/>
      <c r="CF579" s="393"/>
      <c r="CG579" s="393"/>
      <c r="CH579" s="393"/>
      <c r="CI579" s="393"/>
      <c r="CJ579" s="393"/>
      <c r="CK579" s="393"/>
      <c r="CL579" s="393"/>
      <c r="CM579" s="393"/>
      <c r="CN579" s="393"/>
      <c r="CO579" s="393"/>
      <c r="CP579" s="393"/>
      <c r="CQ579" s="393"/>
      <c r="CR579" s="393"/>
      <c r="CS579" s="393"/>
      <c r="CT579" s="393"/>
      <c r="CU579" s="393"/>
      <c r="CV579" s="393"/>
      <c r="CW579" s="393"/>
      <c r="CX579" s="393"/>
      <c r="CY579" s="393"/>
      <c r="CZ579" s="393"/>
    </row>
    <row r="580" s="397" customFormat="true" ht="25.15" customHeight="true" x14ac:dyDescent="0.2">
      <c r="C580" s="1154" t="s">
        <v>452</v>
      </c>
      <c r="D580" s="1155"/>
      <c r="E580" s="846">
        <v>-6.0723769580559923E-2</v>
      </c>
      <c r="F580" s="671"/>
      <c r="G580" s="671"/>
      <c r="H580" s="1155" t="s">
        <v>521</v>
      </c>
      <c r="I580" s="1155"/>
      <c r="J580" s="847">
        <v>6.1148856207689988E-6</v>
      </c>
      <c r="K580" s="671"/>
      <c r="L580" s="671"/>
      <c r="M580" s="1155" t="s">
        <v>511</v>
      </c>
      <c r="N580" s="1155"/>
      <c r="O580" s="848">
        <v>1.371513196010487E-7</v>
      </c>
      <c r="P580" s="671"/>
      <c r="Q580" s="671"/>
      <c r="W580" s="390"/>
      <c r="X580" s="390"/>
      <c r="Y580" s="390"/>
      <c r="Z580" s="390"/>
      <c r="AA580" s="390"/>
      <c r="AB580" s="390"/>
      <c r="AC580" s="390"/>
      <c r="AD580" s="390"/>
      <c r="AE580" s="390"/>
      <c r="AF580" s="390"/>
      <c r="AG580" s="390"/>
      <c r="AH580" s="390"/>
      <c r="AI580" s="390"/>
      <c r="AJ580" s="390"/>
      <c r="AK580" s="390"/>
      <c r="AL580" s="390"/>
      <c r="AM580" s="390"/>
      <c r="AN580" s="390"/>
      <c r="AO580" s="390"/>
      <c r="AP580" s="390"/>
      <c r="AQ580" s="390"/>
      <c r="AR580" s="390"/>
      <c r="AS580" s="390"/>
      <c r="AT580" s="390"/>
      <c r="AU580" s="390"/>
      <c r="AV580" s="390"/>
      <c r="AW580" s="390"/>
      <c r="AX580" s="390"/>
      <c r="AY580" s="390"/>
      <c r="AZ580" s="390"/>
      <c r="BA580" s="392"/>
      <c r="BB580" s="469"/>
      <c r="BC580" s="392"/>
      <c r="BD580" s="392"/>
      <c r="BE580" s="392"/>
      <c r="BF580" s="392"/>
      <c r="BG580" s="392"/>
      <c r="BH580" s="392"/>
      <c r="BI580" s="392"/>
      <c r="BJ580" s="392"/>
      <c r="BK580" s="392"/>
      <c r="BL580" s="392"/>
      <c r="BM580" s="392"/>
      <c r="BN580" s="392"/>
      <c r="BO580" s="392"/>
      <c r="BP580" s="392"/>
      <c r="BQ580" s="392"/>
      <c r="BR580" s="392"/>
      <c r="BS580" s="392"/>
      <c r="BT580" s="392"/>
      <c r="BU580" s="392"/>
      <c r="BV580" s="392"/>
      <c r="BW580" s="393"/>
      <c r="BX580" s="393"/>
      <c r="BY580" s="393"/>
      <c r="BZ580" s="393"/>
      <c r="CA580" s="393"/>
      <c r="CB580" s="393"/>
      <c r="CC580" s="393"/>
      <c r="CD580" s="393"/>
      <c r="CE580" s="393"/>
      <c r="CF580" s="393"/>
      <c r="CG580" s="393"/>
      <c r="CH580" s="393"/>
      <c r="CI580" s="393"/>
      <c r="CJ580" s="393"/>
      <c r="CK580" s="393"/>
      <c r="CL580" s="393"/>
      <c r="CM580" s="393"/>
      <c r="CN580" s="393"/>
      <c r="CO580" s="393"/>
      <c r="CP580" s="393"/>
      <c r="CQ580" s="393"/>
      <c r="CR580" s="393"/>
      <c r="CS580" s="393"/>
      <c r="CT580" s="393"/>
      <c r="CU580" s="393"/>
      <c r="CV580" s="393"/>
      <c r="CW580" s="393"/>
      <c r="CX580" s="393"/>
      <c r="CY580" s="393"/>
      <c r="CZ580" s="393"/>
    </row>
    <row r="581" s="397" customFormat="true" ht="25.15" customHeight="true" x14ac:dyDescent="0.2">
      <c r="C581" s="1154" t="s">
        <v>446</v>
      </c>
      <c r="D581" s="1155"/>
      <c r="E581" s="846">
        <v>-7.8368275792460015E-2</v>
      </c>
      <c r="F581" s="671"/>
      <c r="G581" s="671"/>
      <c r="H581" s="1155" t="s">
        <v>504</v>
      </c>
      <c r="I581" s="1155"/>
      <c r="J581" s="847">
        <v>1.0406580359534968E-2</v>
      </c>
      <c r="K581" s="671"/>
      <c r="L581" s="671"/>
      <c r="M581" s="1155" t="s">
        <v>521</v>
      </c>
      <c r="N581" s="1155"/>
      <c r="O581" s="848">
        <v>1.5671420078829004E-6</v>
      </c>
      <c r="P581" s="671"/>
      <c r="Q581" s="671"/>
      <c r="W581" s="390"/>
      <c r="X581" s="390"/>
      <c r="Y581" s="390"/>
      <c r="Z581" s="390"/>
      <c r="AA581" s="390"/>
      <c r="AB581" s="390"/>
      <c r="AC581" s="390"/>
      <c r="AD581" s="390"/>
      <c r="AE581" s="390"/>
      <c r="AF581" s="390"/>
      <c r="AG581" s="390"/>
      <c r="AH581" s="390"/>
      <c r="AI581" s="390"/>
      <c r="AJ581" s="390"/>
      <c r="AK581" s="390"/>
      <c r="AL581" s="390"/>
      <c r="AM581" s="390"/>
      <c r="AN581" s="390"/>
      <c r="AO581" s="390"/>
      <c r="AP581" s="390"/>
      <c r="AQ581" s="390"/>
      <c r="AR581" s="390"/>
      <c r="AS581" s="390"/>
      <c r="AT581" s="390"/>
      <c r="AU581" s="390"/>
      <c r="AV581" s="390"/>
      <c r="AW581" s="390"/>
      <c r="AX581" s="390"/>
      <c r="AY581" s="390"/>
      <c r="AZ581" s="390"/>
      <c r="BA581" s="392"/>
      <c r="BB581" s="469"/>
      <c r="BC581" s="392"/>
      <c r="BD581" s="392"/>
      <c r="BE581" s="392"/>
      <c r="BF581" s="392"/>
      <c r="BG581" s="392"/>
      <c r="BH581" s="392"/>
      <c r="BI581" s="392"/>
      <c r="BJ581" s="392"/>
      <c r="BK581" s="392"/>
      <c r="BL581" s="392"/>
      <c r="BM581" s="392"/>
      <c r="BN581" s="392"/>
      <c r="BO581" s="392"/>
      <c r="BP581" s="392"/>
      <c r="BQ581" s="392"/>
      <c r="BR581" s="392"/>
      <c r="BS581" s="392"/>
      <c r="BT581" s="392"/>
      <c r="BU581" s="392"/>
      <c r="BV581" s="392"/>
      <c r="BW581" s="393"/>
      <c r="BX581" s="393"/>
      <c r="BY581" s="393"/>
      <c r="BZ581" s="393"/>
      <c r="CA581" s="393"/>
      <c r="CB581" s="393"/>
      <c r="CC581" s="393"/>
      <c r="CD581" s="393"/>
      <c r="CE581" s="393"/>
      <c r="CF581" s="393"/>
      <c r="CG581" s="393"/>
      <c r="CH581" s="393"/>
      <c r="CI581" s="393"/>
      <c r="CJ581" s="393"/>
      <c r="CK581" s="393"/>
      <c r="CL581" s="393"/>
      <c r="CM581" s="393"/>
      <c r="CN581" s="393"/>
      <c r="CO581" s="393"/>
      <c r="CP581" s="393"/>
      <c r="CQ581" s="393"/>
      <c r="CR581" s="393"/>
      <c r="CS581" s="393"/>
      <c r="CT581" s="393"/>
      <c r="CU581" s="393"/>
      <c r="CV581" s="393"/>
      <c r="CW581" s="393"/>
      <c r="CX581" s="393"/>
      <c r="CY581" s="393"/>
      <c r="CZ581" s="393"/>
    </row>
    <row r="582" s="397" customFormat="true" ht="25.15" customHeight="true" x14ac:dyDescent="0.2">
      <c r="C582" s="1154" t="s">
        <v>498</v>
      </c>
      <c r="D582" s="1155"/>
      <c r="E582" s="846">
        <v>-6.3012288237471077E-3</v>
      </c>
      <c r="F582" s="671"/>
      <c r="G582" s="671"/>
      <c r="H582" s="1155" t="s">
        <v>519</v>
      </c>
      <c r="I582" s="1155"/>
      <c r="J582" s="847">
        <v>1.0104409563964676E-4</v>
      </c>
      <c r="K582" s="671"/>
      <c r="L582" s="671"/>
      <c r="M582" s="1155" t="s">
        <v>504</v>
      </c>
      <c r="N582" s="1155"/>
      <c r="O582" s="848">
        <v>5.6693811938107611E-4</v>
      </c>
      <c r="P582" s="671"/>
      <c r="Q582" s="671"/>
      <c r="W582" s="390"/>
      <c r="X582" s="390"/>
      <c r="Y582" s="390"/>
      <c r="Z582" s="390"/>
      <c r="AA582" s="390"/>
      <c r="AB582" s="390"/>
      <c r="AC582" s="390"/>
      <c r="AD582" s="390"/>
      <c r="AE582" s="390"/>
      <c r="AF582" s="390"/>
      <c r="AG582" s="390"/>
      <c r="AH582" s="390"/>
      <c r="AI582" s="390"/>
      <c r="AJ582" s="390"/>
      <c r="AK582" s="390"/>
      <c r="AL582" s="390"/>
      <c r="AM582" s="390"/>
      <c r="AN582" s="390"/>
      <c r="AO582" s="390"/>
      <c r="AP582" s="390"/>
      <c r="AQ582" s="390"/>
      <c r="AR582" s="390"/>
      <c r="AS582" s="390"/>
      <c r="AT582" s="390"/>
      <c r="AU582" s="390"/>
      <c r="AV582" s="390"/>
      <c r="AW582" s="390"/>
      <c r="AX582" s="390"/>
      <c r="AY582" s="390"/>
      <c r="AZ582" s="390"/>
      <c r="BA582" s="392"/>
      <c r="BB582" s="469"/>
      <c r="BC582" s="392"/>
      <c r="BD582" s="392"/>
      <c r="BE582" s="392"/>
      <c r="BF582" s="392"/>
      <c r="BG582" s="392"/>
      <c r="BH582" s="392"/>
      <c r="BI582" s="392"/>
      <c r="BJ582" s="392"/>
      <c r="BK582" s="392"/>
      <c r="BL582" s="392"/>
      <c r="BM582" s="392"/>
      <c r="BN582" s="392"/>
      <c r="BO582" s="392"/>
      <c r="BP582" s="392"/>
      <c r="BQ582" s="392"/>
      <c r="BR582" s="392"/>
      <c r="BS582" s="392"/>
      <c r="BT582" s="392"/>
      <c r="BU582" s="392"/>
      <c r="BV582" s="392"/>
      <c r="BW582" s="393"/>
      <c r="BX582" s="393"/>
      <c r="BY582" s="393"/>
      <c r="BZ582" s="393"/>
      <c r="CA582" s="393"/>
      <c r="CB582" s="393"/>
      <c r="CC582" s="393"/>
      <c r="CD582" s="393"/>
      <c r="CE582" s="393"/>
      <c r="CF582" s="393"/>
      <c r="CG582" s="393"/>
      <c r="CH582" s="393"/>
      <c r="CI582" s="393"/>
      <c r="CJ582" s="393"/>
      <c r="CK582" s="393"/>
      <c r="CL582" s="393"/>
      <c r="CM582" s="393"/>
      <c r="CN582" s="393"/>
      <c r="CO582" s="393"/>
      <c r="CP582" s="393"/>
      <c r="CQ582" s="393"/>
      <c r="CR582" s="393"/>
      <c r="CS582" s="393"/>
      <c r="CT582" s="393"/>
      <c r="CU582" s="393"/>
      <c r="CV582" s="393"/>
      <c r="CW582" s="393"/>
      <c r="CX582" s="393"/>
      <c r="CY582" s="393"/>
      <c r="CZ582" s="393"/>
    </row>
    <row r="583" s="397" customFormat="true" ht="25.15" customHeight="true" x14ac:dyDescent="0.2">
      <c r="C583" s="1154" t="s">
        <v>463</v>
      </c>
      <c r="D583" s="1155"/>
      <c r="E583" s="846">
        <v>-5.6201470989523938E-2</v>
      </c>
      <c r="F583" s="671"/>
      <c r="G583" s="671"/>
      <c r="H583" s="1155" t="s">
        <v>502</v>
      </c>
      <c r="I583" s="1155"/>
      <c r="J583" s="847">
        <v>1.0698324467209168E-2</v>
      </c>
      <c r="K583" s="671"/>
      <c r="L583" s="671"/>
      <c r="M583" s="1155" t="s">
        <v>519</v>
      </c>
      <c r="N583" s="1155"/>
      <c r="O583" s="848">
        <v>4.1078128807178677E-5</v>
      </c>
      <c r="P583" s="671"/>
      <c r="Q583" s="671"/>
      <c r="W583" s="390"/>
      <c r="X583" s="390"/>
      <c r="Y583" s="390"/>
      <c r="Z583" s="390"/>
      <c r="AA583" s="390"/>
      <c r="AB583" s="390"/>
      <c r="AC583" s="390"/>
      <c r="AD583" s="390"/>
      <c r="AE583" s="390"/>
      <c r="AF583" s="390"/>
      <c r="AG583" s="390"/>
      <c r="AH583" s="390"/>
      <c r="AI583" s="390"/>
      <c r="AJ583" s="390"/>
      <c r="AK583" s="390"/>
      <c r="AL583" s="390"/>
      <c r="AM583" s="390"/>
      <c r="AN583" s="390"/>
      <c r="AO583" s="390"/>
      <c r="AP583" s="390"/>
      <c r="AQ583" s="390"/>
      <c r="AR583" s="390"/>
      <c r="AS583" s="390"/>
      <c r="AT583" s="390"/>
      <c r="AU583" s="390"/>
      <c r="AV583" s="390"/>
      <c r="AW583" s="390"/>
      <c r="AX583" s="390"/>
      <c r="AY583" s="390"/>
      <c r="AZ583" s="390"/>
      <c r="BA583" s="392"/>
      <c r="BB583" s="469"/>
      <c r="BC583" s="392"/>
      <c r="BD583" s="392"/>
      <c r="BE583" s="392"/>
      <c r="BF583" s="392"/>
      <c r="BG583" s="392"/>
      <c r="BH583" s="392"/>
      <c r="BI583" s="392"/>
      <c r="BJ583" s="392"/>
      <c r="BK583" s="392"/>
      <c r="BL583" s="392"/>
      <c r="BM583" s="392"/>
      <c r="BN583" s="392"/>
      <c r="BO583" s="392"/>
      <c r="BP583" s="392"/>
      <c r="BQ583" s="392"/>
      <c r="BR583" s="392"/>
      <c r="BS583" s="392"/>
      <c r="BT583" s="392"/>
      <c r="BU583" s="392"/>
      <c r="BV583" s="392"/>
      <c r="BW583" s="393"/>
      <c r="BX583" s="393"/>
      <c r="BY583" s="393"/>
      <c r="BZ583" s="393"/>
      <c r="CA583" s="393"/>
      <c r="CB583" s="393"/>
      <c r="CC583" s="393"/>
      <c r="CD583" s="393"/>
      <c r="CE583" s="393"/>
      <c r="CF583" s="393"/>
      <c r="CG583" s="393"/>
      <c r="CH583" s="393"/>
      <c r="CI583" s="393"/>
      <c r="CJ583" s="393"/>
      <c r="CK583" s="393"/>
      <c r="CL583" s="393"/>
      <c r="CM583" s="393"/>
      <c r="CN583" s="393"/>
      <c r="CO583" s="393"/>
      <c r="CP583" s="393"/>
      <c r="CQ583" s="393"/>
      <c r="CR583" s="393"/>
      <c r="CS583" s="393"/>
      <c r="CT583" s="393"/>
      <c r="CU583" s="393"/>
      <c r="CV583" s="393"/>
      <c r="CW583" s="393"/>
      <c r="CX583" s="393"/>
      <c r="CY583" s="393"/>
      <c r="CZ583" s="393"/>
    </row>
    <row r="584" s="397" customFormat="true" ht="25.15" customHeight="true" x14ac:dyDescent="0.2">
      <c r="C584" s="1154" t="s">
        <v>466</v>
      </c>
      <c r="D584" s="1155"/>
      <c r="E584" s="846">
        <v>-5.6904256343173885E-2</v>
      </c>
      <c r="F584" s="671"/>
      <c r="G584" s="671"/>
      <c r="H584" s="1155" t="s">
        <v>449</v>
      </c>
      <c r="I584" s="1155"/>
      <c r="J584" s="847">
        <v>0.27516855646652694</v>
      </c>
      <c r="K584" s="671"/>
      <c r="L584" s="671"/>
      <c r="M584" s="1155" t="s">
        <v>502</v>
      </c>
      <c r="N584" s="1155"/>
      <c r="O584" s="848">
        <v>6.0124262320128896E-4</v>
      </c>
      <c r="P584" s="671"/>
      <c r="Q584" s="671"/>
      <c r="W584" s="390"/>
      <c r="X584" s="390"/>
      <c r="Y584" s="390"/>
      <c r="Z584" s="390"/>
      <c r="AA584" s="390"/>
      <c r="AB584" s="390"/>
      <c r="AC584" s="390"/>
      <c r="AD584" s="390"/>
      <c r="AE584" s="390"/>
      <c r="AF584" s="390"/>
      <c r="AG584" s="390"/>
      <c r="AH584" s="390"/>
      <c r="AI584" s="390"/>
      <c r="AJ584" s="390"/>
      <c r="AK584" s="390"/>
      <c r="AL584" s="390"/>
      <c r="AM584" s="390"/>
      <c r="AN584" s="390"/>
      <c r="AO584" s="390"/>
      <c r="AP584" s="390"/>
      <c r="AQ584" s="390"/>
      <c r="AR584" s="390"/>
      <c r="AS584" s="390"/>
      <c r="AT584" s="390"/>
      <c r="AU584" s="390"/>
      <c r="AV584" s="390"/>
      <c r="AW584" s="390"/>
      <c r="AX584" s="390"/>
      <c r="AY584" s="390"/>
      <c r="AZ584" s="390"/>
      <c r="BA584" s="392"/>
      <c r="BB584" s="469"/>
      <c r="BC584" s="392"/>
      <c r="BD584" s="392"/>
      <c r="BE584" s="392"/>
      <c r="BF584" s="392"/>
      <c r="BG584" s="392"/>
      <c r="BH584" s="392"/>
      <c r="BI584" s="392"/>
      <c r="BJ584" s="392"/>
      <c r="BK584" s="392"/>
      <c r="BL584" s="392"/>
      <c r="BM584" s="392"/>
      <c r="BN584" s="392"/>
      <c r="BO584" s="392"/>
      <c r="BP584" s="392"/>
      <c r="BQ584" s="392"/>
      <c r="BR584" s="392"/>
      <c r="BS584" s="392"/>
      <c r="BT584" s="392"/>
      <c r="BU584" s="392"/>
      <c r="BV584" s="392"/>
      <c r="BW584" s="393"/>
      <c r="BX584" s="393"/>
      <c r="BY584" s="393"/>
      <c r="BZ584" s="393"/>
      <c r="CA584" s="393"/>
      <c r="CB584" s="393"/>
      <c r="CC584" s="393"/>
      <c r="CD584" s="393"/>
      <c r="CE584" s="393"/>
      <c r="CF584" s="393"/>
      <c r="CG584" s="393"/>
      <c r="CH584" s="393"/>
      <c r="CI584" s="393"/>
      <c r="CJ584" s="393"/>
      <c r="CK584" s="393"/>
      <c r="CL584" s="393"/>
      <c r="CM584" s="393"/>
      <c r="CN584" s="393"/>
      <c r="CO584" s="393"/>
      <c r="CP584" s="393"/>
      <c r="CQ584" s="393"/>
      <c r="CR584" s="393"/>
      <c r="CS584" s="393"/>
      <c r="CT584" s="393"/>
      <c r="CU584" s="393"/>
      <c r="CV584" s="393"/>
      <c r="CW584" s="393"/>
      <c r="CX584" s="393"/>
      <c r="CY584" s="393"/>
      <c r="CZ584" s="393"/>
    </row>
    <row r="585" s="397" customFormat="true" ht="25.15" customHeight="true" x14ac:dyDescent="0.2">
      <c r="C585" s="1154" t="s">
        <v>467</v>
      </c>
      <c r="D585" s="1155"/>
      <c r="E585" s="846">
        <v>-4.7747490423174485E-2</v>
      </c>
      <c r="F585" s="671"/>
      <c r="G585" s="671"/>
      <c r="H585" s="1155" t="s">
        <v>475</v>
      </c>
      <c r="I585" s="1155"/>
      <c r="J585" s="847">
        <v>7.440870135987053E-2</v>
      </c>
      <c r="K585" s="671"/>
      <c r="L585" s="671"/>
      <c r="M585" s="1155" t="s">
        <v>520</v>
      </c>
      <c r="N585" s="1155"/>
      <c r="O585" s="848">
        <v>4.1939786523971823E-6</v>
      </c>
      <c r="P585" s="671"/>
      <c r="Q585" s="671"/>
      <c r="W585" s="390"/>
      <c r="X585" s="390"/>
      <c r="Y585" s="390"/>
      <c r="Z585" s="390"/>
      <c r="AA585" s="390"/>
      <c r="AB585" s="390"/>
      <c r="AC585" s="390"/>
      <c r="AD585" s="390"/>
      <c r="AE585" s="390"/>
      <c r="AF585" s="390"/>
      <c r="AG585" s="390"/>
      <c r="AH585" s="390"/>
      <c r="AI585" s="390"/>
      <c r="AJ585" s="390"/>
      <c r="AK585" s="390"/>
      <c r="AL585" s="390"/>
      <c r="AM585" s="390"/>
      <c r="AN585" s="390"/>
      <c r="AO585" s="390"/>
      <c r="AP585" s="390"/>
      <c r="AQ585" s="390"/>
      <c r="AR585" s="390"/>
      <c r="AS585" s="390"/>
      <c r="AT585" s="390"/>
      <c r="AU585" s="390"/>
      <c r="AV585" s="390"/>
      <c r="AW585" s="390"/>
      <c r="AX585" s="390"/>
      <c r="AY585" s="390"/>
      <c r="AZ585" s="390"/>
      <c r="BA585" s="392"/>
      <c r="BB585" s="469"/>
      <c r="BC585" s="392"/>
      <c r="BD585" s="392"/>
      <c r="BE585" s="392"/>
      <c r="BF585" s="392"/>
      <c r="BG585" s="392"/>
      <c r="BH585" s="392"/>
      <c r="BI585" s="392"/>
      <c r="BJ585" s="392"/>
      <c r="BK585" s="392"/>
      <c r="BL585" s="392"/>
      <c r="BM585" s="392"/>
      <c r="BN585" s="392"/>
      <c r="BO585" s="392"/>
      <c r="BP585" s="392"/>
      <c r="BQ585" s="392"/>
      <c r="BR585" s="392"/>
      <c r="BS585" s="392"/>
      <c r="BT585" s="392"/>
      <c r="BU585" s="392"/>
      <c r="BV585" s="392"/>
      <c r="BW585" s="393"/>
      <c r="BX585" s="393"/>
      <c r="BY585" s="393"/>
      <c r="BZ585" s="393"/>
      <c r="CA585" s="393"/>
      <c r="CB585" s="393"/>
      <c r="CC585" s="393"/>
      <c r="CD585" s="393"/>
      <c r="CE585" s="393"/>
      <c r="CF585" s="393"/>
      <c r="CG585" s="393"/>
      <c r="CH585" s="393"/>
      <c r="CI585" s="393"/>
      <c r="CJ585" s="393"/>
      <c r="CK585" s="393"/>
      <c r="CL585" s="393"/>
      <c r="CM585" s="393"/>
      <c r="CN585" s="393"/>
      <c r="CO585" s="393"/>
      <c r="CP585" s="393"/>
      <c r="CQ585" s="393"/>
      <c r="CR585" s="393"/>
      <c r="CS585" s="393"/>
      <c r="CT585" s="393"/>
      <c r="CU585" s="393"/>
      <c r="CV585" s="393"/>
      <c r="CW585" s="393"/>
      <c r="CX585" s="393"/>
      <c r="CY585" s="393"/>
      <c r="CZ585" s="393"/>
    </row>
    <row r="586" s="397" customFormat="true" ht="25.15" customHeight="true" x14ac:dyDescent="0.2">
      <c r="C586" s="1154" t="s">
        <v>478</v>
      </c>
      <c r="D586" s="1155"/>
      <c r="E586" s="846">
        <v>-2.4630701865526732E-2</v>
      </c>
      <c r="F586" s="671"/>
      <c r="G586" s="671"/>
      <c r="H586" s="1155" t="s">
        <v>465</v>
      </c>
      <c r="I586" s="1155"/>
      <c r="J586" s="847">
        <v>0.13471510260165764</v>
      </c>
      <c r="K586" s="671"/>
      <c r="L586" s="671"/>
      <c r="M586" s="1155" t="s">
        <v>449</v>
      </c>
      <c r="N586" s="1155"/>
      <c r="O586" s="848">
        <v>4.3412160385714597E-2</v>
      </c>
      <c r="P586" s="671"/>
      <c r="Q586" s="671"/>
      <c r="W586" s="390"/>
      <c r="X586" s="390"/>
      <c r="Y586" s="390"/>
      <c r="Z586" s="390"/>
      <c r="AA586" s="390"/>
      <c r="AB586" s="390"/>
      <c r="AC586" s="390"/>
      <c r="AD586" s="390"/>
      <c r="AE586" s="390"/>
      <c r="AF586" s="390"/>
      <c r="AG586" s="390"/>
      <c r="AH586" s="390"/>
      <c r="AI586" s="390"/>
      <c r="AJ586" s="390"/>
      <c r="AK586" s="390"/>
      <c r="AL586" s="390"/>
      <c r="AM586" s="390"/>
      <c r="AN586" s="390"/>
      <c r="AO586" s="390"/>
      <c r="AP586" s="390"/>
      <c r="AQ586" s="390"/>
      <c r="AR586" s="390"/>
      <c r="AS586" s="390"/>
      <c r="AT586" s="390"/>
      <c r="AU586" s="390"/>
      <c r="AV586" s="390"/>
      <c r="AW586" s="390"/>
      <c r="AX586" s="390"/>
      <c r="AY586" s="390"/>
      <c r="AZ586" s="390"/>
      <c r="BA586" s="392"/>
      <c r="BB586" s="469"/>
      <c r="BC586" s="392"/>
      <c r="BD586" s="392"/>
      <c r="BE586" s="392"/>
      <c r="BF586" s="392"/>
      <c r="BG586" s="392"/>
      <c r="BH586" s="392"/>
      <c r="BI586" s="392"/>
      <c r="BJ586" s="392"/>
      <c r="BK586" s="392"/>
      <c r="BL586" s="392"/>
      <c r="BM586" s="392"/>
      <c r="BN586" s="392"/>
      <c r="BO586" s="392"/>
      <c r="BP586" s="392"/>
      <c r="BQ586" s="392"/>
      <c r="BR586" s="392"/>
      <c r="BS586" s="392"/>
      <c r="BT586" s="392"/>
      <c r="BU586" s="392"/>
      <c r="BV586" s="392"/>
      <c r="BW586" s="393"/>
      <c r="BX586" s="393"/>
      <c r="BY586" s="393"/>
      <c r="BZ586" s="393"/>
      <c r="CA586" s="393"/>
      <c r="CB586" s="393"/>
      <c r="CC586" s="393"/>
      <c r="CD586" s="393"/>
      <c r="CE586" s="393"/>
      <c r="CF586" s="393"/>
      <c r="CG586" s="393"/>
      <c r="CH586" s="393"/>
      <c r="CI586" s="393"/>
      <c r="CJ586" s="393"/>
      <c r="CK586" s="393"/>
      <c r="CL586" s="393"/>
      <c r="CM586" s="393"/>
      <c r="CN586" s="393"/>
      <c r="CO586" s="393"/>
      <c r="CP586" s="393"/>
      <c r="CQ586" s="393"/>
      <c r="CR586" s="393"/>
      <c r="CS586" s="393"/>
      <c r="CT586" s="393"/>
      <c r="CU586" s="393"/>
      <c r="CV586" s="393"/>
      <c r="CW586" s="393"/>
      <c r="CX586" s="393"/>
      <c r="CY586" s="393"/>
      <c r="CZ586" s="393"/>
    </row>
    <row r="587" s="397" customFormat="true" ht="25.15" customHeight="true" x14ac:dyDescent="0.2">
      <c r="C587" s="1154" t="s">
        <v>479</v>
      </c>
      <c r="D587" s="1155"/>
      <c r="E587" s="846">
        <v>4.0965965585582241E-3</v>
      </c>
      <c r="F587" s="671"/>
      <c r="G587" s="671"/>
      <c r="H587" s="1155" t="s">
        <v>482</v>
      </c>
      <c r="I587" s="1155"/>
      <c r="J587" s="847">
        <v>3.7662442794271896E-2</v>
      </c>
      <c r="K587" s="671"/>
      <c r="L587" s="671"/>
      <c r="M587" s="1155" t="s">
        <v>475</v>
      </c>
      <c r="N587" s="1155"/>
      <c r="O587" s="848">
        <v>2.048552406794734E-2</v>
      </c>
      <c r="P587" s="671"/>
      <c r="Q587" s="671"/>
      <c r="W587" s="390"/>
      <c r="X587" s="390"/>
      <c r="Y587" s="390"/>
      <c r="Z587" s="390"/>
      <c r="AA587" s="390"/>
      <c r="AB587" s="390"/>
      <c r="AC587" s="390"/>
      <c r="AD587" s="390"/>
      <c r="AE587" s="390"/>
      <c r="AF587" s="390"/>
      <c r="AG587" s="390"/>
      <c r="AH587" s="390"/>
      <c r="AI587" s="390"/>
      <c r="AJ587" s="390"/>
      <c r="AK587" s="390"/>
      <c r="AL587" s="390"/>
      <c r="AM587" s="390"/>
      <c r="AN587" s="390"/>
      <c r="AO587" s="390"/>
      <c r="AP587" s="390"/>
      <c r="AQ587" s="390"/>
      <c r="AR587" s="390"/>
      <c r="AS587" s="390"/>
      <c r="AT587" s="390"/>
      <c r="AU587" s="390"/>
      <c r="AV587" s="390"/>
      <c r="AW587" s="390"/>
      <c r="AX587" s="390"/>
      <c r="AY587" s="390"/>
      <c r="AZ587" s="390"/>
      <c r="BA587" s="392"/>
      <c r="BB587" s="469"/>
      <c r="BC587" s="392"/>
      <c r="BD587" s="392"/>
      <c r="BE587" s="392"/>
      <c r="BF587" s="392"/>
      <c r="BG587" s="392"/>
      <c r="BH587" s="392"/>
      <c r="BI587" s="392"/>
      <c r="BJ587" s="392"/>
      <c r="BK587" s="392"/>
      <c r="BL587" s="392"/>
      <c r="BM587" s="392"/>
      <c r="BN587" s="392"/>
      <c r="BO587" s="392"/>
      <c r="BP587" s="392"/>
      <c r="BQ587" s="392"/>
      <c r="BR587" s="392"/>
      <c r="BS587" s="392"/>
      <c r="BT587" s="392"/>
      <c r="BU587" s="392"/>
      <c r="BV587" s="392"/>
      <c r="BW587" s="393"/>
      <c r="BX587" s="393"/>
      <c r="BY587" s="393"/>
      <c r="BZ587" s="393"/>
      <c r="CA587" s="393"/>
      <c r="CB587" s="393"/>
      <c r="CC587" s="393"/>
      <c r="CD587" s="393"/>
      <c r="CE587" s="393"/>
      <c r="CF587" s="393"/>
      <c r="CG587" s="393"/>
      <c r="CH587" s="393"/>
      <c r="CI587" s="393"/>
      <c r="CJ587" s="393"/>
      <c r="CK587" s="393"/>
      <c r="CL587" s="393"/>
      <c r="CM587" s="393"/>
      <c r="CN587" s="393"/>
      <c r="CO587" s="393"/>
      <c r="CP587" s="393"/>
      <c r="CQ587" s="393"/>
      <c r="CR587" s="393"/>
      <c r="CS587" s="393"/>
      <c r="CT587" s="393"/>
      <c r="CU587" s="393"/>
      <c r="CV587" s="393"/>
      <c r="CW587" s="393"/>
      <c r="CX587" s="393"/>
      <c r="CY587" s="393"/>
      <c r="CZ587" s="393"/>
    </row>
    <row r="588" s="397" customFormat="true" ht="25.15" customHeight="true" x14ac:dyDescent="0.2">
      <c r="C588" s="1154" t="s">
        <v>486</v>
      </c>
      <c r="D588" s="1155"/>
      <c r="E588" s="846">
        <v>1.260480847057209E-2</v>
      </c>
      <c r="F588" s="671"/>
      <c r="G588" s="671"/>
      <c r="H588" s="1155" t="s">
        <v>477</v>
      </c>
      <c r="I588" s="1155"/>
      <c r="J588" s="847">
        <v>6.7613377274284056E-2</v>
      </c>
      <c r="K588" s="671"/>
      <c r="L588" s="671"/>
      <c r="M588" s="1155" t="s">
        <v>465</v>
      </c>
      <c r="N588" s="1155"/>
      <c r="O588" s="848">
        <v>2.4373016746925973E-2</v>
      </c>
      <c r="P588" s="671"/>
      <c r="Q588" s="671"/>
      <c r="W588" s="390"/>
      <c r="X588" s="390"/>
      <c r="Y588" s="390"/>
      <c r="Z588" s="390"/>
      <c r="AA588" s="390"/>
      <c r="AB588" s="390"/>
      <c r="AC588" s="390"/>
      <c r="AD588" s="390"/>
      <c r="AE588" s="390"/>
      <c r="AF588" s="390"/>
      <c r="AG588" s="390"/>
      <c r="AH588" s="390"/>
      <c r="AI588" s="390"/>
      <c r="AJ588" s="390"/>
      <c r="AK588" s="390"/>
      <c r="AL588" s="390"/>
      <c r="AM588" s="390"/>
      <c r="AN588" s="390"/>
      <c r="AO588" s="390"/>
      <c r="AP588" s="390"/>
      <c r="AQ588" s="390"/>
      <c r="AR588" s="390"/>
      <c r="AS588" s="390"/>
      <c r="AT588" s="390"/>
      <c r="AU588" s="390"/>
      <c r="AV588" s="390"/>
      <c r="AW588" s="390"/>
      <c r="AX588" s="390"/>
      <c r="AY588" s="390"/>
      <c r="AZ588" s="390"/>
      <c r="BA588" s="392"/>
      <c r="BB588" s="469"/>
      <c r="BC588" s="392"/>
      <c r="BD588" s="392"/>
      <c r="BE588" s="392"/>
      <c r="BF588" s="392"/>
      <c r="BG588" s="392"/>
      <c r="BH588" s="392"/>
      <c r="BI588" s="392"/>
      <c r="BJ588" s="392"/>
      <c r="BK588" s="392"/>
      <c r="BL588" s="392"/>
      <c r="BM588" s="392"/>
      <c r="BN588" s="392"/>
      <c r="BO588" s="392"/>
      <c r="BP588" s="392"/>
      <c r="BQ588" s="392"/>
      <c r="BR588" s="392"/>
      <c r="BS588" s="392"/>
      <c r="BT588" s="392"/>
      <c r="BU588" s="392"/>
      <c r="BV588" s="392"/>
      <c r="BW588" s="393"/>
      <c r="BX588" s="393"/>
      <c r="BY588" s="393"/>
      <c r="BZ588" s="393"/>
      <c r="CA588" s="393"/>
      <c r="CB588" s="393"/>
      <c r="CC588" s="393"/>
      <c r="CD588" s="393"/>
      <c r="CE588" s="393"/>
      <c r="CF588" s="393"/>
      <c r="CG588" s="393"/>
      <c r="CH588" s="393"/>
      <c r="CI588" s="393"/>
      <c r="CJ588" s="393"/>
      <c r="CK588" s="393"/>
      <c r="CL588" s="393"/>
      <c r="CM588" s="393"/>
      <c r="CN588" s="393"/>
      <c r="CO588" s="393"/>
      <c r="CP588" s="393"/>
      <c r="CQ588" s="393"/>
      <c r="CR588" s="393"/>
      <c r="CS588" s="393"/>
      <c r="CT588" s="393"/>
      <c r="CU588" s="393"/>
      <c r="CV588" s="393"/>
      <c r="CW588" s="393"/>
      <c r="CX588" s="393"/>
      <c r="CY588" s="393"/>
      <c r="CZ588" s="393"/>
    </row>
    <row r="589" s="397" customFormat="true" ht="25.15" customHeight="true" x14ac:dyDescent="0.2">
      <c r="C589" s="1154" t="s">
        <v>476</v>
      </c>
      <c r="D589" s="1155"/>
      <c r="E589" s="846">
        <v>-2.2503865292333541E-2</v>
      </c>
      <c r="F589" s="671"/>
      <c r="G589" s="671"/>
      <c r="H589" s="1155" t="s">
        <v>473</v>
      </c>
      <c r="I589" s="1155"/>
      <c r="J589" s="847">
        <v>4.5414043723357091E-2</v>
      </c>
      <c r="K589" s="671"/>
      <c r="L589" s="671"/>
      <c r="M589" s="1155" t="s">
        <v>482</v>
      </c>
      <c r="N589" s="1155"/>
      <c r="O589" s="848">
        <v>3.162643159110269E-4</v>
      </c>
      <c r="P589" s="671"/>
      <c r="Q589" s="671"/>
      <c r="W589" s="390"/>
      <c r="X589" s="390"/>
      <c r="Y589" s="390"/>
      <c r="Z589" s="390"/>
      <c r="AA589" s="390"/>
      <c r="AB589" s="390"/>
      <c r="AC589" s="390"/>
      <c r="AD589" s="390"/>
      <c r="AE589" s="390"/>
      <c r="AF589" s="390"/>
      <c r="AG589" s="390"/>
      <c r="AH589" s="390"/>
      <c r="AI589" s="390"/>
      <c r="AJ589" s="390"/>
      <c r="AK589" s="390"/>
      <c r="AL589" s="390"/>
      <c r="AM589" s="390"/>
      <c r="AN589" s="390"/>
      <c r="AO589" s="390"/>
      <c r="AP589" s="390"/>
      <c r="AQ589" s="390"/>
      <c r="AR589" s="390"/>
      <c r="AS589" s="390"/>
      <c r="AT589" s="390"/>
      <c r="AU589" s="390"/>
      <c r="AV589" s="390"/>
      <c r="AW589" s="390"/>
      <c r="AX589" s="390"/>
      <c r="AY589" s="390"/>
      <c r="AZ589" s="390"/>
      <c r="BA589" s="392"/>
      <c r="BB589" s="469"/>
      <c r="BC589" s="392"/>
      <c r="BD589" s="392"/>
      <c r="BE589" s="392"/>
      <c r="BF589" s="392"/>
      <c r="BG589" s="392"/>
      <c r="BH589" s="392"/>
      <c r="BI589" s="392"/>
      <c r="BJ589" s="392"/>
      <c r="BK589" s="392"/>
      <c r="BL589" s="392"/>
      <c r="BM589" s="392"/>
      <c r="BN589" s="392"/>
      <c r="BO589" s="392"/>
      <c r="BP589" s="392"/>
      <c r="BQ589" s="392"/>
      <c r="BR589" s="392"/>
      <c r="BS589" s="392"/>
      <c r="BT589" s="392"/>
      <c r="BU589" s="392"/>
      <c r="BV589" s="392"/>
      <c r="BW589" s="393"/>
      <c r="BX589" s="393"/>
      <c r="BY589" s="393"/>
      <c r="BZ589" s="393"/>
      <c r="CA589" s="393"/>
      <c r="CB589" s="393"/>
      <c r="CC589" s="393"/>
      <c r="CD589" s="393"/>
      <c r="CE589" s="393"/>
      <c r="CF589" s="393"/>
      <c r="CG589" s="393"/>
      <c r="CH589" s="393"/>
      <c r="CI589" s="393"/>
      <c r="CJ589" s="393"/>
      <c r="CK589" s="393"/>
      <c r="CL589" s="393"/>
      <c r="CM589" s="393"/>
      <c r="CN589" s="393"/>
      <c r="CO589" s="393"/>
      <c r="CP589" s="393"/>
      <c r="CQ589" s="393"/>
      <c r="CR589" s="393"/>
      <c r="CS589" s="393"/>
      <c r="CT589" s="393"/>
      <c r="CU589" s="393"/>
      <c r="CV589" s="393"/>
      <c r="CW589" s="393"/>
      <c r="CX589" s="393"/>
      <c r="CY589" s="393"/>
      <c r="CZ589" s="393"/>
    </row>
    <row r="590" s="397" customFormat="true" ht="25.15" customHeight="true" x14ac:dyDescent="0.2">
      <c r="C590" s="1154" t="s">
        <v>253</v>
      </c>
      <c r="D590" s="1155"/>
      <c r="E590" s="846">
        <v>2.4248377667370501E-2</v>
      </c>
      <c r="F590" s="671"/>
      <c r="G590" s="671"/>
      <c r="H590" s="1155" t="s">
        <v>495</v>
      </c>
      <c r="I590" s="1155"/>
      <c r="J590" s="847">
        <v>1.604213503183375E-2</v>
      </c>
      <c r="K590" s="671"/>
      <c r="L590" s="671"/>
      <c r="M590" s="1155" t="s">
        <v>477</v>
      </c>
      <c r="N590" s="1155"/>
      <c r="O590" s="848">
        <v>7.7544867776749557E-2</v>
      </c>
      <c r="P590" s="671"/>
      <c r="Q590" s="671"/>
      <c r="W590" s="390"/>
      <c r="X590" s="390"/>
      <c r="Y590" s="390"/>
      <c r="Z590" s="390"/>
      <c r="AA590" s="390"/>
      <c r="AB590" s="390"/>
      <c r="AC590" s="390"/>
      <c r="AD590" s="390"/>
      <c r="AE590" s="390"/>
      <c r="AF590" s="390"/>
      <c r="AG590" s="390"/>
      <c r="AH590" s="390"/>
      <c r="AI590" s="390"/>
      <c r="AJ590" s="390"/>
      <c r="AK590" s="390"/>
      <c r="AL590" s="390"/>
      <c r="AM590" s="390"/>
      <c r="AN590" s="390"/>
      <c r="AO590" s="390"/>
      <c r="AP590" s="390"/>
      <c r="AQ590" s="390"/>
      <c r="AR590" s="390"/>
      <c r="AS590" s="390"/>
      <c r="AT590" s="390"/>
      <c r="AU590" s="390"/>
      <c r="AV590" s="390"/>
      <c r="AW590" s="390"/>
      <c r="AX590" s="390"/>
      <c r="AY590" s="390"/>
      <c r="AZ590" s="390"/>
      <c r="BA590" s="392"/>
      <c r="BB590" s="469"/>
      <c r="BC590" s="392"/>
      <c r="BD590" s="392"/>
      <c r="BE590" s="392"/>
      <c r="BF590" s="392"/>
      <c r="BG590" s="392"/>
      <c r="BH590" s="392"/>
      <c r="BI590" s="392"/>
      <c r="BJ590" s="392"/>
      <c r="BK590" s="392"/>
      <c r="BL590" s="392"/>
      <c r="BM590" s="392"/>
      <c r="BN590" s="392"/>
      <c r="BO590" s="392"/>
      <c r="BP590" s="392"/>
      <c r="BQ590" s="392"/>
      <c r="BR590" s="392"/>
      <c r="BS590" s="392"/>
      <c r="BT590" s="392"/>
      <c r="BU590" s="392"/>
      <c r="BV590" s="392"/>
      <c r="BW590" s="393"/>
      <c r="BX590" s="393"/>
      <c r="BY590" s="393"/>
      <c r="BZ590" s="393"/>
      <c r="CA590" s="393"/>
      <c r="CB590" s="393"/>
      <c r="CC590" s="393"/>
      <c r="CD590" s="393"/>
      <c r="CE590" s="393"/>
      <c r="CF590" s="393"/>
      <c r="CG590" s="393"/>
      <c r="CH590" s="393"/>
      <c r="CI590" s="393"/>
      <c r="CJ590" s="393"/>
      <c r="CK590" s="393"/>
      <c r="CL590" s="393"/>
      <c r="CM590" s="393"/>
      <c r="CN590" s="393"/>
      <c r="CO590" s="393"/>
      <c r="CP590" s="393"/>
      <c r="CQ590" s="393"/>
      <c r="CR590" s="393"/>
      <c r="CS590" s="393"/>
      <c r="CT590" s="393"/>
      <c r="CU590" s="393"/>
      <c r="CV590" s="393"/>
      <c r="CW590" s="393"/>
      <c r="CX590" s="393"/>
      <c r="CY590" s="393"/>
      <c r="CZ590" s="393"/>
    </row>
    <row r="591" s="397" customFormat="true" ht="25.15" customHeight="true" x14ac:dyDescent="0.2">
      <c r="C591" s="1154" t="s">
        <v>338</v>
      </c>
      <c r="D591" s="1155"/>
      <c r="E591" s="846">
        <v>1.3859800798630643E-2</v>
      </c>
      <c r="F591" s="671"/>
      <c r="G591" s="671"/>
      <c r="H591" s="1155" t="s">
        <v>509</v>
      </c>
      <c r="I591" s="1155"/>
      <c r="J591" s="850">
        <v>8.5645564198957979E-3</v>
      </c>
      <c r="K591" s="671"/>
      <c r="L591" s="671"/>
      <c r="M591" s="1155" t="s">
        <v>473</v>
      </c>
      <c r="N591" s="1155"/>
      <c r="O591" s="848">
        <v>8.9498402610435068E-2</v>
      </c>
      <c r="P591" s="671"/>
      <c r="Q591" s="671"/>
      <c r="W591" s="390"/>
      <c r="X591" s="390"/>
      <c r="Y591" s="390"/>
      <c r="Z591" s="390"/>
      <c r="AA591" s="390"/>
      <c r="AB591" s="390"/>
      <c r="AC591" s="390"/>
      <c r="AD591" s="390"/>
      <c r="AE591" s="390"/>
      <c r="AF591" s="390"/>
      <c r="AG591" s="390"/>
      <c r="AH591" s="390"/>
      <c r="AI591" s="390"/>
      <c r="AJ591" s="390"/>
      <c r="AK591" s="390"/>
      <c r="AL591" s="390"/>
      <c r="AM591" s="390"/>
      <c r="AN591" s="390"/>
      <c r="AO591" s="390"/>
      <c r="AP591" s="390"/>
      <c r="AQ591" s="390"/>
      <c r="AR591" s="390"/>
      <c r="AS591" s="390"/>
      <c r="AT591" s="390"/>
      <c r="AU591" s="390"/>
      <c r="AV591" s="390"/>
      <c r="AW591" s="390"/>
      <c r="AX591" s="390"/>
      <c r="AY591" s="390"/>
      <c r="AZ591" s="390"/>
      <c r="BA591" s="392"/>
      <c r="BB591" s="469"/>
      <c r="BC591" s="392"/>
      <c r="BD591" s="392"/>
      <c r="BE591" s="392"/>
      <c r="BF591" s="392"/>
      <c r="BG591" s="392"/>
      <c r="BH591" s="392"/>
      <c r="BI591" s="392"/>
      <c r="BJ591" s="392"/>
      <c r="BK591" s="392"/>
      <c r="BL591" s="392"/>
      <c r="BM591" s="392"/>
      <c r="BN591" s="392"/>
      <c r="BO591" s="392"/>
      <c r="BP591" s="392"/>
      <c r="BQ591" s="392"/>
      <c r="BR591" s="392"/>
      <c r="BS591" s="392"/>
      <c r="BT591" s="392"/>
      <c r="BU591" s="392"/>
      <c r="BV591" s="392"/>
      <c r="BW591" s="393"/>
      <c r="BX591" s="393"/>
      <c r="BY591" s="393"/>
      <c r="BZ591" s="393"/>
      <c r="CA591" s="393"/>
      <c r="CB591" s="393"/>
      <c r="CC591" s="393"/>
      <c r="CD591" s="393"/>
      <c r="CE591" s="393"/>
      <c r="CF591" s="393"/>
      <c r="CG591" s="393"/>
      <c r="CH591" s="393"/>
      <c r="CI591" s="393"/>
      <c r="CJ591" s="393"/>
      <c r="CK591" s="393"/>
      <c r="CL591" s="393"/>
      <c r="CM591" s="393"/>
      <c r="CN591" s="393"/>
      <c r="CO591" s="393"/>
      <c r="CP591" s="393"/>
      <c r="CQ591" s="393"/>
      <c r="CR591" s="393"/>
      <c r="CS591" s="393"/>
      <c r="CT591" s="393"/>
      <c r="CU591" s="393"/>
      <c r="CV591" s="393"/>
      <c r="CW591" s="393"/>
      <c r="CX591" s="393"/>
      <c r="CY591" s="393"/>
      <c r="CZ591" s="393"/>
    </row>
    <row r="592" s="397" customFormat="true" ht="25.15" customHeight="true" x14ac:dyDescent="0.2">
      <c r="C592" s="1154" t="s">
        <v>455</v>
      </c>
      <c r="D592" s="1155"/>
      <c r="E592" s="846">
        <v>6.7683529954947461E-2</v>
      </c>
      <c r="F592" s="671"/>
      <c r="G592" s="671"/>
      <c r="H592" s="1155"/>
      <c r="I592" s="1155"/>
      <c r="J592" s="671"/>
      <c r="K592" s="671"/>
      <c r="L592" s="671"/>
      <c r="M592" s="1155" t="s">
        <v>495</v>
      </c>
      <c r="N592" s="1155"/>
      <c r="O592" s="848">
        <v>1.0514006295201217E-2</v>
      </c>
      <c r="P592" s="671"/>
      <c r="Q592" s="671"/>
      <c r="W592" s="390"/>
      <c r="X592" s="390"/>
      <c r="Y592" s="390"/>
      <c r="Z592" s="390"/>
      <c r="AA592" s="390"/>
      <c r="AB592" s="390"/>
      <c r="AC592" s="390"/>
      <c r="AD592" s="390"/>
      <c r="AE592" s="390"/>
      <c r="AF592" s="390"/>
      <c r="AG592" s="390"/>
      <c r="AH592" s="390"/>
      <c r="AI592" s="390"/>
      <c r="AJ592" s="390"/>
      <c r="AK592" s="390"/>
      <c r="AL592" s="390"/>
      <c r="AM592" s="390"/>
      <c r="AN592" s="390"/>
      <c r="AO592" s="390"/>
      <c r="AP592" s="390"/>
      <c r="AQ592" s="390"/>
      <c r="AR592" s="390"/>
      <c r="AS592" s="390"/>
      <c r="AT592" s="390"/>
      <c r="AU592" s="390"/>
      <c r="AV592" s="390"/>
      <c r="AW592" s="390"/>
      <c r="AX592" s="390"/>
      <c r="AY592" s="390"/>
      <c r="AZ592" s="390"/>
      <c r="BA592" s="392"/>
      <c r="BB592" s="469"/>
      <c r="BC592" s="392"/>
      <c r="BD592" s="392"/>
      <c r="BE592" s="392"/>
      <c r="BF592" s="392"/>
      <c r="BG592" s="392"/>
      <c r="BH592" s="392"/>
      <c r="BI592" s="392"/>
      <c r="BJ592" s="392"/>
      <c r="BK592" s="392"/>
      <c r="BL592" s="392"/>
      <c r="BM592" s="392"/>
      <c r="BN592" s="392"/>
      <c r="BO592" s="392"/>
      <c r="BP592" s="392"/>
      <c r="BQ592" s="392"/>
      <c r="BR592" s="392"/>
      <c r="BS592" s="392"/>
      <c r="BT592" s="392"/>
      <c r="BU592" s="392"/>
      <c r="BV592" s="392"/>
      <c r="BW592" s="393"/>
      <c r="BX592" s="393"/>
      <c r="BY592" s="393"/>
      <c r="BZ592" s="393"/>
      <c r="CA592" s="393"/>
      <c r="CB592" s="393"/>
      <c r="CC592" s="393"/>
      <c r="CD592" s="393"/>
      <c r="CE592" s="393"/>
      <c r="CF592" s="393"/>
      <c r="CG592" s="393"/>
      <c r="CH592" s="393"/>
      <c r="CI592" s="393"/>
      <c r="CJ592" s="393"/>
      <c r="CK592" s="393"/>
      <c r="CL592" s="393"/>
      <c r="CM592" s="393"/>
      <c r="CN592" s="393"/>
      <c r="CO592" s="393"/>
      <c r="CP592" s="393"/>
      <c r="CQ592" s="393"/>
      <c r="CR592" s="393"/>
      <c r="CS592" s="393"/>
      <c r="CT592" s="393"/>
      <c r="CU592" s="393"/>
      <c r="CV592" s="393"/>
      <c r="CW592" s="393"/>
      <c r="CX592" s="393"/>
      <c r="CY592" s="393"/>
      <c r="CZ592" s="393"/>
    </row>
    <row r="593" s="397" customFormat="true" ht="25.15" customHeight="true" x14ac:dyDescent="0.2">
      <c r="C593" s="1154" t="s">
        <v>447</v>
      </c>
      <c r="D593" s="1155"/>
      <c r="E593" s="846">
        <v>6.5106063705871658E-2</v>
      </c>
      <c r="F593" s="671"/>
      <c r="G593" s="671"/>
      <c r="H593" s="1155"/>
      <c r="I593" s="1155"/>
      <c r="J593" s="671"/>
      <c r="K593" s="671"/>
      <c r="L593" s="671"/>
      <c r="M593" s="1155" t="s">
        <v>509</v>
      </c>
      <c r="N593" s="1155"/>
      <c r="O593" s="851">
        <v>4.5209817176937372E-5</v>
      </c>
      <c r="P593" s="671"/>
      <c r="Q593" s="671"/>
      <c r="W593" s="390"/>
      <c r="X593" s="390"/>
      <c r="Y593" s="390"/>
      <c r="Z593" s="390"/>
      <c r="AA593" s="390"/>
      <c r="AB593" s="390"/>
      <c r="AC593" s="390"/>
      <c r="AD593" s="390"/>
      <c r="AE593" s="390"/>
      <c r="AF593" s="390"/>
      <c r="AG593" s="390"/>
      <c r="AH593" s="390"/>
      <c r="AI593" s="390"/>
      <c r="AJ593" s="390"/>
      <c r="AK593" s="390"/>
      <c r="AL593" s="390"/>
      <c r="AM593" s="390"/>
      <c r="AN593" s="390"/>
      <c r="AO593" s="390"/>
      <c r="AP593" s="390"/>
      <c r="AQ593" s="390"/>
      <c r="AR593" s="390"/>
      <c r="AS593" s="390"/>
      <c r="AT593" s="390"/>
      <c r="AU593" s="390"/>
      <c r="AV593" s="390"/>
      <c r="AW593" s="390"/>
      <c r="AX593" s="390"/>
      <c r="AY593" s="390"/>
      <c r="AZ593" s="390"/>
      <c r="BA593" s="392"/>
      <c r="BB593" s="469"/>
      <c r="BC593" s="392"/>
      <c r="BD593" s="392"/>
      <c r="BE593" s="392"/>
      <c r="BF593" s="392"/>
      <c r="BG593" s="392"/>
      <c r="BH593" s="392"/>
      <c r="BI593" s="392"/>
      <c r="BJ593" s="392"/>
      <c r="BK593" s="392"/>
      <c r="BL593" s="392"/>
      <c r="BM593" s="392"/>
      <c r="BN593" s="392"/>
      <c r="BO593" s="392"/>
      <c r="BP593" s="392"/>
      <c r="BQ593" s="392"/>
      <c r="BR593" s="392"/>
      <c r="BS593" s="392"/>
      <c r="BT593" s="392"/>
      <c r="BU593" s="392"/>
      <c r="BV593" s="392"/>
      <c r="BW593" s="393"/>
      <c r="BX593" s="393"/>
      <c r="BY593" s="393"/>
      <c r="BZ593" s="393"/>
      <c r="CA593" s="393"/>
      <c r="CB593" s="393"/>
      <c r="CC593" s="393"/>
      <c r="CD593" s="393"/>
      <c r="CE593" s="393"/>
      <c r="CF593" s="393"/>
      <c r="CG593" s="393"/>
      <c r="CH593" s="393"/>
      <c r="CI593" s="393"/>
      <c r="CJ593" s="393"/>
      <c r="CK593" s="393"/>
      <c r="CL593" s="393"/>
      <c r="CM593" s="393"/>
      <c r="CN593" s="393"/>
      <c r="CO593" s="393"/>
      <c r="CP593" s="393"/>
      <c r="CQ593" s="393"/>
      <c r="CR593" s="393"/>
      <c r="CS593" s="393"/>
      <c r="CT593" s="393"/>
      <c r="CU593" s="393"/>
      <c r="CV593" s="393"/>
      <c r="CW593" s="393"/>
      <c r="CX593" s="393"/>
      <c r="CY593" s="393"/>
      <c r="CZ593" s="393"/>
    </row>
    <row r="594" s="397" customFormat="true" ht="25.15" customHeight="true" x14ac:dyDescent="0.2">
      <c r="C594" s="1154" t="s">
        <v>451</v>
      </c>
      <c r="D594" s="1155"/>
      <c r="E594" s="846">
        <v>5.1413947362898858E-2</v>
      </c>
      <c r="F594" s="671"/>
      <c r="G594" s="671"/>
      <c r="H594" s="1155" t="s">
        <v>259</v>
      </c>
      <c r="I594" s="1155"/>
      <c r="J594" s="1155"/>
      <c r="K594" s="1155"/>
      <c r="L594" s="1155"/>
      <c r="M594" s="1155"/>
      <c r="N594" s="1155"/>
      <c r="O594" s="671"/>
      <c r="P594" s="671"/>
      <c r="Q594" s="671"/>
      <c r="W594" s="390"/>
      <c r="X594" s="390"/>
      <c r="Y594" s="390"/>
      <c r="Z594" s="390"/>
      <c r="AA594" s="390"/>
      <c r="AB594" s="390"/>
      <c r="AC594" s="390"/>
      <c r="AD594" s="390"/>
      <c r="AE594" s="390"/>
      <c r="AF594" s="390"/>
      <c r="AG594" s="390"/>
      <c r="AH594" s="390"/>
      <c r="AI594" s="390"/>
      <c r="AJ594" s="390"/>
      <c r="AK594" s="390"/>
      <c r="AL594" s="390"/>
      <c r="AM594" s="390"/>
      <c r="AN594" s="390"/>
      <c r="AO594" s="390"/>
      <c r="AP594" s="390"/>
      <c r="AQ594" s="390"/>
      <c r="AR594" s="390"/>
      <c r="AS594" s="390"/>
      <c r="AT594" s="390"/>
      <c r="AU594" s="390"/>
      <c r="AV594" s="390"/>
      <c r="AW594" s="390"/>
      <c r="AX594" s="390"/>
      <c r="AY594" s="390"/>
      <c r="AZ594" s="390"/>
      <c r="BA594" s="392"/>
      <c r="BB594" s="469"/>
      <c r="BC594" s="392"/>
      <c r="BD594" s="392"/>
      <c r="BE594" s="392"/>
      <c r="BF594" s="392"/>
      <c r="BG594" s="392"/>
      <c r="BH594" s="392"/>
      <c r="BI594" s="392"/>
      <c r="BJ594" s="392"/>
      <c r="BK594" s="392"/>
      <c r="BL594" s="392"/>
      <c r="BM594" s="392"/>
      <c r="BN594" s="392"/>
      <c r="BO594" s="392"/>
      <c r="BP594" s="392"/>
      <c r="BQ594" s="392"/>
      <c r="BR594" s="392"/>
      <c r="BS594" s="392"/>
      <c r="BT594" s="392"/>
      <c r="BU594" s="392"/>
      <c r="BV594" s="392"/>
      <c r="BW594" s="393"/>
      <c r="BX594" s="393"/>
      <c r="BY594" s="393"/>
      <c r="BZ594" s="393"/>
      <c r="CA594" s="393"/>
      <c r="CB594" s="393"/>
      <c r="CC594" s="393"/>
      <c r="CD594" s="393"/>
      <c r="CE594" s="393"/>
      <c r="CF594" s="393"/>
      <c r="CG594" s="393"/>
      <c r="CH594" s="393"/>
      <c r="CI594" s="393"/>
      <c r="CJ594" s="393"/>
      <c r="CK594" s="393"/>
      <c r="CL594" s="393"/>
      <c r="CM594" s="393"/>
      <c r="CN594" s="393"/>
      <c r="CO594" s="393"/>
      <c r="CP594" s="393"/>
      <c r="CQ594" s="393"/>
      <c r="CR594" s="393"/>
      <c r="CS594" s="393"/>
      <c r="CT594" s="393"/>
      <c r="CU594" s="393"/>
      <c r="CV594" s="393"/>
      <c r="CW594" s="393"/>
      <c r="CX594" s="393"/>
      <c r="CY594" s="393"/>
      <c r="CZ594" s="393"/>
    </row>
    <row r="595" s="397" customFormat="true" ht="25.15" customHeight="true" x14ac:dyDescent="0.2">
      <c r="C595" s="1154" t="s">
        <v>441</v>
      </c>
      <c r="D595" s="1155"/>
      <c r="E595" s="846">
        <v>8.5294463702230303E-2</v>
      </c>
      <c r="F595" s="671"/>
      <c r="G595" s="671"/>
      <c r="H595" s="1155" t="s">
        <v>204</v>
      </c>
      <c r="I595" s="1155"/>
      <c r="J595" s="1161" t="s">
        <v>260</v>
      </c>
      <c r="K595" s="1162"/>
      <c r="L595" s="1163"/>
      <c r="M595" s="1155"/>
      <c r="N595" s="1155"/>
      <c r="O595" s="671"/>
      <c r="P595" s="671"/>
      <c r="Q595" s="671"/>
      <c r="W595" s="390"/>
      <c r="X595" s="390"/>
      <c r="Y595" s="390"/>
      <c r="Z595" s="390"/>
      <c r="AA595" s="390"/>
      <c r="AB595" s="390"/>
      <c r="AC595" s="390"/>
      <c r="AD595" s="390"/>
      <c r="AE595" s="390"/>
      <c r="AF595" s="390"/>
      <c r="AG595" s="390"/>
      <c r="AH595" s="390"/>
      <c r="AI595" s="390"/>
      <c r="AJ595" s="390"/>
      <c r="AK595" s="390"/>
      <c r="AL595" s="390"/>
      <c r="AM595" s="390"/>
      <c r="AN595" s="390"/>
      <c r="AO595" s="390"/>
      <c r="AP595" s="390"/>
      <c r="AQ595" s="390"/>
      <c r="AR595" s="390"/>
      <c r="AS595" s="390"/>
      <c r="AT595" s="390"/>
      <c r="AU595" s="390"/>
      <c r="AV595" s="390"/>
      <c r="AW595" s="390"/>
      <c r="AX595" s="390"/>
      <c r="AY595" s="390"/>
      <c r="AZ595" s="390"/>
      <c r="BA595" s="392"/>
      <c r="BB595" s="469"/>
      <c r="BC595" s="392"/>
      <c r="BD595" s="392"/>
      <c r="BE595" s="392"/>
      <c r="BF595" s="392"/>
      <c r="BG595" s="392"/>
      <c r="BH595" s="392"/>
      <c r="BI595" s="392"/>
      <c r="BJ595" s="392"/>
      <c r="BK595" s="392"/>
      <c r="BL595" s="392"/>
      <c r="BM595" s="392"/>
      <c r="BN595" s="392"/>
      <c r="BO595" s="392"/>
      <c r="BP595" s="392"/>
      <c r="BQ595" s="392"/>
      <c r="BR595" s="392"/>
      <c r="BS595" s="392"/>
      <c r="BT595" s="392"/>
      <c r="BU595" s="392"/>
      <c r="BV595" s="392"/>
      <c r="BW595" s="393"/>
      <c r="BX595" s="393"/>
      <c r="BY595" s="393"/>
      <c r="BZ595" s="393"/>
      <c r="CA595" s="393"/>
      <c r="CB595" s="393"/>
      <c r="CC595" s="393"/>
      <c r="CD595" s="393"/>
      <c r="CE595" s="393"/>
      <c r="CF595" s="393"/>
      <c r="CG595" s="393"/>
      <c r="CH595" s="393"/>
      <c r="CI595" s="393"/>
      <c r="CJ595" s="393"/>
      <c r="CK595" s="393"/>
      <c r="CL595" s="393"/>
      <c r="CM595" s="393"/>
      <c r="CN595" s="393"/>
      <c r="CO595" s="393"/>
      <c r="CP595" s="393"/>
      <c r="CQ595" s="393"/>
      <c r="CR595" s="393"/>
      <c r="CS595" s="393"/>
      <c r="CT595" s="393"/>
      <c r="CU595" s="393"/>
      <c r="CV595" s="393"/>
      <c r="CW595" s="393"/>
      <c r="CX595" s="393"/>
      <c r="CY595" s="393"/>
      <c r="CZ595" s="393"/>
    </row>
    <row r="596" s="397" customFormat="true" ht="25.15" customHeight="true" x14ac:dyDescent="0.2">
      <c r="C596" s="1154" t="s">
        <v>442</v>
      </c>
      <c r="D596" s="1155"/>
      <c r="E596" s="846">
        <v>9.4591339297315641E-2</v>
      </c>
      <c r="F596" s="671"/>
      <c r="G596" s="671"/>
      <c r="H596" s="1155"/>
      <c r="I596" s="1155"/>
      <c r="J596" s="835" t="s">
        <v>186</v>
      </c>
      <c r="K596" s="836" t="s">
        <v>261</v>
      </c>
      <c r="L596" s="837" t="s">
        <v>262</v>
      </c>
      <c r="M596" s="1155" t="s">
        <v>259</v>
      </c>
      <c r="N596" s="1155"/>
      <c r="O596" s="1155"/>
      <c r="P596" s="1155"/>
      <c r="Q596" s="1155"/>
      <c r="W596" s="390"/>
      <c r="X596" s="390"/>
      <c r="Y596" s="390"/>
      <c r="Z596" s="390"/>
      <c r="AA596" s="390"/>
      <c r="AB596" s="390"/>
      <c r="AC596" s="390"/>
      <c r="AD596" s="390"/>
      <c r="AE596" s="390"/>
      <c r="AF596" s="390"/>
      <c r="AG596" s="390"/>
      <c r="AH596" s="390"/>
      <c r="AI596" s="390"/>
      <c r="AJ596" s="390"/>
      <c r="AK596" s="390"/>
      <c r="AL596" s="390"/>
      <c r="AM596" s="390"/>
      <c r="AN596" s="390"/>
      <c r="AO596" s="390"/>
      <c r="AP596" s="390"/>
      <c r="AQ596" s="390"/>
      <c r="AR596" s="390"/>
      <c r="AS596" s="390"/>
      <c r="AT596" s="390"/>
      <c r="AU596" s="390"/>
      <c r="AV596" s="390"/>
      <c r="AW596" s="390"/>
      <c r="AX596" s="390"/>
      <c r="AY596" s="390"/>
      <c r="AZ596" s="390"/>
      <c r="BA596" s="392"/>
      <c r="BB596" s="469"/>
      <c r="BC596" s="392"/>
      <c r="BD596" s="392"/>
      <c r="BE596" s="392"/>
      <c r="BF596" s="392"/>
      <c r="BG596" s="392"/>
      <c r="BH596" s="392"/>
      <c r="BI596" s="392"/>
      <c r="BJ596" s="392"/>
      <c r="BK596" s="392"/>
      <c r="BL596" s="392"/>
      <c r="BM596" s="392"/>
      <c r="BN596" s="392"/>
      <c r="BO596" s="392"/>
      <c r="BP596" s="392"/>
      <c r="BQ596" s="392"/>
      <c r="BR596" s="392"/>
      <c r="BS596" s="392"/>
      <c r="BT596" s="392"/>
      <c r="BU596" s="392"/>
      <c r="BV596" s="392"/>
      <c r="BW596" s="393"/>
      <c r="BX596" s="393"/>
      <c r="BY596" s="393"/>
      <c r="BZ596" s="393"/>
      <c r="CA596" s="393"/>
      <c r="CB596" s="393"/>
      <c r="CC596" s="393"/>
      <c r="CD596" s="393"/>
      <c r="CE596" s="393"/>
      <c r="CF596" s="393"/>
      <c r="CG596" s="393"/>
      <c r="CH596" s="393"/>
      <c r="CI596" s="393"/>
      <c r="CJ596" s="393"/>
      <c r="CK596" s="393"/>
      <c r="CL596" s="393"/>
      <c r="CM596" s="393"/>
      <c r="CN596" s="393"/>
      <c r="CO596" s="393"/>
      <c r="CP596" s="393"/>
      <c r="CQ596" s="393"/>
      <c r="CR596" s="393"/>
      <c r="CS596" s="393"/>
      <c r="CT596" s="393"/>
      <c r="CU596" s="393"/>
      <c r="CV596" s="393"/>
      <c r="CW596" s="393"/>
      <c r="CX596" s="393"/>
      <c r="CY596" s="393"/>
      <c r="CZ596" s="393"/>
    </row>
    <row r="597" s="397" customFormat="true" ht="25.15" customHeight="true" x14ac:dyDescent="0.2">
      <c r="C597" s="1154" t="s">
        <v>444</v>
      </c>
      <c r="D597" s="1155"/>
      <c r="E597" s="846">
        <v>9.3998209750944875E-2</v>
      </c>
      <c r="F597" s="671"/>
      <c r="G597" s="671"/>
      <c r="H597" s="1155" t="s">
        <v>205</v>
      </c>
      <c r="I597" s="1155"/>
      <c r="J597" s="856">
        <v>6.781068463614333</v>
      </c>
      <c r="K597" s="857">
        <v>7.3707265908851447</v>
      </c>
      <c r="L597" s="858">
        <v>7.3707265908851447</v>
      </c>
      <c r="M597" s="1155" t="s">
        <v>204</v>
      </c>
      <c r="N597" s="1155"/>
      <c r="O597" s="1161" t="s">
        <v>260</v>
      </c>
      <c r="P597" s="1162"/>
      <c r="Q597" s="1163"/>
      <c r="W597" s="390"/>
      <c r="X597" s="390"/>
      <c r="Y597" s="390"/>
      <c r="Z597" s="390"/>
      <c r="AA597" s="390"/>
      <c r="AB597" s="390"/>
      <c r="AC597" s="390"/>
      <c r="AD597" s="390"/>
      <c r="AE597" s="390"/>
      <c r="AF597" s="390"/>
      <c r="AG597" s="390"/>
      <c r="AH597" s="390"/>
      <c r="AI597" s="390"/>
      <c r="AJ597" s="390"/>
      <c r="AK597" s="390"/>
      <c r="AL597" s="390"/>
      <c r="AM597" s="390"/>
      <c r="AN597" s="390"/>
      <c r="AO597" s="390"/>
      <c r="AP597" s="390"/>
      <c r="AQ597" s="390"/>
      <c r="AR597" s="390"/>
      <c r="AS597" s="390"/>
      <c r="AT597" s="390"/>
      <c r="AU597" s="390"/>
      <c r="AV597" s="390"/>
      <c r="AW597" s="390"/>
      <c r="AX597" s="390"/>
      <c r="AY597" s="390"/>
      <c r="AZ597" s="390"/>
      <c r="BA597" s="392"/>
      <c r="BB597" s="469"/>
      <c r="BC597" s="392"/>
      <c r="BD597" s="392"/>
      <c r="BE597" s="392"/>
      <c r="BF597" s="392"/>
      <c r="BG597" s="392"/>
      <c r="BH597" s="392"/>
      <c r="BI597" s="392"/>
      <c r="BJ597" s="392"/>
      <c r="BK597" s="392"/>
      <c r="BL597" s="392"/>
      <c r="BM597" s="392"/>
      <c r="BN597" s="392"/>
      <c r="BO597" s="392"/>
      <c r="BP597" s="392"/>
      <c r="BQ597" s="392"/>
      <c r="BR597" s="392"/>
      <c r="BS597" s="392"/>
      <c r="BT597" s="392"/>
      <c r="BU597" s="392"/>
      <c r="BV597" s="392"/>
      <c r="BW597" s="393"/>
      <c r="BX597" s="393"/>
      <c r="BY597" s="393"/>
      <c r="BZ597" s="393"/>
      <c r="CA597" s="393"/>
      <c r="CB597" s="393"/>
      <c r="CC597" s="393"/>
      <c r="CD597" s="393"/>
      <c r="CE597" s="393"/>
      <c r="CF597" s="393"/>
      <c r="CG597" s="393"/>
      <c r="CH597" s="393"/>
      <c r="CI597" s="393"/>
      <c r="CJ597" s="393"/>
      <c r="CK597" s="393"/>
      <c r="CL597" s="393"/>
      <c r="CM597" s="393"/>
      <c r="CN597" s="393"/>
      <c r="CO597" s="393"/>
      <c r="CP597" s="393"/>
      <c r="CQ597" s="393"/>
      <c r="CR597" s="393"/>
      <c r="CS597" s="393"/>
      <c r="CT597" s="393"/>
      <c r="CU597" s="393"/>
      <c r="CV597" s="393"/>
      <c r="CW597" s="393"/>
      <c r="CX597" s="393"/>
      <c r="CY597" s="393"/>
      <c r="CZ597" s="393"/>
    </row>
    <row r="598" s="397" customFormat="true" ht="25.15" customHeight="true" x14ac:dyDescent="0.2">
      <c r="C598" s="1154" t="s">
        <v>454</v>
      </c>
      <c r="D598" s="1155"/>
      <c r="E598" s="846">
        <v>7.7188116802634557E-2</v>
      </c>
      <c r="F598" s="671"/>
      <c r="G598" s="671"/>
      <c r="H598" s="1155"/>
      <c r="I598" s="1155"/>
      <c r="J598" s="671"/>
      <c r="K598" s="671"/>
      <c r="L598" s="671"/>
      <c r="M598" s="1155"/>
      <c r="N598" s="1155"/>
      <c r="O598" s="838" t="s">
        <v>186</v>
      </c>
      <c r="P598" s="839" t="s">
        <v>261</v>
      </c>
      <c r="Q598" s="840" t="s">
        <v>262</v>
      </c>
      <c r="W598" s="390"/>
      <c r="X598" s="390"/>
      <c r="Y598" s="390"/>
      <c r="Z598" s="390"/>
      <c r="AA598" s="390"/>
      <c r="AB598" s="390"/>
      <c r="AC598" s="390"/>
      <c r="AD598" s="390"/>
      <c r="AE598" s="390"/>
      <c r="AF598" s="390"/>
      <c r="AG598" s="390"/>
      <c r="AH598" s="390"/>
      <c r="AI598" s="390"/>
      <c r="AJ598" s="390"/>
      <c r="AK598" s="390"/>
      <c r="AL598" s="390"/>
      <c r="AM598" s="390"/>
      <c r="AN598" s="390"/>
      <c r="AO598" s="390"/>
      <c r="AP598" s="390"/>
      <c r="AQ598" s="390"/>
      <c r="AR598" s="390"/>
      <c r="AS598" s="390"/>
      <c r="AT598" s="390"/>
      <c r="AU598" s="390"/>
      <c r="AV598" s="390"/>
      <c r="AW598" s="390"/>
      <c r="AX598" s="390"/>
      <c r="AY598" s="390"/>
      <c r="AZ598" s="390"/>
      <c r="BA598" s="392"/>
      <c r="BB598" s="469"/>
      <c r="BC598" s="392"/>
      <c r="BD598" s="392"/>
      <c r="BE598" s="392"/>
      <c r="BF598" s="392"/>
      <c r="BG598" s="392"/>
      <c r="BH598" s="392"/>
      <c r="BI598" s="392"/>
      <c r="BJ598" s="392"/>
      <c r="BK598" s="392"/>
      <c r="BL598" s="392"/>
      <c r="BM598" s="392"/>
      <c r="BN598" s="392"/>
      <c r="BO598" s="392"/>
      <c r="BP598" s="392"/>
      <c r="BQ598" s="392"/>
      <c r="BR598" s="392"/>
      <c r="BS598" s="392"/>
      <c r="BT598" s="392"/>
      <c r="BU598" s="392"/>
      <c r="BV598" s="392"/>
      <c r="BW598" s="393"/>
      <c r="BX598" s="393"/>
      <c r="BY598" s="393"/>
      <c r="BZ598" s="393"/>
      <c r="CA598" s="393"/>
      <c r="CB598" s="393"/>
      <c r="CC598" s="393"/>
      <c r="CD598" s="393"/>
      <c r="CE598" s="393"/>
      <c r="CF598" s="393"/>
      <c r="CG598" s="393"/>
      <c r="CH598" s="393"/>
      <c r="CI598" s="393"/>
      <c r="CJ598" s="393"/>
      <c r="CK598" s="393"/>
      <c r="CL598" s="393"/>
      <c r="CM598" s="393"/>
      <c r="CN598" s="393"/>
      <c r="CO598" s="393"/>
      <c r="CP598" s="393"/>
      <c r="CQ598" s="393"/>
      <c r="CR598" s="393"/>
      <c r="CS598" s="393"/>
      <c r="CT598" s="393"/>
      <c r="CU598" s="393"/>
      <c r="CV598" s="393"/>
      <c r="CW598" s="393"/>
      <c r="CX598" s="393"/>
      <c r="CY598" s="393"/>
      <c r="CZ598" s="393"/>
    </row>
    <row r="599" s="397" customFormat="true" ht="25.15" customHeight="true" x14ac:dyDescent="0.2">
      <c r="C599" s="1154" t="s">
        <v>453</v>
      </c>
      <c r="D599" s="1155"/>
      <c r="E599" s="846">
        <v>7.5824419469626397E-2</v>
      </c>
      <c r="F599" s="671"/>
      <c r="G599" s="671"/>
      <c r="H599" s="1155"/>
      <c r="I599" s="1155"/>
      <c r="J599" s="671"/>
      <c r="K599" s="671"/>
      <c r="L599" s="671"/>
      <c r="M599" s="1155" t="s">
        <v>205</v>
      </c>
      <c r="N599" s="1155"/>
      <c r="O599" s="859">
        <v>6.020170317142604</v>
      </c>
      <c r="P599" s="860">
        <v>6.4733014162823705</v>
      </c>
      <c r="Q599" s="861">
        <v>6.4733014162823705</v>
      </c>
      <c r="W599" s="390"/>
      <c r="X599" s="390"/>
      <c r="Y599" s="390"/>
      <c r="Z599" s="390"/>
      <c r="AA599" s="390"/>
      <c r="AB599" s="390"/>
      <c r="AC599" s="390"/>
      <c r="AD599" s="390"/>
      <c r="AE599" s="390"/>
      <c r="AF599" s="390"/>
      <c r="AG599" s="390"/>
      <c r="AH599" s="390"/>
      <c r="AI599" s="390"/>
      <c r="AJ599" s="390"/>
      <c r="AK599" s="390"/>
      <c r="AL599" s="390"/>
      <c r="AM599" s="390"/>
      <c r="AN599" s="390"/>
      <c r="AO599" s="390"/>
      <c r="AP599" s="390"/>
      <c r="AQ599" s="390"/>
      <c r="AR599" s="390"/>
      <c r="AS599" s="390"/>
      <c r="AT599" s="390"/>
      <c r="AU599" s="390"/>
      <c r="AV599" s="390"/>
      <c r="AW599" s="390"/>
      <c r="AX599" s="390"/>
      <c r="AY599" s="390"/>
      <c r="AZ599" s="390"/>
      <c r="BA599" s="392"/>
      <c r="BB599" s="469"/>
      <c r="BC599" s="392"/>
      <c r="BD599" s="392"/>
      <c r="BE599" s="392"/>
      <c r="BF599" s="392"/>
      <c r="BG599" s="392"/>
      <c r="BH599" s="392"/>
      <c r="BI599" s="392"/>
      <c r="BJ599" s="392"/>
      <c r="BK599" s="392"/>
      <c r="BL599" s="392"/>
      <c r="BM599" s="392"/>
      <c r="BN599" s="392"/>
      <c r="BO599" s="392"/>
      <c r="BP599" s="392"/>
      <c r="BQ599" s="392"/>
      <c r="BR599" s="392"/>
      <c r="BS599" s="392"/>
      <c r="BT599" s="392"/>
      <c r="BU599" s="392"/>
      <c r="BV599" s="392"/>
      <c r="BW599" s="393"/>
      <c r="BX599" s="393"/>
      <c r="BY599" s="393"/>
      <c r="BZ599" s="393"/>
      <c r="CA599" s="393"/>
      <c r="CB599" s="393"/>
      <c r="CC599" s="393"/>
      <c r="CD599" s="393"/>
      <c r="CE599" s="393"/>
      <c r="CF599" s="393"/>
      <c r="CG599" s="393"/>
      <c r="CH599" s="393"/>
      <c r="CI599" s="393"/>
      <c r="CJ599" s="393"/>
      <c r="CK599" s="393"/>
      <c r="CL599" s="393"/>
      <c r="CM599" s="393"/>
      <c r="CN599" s="393"/>
      <c r="CO599" s="393"/>
      <c r="CP599" s="393"/>
      <c r="CQ599" s="393"/>
      <c r="CR599" s="393"/>
      <c r="CS599" s="393"/>
      <c r="CT599" s="393"/>
      <c r="CU599" s="393"/>
      <c r="CV599" s="393"/>
      <c r="CW599" s="393"/>
      <c r="CX599" s="393"/>
      <c r="CY599" s="393"/>
      <c r="CZ599" s="393"/>
    </row>
    <row r="600" s="397" customFormat="true" ht="25.15" customHeight="true" x14ac:dyDescent="0.2">
      <c r="C600" s="1154" t="s">
        <v>483</v>
      </c>
      <c r="D600" s="1155"/>
      <c r="E600" s="846">
        <v>2.0571649268561865E-2</v>
      </c>
      <c r="F600" s="671"/>
      <c r="G600" s="671"/>
      <c r="H600" s="1155" t="s">
        <v>263</v>
      </c>
      <c r="I600" s="1155"/>
      <c r="J600" s="1155"/>
      <c r="K600" s="671"/>
      <c r="L600" s="671"/>
      <c r="M600" s="1155"/>
      <c r="N600" s="1155"/>
      <c r="O600" s="671"/>
      <c r="P600" s="671"/>
      <c r="Q600" s="671"/>
      <c r="W600" s="390"/>
      <c r="X600" s="390"/>
      <c r="Y600" s="390"/>
      <c r="Z600" s="390"/>
      <c r="AA600" s="390"/>
      <c r="AB600" s="390"/>
      <c r="AC600" s="390"/>
      <c r="AD600" s="390"/>
      <c r="AE600" s="390"/>
      <c r="AF600" s="390"/>
      <c r="AG600" s="390"/>
      <c r="AH600" s="390"/>
      <c r="AI600" s="390"/>
      <c r="AJ600" s="390"/>
      <c r="AK600" s="390"/>
      <c r="AL600" s="390"/>
      <c r="AM600" s="390"/>
      <c r="AN600" s="390"/>
      <c r="AO600" s="390"/>
      <c r="AP600" s="390"/>
      <c r="AQ600" s="390"/>
      <c r="AR600" s="390"/>
      <c r="AS600" s="390"/>
      <c r="AT600" s="390"/>
      <c r="AU600" s="390"/>
      <c r="AV600" s="390"/>
      <c r="AW600" s="390"/>
      <c r="AX600" s="390"/>
      <c r="AY600" s="390"/>
      <c r="AZ600" s="390"/>
      <c r="BA600" s="392"/>
      <c r="BB600" s="469"/>
      <c r="BC600" s="392"/>
      <c r="BD600" s="392"/>
      <c r="BE600" s="392"/>
      <c r="BF600" s="392"/>
      <c r="BG600" s="392"/>
      <c r="BH600" s="392"/>
      <c r="BI600" s="392"/>
      <c r="BJ600" s="392"/>
      <c r="BK600" s="392"/>
      <c r="BL600" s="392"/>
      <c r="BM600" s="392"/>
      <c r="BN600" s="392"/>
      <c r="BO600" s="392"/>
      <c r="BP600" s="392"/>
      <c r="BQ600" s="392"/>
      <c r="BR600" s="392"/>
      <c r="BS600" s="392"/>
      <c r="BT600" s="392"/>
      <c r="BU600" s="392"/>
      <c r="BV600" s="392"/>
      <c r="BW600" s="393"/>
      <c r="BX600" s="393"/>
      <c r="BY600" s="393"/>
      <c r="BZ600" s="393"/>
      <c r="CA600" s="393"/>
      <c r="CB600" s="393"/>
      <c r="CC600" s="393"/>
      <c r="CD600" s="393"/>
      <c r="CE600" s="393"/>
      <c r="CF600" s="393"/>
      <c r="CG600" s="393"/>
      <c r="CH600" s="393"/>
      <c r="CI600" s="393"/>
      <c r="CJ600" s="393"/>
      <c r="CK600" s="393"/>
      <c r="CL600" s="393"/>
      <c r="CM600" s="393"/>
      <c r="CN600" s="393"/>
      <c r="CO600" s="393"/>
      <c r="CP600" s="393"/>
      <c r="CQ600" s="393"/>
      <c r="CR600" s="393"/>
      <c r="CS600" s="393"/>
      <c r="CT600" s="393"/>
      <c r="CU600" s="393"/>
      <c r="CV600" s="393"/>
      <c r="CW600" s="393"/>
      <c r="CX600" s="393"/>
      <c r="CY600" s="393"/>
      <c r="CZ600" s="393"/>
    </row>
    <row r="601" s="397" customFormat="true" ht="25.15" customHeight="true" x14ac:dyDescent="0.2">
      <c r="C601" s="1154" t="s">
        <v>440</v>
      </c>
      <c r="D601" s="1155"/>
      <c r="E601" s="846">
        <v>9.7513273375638976E-2</v>
      </c>
      <c r="F601" s="671"/>
      <c r="G601" s="671"/>
      <c r="H601" s="1155"/>
      <c r="I601" s="1155"/>
      <c r="J601" s="841" t="s">
        <v>204</v>
      </c>
      <c r="K601" s="671"/>
      <c r="L601" s="671"/>
      <c r="M601" s="1155"/>
      <c r="N601" s="1155"/>
      <c r="O601" s="671"/>
      <c r="P601" s="671"/>
      <c r="Q601" s="671"/>
      <c r="W601" s="390"/>
      <c r="X601" s="390"/>
      <c r="Y601" s="390"/>
      <c r="Z601" s="390"/>
      <c r="AA601" s="390"/>
      <c r="AB601" s="390"/>
      <c r="AC601" s="390"/>
      <c r="AD601" s="390"/>
      <c r="AE601" s="390"/>
      <c r="AF601" s="390"/>
      <c r="AG601" s="390"/>
      <c r="AH601" s="390"/>
      <c r="AI601" s="390"/>
      <c r="AJ601" s="390"/>
      <c r="AK601" s="390"/>
      <c r="AL601" s="390"/>
      <c r="AM601" s="390"/>
      <c r="AN601" s="390"/>
      <c r="AO601" s="390"/>
      <c r="AP601" s="390"/>
      <c r="AQ601" s="390"/>
      <c r="AR601" s="390"/>
      <c r="AS601" s="390"/>
      <c r="AT601" s="390"/>
      <c r="AU601" s="390"/>
      <c r="AV601" s="390"/>
      <c r="AW601" s="390"/>
      <c r="AX601" s="390"/>
      <c r="AY601" s="390"/>
      <c r="AZ601" s="390"/>
      <c r="BA601" s="392"/>
      <c r="BB601" s="469"/>
      <c r="BC601" s="392"/>
      <c r="BD601" s="392"/>
      <c r="BE601" s="392"/>
      <c r="BF601" s="392"/>
      <c r="BG601" s="392"/>
      <c r="BH601" s="392"/>
      <c r="BI601" s="392"/>
      <c r="BJ601" s="392"/>
      <c r="BK601" s="392"/>
      <c r="BL601" s="392"/>
      <c r="BM601" s="392"/>
      <c r="BN601" s="392"/>
      <c r="BO601" s="392"/>
      <c r="BP601" s="392"/>
      <c r="BQ601" s="392"/>
      <c r="BR601" s="392"/>
      <c r="BS601" s="392"/>
      <c r="BT601" s="392"/>
      <c r="BU601" s="392"/>
      <c r="BV601" s="392"/>
      <c r="BW601" s="393"/>
      <c r="BX601" s="393"/>
      <c r="BY601" s="393"/>
      <c r="BZ601" s="393"/>
      <c r="CA601" s="393"/>
      <c r="CB601" s="393"/>
      <c r="CC601" s="393"/>
      <c r="CD601" s="393"/>
      <c r="CE601" s="393"/>
      <c r="CF601" s="393"/>
      <c r="CG601" s="393"/>
      <c r="CH601" s="393"/>
      <c r="CI601" s="393"/>
      <c r="CJ601" s="393"/>
      <c r="CK601" s="393"/>
      <c r="CL601" s="393"/>
      <c r="CM601" s="393"/>
      <c r="CN601" s="393"/>
      <c r="CO601" s="393"/>
      <c r="CP601" s="393"/>
      <c r="CQ601" s="393"/>
      <c r="CR601" s="393"/>
      <c r="CS601" s="393"/>
      <c r="CT601" s="393"/>
      <c r="CU601" s="393"/>
      <c r="CV601" s="393"/>
      <c r="CW601" s="393"/>
      <c r="CX601" s="393"/>
      <c r="CY601" s="393"/>
      <c r="CZ601" s="393"/>
    </row>
    <row r="602" s="397" customFormat="true" ht="25.15" customHeight="true" x14ac:dyDescent="0.2">
      <c r="C602" s="1154" t="s">
        <v>334</v>
      </c>
      <c r="D602" s="1155"/>
      <c r="E602" s="846">
        <v>-2.8811771817677603E-2</v>
      </c>
      <c r="F602" s="671"/>
      <c r="G602" s="671"/>
      <c r="H602" s="1155"/>
      <c r="I602" s="1155"/>
      <c r="J602" s="862" t="s">
        <v>205</v>
      </c>
      <c r="K602" s="671"/>
      <c r="L602" s="671"/>
      <c r="M602" s="1155" t="s">
        <v>263</v>
      </c>
      <c r="N602" s="1155"/>
      <c r="O602" s="1155"/>
      <c r="P602" s="671"/>
      <c r="Q602" s="671"/>
      <c r="W602" s="390"/>
      <c r="X602" s="390"/>
      <c r="Y602" s="390"/>
      <c r="Z602" s="390"/>
      <c r="AA602" s="390"/>
      <c r="AB602" s="390"/>
      <c r="AC602" s="390"/>
      <c r="AD602" s="390"/>
      <c r="AE602" s="390"/>
      <c r="AF602" s="390"/>
      <c r="AG602" s="390"/>
      <c r="AH602" s="390"/>
      <c r="AI602" s="390"/>
      <c r="AJ602" s="390"/>
      <c r="AK602" s="390"/>
      <c r="AL602" s="390"/>
      <c r="AM602" s="390"/>
      <c r="AN602" s="390"/>
      <c r="AO602" s="390"/>
      <c r="AP602" s="390"/>
      <c r="AQ602" s="390"/>
      <c r="AR602" s="390"/>
      <c r="AS602" s="390"/>
      <c r="AT602" s="390"/>
      <c r="AU602" s="390"/>
      <c r="AV602" s="390"/>
      <c r="AW602" s="390"/>
      <c r="AX602" s="390"/>
      <c r="AY602" s="390"/>
      <c r="AZ602" s="390"/>
      <c r="BA602" s="392"/>
      <c r="BB602" s="469"/>
      <c r="BC602" s="392"/>
      <c r="BD602" s="392"/>
      <c r="BE602" s="392"/>
      <c r="BF602" s="392"/>
      <c r="BG602" s="392"/>
      <c r="BH602" s="392"/>
      <c r="BI602" s="392"/>
      <c r="BJ602" s="392"/>
      <c r="BK602" s="392"/>
      <c r="BL602" s="392"/>
      <c r="BM602" s="392"/>
      <c r="BN602" s="392"/>
      <c r="BO602" s="392"/>
      <c r="BP602" s="392"/>
      <c r="BQ602" s="392"/>
      <c r="BR602" s="392"/>
      <c r="BS602" s="392"/>
      <c r="BT602" s="392"/>
      <c r="BU602" s="392"/>
      <c r="BV602" s="392"/>
      <c r="BW602" s="393"/>
      <c r="BX602" s="393"/>
      <c r="BY602" s="393"/>
      <c r="BZ602" s="393"/>
      <c r="CA602" s="393"/>
      <c r="CB602" s="393"/>
      <c r="CC602" s="393"/>
      <c r="CD602" s="393"/>
      <c r="CE602" s="393"/>
      <c r="CF602" s="393"/>
      <c r="CG602" s="393"/>
      <c r="CH602" s="393"/>
      <c r="CI602" s="393"/>
      <c r="CJ602" s="393"/>
      <c r="CK602" s="393"/>
      <c r="CL602" s="393"/>
      <c r="CM602" s="393"/>
      <c r="CN602" s="393"/>
      <c r="CO602" s="393"/>
      <c r="CP602" s="393"/>
      <c r="CQ602" s="393"/>
      <c r="CR602" s="393"/>
      <c r="CS602" s="393"/>
      <c r="CT602" s="393"/>
      <c r="CU602" s="393"/>
      <c r="CV602" s="393"/>
      <c r="CW602" s="393"/>
      <c r="CX602" s="393"/>
      <c r="CY602" s="393"/>
      <c r="CZ602" s="393"/>
    </row>
    <row r="603" s="397" customFormat="true" ht="25.15" customHeight="true" x14ac:dyDescent="0.2">
      <c r="C603" s="1154" t="s">
        <v>448</v>
      </c>
      <c r="D603" s="1155"/>
      <c r="E603" s="846">
        <v>8.9257010649628474E-2</v>
      </c>
      <c r="F603" s="671"/>
      <c r="G603" s="671"/>
      <c r="H603" s="1155" t="s">
        <v>343</v>
      </c>
      <c r="I603" s="1155"/>
      <c r="J603" s="844">
        <v>2.9428982282241632E-2</v>
      </c>
      <c r="K603" s="671"/>
      <c r="L603" s="671"/>
      <c r="M603" s="1155"/>
      <c r="N603" s="1155"/>
      <c r="O603" s="842" t="s">
        <v>204</v>
      </c>
      <c r="P603" s="671"/>
      <c r="Q603" s="671"/>
      <c r="W603" s="390"/>
      <c r="X603" s="390"/>
      <c r="Y603" s="390"/>
      <c r="Z603" s="390"/>
      <c r="AA603" s="390"/>
      <c r="AB603" s="390"/>
      <c r="AC603" s="390"/>
      <c r="AD603" s="390"/>
      <c r="AE603" s="390"/>
      <c r="AF603" s="390"/>
      <c r="AG603" s="390"/>
      <c r="AH603" s="390"/>
      <c r="AI603" s="390"/>
      <c r="AJ603" s="390"/>
      <c r="AK603" s="390"/>
      <c r="AL603" s="390"/>
      <c r="AM603" s="390"/>
      <c r="AN603" s="390"/>
      <c r="AO603" s="390"/>
      <c r="AP603" s="390"/>
      <c r="AQ603" s="390"/>
      <c r="AR603" s="390"/>
      <c r="AS603" s="390"/>
      <c r="AT603" s="390"/>
      <c r="AU603" s="390"/>
      <c r="AV603" s="390"/>
      <c r="AW603" s="390"/>
      <c r="AX603" s="390"/>
      <c r="AY603" s="390"/>
      <c r="AZ603" s="390"/>
      <c r="BA603" s="392"/>
      <c r="BB603" s="469"/>
      <c r="BC603" s="392"/>
      <c r="BD603" s="392"/>
      <c r="BE603" s="392"/>
      <c r="BF603" s="392"/>
      <c r="BG603" s="392"/>
      <c r="BH603" s="392"/>
      <c r="BI603" s="392"/>
      <c r="BJ603" s="392"/>
      <c r="BK603" s="392"/>
      <c r="BL603" s="392"/>
      <c r="BM603" s="392"/>
      <c r="BN603" s="392"/>
      <c r="BO603" s="392"/>
      <c r="BP603" s="392"/>
      <c r="BQ603" s="392"/>
      <c r="BR603" s="392"/>
      <c r="BS603" s="392"/>
      <c r="BT603" s="392"/>
      <c r="BU603" s="392"/>
      <c r="BV603" s="392"/>
      <c r="BW603" s="393"/>
      <c r="BX603" s="393"/>
      <c r="BY603" s="393"/>
      <c r="BZ603" s="393"/>
      <c r="CA603" s="393"/>
      <c r="CB603" s="393"/>
      <c r="CC603" s="393"/>
      <c r="CD603" s="393"/>
      <c r="CE603" s="393"/>
      <c r="CF603" s="393"/>
      <c r="CG603" s="393"/>
      <c r="CH603" s="393"/>
      <c r="CI603" s="393"/>
      <c r="CJ603" s="393"/>
      <c r="CK603" s="393"/>
      <c r="CL603" s="393"/>
      <c r="CM603" s="393"/>
      <c r="CN603" s="393"/>
      <c r="CO603" s="393"/>
      <c r="CP603" s="393"/>
      <c r="CQ603" s="393"/>
      <c r="CR603" s="393"/>
      <c r="CS603" s="393"/>
      <c r="CT603" s="393"/>
      <c r="CU603" s="393"/>
      <c r="CV603" s="393"/>
      <c r="CW603" s="393"/>
      <c r="CX603" s="393"/>
      <c r="CY603" s="393"/>
      <c r="CZ603" s="393"/>
    </row>
    <row r="604" s="397" customFormat="true" ht="25.15" customHeight="true" x14ac:dyDescent="0.2">
      <c r="C604" s="1154" t="s">
        <v>471</v>
      </c>
      <c r="D604" s="1155"/>
      <c r="E604" s="846">
        <v>-4.0162767185501311E-2</v>
      </c>
      <c r="F604" s="671"/>
      <c r="G604" s="671"/>
      <c r="H604" s="1155" t="s">
        <v>484</v>
      </c>
      <c r="I604" s="1155"/>
      <c r="J604" s="847">
        <v>1.7238283351592314E-2</v>
      </c>
      <c r="K604" s="671"/>
      <c r="L604" s="671"/>
      <c r="M604" s="1155"/>
      <c r="N604" s="1155"/>
      <c r="O604" s="863" t="s">
        <v>205</v>
      </c>
      <c r="P604" s="671"/>
      <c r="Q604" s="671"/>
      <c r="W604" s="390"/>
      <c r="X604" s="390"/>
      <c r="Y604" s="390"/>
      <c r="Z604" s="390"/>
      <c r="AA604" s="390"/>
      <c r="AB604" s="390"/>
      <c r="AC604" s="390"/>
      <c r="AD604" s="390"/>
      <c r="AE604" s="390"/>
      <c r="AF604" s="390"/>
      <c r="AG604" s="390"/>
      <c r="AH604" s="390"/>
      <c r="AI604" s="390"/>
      <c r="AJ604" s="390"/>
      <c r="AK604" s="390"/>
      <c r="AL604" s="390"/>
      <c r="AM604" s="390"/>
      <c r="AN604" s="390"/>
      <c r="AO604" s="390"/>
      <c r="AP604" s="390"/>
      <c r="AQ604" s="390"/>
      <c r="AR604" s="390"/>
      <c r="AS604" s="390"/>
      <c r="AT604" s="390"/>
      <c r="AU604" s="390"/>
      <c r="AV604" s="390"/>
      <c r="AW604" s="390"/>
      <c r="AX604" s="390"/>
      <c r="AY604" s="390"/>
      <c r="AZ604" s="390"/>
      <c r="BA604" s="393"/>
      <c r="BB604" s="470"/>
      <c r="BC604" s="393"/>
      <c r="BD604" s="393"/>
      <c r="BE604" s="393"/>
      <c r="BF604" s="393"/>
      <c r="BG604" s="393"/>
      <c r="BH604" s="393"/>
      <c r="BI604" s="393"/>
      <c r="BJ604" s="393"/>
      <c r="BK604" s="393"/>
      <c r="BL604" s="393"/>
      <c r="BM604" s="393"/>
      <c r="BN604" s="393"/>
      <c r="BO604" s="393"/>
      <c r="BP604" s="393"/>
      <c r="BQ604" s="393"/>
      <c r="BR604" s="393"/>
      <c r="BS604" s="393"/>
      <c r="BT604" s="393"/>
      <c r="BU604" s="393"/>
      <c r="BV604" s="393"/>
      <c r="BW604" s="393"/>
      <c r="BX604" s="393"/>
      <c r="BY604" s="393"/>
      <c r="BZ604" s="393"/>
      <c r="CA604" s="393"/>
      <c r="CB604" s="393"/>
      <c r="CC604" s="393"/>
      <c r="CD604" s="393"/>
      <c r="CE604" s="393"/>
      <c r="CF604" s="393"/>
      <c r="CG604" s="393"/>
      <c r="CH604" s="393"/>
      <c r="CI604" s="393"/>
      <c r="CJ604" s="393"/>
      <c r="CK604" s="393"/>
      <c r="CL604" s="393"/>
      <c r="CM604" s="393"/>
      <c r="CN604" s="393"/>
      <c r="CO604" s="393"/>
      <c r="CP604" s="393"/>
      <c r="CQ604" s="393"/>
      <c r="CR604" s="393"/>
      <c r="CS604" s="393"/>
      <c r="CT604" s="393"/>
      <c r="CU604" s="393"/>
      <c r="CV604" s="393"/>
      <c r="CW604" s="393"/>
      <c r="CX604" s="393"/>
      <c r="CY604" s="393"/>
      <c r="CZ604" s="393"/>
    </row>
    <row r="605" s="397" customFormat="true" ht="25.15" customHeight="true" x14ac:dyDescent="0.2">
      <c r="C605" s="1154" t="s">
        <v>489</v>
      </c>
      <c r="D605" s="1155"/>
      <c r="E605" s="846">
        <v>4.0844395304598952E-3</v>
      </c>
      <c r="F605" s="671"/>
      <c r="G605" s="671"/>
      <c r="H605" s="1155" t="s">
        <v>458</v>
      </c>
      <c r="I605" s="1155"/>
      <c r="J605" s="847">
        <v>5.5015455182687724E-2</v>
      </c>
      <c r="K605" s="671"/>
      <c r="L605" s="671"/>
      <c r="M605" s="1155" t="s">
        <v>343</v>
      </c>
      <c r="N605" s="1155"/>
      <c r="O605" s="845">
        <v>-1.6118087391284053E-2</v>
      </c>
      <c r="P605" s="671"/>
      <c r="Q605" s="671"/>
      <c r="W605" s="390"/>
      <c r="X605" s="390"/>
      <c r="Y605" s="390"/>
      <c r="Z605" s="390"/>
      <c r="AA605" s="390"/>
      <c r="AB605" s="390"/>
      <c r="AC605" s="390"/>
      <c r="AD605" s="390"/>
      <c r="AE605" s="390"/>
      <c r="AF605" s="390"/>
      <c r="AG605" s="390"/>
      <c r="AH605" s="390"/>
      <c r="AI605" s="390"/>
      <c r="AJ605" s="390"/>
      <c r="AK605" s="390"/>
      <c r="AL605" s="390"/>
      <c r="AM605" s="390"/>
      <c r="AN605" s="390"/>
      <c r="AO605" s="390"/>
      <c r="AP605" s="390"/>
      <c r="AQ605" s="390"/>
      <c r="AR605" s="390"/>
      <c r="AS605" s="390"/>
      <c r="AT605" s="390"/>
      <c r="AU605" s="390"/>
      <c r="AV605" s="390"/>
      <c r="AW605" s="390"/>
      <c r="AX605" s="390"/>
      <c r="AY605" s="390"/>
      <c r="AZ605" s="390"/>
      <c r="BA605" s="393"/>
      <c r="BB605" s="470"/>
      <c r="BC605" s="393"/>
      <c r="BD605" s="393"/>
      <c r="BE605" s="393"/>
      <c r="BF605" s="393"/>
      <c r="BG605" s="393"/>
      <c r="BH605" s="393"/>
      <c r="BI605" s="393"/>
      <c r="BJ605" s="393"/>
      <c r="BK605" s="393"/>
      <c r="BL605" s="393"/>
      <c r="BM605" s="393"/>
      <c r="BN605" s="393"/>
      <c r="BO605" s="393"/>
      <c r="BP605" s="393"/>
      <c r="BQ605" s="393"/>
      <c r="BR605" s="393"/>
      <c r="BS605" s="393"/>
      <c r="BT605" s="393"/>
      <c r="BU605" s="393"/>
      <c r="BV605" s="393"/>
      <c r="BW605" s="393"/>
      <c r="BX605" s="393"/>
      <c r="BY605" s="393"/>
      <c r="BZ605" s="393"/>
      <c r="CA605" s="393"/>
      <c r="CB605" s="393"/>
      <c r="CC605" s="393"/>
      <c r="CD605" s="393"/>
      <c r="CE605" s="393"/>
      <c r="CF605" s="393"/>
      <c r="CG605" s="393"/>
      <c r="CH605" s="393"/>
      <c r="CI605" s="393"/>
      <c r="CJ605" s="393"/>
      <c r="CK605" s="393"/>
      <c r="CL605" s="393"/>
      <c r="CM605" s="393"/>
      <c r="CN605" s="393"/>
      <c r="CO605" s="393"/>
      <c r="CP605" s="393"/>
      <c r="CQ605" s="393"/>
      <c r="CR605" s="393"/>
      <c r="CS605" s="393"/>
      <c r="CT605" s="393"/>
      <c r="CU605" s="393"/>
      <c r="CV605" s="393"/>
      <c r="CW605" s="393"/>
      <c r="CX605" s="393"/>
      <c r="CY605" s="393"/>
      <c r="CZ605" s="393"/>
    </row>
    <row r="606" s="397" customFormat="true" ht="25.15" customHeight="true" x14ac:dyDescent="0.2">
      <c r="C606" s="1154" t="s">
        <v>337</v>
      </c>
      <c r="D606" s="1155"/>
      <c r="E606" s="846">
        <v>8.162819994029033E-2</v>
      </c>
      <c r="F606" s="671"/>
      <c r="G606" s="671"/>
      <c r="H606" s="1155" t="s">
        <v>470</v>
      </c>
      <c r="I606" s="1155"/>
      <c r="J606" s="847">
        <v>2.55523924932415E-2</v>
      </c>
      <c r="K606" s="671"/>
      <c r="L606" s="671"/>
      <c r="M606" s="1155" t="s">
        <v>484</v>
      </c>
      <c r="N606" s="1155"/>
      <c r="O606" s="848">
        <v>-1.5055202038536997E-2</v>
      </c>
      <c r="P606" s="671"/>
      <c r="Q606" s="671"/>
      <c r="W606" s="390"/>
      <c r="X606" s="390"/>
      <c r="Y606" s="390"/>
      <c r="Z606" s="390"/>
      <c r="AA606" s="390"/>
      <c r="AB606" s="390"/>
      <c r="AC606" s="390"/>
      <c r="AD606" s="390"/>
      <c r="AE606" s="390"/>
      <c r="AF606" s="390"/>
      <c r="AG606" s="390"/>
      <c r="AH606" s="390"/>
      <c r="AI606" s="390"/>
      <c r="AJ606" s="390"/>
      <c r="AK606" s="390"/>
      <c r="AL606" s="390"/>
      <c r="AM606" s="390"/>
      <c r="AN606" s="390"/>
      <c r="AO606" s="390"/>
      <c r="AP606" s="390"/>
      <c r="AQ606" s="390"/>
      <c r="AR606" s="390"/>
      <c r="AS606" s="390"/>
      <c r="AT606" s="390"/>
      <c r="AU606" s="390"/>
      <c r="AV606" s="390"/>
      <c r="AW606" s="390"/>
      <c r="AX606" s="390"/>
      <c r="AY606" s="390"/>
      <c r="AZ606" s="390"/>
      <c r="BA606" s="393"/>
      <c r="BB606" s="470"/>
      <c r="BC606" s="393"/>
      <c r="BD606" s="393"/>
      <c r="BE606" s="393"/>
      <c r="BF606" s="393"/>
      <c r="BG606" s="393"/>
      <c r="BH606" s="393"/>
      <c r="BI606" s="393"/>
      <c r="BJ606" s="393"/>
      <c r="BK606" s="393"/>
      <c r="BL606" s="393"/>
      <c r="BM606" s="393"/>
      <c r="BN606" s="393"/>
      <c r="BO606" s="393"/>
      <c r="BP606" s="393"/>
      <c r="BQ606" s="393"/>
      <c r="BR606" s="393"/>
      <c r="BS606" s="393"/>
      <c r="BT606" s="393"/>
      <c r="BU606" s="393"/>
      <c r="BV606" s="393"/>
      <c r="BW606" s="393"/>
      <c r="BX606" s="393"/>
      <c r="BY606" s="393"/>
      <c r="BZ606" s="393"/>
      <c r="CA606" s="393"/>
      <c r="CB606" s="393"/>
      <c r="CC606" s="393"/>
      <c r="CD606" s="393"/>
      <c r="CE606" s="393"/>
      <c r="CF606" s="393"/>
      <c r="CG606" s="393"/>
      <c r="CH606" s="393"/>
      <c r="CI606" s="393"/>
      <c r="CJ606" s="393"/>
      <c r="CK606" s="393"/>
      <c r="CL606" s="393"/>
      <c r="CM606" s="393"/>
      <c r="CN606" s="393"/>
      <c r="CO606" s="393"/>
      <c r="CP606" s="393"/>
      <c r="CQ606" s="393"/>
      <c r="CR606" s="393"/>
      <c r="CS606" s="393"/>
      <c r="CT606" s="393"/>
      <c r="CU606" s="393"/>
      <c r="CV606" s="393"/>
      <c r="CW606" s="393"/>
      <c r="CX606" s="393"/>
      <c r="CY606" s="393"/>
      <c r="CZ606" s="393"/>
    </row>
    <row r="607" s="397" customFormat="true" ht="25.15" customHeight="true" x14ac:dyDescent="0.2">
      <c r="C607" s="1154" t="s">
        <v>355</v>
      </c>
      <c r="D607" s="1155"/>
      <c r="E607" s="846">
        <v>2.9287642383843831E-2</v>
      </c>
      <c r="F607" s="671"/>
      <c r="G607" s="671"/>
      <c r="H607" s="1155" t="s">
        <v>494</v>
      </c>
      <c r="I607" s="1155"/>
      <c r="J607" s="847">
        <v>-1.026837623931709E-2</v>
      </c>
      <c r="K607" s="671"/>
      <c r="L607" s="671"/>
      <c r="M607" s="1155" t="s">
        <v>458</v>
      </c>
      <c r="N607" s="1155"/>
      <c r="O607" s="848">
        <v>-6.3070907395949088E-2</v>
      </c>
      <c r="P607" s="671"/>
      <c r="Q607" s="671"/>
      <c r="W607" s="390"/>
      <c r="X607" s="390"/>
      <c r="Y607" s="390"/>
      <c r="Z607" s="390"/>
      <c r="AA607" s="390"/>
      <c r="AB607" s="390"/>
      <c r="AC607" s="390"/>
      <c r="AD607" s="390"/>
      <c r="AE607" s="390"/>
      <c r="AF607" s="390"/>
      <c r="AG607" s="390"/>
      <c r="AH607" s="390"/>
      <c r="AI607" s="390"/>
      <c r="AJ607" s="390"/>
      <c r="AK607" s="390"/>
      <c r="AL607" s="390"/>
      <c r="AM607" s="390"/>
      <c r="AN607" s="390"/>
      <c r="AO607" s="390"/>
      <c r="AP607" s="390"/>
      <c r="AQ607" s="390"/>
      <c r="AR607" s="390"/>
      <c r="AS607" s="390"/>
      <c r="AT607" s="390"/>
      <c r="AU607" s="390"/>
      <c r="AV607" s="390"/>
      <c r="AW607" s="390"/>
      <c r="AX607" s="390"/>
      <c r="AY607" s="390"/>
      <c r="AZ607" s="390"/>
      <c r="BA607" s="393"/>
      <c r="BB607" s="470"/>
      <c r="BC607" s="393"/>
      <c r="BD607" s="393"/>
      <c r="BE607" s="393"/>
      <c r="BF607" s="393"/>
      <c r="BG607" s="393"/>
      <c r="BH607" s="393"/>
      <c r="BI607" s="393"/>
      <c r="BJ607" s="393"/>
      <c r="BK607" s="393"/>
      <c r="BL607" s="393"/>
      <c r="BM607" s="393"/>
      <c r="BN607" s="393"/>
      <c r="BO607" s="393"/>
      <c r="BP607" s="393"/>
      <c r="BQ607" s="393"/>
      <c r="BR607" s="393"/>
      <c r="BS607" s="393"/>
      <c r="BT607" s="393"/>
      <c r="BU607" s="393"/>
      <c r="BV607" s="393"/>
      <c r="BW607" s="393"/>
      <c r="BX607" s="393"/>
      <c r="BY607" s="393"/>
      <c r="BZ607" s="393"/>
      <c r="CA607" s="393"/>
      <c r="CB607" s="393"/>
      <c r="CC607" s="393"/>
      <c r="CD607" s="393"/>
      <c r="CE607" s="393"/>
      <c r="CF607" s="393"/>
      <c r="CG607" s="393"/>
      <c r="CH607" s="393"/>
      <c r="CI607" s="393"/>
      <c r="CJ607" s="393"/>
      <c r="CK607" s="393"/>
      <c r="CL607" s="393"/>
      <c r="CM607" s="393"/>
      <c r="CN607" s="393"/>
      <c r="CO607" s="393"/>
      <c r="CP607" s="393"/>
      <c r="CQ607" s="393"/>
      <c r="CR607" s="393"/>
      <c r="CS607" s="393"/>
      <c r="CT607" s="393"/>
      <c r="CU607" s="393"/>
      <c r="CV607" s="393"/>
      <c r="CW607" s="393"/>
      <c r="CX607" s="393"/>
      <c r="CY607" s="393"/>
      <c r="CZ607" s="393"/>
    </row>
    <row r="608" s="397" customFormat="true" ht="25.15" customHeight="true" x14ac:dyDescent="0.2">
      <c r="C608" s="1154" t="s">
        <v>443</v>
      </c>
      <c r="D608" s="1155"/>
      <c r="E608" s="846">
        <v>9.1795612777310326E-2</v>
      </c>
      <c r="F608" s="671"/>
      <c r="G608" s="671"/>
      <c r="H608" s="1155" t="s">
        <v>500</v>
      </c>
      <c r="I608" s="1155"/>
      <c r="J608" s="847">
        <v>5.1926460709824339E-3</v>
      </c>
      <c r="K608" s="671"/>
      <c r="L608" s="671"/>
      <c r="M608" s="1155" t="s">
        <v>470</v>
      </c>
      <c r="N608" s="1155"/>
      <c r="O608" s="848">
        <v>-5.3052108386803382E-2</v>
      </c>
      <c r="P608" s="671"/>
      <c r="Q608" s="671"/>
      <c r="W608" s="390"/>
      <c r="X608" s="390"/>
      <c r="Y608" s="390"/>
      <c r="Z608" s="390"/>
      <c r="AA608" s="390"/>
      <c r="AB608" s="390"/>
      <c r="AC608" s="390"/>
      <c r="AD608" s="390"/>
      <c r="AE608" s="390"/>
      <c r="AF608" s="390"/>
      <c r="AG608" s="390"/>
      <c r="AH608" s="390"/>
      <c r="AI608" s="390"/>
      <c r="AJ608" s="390"/>
      <c r="AK608" s="390"/>
      <c r="AL608" s="390"/>
      <c r="AM608" s="390"/>
      <c r="AN608" s="390"/>
      <c r="AO608" s="390"/>
      <c r="AP608" s="390"/>
      <c r="AQ608" s="390"/>
      <c r="AR608" s="390"/>
      <c r="AS608" s="390"/>
      <c r="AT608" s="390"/>
      <c r="AU608" s="390"/>
      <c r="AV608" s="390"/>
      <c r="AW608" s="390"/>
      <c r="AX608" s="390"/>
      <c r="AY608" s="390"/>
      <c r="AZ608" s="390"/>
      <c r="BA608" s="393"/>
      <c r="BB608" s="470"/>
      <c r="BC608" s="393"/>
      <c r="BD608" s="393"/>
      <c r="BE608" s="393"/>
      <c r="BF608" s="393"/>
      <c r="BG608" s="393"/>
      <c r="BH608" s="393"/>
      <c r="BI608" s="393"/>
      <c r="BJ608" s="393"/>
      <c r="BK608" s="393"/>
      <c r="BL608" s="393"/>
      <c r="BM608" s="393"/>
      <c r="BN608" s="393"/>
      <c r="BO608" s="393"/>
      <c r="BP608" s="393"/>
      <c r="BQ608" s="393"/>
      <c r="BR608" s="393"/>
      <c r="BS608" s="393"/>
      <c r="BT608" s="393"/>
      <c r="BU608" s="393"/>
      <c r="BV608" s="393"/>
      <c r="BW608" s="393"/>
      <c r="BX608" s="393"/>
      <c r="BY608" s="393"/>
      <c r="BZ608" s="393"/>
      <c r="CA608" s="393"/>
      <c r="CB608" s="393"/>
      <c r="CC608" s="393"/>
      <c r="CD608" s="393"/>
      <c r="CE608" s="393"/>
      <c r="CF608" s="393"/>
      <c r="CG608" s="393"/>
      <c r="CH608" s="393"/>
      <c r="CI608" s="393"/>
      <c r="CJ608" s="393"/>
      <c r="CK608" s="393"/>
      <c r="CL608" s="393"/>
      <c r="CM608" s="393"/>
      <c r="CN608" s="393"/>
      <c r="CO608" s="393"/>
      <c r="CP608" s="393"/>
      <c r="CQ608" s="393"/>
      <c r="CR608" s="393"/>
      <c r="CS608" s="393"/>
      <c r="CT608" s="393"/>
      <c r="CU608" s="393"/>
      <c r="CV608" s="393"/>
      <c r="CW608" s="393"/>
      <c r="CX608" s="393"/>
      <c r="CY608" s="393"/>
      <c r="CZ608" s="393"/>
    </row>
    <row r="609" s="397" customFormat="true" ht="25.15" customHeight="true" x14ac:dyDescent="0.2">
      <c r="C609" s="1154" t="s">
        <v>359</v>
      </c>
      <c r="D609" s="1155"/>
      <c r="E609" s="846">
        <v>1.9232348782623333E-3</v>
      </c>
      <c r="F609" s="671"/>
      <c r="G609" s="671"/>
      <c r="H609" s="1155" t="s">
        <v>450</v>
      </c>
      <c r="I609" s="1155"/>
      <c r="J609" s="847">
        <v>-6.1496950759991974E-2</v>
      </c>
      <c r="K609" s="671"/>
      <c r="L609" s="671"/>
      <c r="M609" s="1155" t="s">
        <v>494</v>
      </c>
      <c r="N609" s="1155"/>
      <c r="O609" s="848">
        <v>1.4025263269361254E-3</v>
      </c>
      <c r="P609" s="671"/>
      <c r="Q609" s="671"/>
      <c r="W609" s="390"/>
      <c r="X609" s="390"/>
      <c r="Y609" s="390"/>
      <c r="Z609" s="390"/>
      <c r="AA609" s="390"/>
      <c r="AB609" s="390"/>
      <c r="AC609" s="390"/>
      <c r="AD609" s="390"/>
      <c r="AE609" s="390"/>
      <c r="AF609" s="390"/>
      <c r="AG609" s="390"/>
      <c r="AH609" s="390"/>
      <c r="AI609" s="390"/>
      <c r="AJ609" s="390"/>
      <c r="AK609" s="390"/>
      <c r="AL609" s="390"/>
      <c r="AM609" s="390"/>
      <c r="AN609" s="390"/>
      <c r="AO609" s="390"/>
      <c r="AP609" s="390"/>
      <c r="AQ609" s="390"/>
      <c r="AR609" s="390"/>
      <c r="AS609" s="390"/>
      <c r="AT609" s="390"/>
      <c r="AU609" s="390"/>
      <c r="AV609" s="390"/>
      <c r="AW609" s="390"/>
      <c r="AX609" s="390"/>
      <c r="AY609" s="390"/>
      <c r="AZ609" s="390"/>
      <c r="BA609" s="393"/>
      <c r="BB609" s="470"/>
      <c r="BC609" s="393"/>
      <c r="BD609" s="393"/>
      <c r="BE609" s="393"/>
      <c r="BF609" s="393"/>
      <c r="BG609" s="393"/>
      <c r="BH609" s="393"/>
      <c r="BI609" s="393"/>
      <c r="BJ609" s="393"/>
      <c r="BK609" s="393"/>
      <c r="BL609" s="393"/>
      <c r="BM609" s="393"/>
      <c r="BN609" s="393"/>
      <c r="BO609" s="393"/>
      <c r="BP609" s="393"/>
      <c r="BQ609" s="393"/>
      <c r="BR609" s="393"/>
      <c r="BS609" s="393"/>
      <c r="BT609" s="393"/>
      <c r="BU609" s="393"/>
      <c r="BV609" s="393"/>
      <c r="BW609" s="393"/>
      <c r="BX609" s="393"/>
      <c r="BY609" s="393"/>
      <c r="BZ609" s="393"/>
      <c r="CA609" s="393"/>
      <c r="CB609" s="393"/>
      <c r="CC609" s="393"/>
      <c r="CD609" s="393"/>
      <c r="CE609" s="393"/>
      <c r="CF609" s="393"/>
      <c r="CG609" s="393"/>
      <c r="CH609" s="393"/>
      <c r="CI609" s="393"/>
      <c r="CJ609" s="393"/>
      <c r="CK609" s="393"/>
      <c r="CL609" s="393"/>
      <c r="CM609" s="393"/>
      <c r="CN609" s="393"/>
      <c r="CO609" s="393"/>
      <c r="CP609" s="393"/>
      <c r="CQ609" s="393"/>
      <c r="CR609" s="393"/>
      <c r="CS609" s="393"/>
      <c r="CT609" s="393"/>
      <c r="CU609" s="393"/>
      <c r="CV609" s="393"/>
      <c r="CW609" s="393"/>
      <c r="CX609" s="393"/>
      <c r="CY609" s="393"/>
      <c r="CZ609" s="393"/>
    </row>
    <row r="610" s="397" customFormat="true" ht="25.15" customHeight="true" x14ac:dyDescent="0.2">
      <c r="C610" s="1154" t="s">
        <v>459</v>
      </c>
      <c r="D610" s="1155"/>
      <c r="E610" s="846">
        <v>-3.7336406029660936E-2</v>
      </c>
      <c r="F610" s="671"/>
      <c r="G610" s="671"/>
      <c r="H610" s="1155" t="s">
        <v>481</v>
      </c>
      <c r="I610" s="1155"/>
      <c r="J610" s="847">
        <v>2.2719497938611419E-2</v>
      </c>
      <c r="K610" s="671"/>
      <c r="L610" s="671"/>
      <c r="M610" s="1155" t="s">
        <v>500</v>
      </c>
      <c r="N610" s="1155"/>
      <c r="O610" s="848">
        <v>-4.3182582611610868E-3</v>
      </c>
      <c r="P610" s="671"/>
      <c r="Q610" s="671"/>
      <c r="W610" s="390"/>
      <c r="X610" s="390"/>
      <c r="Y610" s="390"/>
      <c r="Z610" s="390"/>
      <c r="AA610" s="390"/>
      <c r="AB610" s="390"/>
      <c r="AC610" s="390"/>
      <c r="AD610" s="390"/>
      <c r="AE610" s="390"/>
      <c r="AF610" s="390"/>
      <c r="AG610" s="390"/>
      <c r="AH610" s="390"/>
      <c r="AI610" s="390"/>
      <c r="AJ610" s="390"/>
      <c r="AK610" s="390"/>
      <c r="AL610" s="390"/>
      <c r="AM610" s="390"/>
      <c r="AN610" s="390"/>
      <c r="AO610" s="390"/>
      <c r="AP610" s="390"/>
      <c r="AQ610" s="390"/>
      <c r="AR610" s="390"/>
      <c r="AS610" s="390"/>
      <c r="AT610" s="390"/>
      <c r="AU610" s="390"/>
      <c r="AV610" s="390"/>
      <c r="AW610" s="390"/>
      <c r="AX610" s="390"/>
      <c r="AY610" s="390"/>
      <c r="AZ610" s="390"/>
      <c r="BA610" s="393"/>
      <c r="BB610" s="470"/>
      <c r="BC610" s="393"/>
      <c r="BD610" s="393"/>
      <c r="BE610" s="393"/>
      <c r="BF610" s="393"/>
      <c r="BG610" s="393"/>
      <c r="BH610" s="393"/>
      <c r="BI610" s="393"/>
      <c r="BJ610" s="393"/>
      <c r="BK610" s="393"/>
      <c r="BL610" s="393"/>
      <c r="BM610" s="393"/>
      <c r="BN610" s="393"/>
      <c r="BO610" s="393"/>
      <c r="BP610" s="393"/>
      <c r="BQ610" s="393"/>
      <c r="BR610" s="393"/>
      <c r="BS610" s="393"/>
      <c r="BT610" s="393"/>
      <c r="BU610" s="393"/>
      <c r="BV610" s="393"/>
      <c r="BW610" s="393"/>
      <c r="BX610" s="393"/>
      <c r="BY610" s="393"/>
      <c r="BZ610" s="393"/>
      <c r="CA610" s="393"/>
      <c r="CB610" s="393"/>
      <c r="CC610" s="393"/>
      <c r="CD610" s="393"/>
      <c r="CE610" s="393"/>
      <c r="CF610" s="393"/>
      <c r="CG610" s="393"/>
      <c r="CH610" s="393"/>
      <c r="CI610" s="393"/>
      <c r="CJ610" s="393"/>
      <c r="CK610" s="393"/>
      <c r="CL610" s="393"/>
      <c r="CM610" s="393"/>
      <c r="CN610" s="393"/>
      <c r="CO610" s="393"/>
      <c r="CP610" s="393"/>
      <c r="CQ610" s="393"/>
      <c r="CR610" s="393"/>
      <c r="CS610" s="393"/>
      <c r="CT610" s="393"/>
      <c r="CU610" s="393"/>
      <c r="CV610" s="393"/>
      <c r="CW610" s="393"/>
      <c r="CX610" s="393"/>
      <c r="CY610" s="393"/>
      <c r="CZ610" s="393"/>
    </row>
    <row r="611" s="397" customFormat="true" ht="25.15" customHeight="true" x14ac:dyDescent="0.2">
      <c r="C611" s="1154" t="s">
        <v>457</v>
      </c>
      <c r="D611" s="1155"/>
      <c r="E611" s="846">
        <v>1.1655933444172357E-2</v>
      </c>
      <c r="F611" s="671"/>
      <c r="G611" s="671"/>
      <c r="H611" s="1155" t="s">
        <v>514</v>
      </c>
      <c r="I611" s="1155"/>
      <c r="J611" s="847">
        <v>2.8933035782641544E-4</v>
      </c>
      <c r="K611" s="671"/>
      <c r="L611" s="671"/>
      <c r="M611" s="1155" t="s">
        <v>450</v>
      </c>
      <c r="N611" s="1155"/>
      <c r="O611" s="848">
        <v>7.5468522855781955E-2</v>
      </c>
      <c r="P611" s="671"/>
      <c r="Q611" s="671"/>
      <c r="W611" s="390"/>
      <c r="X611" s="390"/>
      <c r="Y611" s="390"/>
      <c r="Z611" s="390"/>
      <c r="AA611" s="390"/>
      <c r="AB611" s="390"/>
      <c r="AC611" s="390"/>
      <c r="AD611" s="390"/>
      <c r="AE611" s="390"/>
      <c r="AF611" s="390"/>
      <c r="AG611" s="390"/>
      <c r="AH611" s="390"/>
      <c r="AI611" s="390"/>
      <c r="AJ611" s="390"/>
      <c r="AK611" s="390"/>
      <c r="AL611" s="390"/>
      <c r="AM611" s="390"/>
      <c r="AN611" s="390"/>
      <c r="AO611" s="390"/>
      <c r="AP611" s="390"/>
      <c r="AQ611" s="390"/>
      <c r="AR611" s="390"/>
      <c r="AS611" s="390"/>
      <c r="AT611" s="390"/>
      <c r="AU611" s="390"/>
      <c r="AV611" s="390"/>
      <c r="AW611" s="390"/>
      <c r="AX611" s="390"/>
      <c r="AY611" s="390"/>
      <c r="AZ611" s="390"/>
      <c r="BA611" s="393"/>
      <c r="BB611" s="470"/>
      <c r="BC611" s="393"/>
      <c r="BD611" s="393"/>
      <c r="BE611" s="393"/>
      <c r="BF611" s="393"/>
      <c r="BG611" s="393"/>
      <c r="BH611" s="393"/>
      <c r="BI611" s="393"/>
      <c r="BJ611" s="393"/>
      <c r="BK611" s="393"/>
      <c r="BL611" s="393"/>
      <c r="BM611" s="393"/>
      <c r="BN611" s="393"/>
      <c r="BO611" s="393"/>
      <c r="BP611" s="393"/>
      <c r="BQ611" s="393"/>
      <c r="BR611" s="393"/>
      <c r="BS611" s="393"/>
      <c r="BT611" s="393"/>
      <c r="BU611" s="393"/>
      <c r="BV611" s="393"/>
      <c r="BW611" s="393"/>
      <c r="BX611" s="393"/>
      <c r="BY611" s="393"/>
      <c r="BZ611" s="393"/>
      <c r="CA611" s="393"/>
      <c r="CB611" s="393"/>
      <c r="CC611" s="393"/>
      <c r="CD611" s="393"/>
      <c r="CE611" s="393"/>
      <c r="CF611" s="393"/>
      <c r="CG611" s="393"/>
      <c r="CH611" s="393"/>
      <c r="CI611" s="393"/>
      <c r="CJ611" s="393"/>
      <c r="CK611" s="393"/>
      <c r="CL611" s="393"/>
      <c r="CM611" s="393"/>
      <c r="CN611" s="393"/>
      <c r="CO611" s="393"/>
      <c r="CP611" s="393"/>
      <c r="CQ611" s="393"/>
      <c r="CR611" s="393"/>
      <c r="CS611" s="393"/>
      <c r="CT611" s="393"/>
      <c r="CU611" s="393"/>
      <c r="CV611" s="393"/>
      <c r="CW611" s="393"/>
      <c r="CX611" s="393"/>
      <c r="CY611" s="393"/>
      <c r="CZ611" s="393"/>
    </row>
    <row r="612" s="397" customFormat="true" ht="25.15" customHeight="true" x14ac:dyDescent="0.2">
      <c r="C612" s="1154" t="s">
        <v>461</v>
      </c>
      <c r="D612" s="1155"/>
      <c r="E612" s="846">
        <v>1.1655933444172374E-2</v>
      </c>
      <c r="F612" s="671"/>
      <c r="G612" s="671"/>
      <c r="H612" s="1155" t="s">
        <v>492</v>
      </c>
      <c r="I612" s="1155"/>
      <c r="J612" s="847">
        <v>-1.0118640877033134E-2</v>
      </c>
      <c r="K612" s="671"/>
      <c r="L612" s="671"/>
      <c r="M612" s="1155" t="s">
        <v>481</v>
      </c>
      <c r="N612" s="1155"/>
      <c r="O612" s="848">
        <v>-6.3222908060667927E-3</v>
      </c>
      <c r="P612" s="671"/>
      <c r="Q612" s="671"/>
      <c r="W612" s="390"/>
      <c r="X612" s="390"/>
      <c r="Y612" s="390"/>
      <c r="Z612" s="390"/>
      <c r="AA612" s="390"/>
      <c r="AB612" s="390"/>
      <c r="AC612" s="390"/>
      <c r="AD612" s="390"/>
      <c r="AE612" s="390"/>
      <c r="AF612" s="390"/>
      <c r="AG612" s="390"/>
      <c r="AH612" s="390"/>
      <c r="AI612" s="390"/>
      <c r="AJ612" s="390"/>
      <c r="AK612" s="390"/>
      <c r="AL612" s="390"/>
      <c r="AM612" s="390"/>
      <c r="AN612" s="390"/>
      <c r="AO612" s="390"/>
      <c r="AP612" s="390"/>
      <c r="AQ612" s="390"/>
      <c r="AR612" s="390"/>
      <c r="AS612" s="390"/>
      <c r="AT612" s="390"/>
      <c r="AU612" s="390"/>
      <c r="AV612" s="390"/>
      <c r="AW612" s="390"/>
      <c r="AX612" s="390"/>
      <c r="AY612" s="390"/>
      <c r="AZ612" s="390"/>
      <c r="BA612" s="393"/>
      <c r="BB612" s="470"/>
      <c r="BC612" s="393"/>
      <c r="BD612" s="393"/>
      <c r="BE612" s="393"/>
      <c r="BF612" s="393"/>
      <c r="BG612" s="393"/>
      <c r="BH612" s="393"/>
      <c r="BI612" s="393"/>
      <c r="BJ612" s="393"/>
      <c r="BK612" s="393"/>
      <c r="BL612" s="393"/>
      <c r="BM612" s="393"/>
      <c r="BN612" s="393"/>
      <c r="BO612" s="393"/>
      <c r="BP612" s="393"/>
      <c r="BQ612" s="393"/>
      <c r="BR612" s="393"/>
      <c r="BS612" s="393"/>
      <c r="BT612" s="393"/>
      <c r="BU612" s="393"/>
      <c r="BV612" s="393"/>
      <c r="BW612" s="393"/>
      <c r="BX612" s="393"/>
      <c r="BY612" s="393"/>
      <c r="BZ612" s="393"/>
      <c r="CA612" s="393"/>
      <c r="CB612" s="393"/>
      <c r="CC612" s="393"/>
      <c r="CD612" s="393"/>
      <c r="CE612" s="393"/>
      <c r="CF612" s="393"/>
      <c r="CG612" s="393"/>
      <c r="CH612" s="393"/>
      <c r="CI612" s="393"/>
      <c r="CJ612" s="393"/>
      <c r="CK612" s="393"/>
      <c r="CL612" s="393"/>
      <c r="CM612" s="393"/>
      <c r="CN612" s="393"/>
      <c r="CO612" s="393"/>
      <c r="CP612" s="393"/>
      <c r="CQ612" s="393"/>
      <c r="CR612" s="393"/>
      <c r="CS612" s="393"/>
      <c r="CT612" s="393"/>
      <c r="CU612" s="393"/>
      <c r="CV612" s="393"/>
      <c r="CW612" s="393"/>
      <c r="CX612" s="393"/>
      <c r="CY612" s="393"/>
      <c r="CZ612" s="393"/>
    </row>
    <row r="613" s="397" customFormat="true" ht="25.15" customHeight="true" x14ac:dyDescent="0.2">
      <c r="C613" s="1154" t="s">
        <v>462</v>
      </c>
      <c r="D613" s="1155"/>
      <c r="E613" s="846">
        <v>1.1655933444172477E-2</v>
      </c>
      <c r="F613" s="671"/>
      <c r="G613" s="671"/>
      <c r="H613" s="1155" t="s">
        <v>474</v>
      </c>
      <c r="I613" s="1155"/>
      <c r="J613" s="847">
        <v>2.3646904737221558E-2</v>
      </c>
      <c r="K613" s="671"/>
      <c r="L613" s="671"/>
      <c r="M613" s="1155" t="s">
        <v>514</v>
      </c>
      <c r="N613" s="1155"/>
      <c r="O613" s="848">
        <v>1.4277382538875524E-5</v>
      </c>
      <c r="P613" s="671"/>
      <c r="Q613" s="671"/>
      <c r="W613" s="390"/>
      <c r="X613" s="390"/>
      <c r="Y613" s="390"/>
      <c r="Z613" s="390"/>
      <c r="AA613" s="390"/>
      <c r="AB613" s="390"/>
      <c r="AC613" s="390"/>
      <c r="AD613" s="390"/>
      <c r="AE613" s="390"/>
      <c r="AF613" s="390"/>
      <c r="AG613" s="390"/>
      <c r="AH613" s="390"/>
      <c r="AI613" s="390"/>
      <c r="AJ613" s="390"/>
      <c r="AK613" s="390"/>
      <c r="AL613" s="390"/>
      <c r="AM613" s="390"/>
      <c r="AN613" s="390"/>
      <c r="AO613" s="390"/>
      <c r="AP613" s="390"/>
      <c r="AQ613" s="390"/>
      <c r="AR613" s="390"/>
      <c r="AS613" s="390"/>
      <c r="AT613" s="390"/>
      <c r="AU613" s="390"/>
      <c r="AV613" s="390"/>
      <c r="AW613" s="390"/>
      <c r="AX613" s="390"/>
      <c r="AY613" s="390"/>
      <c r="AZ613" s="390"/>
      <c r="BA613" s="393"/>
      <c r="BB613" s="470"/>
      <c r="BC613" s="393"/>
      <c r="BD613" s="393"/>
      <c r="BE613" s="393"/>
      <c r="BF613" s="393"/>
      <c r="BG613" s="393"/>
      <c r="BH613" s="393"/>
      <c r="BI613" s="393"/>
      <c r="BJ613" s="393"/>
      <c r="BK613" s="393"/>
      <c r="BL613" s="393"/>
      <c r="BM613" s="393"/>
      <c r="BN613" s="393"/>
      <c r="BO613" s="393"/>
      <c r="BP613" s="393"/>
      <c r="BQ613" s="393"/>
      <c r="BR613" s="393"/>
      <c r="BS613" s="393"/>
      <c r="BT613" s="393"/>
      <c r="BU613" s="393"/>
      <c r="BV613" s="393"/>
      <c r="BW613" s="393"/>
      <c r="BX613" s="393"/>
      <c r="BY613" s="393"/>
      <c r="BZ613" s="393"/>
      <c r="CA613" s="393"/>
      <c r="CB613" s="393"/>
      <c r="CC613" s="393"/>
      <c r="CD613" s="393"/>
      <c r="CE613" s="393"/>
      <c r="CF613" s="393"/>
      <c r="CG613" s="393"/>
      <c r="CH613" s="393"/>
      <c r="CI613" s="393"/>
      <c r="CJ613" s="393"/>
      <c r="CK613" s="393"/>
      <c r="CL613" s="393"/>
      <c r="CM613" s="393"/>
      <c r="CN613" s="393"/>
      <c r="CO613" s="393"/>
      <c r="CP613" s="393"/>
      <c r="CQ613" s="393"/>
      <c r="CR613" s="393"/>
      <c r="CS613" s="393"/>
      <c r="CT613" s="393"/>
      <c r="CU613" s="393"/>
      <c r="CV613" s="393"/>
      <c r="CW613" s="393"/>
      <c r="CX613" s="393"/>
      <c r="CY613" s="393"/>
      <c r="CZ613" s="393"/>
    </row>
    <row r="614" s="397" customFormat="true" ht="25.15" customHeight="true" x14ac:dyDescent="0.2">
      <c r="C614" s="1154" t="s">
        <v>334</v>
      </c>
      <c r="D614" s="1155"/>
      <c r="E614" s="846">
        <v>1.165593344417238E-2</v>
      </c>
      <c r="F614" s="671"/>
      <c r="G614" s="671"/>
      <c r="H614" s="1155" t="s">
        <v>499</v>
      </c>
      <c r="I614" s="1155"/>
      <c r="J614" s="847">
        <v>1.0872071410927641E-2</v>
      </c>
      <c r="K614" s="671"/>
      <c r="L614" s="671"/>
      <c r="M614" s="1155" t="s">
        <v>492</v>
      </c>
      <c r="N614" s="1155"/>
      <c r="O614" s="848">
        <v>6.7068298405847174E-3</v>
      </c>
      <c r="P614" s="671"/>
      <c r="Q614" s="671"/>
      <c r="W614" s="390"/>
      <c r="X614" s="390"/>
      <c r="Y614" s="390"/>
      <c r="Z614" s="390"/>
      <c r="AA614" s="390"/>
      <c r="AB614" s="390"/>
      <c r="AC614" s="390"/>
      <c r="AD614" s="390"/>
      <c r="AE614" s="390"/>
      <c r="AF614" s="390"/>
      <c r="AG614" s="390"/>
      <c r="AH614" s="390"/>
      <c r="AI614" s="390"/>
      <c r="AJ614" s="390"/>
      <c r="AK614" s="390"/>
      <c r="AL614" s="390"/>
      <c r="AM614" s="390"/>
      <c r="AN614" s="390"/>
      <c r="AO614" s="390"/>
      <c r="AP614" s="390"/>
      <c r="AQ614" s="390"/>
      <c r="AR614" s="390"/>
      <c r="AS614" s="390"/>
      <c r="AT614" s="390"/>
      <c r="AU614" s="390"/>
      <c r="AV614" s="390"/>
      <c r="AW614" s="390"/>
      <c r="AX614" s="390"/>
      <c r="AY614" s="390"/>
      <c r="AZ614" s="390"/>
      <c r="BA614" s="393"/>
      <c r="BB614" s="470"/>
      <c r="BC614" s="393"/>
      <c r="BD614" s="393"/>
      <c r="BE614" s="393"/>
      <c r="BF614" s="393"/>
      <c r="BG614" s="393"/>
      <c r="BH614" s="393"/>
      <c r="BI614" s="393"/>
      <c r="BJ614" s="393"/>
      <c r="BK614" s="393"/>
      <c r="BL614" s="393"/>
      <c r="BM614" s="393"/>
      <c r="BN614" s="393"/>
      <c r="BO614" s="393"/>
      <c r="BP614" s="393"/>
      <c r="BQ614" s="393"/>
      <c r="BR614" s="393"/>
      <c r="BS614" s="393"/>
      <c r="BT614" s="393"/>
      <c r="BU614" s="393"/>
      <c r="BV614" s="393"/>
      <c r="BW614" s="393"/>
      <c r="BX614" s="393"/>
      <c r="BY614" s="393"/>
      <c r="BZ614" s="393"/>
      <c r="CA614" s="393"/>
      <c r="CB614" s="393"/>
      <c r="CC614" s="393"/>
      <c r="CD614" s="393"/>
      <c r="CE614" s="393"/>
      <c r="CF614" s="393"/>
      <c r="CG614" s="393"/>
      <c r="CH614" s="393"/>
      <c r="CI614" s="393"/>
      <c r="CJ614" s="393"/>
      <c r="CK614" s="393"/>
      <c r="CL614" s="393"/>
      <c r="CM614" s="393"/>
      <c r="CN614" s="393"/>
      <c r="CO614" s="393"/>
      <c r="CP614" s="393"/>
      <c r="CQ614" s="393"/>
      <c r="CR614" s="393"/>
      <c r="CS614" s="393"/>
      <c r="CT614" s="393"/>
      <c r="CU614" s="393"/>
      <c r="CV614" s="393"/>
      <c r="CW614" s="393"/>
      <c r="CX614" s="393"/>
      <c r="CY614" s="393"/>
      <c r="CZ614" s="393"/>
    </row>
    <row r="615" s="397" customFormat="true" ht="25.15" customHeight="true" x14ac:dyDescent="0.2">
      <c r="C615" s="1154" t="s">
        <v>460</v>
      </c>
      <c r="D615" s="1155"/>
      <c r="E615" s="846">
        <v>1.1655933444172551E-2</v>
      </c>
      <c r="F615" s="671"/>
      <c r="G615" s="671"/>
      <c r="H615" s="1155" t="s">
        <v>439</v>
      </c>
      <c r="I615" s="1155"/>
      <c r="J615" s="847">
        <v>8.7098036948692545E-2</v>
      </c>
      <c r="K615" s="671"/>
      <c r="L615" s="671"/>
      <c r="M615" s="1155" t="s">
        <v>474</v>
      </c>
      <c r="N615" s="1155"/>
      <c r="O615" s="848">
        <v>-4.162666747984007E-2</v>
      </c>
      <c r="P615" s="671"/>
      <c r="Q615" s="671"/>
      <c r="W615" s="390"/>
      <c r="X615" s="390"/>
      <c r="Y615" s="390"/>
      <c r="Z615" s="390"/>
      <c r="AA615" s="390"/>
      <c r="AB615" s="390"/>
      <c r="AC615" s="390"/>
      <c r="AD615" s="390"/>
      <c r="AE615" s="390"/>
      <c r="AF615" s="390"/>
      <c r="AG615" s="390"/>
      <c r="AH615" s="390"/>
      <c r="AI615" s="390"/>
      <c r="AJ615" s="390"/>
      <c r="AK615" s="390"/>
      <c r="AL615" s="390"/>
      <c r="AM615" s="390"/>
      <c r="AN615" s="390"/>
      <c r="AO615" s="390"/>
      <c r="AP615" s="390"/>
      <c r="AQ615" s="390"/>
      <c r="AR615" s="390"/>
      <c r="AS615" s="390"/>
      <c r="AT615" s="390"/>
      <c r="AU615" s="390"/>
      <c r="AV615" s="390"/>
      <c r="AW615" s="390"/>
      <c r="AX615" s="390"/>
      <c r="AY615" s="390"/>
      <c r="AZ615" s="390"/>
      <c r="BA615" s="393"/>
      <c r="BB615" s="470"/>
      <c r="BC615" s="393"/>
      <c r="BD615" s="393"/>
      <c r="BE615" s="393"/>
      <c r="BF615" s="393"/>
      <c r="BG615" s="393"/>
      <c r="BH615" s="393"/>
      <c r="BI615" s="393"/>
      <c r="BJ615" s="393"/>
      <c r="BK615" s="393"/>
      <c r="BL615" s="393"/>
      <c r="BM615" s="393"/>
      <c r="BN615" s="393"/>
      <c r="BO615" s="393"/>
      <c r="BP615" s="393"/>
      <c r="BQ615" s="393"/>
      <c r="BR615" s="393"/>
      <c r="BS615" s="393"/>
      <c r="BT615" s="393"/>
      <c r="BU615" s="393"/>
      <c r="BV615" s="393"/>
      <c r="BW615" s="393"/>
      <c r="BX615" s="393"/>
      <c r="BY615" s="393"/>
      <c r="BZ615" s="393"/>
      <c r="CA615" s="393"/>
      <c r="CB615" s="393"/>
      <c r="CC615" s="393"/>
      <c r="CD615" s="393"/>
      <c r="CE615" s="393"/>
      <c r="CF615" s="393"/>
      <c r="CG615" s="393"/>
      <c r="CH615" s="393"/>
      <c r="CI615" s="393"/>
      <c r="CJ615" s="393"/>
      <c r="CK615" s="393"/>
      <c r="CL615" s="393"/>
      <c r="CM615" s="393"/>
      <c r="CN615" s="393"/>
      <c r="CO615" s="393"/>
      <c r="CP615" s="393"/>
      <c r="CQ615" s="393"/>
      <c r="CR615" s="393"/>
      <c r="CS615" s="393"/>
      <c r="CT615" s="393"/>
      <c r="CU615" s="393"/>
      <c r="CV615" s="393"/>
      <c r="CW615" s="393"/>
      <c r="CX615" s="393"/>
      <c r="CY615" s="393"/>
      <c r="CZ615" s="393"/>
    </row>
    <row r="616" s="397" customFormat="true" ht="25.15" customHeight="true" x14ac:dyDescent="0.2">
      <c r="C616" s="1154" t="s">
        <v>403</v>
      </c>
      <c r="D616" s="1155"/>
      <c r="E616" s="849">
        <v>5.938784267801505E-2</v>
      </c>
      <c r="F616" s="671"/>
      <c r="G616" s="671"/>
      <c r="H616" s="1155" t="s">
        <v>445</v>
      </c>
      <c r="I616" s="1155"/>
      <c r="J616" s="847">
        <v>-8.5060681404652366E-2</v>
      </c>
      <c r="K616" s="671"/>
      <c r="L616" s="671"/>
      <c r="M616" s="1155" t="s">
        <v>499</v>
      </c>
      <c r="N616" s="1155"/>
      <c r="O616" s="848">
        <v>-2.1697815027141051E-3</v>
      </c>
      <c r="P616" s="671"/>
      <c r="Q616" s="671"/>
      <c r="W616" s="390"/>
      <c r="X616" s="390"/>
      <c r="Y616" s="390"/>
      <c r="Z616" s="390"/>
      <c r="AA616" s="390"/>
      <c r="AB616" s="390"/>
      <c r="AC616" s="390"/>
      <c r="AD616" s="390"/>
      <c r="AE616" s="390"/>
      <c r="AF616" s="390"/>
      <c r="AG616" s="390"/>
      <c r="AH616" s="390"/>
      <c r="AI616" s="390"/>
      <c r="AJ616" s="390"/>
      <c r="AK616" s="390"/>
      <c r="AL616" s="390"/>
      <c r="AM616" s="390"/>
      <c r="AN616" s="390"/>
      <c r="AO616" s="390"/>
      <c r="AP616" s="390"/>
      <c r="AQ616" s="390"/>
      <c r="AR616" s="390"/>
      <c r="AS616" s="390"/>
      <c r="AT616" s="390"/>
      <c r="AU616" s="390"/>
      <c r="AV616" s="390"/>
      <c r="AW616" s="390"/>
      <c r="AX616" s="390"/>
      <c r="AY616" s="390"/>
      <c r="AZ616" s="390"/>
      <c r="BA616" s="393"/>
      <c r="BB616" s="470"/>
      <c r="BC616" s="393"/>
      <c r="BD616" s="393"/>
      <c r="BE616" s="393"/>
      <c r="BF616" s="393"/>
      <c r="BG616" s="393"/>
      <c r="BH616" s="393"/>
      <c r="BI616" s="393"/>
      <c r="BJ616" s="393"/>
      <c r="BK616" s="393"/>
      <c r="BL616" s="393"/>
      <c r="BM616" s="393"/>
      <c r="BN616" s="393"/>
      <c r="BO616" s="393"/>
      <c r="BP616" s="393"/>
      <c r="BQ616" s="393"/>
      <c r="BR616" s="393"/>
      <c r="BS616" s="393"/>
      <c r="BT616" s="393"/>
      <c r="BU616" s="393"/>
      <c r="BV616" s="393"/>
      <c r="BW616" s="393"/>
      <c r="BX616" s="393"/>
      <c r="BY616" s="393"/>
      <c r="BZ616" s="393"/>
      <c r="CA616" s="393"/>
      <c r="CB616" s="393"/>
      <c r="CC616" s="393"/>
      <c r="CD616" s="393"/>
      <c r="CE616" s="393"/>
      <c r="CF616" s="393"/>
      <c r="CG616" s="393"/>
      <c r="CH616" s="393"/>
      <c r="CI616" s="393"/>
      <c r="CJ616" s="393"/>
      <c r="CK616" s="393"/>
      <c r="CL616" s="393"/>
      <c r="CM616" s="393"/>
      <c r="CN616" s="393"/>
      <c r="CO616" s="393"/>
      <c r="CP616" s="393"/>
      <c r="CQ616" s="393"/>
      <c r="CR616" s="393"/>
      <c r="CS616" s="393"/>
      <c r="CT616" s="393"/>
      <c r="CU616" s="393"/>
      <c r="CV616" s="393"/>
      <c r="CW616" s="393"/>
      <c r="CX616" s="393"/>
      <c r="CY616" s="393"/>
      <c r="CZ616" s="393"/>
    </row>
    <row r="617" s="397" customFormat="true" ht="25.15" customHeight="true" x14ac:dyDescent="0.2">
      <c r="C617" s="1154"/>
      <c r="D617" s="1155"/>
      <c r="E617" s="671"/>
      <c r="F617" s="671"/>
      <c r="G617" s="671"/>
      <c r="H617" s="1155" t="s">
        <v>496</v>
      </c>
      <c r="I617" s="1155"/>
      <c r="J617" s="847">
        <v>-9.0368167523766744E-3</v>
      </c>
      <c r="K617" s="671"/>
      <c r="L617" s="671"/>
      <c r="M617" s="1155" t="s">
        <v>439</v>
      </c>
      <c r="N617" s="1155"/>
      <c r="O617" s="848">
        <v>-5.0942993537828794E-2</v>
      </c>
      <c r="P617" s="671"/>
      <c r="Q617" s="671"/>
      <c r="W617" s="390"/>
      <c r="X617" s="390"/>
      <c r="Y617" s="390"/>
      <c r="Z617" s="390"/>
      <c r="AA617" s="390"/>
      <c r="AB617" s="390"/>
      <c r="AC617" s="390"/>
      <c r="AD617" s="390"/>
      <c r="AE617" s="390"/>
      <c r="AF617" s="390"/>
      <c r="AG617" s="390"/>
      <c r="AH617" s="390"/>
      <c r="AI617" s="390"/>
      <c r="AJ617" s="390"/>
      <c r="AK617" s="390"/>
      <c r="AL617" s="390"/>
      <c r="AM617" s="390"/>
      <c r="AN617" s="390"/>
      <c r="AO617" s="390"/>
      <c r="AP617" s="390"/>
      <c r="AQ617" s="390"/>
      <c r="AR617" s="390"/>
      <c r="AS617" s="390"/>
      <c r="AT617" s="390"/>
      <c r="AU617" s="390"/>
      <c r="AV617" s="390"/>
      <c r="AW617" s="390"/>
      <c r="AX617" s="390"/>
      <c r="AY617" s="390"/>
      <c r="AZ617" s="390"/>
      <c r="BA617" s="393"/>
      <c r="BB617" s="470"/>
      <c r="BC617" s="393"/>
      <c r="BD617" s="393"/>
      <c r="BE617" s="393"/>
      <c r="BF617" s="393"/>
      <c r="BG617" s="393"/>
      <c r="BH617" s="393"/>
      <c r="BI617" s="393"/>
      <c r="BJ617" s="393"/>
      <c r="BK617" s="393"/>
      <c r="BL617" s="393"/>
      <c r="BM617" s="393"/>
      <c r="BN617" s="393"/>
      <c r="BO617" s="393"/>
      <c r="BP617" s="393"/>
      <c r="BQ617" s="393"/>
      <c r="BR617" s="393"/>
      <c r="BS617" s="393"/>
      <c r="BT617" s="393"/>
      <c r="BU617" s="393"/>
      <c r="BV617" s="393"/>
      <c r="BW617" s="393"/>
      <c r="BX617" s="393"/>
      <c r="BY617" s="393"/>
      <c r="BZ617" s="393"/>
      <c r="CA617" s="393"/>
      <c r="CB617" s="393"/>
      <c r="CC617" s="393"/>
      <c r="CD617" s="393"/>
      <c r="CE617" s="393"/>
      <c r="CF617" s="393"/>
      <c r="CG617" s="393"/>
      <c r="CH617" s="393"/>
      <c r="CI617" s="393"/>
      <c r="CJ617" s="393"/>
      <c r="CK617" s="393"/>
      <c r="CL617" s="393"/>
      <c r="CM617" s="393"/>
      <c r="CN617" s="393"/>
      <c r="CO617" s="393"/>
      <c r="CP617" s="393"/>
      <c r="CQ617" s="393"/>
      <c r="CR617" s="393"/>
      <c r="CS617" s="393"/>
      <c r="CT617" s="393"/>
      <c r="CU617" s="393"/>
      <c r="CV617" s="393"/>
      <c r="CW617" s="393"/>
      <c r="CX617" s="393"/>
      <c r="CY617" s="393"/>
      <c r="CZ617" s="393"/>
    </row>
    <row r="618" s="397" customFormat="true" ht="25.15" customHeight="true" x14ac:dyDescent="0.2">
      <c r="C618" s="1154"/>
      <c r="D618" s="1155"/>
      <c r="E618" s="671"/>
      <c r="F618" s="671"/>
      <c r="G618" s="671"/>
      <c r="H618" s="1155" t="s">
        <v>497</v>
      </c>
      <c r="I618" s="1155"/>
      <c r="J618" s="847">
        <v>8.8825456496149802E-3</v>
      </c>
      <c r="K618" s="671"/>
      <c r="L618" s="671"/>
      <c r="M618" s="1155" t="s">
        <v>445</v>
      </c>
      <c r="N618" s="1155"/>
      <c r="O618" s="848">
        <v>5.7854704467963355E-2</v>
      </c>
      <c r="P618" s="671"/>
      <c r="Q618" s="671"/>
      <c r="W618" s="390"/>
      <c r="X618" s="390"/>
      <c r="Y618" s="390"/>
      <c r="Z618" s="390"/>
      <c r="AA618" s="390"/>
      <c r="AB618" s="390"/>
      <c r="AC618" s="390"/>
      <c r="AD618" s="390"/>
      <c r="AE618" s="390"/>
      <c r="AF618" s="390"/>
      <c r="AG618" s="390"/>
      <c r="AH618" s="390"/>
      <c r="AI618" s="390"/>
      <c r="AJ618" s="390"/>
      <c r="AK618" s="390"/>
      <c r="AL618" s="390"/>
      <c r="AM618" s="390"/>
      <c r="AN618" s="390"/>
      <c r="AO618" s="390"/>
      <c r="AP618" s="390"/>
      <c r="AQ618" s="390"/>
      <c r="AR618" s="390"/>
      <c r="AS618" s="390"/>
      <c r="AT618" s="390"/>
      <c r="AU618" s="390"/>
      <c r="AV618" s="390"/>
      <c r="AW618" s="390"/>
      <c r="AX618" s="390"/>
      <c r="AY618" s="390"/>
      <c r="AZ618" s="390"/>
      <c r="BA618" s="393"/>
      <c r="BB618" s="470"/>
      <c r="BC618" s="393"/>
      <c r="BD618" s="393"/>
      <c r="BE618" s="393"/>
      <c r="BF618" s="393"/>
      <c r="BG618" s="393"/>
      <c r="BH618" s="393"/>
      <c r="BI618" s="393"/>
      <c r="BJ618" s="393"/>
      <c r="BK618" s="393"/>
      <c r="BL618" s="393"/>
      <c r="BM618" s="393"/>
      <c r="BN618" s="393"/>
      <c r="BO618" s="393"/>
      <c r="BP618" s="393"/>
      <c r="BQ618" s="393"/>
      <c r="BR618" s="393"/>
      <c r="BS618" s="393"/>
      <c r="BT618" s="393"/>
      <c r="BU618" s="393"/>
      <c r="BV618" s="393"/>
      <c r="BW618" s="393"/>
      <c r="BX618" s="393"/>
      <c r="BY618" s="393"/>
      <c r="BZ618" s="393"/>
      <c r="CA618" s="393"/>
      <c r="CB618" s="393"/>
      <c r="CC618" s="393"/>
      <c r="CD618" s="393"/>
      <c r="CE618" s="393"/>
      <c r="CF618" s="393"/>
      <c r="CG618" s="393"/>
      <c r="CH618" s="393"/>
      <c r="CI618" s="393"/>
      <c r="CJ618" s="393"/>
      <c r="CK618" s="393"/>
      <c r="CL618" s="393"/>
      <c r="CM618" s="393"/>
      <c r="CN618" s="393"/>
      <c r="CO618" s="393"/>
      <c r="CP618" s="393"/>
      <c r="CQ618" s="393"/>
      <c r="CR618" s="393"/>
      <c r="CS618" s="393"/>
      <c r="CT618" s="393"/>
      <c r="CU618" s="393"/>
      <c r="CV618" s="393"/>
      <c r="CW618" s="393"/>
      <c r="CX618" s="393"/>
      <c r="CY618" s="393"/>
      <c r="CZ618" s="393"/>
    </row>
    <row r="619" s="397" customFormat="true" ht="25.15" customHeight="true" x14ac:dyDescent="0.2">
      <c r="C619" s="1154" t="s">
        <v>264</v>
      </c>
      <c r="D619" s="1155"/>
      <c r="E619" s="1155"/>
      <c r="F619" s="671"/>
      <c r="G619" s="671"/>
      <c r="H619" s="1155" t="s">
        <v>468</v>
      </c>
      <c r="I619" s="1155"/>
      <c r="J619" s="847">
        <v>3.1060575610401115E-2</v>
      </c>
      <c r="K619" s="671"/>
      <c r="L619" s="671"/>
      <c r="M619" s="1155" t="s">
        <v>496</v>
      </c>
      <c r="N619" s="1155"/>
      <c r="O619" s="848">
        <v>2.2135159660754563E-3</v>
      </c>
      <c r="P619" s="671"/>
      <c r="Q619" s="671"/>
      <c r="W619" s="390"/>
      <c r="X619" s="390"/>
      <c r="Y619" s="390"/>
      <c r="Z619" s="390"/>
      <c r="AA619" s="390"/>
      <c r="AB619" s="390"/>
      <c r="AC619" s="390"/>
      <c r="AD619" s="390"/>
      <c r="AE619" s="390"/>
      <c r="AF619" s="390"/>
      <c r="AG619" s="390"/>
      <c r="AH619" s="390"/>
      <c r="AI619" s="390"/>
      <c r="AJ619" s="390"/>
      <c r="AK619" s="390"/>
      <c r="AL619" s="390"/>
      <c r="AM619" s="390"/>
      <c r="AN619" s="390"/>
      <c r="AO619" s="390"/>
      <c r="AP619" s="390"/>
      <c r="AQ619" s="390"/>
      <c r="AR619" s="390"/>
      <c r="AS619" s="390"/>
      <c r="AT619" s="390"/>
      <c r="AU619" s="390"/>
      <c r="AV619" s="390"/>
      <c r="AW619" s="390"/>
      <c r="AX619" s="390"/>
      <c r="AY619" s="390"/>
      <c r="AZ619" s="390"/>
      <c r="BA619" s="393"/>
      <c r="BB619" s="470"/>
      <c r="BC619" s="393"/>
      <c r="BD619" s="393"/>
      <c r="BE619" s="393"/>
      <c r="BF619" s="393"/>
      <c r="BG619" s="393"/>
      <c r="BH619" s="393"/>
      <c r="BI619" s="393"/>
      <c r="BJ619" s="393"/>
      <c r="BK619" s="393"/>
      <c r="BL619" s="393"/>
      <c r="BM619" s="393"/>
      <c r="BN619" s="393"/>
      <c r="BO619" s="393"/>
      <c r="BP619" s="393"/>
      <c r="BQ619" s="393"/>
      <c r="BR619" s="393"/>
      <c r="BS619" s="393"/>
      <c r="BT619" s="393"/>
      <c r="BU619" s="393"/>
      <c r="BV619" s="393"/>
      <c r="BW619" s="393"/>
      <c r="BX619" s="393"/>
      <c r="BY619" s="393"/>
      <c r="BZ619" s="393"/>
      <c r="CA619" s="393"/>
      <c r="CB619" s="393"/>
      <c r="CC619" s="393"/>
      <c r="CD619" s="393"/>
      <c r="CE619" s="393"/>
      <c r="CF619" s="393"/>
      <c r="CG619" s="393"/>
      <c r="CH619" s="393"/>
      <c r="CI619" s="393"/>
      <c r="CJ619" s="393"/>
      <c r="CK619" s="393"/>
      <c r="CL619" s="393"/>
      <c r="CM619" s="393"/>
      <c r="CN619" s="393"/>
      <c r="CO619" s="393"/>
      <c r="CP619" s="393"/>
      <c r="CQ619" s="393"/>
      <c r="CR619" s="393"/>
      <c r="CS619" s="393"/>
      <c r="CT619" s="393"/>
      <c r="CU619" s="393"/>
      <c r="CV619" s="393"/>
      <c r="CW619" s="393"/>
      <c r="CX619" s="393"/>
      <c r="CY619" s="393"/>
      <c r="CZ619" s="393"/>
    </row>
    <row r="620" s="397" customFormat="true" ht="25.15" customHeight="true" x14ac:dyDescent="0.2">
      <c r="C620" s="1154" t="s">
        <v>204</v>
      </c>
      <c r="D620" s="1155"/>
      <c r="E620" s="864" t="s">
        <v>205</v>
      </c>
      <c r="F620" s="671"/>
      <c r="G620" s="671"/>
      <c r="H620" s="1155" t="s">
        <v>487</v>
      </c>
      <c r="I620" s="1155"/>
      <c r="J620" s="847">
        <v>1.1570940656129276E-2</v>
      </c>
      <c r="K620" s="671"/>
      <c r="L620" s="671"/>
      <c r="M620" s="1155" t="s">
        <v>497</v>
      </c>
      <c r="N620" s="1155"/>
      <c r="O620" s="848">
        <v>-4.0644990106326719E-3</v>
      </c>
      <c r="P620" s="671"/>
      <c r="Q620" s="671"/>
      <c r="W620" s="390"/>
      <c r="X620" s="390"/>
      <c r="Y620" s="390"/>
      <c r="Z620" s="390"/>
      <c r="AA620" s="390"/>
      <c r="AB620" s="390"/>
      <c r="AC620" s="390"/>
      <c r="AD620" s="390"/>
      <c r="AE620" s="390"/>
      <c r="AF620" s="390"/>
      <c r="AG620" s="390"/>
      <c r="AH620" s="390"/>
      <c r="AI620" s="390"/>
      <c r="AJ620" s="390"/>
      <c r="AK620" s="390"/>
      <c r="AL620" s="390"/>
      <c r="AM620" s="390"/>
      <c r="AN620" s="390"/>
      <c r="AO620" s="390"/>
      <c r="AP620" s="390"/>
      <c r="AQ620" s="390"/>
      <c r="AR620" s="390"/>
      <c r="AS620" s="390"/>
      <c r="AT620" s="390"/>
      <c r="AU620" s="390"/>
      <c r="AV620" s="390"/>
      <c r="AW620" s="390"/>
      <c r="AX620" s="390"/>
      <c r="AY620" s="390"/>
      <c r="AZ620" s="390"/>
      <c r="BA620" s="393"/>
      <c r="BB620" s="470"/>
      <c r="BC620" s="393"/>
      <c r="BD620" s="393"/>
      <c r="BE620" s="393"/>
      <c r="BF620" s="393"/>
      <c r="BG620" s="393"/>
      <c r="BH620" s="393"/>
      <c r="BI620" s="393"/>
      <c r="BJ620" s="393"/>
      <c r="BK620" s="393"/>
      <c r="BL620" s="393"/>
      <c r="BM620" s="393"/>
      <c r="BN620" s="393"/>
      <c r="BO620" s="393"/>
      <c r="BP620" s="393"/>
      <c r="BQ620" s="393"/>
      <c r="BR620" s="393"/>
      <c r="BS620" s="393"/>
      <c r="BT620" s="393"/>
      <c r="BU620" s="393"/>
      <c r="BV620" s="393"/>
      <c r="BW620" s="393"/>
      <c r="BX620" s="393"/>
      <c r="BY620" s="393"/>
      <c r="BZ620" s="393"/>
      <c r="CA620" s="393"/>
      <c r="CB620" s="393"/>
      <c r="CC620" s="393"/>
      <c r="CD620" s="393"/>
      <c r="CE620" s="393"/>
      <c r="CF620" s="393"/>
      <c r="CG620" s="393"/>
      <c r="CH620" s="393"/>
      <c r="CI620" s="393"/>
      <c r="CJ620" s="393"/>
      <c r="CK620" s="393"/>
      <c r="CL620" s="393"/>
      <c r="CM620" s="393"/>
      <c r="CN620" s="393"/>
      <c r="CO620" s="393"/>
      <c r="CP620" s="393"/>
      <c r="CQ620" s="393"/>
      <c r="CR620" s="393"/>
      <c r="CS620" s="393"/>
      <c r="CT620" s="393"/>
      <c r="CU620" s="393"/>
      <c r="CV620" s="393"/>
      <c r="CW620" s="393"/>
      <c r="CX620" s="393"/>
      <c r="CY620" s="393"/>
      <c r="CZ620" s="393"/>
    </row>
    <row r="621" s="397" customFormat="true" ht="25.15" customHeight="true" x14ac:dyDescent="0.2">
      <c r="C621" s="1154" t="s">
        <v>205</v>
      </c>
      <c r="D621" s="1155"/>
      <c r="E621" s="865">
        <v>0.99999999999999967</v>
      </c>
      <c r="F621" s="671"/>
      <c r="G621" s="671"/>
      <c r="H621" s="1155" t="s">
        <v>501</v>
      </c>
      <c r="I621" s="1155"/>
      <c r="J621" s="847">
        <v>5.5111775279153338E-3</v>
      </c>
      <c r="K621" s="671"/>
      <c r="L621" s="671"/>
      <c r="M621" s="1155" t="s">
        <v>468</v>
      </c>
      <c r="N621" s="1155"/>
      <c r="O621" s="848">
        <v>-5.9213683432494023E-2</v>
      </c>
      <c r="P621" s="671"/>
      <c r="Q621" s="671"/>
      <c r="W621" s="390"/>
      <c r="X621" s="390"/>
      <c r="Y621" s="390"/>
      <c r="Z621" s="390"/>
      <c r="AA621" s="390"/>
      <c r="AB621" s="390"/>
      <c r="AC621" s="390"/>
      <c r="AD621" s="390"/>
      <c r="AE621" s="390"/>
      <c r="AF621" s="390"/>
      <c r="AG621" s="390"/>
      <c r="AH621" s="390"/>
      <c r="AI621" s="390"/>
      <c r="AJ621" s="390"/>
      <c r="AK621" s="390"/>
      <c r="AL621" s="390"/>
      <c r="AM621" s="390"/>
      <c r="AN621" s="390"/>
      <c r="AO621" s="390"/>
      <c r="AP621" s="390"/>
      <c r="AQ621" s="390"/>
      <c r="AR621" s="390"/>
      <c r="AS621" s="390"/>
      <c r="AT621" s="390"/>
      <c r="AU621" s="390"/>
      <c r="AV621" s="390"/>
      <c r="AW621" s="390"/>
      <c r="AX621" s="390"/>
      <c r="AY621" s="390"/>
      <c r="AZ621" s="390"/>
      <c r="BA621" s="393"/>
      <c r="BB621" s="470"/>
      <c r="BC621" s="393"/>
      <c r="BD621" s="393"/>
      <c r="BE621" s="393"/>
      <c r="BF621" s="393"/>
      <c r="BG621" s="393"/>
      <c r="BH621" s="393"/>
      <c r="BI621" s="393"/>
      <c r="BJ621" s="393"/>
      <c r="BK621" s="393"/>
      <c r="BL621" s="393"/>
      <c r="BM621" s="393"/>
      <c r="BN621" s="393"/>
      <c r="BO621" s="393"/>
      <c r="BP621" s="393"/>
      <c r="BQ621" s="393"/>
      <c r="BR621" s="393"/>
      <c r="BS621" s="393"/>
      <c r="BT621" s="393"/>
      <c r="BU621" s="393"/>
      <c r="BV621" s="393"/>
      <c r="BW621" s="393"/>
      <c r="BX621" s="393"/>
      <c r="BY621" s="393"/>
      <c r="BZ621" s="393"/>
      <c r="CA621" s="393"/>
      <c r="CB621" s="393"/>
      <c r="CC621" s="393"/>
      <c r="CD621" s="393"/>
      <c r="CE621" s="393"/>
      <c r="CF621" s="393"/>
      <c r="CG621" s="393"/>
      <c r="CH621" s="393"/>
      <c r="CI621" s="393"/>
      <c r="CJ621" s="393"/>
      <c r="CK621" s="393"/>
      <c r="CL621" s="393"/>
      <c r="CM621" s="393"/>
      <c r="CN621" s="393"/>
      <c r="CO621" s="393"/>
      <c r="CP621" s="393"/>
      <c r="CQ621" s="393"/>
      <c r="CR621" s="393"/>
      <c r="CS621" s="393"/>
      <c r="CT621" s="393"/>
      <c r="CU621" s="393"/>
      <c r="CV621" s="393"/>
      <c r="CW621" s="393"/>
      <c r="CX621" s="393"/>
      <c r="CY621" s="393"/>
      <c r="CZ621" s="393"/>
    </row>
    <row r="622" s="397" customFormat="true" ht="25.15" customHeight="true" x14ac:dyDescent="0.2">
      <c r="C622" s="1154"/>
      <c r="D622" s="1155"/>
      <c r="E622" s="671"/>
      <c r="F622" s="671"/>
      <c r="G622" s="671"/>
      <c r="H622" s="1155" t="s">
        <v>456</v>
      </c>
      <c r="I622" s="1155"/>
      <c r="J622" s="847">
        <v>-5.2530809485480029E-2</v>
      </c>
      <c r="K622" s="671"/>
      <c r="L622" s="671"/>
      <c r="M622" s="1155" t="s">
        <v>487</v>
      </c>
      <c r="N622" s="1155"/>
      <c r="O622" s="848">
        <v>-7.5210851740887784E-3</v>
      </c>
      <c r="P622" s="671"/>
      <c r="Q622" s="671"/>
      <c r="W622" s="390"/>
      <c r="X622" s="390"/>
      <c r="Y622" s="390"/>
      <c r="Z622" s="390"/>
      <c r="AA622" s="390"/>
      <c r="AB622" s="390"/>
      <c r="AC622" s="390"/>
      <c r="AD622" s="390"/>
      <c r="AE622" s="390"/>
      <c r="AF622" s="390"/>
      <c r="AG622" s="390"/>
      <c r="AH622" s="390"/>
      <c r="AI622" s="390"/>
      <c r="AJ622" s="390"/>
      <c r="AK622" s="390"/>
      <c r="AL622" s="390"/>
      <c r="AM622" s="390"/>
      <c r="AN622" s="390"/>
      <c r="AO622" s="390"/>
      <c r="AP622" s="390"/>
      <c r="AQ622" s="390"/>
      <c r="AR622" s="390"/>
      <c r="AS622" s="390"/>
      <c r="AT622" s="390"/>
      <c r="AU622" s="390"/>
      <c r="AV622" s="390"/>
      <c r="AW622" s="390"/>
      <c r="AX622" s="390"/>
      <c r="AY622" s="390"/>
      <c r="AZ622" s="390"/>
      <c r="BA622" s="393"/>
      <c r="BB622" s="470"/>
      <c r="BC622" s="393"/>
      <c r="BD622" s="393"/>
      <c r="BE622" s="393"/>
      <c r="BF622" s="393"/>
      <c r="BG622" s="393"/>
      <c r="BH622" s="393"/>
      <c r="BI622" s="393"/>
      <c r="BJ622" s="393"/>
      <c r="BK622" s="393"/>
      <c r="BL622" s="393"/>
      <c r="BM622" s="393"/>
      <c r="BN622" s="393"/>
      <c r="BO622" s="393"/>
      <c r="BP622" s="393"/>
      <c r="BQ622" s="393"/>
      <c r="BR622" s="393"/>
      <c r="BS622" s="393"/>
      <c r="BT622" s="393"/>
      <c r="BU622" s="393"/>
      <c r="BV622" s="393"/>
      <c r="BW622" s="393"/>
      <c r="BX622" s="393"/>
      <c r="BY622" s="393"/>
      <c r="BZ622" s="393"/>
      <c r="CA622" s="393"/>
      <c r="CB622" s="393"/>
      <c r="CC622" s="393"/>
      <c r="CD622" s="393"/>
      <c r="CE622" s="393"/>
      <c r="CF622" s="393"/>
      <c r="CG622" s="393"/>
      <c r="CH622" s="393"/>
      <c r="CI622" s="393"/>
      <c r="CJ622" s="393"/>
      <c r="CK622" s="393"/>
      <c r="CL622" s="393"/>
      <c r="CM622" s="393"/>
      <c r="CN622" s="393"/>
      <c r="CO622" s="393"/>
      <c r="CP622" s="393"/>
      <c r="CQ622" s="393"/>
      <c r="CR622" s="393"/>
      <c r="CS622" s="393"/>
      <c r="CT622" s="393"/>
      <c r="CU622" s="393"/>
      <c r="CV622" s="393"/>
      <c r="CW622" s="393"/>
      <c r="CX622" s="393"/>
      <c r="CY622" s="393"/>
      <c r="CZ622" s="393"/>
    </row>
    <row r="623" s="397" customFormat="true" ht="25.15" customHeight="true" x14ac:dyDescent="0.2">
      <c r="C623" s="1154"/>
      <c r="D623" s="1155"/>
      <c r="E623" s="671"/>
      <c r="F623" s="671"/>
      <c r="G623" s="671"/>
      <c r="H623" s="1155" t="s">
        <v>491</v>
      </c>
      <c r="I623" s="1155"/>
      <c r="J623" s="847">
        <v>-6.8946043052206295E-3</v>
      </c>
      <c r="K623" s="671"/>
      <c r="L623" s="671"/>
      <c r="M623" s="1155" t="s">
        <v>501</v>
      </c>
      <c r="N623" s="1155"/>
      <c r="O623" s="848">
        <v>-5.6872310060346095E-3</v>
      </c>
      <c r="P623" s="671"/>
      <c r="Q623" s="671"/>
      <c r="W623" s="390"/>
      <c r="X623" s="390"/>
      <c r="Y623" s="390"/>
      <c r="Z623" s="390"/>
      <c r="AA623" s="390"/>
      <c r="AB623" s="390"/>
      <c r="AC623" s="390"/>
      <c r="AD623" s="390"/>
      <c r="AE623" s="390"/>
      <c r="AF623" s="390"/>
      <c r="AG623" s="390"/>
      <c r="AH623" s="390"/>
      <c r="AI623" s="390"/>
      <c r="AJ623" s="390"/>
      <c r="AK623" s="390"/>
      <c r="AL623" s="390"/>
      <c r="AM623" s="390"/>
      <c r="AN623" s="390"/>
      <c r="AO623" s="390"/>
      <c r="AP623" s="390"/>
      <c r="AQ623" s="390"/>
      <c r="AR623" s="390"/>
      <c r="AS623" s="390"/>
      <c r="AT623" s="390"/>
      <c r="AU623" s="390"/>
      <c r="AV623" s="390"/>
      <c r="AW623" s="390"/>
      <c r="AX623" s="390"/>
      <c r="AY623" s="390"/>
      <c r="AZ623" s="390"/>
      <c r="BA623" s="393"/>
      <c r="BB623" s="470"/>
      <c r="BC623" s="393"/>
      <c r="BD623" s="393"/>
      <c r="BE623" s="393"/>
      <c r="BF623" s="393"/>
      <c r="BG623" s="393"/>
      <c r="BH623" s="393"/>
      <c r="BI623" s="393"/>
      <c r="BJ623" s="393"/>
      <c r="BK623" s="393"/>
      <c r="BL623" s="393"/>
      <c r="BM623" s="393"/>
      <c r="BN623" s="393"/>
      <c r="BO623" s="393"/>
      <c r="BP623" s="393"/>
      <c r="BQ623" s="393"/>
      <c r="BR623" s="393"/>
      <c r="BS623" s="393"/>
      <c r="BT623" s="393"/>
      <c r="BU623" s="393"/>
      <c r="BV623" s="393"/>
      <c r="BW623" s="393"/>
      <c r="BX623" s="393"/>
      <c r="BY623" s="393"/>
      <c r="BZ623" s="393"/>
      <c r="CA623" s="393"/>
      <c r="CB623" s="393"/>
      <c r="CC623" s="393"/>
      <c r="CD623" s="393"/>
      <c r="CE623" s="393"/>
      <c r="CF623" s="393"/>
      <c r="CG623" s="393"/>
      <c r="CH623" s="393"/>
      <c r="CI623" s="393"/>
      <c r="CJ623" s="393"/>
      <c r="CK623" s="393"/>
      <c r="CL623" s="393"/>
      <c r="CM623" s="393"/>
      <c r="CN623" s="393"/>
      <c r="CO623" s="393"/>
      <c r="CP623" s="393"/>
      <c r="CQ623" s="393"/>
      <c r="CR623" s="393"/>
      <c r="CS623" s="393"/>
      <c r="CT623" s="393"/>
      <c r="CU623" s="393"/>
      <c r="CV623" s="393"/>
      <c r="CW623" s="393"/>
      <c r="CX623" s="393"/>
      <c r="CY623" s="393"/>
      <c r="CZ623" s="393"/>
    </row>
    <row r="624" s="397" customFormat="true" ht="25.15" customHeight="true" x14ac:dyDescent="0.2">
      <c r="C624" s="1154"/>
      <c r="D624" s="1155"/>
      <c r="E624" s="671"/>
      <c r="F624" s="671"/>
      <c r="G624" s="671"/>
      <c r="H624" s="1155" t="s">
        <v>508</v>
      </c>
      <c r="I624" s="1155"/>
      <c r="J624" s="847">
        <v>6.6704652328370047E-4</v>
      </c>
      <c r="K624" s="671"/>
      <c r="L624" s="671"/>
      <c r="M624" s="1155" t="s">
        <v>456</v>
      </c>
      <c r="N624" s="1155"/>
      <c r="O624" s="848">
        <v>6.7027902436647635E-2</v>
      </c>
      <c r="P624" s="671"/>
      <c r="Q624" s="671"/>
      <c r="W624" s="390"/>
      <c r="X624" s="390"/>
      <c r="Y624" s="390"/>
      <c r="Z624" s="390"/>
      <c r="AA624" s="390"/>
      <c r="AB624" s="390"/>
      <c r="AC624" s="390"/>
      <c r="AD624" s="390"/>
      <c r="AE624" s="390"/>
      <c r="AF624" s="390"/>
      <c r="AG624" s="390"/>
      <c r="AH624" s="390"/>
      <c r="AI624" s="390"/>
      <c r="AJ624" s="390"/>
      <c r="AK624" s="390"/>
      <c r="AL624" s="390"/>
      <c r="AM624" s="390"/>
      <c r="AN624" s="390"/>
      <c r="AO624" s="390"/>
      <c r="AP624" s="390"/>
      <c r="AQ624" s="390"/>
      <c r="AR624" s="390"/>
      <c r="AS624" s="390"/>
      <c r="AT624" s="390"/>
      <c r="AU624" s="390"/>
      <c r="AV624" s="390"/>
      <c r="AW624" s="390"/>
      <c r="AX624" s="390"/>
      <c r="AY624" s="390"/>
      <c r="AZ624" s="390"/>
      <c r="BA624" s="393"/>
      <c r="BB624" s="470"/>
      <c r="BC624" s="393"/>
      <c r="BD624" s="393"/>
      <c r="BE624" s="393"/>
      <c r="BF624" s="393"/>
      <c r="BG624" s="393"/>
      <c r="BH624" s="393"/>
      <c r="BI624" s="393"/>
      <c r="BJ624" s="393"/>
      <c r="BK624" s="393"/>
      <c r="BL624" s="393"/>
      <c r="BM624" s="393"/>
      <c r="BN624" s="393"/>
      <c r="BO624" s="393"/>
      <c r="BP624" s="393"/>
      <c r="BQ624" s="393"/>
      <c r="BR624" s="393"/>
      <c r="BS624" s="393"/>
      <c r="BT624" s="393"/>
      <c r="BU624" s="393"/>
      <c r="BV624" s="393"/>
      <c r="BW624" s="393"/>
      <c r="BX624" s="393"/>
      <c r="BY624" s="393"/>
      <c r="BZ624" s="393"/>
      <c r="CA624" s="393"/>
      <c r="CB624" s="393"/>
      <c r="CC624" s="393"/>
      <c r="CD624" s="393"/>
      <c r="CE624" s="393"/>
      <c r="CF624" s="393"/>
      <c r="CG624" s="393"/>
      <c r="CH624" s="393"/>
      <c r="CI624" s="393"/>
      <c r="CJ624" s="393"/>
      <c r="CK624" s="393"/>
      <c r="CL624" s="393"/>
      <c r="CM624" s="393"/>
      <c r="CN624" s="393"/>
      <c r="CO624" s="393"/>
      <c r="CP624" s="393"/>
      <c r="CQ624" s="393"/>
      <c r="CR624" s="393"/>
      <c r="CS624" s="393"/>
      <c r="CT624" s="393"/>
      <c r="CU624" s="393"/>
      <c r="CV624" s="393"/>
      <c r="CW624" s="393"/>
      <c r="CX624" s="393"/>
      <c r="CY624" s="393"/>
      <c r="CZ624" s="393"/>
    </row>
    <row r="625" s="397" customFormat="true" ht="25.15" customHeight="true" x14ac:dyDescent="0.2">
      <c r="C625" s="1154"/>
      <c r="D625" s="1155"/>
      <c r="E625" s="671"/>
      <c r="F625" s="671"/>
      <c r="G625" s="671"/>
      <c r="H625" s="1155" t="s">
        <v>505</v>
      </c>
      <c r="I625" s="1155"/>
      <c r="J625" s="847">
        <v>2.7755730820493681E-3</v>
      </c>
      <c r="K625" s="671"/>
      <c r="L625" s="671"/>
      <c r="M625" s="1155" t="s">
        <v>491</v>
      </c>
      <c r="N625" s="1155"/>
      <c r="O625" s="848">
        <v>1.2925028058092706E-2</v>
      </c>
      <c r="P625" s="671"/>
      <c r="Q625" s="671"/>
      <c r="W625" s="390"/>
      <c r="X625" s="390"/>
      <c r="Y625" s="390"/>
      <c r="Z625" s="390"/>
      <c r="AA625" s="390"/>
      <c r="AB625" s="390"/>
      <c r="AC625" s="390"/>
      <c r="AD625" s="390"/>
      <c r="AE625" s="390"/>
      <c r="AF625" s="390"/>
      <c r="AG625" s="390"/>
      <c r="AH625" s="390"/>
      <c r="AI625" s="390"/>
      <c r="AJ625" s="390"/>
      <c r="AK625" s="390"/>
      <c r="AL625" s="390"/>
      <c r="AM625" s="390"/>
      <c r="AN625" s="390"/>
      <c r="AO625" s="390"/>
      <c r="AP625" s="390"/>
      <c r="AQ625" s="390"/>
      <c r="AR625" s="390"/>
      <c r="AS625" s="390"/>
      <c r="AT625" s="390"/>
      <c r="AU625" s="390"/>
      <c r="AV625" s="390"/>
      <c r="AW625" s="390"/>
      <c r="AX625" s="390"/>
      <c r="AY625" s="390"/>
      <c r="AZ625" s="390"/>
      <c r="BA625" s="393"/>
      <c r="BB625" s="470"/>
      <c r="BC625" s="393"/>
      <c r="BD625" s="393"/>
      <c r="BE625" s="393"/>
      <c r="BF625" s="393"/>
      <c r="BG625" s="393"/>
      <c r="BH625" s="393"/>
      <c r="BI625" s="393"/>
      <c r="BJ625" s="393"/>
      <c r="BK625" s="393"/>
      <c r="BL625" s="393"/>
      <c r="BM625" s="393"/>
      <c r="BN625" s="393"/>
      <c r="BO625" s="393"/>
      <c r="BP625" s="393"/>
      <c r="BQ625" s="393"/>
      <c r="BR625" s="393"/>
      <c r="BS625" s="393"/>
      <c r="BT625" s="393"/>
      <c r="BU625" s="393"/>
      <c r="BV625" s="393"/>
      <c r="BW625" s="393"/>
      <c r="BX625" s="393"/>
      <c r="BY625" s="393"/>
      <c r="BZ625" s="393"/>
      <c r="CA625" s="393"/>
      <c r="CB625" s="393"/>
      <c r="CC625" s="393"/>
      <c r="CD625" s="393"/>
      <c r="CE625" s="393"/>
      <c r="CF625" s="393"/>
      <c r="CG625" s="393"/>
      <c r="CH625" s="393"/>
      <c r="CI625" s="393"/>
      <c r="CJ625" s="393"/>
      <c r="CK625" s="393"/>
      <c r="CL625" s="393"/>
      <c r="CM625" s="393"/>
      <c r="CN625" s="393"/>
      <c r="CO625" s="393"/>
      <c r="CP625" s="393"/>
      <c r="CQ625" s="393"/>
      <c r="CR625" s="393"/>
      <c r="CS625" s="393"/>
      <c r="CT625" s="393"/>
      <c r="CU625" s="393"/>
      <c r="CV625" s="393"/>
      <c r="CW625" s="393"/>
      <c r="CX625" s="393"/>
      <c r="CY625" s="393"/>
      <c r="CZ625" s="393"/>
    </row>
    <row r="626" s="397" customFormat="true" ht="25.15" customHeight="true" x14ac:dyDescent="0.2">
      <c r="C626" s="1154"/>
      <c r="D626" s="1155"/>
      <c r="E626" s="671"/>
      <c r="F626" s="671"/>
      <c r="G626" s="671"/>
      <c r="H626" s="1155" t="s">
        <v>464</v>
      </c>
      <c r="I626" s="1155"/>
      <c r="J626" s="847">
        <v>5.003177800427025E-2</v>
      </c>
      <c r="K626" s="671"/>
      <c r="L626" s="671"/>
      <c r="M626" s="1155" t="s">
        <v>508</v>
      </c>
      <c r="N626" s="1155"/>
      <c r="O626" s="848">
        <v>-6.1542534290816243E-4</v>
      </c>
      <c r="P626" s="671"/>
      <c r="Q626" s="671"/>
      <c r="W626" s="390"/>
      <c r="X626" s="390"/>
      <c r="Y626" s="390"/>
      <c r="Z626" s="390"/>
      <c r="AA626" s="390"/>
      <c r="AB626" s="390"/>
      <c r="AC626" s="390"/>
      <c r="AD626" s="390"/>
      <c r="AE626" s="390"/>
      <c r="AF626" s="390"/>
      <c r="AG626" s="390"/>
      <c r="AH626" s="390"/>
      <c r="AI626" s="390"/>
      <c r="AJ626" s="390"/>
      <c r="AK626" s="390"/>
      <c r="AL626" s="390"/>
      <c r="AM626" s="390"/>
      <c r="AN626" s="390"/>
      <c r="AO626" s="390"/>
      <c r="AP626" s="390"/>
      <c r="AQ626" s="390"/>
      <c r="AR626" s="390"/>
      <c r="AS626" s="390"/>
      <c r="AT626" s="390"/>
      <c r="AU626" s="390"/>
      <c r="AV626" s="390"/>
      <c r="AW626" s="390"/>
      <c r="AX626" s="390"/>
      <c r="AY626" s="390"/>
      <c r="AZ626" s="390"/>
      <c r="BA626" s="393"/>
      <c r="BB626" s="470"/>
      <c r="BC626" s="393"/>
      <c r="BD626" s="393"/>
      <c r="BE626" s="393"/>
      <c r="BF626" s="393"/>
      <c r="BG626" s="393"/>
      <c r="BH626" s="393"/>
      <c r="BI626" s="393"/>
      <c r="BJ626" s="393"/>
      <c r="BK626" s="393"/>
      <c r="BL626" s="393"/>
      <c r="BM626" s="393"/>
      <c r="BN626" s="393"/>
      <c r="BO626" s="393"/>
      <c r="BP626" s="393"/>
      <c r="BQ626" s="393"/>
      <c r="BR626" s="393"/>
      <c r="BS626" s="393"/>
      <c r="BT626" s="393"/>
      <c r="BU626" s="393"/>
      <c r="BV626" s="393"/>
      <c r="BW626" s="393"/>
      <c r="BX626" s="393"/>
      <c r="BY626" s="393"/>
      <c r="BZ626" s="393"/>
      <c r="CA626" s="393"/>
      <c r="CB626" s="393"/>
      <c r="CC626" s="393"/>
      <c r="CD626" s="393"/>
      <c r="CE626" s="393"/>
      <c r="CF626" s="393"/>
      <c r="CG626" s="393"/>
      <c r="CH626" s="393"/>
      <c r="CI626" s="393"/>
      <c r="CJ626" s="393"/>
      <c r="CK626" s="393"/>
      <c r="CL626" s="393"/>
      <c r="CM626" s="393"/>
      <c r="CN626" s="393"/>
      <c r="CO626" s="393"/>
      <c r="CP626" s="393"/>
      <c r="CQ626" s="393"/>
      <c r="CR626" s="393"/>
      <c r="CS626" s="393"/>
      <c r="CT626" s="393"/>
      <c r="CU626" s="393"/>
      <c r="CV626" s="393"/>
      <c r="CW626" s="393"/>
      <c r="CX626" s="393"/>
      <c r="CY626" s="393"/>
      <c r="CZ626" s="393"/>
    </row>
    <row r="627" s="397" customFormat="true" ht="25.15" customHeight="true" x14ac:dyDescent="0.2">
      <c r="C627" s="1154"/>
      <c r="D627" s="1155"/>
      <c r="E627" s="671"/>
      <c r="F627" s="671"/>
      <c r="G627" s="671"/>
      <c r="H627" s="1155" t="s">
        <v>480</v>
      </c>
      <c r="I627" s="1155"/>
      <c r="J627" s="847">
        <v>1.6452556881217717E-2</v>
      </c>
      <c r="K627" s="671"/>
      <c r="L627" s="671"/>
      <c r="M627" s="1155" t="s">
        <v>505</v>
      </c>
      <c r="N627" s="1155"/>
      <c r="O627" s="848">
        <v>1.5425804474867759E-3</v>
      </c>
      <c r="P627" s="671"/>
      <c r="Q627" s="671"/>
      <c r="W627" s="390"/>
      <c r="X627" s="390"/>
      <c r="Y627" s="390"/>
      <c r="Z627" s="390"/>
      <c r="AA627" s="390"/>
      <c r="AB627" s="390"/>
      <c r="AC627" s="390"/>
      <c r="AD627" s="390"/>
      <c r="AE627" s="390"/>
      <c r="AF627" s="390"/>
      <c r="AG627" s="390"/>
      <c r="AH627" s="390"/>
      <c r="AI627" s="390"/>
      <c r="AJ627" s="390"/>
      <c r="AK627" s="390"/>
      <c r="AL627" s="390"/>
      <c r="AM627" s="390"/>
      <c r="AN627" s="390"/>
      <c r="AO627" s="390"/>
      <c r="AP627" s="390"/>
      <c r="AQ627" s="390"/>
      <c r="AR627" s="390"/>
      <c r="AS627" s="390"/>
      <c r="AT627" s="390"/>
      <c r="AU627" s="390"/>
      <c r="AV627" s="390"/>
      <c r="AW627" s="390"/>
      <c r="AX627" s="390"/>
      <c r="AY627" s="390"/>
      <c r="AZ627" s="390"/>
      <c r="BA627" s="393"/>
      <c r="BB627" s="470"/>
      <c r="BC627" s="393"/>
      <c r="BD627" s="393"/>
      <c r="BE627" s="393"/>
      <c r="BF627" s="393"/>
      <c r="BG627" s="393"/>
      <c r="BH627" s="393"/>
      <c r="BI627" s="393"/>
      <c r="BJ627" s="393"/>
      <c r="BK627" s="393"/>
      <c r="BL627" s="393"/>
      <c r="BM627" s="393"/>
      <c r="BN627" s="393"/>
      <c r="BO627" s="393"/>
      <c r="BP627" s="393"/>
      <c r="BQ627" s="393"/>
      <c r="BR627" s="393"/>
      <c r="BS627" s="393"/>
      <c r="BT627" s="393"/>
      <c r="BU627" s="393"/>
      <c r="BV627" s="393"/>
      <c r="BW627" s="393"/>
      <c r="BX627" s="393"/>
      <c r="BY627" s="393"/>
      <c r="BZ627" s="393"/>
      <c r="CA627" s="393"/>
      <c r="CB627" s="393"/>
      <c r="CC627" s="393"/>
      <c r="CD627" s="393"/>
      <c r="CE627" s="393"/>
      <c r="CF627" s="393"/>
      <c r="CG627" s="393"/>
      <c r="CH627" s="393"/>
      <c r="CI627" s="393"/>
      <c r="CJ627" s="393"/>
      <c r="CK627" s="393"/>
      <c r="CL627" s="393"/>
      <c r="CM627" s="393"/>
      <c r="CN627" s="393"/>
      <c r="CO627" s="393"/>
      <c r="CP627" s="393"/>
      <c r="CQ627" s="393"/>
      <c r="CR627" s="393"/>
      <c r="CS627" s="393"/>
      <c r="CT627" s="393"/>
      <c r="CU627" s="393"/>
      <c r="CV627" s="393"/>
      <c r="CW627" s="393"/>
      <c r="CX627" s="393"/>
      <c r="CY627" s="393"/>
      <c r="CZ627" s="393"/>
    </row>
    <row r="628" s="397" customFormat="true" ht="25.15" customHeight="true" x14ac:dyDescent="0.2">
      <c r="C628" s="1154"/>
      <c r="D628" s="1155"/>
      <c r="E628" s="671"/>
      <c r="F628" s="671"/>
      <c r="G628" s="671"/>
      <c r="H628" s="1155" t="s">
        <v>503</v>
      </c>
      <c r="I628" s="1155"/>
      <c r="J628" s="847">
        <v>2.3865277405298009E-3</v>
      </c>
      <c r="K628" s="671"/>
      <c r="L628" s="671"/>
      <c r="M628" s="1155" t="s">
        <v>464</v>
      </c>
      <c r="N628" s="1155"/>
      <c r="O628" s="848">
        <v>-5.2167392876622198E-2</v>
      </c>
      <c r="P628" s="671"/>
      <c r="Q628" s="671"/>
      <c r="W628" s="390"/>
      <c r="X628" s="390"/>
      <c r="Y628" s="390"/>
      <c r="Z628" s="390"/>
      <c r="AA628" s="390"/>
      <c r="AB628" s="390"/>
      <c r="AC628" s="390"/>
      <c r="AD628" s="390"/>
      <c r="AE628" s="390"/>
      <c r="AF628" s="390"/>
      <c r="AG628" s="390"/>
      <c r="AH628" s="390"/>
      <c r="AI628" s="390"/>
      <c r="AJ628" s="390"/>
      <c r="AK628" s="390"/>
      <c r="AL628" s="390"/>
      <c r="AM628" s="390"/>
      <c r="AN628" s="390"/>
      <c r="AO628" s="390"/>
      <c r="AP628" s="390"/>
      <c r="AQ628" s="390"/>
      <c r="AR628" s="390"/>
      <c r="AS628" s="390"/>
      <c r="AT628" s="390"/>
      <c r="AU628" s="390"/>
      <c r="AV628" s="390"/>
      <c r="AW628" s="390"/>
      <c r="AX628" s="390"/>
      <c r="AY628" s="390"/>
      <c r="AZ628" s="390"/>
      <c r="BA628" s="393"/>
      <c r="BB628" s="470"/>
      <c r="BC628" s="393"/>
      <c r="BD628" s="393"/>
      <c r="BE628" s="393"/>
      <c r="BF628" s="393"/>
      <c r="BG628" s="393"/>
      <c r="BH628" s="393"/>
      <c r="BI628" s="393"/>
      <c r="BJ628" s="393"/>
      <c r="BK628" s="393"/>
      <c r="BL628" s="393"/>
      <c r="BM628" s="393"/>
      <c r="BN628" s="393"/>
      <c r="BO628" s="393"/>
      <c r="BP628" s="393"/>
      <c r="BQ628" s="393"/>
      <c r="BR628" s="393"/>
      <c r="BS628" s="393"/>
      <c r="BT628" s="393"/>
      <c r="BU628" s="393"/>
      <c r="BV628" s="393"/>
      <c r="BW628" s="393"/>
      <c r="BX628" s="393"/>
      <c r="BY628" s="393"/>
      <c r="BZ628" s="393"/>
      <c r="CA628" s="393"/>
      <c r="CB628" s="393"/>
      <c r="CC628" s="393"/>
      <c r="CD628" s="393"/>
      <c r="CE628" s="393"/>
      <c r="CF628" s="393"/>
      <c r="CG628" s="393"/>
      <c r="CH628" s="393"/>
      <c r="CI628" s="393"/>
      <c r="CJ628" s="393"/>
      <c r="CK628" s="393"/>
      <c r="CL628" s="393"/>
      <c r="CM628" s="393"/>
      <c r="CN628" s="393"/>
      <c r="CO628" s="393"/>
      <c r="CP628" s="393"/>
      <c r="CQ628" s="393"/>
      <c r="CR628" s="393"/>
      <c r="CS628" s="393"/>
      <c r="CT628" s="393"/>
      <c r="CU628" s="393"/>
      <c r="CV628" s="393"/>
      <c r="CW628" s="393"/>
      <c r="CX628" s="393"/>
      <c r="CY628" s="393"/>
      <c r="CZ628" s="393"/>
    </row>
    <row r="629" s="397" customFormat="true" ht="25.15" customHeight="true" x14ac:dyDescent="0.2">
      <c r="C629" s="1154"/>
      <c r="D629" s="1155"/>
      <c r="E629" s="671"/>
      <c r="F629" s="671"/>
      <c r="G629" s="671"/>
      <c r="H629" s="1155" t="s">
        <v>510</v>
      </c>
      <c r="I629" s="1155"/>
      <c r="J629" s="847">
        <v>2.4220539447062789E-3</v>
      </c>
      <c r="K629" s="671"/>
      <c r="L629" s="671"/>
      <c r="M629" s="1155" t="s">
        <v>480</v>
      </c>
      <c r="N629" s="1155"/>
      <c r="O629" s="848">
        <v>-1.9791770514653022E-2</v>
      </c>
      <c r="P629" s="671"/>
      <c r="Q629" s="671"/>
      <c r="W629" s="390"/>
      <c r="X629" s="390"/>
      <c r="Y629" s="390"/>
      <c r="Z629" s="390"/>
      <c r="AA629" s="390"/>
      <c r="AB629" s="390"/>
      <c r="AC629" s="390"/>
      <c r="AD629" s="390"/>
      <c r="AE629" s="390"/>
      <c r="AF629" s="390"/>
      <c r="AG629" s="390"/>
      <c r="AH629" s="390"/>
      <c r="AI629" s="390"/>
      <c r="AJ629" s="390"/>
      <c r="AK629" s="390"/>
      <c r="AL629" s="390"/>
      <c r="AM629" s="390"/>
      <c r="AN629" s="390"/>
      <c r="AO629" s="390"/>
      <c r="AP629" s="390"/>
      <c r="AQ629" s="390"/>
      <c r="AR629" s="390"/>
      <c r="AS629" s="390"/>
      <c r="AT629" s="390"/>
      <c r="AU629" s="390"/>
      <c r="AV629" s="390"/>
      <c r="AW629" s="390"/>
      <c r="AX629" s="390"/>
      <c r="AY629" s="390"/>
      <c r="AZ629" s="390"/>
      <c r="BA629" s="393"/>
      <c r="BB629" s="470"/>
      <c r="BC629" s="393"/>
      <c r="BD629" s="393"/>
      <c r="BE629" s="393"/>
      <c r="BF629" s="393"/>
      <c r="BG629" s="393"/>
      <c r="BH629" s="393"/>
      <c r="BI629" s="393"/>
      <c r="BJ629" s="393"/>
      <c r="BK629" s="393"/>
      <c r="BL629" s="393"/>
      <c r="BM629" s="393"/>
      <c r="BN629" s="393"/>
      <c r="BO629" s="393"/>
      <c r="BP629" s="393"/>
      <c r="BQ629" s="393"/>
      <c r="BR629" s="393"/>
      <c r="BS629" s="393"/>
      <c r="BT629" s="393"/>
      <c r="BU629" s="393"/>
      <c r="BV629" s="393"/>
      <c r="BW629" s="393"/>
      <c r="BX629" s="393"/>
      <c r="BY629" s="393"/>
      <c r="BZ629" s="393"/>
      <c r="CA629" s="393"/>
      <c r="CB629" s="393"/>
      <c r="CC629" s="393"/>
      <c r="CD629" s="393"/>
      <c r="CE629" s="393"/>
      <c r="CF629" s="393"/>
      <c r="CG629" s="393"/>
      <c r="CH629" s="393"/>
      <c r="CI629" s="393"/>
      <c r="CJ629" s="393"/>
      <c r="CK629" s="393"/>
      <c r="CL629" s="393"/>
      <c r="CM629" s="393"/>
      <c r="CN629" s="393"/>
      <c r="CO629" s="393"/>
      <c r="CP629" s="393"/>
      <c r="CQ629" s="393"/>
      <c r="CR629" s="393"/>
      <c r="CS629" s="393"/>
      <c r="CT629" s="393"/>
      <c r="CU629" s="393"/>
      <c r="CV629" s="393"/>
      <c r="CW629" s="393"/>
      <c r="CX629" s="393"/>
      <c r="CY629" s="393"/>
      <c r="CZ629" s="393"/>
    </row>
    <row r="630" s="397" customFormat="true" ht="25.15" customHeight="true" x14ac:dyDescent="0.2">
      <c r="C630" s="1154"/>
      <c r="D630" s="1155"/>
      <c r="E630" s="671"/>
      <c r="F630" s="671"/>
      <c r="G630" s="671"/>
      <c r="H630" s="1155" t="s">
        <v>512</v>
      </c>
      <c r="I630" s="1155"/>
      <c r="J630" s="847">
        <v>1.0234725731814137E-3</v>
      </c>
      <c r="K630" s="671"/>
      <c r="L630" s="671"/>
      <c r="M630" s="1155" t="s">
        <v>503</v>
      </c>
      <c r="N630" s="1155"/>
      <c r="O630" s="848">
        <v>-5.8164961439372822E-3</v>
      </c>
      <c r="P630" s="671"/>
      <c r="Q630" s="671"/>
      <c r="W630" s="390"/>
      <c r="X630" s="390"/>
      <c r="Y630" s="390"/>
      <c r="Z630" s="390"/>
      <c r="AA630" s="390"/>
      <c r="AB630" s="390"/>
      <c r="AC630" s="390"/>
      <c r="AD630" s="390"/>
      <c r="AE630" s="390"/>
      <c r="AF630" s="390"/>
      <c r="AG630" s="390"/>
      <c r="AH630" s="390"/>
      <c r="AI630" s="390"/>
      <c r="AJ630" s="390"/>
      <c r="AK630" s="390"/>
      <c r="AL630" s="390"/>
      <c r="AM630" s="390"/>
      <c r="AN630" s="390"/>
      <c r="AO630" s="390"/>
      <c r="AP630" s="390"/>
      <c r="AQ630" s="390"/>
      <c r="AR630" s="390"/>
      <c r="AS630" s="390"/>
      <c r="AT630" s="390"/>
      <c r="AU630" s="390"/>
      <c r="AV630" s="390"/>
      <c r="AW630" s="390"/>
      <c r="AX630" s="390"/>
      <c r="AY630" s="390"/>
      <c r="AZ630" s="390"/>
      <c r="BA630" s="393"/>
      <c r="BB630" s="470"/>
      <c r="BC630" s="393"/>
      <c r="BD630" s="393"/>
      <c r="BE630" s="393"/>
      <c r="BF630" s="393"/>
      <c r="BG630" s="393"/>
      <c r="BH630" s="393"/>
      <c r="BI630" s="393"/>
      <c r="BJ630" s="393"/>
      <c r="BK630" s="393"/>
      <c r="BL630" s="393"/>
      <c r="BM630" s="393"/>
      <c r="BN630" s="393"/>
      <c r="BO630" s="393"/>
      <c r="BP630" s="393"/>
      <c r="BQ630" s="393"/>
      <c r="BR630" s="393"/>
      <c r="BS630" s="393"/>
      <c r="BT630" s="393"/>
      <c r="BU630" s="393"/>
      <c r="BV630" s="393"/>
      <c r="BW630" s="393"/>
      <c r="BX630" s="393"/>
      <c r="BY630" s="393"/>
      <c r="BZ630" s="393"/>
      <c r="CA630" s="393"/>
      <c r="CB630" s="393"/>
      <c r="CC630" s="393"/>
      <c r="CD630" s="393"/>
      <c r="CE630" s="393"/>
      <c r="CF630" s="393"/>
      <c r="CG630" s="393"/>
      <c r="CH630" s="393"/>
      <c r="CI630" s="393"/>
      <c r="CJ630" s="393"/>
      <c r="CK630" s="393"/>
      <c r="CL630" s="393"/>
      <c r="CM630" s="393"/>
      <c r="CN630" s="393"/>
      <c r="CO630" s="393"/>
      <c r="CP630" s="393"/>
      <c r="CQ630" s="393"/>
      <c r="CR630" s="393"/>
      <c r="CS630" s="393"/>
      <c r="CT630" s="393"/>
      <c r="CU630" s="393"/>
      <c r="CV630" s="393"/>
      <c r="CW630" s="393"/>
      <c r="CX630" s="393"/>
      <c r="CY630" s="393"/>
      <c r="CZ630" s="393"/>
    </row>
    <row r="631" s="397" customFormat="true" ht="25.15" customHeight="true" x14ac:dyDescent="0.2">
      <c r="C631" s="1154"/>
      <c r="D631" s="1155"/>
      <c r="E631" s="671"/>
      <c r="F631" s="671"/>
      <c r="G631" s="671"/>
      <c r="H631" s="1155" t="s">
        <v>438</v>
      </c>
      <c r="I631" s="1155"/>
      <c r="J631" s="847">
        <v>-8.6360060630015015E-2</v>
      </c>
      <c r="K631" s="671"/>
      <c r="L631" s="671"/>
      <c r="M631" s="1155" t="s">
        <v>510</v>
      </c>
      <c r="N631" s="1155"/>
      <c r="O631" s="848">
        <v>7.2610166525521999E-4</v>
      </c>
      <c r="P631" s="671"/>
      <c r="Q631" s="671"/>
      <c r="W631" s="390"/>
      <c r="X631" s="390"/>
      <c r="Y631" s="390"/>
      <c r="Z631" s="390"/>
      <c r="AA631" s="390"/>
      <c r="AB631" s="390"/>
      <c r="AC631" s="390"/>
      <c r="AD631" s="390"/>
      <c r="AE631" s="390"/>
      <c r="AF631" s="390"/>
      <c r="AG631" s="390"/>
      <c r="AH631" s="390"/>
      <c r="AI631" s="390"/>
      <c r="AJ631" s="390"/>
      <c r="AK631" s="390"/>
      <c r="AL631" s="390"/>
      <c r="AM631" s="390"/>
      <c r="AN631" s="390"/>
      <c r="AO631" s="390"/>
      <c r="AP631" s="390"/>
      <c r="AQ631" s="390"/>
      <c r="AR631" s="390"/>
      <c r="AS631" s="390"/>
      <c r="AT631" s="390"/>
      <c r="AU631" s="390"/>
      <c r="AV631" s="390"/>
      <c r="AW631" s="390"/>
      <c r="AX631" s="390"/>
      <c r="AY631" s="390"/>
      <c r="AZ631" s="390"/>
      <c r="BA631" s="393"/>
      <c r="BB631" s="470"/>
      <c r="BC631" s="393"/>
      <c r="BD631" s="393"/>
      <c r="BE631" s="393"/>
      <c r="BF631" s="393"/>
      <c r="BG631" s="393"/>
      <c r="BH631" s="393"/>
      <c r="BI631" s="393"/>
      <c r="BJ631" s="393"/>
      <c r="BK631" s="393"/>
      <c r="BL631" s="393"/>
      <c r="BM631" s="393"/>
      <c r="BN631" s="393"/>
      <c r="BO631" s="393"/>
      <c r="BP631" s="393"/>
      <c r="BQ631" s="393"/>
      <c r="BR631" s="393"/>
      <c r="BS631" s="393"/>
      <c r="BT631" s="393"/>
      <c r="BU631" s="393"/>
      <c r="BV631" s="393"/>
      <c r="BW631" s="393"/>
      <c r="BX631" s="393"/>
      <c r="BY631" s="393"/>
      <c r="BZ631" s="393"/>
      <c r="CA631" s="393"/>
      <c r="CB631" s="393"/>
      <c r="CC631" s="393"/>
      <c r="CD631" s="393"/>
      <c r="CE631" s="393"/>
      <c r="CF631" s="393"/>
      <c r="CG631" s="393"/>
      <c r="CH631" s="393"/>
      <c r="CI631" s="393"/>
      <c r="CJ631" s="393"/>
      <c r="CK631" s="393"/>
      <c r="CL631" s="393"/>
      <c r="CM631" s="393"/>
      <c r="CN631" s="393"/>
      <c r="CO631" s="393"/>
      <c r="CP631" s="393"/>
      <c r="CQ631" s="393"/>
      <c r="CR631" s="393"/>
      <c r="CS631" s="393"/>
      <c r="CT631" s="393"/>
      <c r="CU631" s="393"/>
      <c r="CV631" s="393"/>
      <c r="CW631" s="393"/>
      <c r="CX631" s="393"/>
      <c r="CY631" s="393"/>
      <c r="CZ631" s="393"/>
    </row>
    <row r="632" s="397" customFormat="true" ht="25.15" customHeight="true" x14ac:dyDescent="0.2">
      <c r="C632" s="1154"/>
      <c r="D632" s="1155"/>
      <c r="E632" s="671"/>
      <c r="F632" s="671"/>
      <c r="G632" s="671"/>
      <c r="H632" s="1155" t="s">
        <v>452</v>
      </c>
      <c r="I632" s="1155"/>
      <c r="J632" s="847">
        <v>6.8013352678336025E-2</v>
      </c>
      <c r="K632" s="671"/>
      <c r="L632" s="671"/>
      <c r="M632" s="1155" t="s">
        <v>512</v>
      </c>
      <c r="N632" s="1155"/>
      <c r="O632" s="848">
        <v>-5.2789104588938079E-4</v>
      </c>
      <c r="P632" s="671"/>
      <c r="Q632" s="671"/>
      <c r="W632" s="390"/>
      <c r="X632" s="390"/>
      <c r="Y632" s="390"/>
      <c r="Z632" s="390"/>
      <c r="AA632" s="390"/>
      <c r="AB632" s="390"/>
      <c r="AC632" s="390"/>
      <c r="AD632" s="390"/>
      <c r="AE632" s="390"/>
      <c r="AF632" s="390"/>
      <c r="AG632" s="390"/>
      <c r="AH632" s="390"/>
      <c r="AI632" s="390"/>
      <c r="AJ632" s="390"/>
      <c r="AK632" s="390"/>
      <c r="AL632" s="390"/>
      <c r="AM632" s="390"/>
      <c r="AN632" s="390"/>
      <c r="AO632" s="390"/>
      <c r="AP632" s="390"/>
      <c r="AQ632" s="390"/>
      <c r="AR632" s="390"/>
      <c r="AS632" s="390"/>
      <c r="AT632" s="390"/>
      <c r="AU632" s="390"/>
      <c r="AV632" s="390"/>
      <c r="AW632" s="390"/>
      <c r="AX632" s="390"/>
      <c r="AY632" s="390"/>
      <c r="AZ632" s="390"/>
      <c r="BA632" s="393"/>
      <c r="BB632" s="470"/>
      <c r="BC632" s="393"/>
      <c r="BD632" s="393"/>
      <c r="BE632" s="393"/>
      <c r="BF632" s="393"/>
      <c r="BG632" s="393"/>
      <c r="BH632" s="393"/>
      <c r="BI632" s="393"/>
      <c r="BJ632" s="393"/>
      <c r="BK632" s="393"/>
      <c r="BL632" s="393"/>
      <c r="BM632" s="393"/>
      <c r="BN632" s="393"/>
      <c r="BO632" s="393"/>
      <c r="BP632" s="393"/>
      <c r="BQ632" s="393"/>
      <c r="BR632" s="393"/>
      <c r="BS632" s="393"/>
      <c r="BT632" s="393"/>
      <c r="BU632" s="393"/>
      <c r="BV632" s="393"/>
      <c r="BW632" s="393"/>
      <c r="BX632" s="393"/>
      <c r="BY632" s="393"/>
      <c r="BZ632" s="393"/>
      <c r="CA632" s="393"/>
      <c r="CB632" s="393"/>
      <c r="CC632" s="393"/>
      <c r="CD632" s="393"/>
      <c r="CE632" s="393"/>
      <c r="CF632" s="393"/>
      <c r="CG632" s="393"/>
      <c r="CH632" s="393"/>
      <c r="CI632" s="393"/>
      <c r="CJ632" s="393"/>
      <c r="CK632" s="393"/>
      <c r="CL632" s="393"/>
      <c r="CM632" s="393"/>
      <c r="CN632" s="393"/>
      <c r="CO632" s="393"/>
      <c r="CP632" s="393"/>
      <c r="CQ632" s="393"/>
      <c r="CR632" s="393"/>
      <c r="CS632" s="393"/>
      <c r="CT632" s="393"/>
      <c r="CU632" s="393"/>
      <c r="CV632" s="393"/>
      <c r="CW632" s="393"/>
      <c r="CX632" s="393"/>
      <c r="CY632" s="393"/>
      <c r="CZ632" s="393"/>
    </row>
    <row r="633" s="397" customFormat="true" ht="25.15" customHeight="true" x14ac:dyDescent="0.2">
      <c r="C633" s="1154"/>
      <c r="D633" s="1155"/>
      <c r="E633" s="671"/>
      <c r="F633" s="671"/>
      <c r="G633" s="671"/>
      <c r="H633" s="1155" t="s">
        <v>446</v>
      </c>
      <c r="I633" s="1155"/>
      <c r="J633" s="847">
        <v>7.0513974808486757E-2</v>
      </c>
      <c r="K633" s="671"/>
      <c r="L633" s="671"/>
      <c r="M633" s="1155" t="s">
        <v>438</v>
      </c>
      <c r="N633" s="1155"/>
      <c r="O633" s="848">
        <v>9.2086079274984217E-2</v>
      </c>
      <c r="P633" s="671"/>
      <c r="Q633" s="671"/>
      <c r="W633" s="390"/>
      <c r="X633" s="390"/>
      <c r="Y633" s="390"/>
      <c r="Z633" s="390"/>
      <c r="AA633" s="390"/>
      <c r="AB633" s="390"/>
      <c r="AC633" s="390"/>
      <c r="AD633" s="390"/>
      <c r="AE633" s="390"/>
      <c r="AF633" s="390"/>
      <c r="AG633" s="390"/>
      <c r="AH633" s="390"/>
      <c r="AI633" s="390"/>
      <c r="AJ633" s="390"/>
      <c r="AK633" s="390"/>
      <c r="AL633" s="390"/>
      <c r="AM633" s="390"/>
      <c r="AN633" s="390"/>
      <c r="AO633" s="390"/>
      <c r="AP633" s="390"/>
      <c r="AQ633" s="390"/>
      <c r="AR633" s="390"/>
      <c r="AS633" s="390"/>
      <c r="AT633" s="390"/>
      <c r="AU633" s="390"/>
      <c r="AV633" s="390"/>
      <c r="AW633" s="390"/>
      <c r="AX633" s="390"/>
      <c r="AY633" s="390"/>
      <c r="AZ633" s="390"/>
      <c r="BA633" s="393"/>
      <c r="BB633" s="470"/>
      <c r="BC633" s="393"/>
      <c r="BD633" s="393"/>
      <c r="BE633" s="393"/>
      <c r="BF633" s="393"/>
      <c r="BG633" s="393"/>
      <c r="BH633" s="393"/>
      <c r="BI633" s="393"/>
      <c r="BJ633" s="393"/>
      <c r="BK633" s="393"/>
      <c r="BL633" s="393"/>
      <c r="BM633" s="393"/>
      <c r="BN633" s="393"/>
      <c r="BO633" s="393"/>
      <c r="BP633" s="393"/>
      <c r="BQ633" s="393"/>
      <c r="BR633" s="393"/>
      <c r="BS633" s="393"/>
      <c r="BT633" s="393"/>
      <c r="BU633" s="393"/>
      <c r="BV633" s="393"/>
      <c r="BW633" s="393"/>
      <c r="BX633" s="393"/>
      <c r="BY633" s="393"/>
      <c r="BZ633" s="393"/>
      <c r="CA633" s="393"/>
      <c r="CB633" s="393"/>
      <c r="CC633" s="393"/>
      <c r="CD633" s="393"/>
      <c r="CE633" s="393"/>
      <c r="CF633" s="393"/>
      <c r="CG633" s="393"/>
      <c r="CH633" s="393"/>
      <c r="CI633" s="393"/>
      <c r="CJ633" s="393"/>
      <c r="CK633" s="393"/>
      <c r="CL633" s="393"/>
      <c r="CM633" s="393"/>
      <c r="CN633" s="393"/>
      <c r="CO633" s="393"/>
      <c r="CP633" s="393"/>
      <c r="CQ633" s="393"/>
      <c r="CR633" s="393"/>
      <c r="CS633" s="393"/>
      <c r="CT633" s="393"/>
      <c r="CU633" s="393"/>
      <c r="CV633" s="393"/>
      <c r="CW633" s="393"/>
      <c r="CX633" s="393"/>
      <c r="CY633" s="393"/>
      <c r="CZ633" s="393"/>
    </row>
    <row r="634" s="397" customFormat="true" ht="25.15" customHeight="true" x14ac:dyDescent="0.2">
      <c r="C634" s="1154"/>
      <c r="D634" s="1155"/>
      <c r="E634" s="671"/>
      <c r="F634" s="671"/>
      <c r="G634" s="671"/>
      <c r="H634" s="1155" t="s">
        <v>498</v>
      </c>
      <c r="I634" s="1155"/>
      <c r="J634" s="847">
        <v>1.8540085186268607E-3</v>
      </c>
      <c r="K634" s="671"/>
      <c r="L634" s="671"/>
      <c r="M634" s="1155" t="s">
        <v>452</v>
      </c>
      <c r="N634" s="1155"/>
      <c r="O634" s="848">
        <v>-3.8594132164876546E-2</v>
      </c>
      <c r="P634" s="671"/>
      <c r="Q634" s="671"/>
      <c r="W634" s="390"/>
      <c r="X634" s="390"/>
      <c r="Y634" s="390"/>
      <c r="Z634" s="390"/>
      <c r="AA634" s="390"/>
      <c r="AB634" s="390"/>
      <c r="AC634" s="390"/>
      <c r="AD634" s="390"/>
      <c r="AE634" s="390"/>
      <c r="AF634" s="390"/>
      <c r="AG634" s="390"/>
      <c r="AH634" s="390"/>
      <c r="AI634" s="390"/>
      <c r="AJ634" s="390"/>
      <c r="AK634" s="390"/>
      <c r="AL634" s="390"/>
      <c r="AM634" s="390"/>
      <c r="AN634" s="390"/>
      <c r="AO634" s="390"/>
      <c r="AP634" s="390"/>
      <c r="AQ634" s="390"/>
      <c r="AR634" s="390"/>
      <c r="AS634" s="390"/>
      <c r="AT634" s="390"/>
      <c r="AU634" s="390"/>
      <c r="AV634" s="390"/>
      <c r="AW634" s="390"/>
      <c r="AX634" s="390"/>
      <c r="AY634" s="390"/>
      <c r="AZ634" s="390"/>
      <c r="BA634" s="393"/>
      <c r="BB634" s="470"/>
      <c r="BC634" s="393"/>
      <c r="BD634" s="393"/>
      <c r="BE634" s="393"/>
      <c r="BF634" s="393"/>
      <c r="BG634" s="393"/>
      <c r="BH634" s="393"/>
      <c r="BI634" s="393"/>
      <c r="BJ634" s="393"/>
      <c r="BK634" s="393"/>
      <c r="BL634" s="393"/>
      <c r="BM634" s="393"/>
      <c r="BN634" s="393"/>
      <c r="BO634" s="393"/>
      <c r="BP634" s="393"/>
      <c r="BQ634" s="393"/>
      <c r="BR634" s="393"/>
      <c r="BS634" s="393"/>
      <c r="BT634" s="393"/>
      <c r="BU634" s="393"/>
      <c r="BV634" s="393"/>
      <c r="BW634" s="393"/>
      <c r="BX634" s="393"/>
      <c r="BY634" s="393"/>
      <c r="BZ634" s="393"/>
      <c r="CA634" s="393"/>
      <c r="CB634" s="393"/>
      <c r="CC634" s="393"/>
      <c r="CD634" s="393"/>
      <c r="CE634" s="393"/>
      <c r="CF634" s="393"/>
      <c r="CG634" s="393"/>
      <c r="CH634" s="393"/>
      <c r="CI634" s="393"/>
      <c r="CJ634" s="393"/>
      <c r="CK634" s="393"/>
      <c r="CL634" s="393"/>
      <c r="CM634" s="393"/>
      <c r="CN634" s="393"/>
      <c r="CO634" s="393"/>
      <c r="CP634" s="393"/>
      <c r="CQ634" s="393"/>
      <c r="CR634" s="393"/>
      <c r="CS634" s="393"/>
      <c r="CT634" s="393"/>
      <c r="CU634" s="393"/>
      <c r="CV634" s="393"/>
      <c r="CW634" s="393"/>
      <c r="CX634" s="393"/>
      <c r="CY634" s="393"/>
      <c r="CZ634" s="393"/>
    </row>
    <row r="635" s="397" customFormat="true" ht="25.15" customHeight="true" x14ac:dyDescent="0.2">
      <c r="C635" s="1154"/>
      <c r="D635" s="1155"/>
      <c r="E635" s="671"/>
      <c r="F635" s="671"/>
      <c r="G635" s="671"/>
      <c r="H635" s="1155" t="s">
        <v>463</v>
      </c>
      <c r="I635" s="1155"/>
      <c r="J635" s="847">
        <v>5.5971314278763597E-2</v>
      </c>
      <c r="K635" s="671"/>
      <c r="L635" s="671"/>
      <c r="M635" s="1155" t="s">
        <v>446</v>
      </c>
      <c r="N635" s="1155"/>
      <c r="O635" s="848">
        <v>-7.9924234245846895E-2</v>
      </c>
      <c r="P635" s="671"/>
      <c r="Q635" s="671"/>
      <c r="W635" s="390"/>
      <c r="X635" s="390"/>
      <c r="Y635" s="390"/>
      <c r="Z635" s="390"/>
      <c r="AA635" s="390"/>
      <c r="AB635" s="390"/>
      <c r="AC635" s="390"/>
      <c r="AD635" s="390"/>
      <c r="AE635" s="390"/>
      <c r="AF635" s="390"/>
      <c r="AG635" s="390"/>
      <c r="AH635" s="390"/>
      <c r="AI635" s="390"/>
      <c r="AJ635" s="390"/>
      <c r="AK635" s="390"/>
      <c r="AL635" s="390"/>
      <c r="AM635" s="390"/>
      <c r="AN635" s="390"/>
      <c r="AO635" s="390"/>
      <c r="AP635" s="390"/>
      <c r="AQ635" s="390"/>
      <c r="AR635" s="390"/>
      <c r="AS635" s="390"/>
      <c r="AT635" s="390"/>
      <c r="AU635" s="390"/>
      <c r="AV635" s="390"/>
      <c r="AW635" s="390"/>
      <c r="AX635" s="390"/>
      <c r="AY635" s="390"/>
      <c r="AZ635" s="390"/>
      <c r="BA635" s="393"/>
      <c r="BB635" s="470"/>
      <c r="BC635" s="393"/>
      <c r="BD635" s="393"/>
      <c r="BE635" s="393"/>
      <c r="BF635" s="393"/>
      <c r="BG635" s="393"/>
      <c r="BH635" s="393"/>
      <c r="BI635" s="393"/>
      <c r="BJ635" s="393"/>
      <c r="BK635" s="393"/>
      <c r="BL635" s="393"/>
      <c r="BM635" s="393"/>
      <c r="BN635" s="393"/>
      <c r="BO635" s="393"/>
      <c r="BP635" s="393"/>
      <c r="BQ635" s="393"/>
      <c r="BR635" s="393"/>
      <c r="BS635" s="393"/>
      <c r="BT635" s="393"/>
      <c r="BU635" s="393"/>
      <c r="BV635" s="393"/>
      <c r="BW635" s="393"/>
      <c r="BX635" s="393"/>
      <c r="BY635" s="393"/>
      <c r="BZ635" s="393"/>
      <c r="CA635" s="393"/>
      <c r="CB635" s="393"/>
      <c r="CC635" s="393"/>
      <c r="CD635" s="393"/>
      <c r="CE635" s="393"/>
      <c r="CF635" s="393"/>
      <c r="CG635" s="393"/>
      <c r="CH635" s="393"/>
      <c r="CI635" s="393"/>
      <c r="CJ635" s="393"/>
      <c r="CK635" s="393"/>
      <c r="CL635" s="393"/>
      <c r="CM635" s="393"/>
      <c r="CN635" s="393"/>
      <c r="CO635" s="393"/>
      <c r="CP635" s="393"/>
      <c r="CQ635" s="393"/>
      <c r="CR635" s="393"/>
      <c r="CS635" s="393"/>
      <c r="CT635" s="393"/>
      <c r="CU635" s="393"/>
      <c r="CV635" s="393"/>
      <c r="CW635" s="393"/>
      <c r="CX635" s="393"/>
      <c r="CY635" s="393"/>
      <c r="CZ635" s="393"/>
    </row>
    <row r="636" s="397" customFormat="true" ht="25.15" customHeight="true" x14ac:dyDescent="0.2">
      <c r="C636" s="1154"/>
      <c r="D636" s="1155"/>
      <c r="E636" s="671"/>
      <c r="F636" s="671"/>
      <c r="G636" s="671"/>
      <c r="H636" s="1155" t="s">
        <v>466</v>
      </c>
      <c r="I636" s="1155"/>
      <c r="J636" s="847">
        <v>5.0003280340526868E-2</v>
      </c>
      <c r="K636" s="671"/>
      <c r="L636" s="671"/>
      <c r="M636" s="1155" t="s">
        <v>498</v>
      </c>
      <c r="N636" s="1155"/>
      <c r="O636" s="848">
        <v>-1.0201550894449966E-2</v>
      </c>
      <c r="P636" s="671"/>
      <c r="Q636" s="671"/>
      <c r="W636" s="390"/>
      <c r="X636" s="390"/>
      <c r="Y636" s="390"/>
      <c r="Z636" s="390"/>
      <c r="AA636" s="390"/>
      <c r="AB636" s="390"/>
      <c r="AC636" s="390"/>
      <c r="AD636" s="390"/>
      <c r="AE636" s="390"/>
      <c r="AF636" s="390"/>
      <c r="AG636" s="390"/>
      <c r="AH636" s="390"/>
      <c r="AI636" s="390"/>
      <c r="AJ636" s="390"/>
      <c r="AK636" s="390"/>
      <c r="AL636" s="390"/>
      <c r="AM636" s="390"/>
      <c r="AN636" s="390"/>
      <c r="AO636" s="390"/>
      <c r="AP636" s="390"/>
      <c r="AQ636" s="390"/>
      <c r="AR636" s="390"/>
      <c r="AS636" s="390"/>
      <c r="AT636" s="390"/>
      <c r="AU636" s="390"/>
      <c r="AV636" s="390"/>
      <c r="AW636" s="390"/>
      <c r="AX636" s="390"/>
      <c r="AY636" s="390"/>
      <c r="AZ636" s="390"/>
      <c r="BA636" s="393"/>
      <c r="BB636" s="470"/>
      <c r="BC636" s="393"/>
      <c r="BD636" s="393"/>
      <c r="BE636" s="393"/>
      <c r="BF636" s="393"/>
      <c r="BG636" s="393"/>
      <c r="BH636" s="393"/>
      <c r="BI636" s="393"/>
      <c r="BJ636" s="393"/>
      <c r="BK636" s="393"/>
      <c r="BL636" s="393"/>
      <c r="BM636" s="393"/>
      <c r="BN636" s="393"/>
      <c r="BO636" s="393"/>
      <c r="BP636" s="393"/>
      <c r="BQ636" s="393"/>
      <c r="BR636" s="393"/>
      <c r="BS636" s="393"/>
      <c r="BT636" s="393"/>
      <c r="BU636" s="393"/>
      <c r="BV636" s="393"/>
      <c r="BW636" s="393"/>
      <c r="BX636" s="393"/>
      <c r="BY636" s="393"/>
      <c r="BZ636" s="393"/>
      <c r="CA636" s="393"/>
      <c r="CB636" s="393"/>
      <c r="CC636" s="393"/>
      <c r="CD636" s="393"/>
      <c r="CE636" s="393"/>
      <c r="CF636" s="393"/>
      <c r="CG636" s="393"/>
      <c r="CH636" s="393"/>
      <c r="CI636" s="393"/>
      <c r="CJ636" s="393"/>
      <c r="CK636" s="393"/>
      <c r="CL636" s="393"/>
      <c r="CM636" s="393"/>
      <c r="CN636" s="393"/>
      <c r="CO636" s="393"/>
      <c r="CP636" s="393"/>
      <c r="CQ636" s="393"/>
      <c r="CR636" s="393"/>
      <c r="CS636" s="393"/>
      <c r="CT636" s="393"/>
      <c r="CU636" s="393"/>
      <c r="CV636" s="393"/>
      <c r="CW636" s="393"/>
      <c r="CX636" s="393"/>
      <c r="CY636" s="393"/>
      <c r="CZ636" s="393"/>
    </row>
    <row r="637" s="397" customFormat="true" ht="25.15" customHeight="true" x14ac:dyDescent="0.2">
      <c r="C637" s="1154"/>
      <c r="D637" s="1155"/>
      <c r="E637" s="671"/>
      <c r="F637" s="671"/>
      <c r="G637" s="671"/>
      <c r="H637" s="1155" t="s">
        <v>467</v>
      </c>
      <c r="I637" s="1155"/>
      <c r="J637" s="847">
        <v>5.3594218234088727E-2</v>
      </c>
      <c r="K637" s="671"/>
      <c r="L637" s="671"/>
      <c r="M637" s="1155" t="s">
        <v>463</v>
      </c>
      <c r="N637" s="1155"/>
      <c r="O637" s="848">
        <v>-4.6980955319975731E-2</v>
      </c>
      <c r="P637" s="671"/>
      <c r="Q637" s="671"/>
      <c r="W637" s="390"/>
      <c r="X637" s="390"/>
      <c r="Y637" s="390"/>
      <c r="Z637" s="390"/>
      <c r="AA637" s="390"/>
      <c r="AB637" s="390"/>
      <c r="AC637" s="390"/>
      <c r="AD637" s="390"/>
      <c r="AE637" s="390"/>
      <c r="AF637" s="390"/>
      <c r="AG637" s="390"/>
      <c r="AH637" s="390"/>
      <c r="AI637" s="390"/>
      <c r="AJ637" s="390"/>
      <c r="AK637" s="390"/>
      <c r="AL637" s="390"/>
      <c r="AM637" s="390"/>
      <c r="AN637" s="390"/>
      <c r="AO637" s="390"/>
      <c r="AP637" s="390"/>
      <c r="AQ637" s="390"/>
      <c r="AR637" s="390"/>
      <c r="AS637" s="390"/>
      <c r="AT637" s="390"/>
      <c r="AU637" s="390"/>
      <c r="AV637" s="390"/>
      <c r="AW637" s="390"/>
      <c r="AX637" s="390"/>
      <c r="AY637" s="390"/>
      <c r="AZ637" s="390"/>
      <c r="BA637" s="393"/>
      <c r="BB637" s="470"/>
      <c r="BC637" s="393"/>
      <c r="BD637" s="393"/>
      <c r="BE637" s="393"/>
      <c r="BF637" s="393"/>
      <c r="BG637" s="393"/>
      <c r="BH637" s="393"/>
      <c r="BI637" s="393"/>
      <c r="BJ637" s="393"/>
      <c r="BK637" s="393"/>
      <c r="BL637" s="393"/>
      <c r="BM637" s="393"/>
      <c r="BN637" s="393"/>
      <c r="BO637" s="393"/>
      <c r="BP637" s="393"/>
      <c r="BQ637" s="393"/>
      <c r="BR637" s="393"/>
      <c r="BS637" s="393"/>
      <c r="BT637" s="393"/>
      <c r="BU637" s="393"/>
      <c r="BV637" s="393"/>
      <c r="BW637" s="393"/>
      <c r="BX637" s="393"/>
      <c r="BY637" s="393"/>
      <c r="BZ637" s="393"/>
      <c r="CA637" s="393"/>
      <c r="CB637" s="393"/>
      <c r="CC637" s="393"/>
      <c r="CD637" s="393"/>
      <c r="CE637" s="393"/>
      <c r="CF637" s="393"/>
      <c r="CG637" s="393"/>
      <c r="CH637" s="393"/>
      <c r="CI637" s="393"/>
      <c r="CJ637" s="393"/>
      <c r="CK637" s="393"/>
      <c r="CL637" s="393"/>
      <c r="CM637" s="393"/>
      <c r="CN637" s="393"/>
      <c r="CO637" s="393"/>
      <c r="CP637" s="393"/>
      <c r="CQ637" s="393"/>
      <c r="CR637" s="393"/>
      <c r="CS637" s="393"/>
      <c r="CT637" s="393"/>
      <c r="CU637" s="393"/>
      <c r="CV637" s="393"/>
      <c r="CW637" s="393"/>
      <c r="CX637" s="393"/>
      <c r="CY637" s="393"/>
      <c r="CZ637" s="393"/>
    </row>
    <row r="638" s="397" customFormat="true" ht="25.15" customHeight="true" x14ac:dyDescent="0.2">
      <c r="C638" s="1154"/>
      <c r="D638" s="1155"/>
      <c r="E638" s="671"/>
      <c r="F638" s="671"/>
      <c r="G638" s="671"/>
      <c r="H638" s="1155" t="s">
        <v>478</v>
      </c>
      <c r="I638" s="1155"/>
      <c r="J638" s="847">
        <v>2.7302248308448681E-2</v>
      </c>
      <c r="K638" s="671"/>
      <c r="L638" s="671"/>
      <c r="M638" s="1155" t="s">
        <v>466</v>
      </c>
      <c r="N638" s="1155"/>
      <c r="O638" s="848">
        <v>-5.2413723732022875E-2</v>
      </c>
      <c r="P638" s="671"/>
      <c r="Q638" s="671"/>
      <c r="W638" s="390"/>
      <c r="X638" s="390"/>
      <c r="Y638" s="390"/>
      <c r="Z638" s="390"/>
      <c r="AA638" s="390"/>
      <c r="AB638" s="390"/>
      <c r="AC638" s="390"/>
      <c r="AD638" s="390"/>
      <c r="AE638" s="390"/>
      <c r="AF638" s="390"/>
      <c r="AG638" s="390"/>
      <c r="AH638" s="390"/>
      <c r="AI638" s="390"/>
      <c r="AJ638" s="390"/>
      <c r="AK638" s="390"/>
      <c r="AL638" s="390"/>
      <c r="AM638" s="390"/>
      <c r="AN638" s="390"/>
      <c r="AO638" s="390"/>
      <c r="AP638" s="390"/>
      <c r="AQ638" s="390"/>
      <c r="AR638" s="390"/>
      <c r="AS638" s="390"/>
      <c r="AT638" s="390"/>
      <c r="AU638" s="390"/>
      <c r="AV638" s="390"/>
      <c r="AW638" s="390"/>
      <c r="AX638" s="390"/>
      <c r="AY638" s="390"/>
      <c r="AZ638" s="390"/>
      <c r="BA638" s="393"/>
      <c r="BB638" s="470"/>
      <c r="BC638" s="393"/>
      <c r="BD638" s="393"/>
      <c r="BE638" s="393"/>
      <c r="BF638" s="393"/>
      <c r="BG638" s="393"/>
      <c r="BH638" s="393"/>
      <c r="BI638" s="393"/>
      <c r="BJ638" s="393"/>
      <c r="BK638" s="393"/>
      <c r="BL638" s="393"/>
      <c r="BM638" s="393"/>
      <c r="BN638" s="393"/>
      <c r="BO638" s="393"/>
      <c r="BP638" s="393"/>
      <c r="BQ638" s="393"/>
      <c r="BR638" s="393"/>
      <c r="BS638" s="393"/>
      <c r="BT638" s="393"/>
      <c r="BU638" s="393"/>
      <c r="BV638" s="393"/>
      <c r="BW638" s="393"/>
      <c r="BX638" s="393"/>
      <c r="BY638" s="393"/>
      <c r="BZ638" s="393"/>
      <c r="CA638" s="393"/>
      <c r="CB638" s="393"/>
      <c r="CC638" s="393"/>
      <c r="CD638" s="393"/>
      <c r="CE638" s="393"/>
      <c r="CF638" s="393"/>
      <c r="CG638" s="393"/>
      <c r="CH638" s="393"/>
      <c r="CI638" s="393"/>
      <c r="CJ638" s="393"/>
      <c r="CK638" s="393"/>
      <c r="CL638" s="393"/>
      <c r="CM638" s="393"/>
      <c r="CN638" s="393"/>
      <c r="CO638" s="393"/>
      <c r="CP638" s="393"/>
      <c r="CQ638" s="393"/>
      <c r="CR638" s="393"/>
      <c r="CS638" s="393"/>
      <c r="CT638" s="393"/>
      <c r="CU638" s="393"/>
      <c r="CV638" s="393"/>
      <c r="CW638" s="393"/>
      <c r="CX638" s="393"/>
      <c r="CY638" s="393"/>
      <c r="CZ638" s="393"/>
    </row>
    <row r="639" s="397" customFormat="true" ht="25.15" customHeight="true" x14ac:dyDescent="0.2">
      <c r="C639" s="1154"/>
      <c r="D639" s="1155"/>
      <c r="E639" s="671"/>
      <c r="F639" s="671"/>
      <c r="G639" s="671"/>
      <c r="H639" s="1155" t="s">
        <v>479</v>
      </c>
      <c r="I639" s="1155"/>
      <c r="J639" s="847">
        <v>1.4628634020499177E-2</v>
      </c>
      <c r="K639" s="671"/>
      <c r="L639" s="671"/>
      <c r="M639" s="1155" t="s">
        <v>467</v>
      </c>
      <c r="N639" s="1155"/>
      <c r="O639" s="848">
        <v>-3.851351698745064E-2</v>
      </c>
      <c r="P639" s="671"/>
      <c r="Q639" s="671"/>
      <c r="W639" s="390"/>
      <c r="X639" s="390"/>
      <c r="Y639" s="390"/>
      <c r="Z639" s="390"/>
      <c r="AA639" s="390"/>
      <c r="AB639" s="390"/>
      <c r="AC639" s="390"/>
      <c r="AD639" s="390"/>
      <c r="AE639" s="390"/>
      <c r="AF639" s="390"/>
      <c r="AG639" s="390"/>
      <c r="AH639" s="390"/>
      <c r="AI639" s="390"/>
      <c r="AJ639" s="390"/>
      <c r="AK639" s="390"/>
      <c r="AL639" s="390"/>
      <c r="AM639" s="390"/>
      <c r="AN639" s="390"/>
      <c r="AO639" s="390"/>
      <c r="AP639" s="390"/>
      <c r="AQ639" s="390"/>
      <c r="AR639" s="390"/>
      <c r="AS639" s="390"/>
      <c r="AT639" s="390"/>
      <c r="AU639" s="390"/>
      <c r="AV639" s="390"/>
      <c r="AW639" s="390"/>
      <c r="AX639" s="390"/>
      <c r="AY639" s="390"/>
      <c r="AZ639" s="390"/>
      <c r="BA639" s="393"/>
      <c r="BB639" s="470"/>
      <c r="BC639" s="393"/>
      <c r="BD639" s="393"/>
      <c r="BE639" s="393"/>
      <c r="BF639" s="393"/>
      <c r="BG639" s="393"/>
      <c r="BH639" s="393"/>
      <c r="BI639" s="393"/>
      <c r="BJ639" s="393"/>
      <c r="BK639" s="393"/>
      <c r="BL639" s="393"/>
      <c r="BM639" s="393"/>
      <c r="BN639" s="393"/>
      <c r="BO639" s="393"/>
      <c r="BP639" s="393"/>
      <c r="BQ639" s="393"/>
      <c r="BR639" s="393"/>
      <c r="BS639" s="393"/>
      <c r="BT639" s="393"/>
      <c r="BU639" s="393"/>
      <c r="BV639" s="393"/>
      <c r="BW639" s="393"/>
      <c r="BX639" s="393"/>
      <c r="BY639" s="393"/>
      <c r="BZ639" s="393"/>
      <c r="CA639" s="393"/>
      <c r="CB639" s="393"/>
      <c r="CC639" s="393"/>
      <c r="CD639" s="393"/>
      <c r="CE639" s="393"/>
      <c r="CF639" s="393"/>
      <c r="CG639" s="393"/>
      <c r="CH639" s="393"/>
      <c r="CI639" s="393"/>
      <c r="CJ639" s="393"/>
      <c r="CK639" s="393"/>
      <c r="CL639" s="393"/>
      <c r="CM639" s="393"/>
      <c r="CN639" s="393"/>
      <c r="CO639" s="393"/>
      <c r="CP639" s="393"/>
      <c r="CQ639" s="393"/>
      <c r="CR639" s="393"/>
      <c r="CS639" s="393"/>
      <c r="CT639" s="393"/>
      <c r="CU639" s="393"/>
      <c r="CV639" s="393"/>
      <c r="CW639" s="393"/>
      <c r="CX639" s="393"/>
      <c r="CY639" s="393"/>
      <c r="CZ639" s="393"/>
    </row>
    <row r="640" s="397" customFormat="true" ht="25.15" customHeight="true" x14ac:dyDescent="0.2">
      <c r="C640" s="1154"/>
      <c r="D640" s="1155"/>
      <c r="E640" s="671"/>
      <c r="F640" s="671"/>
      <c r="G640" s="671"/>
      <c r="H640" s="1155" t="s">
        <v>486</v>
      </c>
      <c r="I640" s="1155"/>
      <c r="J640" s="847">
        <v>-1.7496736569948244E-2</v>
      </c>
      <c r="K640" s="671"/>
      <c r="L640" s="671"/>
      <c r="M640" s="1155" t="s">
        <v>478</v>
      </c>
      <c r="N640" s="1155"/>
      <c r="O640" s="848">
        <v>-1.8176762494029334E-2</v>
      </c>
      <c r="P640" s="671"/>
      <c r="Q640" s="671"/>
      <c r="W640" s="390"/>
      <c r="X640" s="390"/>
      <c r="Y640" s="390"/>
      <c r="Z640" s="390"/>
      <c r="AA640" s="390"/>
      <c r="AB640" s="390"/>
      <c r="AC640" s="390"/>
      <c r="AD640" s="390"/>
      <c r="AE640" s="390"/>
      <c r="AF640" s="390"/>
      <c r="AG640" s="390"/>
      <c r="AH640" s="390"/>
      <c r="AI640" s="390"/>
      <c r="AJ640" s="390"/>
      <c r="AK640" s="390"/>
      <c r="AL640" s="390"/>
      <c r="AM640" s="390"/>
      <c r="AN640" s="390"/>
      <c r="AO640" s="390"/>
      <c r="AP640" s="390"/>
      <c r="AQ640" s="390"/>
      <c r="AR640" s="390"/>
      <c r="AS640" s="390"/>
      <c r="AT640" s="390"/>
      <c r="AU640" s="390"/>
      <c r="AV640" s="390"/>
      <c r="AW640" s="390"/>
      <c r="AX640" s="390"/>
      <c r="AY640" s="390"/>
      <c r="AZ640" s="390"/>
      <c r="BA640" s="393"/>
      <c r="BB640" s="470"/>
      <c r="BC640" s="393"/>
      <c r="BD640" s="393"/>
      <c r="BE640" s="393"/>
      <c r="BF640" s="393"/>
      <c r="BG640" s="393"/>
      <c r="BH640" s="393"/>
      <c r="BI640" s="393"/>
      <c r="BJ640" s="393"/>
      <c r="BK640" s="393"/>
      <c r="BL640" s="393"/>
      <c r="BM640" s="393"/>
      <c r="BN640" s="393"/>
      <c r="BO640" s="393"/>
      <c r="BP640" s="393"/>
      <c r="BQ640" s="393"/>
      <c r="BR640" s="393"/>
      <c r="BS640" s="393"/>
      <c r="BT640" s="393"/>
      <c r="BU640" s="393"/>
      <c r="BV640" s="393"/>
      <c r="BW640" s="393"/>
      <c r="BX640" s="393"/>
      <c r="BY640" s="393"/>
      <c r="BZ640" s="393"/>
      <c r="CA640" s="393"/>
      <c r="CB640" s="393"/>
      <c r="CC640" s="393"/>
      <c r="CD640" s="393"/>
      <c r="CE640" s="393"/>
      <c r="CF640" s="393"/>
      <c r="CG640" s="393"/>
      <c r="CH640" s="393"/>
      <c r="CI640" s="393"/>
      <c r="CJ640" s="393"/>
      <c r="CK640" s="393"/>
      <c r="CL640" s="393"/>
      <c r="CM640" s="393"/>
      <c r="CN640" s="393"/>
      <c r="CO640" s="393"/>
      <c r="CP640" s="393"/>
      <c r="CQ640" s="393"/>
      <c r="CR640" s="393"/>
      <c r="CS640" s="393"/>
      <c r="CT640" s="393"/>
      <c r="CU640" s="393"/>
      <c r="CV640" s="393"/>
      <c r="CW640" s="393"/>
      <c r="CX640" s="393"/>
      <c r="CY640" s="393"/>
      <c r="CZ640" s="393"/>
    </row>
    <row r="641" s="397" customFormat="true" ht="25.15" customHeight="true" x14ac:dyDescent="0.2">
      <c r="C641" s="1154"/>
      <c r="D641" s="1155"/>
      <c r="E641" s="671"/>
      <c r="F641" s="671"/>
      <c r="G641" s="671"/>
      <c r="H641" s="1155" t="s">
        <v>476</v>
      </c>
      <c r="I641" s="1155"/>
      <c r="J641" s="847">
        <v>2.2475395410063177E-3</v>
      </c>
      <c r="K641" s="671"/>
      <c r="L641" s="671"/>
      <c r="M641" s="1155" t="s">
        <v>479</v>
      </c>
      <c r="N641" s="1155"/>
      <c r="O641" s="848">
        <v>3.9969788421885873E-2</v>
      </c>
      <c r="P641" s="671"/>
      <c r="Q641" s="671"/>
      <c r="W641" s="390"/>
      <c r="X641" s="390"/>
      <c r="Y641" s="390"/>
      <c r="Z641" s="390"/>
      <c r="AA641" s="390"/>
      <c r="AB641" s="390"/>
      <c r="AC641" s="390"/>
      <c r="AD641" s="390"/>
      <c r="AE641" s="390"/>
      <c r="AF641" s="390"/>
      <c r="AG641" s="390"/>
      <c r="AH641" s="390"/>
      <c r="AI641" s="390"/>
      <c r="AJ641" s="390"/>
      <c r="AK641" s="390"/>
      <c r="AL641" s="390"/>
      <c r="AM641" s="390"/>
      <c r="AN641" s="390"/>
      <c r="AO641" s="390"/>
      <c r="AP641" s="390"/>
      <c r="AQ641" s="390"/>
      <c r="AR641" s="390"/>
      <c r="AS641" s="390"/>
      <c r="AT641" s="390"/>
      <c r="AU641" s="390"/>
      <c r="AV641" s="390"/>
      <c r="AW641" s="390"/>
      <c r="AX641" s="390"/>
      <c r="AY641" s="390"/>
      <c r="AZ641" s="390"/>
      <c r="BA641" s="393"/>
      <c r="BB641" s="470"/>
      <c r="BC641" s="393"/>
      <c r="BD641" s="393"/>
      <c r="BE641" s="393"/>
      <c r="BF641" s="393"/>
      <c r="BG641" s="393"/>
      <c r="BH641" s="393"/>
      <c r="BI641" s="393"/>
      <c r="BJ641" s="393"/>
      <c r="BK641" s="393"/>
      <c r="BL641" s="393"/>
      <c r="BM641" s="393"/>
      <c r="BN641" s="393"/>
      <c r="BO641" s="393"/>
      <c r="BP641" s="393"/>
      <c r="BQ641" s="393"/>
      <c r="BR641" s="393"/>
      <c r="BS641" s="393"/>
      <c r="BT641" s="393"/>
      <c r="BU641" s="393"/>
      <c r="BV641" s="393"/>
      <c r="BW641" s="393"/>
      <c r="BX641" s="393"/>
      <c r="BY641" s="393"/>
      <c r="BZ641" s="393"/>
      <c r="CA641" s="393"/>
      <c r="CB641" s="393"/>
      <c r="CC641" s="393"/>
      <c r="CD641" s="393"/>
      <c r="CE641" s="393"/>
      <c r="CF641" s="393"/>
      <c r="CG641" s="393"/>
      <c r="CH641" s="393"/>
      <c r="CI641" s="393"/>
      <c r="CJ641" s="393"/>
      <c r="CK641" s="393"/>
      <c r="CL641" s="393"/>
      <c r="CM641" s="393"/>
      <c r="CN641" s="393"/>
      <c r="CO641" s="393"/>
      <c r="CP641" s="393"/>
      <c r="CQ641" s="393"/>
      <c r="CR641" s="393"/>
      <c r="CS641" s="393"/>
      <c r="CT641" s="393"/>
      <c r="CU641" s="393"/>
      <c r="CV641" s="393"/>
      <c r="CW641" s="393"/>
      <c r="CX641" s="393"/>
      <c r="CY641" s="393"/>
      <c r="CZ641" s="393"/>
    </row>
    <row r="642" s="397" customFormat="true" ht="25.15" customHeight="true" x14ac:dyDescent="0.2">
      <c r="C642" s="1154"/>
      <c r="D642" s="1155"/>
      <c r="E642" s="671"/>
      <c r="F642" s="671"/>
      <c r="G642" s="671"/>
      <c r="H642" s="1155" t="s">
        <v>253</v>
      </c>
      <c r="I642" s="1155"/>
      <c r="J642" s="847">
        <v>-1.8291807687886377E-2</v>
      </c>
      <c r="K642" s="671"/>
      <c r="L642" s="671"/>
      <c r="M642" s="1155" t="s">
        <v>486</v>
      </c>
      <c r="N642" s="1155"/>
      <c r="O642" s="848">
        <v>-1.8374726199663065E-3</v>
      </c>
      <c r="P642" s="671"/>
      <c r="Q642" s="671"/>
      <c r="W642" s="390"/>
      <c r="X642" s="390"/>
      <c r="Y642" s="390"/>
      <c r="Z642" s="390"/>
      <c r="AA642" s="390"/>
      <c r="AB642" s="390"/>
      <c r="AC642" s="390"/>
      <c r="AD642" s="390"/>
      <c r="AE642" s="390"/>
      <c r="AF642" s="390"/>
      <c r="AG642" s="390"/>
      <c r="AH642" s="390"/>
      <c r="AI642" s="390"/>
      <c r="AJ642" s="390"/>
      <c r="AK642" s="390"/>
      <c r="AL642" s="390"/>
      <c r="AM642" s="390"/>
      <c r="AN642" s="390"/>
      <c r="AO642" s="390"/>
      <c r="AP642" s="390"/>
      <c r="AQ642" s="390"/>
      <c r="AR642" s="390"/>
      <c r="AS642" s="390"/>
      <c r="AT642" s="390"/>
      <c r="AU642" s="390"/>
      <c r="AV642" s="390"/>
      <c r="AW642" s="390"/>
      <c r="AX642" s="390"/>
      <c r="AY642" s="390"/>
      <c r="AZ642" s="390"/>
      <c r="BA642" s="393"/>
      <c r="BB642" s="470"/>
      <c r="BC642" s="393"/>
      <c r="BD642" s="393"/>
      <c r="BE642" s="393"/>
      <c r="BF642" s="393"/>
      <c r="BG642" s="393"/>
      <c r="BH642" s="393"/>
      <c r="BI642" s="393"/>
      <c r="BJ642" s="393"/>
      <c r="BK642" s="393"/>
      <c r="BL642" s="393"/>
      <c r="BM642" s="393"/>
      <c r="BN642" s="393"/>
      <c r="BO642" s="393"/>
      <c r="BP642" s="393"/>
      <c r="BQ642" s="393"/>
      <c r="BR642" s="393"/>
      <c r="BS642" s="393"/>
      <c r="BT642" s="393"/>
      <c r="BU642" s="393"/>
      <c r="BV642" s="393"/>
      <c r="BW642" s="393"/>
      <c r="BX642" s="393"/>
      <c r="BY642" s="393"/>
      <c r="BZ642" s="393"/>
      <c r="CA642" s="393"/>
      <c r="CB642" s="393"/>
      <c r="CC642" s="393"/>
      <c r="CD642" s="393"/>
      <c r="CE642" s="393"/>
      <c r="CF642" s="393"/>
      <c r="CG642" s="393"/>
      <c r="CH642" s="393"/>
      <c r="CI642" s="393"/>
      <c r="CJ642" s="393"/>
      <c r="CK642" s="393"/>
      <c r="CL642" s="393"/>
      <c r="CM642" s="393"/>
      <c r="CN642" s="393"/>
      <c r="CO642" s="393"/>
      <c r="CP642" s="393"/>
      <c r="CQ642" s="393"/>
      <c r="CR642" s="393"/>
      <c r="CS642" s="393"/>
      <c r="CT642" s="393"/>
      <c r="CU642" s="393"/>
      <c r="CV642" s="393"/>
      <c r="CW642" s="393"/>
      <c r="CX642" s="393"/>
      <c r="CY642" s="393"/>
      <c r="CZ642" s="393"/>
    </row>
    <row r="643" s="397" customFormat="true" ht="25.15" customHeight="true" x14ac:dyDescent="0.2">
      <c r="C643" s="1154"/>
      <c r="D643" s="1155"/>
      <c r="E643" s="671"/>
      <c r="F643" s="671"/>
      <c r="G643" s="671"/>
      <c r="H643" s="1155" t="s">
        <v>338</v>
      </c>
      <c r="I643" s="1155"/>
      <c r="J643" s="847">
        <v>-5.4905989449797457E-3</v>
      </c>
      <c r="K643" s="671"/>
      <c r="L643" s="671"/>
      <c r="M643" s="1155" t="s">
        <v>476</v>
      </c>
      <c r="N643" s="1155"/>
      <c r="O643" s="848">
        <v>-4.6394539972261256E-2</v>
      </c>
      <c r="P643" s="671"/>
      <c r="Q643" s="671"/>
      <c r="W643" s="390"/>
      <c r="X643" s="390"/>
      <c r="Y643" s="390"/>
      <c r="Z643" s="390"/>
      <c r="AA643" s="390"/>
      <c r="AB643" s="390"/>
      <c r="AC643" s="390"/>
      <c r="AD643" s="390"/>
      <c r="AE643" s="390"/>
      <c r="AF643" s="390"/>
      <c r="AG643" s="390"/>
      <c r="AH643" s="390"/>
      <c r="AI643" s="390"/>
      <c r="AJ643" s="390"/>
      <c r="AK643" s="390"/>
      <c r="AL643" s="390"/>
      <c r="AM643" s="390"/>
      <c r="AN643" s="390"/>
      <c r="AO643" s="390"/>
      <c r="AP643" s="390"/>
      <c r="AQ643" s="390"/>
      <c r="AR643" s="390"/>
      <c r="AS643" s="390"/>
      <c r="AT643" s="390"/>
      <c r="AU643" s="390"/>
      <c r="AV643" s="390"/>
      <c r="AW643" s="390"/>
      <c r="AX643" s="390"/>
      <c r="AY643" s="390"/>
      <c r="AZ643" s="390"/>
      <c r="BA643" s="393"/>
      <c r="BB643" s="470"/>
      <c r="BC643" s="393"/>
      <c r="BD643" s="393"/>
      <c r="BE643" s="393"/>
      <c r="BF643" s="393"/>
      <c r="BG643" s="393"/>
      <c r="BH643" s="393"/>
      <c r="BI643" s="393"/>
      <c r="BJ643" s="393"/>
      <c r="BK643" s="393"/>
      <c r="BL643" s="393"/>
      <c r="BM643" s="393"/>
      <c r="BN643" s="393"/>
      <c r="BO643" s="393"/>
      <c r="BP643" s="393"/>
      <c r="BQ643" s="393"/>
      <c r="BR643" s="393"/>
      <c r="BS643" s="393"/>
      <c r="BT643" s="393"/>
      <c r="BU643" s="393"/>
      <c r="BV643" s="393"/>
      <c r="BW643" s="393"/>
      <c r="BX643" s="393"/>
      <c r="BY643" s="393"/>
      <c r="BZ643" s="393"/>
      <c r="CA643" s="393"/>
      <c r="CB643" s="393"/>
      <c r="CC643" s="393"/>
      <c r="CD643" s="393"/>
      <c r="CE643" s="393"/>
      <c r="CF643" s="393"/>
      <c r="CG643" s="393"/>
      <c r="CH643" s="393"/>
      <c r="CI643" s="393"/>
      <c r="CJ643" s="393"/>
      <c r="CK643" s="393"/>
      <c r="CL643" s="393"/>
      <c r="CM643" s="393"/>
      <c r="CN643" s="393"/>
      <c r="CO643" s="393"/>
      <c r="CP643" s="393"/>
      <c r="CQ643" s="393"/>
      <c r="CR643" s="393"/>
      <c r="CS643" s="393"/>
      <c r="CT643" s="393"/>
      <c r="CU643" s="393"/>
      <c r="CV643" s="393"/>
      <c r="CW643" s="393"/>
      <c r="CX643" s="393"/>
      <c r="CY643" s="393"/>
      <c r="CZ643" s="393"/>
    </row>
    <row r="644" s="397" customFormat="true" ht="25.15" customHeight="true" x14ac:dyDescent="0.2">
      <c r="C644" s="1154"/>
      <c r="D644" s="1155"/>
      <c r="E644" s="671"/>
      <c r="F644" s="671"/>
      <c r="G644" s="671"/>
      <c r="H644" s="1155" t="s">
        <v>455</v>
      </c>
      <c r="I644" s="1155"/>
      <c r="J644" s="847">
        <v>-6.343719407740428E-2</v>
      </c>
      <c r="K644" s="671"/>
      <c r="L644" s="671"/>
      <c r="M644" s="1155" t="s">
        <v>253</v>
      </c>
      <c r="N644" s="1155"/>
      <c r="O644" s="848">
        <v>3.003270228324428E-2</v>
      </c>
      <c r="P644" s="671"/>
      <c r="Q644" s="671"/>
      <c r="W644" s="390"/>
      <c r="X644" s="390"/>
      <c r="Y644" s="390"/>
      <c r="Z644" s="390"/>
      <c r="AA644" s="390"/>
      <c r="AB644" s="390"/>
      <c r="AC644" s="390"/>
      <c r="AD644" s="390"/>
      <c r="AE644" s="390"/>
      <c r="AF644" s="390"/>
      <c r="AG644" s="390"/>
      <c r="AH644" s="390"/>
      <c r="AI644" s="390"/>
      <c r="AJ644" s="390"/>
      <c r="AK644" s="390"/>
      <c r="AL644" s="390"/>
      <c r="AM644" s="390"/>
      <c r="AN644" s="390"/>
      <c r="AO644" s="390"/>
      <c r="AP644" s="390"/>
      <c r="AQ644" s="390"/>
      <c r="AR644" s="390"/>
      <c r="AS644" s="390"/>
      <c r="AT644" s="390"/>
      <c r="AU644" s="390"/>
      <c r="AV644" s="390"/>
      <c r="AW644" s="390"/>
      <c r="AX644" s="390"/>
      <c r="AY644" s="390"/>
      <c r="AZ644" s="390"/>
      <c r="BA644" s="393"/>
      <c r="BB644" s="470"/>
      <c r="BC644" s="393"/>
      <c r="BD644" s="393"/>
      <c r="BE644" s="393"/>
      <c r="BF644" s="393"/>
      <c r="BG644" s="393"/>
      <c r="BH644" s="393"/>
      <c r="BI644" s="393"/>
      <c r="BJ644" s="393"/>
      <c r="BK644" s="393"/>
      <c r="BL644" s="393"/>
      <c r="BM644" s="393"/>
      <c r="BN644" s="393"/>
      <c r="BO644" s="393"/>
      <c r="BP644" s="393"/>
      <c r="BQ644" s="393"/>
      <c r="BR644" s="393"/>
      <c r="BS644" s="393"/>
      <c r="BT644" s="393"/>
      <c r="BU644" s="393"/>
      <c r="BV644" s="393"/>
      <c r="BW644" s="393"/>
      <c r="BX644" s="393"/>
      <c r="BY644" s="393"/>
      <c r="BZ644" s="393"/>
      <c r="CA644" s="393"/>
      <c r="CB644" s="393"/>
      <c r="CC644" s="393"/>
      <c r="CD644" s="393"/>
      <c r="CE644" s="393"/>
      <c r="CF644" s="393"/>
      <c r="CG644" s="393"/>
      <c r="CH644" s="393"/>
      <c r="CI644" s="393"/>
      <c r="CJ644" s="393"/>
      <c r="CK644" s="393"/>
      <c r="CL644" s="393"/>
      <c r="CM644" s="393"/>
      <c r="CN644" s="393"/>
      <c r="CO644" s="393"/>
      <c r="CP644" s="393"/>
      <c r="CQ644" s="393"/>
      <c r="CR644" s="393"/>
      <c r="CS644" s="393"/>
      <c r="CT644" s="393"/>
      <c r="CU644" s="393"/>
      <c r="CV644" s="393"/>
      <c r="CW644" s="393"/>
      <c r="CX644" s="393"/>
      <c r="CY644" s="393"/>
      <c r="CZ644" s="393"/>
    </row>
    <row r="645" s="397" customFormat="true" ht="25.15" customHeight="true" x14ac:dyDescent="0.2">
      <c r="C645" s="1154"/>
      <c r="D645" s="1155"/>
      <c r="E645" s="671"/>
      <c r="F645" s="671"/>
      <c r="G645" s="671"/>
      <c r="H645" s="1155" t="s">
        <v>447</v>
      </c>
      <c r="I645" s="1155"/>
      <c r="J645" s="847">
        <v>-4.2083332223157667E-2</v>
      </c>
      <c r="K645" s="671"/>
      <c r="L645" s="671"/>
      <c r="M645" s="1155" t="s">
        <v>338</v>
      </c>
      <c r="N645" s="1155"/>
      <c r="O645" s="848">
        <v>1.6005793155158866E-2</v>
      </c>
      <c r="P645" s="671"/>
      <c r="Q645" s="671"/>
      <c r="W645" s="390"/>
      <c r="X645" s="390"/>
      <c r="Y645" s="390"/>
      <c r="Z645" s="390"/>
      <c r="AA645" s="390"/>
      <c r="AB645" s="390"/>
      <c r="AC645" s="390"/>
      <c r="AD645" s="390"/>
      <c r="AE645" s="390"/>
      <c r="AF645" s="390"/>
      <c r="AG645" s="390"/>
      <c r="AH645" s="390"/>
      <c r="AI645" s="390"/>
      <c r="AJ645" s="390"/>
      <c r="AK645" s="390"/>
      <c r="AL645" s="390"/>
      <c r="AM645" s="390"/>
      <c r="AN645" s="390"/>
      <c r="AO645" s="390"/>
      <c r="AP645" s="390"/>
      <c r="AQ645" s="390"/>
      <c r="AR645" s="390"/>
      <c r="AS645" s="390"/>
      <c r="AT645" s="390"/>
      <c r="AU645" s="390"/>
      <c r="AV645" s="390"/>
      <c r="AW645" s="390"/>
      <c r="AX645" s="390"/>
      <c r="AY645" s="390"/>
      <c r="AZ645" s="390"/>
      <c r="BA645" s="393"/>
      <c r="BB645" s="470"/>
      <c r="BC645" s="393"/>
      <c r="BD645" s="393"/>
      <c r="BE645" s="393"/>
      <c r="BF645" s="393"/>
      <c r="BG645" s="393"/>
      <c r="BH645" s="393"/>
      <c r="BI645" s="393"/>
      <c r="BJ645" s="393"/>
      <c r="BK645" s="393"/>
      <c r="BL645" s="393"/>
      <c r="BM645" s="393"/>
      <c r="BN645" s="393"/>
      <c r="BO645" s="393"/>
      <c r="BP645" s="393"/>
      <c r="BQ645" s="393"/>
      <c r="BR645" s="393"/>
      <c r="BS645" s="393"/>
      <c r="BT645" s="393"/>
      <c r="BU645" s="393"/>
      <c r="BV645" s="393"/>
      <c r="BW645" s="393"/>
      <c r="BX645" s="393"/>
      <c r="BY645" s="393"/>
      <c r="BZ645" s="393"/>
      <c r="CA645" s="393"/>
      <c r="CB645" s="393"/>
      <c r="CC645" s="393"/>
      <c r="CD645" s="393"/>
      <c r="CE645" s="393"/>
      <c r="CF645" s="393"/>
      <c r="CG645" s="393"/>
      <c r="CH645" s="393"/>
      <c r="CI645" s="393"/>
      <c r="CJ645" s="393"/>
      <c r="CK645" s="393"/>
      <c r="CL645" s="393"/>
      <c r="CM645" s="393"/>
      <c r="CN645" s="393"/>
      <c r="CO645" s="393"/>
      <c r="CP645" s="393"/>
      <c r="CQ645" s="393"/>
      <c r="CR645" s="393"/>
      <c r="CS645" s="393"/>
      <c r="CT645" s="393"/>
      <c r="CU645" s="393"/>
      <c r="CV645" s="393"/>
      <c r="CW645" s="393"/>
      <c r="CX645" s="393"/>
      <c r="CY645" s="393"/>
      <c r="CZ645" s="393"/>
    </row>
    <row r="646" s="397" customFormat="true" ht="25.15" customHeight="true" x14ac:dyDescent="0.2">
      <c r="C646" s="1154"/>
      <c r="D646" s="1155"/>
      <c r="E646" s="671"/>
      <c r="F646" s="671"/>
      <c r="G646" s="671"/>
      <c r="H646" s="1155" t="s">
        <v>451</v>
      </c>
      <c r="I646" s="1155"/>
      <c r="J646" s="847">
        <v>-3.1823080861496017E-2</v>
      </c>
      <c r="K646" s="671"/>
      <c r="L646" s="671"/>
      <c r="M646" s="1155" t="s">
        <v>455</v>
      </c>
      <c r="N646" s="1155"/>
      <c r="O646" s="848">
        <v>3.6273764323617799E-2</v>
      </c>
      <c r="P646" s="671"/>
      <c r="Q646" s="671"/>
      <c r="W646" s="390"/>
      <c r="X646" s="390"/>
      <c r="Y646" s="390"/>
      <c r="Z646" s="390"/>
      <c r="AA646" s="390"/>
      <c r="AB646" s="390"/>
      <c r="AC646" s="390"/>
      <c r="AD646" s="390"/>
      <c r="AE646" s="390"/>
      <c r="AF646" s="390"/>
      <c r="AG646" s="390"/>
      <c r="AH646" s="390"/>
      <c r="AI646" s="390"/>
      <c r="AJ646" s="390"/>
      <c r="AK646" s="390"/>
      <c r="AL646" s="390"/>
      <c r="AM646" s="390"/>
      <c r="AN646" s="390"/>
      <c r="AO646" s="390"/>
      <c r="AP646" s="390"/>
      <c r="AQ646" s="390"/>
      <c r="AR646" s="390"/>
      <c r="AS646" s="390"/>
      <c r="AT646" s="390"/>
      <c r="AU646" s="390"/>
      <c r="AV646" s="390"/>
      <c r="AW646" s="390"/>
      <c r="AX646" s="390"/>
      <c r="AY646" s="390"/>
      <c r="AZ646" s="390"/>
      <c r="BA646" s="393"/>
      <c r="BB646" s="470"/>
      <c r="BC646" s="393"/>
      <c r="BD646" s="393"/>
      <c r="BE646" s="393"/>
      <c r="BF646" s="393"/>
      <c r="BG646" s="393"/>
      <c r="BH646" s="393"/>
      <c r="BI646" s="393"/>
      <c r="BJ646" s="393"/>
      <c r="BK646" s="393"/>
      <c r="BL646" s="393"/>
      <c r="BM646" s="393"/>
      <c r="BN646" s="393"/>
      <c r="BO646" s="393"/>
      <c r="BP646" s="393"/>
      <c r="BQ646" s="393"/>
      <c r="BR646" s="393"/>
      <c r="BS646" s="393"/>
      <c r="BT646" s="393"/>
      <c r="BU646" s="393"/>
      <c r="BV646" s="393"/>
      <c r="BW646" s="393"/>
      <c r="BX646" s="393"/>
      <c r="BY646" s="393"/>
      <c r="BZ646" s="393"/>
      <c r="CA646" s="393"/>
      <c r="CB646" s="393"/>
      <c r="CC646" s="393"/>
      <c r="CD646" s="393"/>
      <c r="CE646" s="393"/>
      <c r="CF646" s="393"/>
      <c r="CG646" s="393"/>
      <c r="CH646" s="393"/>
      <c r="CI646" s="393"/>
      <c r="CJ646" s="393"/>
      <c r="CK646" s="393"/>
      <c r="CL646" s="393"/>
      <c r="CM646" s="393"/>
      <c r="CN646" s="393"/>
      <c r="CO646" s="393"/>
      <c r="CP646" s="393"/>
      <c r="CQ646" s="393"/>
      <c r="CR646" s="393"/>
      <c r="CS646" s="393"/>
      <c r="CT646" s="393"/>
      <c r="CU646" s="393"/>
      <c r="CV646" s="393"/>
      <c r="CW646" s="393"/>
      <c r="CX646" s="393"/>
      <c r="CY646" s="393"/>
      <c r="CZ646" s="393"/>
    </row>
    <row r="647" s="397" customFormat="true" ht="25.15" customHeight="true" x14ac:dyDescent="0.2">
      <c r="C647" s="1154"/>
      <c r="D647" s="1155"/>
      <c r="E647" s="671"/>
      <c r="F647" s="671"/>
      <c r="G647" s="671"/>
      <c r="H647" s="1155" t="s">
        <v>441</v>
      </c>
      <c r="I647" s="1155"/>
      <c r="J647" s="847">
        <v>-6.0140624996934622E-2</v>
      </c>
      <c r="K647" s="671"/>
      <c r="L647" s="671"/>
      <c r="M647" s="1155" t="s">
        <v>447</v>
      </c>
      <c r="N647" s="1155"/>
      <c r="O647" s="848">
        <v>7.7724175366212025E-2</v>
      </c>
      <c r="P647" s="671"/>
      <c r="Q647" s="671"/>
      <c r="W647" s="390"/>
      <c r="X647" s="390"/>
      <c r="Y647" s="390"/>
      <c r="Z647" s="390"/>
      <c r="AA647" s="390"/>
      <c r="AB647" s="390"/>
      <c r="AC647" s="390"/>
      <c r="AD647" s="390"/>
      <c r="AE647" s="390"/>
      <c r="AF647" s="390"/>
      <c r="AG647" s="390"/>
      <c r="AH647" s="390"/>
      <c r="AI647" s="390"/>
      <c r="AJ647" s="390"/>
      <c r="AK647" s="390"/>
      <c r="AL647" s="390"/>
      <c r="AM647" s="390"/>
      <c r="AN647" s="390"/>
      <c r="AO647" s="390"/>
      <c r="AP647" s="390"/>
      <c r="AQ647" s="390"/>
      <c r="AR647" s="390"/>
      <c r="AS647" s="390"/>
      <c r="AT647" s="390"/>
      <c r="AU647" s="390"/>
      <c r="AV647" s="390"/>
      <c r="AW647" s="390"/>
      <c r="AX647" s="390"/>
      <c r="AY647" s="390"/>
      <c r="AZ647" s="390"/>
      <c r="BA647" s="393"/>
      <c r="BB647" s="470"/>
      <c r="BC647" s="393"/>
      <c r="BD647" s="393"/>
      <c r="BE647" s="393"/>
      <c r="BF647" s="393"/>
      <c r="BG647" s="393"/>
      <c r="BH647" s="393"/>
      <c r="BI647" s="393"/>
      <c r="BJ647" s="393"/>
      <c r="BK647" s="393"/>
      <c r="BL647" s="393"/>
      <c r="BM647" s="393"/>
      <c r="BN647" s="393"/>
      <c r="BO647" s="393"/>
      <c r="BP647" s="393"/>
      <c r="BQ647" s="393"/>
      <c r="BR647" s="393"/>
      <c r="BS647" s="393"/>
      <c r="BT647" s="393"/>
      <c r="BU647" s="393"/>
      <c r="BV647" s="393"/>
      <c r="BW647" s="393"/>
      <c r="BX647" s="393"/>
      <c r="BY647" s="393"/>
      <c r="BZ647" s="393"/>
      <c r="CA647" s="393"/>
      <c r="CB647" s="393"/>
      <c r="CC647" s="393"/>
      <c r="CD647" s="393"/>
      <c r="CE647" s="393"/>
      <c r="CF647" s="393"/>
      <c r="CG647" s="393"/>
      <c r="CH647" s="393"/>
      <c r="CI647" s="393"/>
      <c r="CJ647" s="393"/>
      <c r="CK647" s="393"/>
      <c r="CL647" s="393"/>
      <c r="CM647" s="393"/>
      <c r="CN647" s="393"/>
      <c r="CO647" s="393"/>
      <c r="CP647" s="393"/>
      <c r="CQ647" s="393"/>
      <c r="CR647" s="393"/>
      <c r="CS647" s="393"/>
      <c r="CT647" s="393"/>
      <c r="CU647" s="393"/>
      <c r="CV647" s="393"/>
      <c r="CW647" s="393"/>
      <c r="CX647" s="393"/>
      <c r="CY647" s="393"/>
      <c r="CZ647" s="393"/>
    </row>
    <row r="648" s="397" customFormat="true" ht="25.15" customHeight="true" x14ac:dyDescent="0.2">
      <c r="C648" s="1154"/>
      <c r="D648" s="1155"/>
      <c r="E648" s="671"/>
      <c r="F648" s="671"/>
      <c r="G648" s="671"/>
      <c r="H648" s="1155" t="s">
        <v>442</v>
      </c>
      <c r="I648" s="1155"/>
      <c r="J648" s="847">
        <v>-7.829563097018169E-2</v>
      </c>
      <c r="K648" s="671"/>
      <c r="L648" s="671"/>
      <c r="M648" s="1155" t="s">
        <v>451</v>
      </c>
      <c r="N648" s="1155"/>
      <c r="O648" s="848">
        <v>7.2044670163838948E-2</v>
      </c>
      <c r="P648" s="671"/>
      <c r="Q648" s="671"/>
      <c r="W648" s="390"/>
      <c r="X648" s="390"/>
      <c r="Y648" s="390"/>
      <c r="Z648" s="390"/>
      <c r="AA648" s="390"/>
      <c r="AB648" s="390"/>
      <c r="AC648" s="390"/>
      <c r="AD648" s="390"/>
      <c r="AE648" s="390"/>
      <c r="AF648" s="390"/>
      <c r="AG648" s="390"/>
      <c r="AH648" s="390"/>
      <c r="AI648" s="390"/>
      <c r="AJ648" s="390"/>
      <c r="AK648" s="390"/>
      <c r="AL648" s="390"/>
      <c r="AM648" s="390"/>
      <c r="AN648" s="390"/>
      <c r="AO648" s="390"/>
      <c r="AP648" s="390"/>
      <c r="AQ648" s="390"/>
      <c r="AR648" s="390"/>
      <c r="AS648" s="390"/>
      <c r="AT648" s="390"/>
      <c r="AU648" s="390"/>
      <c r="AV648" s="390"/>
      <c r="AW648" s="390"/>
      <c r="AX648" s="390"/>
      <c r="AY648" s="390"/>
      <c r="AZ648" s="390"/>
      <c r="BA648" s="393"/>
      <c r="BB648" s="470"/>
      <c r="BC648" s="393"/>
      <c r="BD648" s="393"/>
      <c r="BE648" s="393"/>
      <c r="BF648" s="393"/>
      <c r="BG648" s="393"/>
      <c r="BH648" s="393"/>
      <c r="BI648" s="393"/>
      <c r="BJ648" s="393"/>
      <c r="BK648" s="393"/>
      <c r="BL648" s="393"/>
      <c r="BM648" s="393"/>
      <c r="BN648" s="393"/>
      <c r="BO648" s="393"/>
      <c r="BP648" s="393"/>
      <c r="BQ648" s="393"/>
      <c r="BR648" s="393"/>
      <c r="BS648" s="393"/>
      <c r="BT648" s="393"/>
      <c r="BU648" s="393"/>
      <c r="BV648" s="393"/>
      <c r="BW648" s="393"/>
      <c r="BX648" s="393"/>
      <c r="BY648" s="393"/>
      <c r="BZ648" s="393"/>
      <c r="CA648" s="393"/>
      <c r="CB648" s="393"/>
      <c r="CC648" s="393"/>
      <c r="CD648" s="393"/>
      <c r="CE648" s="393"/>
      <c r="CF648" s="393"/>
      <c r="CG648" s="393"/>
      <c r="CH648" s="393"/>
      <c r="CI648" s="393"/>
      <c r="CJ648" s="393"/>
      <c r="CK648" s="393"/>
      <c r="CL648" s="393"/>
      <c r="CM648" s="393"/>
      <c r="CN648" s="393"/>
      <c r="CO648" s="393"/>
      <c r="CP648" s="393"/>
      <c r="CQ648" s="393"/>
      <c r="CR648" s="393"/>
      <c r="CS648" s="393"/>
      <c r="CT648" s="393"/>
      <c r="CU648" s="393"/>
      <c r="CV648" s="393"/>
      <c r="CW648" s="393"/>
      <c r="CX648" s="393"/>
      <c r="CY648" s="393"/>
      <c r="CZ648" s="393"/>
    </row>
    <row r="649" s="397" customFormat="true" ht="25.15" customHeight="true" x14ac:dyDescent="0.2">
      <c r="C649" s="1154"/>
      <c r="D649" s="1155"/>
      <c r="E649" s="671"/>
      <c r="F649" s="671"/>
      <c r="G649" s="671"/>
      <c r="H649" s="1155" t="s">
        <v>444</v>
      </c>
      <c r="I649" s="1155"/>
      <c r="J649" s="847">
        <v>-7.8198850789833879E-2</v>
      </c>
      <c r="K649" s="671"/>
      <c r="L649" s="671"/>
      <c r="M649" s="1155" t="s">
        <v>441</v>
      </c>
      <c r="N649" s="1155"/>
      <c r="O649" s="848">
        <v>8.8692264563645609E-2</v>
      </c>
      <c r="P649" s="671"/>
      <c r="Q649" s="671"/>
      <c r="W649" s="390"/>
      <c r="X649" s="390"/>
      <c r="Y649" s="390"/>
      <c r="Z649" s="390"/>
      <c r="AA649" s="390"/>
      <c r="AB649" s="390"/>
      <c r="AC649" s="390"/>
      <c r="AD649" s="390"/>
      <c r="AE649" s="390"/>
      <c r="AF649" s="390"/>
      <c r="AG649" s="390"/>
      <c r="AH649" s="390"/>
      <c r="AI649" s="390"/>
      <c r="AJ649" s="390"/>
      <c r="AK649" s="390"/>
      <c r="AL649" s="390"/>
      <c r="AM649" s="390"/>
      <c r="AN649" s="390"/>
      <c r="AO649" s="390"/>
      <c r="AP649" s="390"/>
      <c r="AQ649" s="390"/>
      <c r="AR649" s="390"/>
      <c r="AS649" s="390"/>
      <c r="AT649" s="390"/>
      <c r="AU649" s="390"/>
      <c r="AV649" s="390"/>
      <c r="AW649" s="390"/>
      <c r="AX649" s="390"/>
      <c r="AY649" s="390"/>
      <c r="AZ649" s="390"/>
      <c r="BA649" s="393"/>
      <c r="BB649" s="470"/>
      <c r="BC649" s="393"/>
      <c r="BD649" s="393"/>
      <c r="BE649" s="393"/>
      <c r="BF649" s="393"/>
      <c r="BG649" s="393"/>
      <c r="BH649" s="393"/>
      <c r="BI649" s="393"/>
      <c r="BJ649" s="393"/>
      <c r="BK649" s="393"/>
      <c r="BL649" s="393"/>
      <c r="BM649" s="393"/>
      <c r="BN649" s="393"/>
      <c r="BO649" s="393"/>
      <c r="BP649" s="393"/>
      <c r="BQ649" s="393"/>
      <c r="BR649" s="393"/>
      <c r="BS649" s="393"/>
      <c r="BT649" s="393"/>
      <c r="BU649" s="393"/>
      <c r="BV649" s="393"/>
      <c r="BW649" s="393"/>
      <c r="BX649" s="393"/>
      <c r="BY649" s="393"/>
      <c r="BZ649" s="393"/>
      <c r="CA649" s="393"/>
      <c r="CB649" s="393"/>
      <c r="CC649" s="393"/>
      <c r="CD649" s="393"/>
      <c r="CE649" s="393"/>
      <c r="CF649" s="393"/>
      <c r="CG649" s="393"/>
      <c r="CH649" s="393"/>
      <c r="CI649" s="393"/>
      <c r="CJ649" s="393"/>
      <c r="CK649" s="393"/>
      <c r="CL649" s="393"/>
      <c r="CM649" s="393"/>
      <c r="CN649" s="393"/>
      <c r="CO649" s="393"/>
      <c r="CP649" s="393"/>
      <c r="CQ649" s="393"/>
      <c r="CR649" s="393"/>
      <c r="CS649" s="393"/>
      <c r="CT649" s="393"/>
      <c r="CU649" s="393"/>
      <c r="CV649" s="393"/>
      <c r="CW649" s="393"/>
      <c r="CX649" s="393"/>
      <c r="CY649" s="393"/>
      <c r="CZ649" s="393"/>
    </row>
    <row r="650" s="397" customFormat="true" ht="25.15" customHeight="true" x14ac:dyDescent="0.2">
      <c r="C650" s="1154"/>
      <c r="D650" s="1155"/>
      <c r="E650" s="671"/>
      <c r="F650" s="671"/>
      <c r="G650" s="671"/>
      <c r="H650" s="1155" t="s">
        <v>454</v>
      </c>
      <c r="I650" s="1155"/>
      <c r="J650" s="847">
        <v>-6.106671280039102E-2</v>
      </c>
      <c r="K650" s="671"/>
      <c r="L650" s="671"/>
      <c r="M650" s="1155" t="s">
        <v>442</v>
      </c>
      <c r="N650" s="1155"/>
      <c r="O650" s="848">
        <v>7.7178306035997304E-2</v>
      </c>
      <c r="P650" s="671"/>
      <c r="Q650" s="671"/>
      <c r="W650" s="390"/>
      <c r="X650" s="390"/>
      <c r="Y650" s="390"/>
      <c r="Z650" s="390"/>
      <c r="AA650" s="390"/>
      <c r="AB650" s="390"/>
      <c r="AC650" s="390"/>
      <c r="AD650" s="390"/>
      <c r="AE650" s="390"/>
      <c r="AF650" s="390"/>
      <c r="AG650" s="390"/>
      <c r="AH650" s="390"/>
      <c r="AI650" s="390"/>
      <c r="AJ650" s="390"/>
      <c r="AK650" s="390"/>
      <c r="AL650" s="390"/>
      <c r="AM650" s="390"/>
      <c r="AN650" s="390"/>
      <c r="AO650" s="390"/>
      <c r="AP650" s="390"/>
      <c r="AQ650" s="390"/>
      <c r="AR650" s="390"/>
      <c r="AS650" s="390"/>
      <c r="AT650" s="390"/>
      <c r="AU650" s="390"/>
      <c r="AV650" s="390"/>
      <c r="AW650" s="390"/>
      <c r="AX650" s="390"/>
      <c r="AY650" s="390"/>
      <c r="AZ650" s="390"/>
      <c r="BA650" s="393"/>
      <c r="BB650" s="470"/>
      <c r="BC650" s="393"/>
      <c r="BD650" s="393"/>
      <c r="BE650" s="393"/>
      <c r="BF650" s="393"/>
      <c r="BG650" s="393"/>
      <c r="BH650" s="393"/>
      <c r="BI650" s="393"/>
      <c r="BJ650" s="393"/>
      <c r="BK650" s="393"/>
      <c r="BL650" s="393"/>
      <c r="BM650" s="393"/>
      <c r="BN650" s="393"/>
      <c r="BO650" s="393"/>
      <c r="BP650" s="393"/>
      <c r="BQ650" s="393"/>
      <c r="BR650" s="393"/>
      <c r="BS650" s="393"/>
      <c r="BT650" s="393"/>
      <c r="BU650" s="393"/>
      <c r="BV650" s="393"/>
      <c r="BW650" s="393"/>
      <c r="BX650" s="393"/>
      <c r="BY650" s="393"/>
      <c r="BZ650" s="393"/>
      <c r="CA650" s="393"/>
      <c r="CB650" s="393"/>
      <c r="CC650" s="393"/>
      <c r="CD650" s="393"/>
      <c r="CE650" s="393"/>
      <c r="CF650" s="393"/>
      <c r="CG650" s="393"/>
      <c r="CH650" s="393"/>
      <c r="CI650" s="393"/>
      <c r="CJ650" s="393"/>
      <c r="CK650" s="393"/>
      <c r="CL650" s="393"/>
      <c r="CM650" s="393"/>
      <c r="CN650" s="393"/>
      <c r="CO650" s="393"/>
      <c r="CP650" s="393"/>
      <c r="CQ650" s="393"/>
      <c r="CR650" s="393"/>
      <c r="CS650" s="393"/>
      <c r="CT650" s="393"/>
      <c r="CU650" s="393"/>
      <c r="CV650" s="393"/>
      <c r="CW650" s="393"/>
      <c r="CX650" s="393"/>
      <c r="CY650" s="393"/>
      <c r="CZ650" s="393"/>
    </row>
    <row r="651" s="397" customFormat="true" ht="25.15" customHeight="true" x14ac:dyDescent="0.2">
      <c r="C651" s="1154"/>
      <c r="D651" s="1155"/>
      <c r="E651" s="671"/>
      <c r="F651" s="671"/>
      <c r="G651" s="671"/>
      <c r="H651" s="1155" t="s">
        <v>453</v>
      </c>
      <c r="I651" s="1155"/>
      <c r="J651" s="847">
        <v>-5.8305492992961873E-2</v>
      </c>
      <c r="K651" s="671"/>
      <c r="L651" s="671"/>
      <c r="M651" s="1155" t="s">
        <v>444</v>
      </c>
      <c r="N651" s="1155"/>
      <c r="O651" s="848">
        <v>7.7476630216253631E-2</v>
      </c>
      <c r="P651" s="671"/>
      <c r="Q651" s="671"/>
      <c r="W651" s="390"/>
      <c r="X651" s="390"/>
      <c r="Y651" s="390"/>
      <c r="Z651" s="390"/>
      <c r="AA651" s="390"/>
      <c r="AB651" s="390"/>
      <c r="AC651" s="390"/>
      <c r="AD651" s="390"/>
      <c r="AE651" s="390"/>
      <c r="AF651" s="390"/>
      <c r="AG651" s="390"/>
      <c r="AH651" s="390"/>
      <c r="AI651" s="390"/>
      <c r="AJ651" s="390"/>
      <c r="AK651" s="390"/>
      <c r="AL651" s="390"/>
      <c r="AM651" s="390"/>
      <c r="AN651" s="390"/>
      <c r="AO651" s="390"/>
      <c r="AP651" s="390"/>
      <c r="AQ651" s="390"/>
      <c r="AR651" s="390"/>
      <c r="AS651" s="390"/>
      <c r="AT651" s="390"/>
      <c r="AU651" s="390"/>
      <c r="AV651" s="390"/>
      <c r="AW651" s="390"/>
      <c r="AX651" s="390"/>
      <c r="AY651" s="390"/>
      <c r="AZ651" s="390"/>
      <c r="BA651" s="393"/>
      <c r="BB651" s="470"/>
      <c r="BC651" s="393"/>
      <c r="BD651" s="393"/>
      <c r="BE651" s="393"/>
      <c r="BF651" s="393"/>
      <c r="BG651" s="393"/>
      <c r="BH651" s="393"/>
      <c r="BI651" s="393"/>
      <c r="BJ651" s="393"/>
      <c r="BK651" s="393"/>
      <c r="BL651" s="393"/>
      <c r="BM651" s="393"/>
      <c r="BN651" s="393"/>
      <c r="BO651" s="393"/>
      <c r="BP651" s="393"/>
      <c r="BQ651" s="393"/>
      <c r="BR651" s="393"/>
      <c r="BS651" s="393"/>
      <c r="BT651" s="393"/>
      <c r="BU651" s="393"/>
      <c r="BV651" s="393"/>
      <c r="BW651" s="393"/>
      <c r="BX651" s="393"/>
      <c r="BY651" s="393"/>
      <c r="BZ651" s="393"/>
      <c r="CA651" s="393"/>
      <c r="CB651" s="393"/>
      <c r="CC651" s="393"/>
      <c r="CD651" s="393"/>
      <c r="CE651" s="393"/>
      <c r="CF651" s="393"/>
      <c r="CG651" s="393"/>
      <c r="CH651" s="393"/>
      <c r="CI651" s="393"/>
      <c r="CJ651" s="393"/>
      <c r="CK651" s="393"/>
      <c r="CL651" s="393"/>
      <c r="CM651" s="393"/>
      <c r="CN651" s="393"/>
      <c r="CO651" s="393"/>
      <c r="CP651" s="393"/>
      <c r="CQ651" s="393"/>
      <c r="CR651" s="393"/>
      <c r="CS651" s="393"/>
      <c r="CT651" s="393"/>
      <c r="CU651" s="393"/>
      <c r="CV651" s="393"/>
      <c r="CW651" s="393"/>
      <c r="CX651" s="393"/>
      <c r="CY651" s="393"/>
      <c r="CZ651" s="393"/>
    </row>
    <row r="652" s="397" customFormat="true" ht="25.15" customHeight="true" x14ac:dyDescent="0.2">
      <c r="C652" s="1154"/>
      <c r="D652" s="1155"/>
      <c r="E652" s="671"/>
      <c r="F652" s="671"/>
      <c r="G652" s="671"/>
      <c r="H652" s="1155" t="s">
        <v>483</v>
      </c>
      <c r="I652" s="1155"/>
      <c r="J652" s="847">
        <v>-1.9006771324314085E-2</v>
      </c>
      <c r="K652" s="671"/>
      <c r="L652" s="671"/>
      <c r="M652" s="1155" t="s">
        <v>454</v>
      </c>
      <c r="N652" s="1155"/>
      <c r="O652" s="848">
        <v>6.7388793298082061E-2</v>
      </c>
      <c r="P652" s="671"/>
      <c r="Q652" s="671"/>
      <c r="W652" s="390"/>
      <c r="X652" s="390"/>
      <c r="Y652" s="390"/>
      <c r="Z652" s="390"/>
      <c r="AA652" s="390"/>
      <c r="AB652" s="390"/>
      <c r="AC652" s="390"/>
      <c r="AD652" s="390"/>
      <c r="AE652" s="390"/>
      <c r="AF652" s="390"/>
      <c r="AG652" s="390"/>
      <c r="AH652" s="390"/>
      <c r="AI652" s="390"/>
      <c r="AJ652" s="390"/>
      <c r="AK652" s="390"/>
      <c r="AL652" s="390"/>
      <c r="AM652" s="390"/>
      <c r="AN652" s="390"/>
      <c r="AO652" s="390"/>
      <c r="AP652" s="390"/>
      <c r="AQ652" s="390"/>
      <c r="AR652" s="390"/>
      <c r="AS652" s="390"/>
      <c r="AT652" s="390"/>
      <c r="AU652" s="390"/>
      <c r="AV652" s="390"/>
      <c r="AW652" s="390"/>
      <c r="AX652" s="390"/>
      <c r="AY652" s="390"/>
      <c r="AZ652" s="390"/>
      <c r="BA652" s="393"/>
      <c r="BB652" s="470"/>
      <c r="BC652" s="393"/>
      <c r="BD652" s="393"/>
      <c r="BE652" s="393"/>
      <c r="BF652" s="393"/>
      <c r="BG652" s="393"/>
      <c r="BH652" s="393"/>
      <c r="BI652" s="393"/>
      <c r="BJ652" s="393"/>
      <c r="BK652" s="393"/>
      <c r="BL652" s="393"/>
      <c r="BM652" s="393"/>
      <c r="BN652" s="393"/>
      <c r="BO652" s="393"/>
      <c r="BP652" s="393"/>
      <c r="BQ652" s="393"/>
      <c r="BR652" s="393"/>
      <c r="BS652" s="393"/>
      <c r="BT652" s="393"/>
      <c r="BU652" s="393"/>
      <c r="BV652" s="393"/>
      <c r="BW652" s="393"/>
      <c r="BX652" s="393"/>
      <c r="BY652" s="393"/>
      <c r="BZ652" s="393"/>
      <c r="CA652" s="393"/>
      <c r="CB652" s="393"/>
      <c r="CC652" s="393"/>
      <c r="CD652" s="393"/>
      <c r="CE652" s="393"/>
      <c r="CF652" s="393"/>
      <c r="CG652" s="393"/>
      <c r="CH652" s="393"/>
      <c r="CI652" s="393"/>
      <c r="CJ652" s="393"/>
      <c r="CK652" s="393"/>
      <c r="CL652" s="393"/>
      <c r="CM652" s="393"/>
      <c r="CN652" s="393"/>
      <c r="CO652" s="393"/>
      <c r="CP652" s="393"/>
      <c r="CQ652" s="393"/>
      <c r="CR652" s="393"/>
      <c r="CS652" s="393"/>
      <c r="CT652" s="393"/>
      <c r="CU652" s="393"/>
      <c r="CV652" s="393"/>
      <c r="CW652" s="393"/>
      <c r="CX652" s="393"/>
      <c r="CY652" s="393"/>
      <c r="CZ652" s="393"/>
    </row>
    <row r="653" s="397" customFormat="true" ht="25.15" customHeight="true" x14ac:dyDescent="0.2">
      <c r="C653" s="1154"/>
      <c r="D653" s="1155"/>
      <c r="E653" s="671"/>
      <c r="F653" s="671"/>
      <c r="G653" s="671"/>
      <c r="H653" s="1155" t="s">
        <v>440</v>
      </c>
      <c r="I653" s="1155"/>
      <c r="J653" s="847">
        <v>-8.6506769225531674E-2</v>
      </c>
      <c r="K653" s="671"/>
      <c r="L653" s="671"/>
      <c r="M653" s="1155" t="s">
        <v>453</v>
      </c>
      <c r="N653" s="1155"/>
      <c r="O653" s="848">
        <v>7.1411582279384503E-2</v>
      </c>
      <c r="P653" s="671"/>
      <c r="Q653" s="671"/>
      <c r="W653" s="390"/>
      <c r="X653" s="390"/>
      <c r="Y653" s="390"/>
      <c r="Z653" s="390"/>
      <c r="AA653" s="390"/>
      <c r="AB653" s="390"/>
      <c r="AC653" s="390"/>
      <c r="AD653" s="390"/>
      <c r="AE653" s="390"/>
      <c r="AF653" s="390"/>
      <c r="AG653" s="390"/>
      <c r="AH653" s="390"/>
      <c r="AI653" s="390"/>
      <c r="AJ653" s="390"/>
      <c r="AK653" s="390"/>
      <c r="AL653" s="390"/>
      <c r="AM653" s="390"/>
      <c r="AN653" s="390"/>
      <c r="AO653" s="390"/>
      <c r="AP653" s="390"/>
      <c r="AQ653" s="390"/>
      <c r="AR653" s="390"/>
      <c r="AS653" s="390"/>
      <c r="AT653" s="390"/>
      <c r="AU653" s="390"/>
      <c r="AV653" s="390"/>
      <c r="AW653" s="390"/>
      <c r="AX653" s="390"/>
      <c r="AY653" s="390"/>
      <c r="AZ653" s="390"/>
      <c r="BA653" s="393"/>
      <c r="BB653" s="470"/>
      <c r="BC653" s="393"/>
      <c r="BD653" s="393"/>
      <c r="BE653" s="393"/>
      <c r="BF653" s="393"/>
      <c r="BG653" s="393"/>
      <c r="BH653" s="393"/>
      <c r="BI653" s="393"/>
      <c r="BJ653" s="393"/>
      <c r="BK653" s="393"/>
      <c r="BL653" s="393"/>
      <c r="BM653" s="393"/>
      <c r="BN653" s="393"/>
      <c r="BO653" s="393"/>
      <c r="BP653" s="393"/>
      <c r="BQ653" s="393"/>
      <c r="BR653" s="393"/>
      <c r="BS653" s="393"/>
      <c r="BT653" s="393"/>
      <c r="BU653" s="393"/>
      <c r="BV653" s="393"/>
      <c r="BW653" s="393"/>
      <c r="BX653" s="393"/>
      <c r="BY653" s="393"/>
      <c r="BZ653" s="393"/>
      <c r="CA653" s="393"/>
      <c r="CB653" s="393"/>
      <c r="CC653" s="393"/>
      <c r="CD653" s="393"/>
      <c r="CE653" s="393"/>
      <c r="CF653" s="393"/>
      <c r="CG653" s="393"/>
      <c r="CH653" s="393"/>
      <c r="CI653" s="393"/>
      <c r="CJ653" s="393"/>
      <c r="CK653" s="393"/>
      <c r="CL653" s="393"/>
      <c r="CM653" s="393"/>
      <c r="CN653" s="393"/>
      <c r="CO653" s="393"/>
      <c r="CP653" s="393"/>
      <c r="CQ653" s="393"/>
      <c r="CR653" s="393"/>
      <c r="CS653" s="393"/>
      <c r="CT653" s="393"/>
      <c r="CU653" s="393"/>
      <c r="CV653" s="393"/>
      <c r="CW653" s="393"/>
      <c r="CX653" s="393"/>
      <c r="CY653" s="393"/>
      <c r="CZ653" s="393"/>
    </row>
    <row r="654" s="397" customFormat="true" ht="25.15" customHeight="true" x14ac:dyDescent="0.2">
      <c r="C654" s="1154"/>
      <c r="D654" s="1155"/>
      <c r="E654" s="671"/>
      <c r="F654" s="671"/>
      <c r="G654" s="671"/>
      <c r="H654" s="1155" t="s">
        <v>334</v>
      </c>
      <c r="I654" s="1155"/>
      <c r="J654" s="847">
        <v>3.5099382829014474E-2</v>
      </c>
      <c r="K654" s="671"/>
      <c r="L654" s="671"/>
      <c r="M654" s="1155" t="s">
        <v>483</v>
      </c>
      <c r="N654" s="1155"/>
      <c r="O654" s="848">
        <v>9.0698418801233478E-3</v>
      </c>
      <c r="P654" s="671"/>
      <c r="Q654" s="671"/>
      <c r="W654" s="390"/>
      <c r="X654" s="390"/>
      <c r="Y654" s="390"/>
      <c r="Z654" s="390"/>
      <c r="AA654" s="390"/>
      <c r="AB654" s="390"/>
      <c r="AC654" s="390"/>
      <c r="AD654" s="390"/>
      <c r="AE654" s="390"/>
      <c r="AF654" s="390"/>
      <c r="AG654" s="390"/>
      <c r="AH654" s="390"/>
      <c r="AI654" s="390"/>
      <c r="AJ654" s="390"/>
      <c r="AK654" s="390"/>
      <c r="AL654" s="390"/>
      <c r="AM654" s="390"/>
      <c r="AN654" s="390"/>
      <c r="AO654" s="390"/>
      <c r="AP654" s="390"/>
      <c r="AQ654" s="390"/>
      <c r="AR654" s="390"/>
      <c r="AS654" s="390"/>
      <c r="AT654" s="390"/>
      <c r="AU654" s="390"/>
      <c r="AV654" s="390"/>
      <c r="AW654" s="390"/>
      <c r="AX654" s="390"/>
      <c r="AY654" s="390"/>
      <c r="AZ654" s="390"/>
      <c r="BA654" s="393"/>
      <c r="BB654" s="470"/>
      <c r="BC654" s="393"/>
      <c r="BD654" s="393"/>
      <c r="BE654" s="393"/>
      <c r="BF654" s="393"/>
      <c r="BG654" s="393"/>
      <c r="BH654" s="393"/>
      <c r="BI654" s="393"/>
      <c r="BJ654" s="393"/>
      <c r="BK654" s="393"/>
      <c r="BL654" s="393"/>
      <c r="BM654" s="393"/>
      <c r="BN654" s="393"/>
      <c r="BO654" s="393"/>
      <c r="BP654" s="393"/>
      <c r="BQ654" s="393"/>
      <c r="BR654" s="393"/>
      <c r="BS654" s="393"/>
      <c r="BT654" s="393"/>
      <c r="BU654" s="393"/>
      <c r="BV654" s="393"/>
      <c r="BW654" s="393"/>
      <c r="BX654" s="393"/>
      <c r="BY654" s="393"/>
      <c r="BZ654" s="393"/>
      <c r="CA654" s="393"/>
      <c r="CB654" s="393"/>
      <c r="CC654" s="393"/>
      <c r="CD654" s="393"/>
      <c r="CE654" s="393"/>
      <c r="CF654" s="393"/>
      <c r="CG654" s="393"/>
      <c r="CH654" s="393"/>
      <c r="CI654" s="393"/>
      <c r="CJ654" s="393"/>
      <c r="CK654" s="393"/>
      <c r="CL654" s="393"/>
      <c r="CM654" s="393"/>
      <c r="CN654" s="393"/>
      <c r="CO654" s="393"/>
      <c r="CP654" s="393"/>
      <c r="CQ654" s="393"/>
      <c r="CR654" s="393"/>
      <c r="CS654" s="393"/>
      <c r="CT654" s="393"/>
      <c r="CU654" s="393"/>
      <c r="CV654" s="393"/>
      <c r="CW654" s="393"/>
      <c r="CX654" s="393"/>
      <c r="CY654" s="393"/>
      <c r="CZ654" s="393"/>
    </row>
    <row r="655" s="397" customFormat="true" ht="25.15" customHeight="true" x14ac:dyDescent="0.2">
      <c r="C655" s="1154"/>
      <c r="D655" s="1155"/>
      <c r="E655" s="671"/>
      <c r="F655" s="671"/>
      <c r="G655" s="671"/>
      <c r="H655" s="1155" t="s">
        <v>448</v>
      </c>
      <c r="I655" s="1155"/>
      <c r="J655" s="847">
        <v>-7.7590324421191528E-2</v>
      </c>
      <c r="K655" s="671"/>
      <c r="L655" s="671"/>
      <c r="M655" s="1155" t="s">
        <v>440</v>
      </c>
      <c r="N655" s="1155"/>
      <c r="O655" s="848">
        <v>7.2983616855492942E-2</v>
      </c>
      <c r="P655" s="671"/>
      <c r="Q655" s="671"/>
      <c r="W655" s="390"/>
      <c r="X655" s="390"/>
      <c r="Y655" s="390"/>
      <c r="Z655" s="390"/>
      <c r="AA655" s="390"/>
      <c r="AB655" s="390"/>
      <c r="AC655" s="390"/>
      <c r="AD655" s="390"/>
      <c r="AE655" s="390"/>
      <c r="AF655" s="390"/>
      <c r="AG655" s="390"/>
      <c r="AH655" s="390"/>
      <c r="AI655" s="390"/>
      <c r="AJ655" s="390"/>
      <c r="AK655" s="390"/>
      <c r="AL655" s="390"/>
      <c r="AM655" s="390"/>
      <c r="AN655" s="390"/>
      <c r="AO655" s="390"/>
      <c r="AP655" s="390"/>
      <c r="AQ655" s="390"/>
      <c r="AR655" s="390"/>
      <c r="AS655" s="390"/>
      <c r="AT655" s="390"/>
      <c r="AU655" s="390"/>
      <c r="AV655" s="390"/>
      <c r="AW655" s="390"/>
      <c r="AX655" s="390"/>
      <c r="AY655" s="390"/>
      <c r="AZ655" s="390"/>
      <c r="BA655" s="393"/>
      <c r="BB655" s="470"/>
      <c r="BC655" s="393"/>
      <c r="BD655" s="393"/>
      <c r="BE655" s="393"/>
      <c r="BF655" s="393"/>
      <c r="BG655" s="393"/>
      <c r="BH655" s="393"/>
      <c r="BI655" s="393"/>
      <c r="BJ655" s="393"/>
      <c r="BK655" s="393"/>
      <c r="BL655" s="393"/>
      <c r="BM655" s="393"/>
      <c r="BN655" s="393"/>
      <c r="BO655" s="393"/>
      <c r="BP655" s="393"/>
      <c r="BQ655" s="393"/>
      <c r="BR655" s="393"/>
      <c r="BS655" s="393"/>
      <c r="BT655" s="393"/>
      <c r="BU655" s="393"/>
      <c r="BV655" s="393"/>
      <c r="BW655" s="393"/>
      <c r="BX655" s="393"/>
      <c r="BY655" s="393"/>
      <c r="BZ655" s="393"/>
      <c r="CA655" s="393"/>
      <c r="CB655" s="393"/>
      <c r="CC655" s="393"/>
      <c r="CD655" s="393"/>
      <c r="CE655" s="393"/>
      <c r="CF655" s="393"/>
      <c r="CG655" s="393"/>
      <c r="CH655" s="393"/>
      <c r="CI655" s="393"/>
      <c r="CJ655" s="393"/>
      <c r="CK655" s="393"/>
      <c r="CL655" s="393"/>
      <c r="CM655" s="393"/>
      <c r="CN655" s="393"/>
      <c r="CO655" s="393"/>
      <c r="CP655" s="393"/>
      <c r="CQ655" s="393"/>
      <c r="CR655" s="393"/>
      <c r="CS655" s="393"/>
      <c r="CT655" s="393"/>
      <c r="CU655" s="393"/>
      <c r="CV655" s="393"/>
      <c r="CW655" s="393"/>
      <c r="CX655" s="393"/>
      <c r="CY655" s="393"/>
      <c r="CZ655" s="393"/>
    </row>
    <row r="656" s="397" customFormat="true" ht="25.15" customHeight="true" x14ac:dyDescent="0.2">
      <c r="C656" s="1154"/>
      <c r="D656" s="1155"/>
      <c r="E656" s="671"/>
      <c r="F656" s="671"/>
      <c r="G656" s="671"/>
      <c r="H656" s="1155" t="s">
        <v>471</v>
      </c>
      <c r="I656" s="1155"/>
      <c r="J656" s="847">
        <v>4.7527233645872344E-2</v>
      </c>
      <c r="K656" s="671"/>
      <c r="L656" s="671"/>
      <c r="M656" s="1155" t="s">
        <v>334</v>
      </c>
      <c r="N656" s="1155"/>
      <c r="O656" s="848">
        <v>-3.9759825805586631E-3</v>
      </c>
      <c r="P656" s="671"/>
      <c r="Q656" s="671"/>
      <c r="W656" s="390"/>
      <c r="X656" s="390"/>
      <c r="Y656" s="390"/>
      <c r="Z656" s="390"/>
      <c r="AA656" s="390"/>
      <c r="AB656" s="390"/>
      <c r="AC656" s="390"/>
      <c r="AD656" s="390"/>
      <c r="AE656" s="390"/>
      <c r="AF656" s="390"/>
      <c r="AG656" s="390"/>
      <c r="AH656" s="390"/>
      <c r="AI656" s="390"/>
      <c r="AJ656" s="390"/>
      <c r="AK656" s="390"/>
      <c r="AL656" s="390"/>
      <c r="AM656" s="390"/>
      <c r="AN656" s="390"/>
      <c r="AO656" s="390"/>
      <c r="AP656" s="390"/>
      <c r="AQ656" s="390"/>
      <c r="AR656" s="390"/>
      <c r="AS656" s="390"/>
      <c r="AT656" s="390"/>
      <c r="AU656" s="390"/>
      <c r="AV656" s="390"/>
      <c r="AW656" s="390"/>
      <c r="AX656" s="390"/>
      <c r="AY656" s="390"/>
      <c r="AZ656" s="390"/>
      <c r="BA656" s="393"/>
      <c r="BB656" s="470"/>
      <c r="BC656" s="393"/>
      <c r="BD656" s="393"/>
      <c r="BE656" s="393"/>
      <c r="BF656" s="393"/>
      <c r="BG656" s="393"/>
      <c r="BH656" s="393"/>
      <c r="BI656" s="393"/>
      <c r="BJ656" s="393"/>
      <c r="BK656" s="393"/>
      <c r="BL656" s="393"/>
      <c r="BM656" s="393"/>
      <c r="BN656" s="393"/>
      <c r="BO656" s="393"/>
      <c r="BP656" s="393"/>
      <c r="BQ656" s="393"/>
      <c r="BR656" s="393"/>
      <c r="BS656" s="393"/>
      <c r="BT656" s="393"/>
      <c r="BU656" s="393"/>
      <c r="BV656" s="393"/>
      <c r="BW656" s="393"/>
      <c r="BX656" s="393"/>
      <c r="BY656" s="393"/>
      <c r="BZ656" s="393"/>
      <c r="CA656" s="393"/>
      <c r="CB656" s="393"/>
      <c r="CC656" s="393"/>
      <c r="CD656" s="393"/>
      <c r="CE656" s="393"/>
      <c r="CF656" s="393"/>
      <c r="CG656" s="393"/>
      <c r="CH656" s="393"/>
      <c r="CI656" s="393"/>
      <c r="CJ656" s="393"/>
      <c r="CK656" s="393"/>
      <c r="CL656" s="393"/>
      <c r="CM656" s="393"/>
      <c r="CN656" s="393"/>
      <c r="CO656" s="393"/>
      <c r="CP656" s="393"/>
      <c r="CQ656" s="393"/>
      <c r="CR656" s="393"/>
      <c r="CS656" s="393"/>
      <c r="CT656" s="393"/>
      <c r="CU656" s="393"/>
      <c r="CV656" s="393"/>
      <c r="CW656" s="393"/>
      <c r="CX656" s="393"/>
      <c r="CY656" s="393"/>
      <c r="CZ656" s="393"/>
    </row>
    <row r="657" s="397" customFormat="true" ht="25.15" customHeight="true" x14ac:dyDescent="0.2">
      <c r="C657" s="1154"/>
      <c r="D657" s="1155"/>
      <c r="E657" s="671"/>
      <c r="F657" s="671"/>
      <c r="G657" s="671"/>
      <c r="H657" s="1155" t="s">
        <v>489</v>
      </c>
      <c r="I657" s="1155"/>
      <c r="J657" s="847">
        <v>1.0301345720112506E-2</v>
      </c>
      <c r="K657" s="671"/>
      <c r="L657" s="671"/>
      <c r="M657" s="1155" t="s">
        <v>448</v>
      </c>
      <c r="N657" s="1155"/>
      <c r="O657" s="848">
        <v>6.9766826062209367E-2</v>
      </c>
      <c r="P657" s="671"/>
      <c r="Q657" s="671"/>
      <c r="W657" s="390"/>
      <c r="X657" s="390"/>
      <c r="Y657" s="390"/>
      <c r="Z657" s="390"/>
      <c r="AA657" s="390"/>
      <c r="AB657" s="390"/>
      <c r="AC657" s="390"/>
      <c r="AD657" s="390"/>
      <c r="AE657" s="390"/>
      <c r="AF657" s="390"/>
      <c r="AG657" s="390"/>
      <c r="AH657" s="390"/>
      <c r="AI657" s="390"/>
      <c r="AJ657" s="390"/>
      <c r="AK657" s="390"/>
      <c r="AL657" s="390"/>
      <c r="AM657" s="390"/>
      <c r="AN657" s="390"/>
      <c r="AO657" s="390"/>
      <c r="AP657" s="390"/>
      <c r="AQ657" s="390"/>
      <c r="AR657" s="390"/>
      <c r="AS657" s="390"/>
      <c r="AT657" s="390"/>
      <c r="AU657" s="390"/>
      <c r="AV657" s="390"/>
      <c r="AW657" s="390"/>
      <c r="AX657" s="390"/>
      <c r="AY657" s="390"/>
      <c r="AZ657" s="390"/>
      <c r="BA657" s="393"/>
      <c r="BB657" s="470"/>
      <c r="BC657" s="393"/>
      <c r="BD657" s="393"/>
      <c r="BE657" s="393"/>
      <c r="BF657" s="393"/>
      <c r="BG657" s="393"/>
      <c r="BH657" s="393"/>
      <c r="BI657" s="393"/>
      <c r="BJ657" s="393"/>
      <c r="BK657" s="393"/>
      <c r="BL657" s="393"/>
      <c r="BM657" s="393"/>
      <c r="BN657" s="393"/>
      <c r="BO657" s="393"/>
      <c r="BP657" s="393"/>
      <c r="BQ657" s="393"/>
      <c r="BR657" s="393"/>
      <c r="BS657" s="393"/>
      <c r="BT657" s="393"/>
      <c r="BU657" s="393"/>
      <c r="BV657" s="393"/>
      <c r="BW657" s="393"/>
      <c r="BX657" s="393"/>
      <c r="BY657" s="393"/>
      <c r="BZ657" s="393"/>
      <c r="CA657" s="393"/>
      <c r="CB657" s="393"/>
      <c r="CC657" s="393"/>
      <c r="CD657" s="393"/>
      <c r="CE657" s="393"/>
      <c r="CF657" s="393"/>
      <c r="CG657" s="393"/>
      <c r="CH657" s="393"/>
      <c r="CI657" s="393"/>
      <c r="CJ657" s="393"/>
      <c r="CK657" s="393"/>
      <c r="CL657" s="393"/>
      <c r="CM657" s="393"/>
      <c r="CN657" s="393"/>
      <c r="CO657" s="393"/>
      <c r="CP657" s="393"/>
      <c r="CQ657" s="393"/>
      <c r="CR657" s="393"/>
      <c r="CS657" s="393"/>
      <c r="CT657" s="393"/>
      <c r="CU657" s="393"/>
      <c r="CV657" s="393"/>
      <c r="CW657" s="393"/>
      <c r="CX657" s="393"/>
      <c r="CY657" s="393"/>
      <c r="CZ657" s="393"/>
    </row>
    <row r="658" s="397" customFormat="true" ht="25.15" customHeight="true" x14ac:dyDescent="0.2">
      <c r="C658" s="1154"/>
      <c r="D658" s="1155"/>
      <c r="E658" s="671"/>
      <c r="F658" s="671"/>
      <c r="G658" s="671"/>
      <c r="H658" s="1155" t="s">
        <v>337</v>
      </c>
      <c r="I658" s="1155"/>
      <c r="J658" s="847">
        <v>-7.0363101970744163E-2</v>
      </c>
      <c r="K658" s="671"/>
      <c r="L658" s="671"/>
      <c r="M658" s="1155" t="s">
        <v>471</v>
      </c>
      <c r="N658" s="1155"/>
      <c r="O658" s="848">
        <v>-1.7980446338569281E-2</v>
      </c>
      <c r="P658" s="671"/>
      <c r="Q658" s="671"/>
      <c r="W658" s="390"/>
      <c r="X658" s="390"/>
      <c r="Y658" s="390"/>
      <c r="Z658" s="390"/>
      <c r="AA658" s="390"/>
      <c r="AB658" s="390"/>
      <c r="AC658" s="390"/>
      <c r="AD658" s="390"/>
      <c r="AE658" s="390"/>
      <c r="AF658" s="390"/>
      <c r="AG658" s="390"/>
      <c r="AH658" s="390"/>
      <c r="AI658" s="390"/>
      <c r="AJ658" s="390"/>
      <c r="AK658" s="390"/>
      <c r="AL658" s="390"/>
      <c r="AM658" s="390"/>
      <c r="AN658" s="390"/>
      <c r="AO658" s="390"/>
      <c r="AP658" s="390"/>
      <c r="AQ658" s="390"/>
      <c r="AR658" s="390"/>
      <c r="AS658" s="390"/>
      <c r="AT658" s="390"/>
      <c r="AU658" s="390"/>
      <c r="AV658" s="390"/>
      <c r="AW658" s="390"/>
      <c r="AX658" s="390"/>
      <c r="AY658" s="390"/>
      <c r="AZ658" s="390"/>
      <c r="BA658" s="393"/>
      <c r="BB658" s="470"/>
      <c r="BC658" s="393"/>
      <c r="BD658" s="393"/>
      <c r="BE658" s="393"/>
      <c r="BF658" s="393"/>
      <c r="BG658" s="393"/>
      <c r="BH658" s="393"/>
      <c r="BI658" s="393"/>
      <c r="BJ658" s="393"/>
      <c r="BK658" s="393"/>
      <c r="BL658" s="393"/>
      <c r="BM658" s="393"/>
      <c r="BN658" s="393"/>
      <c r="BO658" s="393"/>
      <c r="BP658" s="393"/>
      <c r="BQ658" s="393"/>
      <c r="BR658" s="393"/>
      <c r="BS658" s="393"/>
      <c r="BT658" s="393"/>
      <c r="BU658" s="393"/>
      <c r="BV658" s="393"/>
      <c r="BW658" s="393"/>
      <c r="BX658" s="393"/>
      <c r="BY658" s="393"/>
      <c r="BZ658" s="393"/>
      <c r="CA658" s="393"/>
      <c r="CB658" s="393"/>
      <c r="CC658" s="393"/>
      <c r="CD658" s="393"/>
      <c r="CE658" s="393"/>
      <c r="CF658" s="393"/>
      <c r="CG658" s="393"/>
      <c r="CH658" s="393"/>
      <c r="CI658" s="393"/>
      <c r="CJ658" s="393"/>
      <c r="CK658" s="393"/>
      <c r="CL658" s="393"/>
      <c r="CM658" s="393"/>
      <c r="CN658" s="393"/>
      <c r="CO658" s="393"/>
      <c r="CP658" s="393"/>
      <c r="CQ658" s="393"/>
      <c r="CR658" s="393"/>
      <c r="CS658" s="393"/>
      <c r="CT658" s="393"/>
      <c r="CU658" s="393"/>
      <c r="CV658" s="393"/>
      <c r="CW658" s="393"/>
      <c r="CX658" s="393"/>
      <c r="CY658" s="393"/>
      <c r="CZ658" s="393"/>
    </row>
    <row r="659" s="397" customFormat="true" ht="25.15" customHeight="true" x14ac:dyDescent="0.2">
      <c r="C659" s="1154"/>
      <c r="D659" s="1155"/>
      <c r="E659" s="671"/>
      <c r="F659" s="671"/>
      <c r="G659" s="671"/>
      <c r="H659" s="1155" t="s">
        <v>355</v>
      </c>
      <c r="I659" s="1155"/>
      <c r="J659" s="847">
        <v>-4.8538351575616798E-3</v>
      </c>
      <c r="K659" s="671"/>
      <c r="L659" s="671"/>
      <c r="M659" s="1155" t="s">
        <v>489</v>
      </c>
      <c r="N659" s="1155"/>
      <c r="O659" s="848">
        <v>2.3288271803828781E-2</v>
      </c>
      <c r="P659" s="671"/>
      <c r="Q659" s="671"/>
      <c r="W659" s="390"/>
      <c r="X659" s="390"/>
      <c r="Y659" s="390"/>
      <c r="Z659" s="390"/>
      <c r="AA659" s="390"/>
      <c r="AB659" s="390"/>
      <c r="AC659" s="390"/>
      <c r="AD659" s="390"/>
      <c r="AE659" s="390"/>
      <c r="AF659" s="390"/>
      <c r="AG659" s="390"/>
      <c r="AH659" s="390"/>
      <c r="AI659" s="390"/>
      <c r="AJ659" s="390"/>
      <c r="AK659" s="390"/>
      <c r="AL659" s="390"/>
      <c r="AM659" s="390"/>
      <c r="AN659" s="390"/>
      <c r="AO659" s="390"/>
      <c r="AP659" s="390"/>
      <c r="AQ659" s="390"/>
      <c r="AR659" s="390"/>
      <c r="AS659" s="390"/>
      <c r="AT659" s="390"/>
      <c r="AU659" s="390"/>
      <c r="AV659" s="390"/>
      <c r="AW659" s="390"/>
      <c r="AX659" s="390"/>
      <c r="AY659" s="390"/>
      <c r="AZ659" s="390"/>
      <c r="BA659" s="393"/>
      <c r="BB659" s="470"/>
      <c r="BC659" s="393"/>
      <c r="BD659" s="393"/>
      <c r="BE659" s="393"/>
      <c r="BF659" s="393"/>
      <c r="BG659" s="393"/>
      <c r="BH659" s="393"/>
      <c r="BI659" s="393"/>
      <c r="BJ659" s="393"/>
      <c r="BK659" s="393"/>
      <c r="BL659" s="393"/>
      <c r="BM659" s="393"/>
      <c r="BN659" s="393"/>
      <c r="BO659" s="393"/>
      <c r="BP659" s="393"/>
      <c r="BQ659" s="393"/>
      <c r="BR659" s="393"/>
      <c r="BS659" s="393"/>
      <c r="BT659" s="393"/>
      <c r="BU659" s="393"/>
      <c r="BV659" s="393"/>
      <c r="BW659" s="393"/>
      <c r="BX659" s="393"/>
      <c r="BY659" s="393"/>
      <c r="BZ659" s="393"/>
      <c r="CA659" s="393"/>
      <c r="CB659" s="393"/>
      <c r="CC659" s="393"/>
      <c r="CD659" s="393"/>
      <c r="CE659" s="393"/>
      <c r="CF659" s="393"/>
      <c r="CG659" s="393"/>
      <c r="CH659" s="393"/>
      <c r="CI659" s="393"/>
      <c r="CJ659" s="393"/>
      <c r="CK659" s="393"/>
      <c r="CL659" s="393"/>
      <c r="CM659" s="393"/>
      <c r="CN659" s="393"/>
      <c r="CO659" s="393"/>
      <c r="CP659" s="393"/>
      <c r="CQ659" s="393"/>
      <c r="CR659" s="393"/>
      <c r="CS659" s="393"/>
      <c r="CT659" s="393"/>
      <c r="CU659" s="393"/>
      <c r="CV659" s="393"/>
      <c r="CW659" s="393"/>
      <c r="CX659" s="393"/>
      <c r="CY659" s="393"/>
      <c r="CZ659" s="393"/>
    </row>
    <row r="660" s="397" customFormat="true" ht="25.15" customHeight="true" x14ac:dyDescent="0.2">
      <c r="C660" s="1154"/>
      <c r="D660" s="1155"/>
      <c r="E660" s="671"/>
      <c r="F660" s="671"/>
      <c r="G660" s="671"/>
      <c r="H660" s="1155" t="s">
        <v>443</v>
      </c>
      <c r="I660" s="1155"/>
      <c r="J660" s="847">
        <v>-6.9133377806390353E-2</v>
      </c>
      <c r="K660" s="671"/>
      <c r="L660" s="671"/>
      <c r="M660" s="1155" t="s">
        <v>337</v>
      </c>
      <c r="N660" s="1155"/>
      <c r="O660" s="848">
        <v>7.1839218093034923E-2</v>
      </c>
      <c r="P660" s="671"/>
      <c r="Q660" s="671"/>
      <c r="W660" s="390"/>
      <c r="X660" s="390"/>
      <c r="Y660" s="390"/>
      <c r="Z660" s="390"/>
      <c r="AA660" s="390"/>
      <c r="AB660" s="390"/>
      <c r="AC660" s="390"/>
      <c r="AD660" s="390"/>
      <c r="AE660" s="390"/>
      <c r="AF660" s="390"/>
      <c r="AG660" s="390"/>
      <c r="AH660" s="390"/>
      <c r="AI660" s="390"/>
      <c r="AJ660" s="390"/>
      <c r="AK660" s="390"/>
      <c r="AL660" s="390"/>
      <c r="AM660" s="390"/>
      <c r="AN660" s="390"/>
      <c r="AO660" s="390"/>
      <c r="AP660" s="390"/>
      <c r="AQ660" s="390"/>
      <c r="AR660" s="390"/>
      <c r="AS660" s="390"/>
      <c r="AT660" s="390"/>
      <c r="AU660" s="390"/>
      <c r="AV660" s="390"/>
      <c r="AW660" s="390"/>
      <c r="AX660" s="390"/>
      <c r="AY660" s="390"/>
      <c r="AZ660" s="390"/>
      <c r="BA660" s="393"/>
      <c r="BB660" s="470"/>
      <c r="BC660" s="393"/>
      <c r="BD660" s="393"/>
      <c r="BE660" s="393"/>
      <c r="BF660" s="393"/>
      <c r="BG660" s="393"/>
      <c r="BH660" s="393"/>
      <c r="BI660" s="393"/>
      <c r="BJ660" s="393"/>
      <c r="BK660" s="393"/>
      <c r="BL660" s="393"/>
      <c r="BM660" s="393"/>
      <c r="BN660" s="393"/>
      <c r="BO660" s="393"/>
      <c r="BP660" s="393"/>
      <c r="BQ660" s="393"/>
      <c r="BR660" s="393"/>
      <c r="BS660" s="393"/>
      <c r="BT660" s="393"/>
      <c r="BU660" s="393"/>
      <c r="BV660" s="393"/>
      <c r="BW660" s="393"/>
      <c r="BX660" s="393"/>
      <c r="BY660" s="393"/>
      <c r="BZ660" s="393"/>
      <c r="CA660" s="393"/>
      <c r="CB660" s="393"/>
      <c r="CC660" s="393"/>
      <c r="CD660" s="393"/>
      <c r="CE660" s="393"/>
      <c r="CF660" s="393"/>
      <c r="CG660" s="393"/>
      <c r="CH660" s="393"/>
      <c r="CI660" s="393"/>
      <c r="CJ660" s="393"/>
      <c r="CK660" s="393"/>
      <c r="CL660" s="393"/>
      <c r="CM660" s="393"/>
      <c r="CN660" s="393"/>
      <c r="CO660" s="393"/>
      <c r="CP660" s="393"/>
      <c r="CQ660" s="393"/>
      <c r="CR660" s="393"/>
      <c r="CS660" s="393"/>
      <c r="CT660" s="393"/>
      <c r="CU660" s="393"/>
      <c r="CV660" s="393"/>
      <c r="CW660" s="393"/>
      <c r="CX660" s="393"/>
      <c r="CY660" s="393"/>
      <c r="CZ660" s="393"/>
    </row>
    <row r="661" s="397" customFormat="true" ht="25.15" customHeight="true" x14ac:dyDescent="0.2">
      <c r="C661" s="1154"/>
      <c r="D661" s="1155"/>
      <c r="E661" s="671"/>
      <c r="F661" s="671"/>
      <c r="G661" s="671"/>
      <c r="H661" s="1155" t="s">
        <v>359</v>
      </c>
      <c r="I661" s="1155"/>
      <c r="J661" s="847">
        <v>-1.4271535939250051E-3</v>
      </c>
      <c r="K661" s="671"/>
      <c r="L661" s="671"/>
      <c r="M661" s="1155" t="s">
        <v>355</v>
      </c>
      <c r="N661" s="1155"/>
      <c r="O661" s="848">
        <v>4.6391231885222026E-2</v>
      </c>
      <c r="P661" s="671"/>
      <c r="Q661" s="671"/>
      <c r="W661" s="390"/>
      <c r="X661" s="390"/>
      <c r="Y661" s="390"/>
      <c r="Z661" s="390"/>
      <c r="AA661" s="390"/>
      <c r="AB661" s="390"/>
      <c r="AC661" s="390"/>
      <c r="AD661" s="390"/>
      <c r="AE661" s="390"/>
      <c r="AF661" s="390"/>
      <c r="AG661" s="390"/>
      <c r="AH661" s="390"/>
      <c r="AI661" s="390"/>
      <c r="AJ661" s="390"/>
      <c r="AK661" s="390"/>
      <c r="AL661" s="390"/>
      <c r="AM661" s="390"/>
      <c r="AN661" s="390"/>
      <c r="AO661" s="390"/>
      <c r="AP661" s="390"/>
      <c r="AQ661" s="390"/>
      <c r="AR661" s="390"/>
      <c r="AS661" s="390"/>
      <c r="AT661" s="390"/>
      <c r="AU661" s="390"/>
      <c r="AV661" s="390"/>
      <c r="AW661" s="390"/>
      <c r="AX661" s="390"/>
      <c r="AY661" s="390"/>
      <c r="AZ661" s="390"/>
      <c r="BA661" s="393"/>
      <c r="BB661" s="470"/>
      <c r="BC661" s="393"/>
      <c r="BD661" s="393"/>
      <c r="BE661" s="393"/>
      <c r="BF661" s="393"/>
      <c r="BG661" s="393"/>
      <c r="BH661" s="393"/>
      <c r="BI661" s="393"/>
      <c r="BJ661" s="393"/>
      <c r="BK661" s="393"/>
      <c r="BL661" s="393"/>
      <c r="BM661" s="393"/>
      <c r="BN661" s="393"/>
      <c r="BO661" s="393"/>
      <c r="BP661" s="393"/>
      <c r="BQ661" s="393"/>
      <c r="BR661" s="393"/>
      <c r="BS661" s="393"/>
      <c r="BT661" s="393"/>
      <c r="BU661" s="393"/>
      <c r="BV661" s="393"/>
      <c r="BW661" s="393"/>
      <c r="BX661" s="393"/>
      <c r="BY661" s="393"/>
      <c r="BZ661" s="393"/>
      <c r="CA661" s="393"/>
      <c r="CB661" s="393"/>
      <c r="CC661" s="393"/>
      <c r="CD661" s="393"/>
      <c r="CE661" s="393"/>
      <c r="CF661" s="393"/>
      <c r="CG661" s="393"/>
      <c r="CH661" s="393"/>
      <c r="CI661" s="393"/>
      <c r="CJ661" s="393"/>
      <c r="CK661" s="393"/>
      <c r="CL661" s="393"/>
      <c r="CM661" s="393"/>
      <c r="CN661" s="393"/>
      <c r="CO661" s="393"/>
      <c r="CP661" s="393"/>
      <c r="CQ661" s="393"/>
      <c r="CR661" s="393"/>
      <c r="CS661" s="393"/>
      <c r="CT661" s="393"/>
      <c r="CU661" s="393"/>
      <c r="CV661" s="393"/>
      <c r="CW661" s="393"/>
      <c r="CX661" s="393"/>
      <c r="CY661" s="393"/>
      <c r="CZ661" s="393"/>
    </row>
    <row r="662" s="397" customFormat="true" ht="25.15" customHeight="true" x14ac:dyDescent="0.2">
      <c r="C662" s="1154"/>
      <c r="D662" s="1155"/>
      <c r="E662" s="671"/>
      <c r="F662" s="671"/>
      <c r="G662" s="671"/>
      <c r="H662" s="1155" t="s">
        <v>459</v>
      </c>
      <c r="I662" s="1155"/>
      <c r="J662" s="847">
        <v>6.0981751887624121E-2</v>
      </c>
      <c r="K662" s="671"/>
      <c r="L662" s="671"/>
      <c r="M662" s="1155" t="s">
        <v>443</v>
      </c>
      <c r="N662" s="1155"/>
      <c r="O662" s="848">
        <v>8.6953992507554159E-2</v>
      </c>
      <c r="P662" s="671"/>
      <c r="Q662" s="671"/>
      <c r="W662" s="390"/>
      <c r="X662" s="390"/>
      <c r="Y662" s="390"/>
      <c r="Z662" s="390"/>
      <c r="AA662" s="390"/>
      <c r="AB662" s="390"/>
      <c r="AC662" s="390"/>
      <c r="AD662" s="390"/>
      <c r="AE662" s="390"/>
      <c r="AF662" s="390"/>
      <c r="AG662" s="390"/>
      <c r="AH662" s="390"/>
      <c r="AI662" s="390"/>
      <c r="AJ662" s="390"/>
      <c r="AK662" s="390"/>
      <c r="AL662" s="390"/>
      <c r="AM662" s="390"/>
      <c r="AN662" s="390"/>
      <c r="AO662" s="390"/>
      <c r="AP662" s="390"/>
      <c r="AQ662" s="390"/>
      <c r="AR662" s="390"/>
      <c r="AS662" s="390"/>
      <c r="AT662" s="390"/>
      <c r="AU662" s="390"/>
      <c r="AV662" s="390"/>
      <c r="AW662" s="390"/>
      <c r="AX662" s="390"/>
      <c r="AY662" s="390"/>
      <c r="AZ662" s="390"/>
      <c r="BA662" s="393"/>
      <c r="BB662" s="470"/>
      <c r="BC662" s="393"/>
      <c r="BD662" s="393"/>
      <c r="BE662" s="393"/>
      <c r="BF662" s="393"/>
      <c r="BG662" s="393"/>
      <c r="BH662" s="393"/>
      <c r="BI662" s="393"/>
      <c r="BJ662" s="393"/>
      <c r="BK662" s="393"/>
      <c r="BL662" s="393"/>
      <c r="BM662" s="393"/>
      <c r="BN662" s="393"/>
      <c r="BO662" s="393"/>
      <c r="BP662" s="393"/>
      <c r="BQ662" s="393"/>
      <c r="BR662" s="393"/>
      <c r="BS662" s="393"/>
      <c r="BT662" s="393"/>
      <c r="BU662" s="393"/>
      <c r="BV662" s="393"/>
      <c r="BW662" s="393"/>
      <c r="BX662" s="393"/>
      <c r="BY662" s="393"/>
      <c r="BZ662" s="393"/>
      <c r="CA662" s="393"/>
      <c r="CB662" s="393"/>
      <c r="CC662" s="393"/>
      <c r="CD662" s="393"/>
      <c r="CE662" s="393"/>
      <c r="CF662" s="393"/>
      <c r="CG662" s="393"/>
      <c r="CH662" s="393"/>
      <c r="CI662" s="393"/>
      <c r="CJ662" s="393"/>
      <c r="CK662" s="393"/>
      <c r="CL662" s="393"/>
      <c r="CM662" s="393"/>
      <c r="CN662" s="393"/>
      <c r="CO662" s="393"/>
      <c r="CP662" s="393"/>
      <c r="CQ662" s="393"/>
      <c r="CR662" s="393"/>
      <c r="CS662" s="393"/>
      <c r="CT662" s="393"/>
      <c r="CU662" s="393"/>
      <c r="CV662" s="393"/>
      <c r="CW662" s="393"/>
      <c r="CX662" s="393"/>
      <c r="CY662" s="393"/>
      <c r="CZ662" s="393"/>
    </row>
    <row r="663" s="397" customFormat="true" ht="25.15" customHeight="true" x14ac:dyDescent="0.2">
      <c r="C663" s="1154"/>
      <c r="D663" s="1155"/>
      <c r="E663" s="671"/>
      <c r="F663" s="671"/>
      <c r="G663" s="671"/>
      <c r="H663" s="1155" t="s">
        <v>457</v>
      </c>
      <c r="I663" s="1155"/>
      <c r="J663" s="847">
        <v>2.8273059424089683E-2</v>
      </c>
      <c r="K663" s="671"/>
      <c r="L663" s="671"/>
      <c r="M663" s="1155" t="s">
        <v>359</v>
      </c>
      <c r="N663" s="1155"/>
      <c r="O663" s="848">
        <v>3.2510920061753256E-3</v>
      </c>
      <c r="P663" s="671"/>
      <c r="Q663" s="671"/>
      <c r="W663" s="390"/>
      <c r="X663" s="390"/>
      <c r="Y663" s="390"/>
      <c r="Z663" s="390"/>
      <c r="AA663" s="390"/>
      <c r="AB663" s="390"/>
      <c r="AC663" s="390"/>
      <c r="AD663" s="390"/>
      <c r="AE663" s="390"/>
      <c r="AF663" s="390"/>
      <c r="AG663" s="390"/>
      <c r="AH663" s="390"/>
      <c r="AI663" s="390"/>
      <c r="AJ663" s="390"/>
      <c r="AK663" s="390"/>
      <c r="AL663" s="390"/>
      <c r="AM663" s="390"/>
      <c r="AN663" s="390"/>
      <c r="AO663" s="390"/>
      <c r="AP663" s="390"/>
      <c r="AQ663" s="390"/>
      <c r="AR663" s="390"/>
      <c r="AS663" s="390"/>
      <c r="AT663" s="390"/>
      <c r="AU663" s="390"/>
      <c r="AV663" s="390"/>
      <c r="AW663" s="390"/>
      <c r="AX663" s="390"/>
      <c r="AY663" s="390"/>
      <c r="AZ663" s="390"/>
      <c r="BA663" s="393"/>
      <c r="BB663" s="470"/>
      <c r="BC663" s="393"/>
      <c r="BD663" s="393"/>
      <c r="BE663" s="393"/>
      <c r="BF663" s="393"/>
      <c r="BG663" s="393"/>
      <c r="BH663" s="393"/>
      <c r="BI663" s="393"/>
      <c r="BJ663" s="393"/>
      <c r="BK663" s="393"/>
      <c r="BL663" s="393"/>
      <c r="BM663" s="393"/>
      <c r="BN663" s="393"/>
      <c r="BO663" s="393"/>
      <c r="BP663" s="393"/>
      <c r="BQ663" s="393"/>
      <c r="BR663" s="393"/>
      <c r="BS663" s="393"/>
      <c r="BT663" s="393"/>
      <c r="BU663" s="393"/>
      <c r="BV663" s="393"/>
      <c r="BW663" s="393"/>
      <c r="BX663" s="393"/>
      <c r="BY663" s="393"/>
      <c r="BZ663" s="393"/>
      <c r="CA663" s="393"/>
      <c r="CB663" s="393"/>
      <c r="CC663" s="393"/>
      <c r="CD663" s="393"/>
      <c r="CE663" s="393"/>
      <c r="CF663" s="393"/>
      <c r="CG663" s="393"/>
      <c r="CH663" s="393"/>
      <c r="CI663" s="393"/>
      <c r="CJ663" s="393"/>
      <c r="CK663" s="393"/>
      <c r="CL663" s="393"/>
      <c r="CM663" s="393"/>
      <c r="CN663" s="393"/>
      <c r="CO663" s="393"/>
      <c r="CP663" s="393"/>
      <c r="CQ663" s="393"/>
      <c r="CR663" s="393"/>
      <c r="CS663" s="393"/>
      <c r="CT663" s="393"/>
      <c r="CU663" s="393"/>
      <c r="CV663" s="393"/>
      <c r="CW663" s="393"/>
      <c r="CX663" s="393"/>
      <c r="CY663" s="393"/>
      <c r="CZ663" s="393"/>
    </row>
    <row r="664" s="397" customFormat="true" ht="25.15" customHeight="true" x14ac:dyDescent="0.2">
      <c r="C664" s="1154"/>
      <c r="D664" s="1155"/>
      <c r="E664" s="671"/>
      <c r="F664" s="671"/>
      <c r="G664" s="671"/>
      <c r="H664" s="1155" t="s">
        <v>461</v>
      </c>
      <c r="I664" s="1155"/>
      <c r="J664" s="847">
        <v>2.8273059424089662E-2</v>
      </c>
      <c r="K664" s="671"/>
      <c r="L664" s="671"/>
      <c r="M664" s="1155" t="s">
        <v>459</v>
      </c>
      <c r="N664" s="1155"/>
      <c r="O664" s="848">
        <v>-5.6496470055651107E-3</v>
      </c>
      <c r="P664" s="671"/>
      <c r="Q664" s="671"/>
      <c r="W664" s="390"/>
      <c r="X664" s="390"/>
      <c r="Y664" s="390"/>
      <c r="Z664" s="390"/>
      <c r="AA664" s="390"/>
      <c r="AB664" s="390"/>
      <c r="AC664" s="390"/>
      <c r="AD664" s="390"/>
      <c r="AE664" s="390"/>
      <c r="AF664" s="390"/>
      <c r="AG664" s="390"/>
      <c r="AH664" s="390"/>
      <c r="AI664" s="390"/>
      <c r="AJ664" s="390"/>
      <c r="AK664" s="390"/>
      <c r="AL664" s="390"/>
      <c r="AM664" s="390"/>
      <c r="AN664" s="390"/>
      <c r="AO664" s="390"/>
      <c r="AP664" s="390"/>
      <c r="AQ664" s="390"/>
      <c r="AR664" s="390"/>
      <c r="AS664" s="390"/>
      <c r="AT664" s="390"/>
      <c r="AU664" s="390"/>
      <c r="AV664" s="390"/>
      <c r="AW664" s="390"/>
      <c r="AX664" s="390"/>
      <c r="AY664" s="390"/>
      <c r="AZ664" s="390"/>
      <c r="BA664" s="393"/>
      <c r="BB664" s="470"/>
      <c r="BC664" s="393"/>
      <c r="BD664" s="393"/>
      <c r="BE664" s="393"/>
      <c r="BF664" s="393"/>
      <c r="BG664" s="393"/>
      <c r="BH664" s="393"/>
      <c r="BI664" s="393"/>
      <c r="BJ664" s="393"/>
      <c r="BK664" s="393"/>
      <c r="BL664" s="393"/>
      <c r="BM664" s="393"/>
      <c r="BN664" s="393"/>
      <c r="BO664" s="393"/>
      <c r="BP664" s="393"/>
      <c r="BQ664" s="393"/>
      <c r="BR664" s="393"/>
      <c r="BS664" s="393"/>
      <c r="BT664" s="393"/>
      <c r="BU664" s="393"/>
      <c r="BV664" s="393"/>
      <c r="BW664" s="393"/>
      <c r="BX664" s="393"/>
      <c r="BY664" s="393"/>
      <c r="BZ664" s="393"/>
      <c r="CA664" s="393"/>
      <c r="CB664" s="393"/>
      <c r="CC664" s="393"/>
      <c r="CD664" s="393"/>
      <c r="CE664" s="393"/>
      <c r="CF664" s="393"/>
      <c r="CG664" s="393"/>
      <c r="CH664" s="393"/>
      <c r="CI664" s="393"/>
      <c r="CJ664" s="393"/>
      <c r="CK664" s="393"/>
      <c r="CL664" s="393"/>
      <c r="CM664" s="393"/>
      <c r="CN664" s="393"/>
      <c r="CO664" s="393"/>
      <c r="CP664" s="393"/>
      <c r="CQ664" s="393"/>
      <c r="CR664" s="393"/>
      <c r="CS664" s="393"/>
      <c r="CT664" s="393"/>
      <c r="CU664" s="393"/>
      <c r="CV664" s="393"/>
      <c r="CW664" s="393"/>
      <c r="CX664" s="393"/>
      <c r="CY664" s="393"/>
      <c r="CZ664" s="393"/>
    </row>
    <row r="665" s="397" customFormat="true" ht="25.15" customHeight="true" x14ac:dyDescent="0.2">
      <c r="C665" s="1154"/>
      <c r="D665" s="1155"/>
      <c r="E665" s="671"/>
      <c r="F665" s="671"/>
      <c r="G665" s="671"/>
      <c r="H665" s="1155" t="s">
        <v>462</v>
      </c>
      <c r="I665" s="1155"/>
      <c r="J665" s="847">
        <v>2.8273059424089531E-2</v>
      </c>
      <c r="K665" s="671"/>
      <c r="L665" s="671"/>
      <c r="M665" s="1155" t="s">
        <v>457</v>
      </c>
      <c r="N665" s="1155"/>
      <c r="O665" s="848">
        <v>6.9328605593382484E-2</v>
      </c>
      <c r="P665" s="671"/>
      <c r="Q665" s="671"/>
      <c r="W665" s="390"/>
      <c r="X665" s="390"/>
      <c r="Y665" s="390"/>
      <c r="Z665" s="390"/>
      <c r="AA665" s="390"/>
      <c r="AB665" s="390"/>
      <c r="AC665" s="390"/>
      <c r="AD665" s="390"/>
      <c r="AE665" s="390"/>
      <c r="AF665" s="390"/>
      <c r="AG665" s="390"/>
      <c r="AH665" s="390"/>
      <c r="AI665" s="390"/>
      <c r="AJ665" s="390"/>
      <c r="AK665" s="390"/>
      <c r="AL665" s="390"/>
      <c r="AM665" s="390"/>
      <c r="AN665" s="390"/>
      <c r="AO665" s="390"/>
      <c r="AP665" s="390"/>
      <c r="AQ665" s="390"/>
      <c r="AR665" s="390"/>
      <c r="AS665" s="390"/>
      <c r="AT665" s="390"/>
      <c r="AU665" s="390"/>
      <c r="AV665" s="390"/>
      <c r="AW665" s="390"/>
      <c r="AX665" s="390"/>
      <c r="AY665" s="390"/>
      <c r="AZ665" s="390"/>
      <c r="BA665" s="393"/>
      <c r="BB665" s="470"/>
      <c r="BC665" s="393"/>
      <c r="BD665" s="393"/>
      <c r="BE665" s="393"/>
      <c r="BF665" s="393"/>
      <c r="BG665" s="393"/>
      <c r="BH665" s="393"/>
      <c r="BI665" s="393"/>
      <c r="BJ665" s="393"/>
      <c r="BK665" s="393"/>
      <c r="BL665" s="393"/>
      <c r="BM665" s="393"/>
      <c r="BN665" s="393"/>
      <c r="BO665" s="393"/>
      <c r="BP665" s="393"/>
      <c r="BQ665" s="393"/>
      <c r="BR665" s="393"/>
      <c r="BS665" s="393"/>
      <c r="BT665" s="393"/>
      <c r="BU665" s="393"/>
      <c r="BV665" s="393"/>
      <c r="BW665" s="393"/>
      <c r="BX665" s="393"/>
      <c r="BY665" s="393"/>
      <c r="BZ665" s="393"/>
      <c r="CA665" s="393"/>
      <c r="CB665" s="393"/>
      <c r="CC665" s="393"/>
      <c r="CD665" s="393"/>
      <c r="CE665" s="393"/>
      <c r="CF665" s="393"/>
      <c r="CG665" s="393"/>
      <c r="CH665" s="393"/>
      <c r="CI665" s="393"/>
      <c r="CJ665" s="393"/>
      <c r="CK665" s="393"/>
      <c r="CL665" s="393"/>
      <c r="CM665" s="393"/>
      <c r="CN665" s="393"/>
      <c r="CO665" s="393"/>
      <c r="CP665" s="393"/>
      <c r="CQ665" s="393"/>
      <c r="CR665" s="393"/>
      <c r="CS665" s="393"/>
      <c r="CT665" s="393"/>
      <c r="CU665" s="393"/>
      <c r="CV665" s="393"/>
      <c r="CW665" s="393"/>
      <c r="CX665" s="393"/>
      <c r="CY665" s="393"/>
      <c r="CZ665" s="393"/>
    </row>
    <row r="666" s="397" customFormat="true" ht="25.15" customHeight="true" x14ac:dyDescent="0.2">
      <c r="C666" s="1154"/>
      <c r="D666" s="1155"/>
      <c r="E666" s="671"/>
      <c r="F666" s="671"/>
      <c r="G666" s="671"/>
      <c r="H666" s="1155" t="s">
        <v>334</v>
      </c>
      <c r="I666" s="1155"/>
      <c r="J666" s="847">
        <v>2.8273059424089531E-2</v>
      </c>
      <c r="K666" s="671"/>
      <c r="L666" s="671"/>
      <c r="M666" s="1155" t="s">
        <v>461</v>
      </c>
      <c r="N666" s="1155"/>
      <c r="O666" s="848">
        <v>6.9328605593382345E-2</v>
      </c>
      <c r="P666" s="671"/>
      <c r="Q666" s="671"/>
      <c r="W666" s="390"/>
      <c r="X666" s="390"/>
      <c r="Y666" s="390"/>
      <c r="Z666" s="390"/>
      <c r="AA666" s="390"/>
      <c r="AB666" s="390"/>
      <c r="AC666" s="390"/>
      <c r="AD666" s="390"/>
      <c r="AE666" s="390"/>
      <c r="AF666" s="390"/>
      <c r="AG666" s="390"/>
      <c r="AH666" s="390"/>
      <c r="AI666" s="390"/>
      <c r="AJ666" s="390"/>
      <c r="AK666" s="390"/>
      <c r="AL666" s="390"/>
      <c r="AM666" s="390"/>
      <c r="AN666" s="390"/>
      <c r="AO666" s="390"/>
      <c r="AP666" s="390"/>
      <c r="AQ666" s="390"/>
      <c r="AR666" s="390"/>
      <c r="AS666" s="390"/>
      <c r="AT666" s="390"/>
      <c r="AU666" s="390"/>
      <c r="AV666" s="390"/>
      <c r="AW666" s="390"/>
      <c r="AX666" s="390"/>
      <c r="AY666" s="390"/>
      <c r="AZ666" s="390"/>
      <c r="BA666" s="393"/>
      <c r="BB666" s="470"/>
      <c r="BC666" s="393"/>
      <c r="BD666" s="393"/>
      <c r="BE666" s="393"/>
      <c r="BF666" s="393"/>
      <c r="BG666" s="393"/>
      <c r="BH666" s="393"/>
      <c r="BI666" s="393"/>
      <c r="BJ666" s="393"/>
      <c r="BK666" s="393"/>
      <c r="BL666" s="393"/>
      <c r="BM666" s="393"/>
      <c r="BN666" s="393"/>
      <c r="BO666" s="393"/>
      <c r="BP666" s="393"/>
      <c r="BQ666" s="393"/>
      <c r="BR666" s="393"/>
      <c r="BS666" s="393"/>
      <c r="BT666" s="393"/>
      <c r="BU666" s="393"/>
      <c r="BV666" s="393"/>
      <c r="BW666" s="393"/>
      <c r="BX666" s="393"/>
      <c r="BY666" s="393"/>
      <c r="BZ666" s="393"/>
      <c r="CA666" s="393"/>
      <c r="CB666" s="393"/>
      <c r="CC666" s="393"/>
      <c r="CD666" s="393"/>
      <c r="CE666" s="393"/>
      <c r="CF666" s="393"/>
      <c r="CG666" s="393"/>
      <c r="CH666" s="393"/>
      <c r="CI666" s="393"/>
      <c r="CJ666" s="393"/>
      <c r="CK666" s="393"/>
      <c r="CL666" s="393"/>
      <c r="CM666" s="393"/>
      <c r="CN666" s="393"/>
      <c r="CO666" s="393"/>
      <c r="CP666" s="393"/>
      <c r="CQ666" s="393"/>
      <c r="CR666" s="393"/>
      <c r="CS666" s="393"/>
      <c r="CT666" s="393"/>
      <c r="CU666" s="393"/>
      <c r="CV666" s="393"/>
      <c r="CW666" s="393"/>
      <c r="CX666" s="393"/>
      <c r="CY666" s="393"/>
      <c r="CZ666" s="393"/>
    </row>
    <row r="667" s="397" customFormat="true" ht="25.15" customHeight="true" x14ac:dyDescent="0.2">
      <c r="C667" s="1154"/>
      <c r="D667" s="1155"/>
      <c r="E667" s="671"/>
      <c r="F667" s="671"/>
      <c r="G667" s="671"/>
      <c r="H667" s="1155" t="s">
        <v>460</v>
      </c>
      <c r="I667" s="1155"/>
      <c r="J667" s="847">
        <v>2.8273059424089721E-2</v>
      </c>
      <c r="K667" s="671"/>
      <c r="L667" s="671"/>
      <c r="M667" s="1155" t="s">
        <v>462</v>
      </c>
      <c r="N667" s="1155"/>
      <c r="O667" s="848">
        <v>6.9328605593382261E-2</v>
      </c>
      <c r="P667" s="671"/>
      <c r="Q667" s="671"/>
      <c r="W667" s="390"/>
      <c r="X667" s="390"/>
      <c r="Y667" s="390"/>
      <c r="Z667" s="390"/>
      <c r="AA667" s="390"/>
      <c r="AB667" s="390"/>
      <c r="AC667" s="390"/>
      <c r="AD667" s="390"/>
      <c r="AE667" s="390"/>
      <c r="AF667" s="390"/>
      <c r="AG667" s="390"/>
      <c r="AH667" s="390"/>
      <c r="AI667" s="390"/>
      <c r="AJ667" s="390"/>
      <c r="AK667" s="390"/>
      <c r="AL667" s="390"/>
      <c r="AM667" s="390"/>
      <c r="AN667" s="390"/>
      <c r="AO667" s="390"/>
      <c r="AP667" s="390"/>
      <c r="AQ667" s="390"/>
      <c r="AR667" s="390"/>
      <c r="AS667" s="390"/>
      <c r="AT667" s="390"/>
      <c r="AU667" s="390"/>
      <c r="AV667" s="390"/>
      <c r="AW667" s="390"/>
      <c r="AX667" s="390"/>
      <c r="AY667" s="390"/>
      <c r="AZ667" s="390"/>
      <c r="BA667" s="393"/>
      <c r="BB667" s="470"/>
      <c r="BC667" s="393"/>
      <c r="BD667" s="393"/>
      <c r="BE667" s="393"/>
      <c r="BF667" s="393"/>
      <c r="BG667" s="393"/>
      <c r="BH667" s="393"/>
      <c r="BI667" s="393"/>
      <c r="BJ667" s="393"/>
      <c r="BK667" s="393"/>
      <c r="BL667" s="393"/>
      <c r="BM667" s="393"/>
      <c r="BN667" s="393"/>
      <c r="BO667" s="393"/>
      <c r="BP667" s="393"/>
      <c r="BQ667" s="393"/>
      <c r="BR667" s="393"/>
      <c r="BS667" s="393"/>
      <c r="BT667" s="393"/>
      <c r="BU667" s="393"/>
      <c r="BV667" s="393"/>
      <c r="BW667" s="393"/>
      <c r="BX667" s="393"/>
      <c r="BY667" s="393"/>
      <c r="BZ667" s="393"/>
      <c r="CA667" s="393"/>
      <c r="CB667" s="393"/>
      <c r="CC667" s="393"/>
      <c r="CD667" s="393"/>
      <c r="CE667" s="393"/>
      <c r="CF667" s="393"/>
      <c r="CG667" s="393"/>
      <c r="CH667" s="393"/>
      <c r="CI667" s="393"/>
      <c r="CJ667" s="393"/>
      <c r="CK667" s="393"/>
      <c r="CL667" s="393"/>
      <c r="CM667" s="393"/>
      <c r="CN667" s="393"/>
      <c r="CO667" s="393"/>
      <c r="CP667" s="393"/>
      <c r="CQ667" s="393"/>
      <c r="CR667" s="393"/>
      <c r="CS667" s="393"/>
      <c r="CT667" s="393"/>
      <c r="CU667" s="393"/>
      <c r="CV667" s="393"/>
      <c r="CW667" s="393"/>
      <c r="CX667" s="393"/>
      <c r="CY667" s="393"/>
      <c r="CZ667" s="393"/>
    </row>
    <row r="668" s="397" customFormat="true" ht="25.15" customHeight="true" x14ac:dyDescent="0.2">
      <c r="C668" s="1154"/>
      <c r="D668" s="1155"/>
      <c r="E668" s="671"/>
      <c r="F668" s="671"/>
      <c r="G668" s="671"/>
      <c r="H668" s="1155" t="s">
        <v>403</v>
      </c>
      <c r="I668" s="1155"/>
      <c r="J668" s="847">
        <v>-4.1559213109393076E-2</v>
      </c>
      <c r="K668" s="671"/>
      <c r="L668" s="671"/>
      <c r="M668" s="1155" t="s">
        <v>334</v>
      </c>
      <c r="N668" s="1155"/>
      <c r="O668" s="848">
        <v>6.9328605593382595E-2</v>
      </c>
      <c r="P668" s="671"/>
      <c r="Q668" s="671"/>
      <c r="W668" s="390"/>
      <c r="X668" s="390"/>
      <c r="Y668" s="390"/>
      <c r="Z668" s="390"/>
      <c r="AA668" s="390"/>
      <c r="AB668" s="390"/>
      <c r="AC668" s="390"/>
      <c r="AD668" s="390"/>
      <c r="AE668" s="390"/>
      <c r="AF668" s="390"/>
      <c r="AG668" s="390"/>
      <c r="AH668" s="390"/>
      <c r="AI668" s="390"/>
      <c r="AJ668" s="390"/>
      <c r="AK668" s="390"/>
      <c r="AL668" s="390"/>
      <c r="AM668" s="390"/>
      <c r="AN668" s="390"/>
      <c r="AO668" s="390"/>
      <c r="AP668" s="390"/>
      <c r="AQ668" s="390"/>
      <c r="AR668" s="390"/>
      <c r="AS668" s="390"/>
      <c r="AT668" s="390"/>
      <c r="AU668" s="390"/>
      <c r="AV668" s="390"/>
      <c r="AW668" s="390"/>
      <c r="AX668" s="390"/>
      <c r="AY668" s="390"/>
      <c r="AZ668" s="390"/>
      <c r="BA668" s="393"/>
      <c r="BB668" s="470"/>
      <c r="BC668" s="393"/>
      <c r="BD668" s="393"/>
      <c r="BE668" s="393"/>
      <c r="BF668" s="393"/>
      <c r="BG668" s="393"/>
      <c r="BH668" s="393"/>
      <c r="BI668" s="393"/>
      <c r="BJ668" s="393"/>
      <c r="BK668" s="393"/>
      <c r="BL668" s="393"/>
      <c r="BM668" s="393"/>
      <c r="BN668" s="393"/>
      <c r="BO668" s="393"/>
      <c r="BP668" s="393"/>
      <c r="BQ668" s="393"/>
      <c r="BR668" s="393"/>
      <c r="BS668" s="393"/>
      <c r="BT668" s="393"/>
      <c r="BU668" s="393"/>
      <c r="BV668" s="393"/>
      <c r="BW668" s="393"/>
      <c r="BX668" s="393"/>
      <c r="BY668" s="393"/>
      <c r="BZ668" s="393"/>
      <c r="CA668" s="393"/>
      <c r="CB668" s="393"/>
      <c r="CC668" s="393"/>
      <c r="CD668" s="393"/>
      <c r="CE668" s="393"/>
      <c r="CF668" s="393"/>
      <c r="CG668" s="393"/>
      <c r="CH668" s="393"/>
      <c r="CI668" s="393"/>
      <c r="CJ668" s="393"/>
      <c r="CK668" s="393"/>
      <c r="CL668" s="393"/>
      <c r="CM668" s="393"/>
      <c r="CN668" s="393"/>
      <c r="CO668" s="393"/>
      <c r="CP668" s="393"/>
      <c r="CQ668" s="393"/>
      <c r="CR668" s="393"/>
      <c r="CS668" s="393"/>
      <c r="CT668" s="393"/>
      <c r="CU668" s="393"/>
      <c r="CV668" s="393"/>
      <c r="CW668" s="393"/>
      <c r="CX668" s="393"/>
      <c r="CY668" s="393"/>
      <c r="CZ668" s="393"/>
    </row>
    <row r="669" s="397" customFormat="true" ht="25.15" customHeight="true" x14ac:dyDescent="0.2">
      <c r="C669" s="1154"/>
      <c r="D669" s="1155"/>
      <c r="E669" s="671"/>
      <c r="F669" s="671"/>
      <c r="G669" s="671"/>
      <c r="H669" s="1155" t="s">
        <v>488</v>
      </c>
      <c r="I669" s="1155"/>
      <c r="J669" s="847">
        <v>2.7465557311671464E-2</v>
      </c>
      <c r="K669" s="671"/>
      <c r="L669" s="671"/>
      <c r="M669" s="1155" t="s">
        <v>460</v>
      </c>
      <c r="N669" s="1155"/>
      <c r="O669" s="848">
        <v>6.9328605593382428E-2</v>
      </c>
      <c r="P669" s="671"/>
      <c r="Q669" s="671"/>
      <c r="W669" s="390"/>
      <c r="X669" s="390"/>
      <c r="Y669" s="390"/>
      <c r="Z669" s="390"/>
      <c r="AA669" s="390"/>
      <c r="AB669" s="390"/>
      <c r="AC669" s="390"/>
      <c r="AD669" s="390"/>
      <c r="AE669" s="390"/>
      <c r="AF669" s="390"/>
      <c r="AG669" s="390"/>
      <c r="AH669" s="390"/>
      <c r="AI669" s="390"/>
      <c r="AJ669" s="390"/>
      <c r="AK669" s="390"/>
      <c r="AL669" s="390"/>
      <c r="AM669" s="390"/>
      <c r="AN669" s="390"/>
      <c r="AO669" s="390"/>
      <c r="AP669" s="390"/>
      <c r="AQ669" s="390"/>
      <c r="AR669" s="390"/>
      <c r="AS669" s="390"/>
      <c r="AT669" s="390"/>
      <c r="AU669" s="390"/>
      <c r="AV669" s="390"/>
      <c r="AW669" s="390"/>
      <c r="AX669" s="390"/>
      <c r="AY669" s="390"/>
      <c r="AZ669" s="390"/>
      <c r="BA669" s="393"/>
      <c r="BB669" s="470"/>
      <c r="BC669" s="393"/>
      <c r="BD669" s="393"/>
      <c r="BE669" s="393"/>
      <c r="BF669" s="393"/>
      <c r="BG669" s="393"/>
      <c r="BH669" s="393"/>
      <c r="BI669" s="393"/>
      <c r="BJ669" s="393"/>
      <c r="BK669" s="393"/>
      <c r="BL669" s="393"/>
      <c r="BM669" s="393"/>
      <c r="BN669" s="393"/>
      <c r="BO669" s="393"/>
      <c r="BP669" s="393"/>
      <c r="BQ669" s="393"/>
      <c r="BR669" s="393"/>
      <c r="BS669" s="393"/>
      <c r="BT669" s="393"/>
      <c r="BU669" s="393"/>
      <c r="BV669" s="393"/>
      <c r="BW669" s="393"/>
      <c r="BX669" s="393"/>
      <c r="BY669" s="393"/>
      <c r="BZ669" s="393"/>
      <c r="CA669" s="393"/>
      <c r="CB669" s="393"/>
      <c r="CC669" s="393"/>
      <c r="CD669" s="393"/>
      <c r="CE669" s="393"/>
      <c r="CF669" s="393"/>
      <c r="CG669" s="393"/>
      <c r="CH669" s="393"/>
      <c r="CI669" s="393"/>
      <c r="CJ669" s="393"/>
      <c r="CK669" s="393"/>
      <c r="CL669" s="393"/>
      <c r="CM669" s="393"/>
      <c r="CN669" s="393"/>
      <c r="CO669" s="393"/>
      <c r="CP669" s="393"/>
      <c r="CQ669" s="393"/>
      <c r="CR669" s="393"/>
      <c r="CS669" s="393"/>
      <c r="CT669" s="393"/>
      <c r="CU669" s="393"/>
      <c r="CV669" s="393"/>
      <c r="CW669" s="393"/>
      <c r="CX669" s="393"/>
      <c r="CY669" s="393"/>
      <c r="CZ669" s="393"/>
    </row>
    <row r="670" s="397" customFormat="true" ht="25.15" customHeight="true" x14ac:dyDescent="0.2">
      <c r="C670" s="1154"/>
      <c r="D670" s="1155"/>
      <c r="E670" s="671"/>
      <c r="F670" s="671"/>
      <c r="G670" s="671"/>
      <c r="H670" s="1155" t="s">
        <v>493</v>
      </c>
      <c r="I670" s="1155"/>
      <c r="J670" s="847">
        <v>2.2308312042647285E-2</v>
      </c>
      <c r="K670" s="671"/>
      <c r="L670" s="671"/>
      <c r="M670" s="1155" t="s">
        <v>403</v>
      </c>
      <c r="N670" s="1155"/>
      <c r="O670" s="848">
        <v>6.2207670129194099E-2</v>
      </c>
      <c r="P670" s="671"/>
      <c r="Q670" s="671"/>
      <c r="W670" s="390"/>
      <c r="X670" s="390"/>
      <c r="Y670" s="390"/>
      <c r="Z670" s="390"/>
      <c r="AA670" s="390"/>
      <c r="AB670" s="390"/>
      <c r="AC670" s="390"/>
      <c r="AD670" s="390"/>
      <c r="AE670" s="390"/>
      <c r="AF670" s="390"/>
      <c r="AG670" s="390"/>
      <c r="AH670" s="390"/>
      <c r="AI670" s="390"/>
      <c r="AJ670" s="390"/>
      <c r="AK670" s="390"/>
      <c r="AL670" s="390"/>
      <c r="AM670" s="390"/>
      <c r="AN670" s="390"/>
      <c r="AO670" s="390"/>
      <c r="AP670" s="390"/>
      <c r="AQ670" s="390"/>
      <c r="AR670" s="390"/>
      <c r="AS670" s="390"/>
      <c r="AT670" s="390"/>
      <c r="AU670" s="390"/>
      <c r="AV670" s="390"/>
      <c r="AW670" s="390"/>
      <c r="AX670" s="390"/>
      <c r="AY670" s="390"/>
      <c r="AZ670" s="390"/>
      <c r="BA670" s="393"/>
      <c r="BB670" s="470"/>
      <c r="BC670" s="393"/>
      <c r="BD670" s="393"/>
      <c r="BE670" s="393"/>
      <c r="BF670" s="393"/>
      <c r="BG670" s="393"/>
      <c r="BH670" s="393"/>
      <c r="BI670" s="393"/>
      <c r="BJ670" s="393"/>
      <c r="BK670" s="393"/>
      <c r="BL670" s="393"/>
      <c r="BM670" s="393"/>
      <c r="BN670" s="393"/>
      <c r="BO670" s="393"/>
      <c r="BP670" s="393"/>
      <c r="BQ670" s="393"/>
      <c r="BR670" s="393"/>
      <c r="BS670" s="393"/>
      <c r="BT670" s="393"/>
      <c r="BU670" s="393"/>
      <c r="BV670" s="393"/>
      <c r="BW670" s="393"/>
      <c r="BX670" s="393"/>
      <c r="BY670" s="393"/>
      <c r="BZ670" s="393"/>
      <c r="CA670" s="393"/>
      <c r="CB670" s="393"/>
      <c r="CC670" s="393"/>
      <c r="CD670" s="393"/>
      <c r="CE670" s="393"/>
      <c r="CF670" s="393"/>
      <c r="CG670" s="393"/>
      <c r="CH670" s="393"/>
      <c r="CI670" s="393"/>
      <c r="CJ670" s="393"/>
      <c r="CK670" s="393"/>
      <c r="CL670" s="393"/>
      <c r="CM670" s="393"/>
      <c r="CN670" s="393"/>
      <c r="CO670" s="393"/>
      <c r="CP670" s="393"/>
      <c r="CQ670" s="393"/>
      <c r="CR670" s="393"/>
      <c r="CS670" s="393"/>
      <c r="CT670" s="393"/>
      <c r="CU670" s="393"/>
      <c r="CV670" s="393"/>
      <c r="CW670" s="393"/>
      <c r="CX670" s="393"/>
      <c r="CY670" s="393"/>
      <c r="CZ670" s="393"/>
    </row>
    <row r="671" s="397" customFormat="true" ht="25.15" customHeight="true" x14ac:dyDescent="0.2">
      <c r="C671" s="1154"/>
      <c r="D671" s="1155"/>
      <c r="E671" s="671"/>
      <c r="F671" s="671"/>
      <c r="G671" s="671"/>
      <c r="H671" s="1155" t="s">
        <v>485</v>
      </c>
      <c r="I671" s="1155"/>
      <c r="J671" s="847">
        <v>1.2642336566231122E-2</v>
      </c>
      <c r="K671" s="671"/>
      <c r="L671" s="671"/>
      <c r="M671" s="1155" t="s">
        <v>488</v>
      </c>
      <c r="N671" s="1155"/>
      <c r="O671" s="848">
        <v>-1.7878441596013921E-2</v>
      </c>
      <c r="P671" s="671"/>
      <c r="Q671" s="671"/>
      <c r="W671" s="390"/>
      <c r="X671" s="390"/>
      <c r="Y671" s="390"/>
      <c r="Z671" s="390"/>
      <c r="AA671" s="390"/>
      <c r="AB671" s="390"/>
      <c r="AC671" s="390"/>
      <c r="AD671" s="390"/>
      <c r="AE671" s="390"/>
      <c r="AF671" s="390"/>
      <c r="AG671" s="390"/>
      <c r="AH671" s="390"/>
      <c r="AI671" s="390"/>
      <c r="AJ671" s="390"/>
      <c r="AK671" s="390"/>
      <c r="AL671" s="390"/>
      <c r="AM671" s="390"/>
      <c r="AN671" s="390"/>
      <c r="AO671" s="390"/>
      <c r="AP671" s="390"/>
      <c r="AQ671" s="390"/>
      <c r="AR671" s="390"/>
      <c r="AS671" s="390"/>
      <c r="AT671" s="390"/>
      <c r="AU671" s="390"/>
      <c r="AV671" s="390"/>
      <c r="AW671" s="390"/>
      <c r="AX671" s="390"/>
      <c r="AY671" s="390"/>
      <c r="AZ671" s="390"/>
      <c r="BA671" s="393"/>
      <c r="BB671" s="470"/>
      <c r="BC671" s="393"/>
      <c r="BD671" s="393"/>
      <c r="BE671" s="393"/>
      <c r="BF671" s="393"/>
      <c r="BG671" s="393"/>
      <c r="BH671" s="393"/>
      <c r="BI671" s="393"/>
      <c r="BJ671" s="393"/>
      <c r="BK671" s="393"/>
      <c r="BL671" s="393"/>
      <c r="BM671" s="393"/>
      <c r="BN671" s="393"/>
      <c r="BO671" s="393"/>
      <c r="BP671" s="393"/>
      <c r="BQ671" s="393"/>
      <c r="BR671" s="393"/>
      <c r="BS671" s="393"/>
      <c r="BT671" s="393"/>
      <c r="BU671" s="393"/>
      <c r="BV671" s="393"/>
      <c r="BW671" s="393"/>
      <c r="BX671" s="393"/>
      <c r="BY671" s="393"/>
      <c r="BZ671" s="393"/>
      <c r="CA671" s="393"/>
      <c r="CB671" s="393"/>
      <c r="CC671" s="393"/>
      <c r="CD671" s="393"/>
      <c r="CE671" s="393"/>
      <c r="CF671" s="393"/>
      <c r="CG671" s="393"/>
      <c r="CH671" s="393"/>
      <c r="CI671" s="393"/>
      <c r="CJ671" s="393"/>
      <c r="CK671" s="393"/>
      <c r="CL671" s="393"/>
      <c r="CM671" s="393"/>
      <c r="CN671" s="393"/>
      <c r="CO671" s="393"/>
      <c r="CP671" s="393"/>
      <c r="CQ671" s="393"/>
      <c r="CR671" s="393"/>
      <c r="CS671" s="393"/>
      <c r="CT671" s="393"/>
      <c r="CU671" s="393"/>
      <c r="CV671" s="393"/>
      <c r="CW671" s="393"/>
      <c r="CX671" s="393"/>
      <c r="CY671" s="393"/>
      <c r="CZ671" s="393"/>
    </row>
    <row r="672" s="397" customFormat="true" ht="25.15" customHeight="true" x14ac:dyDescent="0.2">
      <c r="C672" s="1154"/>
      <c r="D672" s="1155"/>
      <c r="E672" s="671"/>
      <c r="F672" s="671"/>
      <c r="G672" s="671"/>
      <c r="H672" s="1155" t="s">
        <v>469</v>
      </c>
      <c r="I672" s="1155"/>
      <c r="J672" s="847">
        <v>-5.2147024562009467E-2</v>
      </c>
      <c r="K672" s="671"/>
      <c r="L672" s="671"/>
      <c r="M672" s="1155" t="s">
        <v>493</v>
      </c>
      <c r="N672" s="1155"/>
      <c r="O672" s="848">
        <v>2.7759174262525295E-3</v>
      </c>
      <c r="P672" s="671"/>
      <c r="Q672" s="671"/>
      <c r="W672" s="390"/>
      <c r="X672" s="390"/>
      <c r="Y672" s="390"/>
      <c r="Z672" s="390"/>
      <c r="AA672" s="390"/>
      <c r="AB672" s="390"/>
      <c r="AC672" s="390"/>
      <c r="AD672" s="390"/>
      <c r="AE672" s="390"/>
      <c r="AF672" s="390"/>
      <c r="AG672" s="390"/>
      <c r="AH672" s="390"/>
      <c r="AI672" s="390"/>
      <c r="AJ672" s="390"/>
      <c r="AK672" s="390"/>
      <c r="AL672" s="390"/>
      <c r="AM672" s="390"/>
      <c r="AN672" s="390"/>
      <c r="AO672" s="390"/>
      <c r="AP672" s="390"/>
      <c r="AQ672" s="390"/>
      <c r="AR672" s="390"/>
      <c r="AS672" s="390"/>
      <c r="AT672" s="390"/>
      <c r="AU672" s="390"/>
      <c r="AV672" s="390"/>
      <c r="AW672" s="390"/>
      <c r="AX672" s="390"/>
      <c r="AY672" s="390"/>
      <c r="AZ672" s="390"/>
      <c r="BA672" s="393"/>
      <c r="BB672" s="470"/>
      <c r="BC672" s="393"/>
      <c r="BD672" s="393"/>
      <c r="BE672" s="393"/>
      <c r="BF672" s="393"/>
      <c r="BG672" s="393"/>
      <c r="BH672" s="393"/>
      <c r="BI672" s="393"/>
      <c r="BJ672" s="393"/>
      <c r="BK672" s="393"/>
      <c r="BL672" s="393"/>
      <c r="BM672" s="393"/>
      <c r="BN672" s="393"/>
      <c r="BO672" s="393"/>
      <c r="BP672" s="393"/>
      <c r="BQ672" s="393"/>
      <c r="BR672" s="393"/>
      <c r="BS672" s="393"/>
      <c r="BT672" s="393"/>
      <c r="BU672" s="393"/>
      <c r="BV672" s="393"/>
      <c r="BW672" s="393"/>
      <c r="BX672" s="393"/>
      <c r="BY672" s="393"/>
      <c r="BZ672" s="393"/>
      <c r="CA672" s="393"/>
      <c r="CB672" s="393"/>
      <c r="CC672" s="393"/>
      <c r="CD672" s="393"/>
      <c r="CE672" s="393"/>
      <c r="CF672" s="393"/>
      <c r="CG672" s="393"/>
      <c r="CH672" s="393"/>
      <c r="CI672" s="393"/>
      <c r="CJ672" s="393"/>
      <c r="CK672" s="393"/>
      <c r="CL672" s="393"/>
      <c r="CM672" s="393"/>
      <c r="CN672" s="393"/>
      <c r="CO672" s="393"/>
      <c r="CP672" s="393"/>
      <c r="CQ672" s="393"/>
      <c r="CR672" s="393"/>
      <c r="CS672" s="393"/>
      <c r="CT672" s="393"/>
      <c r="CU672" s="393"/>
      <c r="CV672" s="393"/>
      <c r="CW672" s="393"/>
      <c r="CX672" s="393"/>
      <c r="CY672" s="393"/>
      <c r="CZ672" s="393"/>
    </row>
    <row r="673" s="397" customFormat="true" ht="25.15" customHeight="true" x14ac:dyDescent="0.2">
      <c r="C673" s="1154"/>
      <c r="D673" s="1155"/>
      <c r="E673" s="671"/>
      <c r="F673" s="671"/>
      <c r="G673" s="671"/>
      <c r="H673" s="1155" t="s">
        <v>472</v>
      </c>
      <c r="I673" s="1155"/>
      <c r="J673" s="847">
        <v>4.2832802361530163E-2</v>
      </c>
      <c r="K673" s="671"/>
      <c r="L673" s="671"/>
      <c r="M673" s="1155" t="s">
        <v>485</v>
      </c>
      <c r="N673" s="1155"/>
      <c r="O673" s="848">
        <v>3.423644700581574E-2</v>
      </c>
      <c r="P673" s="671"/>
      <c r="Q673" s="671"/>
      <c r="W673" s="390"/>
      <c r="X673" s="390"/>
      <c r="Y673" s="390"/>
      <c r="Z673" s="390"/>
      <c r="AA673" s="390"/>
      <c r="AB673" s="390"/>
      <c r="AC673" s="390"/>
      <c r="AD673" s="390"/>
      <c r="AE673" s="390"/>
      <c r="AF673" s="390"/>
      <c r="AG673" s="390"/>
      <c r="AH673" s="390"/>
      <c r="AI673" s="390"/>
      <c r="AJ673" s="390"/>
      <c r="AK673" s="390"/>
      <c r="AL673" s="390"/>
      <c r="AM673" s="390"/>
      <c r="AN673" s="390"/>
      <c r="AO673" s="390"/>
      <c r="AP673" s="390"/>
      <c r="AQ673" s="390"/>
      <c r="AR673" s="390"/>
      <c r="AS673" s="390"/>
      <c r="AT673" s="390"/>
      <c r="AU673" s="390"/>
      <c r="AV673" s="390"/>
      <c r="AW673" s="390"/>
      <c r="AX673" s="390"/>
      <c r="AY673" s="390"/>
      <c r="AZ673" s="390"/>
      <c r="BA673" s="393"/>
      <c r="BB673" s="470"/>
      <c r="BC673" s="393"/>
      <c r="BD673" s="393"/>
      <c r="BE673" s="393"/>
      <c r="BF673" s="393"/>
      <c r="BG673" s="393"/>
      <c r="BH673" s="393"/>
      <c r="BI673" s="393"/>
      <c r="BJ673" s="393"/>
      <c r="BK673" s="393"/>
      <c r="BL673" s="393"/>
      <c r="BM673" s="393"/>
      <c r="BN673" s="393"/>
      <c r="BO673" s="393"/>
      <c r="BP673" s="393"/>
      <c r="BQ673" s="393"/>
      <c r="BR673" s="393"/>
      <c r="BS673" s="393"/>
      <c r="BT673" s="393"/>
      <c r="BU673" s="393"/>
      <c r="BV673" s="393"/>
      <c r="BW673" s="393"/>
      <c r="BX673" s="393"/>
      <c r="BY673" s="393"/>
      <c r="BZ673" s="393"/>
      <c r="CA673" s="393"/>
      <c r="CB673" s="393"/>
      <c r="CC673" s="393"/>
      <c r="CD673" s="393"/>
      <c r="CE673" s="393"/>
      <c r="CF673" s="393"/>
      <c r="CG673" s="393"/>
      <c r="CH673" s="393"/>
      <c r="CI673" s="393"/>
      <c r="CJ673" s="393"/>
      <c r="CK673" s="393"/>
      <c r="CL673" s="393"/>
      <c r="CM673" s="393"/>
      <c r="CN673" s="393"/>
      <c r="CO673" s="393"/>
      <c r="CP673" s="393"/>
      <c r="CQ673" s="393"/>
      <c r="CR673" s="393"/>
      <c r="CS673" s="393"/>
      <c r="CT673" s="393"/>
      <c r="CU673" s="393"/>
      <c r="CV673" s="393"/>
      <c r="CW673" s="393"/>
      <c r="CX673" s="393"/>
      <c r="CY673" s="393"/>
      <c r="CZ673" s="393"/>
    </row>
    <row r="674" s="397" customFormat="true" ht="25.15" customHeight="true" x14ac:dyDescent="0.2">
      <c r="C674" s="1154"/>
      <c r="D674" s="1155"/>
      <c r="E674" s="671"/>
      <c r="F674" s="671"/>
      <c r="G674" s="671"/>
      <c r="H674" s="1155" t="s">
        <v>490</v>
      </c>
      <c r="I674" s="1155"/>
      <c r="J674" s="847">
        <v>2.506204033192044E-2</v>
      </c>
      <c r="K674" s="671"/>
      <c r="L674" s="671"/>
      <c r="M674" s="1155" t="s">
        <v>469</v>
      </c>
      <c r="N674" s="1155"/>
      <c r="O674" s="848">
        <v>1.9542150761523588E-2</v>
      </c>
      <c r="P674" s="671"/>
      <c r="Q674" s="671"/>
      <c r="W674" s="390"/>
      <c r="X674" s="390"/>
      <c r="Y674" s="390"/>
      <c r="Z674" s="390"/>
      <c r="AA674" s="390"/>
      <c r="AB674" s="390"/>
      <c r="AC674" s="390"/>
      <c r="AD674" s="390"/>
      <c r="AE674" s="390"/>
      <c r="AF674" s="390"/>
      <c r="AG674" s="390"/>
      <c r="AH674" s="390"/>
      <c r="AI674" s="390"/>
      <c r="AJ674" s="390"/>
      <c r="AK674" s="390"/>
      <c r="AL674" s="390"/>
      <c r="AM674" s="390"/>
      <c r="AN674" s="390"/>
      <c r="AO674" s="390"/>
      <c r="AP674" s="390"/>
      <c r="AQ674" s="390"/>
      <c r="AR674" s="390"/>
      <c r="AS674" s="390"/>
      <c r="AT674" s="390"/>
      <c r="AU674" s="390"/>
      <c r="AV674" s="390"/>
      <c r="AW674" s="390"/>
      <c r="AX674" s="390"/>
      <c r="AY674" s="390"/>
      <c r="AZ674" s="390"/>
      <c r="BA674" s="393"/>
      <c r="BB674" s="470"/>
      <c r="BC674" s="393"/>
      <c r="BD674" s="393"/>
      <c r="BE674" s="393"/>
      <c r="BF674" s="393"/>
      <c r="BG674" s="393"/>
      <c r="BH674" s="393"/>
      <c r="BI674" s="393"/>
      <c r="BJ674" s="393"/>
      <c r="BK674" s="393"/>
      <c r="BL674" s="393"/>
      <c r="BM674" s="393"/>
      <c r="BN674" s="393"/>
      <c r="BO674" s="393"/>
      <c r="BP674" s="393"/>
      <c r="BQ674" s="393"/>
      <c r="BR674" s="393"/>
      <c r="BS674" s="393"/>
      <c r="BT674" s="393"/>
      <c r="BU674" s="393"/>
      <c r="BV674" s="393"/>
      <c r="BW674" s="393"/>
      <c r="BX674" s="393"/>
      <c r="BY674" s="393"/>
      <c r="BZ674" s="393"/>
      <c r="CA674" s="393"/>
      <c r="CB674" s="393"/>
      <c r="CC674" s="393"/>
      <c r="CD674" s="393"/>
      <c r="CE674" s="393"/>
      <c r="CF674" s="393"/>
      <c r="CG674" s="393"/>
      <c r="CH674" s="393"/>
      <c r="CI674" s="393"/>
      <c r="CJ674" s="393"/>
      <c r="CK674" s="393"/>
      <c r="CL674" s="393"/>
      <c r="CM674" s="393"/>
      <c r="CN674" s="393"/>
      <c r="CO674" s="393"/>
      <c r="CP674" s="393"/>
      <c r="CQ674" s="393"/>
      <c r="CR674" s="393"/>
      <c r="CS674" s="393"/>
      <c r="CT674" s="393"/>
      <c r="CU674" s="393"/>
      <c r="CV674" s="393"/>
      <c r="CW674" s="393"/>
      <c r="CX674" s="393"/>
      <c r="CY674" s="393"/>
      <c r="CZ674" s="393"/>
    </row>
    <row r="675" s="397" customFormat="true" ht="25.15" customHeight="true" x14ac:dyDescent="0.2">
      <c r="C675" s="1154"/>
      <c r="D675" s="1155"/>
      <c r="E675" s="671"/>
      <c r="F675" s="671"/>
      <c r="G675" s="671"/>
      <c r="H675" s="1155" t="s">
        <v>506</v>
      </c>
      <c r="I675" s="1155"/>
      <c r="J675" s="847">
        <v>1.4302563202092318E-2</v>
      </c>
      <c r="K675" s="671"/>
      <c r="L675" s="671"/>
      <c r="M675" s="1155" t="s">
        <v>472</v>
      </c>
      <c r="N675" s="1155"/>
      <c r="O675" s="848">
        <v>-1.9528667673620312E-2</v>
      </c>
      <c r="P675" s="671"/>
      <c r="Q675" s="671"/>
      <c r="W675" s="390"/>
      <c r="X675" s="390"/>
      <c r="Y675" s="390"/>
      <c r="Z675" s="390"/>
      <c r="AA675" s="390"/>
      <c r="AB675" s="390"/>
      <c r="AC675" s="390"/>
      <c r="AD675" s="390"/>
      <c r="AE675" s="390"/>
      <c r="AF675" s="390"/>
      <c r="AG675" s="390"/>
      <c r="AH675" s="390"/>
      <c r="AI675" s="390"/>
      <c r="AJ675" s="390"/>
      <c r="AK675" s="390"/>
      <c r="AL675" s="390"/>
      <c r="AM675" s="390"/>
      <c r="AN675" s="390"/>
      <c r="AO675" s="390"/>
      <c r="AP675" s="390"/>
      <c r="AQ675" s="390"/>
      <c r="AR675" s="390"/>
      <c r="AS675" s="390"/>
      <c r="AT675" s="390"/>
      <c r="AU675" s="390"/>
      <c r="AV675" s="390"/>
      <c r="AW675" s="390"/>
      <c r="AX675" s="390"/>
      <c r="AY675" s="390"/>
      <c r="AZ675" s="390"/>
      <c r="BA675" s="393"/>
      <c r="BB675" s="470"/>
      <c r="BC675" s="393"/>
      <c r="BD675" s="393"/>
      <c r="BE675" s="393"/>
      <c r="BF675" s="393"/>
      <c r="BG675" s="393"/>
      <c r="BH675" s="393"/>
      <c r="BI675" s="393"/>
      <c r="BJ675" s="393"/>
      <c r="BK675" s="393"/>
      <c r="BL675" s="393"/>
      <c r="BM675" s="393"/>
      <c r="BN675" s="393"/>
      <c r="BO675" s="393"/>
      <c r="BP675" s="393"/>
      <c r="BQ675" s="393"/>
      <c r="BR675" s="393"/>
      <c r="BS675" s="393"/>
      <c r="BT675" s="393"/>
      <c r="BU675" s="393"/>
      <c r="BV675" s="393"/>
      <c r="BW675" s="393"/>
      <c r="BX675" s="393"/>
      <c r="BY675" s="393"/>
      <c r="BZ675" s="393"/>
      <c r="CA675" s="393"/>
      <c r="CB675" s="393"/>
      <c r="CC675" s="393"/>
      <c r="CD675" s="393"/>
      <c r="CE675" s="393"/>
      <c r="CF675" s="393"/>
      <c r="CG675" s="393"/>
      <c r="CH675" s="393"/>
      <c r="CI675" s="393"/>
      <c r="CJ675" s="393"/>
      <c r="CK675" s="393"/>
      <c r="CL675" s="393"/>
      <c r="CM675" s="393"/>
      <c r="CN675" s="393"/>
      <c r="CO675" s="393"/>
      <c r="CP675" s="393"/>
      <c r="CQ675" s="393"/>
      <c r="CR675" s="393"/>
      <c r="CS675" s="393"/>
      <c r="CT675" s="393"/>
      <c r="CU675" s="393"/>
      <c r="CV675" s="393"/>
      <c r="CW675" s="393"/>
      <c r="CX675" s="393"/>
      <c r="CY675" s="393"/>
      <c r="CZ675" s="393"/>
    </row>
    <row r="676" s="397" customFormat="true" ht="25.15" customHeight="true" x14ac:dyDescent="0.2">
      <c r="C676" s="1154"/>
      <c r="D676" s="1155"/>
      <c r="E676" s="671"/>
      <c r="F676" s="671"/>
      <c r="G676" s="671"/>
      <c r="H676" s="1155" t="s">
        <v>515</v>
      </c>
      <c r="I676" s="1155"/>
      <c r="J676" s="847">
        <v>-2.2662608945980202E-3</v>
      </c>
      <c r="K676" s="671"/>
      <c r="L676" s="671"/>
      <c r="M676" s="1155" t="s">
        <v>490</v>
      </c>
      <c r="N676" s="1155"/>
      <c r="O676" s="848">
        <v>-9.1019527377196249E-3</v>
      </c>
      <c r="P676" s="671"/>
      <c r="Q676" s="671"/>
      <c r="W676" s="390"/>
      <c r="X676" s="390"/>
      <c r="Y676" s="390"/>
      <c r="Z676" s="390"/>
      <c r="AA676" s="390"/>
      <c r="AB676" s="390"/>
      <c r="AC676" s="390"/>
      <c r="AD676" s="390"/>
      <c r="AE676" s="390"/>
      <c r="AF676" s="390"/>
      <c r="AG676" s="390"/>
      <c r="AH676" s="390"/>
      <c r="AI676" s="390"/>
      <c r="AJ676" s="390"/>
      <c r="AK676" s="390"/>
      <c r="AL676" s="390"/>
      <c r="AM676" s="390"/>
      <c r="AN676" s="390"/>
      <c r="AO676" s="390"/>
      <c r="AP676" s="390"/>
      <c r="AQ676" s="390"/>
      <c r="AR676" s="390"/>
      <c r="AS676" s="390"/>
      <c r="AT676" s="390"/>
      <c r="AU676" s="390"/>
      <c r="AV676" s="390"/>
      <c r="AW676" s="390"/>
      <c r="AX676" s="390"/>
      <c r="AY676" s="390"/>
      <c r="AZ676" s="390"/>
      <c r="BA676" s="393"/>
      <c r="BB676" s="470"/>
      <c r="BC676" s="393"/>
      <c r="BD676" s="393"/>
      <c r="BE676" s="393"/>
      <c r="BF676" s="393"/>
      <c r="BG676" s="393"/>
      <c r="BH676" s="393"/>
      <c r="BI676" s="393"/>
      <c r="BJ676" s="393"/>
      <c r="BK676" s="393"/>
      <c r="BL676" s="393"/>
      <c r="BM676" s="393"/>
      <c r="BN676" s="393"/>
      <c r="BO676" s="393"/>
      <c r="BP676" s="393"/>
      <c r="BQ676" s="393"/>
      <c r="BR676" s="393"/>
      <c r="BS676" s="393"/>
      <c r="BT676" s="393"/>
      <c r="BU676" s="393"/>
      <c r="BV676" s="393"/>
      <c r="BW676" s="393"/>
      <c r="BX676" s="393"/>
      <c r="BY676" s="393"/>
      <c r="BZ676" s="393"/>
      <c r="CA676" s="393"/>
      <c r="CB676" s="393"/>
      <c r="CC676" s="393"/>
      <c r="CD676" s="393"/>
      <c r="CE676" s="393"/>
      <c r="CF676" s="393"/>
      <c r="CG676" s="393"/>
      <c r="CH676" s="393"/>
      <c r="CI676" s="393"/>
      <c r="CJ676" s="393"/>
      <c r="CK676" s="393"/>
      <c r="CL676" s="393"/>
      <c r="CM676" s="393"/>
      <c r="CN676" s="393"/>
      <c r="CO676" s="393"/>
      <c r="CP676" s="393"/>
      <c r="CQ676" s="393"/>
      <c r="CR676" s="393"/>
      <c r="CS676" s="393"/>
      <c r="CT676" s="393"/>
      <c r="CU676" s="393"/>
      <c r="CV676" s="393"/>
      <c r="CW676" s="393"/>
      <c r="CX676" s="393"/>
      <c r="CY676" s="393"/>
      <c r="CZ676" s="393"/>
    </row>
    <row r="677" s="397" customFormat="true" ht="25.15" customHeight="true" x14ac:dyDescent="0.2">
      <c r="C677" s="1154"/>
      <c r="D677" s="1155"/>
      <c r="E677" s="671"/>
      <c r="F677" s="671"/>
      <c r="G677" s="671"/>
      <c r="H677" s="1155" t="s">
        <v>513</v>
      </c>
      <c r="I677" s="1155"/>
      <c r="J677" s="847">
        <v>1.1083558961991478E-3</v>
      </c>
      <c r="K677" s="671"/>
      <c r="L677" s="671"/>
      <c r="M677" s="1155" t="s">
        <v>506</v>
      </c>
      <c r="N677" s="1155"/>
      <c r="O677" s="848">
        <v>3.7929965487170847E-3</v>
      </c>
      <c r="P677" s="671"/>
      <c r="Q677" s="671"/>
      <c r="W677" s="390"/>
      <c r="X677" s="390"/>
      <c r="Y677" s="390"/>
      <c r="Z677" s="390"/>
      <c r="AA677" s="390"/>
      <c r="AB677" s="390"/>
      <c r="AC677" s="390"/>
      <c r="AD677" s="390"/>
      <c r="AE677" s="390"/>
      <c r="AF677" s="390"/>
      <c r="AG677" s="390"/>
      <c r="AH677" s="390"/>
      <c r="AI677" s="390"/>
      <c r="AJ677" s="390"/>
      <c r="AK677" s="390"/>
      <c r="AL677" s="390"/>
      <c r="AM677" s="390"/>
      <c r="AN677" s="390"/>
      <c r="AO677" s="390"/>
      <c r="AP677" s="390"/>
      <c r="AQ677" s="390"/>
      <c r="AR677" s="390"/>
      <c r="AS677" s="390"/>
      <c r="AT677" s="390"/>
      <c r="AU677" s="390"/>
      <c r="AV677" s="390"/>
      <c r="AW677" s="390"/>
      <c r="AX677" s="390"/>
      <c r="AY677" s="390"/>
      <c r="AZ677" s="390"/>
      <c r="BA677" s="393"/>
      <c r="BB677" s="470"/>
      <c r="BC677" s="393"/>
      <c r="BD677" s="393"/>
      <c r="BE677" s="393"/>
      <c r="BF677" s="393"/>
      <c r="BG677" s="393"/>
      <c r="BH677" s="393"/>
      <c r="BI677" s="393"/>
      <c r="BJ677" s="393"/>
      <c r="BK677" s="393"/>
      <c r="BL677" s="393"/>
      <c r="BM677" s="393"/>
      <c r="BN677" s="393"/>
      <c r="BO677" s="393"/>
      <c r="BP677" s="393"/>
      <c r="BQ677" s="393"/>
      <c r="BR677" s="393"/>
      <c r="BS677" s="393"/>
      <c r="BT677" s="393"/>
      <c r="BU677" s="393"/>
      <c r="BV677" s="393"/>
      <c r="BW677" s="393"/>
      <c r="BX677" s="393"/>
      <c r="BY677" s="393"/>
      <c r="BZ677" s="393"/>
      <c r="CA677" s="393"/>
      <c r="CB677" s="393"/>
      <c r="CC677" s="393"/>
      <c r="CD677" s="393"/>
      <c r="CE677" s="393"/>
      <c r="CF677" s="393"/>
      <c r="CG677" s="393"/>
      <c r="CH677" s="393"/>
      <c r="CI677" s="393"/>
      <c r="CJ677" s="393"/>
      <c r="CK677" s="393"/>
      <c r="CL677" s="393"/>
      <c r="CM677" s="393"/>
      <c r="CN677" s="393"/>
      <c r="CO677" s="393"/>
      <c r="CP677" s="393"/>
      <c r="CQ677" s="393"/>
      <c r="CR677" s="393"/>
      <c r="CS677" s="393"/>
      <c r="CT677" s="393"/>
      <c r="CU677" s="393"/>
      <c r="CV677" s="393"/>
      <c r="CW677" s="393"/>
      <c r="CX677" s="393"/>
      <c r="CY677" s="393"/>
      <c r="CZ677" s="393"/>
    </row>
    <row r="678" s="397" customFormat="true" ht="25.15" customHeight="true" x14ac:dyDescent="0.2">
      <c r="C678" s="1154"/>
      <c r="D678" s="1155"/>
      <c r="E678" s="671"/>
      <c r="F678" s="671"/>
      <c r="G678" s="671"/>
      <c r="H678" s="1155" t="s">
        <v>518</v>
      </c>
      <c r="I678" s="1155"/>
      <c r="J678" s="847">
        <v>-2.9485448533422902E-4</v>
      </c>
      <c r="K678" s="671"/>
      <c r="L678" s="671"/>
      <c r="M678" s="1155" t="s">
        <v>515</v>
      </c>
      <c r="N678" s="1155"/>
      <c r="O678" s="848">
        <v>4.354607847403897E-3</v>
      </c>
      <c r="P678" s="671"/>
      <c r="Q678" s="671"/>
      <c r="W678" s="390"/>
      <c r="X678" s="390"/>
      <c r="Y678" s="390"/>
      <c r="Z678" s="390"/>
      <c r="AA678" s="390"/>
      <c r="AB678" s="390"/>
      <c r="AC678" s="390"/>
      <c r="AD678" s="390"/>
      <c r="AE678" s="390"/>
      <c r="AF678" s="390"/>
      <c r="AG678" s="390"/>
      <c r="AH678" s="390"/>
      <c r="AI678" s="390"/>
      <c r="AJ678" s="390"/>
      <c r="AK678" s="390"/>
      <c r="AL678" s="390"/>
      <c r="AM678" s="390"/>
      <c r="AN678" s="390"/>
      <c r="AO678" s="390"/>
      <c r="AP678" s="390"/>
      <c r="AQ678" s="390"/>
      <c r="AR678" s="390"/>
      <c r="AS678" s="390"/>
      <c r="AT678" s="390"/>
      <c r="AU678" s="390"/>
      <c r="AV678" s="390"/>
      <c r="AW678" s="390"/>
      <c r="AX678" s="390"/>
      <c r="AY678" s="390"/>
      <c r="AZ678" s="390"/>
      <c r="BA678" s="393"/>
      <c r="BB678" s="470"/>
      <c r="BC678" s="393"/>
      <c r="BD678" s="393"/>
      <c r="BE678" s="393"/>
      <c r="BF678" s="393"/>
      <c r="BG678" s="393"/>
      <c r="BH678" s="393"/>
      <c r="BI678" s="393"/>
      <c r="BJ678" s="393"/>
      <c r="BK678" s="393"/>
      <c r="BL678" s="393"/>
      <c r="BM678" s="393"/>
      <c r="BN678" s="393"/>
      <c r="BO678" s="393"/>
      <c r="BP678" s="393"/>
      <c r="BQ678" s="393"/>
      <c r="BR678" s="393"/>
      <c r="BS678" s="393"/>
      <c r="BT678" s="393"/>
      <c r="BU678" s="393"/>
      <c r="BV678" s="393"/>
      <c r="BW678" s="393"/>
      <c r="BX678" s="393"/>
      <c r="BY678" s="393"/>
      <c r="BZ678" s="393"/>
      <c r="CA678" s="393"/>
      <c r="CB678" s="393"/>
      <c r="CC678" s="393"/>
      <c r="CD678" s="393"/>
      <c r="CE678" s="393"/>
      <c r="CF678" s="393"/>
      <c r="CG678" s="393"/>
      <c r="CH678" s="393"/>
      <c r="CI678" s="393"/>
      <c r="CJ678" s="393"/>
      <c r="CK678" s="393"/>
      <c r="CL678" s="393"/>
      <c r="CM678" s="393"/>
      <c r="CN678" s="393"/>
      <c r="CO678" s="393"/>
      <c r="CP678" s="393"/>
      <c r="CQ678" s="393"/>
      <c r="CR678" s="393"/>
      <c r="CS678" s="393"/>
      <c r="CT678" s="393"/>
      <c r="CU678" s="393"/>
      <c r="CV678" s="393"/>
      <c r="CW678" s="393"/>
      <c r="CX678" s="393"/>
      <c r="CY678" s="393"/>
      <c r="CZ678" s="393"/>
    </row>
    <row r="679" s="397" customFormat="true" ht="25.15" customHeight="true" x14ac:dyDescent="0.2">
      <c r="C679" s="1154"/>
      <c r="D679" s="1155"/>
      <c r="E679" s="671"/>
      <c r="F679" s="671"/>
      <c r="G679" s="671"/>
      <c r="H679" s="1155" t="s">
        <v>517</v>
      </c>
      <c r="I679" s="1155"/>
      <c r="J679" s="847">
        <v>2.9877460813859868E-3</v>
      </c>
      <c r="K679" s="671"/>
      <c r="L679" s="671"/>
      <c r="M679" s="1155" t="s">
        <v>513</v>
      </c>
      <c r="N679" s="1155"/>
      <c r="O679" s="848">
        <v>-5.3840134376007438E-3</v>
      </c>
      <c r="P679" s="671"/>
      <c r="Q679" s="671"/>
      <c r="W679" s="390"/>
      <c r="X679" s="390"/>
      <c r="Y679" s="390"/>
      <c r="Z679" s="390"/>
      <c r="AA679" s="390"/>
      <c r="AB679" s="390"/>
      <c r="AC679" s="390"/>
      <c r="AD679" s="390"/>
      <c r="AE679" s="390"/>
      <c r="AF679" s="390"/>
      <c r="AG679" s="390"/>
      <c r="AH679" s="390"/>
      <c r="AI679" s="390"/>
      <c r="AJ679" s="390"/>
      <c r="AK679" s="390"/>
      <c r="AL679" s="390"/>
      <c r="AM679" s="390"/>
      <c r="AN679" s="390"/>
      <c r="AO679" s="390"/>
      <c r="AP679" s="390"/>
      <c r="AQ679" s="390"/>
      <c r="AR679" s="390"/>
      <c r="AS679" s="390"/>
      <c r="AT679" s="390"/>
      <c r="AU679" s="390"/>
      <c r="AV679" s="390"/>
      <c r="AW679" s="390"/>
      <c r="AX679" s="390"/>
      <c r="AY679" s="390"/>
      <c r="AZ679" s="390"/>
      <c r="BA679" s="393"/>
      <c r="BB679" s="470"/>
      <c r="BC679" s="393"/>
      <c r="BD679" s="393"/>
      <c r="BE679" s="393"/>
      <c r="BF679" s="393"/>
      <c r="BG679" s="393"/>
      <c r="BH679" s="393"/>
      <c r="BI679" s="393"/>
      <c r="BJ679" s="393"/>
      <c r="BK679" s="393"/>
      <c r="BL679" s="393"/>
      <c r="BM679" s="393"/>
      <c r="BN679" s="393"/>
      <c r="BO679" s="393"/>
      <c r="BP679" s="393"/>
      <c r="BQ679" s="393"/>
      <c r="BR679" s="393"/>
      <c r="BS679" s="393"/>
      <c r="BT679" s="393"/>
      <c r="BU679" s="393"/>
      <c r="BV679" s="393"/>
      <c r="BW679" s="393"/>
      <c r="BX679" s="393"/>
      <c r="BY679" s="393"/>
      <c r="BZ679" s="393"/>
      <c r="CA679" s="393"/>
      <c r="CB679" s="393"/>
      <c r="CC679" s="393"/>
      <c r="CD679" s="393"/>
      <c r="CE679" s="393"/>
      <c r="CF679" s="393"/>
      <c r="CG679" s="393"/>
      <c r="CH679" s="393"/>
      <c r="CI679" s="393"/>
      <c r="CJ679" s="393"/>
      <c r="CK679" s="393"/>
      <c r="CL679" s="393"/>
      <c r="CM679" s="393"/>
      <c r="CN679" s="393"/>
      <c r="CO679" s="393"/>
      <c r="CP679" s="393"/>
      <c r="CQ679" s="393"/>
      <c r="CR679" s="393"/>
      <c r="CS679" s="393"/>
      <c r="CT679" s="393"/>
      <c r="CU679" s="393"/>
      <c r="CV679" s="393"/>
      <c r="CW679" s="393"/>
      <c r="CX679" s="393"/>
      <c r="CY679" s="393"/>
      <c r="CZ679" s="393"/>
    </row>
    <row r="680" s="397" customFormat="true" ht="25.15" customHeight="true" x14ac:dyDescent="0.2">
      <c r="C680" s="1154"/>
      <c r="D680" s="1155"/>
      <c r="E680" s="671"/>
      <c r="F680" s="671"/>
      <c r="G680" s="671"/>
      <c r="H680" s="1155" t="s">
        <v>507</v>
      </c>
      <c r="I680" s="1155"/>
      <c r="J680" s="847">
        <v>-1.3907707036176772E-2</v>
      </c>
      <c r="K680" s="671"/>
      <c r="L680" s="671"/>
      <c r="M680" s="1155" t="s">
        <v>518</v>
      </c>
      <c r="N680" s="1155"/>
      <c r="O680" s="848">
        <v>-2.0048426432629535E-3</v>
      </c>
      <c r="P680" s="671"/>
      <c r="Q680" s="671"/>
      <c r="W680" s="390"/>
      <c r="X680" s="390"/>
      <c r="Y680" s="390"/>
      <c r="Z680" s="390"/>
      <c r="AA680" s="390"/>
      <c r="AB680" s="390"/>
      <c r="AC680" s="390"/>
      <c r="AD680" s="390"/>
      <c r="AE680" s="390"/>
      <c r="AF680" s="390"/>
      <c r="AG680" s="390"/>
      <c r="AH680" s="390"/>
      <c r="AI680" s="390"/>
      <c r="AJ680" s="390"/>
      <c r="AK680" s="390"/>
      <c r="AL680" s="390"/>
      <c r="AM680" s="390"/>
      <c r="AN680" s="390"/>
      <c r="AO680" s="390"/>
      <c r="AP680" s="390"/>
      <c r="AQ680" s="390"/>
      <c r="AR680" s="390"/>
      <c r="AS680" s="390"/>
      <c r="AT680" s="390"/>
      <c r="AU680" s="390"/>
      <c r="AV680" s="390"/>
      <c r="AW680" s="390"/>
      <c r="AX680" s="390"/>
      <c r="AY680" s="390"/>
      <c r="AZ680" s="390"/>
      <c r="BA680" s="393"/>
      <c r="BB680" s="470"/>
      <c r="BC680" s="393"/>
      <c r="BD680" s="393"/>
      <c r="BE680" s="393"/>
      <c r="BF680" s="393"/>
      <c r="BG680" s="393"/>
      <c r="BH680" s="393"/>
      <c r="BI680" s="393"/>
      <c r="BJ680" s="393"/>
      <c r="BK680" s="393"/>
      <c r="BL680" s="393"/>
      <c r="BM680" s="393"/>
      <c r="BN680" s="393"/>
      <c r="BO680" s="393"/>
      <c r="BP680" s="393"/>
      <c r="BQ680" s="393"/>
      <c r="BR680" s="393"/>
      <c r="BS680" s="393"/>
      <c r="BT680" s="393"/>
      <c r="BU680" s="393"/>
      <c r="BV680" s="393"/>
      <c r="BW680" s="393"/>
      <c r="BX680" s="393"/>
      <c r="BY680" s="393"/>
      <c r="BZ680" s="393"/>
      <c r="CA680" s="393"/>
      <c r="CB680" s="393"/>
      <c r="CC680" s="393"/>
      <c r="CD680" s="393"/>
      <c r="CE680" s="393"/>
      <c r="CF680" s="393"/>
      <c r="CG680" s="393"/>
      <c r="CH680" s="393"/>
      <c r="CI680" s="393"/>
      <c r="CJ680" s="393"/>
      <c r="CK680" s="393"/>
      <c r="CL680" s="393"/>
      <c r="CM680" s="393"/>
      <c r="CN680" s="393"/>
      <c r="CO680" s="393"/>
      <c r="CP680" s="393"/>
      <c r="CQ680" s="393"/>
      <c r="CR680" s="393"/>
      <c r="CS680" s="393"/>
      <c r="CT680" s="393"/>
      <c r="CU680" s="393"/>
      <c r="CV680" s="393"/>
      <c r="CW680" s="393"/>
      <c r="CX680" s="393"/>
      <c r="CY680" s="393"/>
      <c r="CZ680" s="393"/>
    </row>
    <row r="681" s="397" customFormat="true" ht="25.15" customHeight="true" x14ac:dyDescent="0.2">
      <c r="C681" s="1154"/>
      <c r="D681" s="1155"/>
      <c r="E681" s="671"/>
      <c r="F681" s="671"/>
      <c r="G681" s="671"/>
      <c r="H681" s="1155" t="s">
        <v>516</v>
      </c>
      <c r="I681" s="1155"/>
      <c r="J681" s="847">
        <v>8.0463143412797863E-3</v>
      </c>
      <c r="K681" s="671"/>
      <c r="L681" s="671"/>
      <c r="M681" s="1155" t="s">
        <v>517</v>
      </c>
      <c r="N681" s="1155"/>
      <c r="O681" s="848">
        <v>-6.859790801367633E-4</v>
      </c>
      <c r="P681" s="671"/>
      <c r="Q681" s="671"/>
      <c r="W681" s="390"/>
      <c r="X681" s="390"/>
      <c r="Y681" s="390"/>
      <c r="Z681" s="390"/>
      <c r="AA681" s="390"/>
      <c r="AB681" s="390"/>
      <c r="AC681" s="390"/>
      <c r="AD681" s="390"/>
      <c r="AE681" s="390"/>
      <c r="AF681" s="390"/>
      <c r="AG681" s="390"/>
      <c r="AH681" s="390"/>
      <c r="AI681" s="390"/>
      <c r="AJ681" s="390"/>
      <c r="AK681" s="390"/>
      <c r="AL681" s="390"/>
      <c r="AM681" s="390"/>
      <c r="AN681" s="390"/>
      <c r="AO681" s="390"/>
      <c r="AP681" s="390"/>
      <c r="AQ681" s="390"/>
      <c r="AR681" s="390"/>
      <c r="AS681" s="390"/>
      <c r="AT681" s="390"/>
      <c r="AU681" s="390"/>
      <c r="AV681" s="390"/>
      <c r="AW681" s="390"/>
      <c r="AX681" s="390"/>
      <c r="AY681" s="390"/>
      <c r="AZ681" s="390"/>
      <c r="BA681" s="393"/>
      <c r="BB681" s="470"/>
      <c r="BC681" s="393"/>
      <c r="BD681" s="393"/>
      <c r="BE681" s="393"/>
      <c r="BF681" s="393"/>
      <c r="BG681" s="393"/>
      <c r="BH681" s="393"/>
      <c r="BI681" s="393"/>
      <c r="BJ681" s="393"/>
      <c r="BK681" s="393"/>
      <c r="BL681" s="393"/>
      <c r="BM681" s="393"/>
      <c r="BN681" s="393"/>
      <c r="BO681" s="393"/>
      <c r="BP681" s="393"/>
      <c r="BQ681" s="393"/>
      <c r="BR681" s="393"/>
      <c r="BS681" s="393"/>
      <c r="BT681" s="393"/>
      <c r="BU681" s="393"/>
      <c r="BV681" s="393"/>
      <c r="BW681" s="393"/>
      <c r="BX681" s="393"/>
      <c r="BY681" s="393"/>
      <c r="BZ681" s="393"/>
      <c r="CA681" s="393"/>
      <c r="CB681" s="393"/>
      <c r="CC681" s="393"/>
      <c r="CD681" s="393"/>
      <c r="CE681" s="393"/>
      <c r="CF681" s="393"/>
      <c r="CG681" s="393"/>
      <c r="CH681" s="393"/>
      <c r="CI681" s="393"/>
      <c r="CJ681" s="393"/>
      <c r="CK681" s="393"/>
      <c r="CL681" s="393"/>
      <c r="CM681" s="393"/>
      <c r="CN681" s="393"/>
      <c r="CO681" s="393"/>
      <c r="CP681" s="393"/>
      <c r="CQ681" s="393"/>
      <c r="CR681" s="393"/>
      <c r="CS681" s="393"/>
      <c r="CT681" s="393"/>
      <c r="CU681" s="393"/>
      <c r="CV681" s="393"/>
      <c r="CW681" s="393"/>
      <c r="CX681" s="393"/>
      <c r="CY681" s="393"/>
      <c r="CZ681" s="393"/>
    </row>
    <row r="682" s="397" customFormat="true" ht="25.15" customHeight="true" x14ac:dyDescent="0.2">
      <c r="C682" s="1154"/>
      <c r="D682" s="1155"/>
      <c r="E682" s="671"/>
      <c r="F682" s="671"/>
      <c r="G682" s="671"/>
      <c r="H682" s="1155" t="s">
        <v>511</v>
      </c>
      <c r="I682" s="1155"/>
      <c r="J682" s="847">
        <v>1.2895710583312568E-2</v>
      </c>
      <c r="K682" s="671"/>
      <c r="L682" s="671"/>
      <c r="M682" s="1155" t="s">
        <v>507</v>
      </c>
      <c r="N682" s="1155"/>
      <c r="O682" s="848">
        <v>-1.4244335145141532E-4</v>
      </c>
      <c r="P682" s="671"/>
      <c r="Q682" s="671"/>
      <c r="W682" s="390"/>
      <c r="X682" s="390"/>
      <c r="Y682" s="390"/>
      <c r="Z682" s="390"/>
      <c r="AA682" s="390"/>
      <c r="AB682" s="390"/>
      <c r="AC682" s="390"/>
      <c r="AD682" s="390"/>
      <c r="AE682" s="390"/>
      <c r="AF682" s="390"/>
      <c r="AG682" s="390"/>
      <c r="AH682" s="390"/>
      <c r="AI682" s="390"/>
      <c r="AJ682" s="390"/>
      <c r="AK682" s="390"/>
      <c r="AL682" s="390"/>
      <c r="AM682" s="390"/>
      <c r="AN682" s="390"/>
      <c r="AO682" s="390"/>
      <c r="AP682" s="390"/>
      <c r="AQ682" s="390"/>
      <c r="AR682" s="390"/>
      <c r="AS682" s="390"/>
      <c r="AT682" s="390"/>
      <c r="AU682" s="390"/>
      <c r="AV682" s="390"/>
      <c r="AW682" s="390"/>
      <c r="AX682" s="390"/>
      <c r="AY682" s="390"/>
      <c r="AZ682" s="390"/>
      <c r="BA682" s="393"/>
      <c r="BB682" s="470"/>
      <c r="BC682" s="393"/>
      <c r="BD682" s="393"/>
      <c r="BE682" s="393"/>
      <c r="BF682" s="393"/>
      <c r="BG682" s="393"/>
      <c r="BH682" s="393"/>
      <c r="BI682" s="393"/>
      <c r="BJ682" s="393"/>
      <c r="BK682" s="393"/>
      <c r="BL682" s="393"/>
      <c r="BM682" s="393"/>
      <c r="BN682" s="393"/>
      <c r="BO682" s="393"/>
      <c r="BP682" s="393"/>
      <c r="BQ682" s="393"/>
      <c r="BR682" s="393"/>
      <c r="BS682" s="393"/>
      <c r="BT682" s="393"/>
      <c r="BU682" s="393"/>
      <c r="BV682" s="393"/>
      <c r="BW682" s="393"/>
      <c r="BX682" s="393"/>
      <c r="BY682" s="393"/>
      <c r="BZ682" s="393"/>
      <c r="CA682" s="393"/>
      <c r="CB682" s="393"/>
      <c r="CC682" s="393"/>
      <c r="CD682" s="393"/>
      <c r="CE682" s="393"/>
      <c r="CF682" s="393"/>
      <c r="CG682" s="393"/>
      <c r="CH682" s="393"/>
      <c r="CI682" s="393"/>
      <c r="CJ682" s="393"/>
      <c r="CK682" s="393"/>
      <c r="CL682" s="393"/>
      <c r="CM682" s="393"/>
      <c r="CN682" s="393"/>
      <c r="CO682" s="393"/>
      <c r="CP682" s="393"/>
      <c r="CQ682" s="393"/>
      <c r="CR682" s="393"/>
      <c r="CS682" s="393"/>
      <c r="CT682" s="393"/>
      <c r="CU682" s="393"/>
      <c r="CV682" s="393"/>
      <c r="CW682" s="393"/>
      <c r="CX682" s="393"/>
      <c r="CY682" s="393"/>
      <c r="CZ682" s="393"/>
    </row>
    <row r="683" s="397" customFormat="true" ht="25.15" customHeight="true" x14ac:dyDescent="0.2">
      <c r="C683" s="1154"/>
      <c r="D683" s="1155"/>
      <c r="E683" s="671"/>
      <c r="F683" s="671"/>
      <c r="G683" s="671"/>
      <c r="H683" s="1155" t="s">
        <v>521</v>
      </c>
      <c r="I683" s="1155"/>
      <c r="J683" s="847">
        <v>-3.6466664360565161E-4</v>
      </c>
      <c r="K683" s="671"/>
      <c r="L683" s="671"/>
      <c r="M683" s="1155" t="s">
        <v>516</v>
      </c>
      <c r="N683" s="1155"/>
      <c r="O683" s="848">
        <v>8.6197541087130534E-5</v>
      </c>
      <c r="P683" s="671"/>
      <c r="Q683" s="671"/>
      <c r="W683" s="390"/>
      <c r="X683" s="390"/>
      <c r="Y683" s="390"/>
      <c r="Z683" s="390"/>
      <c r="AA683" s="390"/>
      <c r="AB683" s="390"/>
      <c r="AC683" s="390"/>
      <c r="AD683" s="390"/>
      <c r="AE683" s="390"/>
      <c r="AF683" s="390"/>
      <c r="AG683" s="390"/>
      <c r="AH683" s="390"/>
      <c r="AI683" s="390"/>
      <c r="AJ683" s="390"/>
      <c r="AK683" s="390"/>
      <c r="AL683" s="390"/>
      <c r="AM683" s="390"/>
      <c r="AN683" s="390"/>
      <c r="AO683" s="390"/>
      <c r="AP683" s="390"/>
      <c r="AQ683" s="390"/>
      <c r="AR683" s="390"/>
      <c r="AS683" s="390"/>
      <c r="AT683" s="390"/>
      <c r="AU683" s="390"/>
      <c r="AV683" s="390"/>
      <c r="AW683" s="390"/>
      <c r="AX683" s="390"/>
      <c r="AY683" s="390"/>
      <c r="AZ683" s="390"/>
      <c r="BA683" s="393"/>
      <c r="BB683" s="470"/>
      <c r="BC683" s="393"/>
      <c r="BD683" s="393"/>
      <c r="BE683" s="393"/>
      <c r="BF683" s="393"/>
      <c r="BG683" s="393"/>
      <c r="BH683" s="393"/>
      <c r="BI683" s="393"/>
      <c r="BJ683" s="393"/>
      <c r="BK683" s="393"/>
      <c r="BL683" s="393"/>
      <c r="BM683" s="393"/>
      <c r="BN683" s="393"/>
      <c r="BO683" s="393"/>
      <c r="BP683" s="393"/>
      <c r="BQ683" s="393"/>
      <c r="BR683" s="393"/>
      <c r="BS683" s="393"/>
      <c r="BT683" s="393"/>
      <c r="BU683" s="393"/>
      <c r="BV683" s="393"/>
      <c r="BW683" s="393"/>
      <c r="BX683" s="393"/>
      <c r="BY683" s="393"/>
      <c r="BZ683" s="393"/>
      <c r="CA683" s="393"/>
      <c r="CB683" s="393"/>
      <c r="CC683" s="393"/>
      <c r="CD683" s="393"/>
      <c r="CE683" s="393"/>
      <c r="CF683" s="393"/>
      <c r="CG683" s="393"/>
      <c r="CH683" s="393"/>
      <c r="CI683" s="393"/>
      <c r="CJ683" s="393"/>
      <c r="CK683" s="393"/>
      <c r="CL683" s="393"/>
      <c r="CM683" s="393"/>
      <c r="CN683" s="393"/>
      <c r="CO683" s="393"/>
      <c r="CP683" s="393"/>
      <c r="CQ683" s="393"/>
      <c r="CR683" s="393"/>
      <c r="CS683" s="393"/>
      <c r="CT683" s="393"/>
      <c r="CU683" s="393"/>
      <c r="CV683" s="393"/>
      <c r="CW683" s="393"/>
      <c r="CX683" s="393"/>
      <c r="CY683" s="393"/>
      <c r="CZ683" s="393"/>
    </row>
    <row r="684" s="397" customFormat="true" ht="25.15" customHeight="true" x14ac:dyDescent="0.2">
      <c r="C684" s="1154"/>
      <c r="D684" s="1155"/>
      <c r="E684" s="671"/>
      <c r="F684" s="671"/>
      <c r="G684" s="671"/>
      <c r="H684" s="1155" t="s">
        <v>504</v>
      </c>
      <c r="I684" s="1155"/>
      <c r="J684" s="847">
        <v>-1.5043742528842736E-2</v>
      </c>
      <c r="K684" s="671"/>
      <c r="L684" s="671"/>
      <c r="M684" s="1155" t="s">
        <v>511</v>
      </c>
      <c r="N684" s="1155"/>
      <c r="O684" s="848">
        <v>6.1516443198066515E-5</v>
      </c>
      <c r="P684" s="671"/>
      <c r="Q684" s="671"/>
      <c r="W684" s="390"/>
      <c r="X684" s="390"/>
      <c r="Y684" s="390"/>
      <c r="Z684" s="390"/>
      <c r="AA684" s="390"/>
      <c r="AB684" s="390"/>
      <c r="AC684" s="390"/>
      <c r="AD684" s="390"/>
      <c r="AE684" s="390"/>
      <c r="AF684" s="390"/>
      <c r="AG684" s="390"/>
      <c r="AH684" s="390"/>
      <c r="AI684" s="390"/>
      <c r="AJ684" s="390"/>
      <c r="AK684" s="390"/>
      <c r="AL684" s="390"/>
      <c r="AM684" s="390"/>
      <c r="AN684" s="390"/>
      <c r="AO684" s="390"/>
      <c r="AP684" s="390"/>
      <c r="AQ684" s="390"/>
      <c r="AR684" s="390"/>
      <c r="AS684" s="390"/>
      <c r="AT684" s="390"/>
      <c r="AU684" s="390"/>
      <c r="AV684" s="390"/>
      <c r="AW684" s="390"/>
      <c r="AX684" s="390"/>
      <c r="AY684" s="390"/>
      <c r="AZ684" s="390"/>
      <c r="BA684" s="393"/>
      <c r="BB684" s="470"/>
      <c r="BC684" s="393"/>
      <c r="BD684" s="393"/>
      <c r="BE684" s="393"/>
      <c r="BF684" s="393"/>
      <c r="BG684" s="393"/>
      <c r="BH684" s="393"/>
      <c r="BI684" s="393"/>
      <c r="BJ684" s="393"/>
      <c r="BK684" s="393"/>
      <c r="BL684" s="393"/>
      <c r="BM684" s="393"/>
      <c r="BN684" s="393"/>
      <c r="BO684" s="393"/>
      <c r="BP684" s="393"/>
      <c r="BQ684" s="393"/>
      <c r="BR684" s="393"/>
      <c r="BS684" s="393"/>
      <c r="BT684" s="393"/>
      <c r="BU684" s="393"/>
      <c r="BV684" s="393"/>
      <c r="BW684" s="393"/>
      <c r="BX684" s="393"/>
      <c r="BY684" s="393"/>
      <c r="BZ684" s="393"/>
      <c r="CA684" s="393"/>
      <c r="CB684" s="393"/>
      <c r="CC684" s="393"/>
      <c r="CD684" s="393"/>
      <c r="CE684" s="393"/>
      <c r="CF684" s="393"/>
      <c r="CG684" s="393"/>
      <c r="CH684" s="393"/>
      <c r="CI684" s="393"/>
      <c r="CJ684" s="393"/>
      <c r="CK684" s="393"/>
      <c r="CL684" s="393"/>
      <c r="CM684" s="393"/>
      <c r="CN684" s="393"/>
      <c r="CO684" s="393"/>
      <c r="CP684" s="393"/>
      <c r="CQ684" s="393"/>
      <c r="CR684" s="393"/>
      <c r="CS684" s="393"/>
      <c r="CT684" s="393"/>
      <c r="CU684" s="393"/>
      <c r="CV684" s="393"/>
      <c r="CW684" s="393"/>
      <c r="CX684" s="393"/>
      <c r="CY684" s="393"/>
      <c r="CZ684" s="393"/>
    </row>
    <row r="685" s="397" customFormat="true" ht="25.15" customHeight="true" x14ac:dyDescent="0.2">
      <c r="C685" s="1154"/>
      <c r="D685" s="1155"/>
      <c r="E685" s="671"/>
      <c r="F685" s="671"/>
      <c r="G685" s="671"/>
      <c r="H685" s="1155" t="s">
        <v>519</v>
      </c>
      <c r="I685" s="1155"/>
      <c r="J685" s="847">
        <v>1.4823724720855655E-3</v>
      </c>
      <c r="K685" s="671"/>
      <c r="L685" s="671"/>
      <c r="M685" s="1155" t="s">
        <v>521</v>
      </c>
      <c r="N685" s="1155"/>
      <c r="O685" s="848">
        <v>2.0794352321661824E-4</v>
      </c>
      <c r="P685" s="671"/>
      <c r="Q685" s="671"/>
      <c r="W685" s="390"/>
      <c r="X685" s="390"/>
      <c r="Y685" s="390"/>
      <c r="Z685" s="390"/>
      <c r="AA685" s="390"/>
      <c r="AB685" s="390"/>
      <c r="AC685" s="390"/>
      <c r="AD685" s="390"/>
      <c r="AE685" s="390"/>
      <c r="AF685" s="390"/>
      <c r="AG685" s="390"/>
      <c r="AH685" s="390"/>
      <c r="AI685" s="390"/>
      <c r="AJ685" s="390"/>
      <c r="AK685" s="390"/>
      <c r="AL685" s="390"/>
      <c r="AM685" s="390"/>
      <c r="AN685" s="390"/>
      <c r="AO685" s="390"/>
      <c r="AP685" s="390"/>
      <c r="AQ685" s="390"/>
      <c r="AR685" s="390"/>
      <c r="AS685" s="390"/>
      <c r="AT685" s="390"/>
      <c r="AU685" s="390"/>
      <c r="AV685" s="390"/>
      <c r="AW685" s="390"/>
      <c r="AX685" s="390"/>
      <c r="AY685" s="390"/>
      <c r="AZ685" s="390"/>
      <c r="BA685" s="393"/>
      <c r="BB685" s="470"/>
      <c r="BC685" s="393"/>
      <c r="BD685" s="393"/>
      <c r="BE685" s="393"/>
      <c r="BF685" s="393"/>
      <c r="BG685" s="393"/>
      <c r="BH685" s="393"/>
      <c r="BI685" s="393"/>
      <c r="BJ685" s="393"/>
      <c r="BK685" s="393"/>
      <c r="BL685" s="393"/>
      <c r="BM685" s="393"/>
      <c r="BN685" s="393"/>
      <c r="BO685" s="393"/>
      <c r="BP685" s="393"/>
      <c r="BQ685" s="393"/>
      <c r="BR685" s="393"/>
      <c r="BS685" s="393"/>
      <c r="BT685" s="393"/>
      <c r="BU685" s="393"/>
      <c r="BV685" s="393"/>
      <c r="BW685" s="393"/>
      <c r="BX685" s="393"/>
      <c r="BY685" s="393"/>
      <c r="BZ685" s="393"/>
      <c r="CA685" s="393"/>
      <c r="CB685" s="393"/>
      <c r="CC685" s="393"/>
      <c r="CD685" s="393"/>
      <c r="CE685" s="393"/>
      <c r="CF685" s="393"/>
      <c r="CG685" s="393"/>
      <c r="CH685" s="393"/>
      <c r="CI685" s="393"/>
      <c r="CJ685" s="393"/>
      <c r="CK685" s="393"/>
      <c r="CL685" s="393"/>
      <c r="CM685" s="393"/>
      <c r="CN685" s="393"/>
      <c r="CO685" s="393"/>
      <c r="CP685" s="393"/>
      <c r="CQ685" s="393"/>
      <c r="CR685" s="393"/>
      <c r="CS685" s="393"/>
      <c r="CT685" s="393"/>
      <c r="CU685" s="393"/>
      <c r="CV685" s="393"/>
      <c r="CW685" s="393"/>
      <c r="CX685" s="393"/>
      <c r="CY685" s="393"/>
      <c r="CZ685" s="393"/>
    </row>
    <row r="686" s="397" customFormat="true" ht="25.15" customHeight="true" x14ac:dyDescent="0.2">
      <c r="C686" s="1154"/>
      <c r="D686" s="1155"/>
      <c r="E686" s="671"/>
      <c r="F686" s="671"/>
      <c r="G686" s="671"/>
      <c r="H686" s="1155" t="s">
        <v>502</v>
      </c>
      <c r="I686" s="1155"/>
      <c r="J686" s="847">
        <v>1.5253157459235356E-2</v>
      </c>
      <c r="K686" s="671"/>
      <c r="L686" s="671"/>
      <c r="M686" s="1155" t="s">
        <v>504</v>
      </c>
      <c r="N686" s="1155"/>
      <c r="O686" s="848">
        <v>3.955114413534749E-3</v>
      </c>
      <c r="P686" s="671"/>
      <c r="Q686" s="671"/>
      <c r="W686" s="390"/>
      <c r="X686" s="390"/>
      <c r="Y686" s="390"/>
      <c r="Z686" s="390"/>
      <c r="AA686" s="390"/>
      <c r="AB686" s="390"/>
      <c r="AC686" s="390"/>
      <c r="AD686" s="390"/>
      <c r="AE686" s="390"/>
      <c r="AF686" s="390"/>
      <c r="AG686" s="390"/>
      <c r="AH686" s="390"/>
      <c r="AI686" s="390"/>
      <c r="AJ686" s="390"/>
      <c r="AK686" s="390"/>
      <c r="AL686" s="390"/>
      <c r="AM686" s="390"/>
      <c r="AN686" s="390"/>
      <c r="AO686" s="390"/>
      <c r="AP686" s="390"/>
      <c r="AQ686" s="390"/>
      <c r="AR686" s="390"/>
      <c r="AS686" s="390"/>
      <c r="AT686" s="390"/>
      <c r="AU686" s="390"/>
      <c r="AV686" s="390"/>
      <c r="AW686" s="390"/>
      <c r="AX686" s="390"/>
      <c r="AY686" s="390"/>
      <c r="AZ686" s="390"/>
      <c r="BA686" s="393"/>
      <c r="BB686" s="470"/>
      <c r="BC686" s="393"/>
      <c r="BD686" s="393"/>
      <c r="BE686" s="393"/>
      <c r="BF686" s="393"/>
      <c r="BG686" s="393"/>
      <c r="BH686" s="393"/>
      <c r="BI686" s="393"/>
      <c r="BJ686" s="393"/>
      <c r="BK686" s="393"/>
      <c r="BL686" s="393"/>
      <c r="BM686" s="393"/>
      <c r="BN686" s="393"/>
      <c r="BO686" s="393"/>
      <c r="BP686" s="393"/>
      <c r="BQ686" s="393"/>
      <c r="BR686" s="393"/>
      <c r="BS686" s="393"/>
      <c r="BT686" s="393"/>
      <c r="BU686" s="393"/>
      <c r="BV686" s="393"/>
      <c r="BW686" s="393"/>
      <c r="BX686" s="393"/>
      <c r="BY686" s="393"/>
      <c r="BZ686" s="393"/>
      <c r="CA686" s="393"/>
      <c r="CB686" s="393"/>
      <c r="CC686" s="393"/>
      <c r="CD686" s="393"/>
      <c r="CE686" s="393"/>
      <c r="CF686" s="393"/>
      <c r="CG686" s="393"/>
      <c r="CH686" s="393"/>
      <c r="CI686" s="393"/>
      <c r="CJ686" s="393"/>
      <c r="CK686" s="393"/>
      <c r="CL686" s="393"/>
      <c r="CM686" s="393"/>
      <c r="CN686" s="393"/>
      <c r="CO686" s="393"/>
      <c r="CP686" s="393"/>
      <c r="CQ686" s="393"/>
      <c r="CR686" s="393"/>
      <c r="CS686" s="393"/>
      <c r="CT686" s="393"/>
      <c r="CU686" s="393"/>
      <c r="CV686" s="393"/>
      <c r="CW686" s="393"/>
      <c r="CX686" s="393"/>
      <c r="CY686" s="393"/>
      <c r="CZ686" s="393"/>
    </row>
    <row r="687" s="397" customFormat="true" ht="25.15" customHeight="true" x14ac:dyDescent="0.2">
      <c r="C687" s="1154"/>
      <c r="D687" s="1155"/>
      <c r="E687" s="671"/>
      <c r="F687" s="671"/>
      <c r="G687" s="671"/>
      <c r="H687" s="1155" t="s">
        <v>449</v>
      </c>
      <c r="I687" s="1155"/>
      <c r="J687" s="847">
        <v>-7.7357294733990029E-2</v>
      </c>
      <c r="K687" s="671"/>
      <c r="L687" s="671"/>
      <c r="M687" s="1155" t="s">
        <v>519</v>
      </c>
      <c r="N687" s="1155"/>
      <c r="O687" s="848">
        <v>-1.0646247250521395E-3</v>
      </c>
      <c r="P687" s="671"/>
      <c r="Q687" s="671"/>
      <c r="W687" s="390"/>
      <c r="X687" s="390"/>
      <c r="Y687" s="390"/>
      <c r="Z687" s="390"/>
      <c r="AA687" s="390"/>
      <c r="AB687" s="390"/>
      <c r="AC687" s="390"/>
      <c r="AD687" s="390"/>
      <c r="AE687" s="390"/>
      <c r="AF687" s="390"/>
      <c r="AG687" s="390"/>
      <c r="AH687" s="390"/>
      <c r="AI687" s="390"/>
      <c r="AJ687" s="390"/>
      <c r="AK687" s="390"/>
      <c r="AL687" s="390"/>
      <c r="AM687" s="390"/>
      <c r="AN687" s="390"/>
      <c r="AO687" s="390"/>
      <c r="AP687" s="390"/>
      <c r="AQ687" s="390"/>
      <c r="AR687" s="390"/>
      <c r="AS687" s="390"/>
      <c r="AT687" s="390"/>
      <c r="AU687" s="390"/>
      <c r="AV687" s="390"/>
      <c r="AW687" s="390"/>
      <c r="AX687" s="390"/>
      <c r="AY687" s="390"/>
      <c r="AZ687" s="390"/>
      <c r="BA687" s="393"/>
      <c r="BB687" s="470"/>
      <c r="BC687" s="393"/>
      <c r="BD687" s="393"/>
      <c r="BE687" s="393"/>
      <c r="BF687" s="393"/>
      <c r="BG687" s="393"/>
      <c r="BH687" s="393"/>
      <c r="BI687" s="393"/>
      <c r="BJ687" s="393"/>
      <c r="BK687" s="393"/>
      <c r="BL687" s="393"/>
      <c r="BM687" s="393"/>
      <c r="BN687" s="393"/>
      <c r="BO687" s="393"/>
      <c r="BP687" s="393"/>
      <c r="BQ687" s="393"/>
      <c r="BR687" s="393"/>
      <c r="BS687" s="393"/>
      <c r="BT687" s="393"/>
      <c r="BU687" s="393"/>
      <c r="BV687" s="393"/>
      <c r="BW687" s="393"/>
      <c r="BX687" s="393"/>
      <c r="BY687" s="393"/>
      <c r="BZ687" s="393"/>
      <c r="CA687" s="393"/>
      <c r="CB687" s="393"/>
      <c r="CC687" s="393"/>
      <c r="CD687" s="393"/>
      <c r="CE687" s="393"/>
      <c r="CF687" s="393"/>
      <c r="CG687" s="393"/>
      <c r="CH687" s="393"/>
      <c r="CI687" s="393"/>
      <c r="CJ687" s="393"/>
      <c r="CK687" s="393"/>
      <c r="CL687" s="393"/>
      <c r="CM687" s="393"/>
      <c r="CN687" s="393"/>
      <c r="CO687" s="393"/>
      <c r="CP687" s="393"/>
      <c r="CQ687" s="393"/>
      <c r="CR687" s="393"/>
      <c r="CS687" s="393"/>
      <c r="CT687" s="393"/>
      <c r="CU687" s="393"/>
      <c r="CV687" s="393"/>
      <c r="CW687" s="393"/>
      <c r="CX687" s="393"/>
      <c r="CY687" s="393"/>
      <c r="CZ687" s="393"/>
    </row>
    <row r="688" s="397" customFormat="true" ht="25.15" customHeight="true" x14ac:dyDescent="0.2">
      <c r="C688" s="1154"/>
      <c r="D688" s="1155"/>
      <c r="E688" s="671"/>
      <c r="F688" s="671"/>
      <c r="G688" s="671"/>
      <c r="H688" s="1155" t="s">
        <v>475</v>
      </c>
      <c r="I688" s="1155"/>
      <c r="J688" s="847">
        <v>4.0226637631455238E-2</v>
      </c>
      <c r="K688" s="671"/>
      <c r="L688" s="671"/>
      <c r="M688" s="1155" t="s">
        <v>502</v>
      </c>
      <c r="N688" s="1155"/>
      <c r="O688" s="848">
        <v>-4.0730158710841676E-3</v>
      </c>
      <c r="P688" s="671"/>
      <c r="Q688" s="671"/>
      <c r="W688" s="390"/>
      <c r="X688" s="390"/>
      <c r="Y688" s="390"/>
      <c r="Z688" s="390"/>
      <c r="AA688" s="390"/>
      <c r="AB688" s="390"/>
      <c r="AC688" s="390"/>
      <c r="AD688" s="390"/>
      <c r="AE688" s="390"/>
      <c r="AF688" s="390"/>
      <c r="AG688" s="390"/>
      <c r="AH688" s="390"/>
      <c r="AI688" s="390"/>
      <c r="AJ688" s="390"/>
      <c r="AK688" s="390"/>
      <c r="AL688" s="390"/>
      <c r="AM688" s="390"/>
      <c r="AN688" s="390"/>
      <c r="AO688" s="390"/>
      <c r="AP688" s="390"/>
      <c r="AQ688" s="390"/>
      <c r="AR688" s="390"/>
      <c r="AS688" s="390"/>
      <c r="AT688" s="390"/>
      <c r="AU688" s="390"/>
      <c r="AV688" s="390"/>
      <c r="AW688" s="390"/>
      <c r="AX688" s="390"/>
      <c r="AY688" s="390"/>
      <c r="AZ688" s="390"/>
      <c r="BA688" s="393"/>
      <c r="BB688" s="470"/>
      <c r="BC688" s="393"/>
      <c r="BD688" s="393"/>
      <c r="BE688" s="393"/>
      <c r="BF688" s="393"/>
      <c r="BG688" s="393"/>
      <c r="BH688" s="393"/>
      <c r="BI688" s="393"/>
      <c r="BJ688" s="393"/>
      <c r="BK688" s="393"/>
      <c r="BL688" s="393"/>
      <c r="BM688" s="393"/>
      <c r="BN688" s="393"/>
      <c r="BO688" s="393"/>
      <c r="BP688" s="393"/>
      <c r="BQ688" s="393"/>
      <c r="BR688" s="393"/>
      <c r="BS688" s="393"/>
      <c r="BT688" s="393"/>
      <c r="BU688" s="393"/>
      <c r="BV688" s="393"/>
      <c r="BW688" s="393"/>
      <c r="BX688" s="393"/>
      <c r="BY688" s="393"/>
      <c r="BZ688" s="393"/>
      <c r="CA688" s="393"/>
      <c r="CB688" s="393"/>
      <c r="CC688" s="393"/>
      <c r="CD688" s="393"/>
      <c r="CE688" s="393"/>
      <c r="CF688" s="393"/>
      <c r="CG688" s="393"/>
      <c r="CH688" s="393"/>
      <c r="CI688" s="393"/>
      <c r="CJ688" s="393"/>
      <c r="CK688" s="393"/>
      <c r="CL688" s="393"/>
      <c r="CM688" s="393"/>
      <c r="CN688" s="393"/>
      <c r="CO688" s="393"/>
      <c r="CP688" s="393"/>
      <c r="CQ688" s="393"/>
      <c r="CR688" s="393"/>
      <c r="CS688" s="393"/>
      <c r="CT688" s="393"/>
      <c r="CU688" s="393"/>
      <c r="CV688" s="393"/>
      <c r="CW688" s="393"/>
      <c r="CX688" s="393"/>
      <c r="CY688" s="393"/>
      <c r="CZ688" s="393"/>
    </row>
    <row r="689" s="397" customFormat="true" ht="25.15" customHeight="true" x14ac:dyDescent="0.2">
      <c r="C689" s="1154"/>
      <c r="D689" s="1155"/>
      <c r="E689" s="671"/>
      <c r="F689" s="671"/>
      <c r="G689" s="671"/>
      <c r="H689" s="1155" t="s">
        <v>465</v>
      </c>
      <c r="I689" s="1155"/>
      <c r="J689" s="847">
        <v>5.4126508584040729E-2</v>
      </c>
      <c r="K689" s="671"/>
      <c r="L689" s="671"/>
      <c r="M689" s="1155" t="s">
        <v>520</v>
      </c>
      <c r="N689" s="1155"/>
      <c r="O689" s="848">
        <v>-3.4017651661133219E-4</v>
      </c>
      <c r="P689" s="671"/>
      <c r="Q689" s="671"/>
      <c r="W689" s="390"/>
      <c r="X689" s="390"/>
      <c r="Y689" s="390"/>
      <c r="Z689" s="390"/>
      <c r="AA689" s="390"/>
      <c r="AB689" s="390"/>
      <c r="AC689" s="390"/>
      <c r="AD689" s="390"/>
      <c r="AE689" s="390"/>
      <c r="AF689" s="390"/>
      <c r="AG689" s="390"/>
      <c r="AH689" s="390"/>
      <c r="AI689" s="390"/>
      <c r="AJ689" s="390"/>
      <c r="AK689" s="390"/>
      <c r="AL689" s="390"/>
      <c r="AM689" s="390"/>
      <c r="AN689" s="390"/>
      <c r="AO689" s="390"/>
      <c r="AP689" s="390"/>
      <c r="AQ689" s="390"/>
      <c r="AR689" s="390"/>
      <c r="AS689" s="390"/>
      <c r="AT689" s="390"/>
      <c r="AU689" s="390"/>
      <c r="AV689" s="390"/>
      <c r="AW689" s="390"/>
      <c r="AX689" s="390"/>
      <c r="AY689" s="390"/>
      <c r="AZ689" s="390"/>
      <c r="BA689" s="393"/>
      <c r="BB689" s="470"/>
      <c r="BC689" s="393"/>
      <c r="BD689" s="393"/>
      <c r="BE689" s="393"/>
      <c r="BF689" s="393"/>
      <c r="BG689" s="393"/>
      <c r="BH689" s="393"/>
      <c r="BI689" s="393"/>
      <c r="BJ689" s="393"/>
      <c r="BK689" s="393"/>
      <c r="BL689" s="393"/>
      <c r="BM689" s="393"/>
      <c r="BN689" s="393"/>
      <c r="BO689" s="393"/>
      <c r="BP689" s="393"/>
      <c r="BQ689" s="393"/>
      <c r="BR689" s="393"/>
      <c r="BS689" s="393"/>
      <c r="BT689" s="393"/>
      <c r="BU689" s="393"/>
      <c r="BV689" s="393"/>
      <c r="BW689" s="393"/>
      <c r="BX689" s="393"/>
      <c r="BY689" s="393"/>
      <c r="BZ689" s="393"/>
      <c r="CA689" s="393"/>
      <c r="CB689" s="393"/>
      <c r="CC689" s="393"/>
      <c r="CD689" s="393"/>
      <c r="CE689" s="393"/>
      <c r="CF689" s="393"/>
      <c r="CG689" s="393"/>
      <c r="CH689" s="393"/>
      <c r="CI689" s="393"/>
      <c r="CJ689" s="393"/>
      <c r="CK689" s="393"/>
      <c r="CL689" s="393"/>
      <c r="CM689" s="393"/>
      <c r="CN689" s="393"/>
      <c r="CO689" s="393"/>
      <c r="CP689" s="393"/>
      <c r="CQ689" s="393"/>
      <c r="CR689" s="393"/>
      <c r="CS689" s="393"/>
      <c r="CT689" s="393"/>
      <c r="CU689" s="393"/>
      <c r="CV689" s="393"/>
      <c r="CW689" s="393"/>
      <c r="CX689" s="393"/>
      <c r="CY689" s="393"/>
      <c r="CZ689" s="393"/>
    </row>
    <row r="690" s="397" customFormat="true" ht="25.15" customHeight="true" x14ac:dyDescent="0.2">
      <c r="C690" s="1154"/>
      <c r="D690" s="1155"/>
      <c r="E690" s="671"/>
      <c r="F690" s="671"/>
      <c r="G690" s="671"/>
      <c r="H690" s="1155" t="s">
        <v>482</v>
      </c>
      <c r="I690" s="1155"/>
      <c r="J690" s="847">
        <v>2.8619109305039199E-2</v>
      </c>
      <c r="K690" s="671"/>
      <c r="L690" s="671"/>
      <c r="M690" s="1155" t="s">
        <v>449</v>
      </c>
      <c r="N690" s="1155"/>
      <c r="O690" s="848">
        <v>3.460962720311106E-2</v>
      </c>
      <c r="P690" s="671"/>
      <c r="Q690" s="671"/>
      <c r="W690" s="390"/>
      <c r="X690" s="390"/>
      <c r="Y690" s="390"/>
      <c r="Z690" s="390"/>
      <c r="AA690" s="390"/>
      <c r="AB690" s="390"/>
      <c r="AC690" s="390"/>
      <c r="AD690" s="390"/>
      <c r="AE690" s="390"/>
      <c r="AF690" s="390"/>
      <c r="AG690" s="390"/>
      <c r="AH690" s="390"/>
      <c r="AI690" s="390"/>
      <c r="AJ690" s="390"/>
      <c r="AK690" s="390"/>
      <c r="AL690" s="390"/>
      <c r="AM690" s="390"/>
      <c r="AN690" s="390"/>
      <c r="AO690" s="390"/>
      <c r="AP690" s="390"/>
      <c r="AQ690" s="390"/>
      <c r="AR690" s="390"/>
      <c r="AS690" s="390"/>
      <c r="AT690" s="390"/>
      <c r="AU690" s="390"/>
      <c r="AV690" s="390"/>
      <c r="AW690" s="390"/>
      <c r="AX690" s="390"/>
      <c r="AY690" s="390"/>
      <c r="AZ690" s="390"/>
      <c r="BA690" s="393"/>
      <c r="BB690" s="470"/>
      <c r="BC690" s="393"/>
      <c r="BD690" s="393"/>
      <c r="BE690" s="393"/>
      <c r="BF690" s="393"/>
      <c r="BG690" s="393"/>
      <c r="BH690" s="393"/>
      <c r="BI690" s="393"/>
      <c r="BJ690" s="393"/>
      <c r="BK690" s="393"/>
      <c r="BL690" s="393"/>
      <c r="BM690" s="393"/>
      <c r="BN690" s="393"/>
      <c r="BO690" s="393"/>
      <c r="BP690" s="393"/>
      <c r="BQ690" s="393"/>
      <c r="BR690" s="393"/>
      <c r="BS690" s="393"/>
      <c r="BT690" s="393"/>
      <c r="BU690" s="393"/>
      <c r="BV690" s="393"/>
      <c r="BW690" s="393"/>
      <c r="BX690" s="393"/>
      <c r="BY690" s="393"/>
      <c r="BZ690" s="393"/>
      <c r="CA690" s="393"/>
      <c r="CB690" s="393"/>
      <c r="CC690" s="393"/>
      <c r="CD690" s="393"/>
      <c r="CE690" s="393"/>
      <c r="CF690" s="393"/>
      <c r="CG690" s="393"/>
      <c r="CH690" s="393"/>
      <c r="CI690" s="393"/>
      <c r="CJ690" s="393"/>
      <c r="CK690" s="393"/>
      <c r="CL690" s="393"/>
      <c r="CM690" s="393"/>
      <c r="CN690" s="393"/>
      <c r="CO690" s="393"/>
      <c r="CP690" s="393"/>
      <c r="CQ690" s="393"/>
      <c r="CR690" s="393"/>
      <c r="CS690" s="393"/>
      <c r="CT690" s="393"/>
      <c r="CU690" s="393"/>
      <c r="CV690" s="393"/>
      <c r="CW690" s="393"/>
      <c r="CX690" s="393"/>
      <c r="CY690" s="393"/>
      <c r="CZ690" s="393"/>
    </row>
    <row r="691" s="397" customFormat="true" ht="25.15" customHeight="true" x14ac:dyDescent="0.2">
      <c r="C691" s="1154"/>
      <c r="D691" s="1155"/>
      <c r="E691" s="671"/>
      <c r="F691" s="671"/>
      <c r="G691" s="671"/>
      <c r="H691" s="1155" t="s">
        <v>477</v>
      </c>
      <c r="I691" s="1155"/>
      <c r="J691" s="847">
        <v>-3.8345833794502487E-2</v>
      </c>
      <c r="K691" s="671"/>
      <c r="L691" s="671"/>
      <c r="M691" s="1155" t="s">
        <v>475</v>
      </c>
      <c r="N691" s="1155"/>
      <c r="O691" s="848">
        <v>-2.3774684438788087E-2</v>
      </c>
      <c r="P691" s="671"/>
      <c r="Q691" s="671"/>
      <c r="W691" s="390"/>
      <c r="X691" s="390"/>
      <c r="Y691" s="390"/>
      <c r="Z691" s="390"/>
      <c r="AA691" s="390"/>
      <c r="AB691" s="390"/>
      <c r="AC691" s="390"/>
      <c r="AD691" s="390"/>
      <c r="AE691" s="390"/>
      <c r="AF691" s="390"/>
      <c r="AG691" s="390"/>
      <c r="AH691" s="390"/>
      <c r="AI691" s="390"/>
      <c r="AJ691" s="390"/>
      <c r="AK691" s="390"/>
      <c r="AL691" s="390"/>
      <c r="AM691" s="390"/>
      <c r="AN691" s="390"/>
      <c r="AO691" s="390"/>
      <c r="AP691" s="390"/>
      <c r="AQ691" s="390"/>
      <c r="AR691" s="390"/>
      <c r="AS691" s="390"/>
      <c r="AT691" s="390"/>
      <c r="AU691" s="390"/>
      <c r="AV691" s="390"/>
      <c r="AW691" s="390"/>
      <c r="AX691" s="390"/>
      <c r="AY691" s="390"/>
      <c r="AZ691" s="390"/>
      <c r="BA691" s="393"/>
      <c r="BB691" s="470"/>
      <c r="BC691" s="393"/>
      <c r="BD691" s="393"/>
      <c r="BE691" s="393"/>
      <c r="BF691" s="393"/>
      <c r="BG691" s="393"/>
      <c r="BH691" s="393"/>
      <c r="BI691" s="393"/>
      <c r="BJ691" s="393"/>
      <c r="BK691" s="393"/>
      <c r="BL691" s="393"/>
      <c r="BM691" s="393"/>
      <c r="BN691" s="393"/>
      <c r="BO691" s="393"/>
      <c r="BP691" s="393"/>
      <c r="BQ691" s="393"/>
      <c r="BR691" s="393"/>
      <c r="BS691" s="393"/>
      <c r="BT691" s="393"/>
      <c r="BU691" s="393"/>
      <c r="BV691" s="393"/>
      <c r="BW691" s="393"/>
      <c r="BX691" s="393"/>
      <c r="BY691" s="393"/>
      <c r="BZ691" s="393"/>
      <c r="CA691" s="393"/>
      <c r="CB691" s="393"/>
      <c r="CC691" s="393"/>
      <c r="CD691" s="393"/>
      <c r="CE691" s="393"/>
      <c r="CF691" s="393"/>
      <c r="CG691" s="393"/>
      <c r="CH691" s="393"/>
      <c r="CI691" s="393"/>
      <c r="CJ691" s="393"/>
      <c r="CK691" s="393"/>
      <c r="CL691" s="393"/>
      <c r="CM691" s="393"/>
      <c r="CN691" s="393"/>
      <c r="CO691" s="393"/>
      <c r="CP691" s="393"/>
      <c r="CQ691" s="393"/>
      <c r="CR691" s="393"/>
      <c r="CS691" s="393"/>
      <c r="CT691" s="393"/>
      <c r="CU691" s="393"/>
      <c r="CV691" s="393"/>
      <c r="CW691" s="393"/>
      <c r="CX691" s="393"/>
      <c r="CY691" s="393"/>
      <c r="CZ691" s="393"/>
    </row>
    <row r="692" s="397" customFormat="true" ht="25.15" customHeight="true" x14ac:dyDescent="0.2">
      <c r="C692" s="1154"/>
      <c r="D692" s="1155"/>
      <c r="E692" s="671"/>
      <c r="F692" s="671"/>
      <c r="G692" s="671"/>
      <c r="H692" s="1155" t="s">
        <v>473</v>
      </c>
      <c r="I692" s="1155"/>
      <c r="J692" s="847">
        <v>3.142656815097998E-2</v>
      </c>
      <c r="K692" s="671"/>
      <c r="L692" s="671"/>
      <c r="M692" s="1155" t="s">
        <v>465</v>
      </c>
      <c r="N692" s="1155"/>
      <c r="O692" s="848">
        <v>-2.5932588301221488E-2</v>
      </c>
      <c r="P692" s="671"/>
      <c r="Q692" s="671"/>
      <c r="W692" s="390"/>
      <c r="X692" s="390"/>
      <c r="Y692" s="390"/>
      <c r="Z692" s="390"/>
      <c r="AA692" s="390"/>
      <c r="AB692" s="390"/>
      <c r="AC692" s="390"/>
      <c r="AD692" s="390"/>
      <c r="AE692" s="390"/>
      <c r="AF692" s="390"/>
      <c r="AG692" s="390"/>
      <c r="AH692" s="390"/>
      <c r="AI692" s="390"/>
      <c r="AJ692" s="390"/>
      <c r="AK692" s="390"/>
      <c r="AL692" s="390"/>
      <c r="AM692" s="390"/>
      <c r="AN692" s="390"/>
      <c r="AO692" s="390"/>
      <c r="AP692" s="390"/>
      <c r="AQ692" s="390"/>
      <c r="AR692" s="390"/>
      <c r="AS692" s="390"/>
      <c r="AT692" s="390"/>
      <c r="AU692" s="390"/>
      <c r="AV692" s="390"/>
      <c r="AW692" s="390"/>
      <c r="AX692" s="390"/>
      <c r="AY692" s="390"/>
      <c r="AZ692" s="390"/>
      <c r="BA692" s="393"/>
      <c r="BB692" s="470"/>
      <c r="BC692" s="393"/>
      <c r="BD692" s="393"/>
      <c r="BE692" s="393"/>
      <c r="BF692" s="393"/>
      <c r="BG692" s="393"/>
      <c r="BH692" s="393"/>
      <c r="BI692" s="393"/>
      <c r="BJ692" s="393"/>
      <c r="BK692" s="393"/>
      <c r="BL692" s="393"/>
      <c r="BM692" s="393"/>
      <c r="BN692" s="393"/>
      <c r="BO692" s="393"/>
      <c r="BP692" s="393"/>
      <c r="BQ692" s="393"/>
      <c r="BR692" s="393"/>
      <c r="BS692" s="393"/>
      <c r="BT692" s="393"/>
      <c r="BU692" s="393"/>
      <c r="BV692" s="393"/>
      <c r="BW692" s="393"/>
      <c r="BX692" s="393"/>
      <c r="BY692" s="393"/>
      <c r="BZ692" s="393"/>
      <c r="CA692" s="393"/>
      <c r="CB692" s="393"/>
      <c r="CC692" s="393"/>
      <c r="CD692" s="393"/>
      <c r="CE692" s="393"/>
      <c r="CF692" s="393"/>
      <c r="CG692" s="393"/>
      <c r="CH692" s="393"/>
      <c r="CI692" s="393"/>
      <c r="CJ692" s="393"/>
      <c r="CK692" s="393"/>
      <c r="CL692" s="393"/>
      <c r="CM692" s="393"/>
      <c r="CN692" s="393"/>
      <c r="CO692" s="393"/>
      <c r="CP692" s="393"/>
      <c r="CQ692" s="393"/>
      <c r="CR692" s="393"/>
      <c r="CS692" s="393"/>
      <c r="CT692" s="393"/>
      <c r="CU692" s="393"/>
      <c r="CV692" s="393"/>
      <c r="CW692" s="393"/>
      <c r="CX692" s="393"/>
      <c r="CY692" s="393"/>
      <c r="CZ692" s="393"/>
    </row>
    <row r="693" s="397" customFormat="true" ht="25.15" customHeight="true" x14ac:dyDescent="0.2">
      <c r="C693" s="1154"/>
      <c r="D693" s="1155"/>
      <c r="E693" s="671"/>
      <c r="F693" s="671"/>
      <c r="G693" s="671"/>
      <c r="H693" s="1155" t="s">
        <v>495</v>
      </c>
      <c r="I693" s="1155"/>
      <c r="J693" s="847">
        <v>1.8678111114171531E-2</v>
      </c>
      <c r="K693" s="671"/>
      <c r="L693" s="671"/>
      <c r="M693" s="1155" t="s">
        <v>482</v>
      </c>
      <c r="N693" s="1155"/>
      <c r="O693" s="848">
        <v>2.9540396383558737E-3</v>
      </c>
      <c r="P693" s="671"/>
      <c r="Q693" s="671"/>
      <c r="W693" s="390"/>
      <c r="X693" s="390"/>
      <c r="Y693" s="390"/>
      <c r="Z693" s="390"/>
      <c r="AA693" s="390"/>
      <c r="AB693" s="390"/>
      <c r="AC693" s="390"/>
      <c r="AD693" s="390"/>
      <c r="AE693" s="390"/>
      <c r="AF693" s="390"/>
      <c r="AG693" s="390"/>
      <c r="AH693" s="390"/>
      <c r="AI693" s="390"/>
      <c r="AJ693" s="390"/>
      <c r="AK693" s="390"/>
      <c r="AL693" s="390"/>
      <c r="AM693" s="390"/>
      <c r="AN693" s="390"/>
      <c r="AO693" s="390"/>
      <c r="AP693" s="390"/>
      <c r="AQ693" s="390"/>
      <c r="AR693" s="390"/>
      <c r="AS693" s="390"/>
      <c r="AT693" s="390"/>
      <c r="AU693" s="390"/>
      <c r="AV693" s="390"/>
      <c r="AW693" s="390"/>
      <c r="AX693" s="390"/>
      <c r="AY693" s="390"/>
      <c r="AZ693" s="390"/>
      <c r="BA693" s="393"/>
      <c r="BB693" s="470"/>
      <c r="BC693" s="393"/>
      <c r="BD693" s="393"/>
      <c r="BE693" s="393"/>
      <c r="BF693" s="393"/>
      <c r="BG693" s="393"/>
      <c r="BH693" s="393"/>
      <c r="BI693" s="393"/>
      <c r="BJ693" s="393"/>
      <c r="BK693" s="393"/>
      <c r="BL693" s="393"/>
      <c r="BM693" s="393"/>
      <c r="BN693" s="393"/>
      <c r="BO693" s="393"/>
      <c r="BP693" s="393"/>
      <c r="BQ693" s="393"/>
      <c r="BR693" s="393"/>
      <c r="BS693" s="393"/>
      <c r="BT693" s="393"/>
      <c r="BU693" s="393"/>
      <c r="BV693" s="393"/>
      <c r="BW693" s="393"/>
      <c r="BX693" s="393"/>
      <c r="BY693" s="393"/>
      <c r="BZ693" s="393"/>
      <c r="CA693" s="393"/>
      <c r="CB693" s="393"/>
      <c r="CC693" s="393"/>
      <c r="CD693" s="393"/>
      <c r="CE693" s="393"/>
      <c r="CF693" s="393"/>
      <c r="CG693" s="393"/>
      <c r="CH693" s="393"/>
      <c r="CI693" s="393"/>
      <c r="CJ693" s="393"/>
      <c r="CK693" s="393"/>
      <c r="CL693" s="393"/>
      <c r="CM693" s="393"/>
      <c r="CN693" s="393"/>
      <c r="CO693" s="393"/>
      <c r="CP693" s="393"/>
      <c r="CQ693" s="393"/>
      <c r="CR693" s="393"/>
      <c r="CS693" s="393"/>
      <c r="CT693" s="393"/>
      <c r="CU693" s="393"/>
      <c r="CV693" s="393"/>
      <c r="CW693" s="393"/>
      <c r="CX693" s="393"/>
      <c r="CY693" s="393"/>
      <c r="CZ693" s="393"/>
    </row>
    <row r="694" s="397" customFormat="true" ht="25.15" customHeight="true" x14ac:dyDescent="0.2">
      <c r="C694" s="1154"/>
      <c r="D694" s="1155"/>
      <c r="E694" s="671"/>
      <c r="F694" s="671"/>
      <c r="G694" s="671"/>
      <c r="H694" s="1155" t="s">
        <v>509</v>
      </c>
      <c r="I694" s="1155"/>
      <c r="J694" s="850">
        <v>1.3647537872788655E-2</v>
      </c>
      <c r="K694" s="671"/>
      <c r="L694" s="671"/>
      <c r="M694" s="1155" t="s">
        <v>477</v>
      </c>
      <c r="N694" s="1155"/>
      <c r="O694" s="848">
        <v>4.6255965648419411E-2</v>
      </c>
      <c r="P694" s="671"/>
      <c r="Q694" s="671"/>
      <c r="W694" s="390"/>
      <c r="X694" s="390"/>
      <c r="Y694" s="390"/>
      <c r="Z694" s="390"/>
      <c r="AA694" s="390"/>
      <c r="AB694" s="390"/>
      <c r="AC694" s="390"/>
      <c r="AD694" s="390"/>
      <c r="AE694" s="390"/>
      <c r="AF694" s="390"/>
      <c r="AG694" s="390"/>
      <c r="AH694" s="390"/>
      <c r="AI694" s="390"/>
      <c r="AJ694" s="390"/>
      <c r="AK694" s="390"/>
      <c r="AL694" s="390"/>
      <c r="AM694" s="390"/>
      <c r="AN694" s="390"/>
      <c r="AO694" s="390"/>
      <c r="AP694" s="390"/>
      <c r="AQ694" s="390"/>
      <c r="AR694" s="390"/>
      <c r="AS694" s="390"/>
      <c r="AT694" s="390"/>
      <c r="AU694" s="390"/>
      <c r="AV694" s="390"/>
      <c r="AW694" s="390"/>
      <c r="AX694" s="390"/>
      <c r="AY694" s="390"/>
      <c r="AZ694" s="390"/>
      <c r="BA694" s="393"/>
      <c r="BB694" s="470"/>
      <c r="BC694" s="393"/>
      <c r="BD694" s="393"/>
      <c r="BE694" s="393"/>
      <c r="BF694" s="393"/>
      <c r="BG694" s="393"/>
      <c r="BH694" s="393"/>
      <c r="BI694" s="393"/>
      <c r="BJ694" s="393"/>
      <c r="BK694" s="393"/>
      <c r="BL694" s="393"/>
      <c r="BM694" s="393"/>
      <c r="BN694" s="393"/>
      <c r="BO694" s="393"/>
      <c r="BP694" s="393"/>
      <c r="BQ694" s="393"/>
      <c r="BR694" s="393"/>
      <c r="BS694" s="393"/>
      <c r="BT694" s="393"/>
      <c r="BU694" s="393"/>
      <c r="BV694" s="393"/>
      <c r="BW694" s="393"/>
      <c r="BX694" s="393"/>
      <c r="BY694" s="393"/>
      <c r="BZ694" s="393"/>
      <c r="CA694" s="393"/>
      <c r="CB694" s="393"/>
      <c r="CC694" s="393"/>
      <c r="CD694" s="393"/>
      <c r="CE694" s="393"/>
      <c r="CF694" s="393"/>
      <c r="CG694" s="393"/>
      <c r="CH694" s="393"/>
      <c r="CI694" s="393"/>
      <c r="CJ694" s="393"/>
      <c r="CK694" s="393"/>
      <c r="CL694" s="393"/>
      <c r="CM694" s="393"/>
      <c r="CN694" s="393"/>
      <c r="CO694" s="393"/>
      <c r="CP694" s="393"/>
      <c r="CQ694" s="393"/>
      <c r="CR694" s="393"/>
      <c r="CS694" s="393"/>
      <c r="CT694" s="393"/>
      <c r="CU694" s="393"/>
      <c r="CV694" s="393"/>
      <c r="CW694" s="393"/>
      <c r="CX694" s="393"/>
      <c r="CY694" s="393"/>
      <c r="CZ694" s="393"/>
    </row>
    <row r="695" s="397" customFormat="true" ht="25.15" customHeight="true" x14ac:dyDescent="0.2">
      <c r="C695" s="1154"/>
      <c r="D695" s="1155"/>
      <c r="E695" s="671"/>
      <c r="F695" s="671"/>
      <c r="G695" s="671"/>
      <c r="H695" s="1155"/>
      <c r="I695" s="1155"/>
      <c r="J695" s="671"/>
      <c r="K695" s="671"/>
      <c r="L695" s="671"/>
      <c r="M695" s="1155" t="s">
        <v>473</v>
      </c>
      <c r="N695" s="1155"/>
      <c r="O695" s="848">
        <v>-4.9693417381734856E-2</v>
      </c>
      <c r="P695" s="671"/>
      <c r="Q695" s="671"/>
      <c r="W695" s="390"/>
      <c r="X695" s="390"/>
      <c r="Y695" s="390"/>
      <c r="Z695" s="390"/>
      <c r="AA695" s="390"/>
      <c r="AB695" s="390"/>
      <c r="AC695" s="390"/>
      <c r="AD695" s="390"/>
      <c r="AE695" s="390"/>
      <c r="AF695" s="390"/>
      <c r="AG695" s="390"/>
      <c r="AH695" s="390"/>
      <c r="AI695" s="390"/>
      <c r="AJ695" s="390"/>
      <c r="AK695" s="390"/>
      <c r="AL695" s="390"/>
      <c r="AM695" s="390"/>
      <c r="AN695" s="390"/>
      <c r="AO695" s="390"/>
      <c r="AP695" s="390"/>
      <c r="AQ695" s="390"/>
      <c r="AR695" s="390"/>
      <c r="AS695" s="390"/>
      <c r="AT695" s="390"/>
      <c r="AU695" s="390"/>
      <c r="AV695" s="390"/>
      <c r="AW695" s="390"/>
      <c r="AX695" s="390"/>
      <c r="AY695" s="390"/>
      <c r="AZ695" s="390"/>
      <c r="BA695" s="393"/>
      <c r="BB695" s="470"/>
      <c r="BC695" s="393"/>
      <c r="BD695" s="393"/>
      <c r="BE695" s="393"/>
      <c r="BF695" s="393"/>
      <c r="BG695" s="393"/>
      <c r="BH695" s="393"/>
      <c r="BI695" s="393"/>
      <c r="BJ695" s="393"/>
      <c r="BK695" s="393"/>
      <c r="BL695" s="393"/>
      <c r="BM695" s="393"/>
      <c r="BN695" s="393"/>
      <c r="BO695" s="393"/>
      <c r="BP695" s="393"/>
      <c r="BQ695" s="393"/>
      <c r="BR695" s="393"/>
      <c r="BS695" s="393"/>
      <c r="BT695" s="393"/>
      <c r="BU695" s="393"/>
      <c r="BV695" s="393"/>
      <c r="BW695" s="393"/>
      <c r="BX695" s="393"/>
      <c r="BY695" s="393"/>
      <c r="BZ695" s="393"/>
      <c r="CA695" s="393"/>
      <c r="CB695" s="393"/>
      <c r="CC695" s="393"/>
      <c r="CD695" s="393"/>
      <c r="CE695" s="393"/>
      <c r="CF695" s="393"/>
      <c r="CG695" s="393"/>
      <c r="CH695" s="393"/>
      <c r="CI695" s="393"/>
      <c r="CJ695" s="393"/>
      <c r="CK695" s="393"/>
      <c r="CL695" s="393"/>
      <c r="CM695" s="393"/>
      <c r="CN695" s="393"/>
      <c r="CO695" s="393"/>
      <c r="CP695" s="393"/>
      <c r="CQ695" s="393"/>
      <c r="CR695" s="393"/>
      <c r="CS695" s="393"/>
      <c r="CT695" s="393"/>
      <c r="CU695" s="393"/>
      <c r="CV695" s="393"/>
      <c r="CW695" s="393"/>
      <c r="CX695" s="393"/>
      <c r="CY695" s="393"/>
      <c r="CZ695" s="393"/>
    </row>
    <row r="696" s="397" customFormat="true" ht="25.15" customHeight="true" x14ac:dyDescent="0.2">
      <c r="C696" s="1154"/>
      <c r="D696" s="1155"/>
      <c r="E696" s="671"/>
      <c r="F696" s="671"/>
      <c r="G696" s="671"/>
      <c r="H696" s="1155"/>
      <c r="I696" s="1155"/>
      <c r="J696" s="671"/>
      <c r="K696" s="671"/>
      <c r="L696" s="671"/>
      <c r="M696" s="1155" t="s">
        <v>495</v>
      </c>
      <c r="N696" s="1155"/>
      <c r="O696" s="848">
        <v>-1.7032380016536001E-2</v>
      </c>
      <c r="P696" s="671"/>
      <c r="Q696" s="671"/>
      <c r="W696" s="390"/>
      <c r="X696" s="390"/>
      <c r="Y696" s="390"/>
      <c r="Z696" s="390"/>
      <c r="AA696" s="390"/>
      <c r="AB696" s="390"/>
      <c r="AC696" s="390"/>
      <c r="AD696" s="390"/>
      <c r="AE696" s="390"/>
      <c r="AF696" s="390"/>
      <c r="AG696" s="390"/>
      <c r="AH696" s="390"/>
      <c r="AI696" s="390"/>
      <c r="AJ696" s="390"/>
      <c r="AK696" s="390"/>
      <c r="AL696" s="390"/>
      <c r="AM696" s="390"/>
      <c r="AN696" s="390"/>
      <c r="AO696" s="390"/>
      <c r="AP696" s="390"/>
      <c r="AQ696" s="390"/>
      <c r="AR696" s="390"/>
      <c r="AS696" s="390"/>
      <c r="AT696" s="390"/>
      <c r="AU696" s="390"/>
      <c r="AV696" s="390"/>
      <c r="AW696" s="390"/>
      <c r="AX696" s="390"/>
      <c r="AY696" s="390"/>
      <c r="AZ696" s="390"/>
      <c r="BA696" s="393"/>
      <c r="BB696" s="470"/>
      <c r="BC696" s="393"/>
      <c r="BD696" s="393"/>
      <c r="BE696" s="393"/>
      <c r="BF696" s="393"/>
      <c r="BG696" s="393"/>
      <c r="BH696" s="393"/>
      <c r="BI696" s="393"/>
      <c r="BJ696" s="393"/>
      <c r="BK696" s="393"/>
      <c r="BL696" s="393"/>
      <c r="BM696" s="393"/>
      <c r="BN696" s="393"/>
      <c r="BO696" s="393"/>
      <c r="BP696" s="393"/>
      <c r="BQ696" s="393"/>
      <c r="BR696" s="393"/>
      <c r="BS696" s="393"/>
      <c r="BT696" s="393"/>
      <c r="BU696" s="393"/>
      <c r="BV696" s="393"/>
      <c r="BW696" s="393"/>
      <c r="BX696" s="393"/>
      <c r="BY696" s="393"/>
      <c r="BZ696" s="393"/>
      <c r="CA696" s="393"/>
      <c r="CB696" s="393"/>
      <c r="CC696" s="393"/>
      <c r="CD696" s="393"/>
      <c r="CE696" s="393"/>
      <c r="CF696" s="393"/>
      <c r="CG696" s="393"/>
      <c r="CH696" s="393"/>
      <c r="CI696" s="393"/>
      <c r="CJ696" s="393"/>
      <c r="CK696" s="393"/>
      <c r="CL696" s="393"/>
      <c r="CM696" s="393"/>
      <c r="CN696" s="393"/>
      <c r="CO696" s="393"/>
      <c r="CP696" s="393"/>
      <c r="CQ696" s="393"/>
      <c r="CR696" s="393"/>
      <c r="CS696" s="393"/>
      <c r="CT696" s="393"/>
      <c r="CU696" s="393"/>
      <c r="CV696" s="393"/>
      <c r="CW696" s="393"/>
      <c r="CX696" s="393"/>
      <c r="CY696" s="393"/>
      <c r="CZ696" s="393"/>
    </row>
    <row r="697" s="397" customFormat="true" ht="25.15" customHeight="true" x14ac:dyDescent="0.2">
      <c r="C697" s="1154"/>
      <c r="D697" s="1155"/>
      <c r="E697" s="671"/>
      <c r="F697" s="671"/>
      <c r="G697" s="671"/>
      <c r="H697" s="1155" t="s">
        <v>264</v>
      </c>
      <c r="I697" s="1155"/>
      <c r="J697" s="1155"/>
      <c r="K697" s="671"/>
      <c r="L697" s="671"/>
      <c r="M697" s="1155" t="s">
        <v>509</v>
      </c>
      <c r="N697" s="1155"/>
      <c r="O697" s="851">
        <v>1.1168827857418278E-3</v>
      </c>
      <c r="P697" s="671"/>
      <c r="Q697" s="671"/>
      <c r="W697" s="390"/>
      <c r="X697" s="390"/>
      <c r="Y697" s="390"/>
      <c r="Z697" s="390"/>
      <c r="AA697" s="390"/>
      <c r="AB697" s="390"/>
      <c r="AC697" s="390"/>
      <c r="AD697" s="390"/>
      <c r="AE697" s="390"/>
      <c r="AF697" s="390"/>
      <c r="AG697" s="390"/>
      <c r="AH697" s="390"/>
      <c r="AI697" s="390"/>
      <c r="AJ697" s="390"/>
      <c r="AK697" s="390"/>
      <c r="AL697" s="390"/>
      <c r="AM697" s="390"/>
      <c r="AN697" s="390"/>
      <c r="AO697" s="390"/>
      <c r="AP697" s="390"/>
      <c r="AQ697" s="390"/>
      <c r="AR697" s="390"/>
      <c r="AS697" s="390"/>
      <c r="AT697" s="390"/>
      <c r="AU697" s="390"/>
      <c r="AV697" s="390"/>
      <c r="AW697" s="390"/>
      <c r="AX697" s="390"/>
      <c r="AY697" s="390"/>
      <c r="AZ697" s="390"/>
      <c r="BA697" s="393"/>
      <c r="BB697" s="470"/>
      <c r="BC697" s="393"/>
      <c r="BD697" s="393"/>
      <c r="BE697" s="393"/>
      <c r="BF697" s="393"/>
      <c r="BG697" s="393"/>
      <c r="BH697" s="393"/>
      <c r="BI697" s="393"/>
      <c r="BJ697" s="393"/>
      <c r="BK697" s="393"/>
      <c r="BL697" s="393"/>
      <c r="BM697" s="393"/>
      <c r="BN697" s="393"/>
      <c r="BO697" s="393"/>
      <c r="BP697" s="393"/>
      <c r="BQ697" s="393"/>
      <c r="BR697" s="393"/>
      <c r="BS697" s="393"/>
      <c r="BT697" s="393"/>
      <c r="BU697" s="393"/>
      <c r="BV697" s="393"/>
      <c r="BW697" s="393"/>
      <c r="BX697" s="393"/>
      <c r="BY697" s="393"/>
      <c r="BZ697" s="393"/>
      <c r="CA697" s="393"/>
      <c r="CB697" s="393"/>
      <c r="CC697" s="393"/>
      <c r="CD697" s="393"/>
      <c r="CE697" s="393"/>
      <c r="CF697" s="393"/>
      <c r="CG697" s="393"/>
      <c r="CH697" s="393"/>
      <c r="CI697" s="393"/>
      <c r="CJ697" s="393"/>
      <c r="CK697" s="393"/>
      <c r="CL697" s="393"/>
      <c r="CM697" s="393"/>
      <c r="CN697" s="393"/>
      <c r="CO697" s="393"/>
      <c r="CP697" s="393"/>
      <c r="CQ697" s="393"/>
      <c r="CR697" s="393"/>
      <c r="CS697" s="393"/>
      <c r="CT697" s="393"/>
      <c r="CU697" s="393"/>
      <c r="CV697" s="393"/>
      <c r="CW697" s="393"/>
      <c r="CX697" s="393"/>
      <c r="CY697" s="393"/>
      <c r="CZ697" s="393"/>
    </row>
    <row r="698" s="397" customFormat="true" ht="25.15" customHeight="true" x14ac:dyDescent="0.2">
      <c r="C698" s="1154"/>
      <c r="D698" s="1155"/>
      <c r="E698" s="671"/>
      <c r="F698" s="671"/>
      <c r="G698" s="671"/>
      <c r="H698" s="1155" t="s">
        <v>204</v>
      </c>
      <c r="I698" s="1155"/>
      <c r="J698" s="866" t="s">
        <v>205</v>
      </c>
      <c r="K698" s="671"/>
      <c r="L698" s="671"/>
      <c r="M698" s="1155"/>
      <c r="N698" s="1155"/>
      <c r="O698" s="671"/>
      <c r="P698" s="671"/>
      <c r="Q698" s="671"/>
      <c r="W698" s="390"/>
      <c r="X698" s="390"/>
      <c r="Y698" s="390"/>
      <c r="Z698" s="390"/>
      <c r="AA698" s="390"/>
      <c r="AB698" s="390"/>
      <c r="AC698" s="390"/>
      <c r="AD698" s="390"/>
      <c r="AE698" s="390"/>
      <c r="AF698" s="390"/>
      <c r="AG698" s="390"/>
      <c r="AH698" s="390"/>
      <c r="AI698" s="390"/>
      <c r="AJ698" s="390"/>
      <c r="AK698" s="390"/>
      <c r="AL698" s="390"/>
      <c r="AM698" s="390"/>
      <c r="AN698" s="390"/>
      <c r="AO698" s="390"/>
      <c r="AP698" s="390"/>
      <c r="AQ698" s="390"/>
      <c r="AR698" s="390"/>
      <c r="AS698" s="390"/>
      <c r="AT698" s="390"/>
      <c r="AU698" s="390"/>
      <c r="AV698" s="390"/>
      <c r="AW698" s="390"/>
      <c r="AX698" s="390"/>
      <c r="AY698" s="390"/>
      <c r="AZ698" s="390"/>
      <c r="BA698" s="393"/>
      <c r="BB698" s="470"/>
      <c r="BC698" s="393"/>
      <c r="BD698" s="393"/>
      <c r="BE698" s="393"/>
      <c r="BF698" s="393"/>
      <c r="BG698" s="393"/>
      <c r="BH698" s="393"/>
      <c r="BI698" s="393"/>
      <c r="BJ698" s="393"/>
      <c r="BK698" s="393"/>
      <c r="BL698" s="393"/>
      <c r="BM698" s="393"/>
      <c r="BN698" s="393"/>
      <c r="BO698" s="393"/>
      <c r="BP698" s="393"/>
      <c r="BQ698" s="393"/>
      <c r="BR698" s="393"/>
      <c r="BS698" s="393"/>
      <c r="BT698" s="393"/>
      <c r="BU698" s="393"/>
      <c r="BV698" s="393"/>
      <c r="BW698" s="393"/>
      <c r="BX698" s="393"/>
      <c r="BY698" s="393"/>
      <c r="BZ698" s="393"/>
      <c r="CA698" s="393"/>
      <c r="CB698" s="393"/>
      <c r="CC698" s="393"/>
      <c r="CD698" s="393"/>
      <c r="CE698" s="393"/>
      <c r="CF698" s="393"/>
      <c r="CG698" s="393"/>
      <c r="CH698" s="393"/>
      <c r="CI698" s="393"/>
      <c r="CJ698" s="393"/>
      <c r="CK698" s="393"/>
      <c r="CL698" s="393"/>
      <c r="CM698" s="393"/>
      <c r="CN698" s="393"/>
      <c r="CO698" s="393"/>
      <c r="CP698" s="393"/>
      <c r="CQ698" s="393"/>
      <c r="CR698" s="393"/>
      <c r="CS698" s="393"/>
      <c r="CT698" s="393"/>
      <c r="CU698" s="393"/>
      <c r="CV698" s="393"/>
      <c r="CW698" s="393"/>
      <c r="CX698" s="393"/>
      <c r="CY698" s="393"/>
      <c r="CZ698" s="393"/>
    </row>
    <row r="699" s="397" customFormat="true" ht="25.15" customHeight="true" x14ac:dyDescent="0.2">
      <c r="C699" s="1154"/>
      <c r="D699" s="1155"/>
      <c r="E699" s="671"/>
      <c r="F699" s="671"/>
      <c r="G699" s="671"/>
      <c r="H699" s="1155" t="s">
        <v>205</v>
      </c>
      <c r="I699" s="1155"/>
      <c r="J699" s="867">
        <v>0.99999999999999967</v>
      </c>
      <c r="K699" s="671"/>
      <c r="L699" s="671"/>
      <c r="M699" s="1155"/>
      <c r="N699" s="1155"/>
      <c r="O699" s="671"/>
      <c r="P699" s="671"/>
      <c r="Q699" s="671"/>
      <c r="W699" s="390"/>
      <c r="X699" s="390"/>
      <c r="Y699" s="390"/>
      <c r="Z699" s="390"/>
      <c r="AA699" s="390"/>
      <c r="AB699" s="390"/>
      <c r="AC699" s="390"/>
      <c r="AD699" s="390"/>
      <c r="AE699" s="390"/>
      <c r="AF699" s="390"/>
      <c r="AG699" s="390"/>
      <c r="AH699" s="390"/>
      <c r="AI699" s="390"/>
      <c r="AJ699" s="390"/>
      <c r="AK699" s="390"/>
      <c r="AL699" s="390"/>
      <c r="AM699" s="390"/>
      <c r="AN699" s="390"/>
      <c r="AO699" s="390"/>
      <c r="AP699" s="390"/>
      <c r="AQ699" s="390"/>
      <c r="AR699" s="390"/>
      <c r="AS699" s="390"/>
      <c r="AT699" s="390"/>
      <c r="AU699" s="390"/>
      <c r="AV699" s="390"/>
      <c r="AW699" s="390"/>
      <c r="AX699" s="390"/>
      <c r="AY699" s="390"/>
      <c r="AZ699" s="390"/>
      <c r="BA699" s="393"/>
      <c r="BB699" s="470"/>
      <c r="BC699" s="393"/>
      <c r="BD699" s="393"/>
      <c r="BE699" s="393"/>
      <c r="BF699" s="393"/>
      <c r="BG699" s="393"/>
      <c r="BH699" s="393"/>
      <c r="BI699" s="393"/>
      <c r="BJ699" s="393"/>
      <c r="BK699" s="393"/>
      <c r="BL699" s="393"/>
      <c r="BM699" s="393"/>
      <c r="BN699" s="393"/>
      <c r="BO699" s="393"/>
      <c r="BP699" s="393"/>
      <c r="BQ699" s="393"/>
      <c r="BR699" s="393"/>
      <c r="BS699" s="393"/>
      <c r="BT699" s="393"/>
      <c r="BU699" s="393"/>
      <c r="BV699" s="393"/>
      <c r="BW699" s="393"/>
      <c r="BX699" s="393"/>
      <c r="BY699" s="393"/>
      <c r="BZ699" s="393"/>
      <c r="CA699" s="393"/>
      <c r="CB699" s="393"/>
      <c r="CC699" s="393"/>
      <c r="CD699" s="393"/>
      <c r="CE699" s="393"/>
      <c r="CF699" s="393"/>
      <c r="CG699" s="393"/>
      <c r="CH699" s="393"/>
      <c r="CI699" s="393"/>
      <c r="CJ699" s="393"/>
      <c r="CK699" s="393"/>
      <c r="CL699" s="393"/>
      <c r="CM699" s="393"/>
      <c r="CN699" s="393"/>
      <c r="CO699" s="393"/>
      <c r="CP699" s="393"/>
      <c r="CQ699" s="393"/>
      <c r="CR699" s="393"/>
      <c r="CS699" s="393"/>
      <c r="CT699" s="393"/>
      <c r="CU699" s="393"/>
      <c r="CV699" s="393"/>
      <c r="CW699" s="393"/>
      <c r="CX699" s="393"/>
      <c r="CY699" s="393"/>
      <c r="CZ699" s="393"/>
    </row>
    <row r="700" s="397" customFormat="true" ht="25.15" customHeight="true" x14ac:dyDescent="0.2">
      <c r="C700" s="1154"/>
      <c r="D700" s="1155"/>
      <c r="E700" s="671"/>
      <c r="F700" s="671"/>
      <c r="G700" s="671"/>
      <c r="H700" s="1155"/>
      <c r="I700" s="1155"/>
      <c r="J700" s="671"/>
      <c r="K700" s="671"/>
      <c r="L700" s="671"/>
      <c r="M700" s="1155" t="s">
        <v>264</v>
      </c>
      <c r="N700" s="1155"/>
      <c r="O700" s="1155"/>
      <c r="P700" s="671"/>
      <c r="Q700" s="671"/>
      <c r="W700" s="390"/>
      <c r="X700" s="390"/>
      <c r="Y700" s="390"/>
      <c r="Z700" s="390"/>
      <c r="AA700" s="390"/>
      <c r="AB700" s="390"/>
      <c r="AC700" s="390"/>
      <c r="AD700" s="390"/>
      <c r="AE700" s="390"/>
      <c r="AF700" s="390"/>
      <c r="AG700" s="390"/>
      <c r="AH700" s="390"/>
      <c r="AI700" s="390"/>
      <c r="AJ700" s="390"/>
      <c r="AK700" s="390"/>
      <c r="AL700" s="390"/>
      <c r="AM700" s="390"/>
      <c r="AN700" s="390"/>
      <c r="AO700" s="390"/>
      <c r="AP700" s="390"/>
      <c r="AQ700" s="390"/>
      <c r="AR700" s="390"/>
      <c r="AS700" s="390"/>
      <c r="AT700" s="390"/>
      <c r="AU700" s="390"/>
      <c r="AV700" s="390"/>
      <c r="AW700" s="390"/>
      <c r="AX700" s="390"/>
      <c r="AY700" s="390"/>
      <c r="AZ700" s="390"/>
      <c r="BA700" s="393"/>
      <c r="BB700" s="470"/>
      <c r="BC700" s="393"/>
      <c r="BD700" s="393"/>
      <c r="BE700" s="393"/>
      <c r="BF700" s="393"/>
      <c r="BG700" s="393"/>
      <c r="BH700" s="393"/>
      <c r="BI700" s="393"/>
      <c r="BJ700" s="393"/>
      <c r="BK700" s="393"/>
      <c r="BL700" s="393"/>
      <c r="BM700" s="393"/>
      <c r="BN700" s="393"/>
      <c r="BO700" s="393"/>
      <c r="BP700" s="393"/>
      <c r="BQ700" s="393"/>
      <c r="BR700" s="393"/>
      <c r="BS700" s="393"/>
      <c r="BT700" s="393"/>
      <c r="BU700" s="393"/>
      <c r="BV700" s="393"/>
      <c r="BW700" s="393"/>
      <c r="BX700" s="393"/>
      <c r="BY700" s="393"/>
      <c r="BZ700" s="393"/>
      <c r="CA700" s="393"/>
      <c r="CB700" s="393"/>
      <c r="CC700" s="393"/>
      <c r="CD700" s="393"/>
      <c r="CE700" s="393"/>
      <c r="CF700" s="393"/>
      <c r="CG700" s="393"/>
      <c r="CH700" s="393"/>
      <c r="CI700" s="393"/>
      <c r="CJ700" s="393"/>
      <c r="CK700" s="393"/>
      <c r="CL700" s="393"/>
      <c r="CM700" s="393"/>
      <c r="CN700" s="393"/>
      <c r="CO700" s="393"/>
      <c r="CP700" s="393"/>
      <c r="CQ700" s="393"/>
      <c r="CR700" s="393"/>
      <c r="CS700" s="393"/>
      <c r="CT700" s="393"/>
      <c r="CU700" s="393"/>
      <c r="CV700" s="393"/>
      <c r="CW700" s="393"/>
      <c r="CX700" s="393"/>
      <c r="CY700" s="393"/>
      <c r="CZ700" s="393"/>
    </row>
    <row r="701" ht="25.15" customHeight="true" x14ac:dyDescent="0.2">
      <c r="C701" s="1155"/>
      <c r="D701" s="1155"/>
      <c r="E701" s="671"/>
      <c r="F701" s="671"/>
      <c r="G701" s="671"/>
      <c r="H701" s="1155"/>
      <c r="I701" s="1155"/>
      <c r="J701" s="671"/>
      <c r="K701" s="671"/>
      <c r="L701" s="671"/>
      <c r="M701" s="1155" t="s">
        <v>204</v>
      </c>
      <c r="N701" s="1155"/>
      <c r="O701" s="868" t="s">
        <v>205</v>
      </c>
      <c r="P701" s="671"/>
      <c r="Q701" s="671"/>
      <c r="BA701" s="393"/>
      <c r="BB701" s="470"/>
      <c r="BC701" s="393"/>
      <c r="BD701" s="393"/>
      <c r="BE701" s="393"/>
      <c r="BF701" s="393"/>
      <c r="BG701" s="393"/>
      <c r="BH701" s="393"/>
      <c r="BI701" s="393"/>
      <c r="BJ701" s="393"/>
      <c r="BK701" s="393"/>
      <c r="BL701" s="393"/>
      <c r="BM701" s="393"/>
      <c r="BN701" s="393"/>
      <c r="BO701" s="393"/>
      <c r="BP701" s="393"/>
      <c r="BQ701" s="393"/>
      <c r="BR701" s="393"/>
      <c r="BS701" s="393"/>
      <c r="BT701" s="393"/>
      <c r="BU701" s="393"/>
      <c r="BV701" s="393"/>
      <c r="BW701" s="393"/>
      <c r="BX701" s="393"/>
      <c r="BY701" s="393"/>
      <c r="BZ701" s="393"/>
      <c r="CA701" s="393"/>
      <c r="CB701" s="393"/>
      <c r="CC701" s="393"/>
      <c r="CD701" s="393"/>
      <c r="CE701" s="393"/>
      <c r="CF701" s="393"/>
      <c r="CG701" s="393"/>
      <c r="CH701" s="393"/>
      <c r="CI701" s="393"/>
      <c r="CJ701" s="393"/>
      <c r="CK701" s="393"/>
      <c r="CL701" s="393"/>
      <c r="CM701" s="393"/>
      <c r="CN701" s="393"/>
      <c r="CO701" s="393"/>
      <c r="CP701" s="393"/>
      <c r="CQ701" s="393"/>
      <c r="CR701" s="393"/>
      <c r="CS701" s="393"/>
      <c r="CT701" s="393"/>
      <c r="CU701" s="393"/>
      <c r="CV701" s="393"/>
      <c r="CW701" s="393"/>
      <c r="CX701" s="393"/>
      <c r="CY701" s="393"/>
      <c r="CZ701" s="393"/>
    </row>
    <row r="702" ht="25.15" customHeight="true" x14ac:dyDescent="0.2">
      <c r="C702" s="1155"/>
      <c r="D702" s="1155"/>
      <c r="E702" s="671"/>
      <c r="F702" s="671"/>
      <c r="G702" s="671"/>
      <c r="H702" s="1155"/>
      <c r="I702" s="1155"/>
      <c r="J702" s="671"/>
      <c r="K702" s="671"/>
      <c r="L702" s="671"/>
      <c r="M702" s="1155" t="s">
        <v>205</v>
      </c>
      <c r="N702" s="1155"/>
      <c r="O702" s="869">
        <v>0.99999999999999978</v>
      </c>
      <c r="P702" s="671"/>
      <c r="Q702" s="671"/>
      <c r="BA702" s="393"/>
      <c r="BB702" s="470"/>
      <c r="BC702" s="393"/>
      <c r="BD702" s="393"/>
      <c r="BE702" s="393"/>
      <c r="BF702" s="393"/>
      <c r="BG702" s="393"/>
      <c r="BH702" s="393"/>
      <c r="BI702" s="393"/>
      <c r="BJ702" s="393"/>
      <c r="BK702" s="393"/>
      <c r="BL702" s="393"/>
      <c r="BM702" s="393"/>
      <c r="BN702" s="393"/>
      <c r="BO702" s="393"/>
      <c r="BP702" s="393"/>
      <c r="BQ702" s="393"/>
      <c r="BR702" s="393"/>
      <c r="BS702" s="393"/>
      <c r="BT702" s="393"/>
      <c r="BU702" s="393"/>
      <c r="BV702" s="393"/>
      <c r="BW702" s="393"/>
      <c r="BX702" s="393"/>
      <c r="BY702" s="393"/>
      <c r="BZ702" s="393"/>
      <c r="CA702" s="393"/>
      <c r="CB702" s="393"/>
      <c r="CC702" s="393"/>
      <c r="CD702" s="393"/>
      <c r="CE702" s="393"/>
      <c r="CF702" s="393"/>
      <c r="CG702" s="393"/>
      <c r="CH702" s="393"/>
      <c r="CI702" s="393"/>
      <c r="CJ702" s="393"/>
      <c r="CK702" s="393"/>
      <c r="CL702" s="393"/>
      <c r="CM702" s="393"/>
      <c r="CN702" s="393"/>
      <c r="CO702" s="393"/>
      <c r="CP702" s="393"/>
      <c r="CQ702" s="393"/>
      <c r="CR702" s="393"/>
      <c r="CS702" s="393"/>
      <c r="CT702" s="393"/>
      <c r="CU702" s="393"/>
      <c r="CV702" s="393"/>
      <c r="CW702" s="393"/>
      <c r="CX702" s="393"/>
      <c r="CY702" s="393"/>
      <c r="CZ702" s="393"/>
    </row>
    <row r="703" ht="25.15" customHeight="true" x14ac:dyDescent="0.2">
      <c r="C703" s="1155"/>
      <c r="D703" s="1155"/>
      <c r="E703" s="671"/>
      <c r="F703" s="671"/>
      <c r="G703" s="671"/>
      <c r="H703" s="1155"/>
      <c r="I703" s="1155"/>
      <c r="J703" s="671"/>
      <c r="K703" s="671"/>
      <c r="L703" s="671"/>
      <c r="M703" s="1155"/>
      <c r="N703" s="1155"/>
      <c r="O703" s="671"/>
      <c r="P703" s="671"/>
      <c r="Q703" s="671"/>
      <c r="BA703" s="393"/>
      <c r="BB703" s="470"/>
      <c r="BC703" s="393"/>
      <c r="BD703" s="393"/>
      <c r="BE703" s="393"/>
      <c r="BF703" s="393"/>
      <c r="BG703" s="393"/>
      <c r="BH703" s="393"/>
      <c r="BI703" s="393"/>
      <c r="BJ703" s="393"/>
      <c r="BK703" s="393"/>
      <c r="BL703" s="393"/>
      <c r="BM703" s="393"/>
      <c r="BN703" s="393"/>
      <c r="BO703" s="393"/>
      <c r="BP703" s="393"/>
      <c r="BQ703" s="393"/>
      <c r="BR703" s="393"/>
      <c r="BS703" s="393"/>
      <c r="BT703" s="393"/>
      <c r="BU703" s="393"/>
      <c r="BV703" s="393"/>
      <c r="BW703" s="393"/>
      <c r="BX703" s="393"/>
      <c r="BY703" s="393"/>
      <c r="BZ703" s="393"/>
      <c r="CA703" s="393"/>
      <c r="CB703" s="393"/>
      <c r="CC703" s="393"/>
      <c r="CD703" s="393"/>
      <c r="CE703" s="393"/>
      <c r="CF703" s="393"/>
      <c r="CG703" s="393"/>
      <c r="CH703" s="393"/>
      <c r="CI703" s="393"/>
      <c r="CJ703" s="393"/>
      <c r="CK703" s="393"/>
      <c r="CL703" s="393"/>
      <c r="CM703" s="393"/>
      <c r="CN703" s="393"/>
      <c r="CO703" s="393"/>
      <c r="CP703" s="393"/>
      <c r="CQ703" s="393"/>
      <c r="CR703" s="393"/>
      <c r="CS703" s="393"/>
      <c r="CT703" s="393"/>
      <c r="CU703" s="393"/>
      <c r="CV703" s="393"/>
      <c r="CW703" s="393"/>
      <c r="CX703" s="393"/>
      <c r="CY703" s="393"/>
      <c r="CZ703" s="393"/>
    </row>
    <row r="704" ht="25.15" customHeight="true" x14ac:dyDescent="0.2">
      <c r="C704" s="1155"/>
      <c r="D704" s="1155"/>
      <c r="E704" s="671"/>
      <c r="F704" s="671"/>
      <c r="G704" s="671"/>
      <c r="H704" s="1155"/>
      <c r="I704" s="1155"/>
      <c r="J704" s="671"/>
      <c r="K704" s="671"/>
      <c r="L704" s="671"/>
      <c r="M704" s="1155"/>
      <c r="N704" s="1155"/>
      <c r="O704" s="671"/>
      <c r="P704" s="671"/>
      <c r="Q704" s="671"/>
      <c r="BA704" s="393"/>
      <c r="BB704" s="470"/>
      <c r="BC704" s="393"/>
      <c r="BD704" s="393"/>
      <c r="BE704" s="393"/>
      <c r="BF704" s="393"/>
      <c r="BG704" s="393"/>
      <c r="BH704" s="393"/>
      <c r="BI704" s="393"/>
      <c r="BJ704" s="393"/>
      <c r="BK704" s="393"/>
      <c r="BL704" s="393"/>
      <c r="BM704" s="393"/>
      <c r="BN704" s="393"/>
      <c r="BO704" s="393"/>
      <c r="BP704" s="393"/>
      <c r="BQ704" s="393"/>
      <c r="BR704" s="393"/>
      <c r="BS704" s="393"/>
      <c r="BT704" s="393"/>
      <c r="BU704" s="393"/>
      <c r="BV704" s="393"/>
      <c r="BW704" s="393"/>
      <c r="BX704" s="393"/>
      <c r="BY704" s="393"/>
      <c r="BZ704" s="393"/>
      <c r="CA704" s="393"/>
      <c r="CB704" s="393"/>
      <c r="CC704" s="393"/>
      <c r="CD704" s="393"/>
      <c r="CE704" s="393"/>
      <c r="CF704" s="393"/>
      <c r="CG704" s="393"/>
      <c r="CH704" s="393"/>
      <c r="CI704" s="393"/>
      <c r="CJ704" s="393"/>
      <c r="CK704" s="393"/>
      <c r="CL704" s="393"/>
      <c r="CM704" s="393"/>
      <c r="CN704" s="393"/>
      <c r="CO704" s="393"/>
      <c r="CP704" s="393"/>
      <c r="CQ704" s="393"/>
      <c r="CR704" s="393"/>
      <c r="CS704" s="393"/>
      <c r="CT704" s="393"/>
      <c r="CU704" s="393"/>
      <c r="CV704" s="393"/>
      <c r="CW704" s="393"/>
      <c r="CX704" s="393"/>
      <c r="CY704" s="393"/>
      <c r="CZ704" s="393"/>
    </row>
    <row r="705" ht="25.15" customHeight="true" x14ac:dyDescent="0.2">
      <c r="C705" s="1155"/>
      <c r="D705" s="1155"/>
      <c r="E705" s="671"/>
      <c r="F705" s="671"/>
      <c r="G705" s="671"/>
      <c r="H705" s="1155"/>
      <c r="I705" s="1155"/>
      <c r="J705" s="671"/>
      <c r="K705" s="671"/>
      <c r="L705" s="671"/>
      <c r="M705" s="1155"/>
      <c r="N705" s="1155"/>
      <c r="O705" s="671"/>
      <c r="P705" s="671"/>
      <c r="Q705" s="671"/>
      <c r="BA705" s="393"/>
      <c r="BB705" s="470"/>
      <c r="BC705" s="393"/>
      <c r="BD705" s="393"/>
      <c r="BE705" s="393"/>
      <c r="BF705" s="393"/>
      <c r="BG705" s="393"/>
      <c r="BH705" s="393"/>
      <c r="BI705" s="393"/>
      <c r="BJ705" s="393"/>
      <c r="BK705" s="393"/>
      <c r="BL705" s="393"/>
      <c r="BM705" s="393"/>
      <c r="BN705" s="393"/>
      <c r="BO705" s="393"/>
      <c r="BP705" s="393"/>
      <c r="BQ705" s="393"/>
      <c r="BR705" s="393"/>
      <c r="BS705" s="393"/>
      <c r="BT705" s="393"/>
      <c r="BU705" s="393"/>
      <c r="BV705" s="393"/>
      <c r="BW705" s="393"/>
      <c r="BX705" s="393"/>
      <c r="BY705" s="393"/>
      <c r="BZ705" s="393"/>
      <c r="CA705" s="393"/>
      <c r="CB705" s="393"/>
      <c r="CC705" s="393"/>
      <c r="CD705" s="393"/>
      <c r="CE705" s="393"/>
      <c r="CF705" s="393"/>
      <c r="CG705" s="393"/>
      <c r="CH705" s="393"/>
      <c r="CI705" s="393"/>
      <c r="CJ705" s="393"/>
      <c r="CK705" s="393"/>
      <c r="CL705" s="393"/>
      <c r="CM705" s="393"/>
      <c r="CN705" s="393"/>
      <c r="CO705" s="393"/>
      <c r="CP705" s="393"/>
      <c r="CQ705" s="393"/>
      <c r="CR705" s="393"/>
      <c r="CS705" s="393"/>
      <c r="CT705" s="393"/>
      <c r="CU705" s="393"/>
      <c r="CV705" s="393"/>
      <c r="CW705" s="393"/>
      <c r="CX705" s="393"/>
      <c r="CY705" s="393"/>
      <c r="CZ705" s="393"/>
    </row>
    <row r="706" ht="25.15" customHeight="true" x14ac:dyDescent="0.2">
      <c r="C706" s="1155"/>
      <c r="D706" s="1155"/>
      <c r="E706" s="671"/>
      <c r="F706" s="671"/>
      <c r="G706" s="671"/>
      <c r="H706" s="1155"/>
      <c r="I706" s="1155"/>
      <c r="J706" s="671"/>
      <c r="K706" s="671"/>
      <c r="L706" s="671"/>
      <c r="M706" s="1155"/>
      <c r="N706" s="1155"/>
      <c r="O706" s="671"/>
      <c r="P706" s="671"/>
      <c r="Q706" s="671"/>
      <c r="BA706" s="393"/>
      <c r="BB706" s="470"/>
      <c r="BC706" s="393"/>
      <c r="BD706" s="393"/>
      <c r="BE706" s="393"/>
      <c r="BF706" s="393"/>
      <c r="BG706" s="393"/>
      <c r="BH706" s="393"/>
      <c r="BI706" s="393"/>
      <c r="BJ706" s="393"/>
      <c r="BK706" s="393"/>
      <c r="BL706" s="393"/>
      <c r="BM706" s="393"/>
      <c r="BN706" s="393"/>
      <c r="BO706" s="393"/>
      <c r="BP706" s="393"/>
      <c r="BQ706" s="393"/>
      <c r="BR706" s="393"/>
      <c r="BS706" s="393"/>
      <c r="BT706" s="393"/>
      <c r="BU706" s="393"/>
      <c r="BV706" s="393"/>
      <c r="BW706" s="393"/>
      <c r="BX706" s="393"/>
      <c r="BY706" s="393"/>
      <c r="BZ706" s="393"/>
      <c r="CA706" s="393"/>
      <c r="CB706" s="393"/>
      <c r="CC706" s="393"/>
      <c r="CD706" s="393"/>
      <c r="CE706" s="393"/>
      <c r="CF706" s="393"/>
      <c r="CG706" s="393"/>
      <c r="CH706" s="393"/>
      <c r="CI706" s="393"/>
      <c r="CJ706" s="393"/>
      <c r="CK706" s="393"/>
      <c r="CL706" s="393"/>
      <c r="CM706" s="393"/>
      <c r="CN706" s="393"/>
      <c r="CO706" s="393"/>
      <c r="CP706" s="393"/>
      <c r="CQ706" s="393"/>
      <c r="CR706" s="393"/>
      <c r="CS706" s="393"/>
      <c r="CT706" s="393"/>
      <c r="CU706" s="393"/>
      <c r="CV706" s="393"/>
      <c r="CW706" s="393"/>
      <c r="CX706" s="393"/>
      <c r="CY706" s="393"/>
      <c r="CZ706" s="393"/>
    </row>
    <row r="707" ht="25.15" customHeight="true" x14ac:dyDescent="0.2">
      <c r="C707" s="1155"/>
      <c r="D707" s="1155"/>
      <c r="E707" s="671"/>
      <c r="F707" s="671"/>
      <c r="G707" s="671"/>
      <c r="H707" s="1155"/>
      <c r="I707" s="1155"/>
      <c r="J707" s="671"/>
      <c r="K707" s="671"/>
      <c r="L707" s="671"/>
      <c r="M707" s="1155"/>
      <c r="N707" s="1155"/>
      <c r="O707" s="671"/>
      <c r="P707" s="671"/>
      <c r="Q707" s="671"/>
      <c r="BA707" s="393"/>
      <c r="BB707" s="470"/>
      <c r="BC707" s="393"/>
      <c r="BD707" s="393"/>
      <c r="BE707" s="393"/>
      <c r="BF707" s="393"/>
      <c r="BG707" s="393"/>
      <c r="BH707" s="393"/>
      <c r="BI707" s="393"/>
      <c r="BJ707" s="393"/>
      <c r="BK707" s="393"/>
      <c r="BL707" s="393"/>
      <c r="BM707" s="393"/>
      <c r="BN707" s="393"/>
      <c r="BO707" s="393"/>
      <c r="BP707" s="393"/>
      <c r="BQ707" s="393"/>
      <c r="BR707" s="393"/>
      <c r="BS707" s="393"/>
      <c r="BT707" s="393"/>
      <c r="BU707" s="393"/>
      <c r="BV707" s="393"/>
      <c r="BW707" s="393"/>
      <c r="BX707" s="393"/>
      <c r="BY707" s="393"/>
      <c r="BZ707" s="393"/>
      <c r="CA707" s="393"/>
      <c r="CB707" s="393"/>
      <c r="CC707" s="393"/>
      <c r="CD707" s="393"/>
      <c r="CE707" s="393"/>
      <c r="CF707" s="393"/>
      <c r="CG707" s="393"/>
      <c r="CH707" s="393"/>
      <c r="CI707" s="393"/>
      <c r="CJ707" s="393"/>
      <c r="CK707" s="393"/>
      <c r="CL707" s="393"/>
      <c r="CM707" s="393"/>
      <c r="CN707" s="393"/>
      <c r="CO707" s="393"/>
      <c r="CP707" s="393"/>
      <c r="CQ707" s="393"/>
      <c r="CR707" s="393"/>
      <c r="CS707" s="393"/>
      <c r="CT707" s="393"/>
      <c r="CU707" s="393"/>
      <c r="CV707" s="393"/>
      <c r="CW707" s="393"/>
      <c r="CX707" s="393"/>
      <c r="CY707" s="393"/>
      <c r="CZ707" s="393"/>
    </row>
    <row r="708" ht="25.15" customHeight="true" x14ac:dyDescent="0.2">
      <c r="C708" s="1155"/>
      <c r="D708" s="1155"/>
      <c r="E708" s="671"/>
      <c r="F708" s="671"/>
      <c r="G708" s="671"/>
      <c r="H708" s="1155"/>
      <c r="I708" s="1155"/>
      <c r="J708" s="671"/>
      <c r="K708" s="671"/>
      <c r="L708" s="671"/>
      <c r="M708" s="1155"/>
      <c r="N708" s="1155"/>
      <c r="O708" s="671"/>
      <c r="P708" s="671"/>
      <c r="Q708" s="671"/>
      <c r="BA708" s="393"/>
      <c r="BB708" s="470"/>
      <c r="BC708" s="393"/>
      <c r="BD708" s="393"/>
      <c r="BE708" s="393"/>
      <c r="BF708" s="393"/>
      <c r="BG708" s="393"/>
      <c r="BH708" s="393"/>
      <c r="BI708" s="393"/>
      <c r="BJ708" s="393"/>
      <c r="BK708" s="393"/>
      <c r="BL708" s="393"/>
      <c r="BM708" s="393"/>
      <c r="BN708" s="393"/>
      <c r="BO708" s="393"/>
      <c r="BP708" s="393"/>
      <c r="BQ708" s="393"/>
      <c r="BR708" s="393"/>
      <c r="BS708" s="393"/>
      <c r="BT708" s="393"/>
      <c r="BU708" s="393"/>
      <c r="BV708" s="393"/>
      <c r="BW708" s="393"/>
      <c r="BX708" s="393"/>
      <c r="BY708" s="393"/>
      <c r="BZ708" s="393"/>
      <c r="CA708" s="393"/>
      <c r="CB708" s="393"/>
      <c r="CC708" s="393"/>
      <c r="CD708" s="393"/>
      <c r="CE708" s="393"/>
      <c r="CF708" s="393"/>
      <c r="CG708" s="393"/>
      <c r="CH708" s="393"/>
      <c r="CI708" s="393"/>
      <c r="CJ708" s="393"/>
      <c r="CK708" s="393"/>
      <c r="CL708" s="393"/>
      <c r="CM708" s="393"/>
      <c r="CN708" s="393"/>
      <c r="CO708" s="393"/>
      <c r="CP708" s="393"/>
      <c r="CQ708" s="393"/>
      <c r="CR708" s="393"/>
      <c r="CS708" s="393"/>
      <c r="CT708" s="393"/>
      <c r="CU708" s="393"/>
      <c r="CV708" s="393"/>
      <c r="CW708" s="393"/>
      <c r="CX708" s="393"/>
      <c r="CY708" s="393"/>
      <c r="CZ708" s="393"/>
    </row>
    <row r="709" ht="25.15" customHeight="true" x14ac:dyDescent="0.2">
      <c r="C709" s="1155"/>
      <c r="D709" s="1155"/>
      <c r="E709" s="671"/>
      <c r="F709" s="671"/>
      <c r="G709" s="671"/>
      <c r="H709" s="1155"/>
      <c r="I709" s="1155"/>
      <c r="J709" s="671"/>
      <c r="K709" s="671"/>
      <c r="L709" s="671"/>
      <c r="M709" s="1155"/>
      <c r="N709" s="1155"/>
      <c r="O709" s="671"/>
      <c r="P709" s="671"/>
      <c r="Q709" s="671"/>
      <c r="BA709" s="393"/>
      <c r="BB709" s="470"/>
      <c r="BC709" s="393"/>
      <c r="BD709" s="393"/>
      <c r="BE709" s="393"/>
      <c r="BF709" s="393"/>
      <c r="BG709" s="393"/>
      <c r="BH709" s="393"/>
      <c r="BI709" s="393"/>
      <c r="BJ709" s="393"/>
      <c r="BK709" s="393"/>
      <c r="BL709" s="393"/>
      <c r="BM709" s="393"/>
      <c r="BN709" s="393"/>
      <c r="BO709" s="393"/>
      <c r="BP709" s="393"/>
      <c r="BQ709" s="393"/>
      <c r="BR709" s="393"/>
      <c r="BS709" s="393"/>
      <c r="BT709" s="393"/>
      <c r="BU709" s="393"/>
      <c r="BV709" s="393"/>
      <c r="BW709" s="393"/>
      <c r="BX709" s="393"/>
      <c r="BY709" s="393"/>
      <c r="BZ709" s="393"/>
      <c r="CA709" s="393"/>
      <c r="CB709" s="393"/>
      <c r="CC709" s="393"/>
      <c r="CD709" s="393"/>
      <c r="CE709" s="393"/>
      <c r="CF709" s="393"/>
      <c r="CG709" s="393"/>
      <c r="CH709" s="393"/>
      <c r="CI709" s="393"/>
      <c r="CJ709" s="393"/>
      <c r="CK709" s="393"/>
      <c r="CL709" s="393"/>
      <c r="CM709" s="393"/>
      <c r="CN709" s="393"/>
      <c r="CO709" s="393"/>
      <c r="CP709" s="393"/>
      <c r="CQ709" s="393"/>
      <c r="CR709" s="393"/>
      <c r="CS709" s="393"/>
      <c r="CT709" s="393"/>
      <c r="CU709" s="393"/>
      <c r="CV709" s="393"/>
      <c r="CW709" s="393"/>
      <c r="CX709" s="393"/>
      <c r="CY709" s="393"/>
      <c r="CZ709" s="393"/>
    </row>
    <row r="710" ht="25.15" customHeight="true" x14ac:dyDescent="0.2">
      <c r="C710" s="1155"/>
      <c r="D710" s="1155"/>
      <c r="E710" s="671"/>
      <c r="F710" s="671"/>
      <c r="G710" s="671"/>
      <c r="H710" s="1155"/>
      <c r="I710" s="1155"/>
      <c r="J710" s="671"/>
      <c r="K710" s="671"/>
      <c r="L710" s="671"/>
      <c r="M710" s="1155"/>
      <c r="N710" s="1155"/>
      <c r="O710" s="671"/>
      <c r="P710" s="671"/>
      <c r="Q710" s="671"/>
      <c r="BA710" s="393"/>
      <c r="BB710" s="470"/>
      <c r="BC710" s="393"/>
      <c r="BD710" s="393"/>
      <c r="BE710" s="393"/>
      <c r="BF710" s="393"/>
      <c r="BG710" s="393"/>
      <c r="BH710" s="393"/>
      <c r="BI710" s="393"/>
      <c r="BJ710" s="393"/>
      <c r="BK710" s="393"/>
      <c r="BL710" s="393"/>
      <c r="BM710" s="393"/>
      <c r="BN710" s="393"/>
      <c r="BO710" s="393"/>
      <c r="BP710" s="393"/>
      <c r="BQ710" s="393"/>
      <c r="BR710" s="393"/>
      <c r="BS710" s="393"/>
      <c r="BT710" s="393"/>
      <c r="BU710" s="393"/>
      <c r="BV710" s="393"/>
      <c r="BW710" s="393"/>
      <c r="BX710" s="393"/>
      <c r="BY710" s="393"/>
      <c r="BZ710" s="393"/>
      <c r="CA710" s="393"/>
      <c r="CB710" s="393"/>
      <c r="CC710" s="393"/>
      <c r="CD710" s="393"/>
      <c r="CE710" s="393"/>
      <c r="CF710" s="393"/>
      <c r="CG710" s="393"/>
      <c r="CH710" s="393"/>
      <c r="CI710" s="393"/>
      <c r="CJ710" s="393"/>
      <c r="CK710" s="393"/>
      <c r="CL710" s="393"/>
      <c r="CM710" s="393"/>
      <c r="CN710" s="393"/>
      <c r="CO710" s="393"/>
      <c r="CP710" s="393"/>
      <c r="CQ710" s="393"/>
      <c r="CR710" s="393"/>
      <c r="CS710" s="393"/>
      <c r="CT710" s="393"/>
      <c r="CU710" s="393"/>
      <c r="CV710" s="393"/>
      <c r="CW710" s="393"/>
      <c r="CX710" s="393"/>
      <c r="CY710" s="393"/>
      <c r="CZ710" s="393"/>
    </row>
    <row r="711" ht="25.15" customHeight="true" x14ac:dyDescent="0.2">
      <c r="C711" s="1155"/>
      <c r="D711" s="1155"/>
      <c r="E711" s="671"/>
      <c r="F711" s="671"/>
      <c r="G711" s="671"/>
      <c r="H711" s="1155"/>
      <c r="I711" s="1155"/>
      <c r="J711" s="671"/>
      <c r="K711" s="671"/>
      <c r="L711" s="671"/>
      <c r="M711" s="1155"/>
      <c r="N711" s="1155"/>
      <c r="O711" s="671"/>
      <c r="P711" s="671"/>
      <c r="Q711" s="671"/>
      <c r="BA711" s="393"/>
      <c r="BB711" s="470"/>
      <c r="BC711" s="393"/>
      <c r="BD711" s="393"/>
      <c r="BE711" s="393"/>
      <c r="BF711" s="393"/>
      <c r="BG711" s="393"/>
      <c r="BH711" s="393"/>
      <c r="BI711" s="393"/>
      <c r="BJ711" s="393"/>
      <c r="BK711" s="393"/>
      <c r="BL711" s="393"/>
      <c r="BM711" s="393"/>
      <c r="BN711" s="393"/>
      <c r="BO711" s="393"/>
      <c r="BP711" s="393"/>
      <c r="BQ711" s="393"/>
      <c r="BR711" s="393"/>
      <c r="BS711" s="393"/>
      <c r="BT711" s="393"/>
      <c r="BU711" s="393"/>
      <c r="BV711" s="393"/>
      <c r="BW711" s="393"/>
      <c r="BX711" s="393"/>
      <c r="BY711" s="393"/>
      <c r="BZ711" s="393"/>
      <c r="CA711" s="393"/>
      <c r="CB711" s="393"/>
      <c r="CC711" s="393"/>
      <c r="CD711" s="393"/>
      <c r="CE711" s="393"/>
      <c r="CF711" s="393"/>
      <c r="CG711" s="393"/>
      <c r="CH711" s="393"/>
      <c r="CI711" s="393"/>
      <c r="CJ711" s="393"/>
      <c r="CK711" s="393"/>
      <c r="CL711" s="393"/>
      <c r="CM711" s="393"/>
      <c r="CN711" s="393"/>
      <c r="CO711" s="393"/>
      <c r="CP711" s="393"/>
      <c r="CQ711" s="393"/>
      <c r="CR711" s="393"/>
      <c r="CS711" s="393"/>
      <c r="CT711" s="393"/>
      <c r="CU711" s="393"/>
      <c r="CV711" s="393"/>
      <c r="CW711" s="393"/>
      <c r="CX711" s="393"/>
      <c r="CY711" s="393"/>
      <c r="CZ711" s="393"/>
    </row>
    <row r="712" ht="25.15" customHeight="true" x14ac:dyDescent="0.2">
      <c r="C712" s="1155"/>
      <c r="D712" s="1155"/>
      <c r="E712" s="671"/>
      <c r="F712" s="671"/>
      <c r="G712" s="671"/>
      <c r="H712" s="1155"/>
      <c r="I712" s="1155"/>
      <c r="J712" s="671"/>
      <c r="K712" s="671"/>
      <c r="L712" s="671"/>
      <c r="M712" s="1155"/>
      <c r="N712" s="1155"/>
      <c r="O712" s="671"/>
      <c r="P712" s="671"/>
      <c r="Q712" s="671"/>
      <c r="BA712" s="393"/>
      <c r="BB712" s="470"/>
      <c r="BC712" s="393"/>
      <c r="BD712" s="393"/>
      <c r="BE712" s="393"/>
      <c r="BF712" s="393"/>
      <c r="BG712" s="393"/>
      <c r="BH712" s="393"/>
      <c r="BI712" s="393"/>
      <c r="BJ712" s="393"/>
      <c r="BK712" s="393"/>
      <c r="BL712" s="393"/>
      <c r="BM712" s="393"/>
      <c r="BN712" s="393"/>
      <c r="BO712" s="393"/>
      <c r="BP712" s="393"/>
      <c r="BQ712" s="393"/>
      <c r="BR712" s="393"/>
      <c r="BS712" s="393"/>
      <c r="BT712" s="393"/>
      <c r="BU712" s="393"/>
      <c r="BV712" s="393"/>
      <c r="BW712" s="393"/>
      <c r="BX712" s="393"/>
      <c r="BY712" s="393"/>
      <c r="BZ712" s="393"/>
      <c r="CA712" s="393"/>
      <c r="CB712" s="393"/>
      <c r="CC712" s="393"/>
      <c r="CD712" s="393"/>
      <c r="CE712" s="393"/>
      <c r="CF712" s="393"/>
      <c r="CG712" s="393"/>
      <c r="CH712" s="393"/>
      <c r="CI712" s="393"/>
      <c r="CJ712" s="393"/>
      <c r="CK712" s="393"/>
      <c r="CL712" s="393"/>
      <c r="CM712" s="393"/>
      <c r="CN712" s="393"/>
      <c r="CO712" s="393"/>
      <c r="CP712" s="393"/>
      <c r="CQ712" s="393"/>
      <c r="CR712" s="393"/>
      <c r="CS712" s="393"/>
      <c r="CT712" s="393"/>
      <c r="CU712" s="393"/>
      <c r="CV712" s="393"/>
      <c r="CW712" s="393"/>
      <c r="CX712" s="393"/>
      <c r="CY712" s="393"/>
      <c r="CZ712" s="393"/>
    </row>
    <row r="713" ht="25.15" customHeight="true" x14ac:dyDescent="0.2">
      <c r="C713" s="1155"/>
      <c r="D713" s="1155"/>
      <c r="E713" s="671"/>
      <c r="F713" s="671"/>
      <c r="G713" s="671"/>
      <c r="H713" s="1155"/>
      <c r="I713" s="1155"/>
      <c r="J713" s="671"/>
      <c r="K713" s="671"/>
      <c r="L713" s="671"/>
      <c r="M713" s="1155"/>
      <c r="N713" s="1155"/>
      <c r="O713" s="671"/>
      <c r="P713" s="671"/>
      <c r="Q713" s="671"/>
      <c r="BA713" s="393"/>
      <c r="BB713" s="470"/>
      <c r="BC713" s="393"/>
      <c r="BD713" s="393"/>
      <c r="BE713" s="393"/>
      <c r="BF713" s="393"/>
      <c r="BG713" s="393"/>
      <c r="BH713" s="393"/>
      <c r="BI713" s="393"/>
      <c r="BJ713" s="393"/>
      <c r="BK713" s="393"/>
      <c r="BL713" s="393"/>
      <c r="BM713" s="393"/>
      <c r="BN713" s="393"/>
      <c r="BO713" s="393"/>
      <c r="BP713" s="393"/>
      <c r="BQ713" s="393"/>
      <c r="BR713" s="393"/>
      <c r="BS713" s="393"/>
      <c r="BT713" s="393"/>
      <c r="BU713" s="393"/>
      <c r="BV713" s="393"/>
      <c r="BW713" s="393"/>
      <c r="BX713" s="393"/>
      <c r="BY713" s="393"/>
      <c r="BZ713" s="393"/>
      <c r="CA713" s="393"/>
      <c r="CB713" s="393"/>
      <c r="CC713" s="393"/>
      <c r="CD713" s="393"/>
      <c r="CE713" s="393"/>
      <c r="CF713" s="393"/>
      <c r="CG713" s="393"/>
      <c r="CH713" s="393"/>
      <c r="CI713" s="393"/>
      <c r="CJ713" s="393"/>
      <c r="CK713" s="393"/>
      <c r="CL713" s="393"/>
      <c r="CM713" s="393"/>
      <c r="CN713" s="393"/>
      <c r="CO713" s="393"/>
      <c r="CP713" s="393"/>
      <c r="CQ713" s="393"/>
      <c r="CR713" s="393"/>
      <c r="CS713" s="393"/>
      <c r="CT713" s="393"/>
      <c r="CU713" s="393"/>
      <c r="CV713" s="393"/>
      <c r="CW713" s="393"/>
      <c r="CX713" s="393"/>
      <c r="CY713" s="393"/>
      <c r="CZ713" s="393"/>
    </row>
    <row r="714" ht="25.15" customHeight="true" x14ac:dyDescent="0.2">
      <c r="C714" s="1155"/>
      <c r="D714" s="1155"/>
      <c r="E714" s="671"/>
      <c r="F714" s="671"/>
      <c r="G714" s="671"/>
      <c r="H714" s="1155"/>
      <c r="I714" s="1155"/>
      <c r="J714" s="671"/>
      <c r="K714" s="671"/>
      <c r="L714" s="671"/>
      <c r="M714" s="1155"/>
      <c r="N714" s="1155"/>
      <c r="O714" s="671"/>
      <c r="P714" s="671"/>
      <c r="Q714" s="671"/>
      <c r="BA714" s="393"/>
      <c r="BB714" s="470"/>
      <c r="BC714" s="393"/>
      <c r="BD714" s="393"/>
      <c r="BE714" s="393"/>
      <c r="BF714" s="393"/>
      <c r="BG714" s="393"/>
      <c r="BH714" s="393"/>
      <c r="BI714" s="393"/>
      <c r="BJ714" s="393"/>
      <c r="BK714" s="393"/>
      <c r="BL714" s="393"/>
      <c r="BM714" s="393"/>
      <c r="BN714" s="393"/>
      <c r="BO714" s="393"/>
      <c r="BP714" s="393"/>
      <c r="BQ714" s="393"/>
      <c r="BR714" s="393"/>
      <c r="BS714" s="393"/>
      <c r="BT714" s="393"/>
      <c r="BU714" s="393"/>
      <c r="BV714" s="393"/>
      <c r="BW714" s="393"/>
      <c r="BX714" s="393"/>
      <c r="BY714" s="393"/>
      <c r="BZ714" s="393"/>
      <c r="CA714" s="393"/>
      <c r="CB714" s="393"/>
      <c r="CC714" s="393"/>
      <c r="CD714" s="393"/>
      <c r="CE714" s="393"/>
      <c r="CF714" s="393"/>
      <c r="CG714" s="393"/>
      <c r="CH714" s="393"/>
      <c r="CI714" s="393"/>
      <c r="CJ714" s="393"/>
      <c r="CK714" s="393"/>
      <c r="CL714" s="393"/>
      <c r="CM714" s="393"/>
      <c r="CN714" s="393"/>
      <c r="CO714" s="393"/>
      <c r="CP714" s="393"/>
      <c r="CQ714" s="393"/>
      <c r="CR714" s="393"/>
      <c r="CS714" s="393"/>
      <c r="CT714" s="393"/>
      <c r="CU714" s="393"/>
      <c r="CV714" s="393"/>
      <c r="CW714" s="393"/>
      <c r="CX714" s="393"/>
      <c r="CY714" s="393"/>
      <c r="CZ714" s="393"/>
    </row>
    <row r="715" ht="25.15" customHeight="true" x14ac:dyDescent="0.2">
      <c r="C715" s="1155"/>
      <c r="D715" s="1155"/>
      <c r="E715" s="671"/>
      <c r="F715" s="671"/>
      <c r="G715" s="671"/>
      <c r="H715" s="1155"/>
      <c r="I715" s="1155"/>
      <c r="J715" s="671"/>
      <c r="K715" s="671"/>
      <c r="L715" s="671"/>
      <c r="M715" s="1155"/>
      <c r="N715" s="1155"/>
      <c r="O715" s="671"/>
      <c r="P715" s="671"/>
      <c r="Q715" s="671"/>
      <c r="BA715" s="393"/>
      <c r="BB715" s="470"/>
      <c r="BC715" s="393"/>
      <c r="BD715" s="393"/>
      <c r="BE715" s="393"/>
      <c r="BF715" s="393"/>
      <c r="BG715" s="393"/>
      <c r="BH715" s="393"/>
      <c r="BI715" s="393"/>
      <c r="BJ715" s="393"/>
      <c r="BK715" s="393"/>
      <c r="BL715" s="393"/>
      <c r="BM715" s="393"/>
      <c r="BN715" s="393"/>
      <c r="BO715" s="393"/>
      <c r="BP715" s="393"/>
      <c r="BQ715" s="393"/>
      <c r="BR715" s="393"/>
      <c r="BS715" s="393"/>
      <c r="BT715" s="393"/>
      <c r="BU715" s="393"/>
      <c r="BV715" s="393"/>
      <c r="BW715" s="393"/>
      <c r="BX715" s="393"/>
      <c r="BY715" s="393"/>
      <c r="BZ715" s="393"/>
      <c r="CA715" s="393"/>
      <c r="CB715" s="393"/>
      <c r="CC715" s="393"/>
      <c r="CD715" s="393"/>
      <c r="CE715" s="393"/>
      <c r="CF715" s="393"/>
      <c r="CG715" s="393"/>
      <c r="CH715" s="393"/>
      <c r="CI715" s="393"/>
      <c r="CJ715" s="393"/>
      <c r="CK715" s="393"/>
      <c r="CL715" s="393"/>
      <c r="CM715" s="393"/>
      <c r="CN715" s="393"/>
      <c r="CO715" s="393"/>
      <c r="CP715" s="393"/>
      <c r="CQ715" s="393"/>
      <c r="CR715" s="393"/>
      <c r="CS715" s="393"/>
      <c r="CT715" s="393"/>
      <c r="CU715" s="393"/>
      <c r="CV715" s="393"/>
      <c r="CW715" s="393"/>
      <c r="CX715" s="393"/>
      <c r="CY715" s="393"/>
      <c r="CZ715" s="393"/>
    </row>
    <row r="716" ht="25.15" customHeight="true" x14ac:dyDescent="0.2">
      <c r="C716" s="1155"/>
      <c r="D716" s="1155"/>
      <c r="E716" s="671"/>
      <c r="F716" s="671"/>
      <c r="G716" s="671"/>
      <c r="H716" s="1155"/>
      <c r="I716" s="1155"/>
      <c r="J716" s="671"/>
      <c r="K716" s="671"/>
      <c r="L716" s="671"/>
      <c r="M716" s="1155"/>
      <c r="N716" s="1155"/>
      <c r="O716" s="671"/>
      <c r="P716" s="671"/>
      <c r="Q716" s="671"/>
      <c r="BA716" s="393"/>
      <c r="BB716" s="470"/>
      <c r="BC716" s="393"/>
      <c r="BD716" s="393"/>
      <c r="BE716" s="393"/>
      <c r="BF716" s="393"/>
      <c r="BG716" s="393"/>
      <c r="BH716" s="393"/>
      <c r="BI716" s="393"/>
      <c r="BJ716" s="393"/>
      <c r="BK716" s="393"/>
      <c r="BL716" s="393"/>
      <c r="BM716" s="393"/>
      <c r="BN716" s="393"/>
      <c r="BO716" s="393"/>
      <c r="BP716" s="393"/>
      <c r="BQ716" s="393"/>
      <c r="BR716" s="393"/>
      <c r="BS716" s="393"/>
      <c r="BT716" s="393"/>
      <c r="BU716" s="393"/>
      <c r="BV716" s="393"/>
      <c r="BW716" s="393"/>
      <c r="BX716" s="393"/>
      <c r="BY716" s="393"/>
      <c r="BZ716" s="393"/>
      <c r="CA716" s="393"/>
      <c r="CB716" s="393"/>
      <c r="CC716" s="393"/>
      <c r="CD716" s="393"/>
      <c r="CE716" s="393"/>
      <c r="CF716" s="393"/>
      <c r="CG716" s="393"/>
      <c r="CH716" s="393"/>
      <c r="CI716" s="393"/>
      <c r="CJ716" s="393"/>
      <c r="CK716" s="393"/>
      <c r="CL716" s="393"/>
      <c r="CM716" s="393"/>
      <c r="CN716" s="393"/>
      <c r="CO716" s="393"/>
      <c r="CP716" s="393"/>
      <c r="CQ716" s="393"/>
      <c r="CR716" s="393"/>
      <c r="CS716" s="393"/>
      <c r="CT716" s="393"/>
      <c r="CU716" s="393"/>
      <c r="CV716" s="393"/>
      <c r="CW716" s="393"/>
      <c r="CX716" s="393"/>
      <c r="CY716" s="393"/>
      <c r="CZ716" s="393"/>
    </row>
    <row r="717" ht="25.15" customHeight="true" x14ac:dyDescent="0.2">
      <c r="C717" s="1155"/>
      <c r="D717" s="1155"/>
      <c r="E717" s="671"/>
      <c r="F717" s="671"/>
      <c r="G717" s="671"/>
      <c r="H717" s="1155"/>
      <c r="I717" s="1155"/>
      <c r="J717" s="671"/>
      <c r="K717" s="671"/>
      <c r="L717" s="671"/>
      <c r="M717" s="1155"/>
      <c r="N717" s="1155"/>
      <c r="O717" s="671"/>
      <c r="P717" s="671"/>
      <c r="Q717" s="671"/>
      <c r="BA717" s="393"/>
      <c r="BB717" s="470"/>
      <c r="BC717" s="393"/>
      <c r="BD717" s="393"/>
      <c r="BE717" s="393"/>
      <c r="BF717" s="393"/>
      <c r="BG717" s="393"/>
      <c r="BH717" s="393"/>
      <c r="BI717" s="393"/>
      <c r="BJ717" s="393"/>
      <c r="BK717" s="393"/>
      <c r="BL717" s="393"/>
      <c r="BM717" s="393"/>
      <c r="BN717" s="393"/>
      <c r="BO717" s="393"/>
      <c r="BP717" s="393"/>
      <c r="BQ717" s="393"/>
      <c r="BR717" s="393"/>
      <c r="BS717" s="393"/>
      <c r="BT717" s="393"/>
      <c r="BU717" s="393"/>
      <c r="BV717" s="393"/>
      <c r="BW717" s="393"/>
      <c r="BX717" s="393"/>
      <c r="BY717" s="393"/>
      <c r="BZ717" s="393"/>
      <c r="CA717" s="393"/>
      <c r="CB717" s="393"/>
      <c r="CC717" s="393"/>
      <c r="CD717" s="393"/>
      <c r="CE717" s="393"/>
      <c r="CF717" s="393"/>
      <c r="CG717" s="393"/>
      <c r="CH717" s="393"/>
      <c r="CI717" s="393"/>
      <c r="CJ717" s="393"/>
      <c r="CK717" s="393"/>
      <c r="CL717" s="393"/>
      <c r="CM717" s="393"/>
      <c r="CN717" s="393"/>
      <c r="CO717" s="393"/>
      <c r="CP717" s="393"/>
      <c r="CQ717" s="393"/>
      <c r="CR717" s="393"/>
      <c r="CS717" s="393"/>
      <c r="CT717" s="393"/>
      <c r="CU717" s="393"/>
      <c r="CV717" s="393"/>
      <c r="CW717" s="393"/>
      <c r="CX717" s="393"/>
      <c r="CY717" s="393"/>
      <c r="CZ717" s="393"/>
    </row>
    <row r="718" ht="25.15" customHeight="true" x14ac:dyDescent="0.2">
      <c r="C718" s="1155"/>
      <c r="D718" s="1155"/>
      <c r="E718" s="671"/>
      <c r="F718" s="671"/>
      <c r="G718" s="671"/>
      <c r="H718" s="1155"/>
      <c r="I718" s="1155"/>
      <c r="J718" s="671"/>
      <c r="K718" s="671"/>
      <c r="L718" s="671"/>
      <c r="M718" s="1155"/>
      <c r="N718" s="1155"/>
      <c r="O718" s="671"/>
      <c r="P718" s="671"/>
      <c r="Q718" s="671"/>
      <c r="BA718" s="393"/>
      <c r="BB718" s="470"/>
      <c r="BC718" s="393"/>
      <c r="BD718" s="393"/>
      <c r="BE718" s="393"/>
      <c r="BF718" s="393"/>
      <c r="BG718" s="393"/>
      <c r="BH718" s="393"/>
      <c r="BI718" s="393"/>
      <c r="BJ718" s="393"/>
      <c r="BK718" s="393"/>
      <c r="BL718" s="393"/>
      <c r="BM718" s="393"/>
      <c r="BN718" s="393"/>
      <c r="BO718" s="393"/>
      <c r="BP718" s="393"/>
      <c r="BQ718" s="393"/>
      <c r="BR718" s="393"/>
      <c r="BS718" s="393"/>
      <c r="BT718" s="393"/>
      <c r="BU718" s="393"/>
      <c r="BV718" s="393"/>
      <c r="BW718" s="393"/>
      <c r="BX718" s="393"/>
      <c r="BY718" s="393"/>
      <c r="BZ718" s="393"/>
      <c r="CA718" s="393"/>
      <c r="CB718" s="393"/>
      <c r="CC718" s="393"/>
      <c r="CD718" s="393"/>
      <c r="CE718" s="393"/>
      <c r="CF718" s="393"/>
      <c r="CG718" s="393"/>
      <c r="CH718" s="393"/>
      <c r="CI718" s="393"/>
      <c r="CJ718" s="393"/>
      <c r="CK718" s="393"/>
      <c r="CL718" s="393"/>
      <c r="CM718" s="393"/>
      <c r="CN718" s="393"/>
      <c r="CO718" s="393"/>
      <c r="CP718" s="393"/>
      <c r="CQ718" s="393"/>
      <c r="CR718" s="393"/>
      <c r="CS718" s="393"/>
      <c r="CT718" s="393"/>
      <c r="CU718" s="393"/>
      <c r="CV718" s="393"/>
      <c r="CW718" s="393"/>
      <c r="CX718" s="393"/>
      <c r="CY718" s="393"/>
      <c r="CZ718" s="393"/>
    </row>
    <row r="719" ht="25.15" customHeight="true" x14ac:dyDescent="0.2">
      <c r="C719" s="1155"/>
      <c r="D719" s="1155"/>
      <c r="E719" s="671"/>
      <c r="F719" s="671"/>
      <c r="G719" s="671"/>
      <c r="H719" s="1155"/>
      <c r="I719" s="1155"/>
      <c r="J719" s="671"/>
      <c r="K719" s="671"/>
      <c r="L719" s="671"/>
      <c r="M719" s="1155"/>
      <c r="N719" s="1155"/>
      <c r="O719" s="671"/>
      <c r="P719" s="671"/>
      <c r="Q719" s="671"/>
      <c r="BA719" s="393"/>
      <c r="BB719" s="470"/>
      <c r="BC719" s="393"/>
      <c r="BD719" s="393"/>
      <c r="BE719" s="393"/>
      <c r="BF719" s="393"/>
      <c r="BG719" s="393"/>
      <c r="BH719" s="393"/>
      <c r="BI719" s="393"/>
      <c r="BJ719" s="393"/>
      <c r="BK719" s="393"/>
      <c r="BL719" s="393"/>
      <c r="BM719" s="393"/>
      <c r="BN719" s="393"/>
      <c r="BO719" s="393"/>
      <c r="BP719" s="393"/>
      <c r="BQ719" s="393"/>
      <c r="BR719" s="393"/>
      <c r="BS719" s="393"/>
      <c r="BT719" s="393"/>
      <c r="BU719" s="393"/>
      <c r="BV719" s="393"/>
      <c r="BW719" s="393"/>
      <c r="BX719" s="393"/>
      <c r="BY719" s="393"/>
      <c r="BZ719" s="393"/>
      <c r="CA719" s="393"/>
      <c r="CB719" s="393"/>
      <c r="CC719" s="393"/>
      <c r="CD719" s="393"/>
      <c r="CE719" s="393"/>
      <c r="CF719" s="393"/>
      <c r="CG719" s="393"/>
      <c r="CH719" s="393"/>
      <c r="CI719" s="393"/>
      <c r="CJ719" s="393"/>
      <c r="CK719" s="393"/>
      <c r="CL719" s="393"/>
      <c r="CM719" s="393"/>
      <c r="CN719" s="393"/>
      <c r="CO719" s="393"/>
      <c r="CP719" s="393"/>
      <c r="CQ719" s="393"/>
      <c r="CR719" s="393"/>
      <c r="CS719" s="393"/>
      <c r="CT719" s="393"/>
      <c r="CU719" s="393"/>
      <c r="CV719" s="393"/>
      <c r="CW719" s="393"/>
      <c r="CX719" s="393"/>
      <c r="CY719" s="393"/>
      <c r="CZ719" s="393"/>
    </row>
    <row r="720" ht="25.15" customHeight="true" x14ac:dyDescent="0.2">
      <c r="C720" s="1155"/>
      <c r="D720" s="1155"/>
      <c r="E720" s="671"/>
      <c r="F720" s="671"/>
      <c r="G720" s="671"/>
      <c r="H720" s="1155"/>
      <c r="I720" s="1155"/>
      <c r="J720" s="671"/>
      <c r="K720" s="671"/>
      <c r="L720" s="671"/>
      <c r="M720" s="1155"/>
      <c r="N720" s="1155"/>
      <c r="O720" s="671"/>
      <c r="P720" s="671"/>
      <c r="Q720" s="671"/>
      <c r="BA720" s="393"/>
      <c r="BB720" s="470"/>
      <c r="BC720" s="393"/>
      <c r="BD720" s="393"/>
      <c r="BE720" s="393"/>
      <c r="BF720" s="393"/>
      <c r="BG720" s="393"/>
      <c r="BH720" s="393"/>
      <c r="BI720" s="393"/>
      <c r="BJ720" s="393"/>
      <c r="BK720" s="393"/>
      <c r="BL720" s="393"/>
      <c r="BM720" s="393"/>
      <c r="BN720" s="393"/>
      <c r="BO720" s="393"/>
      <c r="BP720" s="393"/>
      <c r="BQ720" s="393"/>
      <c r="BR720" s="393"/>
      <c r="BS720" s="393"/>
      <c r="BT720" s="393"/>
      <c r="BU720" s="393"/>
      <c r="BV720" s="393"/>
      <c r="BW720" s="393"/>
      <c r="BX720" s="393"/>
      <c r="BY720" s="393"/>
      <c r="BZ720" s="393"/>
      <c r="CA720" s="393"/>
      <c r="CB720" s="393"/>
      <c r="CC720" s="393"/>
      <c r="CD720" s="393"/>
      <c r="CE720" s="393"/>
      <c r="CF720" s="393"/>
      <c r="CG720" s="393"/>
      <c r="CH720" s="393"/>
      <c r="CI720" s="393"/>
      <c r="CJ720" s="393"/>
      <c r="CK720" s="393"/>
      <c r="CL720" s="393"/>
      <c r="CM720" s="393"/>
      <c r="CN720" s="393"/>
      <c r="CO720" s="393"/>
      <c r="CP720" s="393"/>
      <c r="CQ720" s="393"/>
      <c r="CR720" s="393"/>
      <c r="CS720" s="393"/>
      <c r="CT720" s="393"/>
      <c r="CU720" s="393"/>
      <c r="CV720" s="393"/>
      <c r="CW720" s="393"/>
      <c r="CX720" s="393"/>
      <c r="CY720" s="393"/>
      <c r="CZ720" s="393"/>
    </row>
    <row r="721" ht="25.15" customHeight="true" x14ac:dyDescent="0.2">
      <c r="C721" s="1155"/>
      <c r="D721" s="1155"/>
      <c r="E721" s="671"/>
      <c r="F721" s="671"/>
      <c r="G721" s="671"/>
      <c r="H721" s="1155"/>
      <c r="I721" s="1155"/>
      <c r="J721" s="671"/>
      <c r="K721" s="671"/>
      <c r="L721" s="671"/>
      <c r="M721" s="1155"/>
      <c r="N721" s="1155"/>
      <c r="O721" s="671"/>
      <c r="P721" s="671"/>
      <c r="Q721" s="671"/>
      <c r="BA721" s="393"/>
      <c r="BB721" s="470"/>
      <c r="BC721" s="393"/>
      <c r="BD721" s="393"/>
      <c r="BE721" s="393"/>
      <c r="BF721" s="393"/>
      <c r="BG721" s="393"/>
      <c r="BH721" s="393"/>
      <c r="BI721" s="393"/>
      <c r="BJ721" s="393"/>
      <c r="BK721" s="393"/>
      <c r="BL721" s="393"/>
      <c r="BM721" s="393"/>
      <c r="BN721" s="393"/>
      <c r="BO721" s="393"/>
      <c r="BP721" s="393"/>
      <c r="BQ721" s="393"/>
      <c r="BR721" s="393"/>
      <c r="BS721" s="393"/>
      <c r="BT721" s="393"/>
      <c r="BU721" s="393"/>
      <c r="BV721" s="393"/>
      <c r="BW721" s="393"/>
      <c r="BX721" s="393"/>
      <c r="BY721" s="393"/>
      <c r="BZ721" s="393"/>
      <c r="CA721" s="393"/>
      <c r="CB721" s="393"/>
      <c r="CC721" s="393"/>
      <c r="CD721" s="393"/>
      <c r="CE721" s="393"/>
      <c r="CF721" s="393"/>
      <c r="CG721" s="393"/>
      <c r="CH721" s="393"/>
      <c r="CI721" s="393"/>
      <c r="CJ721" s="393"/>
      <c r="CK721" s="393"/>
      <c r="CL721" s="393"/>
      <c r="CM721" s="393"/>
      <c r="CN721" s="393"/>
      <c r="CO721" s="393"/>
      <c r="CP721" s="393"/>
      <c r="CQ721" s="393"/>
      <c r="CR721" s="393"/>
      <c r="CS721" s="393"/>
      <c r="CT721" s="393"/>
      <c r="CU721" s="393"/>
      <c r="CV721" s="393"/>
      <c r="CW721" s="393"/>
      <c r="CX721" s="393"/>
      <c r="CY721" s="393"/>
      <c r="CZ721" s="393"/>
    </row>
    <row r="722" ht="25.15" customHeight="true" x14ac:dyDescent="0.2">
      <c r="C722" s="1155"/>
      <c r="D722" s="1155"/>
      <c r="E722" s="671"/>
      <c r="F722" s="671"/>
      <c r="G722" s="671"/>
      <c r="H722" s="1155"/>
      <c r="I722" s="1155"/>
      <c r="J722" s="671"/>
      <c r="K722" s="671"/>
      <c r="L722" s="671"/>
      <c r="M722" s="1155"/>
      <c r="N722" s="1155"/>
      <c r="O722" s="671"/>
      <c r="P722" s="671"/>
      <c r="Q722" s="671"/>
      <c r="BA722" s="393"/>
      <c r="BB722" s="470"/>
      <c r="BC722" s="393"/>
      <c r="BD722" s="393"/>
      <c r="BE722" s="393"/>
      <c r="BF722" s="393"/>
      <c r="BG722" s="393"/>
      <c r="BH722" s="393"/>
      <c r="BI722" s="393"/>
      <c r="BJ722" s="393"/>
      <c r="BK722" s="393"/>
      <c r="BL722" s="393"/>
      <c r="BM722" s="393"/>
      <c r="BN722" s="393"/>
      <c r="BO722" s="393"/>
      <c r="BP722" s="393"/>
      <c r="BQ722" s="393"/>
      <c r="BR722" s="393"/>
      <c r="BS722" s="393"/>
      <c r="BT722" s="393"/>
      <c r="BU722" s="393"/>
      <c r="BV722" s="393"/>
      <c r="BW722" s="393"/>
      <c r="BX722" s="393"/>
      <c r="BY722" s="393"/>
      <c r="BZ722" s="393"/>
      <c r="CA722" s="393"/>
      <c r="CB722" s="393"/>
      <c r="CC722" s="393"/>
      <c r="CD722" s="393"/>
      <c r="CE722" s="393"/>
      <c r="CF722" s="393"/>
      <c r="CG722" s="393"/>
      <c r="CH722" s="393"/>
      <c r="CI722" s="393"/>
      <c r="CJ722" s="393"/>
      <c r="CK722" s="393"/>
      <c r="CL722" s="393"/>
      <c r="CM722" s="393"/>
      <c r="CN722" s="393"/>
      <c r="CO722" s="393"/>
      <c r="CP722" s="393"/>
      <c r="CQ722" s="393"/>
      <c r="CR722" s="393"/>
      <c r="CS722" s="393"/>
      <c r="CT722" s="393"/>
      <c r="CU722" s="393"/>
      <c r="CV722" s="393"/>
      <c r="CW722" s="393"/>
      <c r="CX722" s="393"/>
      <c r="CY722" s="393"/>
      <c r="CZ722" s="393"/>
    </row>
    <row r="723" ht="25.15" customHeight="true" x14ac:dyDescent="0.2">
      <c r="C723" s="1155"/>
      <c r="D723" s="1155"/>
      <c r="E723" s="671"/>
      <c r="F723" s="671"/>
      <c r="G723" s="671"/>
      <c r="H723" s="1155"/>
      <c r="I723" s="1155"/>
      <c r="J723" s="671"/>
      <c r="K723" s="671"/>
      <c r="L723" s="671"/>
      <c r="M723" s="1155"/>
      <c r="N723" s="1155"/>
      <c r="O723" s="671"/>
      <c r="P723" s="671"/>
      <c r="Q723" s="671"/>
      <c r="BA723" s="393"/>
      <c r="BB723" s="470"/>
      <c r="BC723" s="393"/>
      <c r="BD723" s="393"/>
      <c r="BE723" s="393"/>
      <c r="BF723" s="393"/>
      <c r="BG723" s="393"/>
      <c r="BH723" s="393"/>
      <c r="BI723" s="393"/>
      <c r="BJ723" s="393"/>
      <c r="BK723" s="393"/>
      <c r="BL723" s="393"/>
      <c r="BM723" s="393"/>
      <c r="BN723" s="393"/>
      <c r="BO723" s="393"/>
      <c r="BP723" s="393"/>
      <c r="BQ723" s="393"/>
      <c r="BR723" s="393"/>
      <c r="BS723" s="393"/>
      <c r="BT723" s="393"/>
      <c r="BU723" s="393"/>
      <c r="BV723" s="393"/>
      <c r="BW723" s="393"/>
      <c r="BX723" s="393"/>
      <c r="BY723" s="393"/>
      <c r="BZ723" s="393"/>
      <c r="CA723" s="393"/>
      <c r="CB723" s="393"/>
      <c r="CC723" s="393"/>
      <c r="CD723" s="393"/>
      <c r="CE723" s="393"/>
      <c r="CF723" s="393"/>
      <c r="CG723" s="393"/>
      <c r="CH723" s="393"/>
      <c r="CI723" s="393"/>
      <c r="CJ723" s="393"/>
      <c r="CK723" s="393"/>
      <c r="CL723" s="393"/>
      <c r="CM723" s="393"/>
      <c r="CN723" s="393"/>
      <c r="CO723" s="393"/>
      <c r="CP723" s="393"/>
      <c r="CQ723" s="393"/>
      <c r="CR723" s="393"/>
      <c r="CS723" s="393"/>
      <c r="CT723" s="393"/>
      <c r="CU723" s="393"/>
      <c r="CV723" s="393"/>
      <c r="CW723" s="393"/>
      <c r="CX723" s="393"/>
      <c r="CY723" s="393"/>
      <c r="CZ723" s="393"/>
    </row>
    <row r="724" ht="25.15" customHeight="true" x14ac:dyDescent="0.2">
      <c r="C724" s="1155"/>
      <c r="D724" s="1155"/>
      <c r="E724" s="671"/>
      <c r="F724" s="671"/>
      <c r="G724" s="671"/>
      <c r="H724" s="1155"/>
      <c r="I724" s="1155"/>
      <c r="J724" s="671"/>
      <c r="K724" s="671"/>
      <c r="L724" s="671"/>
      <c r="M724" s="1155"/>
      <c r="N724" s="1155"/>
      <c r="O724" s="671"/>
      <c r="P724" s="671"/>
      <c r="Q724" s="671"/>
      <c r="BA724" s="393"/>
      <c r="BB724" s="470"/>
      <c r="BC724" s="393"/>
      <c r="BD724" s="393"/>
      <c r="BE724" s="393"/>
      <c r="BF724" s="393"/>
      <c r="BG724" s="393"/>
      <c r="BH724" s="393"/>
      <c r="BI724" s="393"/>
      <c r="BJ724" s="393"/>
      <c r="BK724" s="393"/>
      <c r="BL724" s="393"/>
      <c r="BM724" s="393"/>
      <c r="BN724" s="393"/>
      <c r="BO724" s="393"/>
      <c r="BP724" s="393"/>
      <c r="BQ724" s="393"/>
      <c r="BR724" s="393"/>
      <c r="BS724" s="393"/>
      <c r="BT724" s="393"/>
      <c r="BU724" s="393"/>
      <c r="BV724" s="393"/>
      <c r="BW724" s="393"/>
      <c r="BX724" s="393"/>
      <c r="BY724" s="393"/>
      <c r="BZ724" s="393"/>
      <c r="CA724" s="393"/>
      <c r="CB724" s="393"/>
      <c r="CC724" s="393"/>
      <c r="CD724" s="393"/>
      <c r="CE724" s="393"/>
      <c r="CF724" s="393"/>
      <c r="CG724" s="393"/>
      <c r="CH724" s="393"/>
      <c r="CI724" s="393"/>
      <c r="CJ724" s="393"/>
      <c r="CK724" s="393"/>
      <c r="CL724" s="393"/>
      <c r="CM724" s="393"/>
      <c r="CN724" s="393"/>
      <c r="CO724" s="393"/>
      <c r="CP724" s="393"/>
      <c r="CQ724" s="393"/>
      <c r="CR724" s="393"/>
      <c r="CS724" s="393"/>
      <c r="CT724" s="393"/>
      <c r="CU724" s="393"/>
      <c r="CV724" s="393"/>
      <c r="CW724" s="393"/>
      <c r="CX724" s="393"/>
      <c r="CY724" s="393"/>
      <c r="CZ724" s="393"/>
    </row>
    <row r="725" ht="25.15" customHeight="true" x14ac:dyDescent="0.2">
      <c r="C725" s="1155"/>
      <c r="D725" s="1155"/>
      <c r="E725" s="671"/>
      <c r="F725" s="671"/>
      <c r="G725" s="671"/>
      <c r="H725" s="1155"/>
      <c r="I725" s="1155"/>
      <c r="J725" s="671"/>
      <c r="K725" s="671"/>
      <c r="L725" s="671"/>
      <c r="M725" s="1155"/>
      <c r="N725" s="1155"/>
      <c r="O725" s="671"/>
      <c r="P725" s="671"/>
      <c r="Q725" s="671"/>
      <c r="BA725" s="393"/>
      <c r="BB725" s="470"/>
      <c r="BC725" s="393"/>
      <c r="BD725" s="393"/>
      <c r="BE725" s="393"/>
      <c r="BF725" s="393"/>
      <c r="BG725" s="393"/>
      <c r="BH725" s="393"/>
      <c r="BI725" s="393"/>
      <c r="BJ725" s="393"/>
      <c r="BK725" s="393"/>
      <c r="BL725" s="393"/>
      <c r="BM725" s="393"/>
      <c r="BN725" s="393"/>
      <c r="BO725" s="393"/>
      <c r="BP725" s="393"/>
      <c r="BQ725" s="393"/>
      <c r="BR725" s="393"/>
      <c r="BS725" s="393"/>
      <c r="BT725" s="393"/>
      <c r="BU725" s="393"/>
      <c r="BV725" s="393"/>
      <c r="BW725" s="393"/>
      <c r="BX725" s="393"/>
      <c r="BY725" s="393"/>
      <c r="BZ725" s="393"/>
      <c r="CA725" s="393"/>
      <c r="CB725" s="393"/>
      <c r="CC725" s="393"/>
      <c r="CD725" s="393"/>
      <c r="CE725" s="393"/>
      <c r="CF725" s="393"/>
      <c r="CG725" s="393"/>
      <c r="CH725" s="393"/>
      <c r="CI725" s="393"/>
      <c r="CJ725" s="393"/>
      <c r="CK725" s="393"/>
      <c r="CL725" s="393"/>
      <c r="CM725" s="393"/>
      <c r="CN725" s="393"/>
      <c r="CO725" s="393"/>
      <c r="CP725" s="393"/>
      <c r="CQ725" s="393"/>
      <c r="CR725" s="393"/>
      <c r="CS725" s="393"/>
      <c r="CT725" s="393"/>
      <c r="CU725" s="393"/>
      <c r="CV725" s="393"/>
      <c r="CW725" s="393"/>
      <c r="CX725" s="393"/>
      <c r="CY725" s="393"/>
      <c r="CZ725" s="393"/>
    </row>
    <row r="726" ht="25.15" customHeight="true" x14ac:dyDescent="0.2">
      <c r="C726" s="1155"/>
      <c r="D726" s="1155"/>
      <c r="E726" s="671"/>
      <c r="F726" s="671"/>
      <c r="G726" s="671"/>
      <c r="H726" s="1155"/>
      <c r="I726" s="1155"/>
      <c r="J726" s="671"/>
      <c r="K726" s="671"/>
      <c r="L726" s="671"/>
      <c r="M726" s="1155"/>
      <c r="N726" s="1155"/>
      <c r="O726" s="671"/>
      <c r="P726" s="671"/>
      <c r="Q726" s="671"/>
      <c r="BA726" s="393"/>
      <c r="BB726" s="470"/>
      <c r="BC726" s="393"/>
      <c r="BD726" s="393"/>
      <c r="BE726" s="393"/>
      <c r="BF726" s="393"/>
      <c r="BG726" s="393"/>
      <c r="BH726" s="393"/>
      <c r="BI726" s="393"/>
      <c r="BJ726" s="393"/>
      <c r="BK726" s="393"/>
      <c r="BL726" s="393"/>
      <c r="BM726" s="393"/>
      <c r="BN726" s="393"/>
      <c r="BO726" s="393"/>
      <c r="BP726" s="393"/>
      <c r="BQ726" s="393"/>
      <c r="BR726" s="393"/>
      <c r="BS726" s="393"/>
      <c r="BT726" s="393"/>
      <c r="BU726" s="393"/>
      <c r="BV726" s="393"/>
      <c r="BW726" s="393"/>
      <c r="BX726" s="393"/>
      <c r="BY726" s="393"/>
      <c r="BZ726" s="393"/>
      <c r="CA726" s="393"/>
      <c r="CB726" s="393"/>
      <c r="CC726" s="393"/>
      <c r="CD726" s="393"/>
      <c r="CE726" s="393"/>
      <c r="CF726" s="393"/>
      <c r="CG726" s="393"/>
      <c r="CH726" s="393"/>
      <c r="CI726" s="393"/>
      <c r="CJ726" s="393"/>
      <c r="CK726" s="393"/>
      <c r="CL726" s="393"/>
      <c r="CM726" s="393"/>
      <c r="CN726" s="393"/>
      <c r="CO726" s="393"/>
      <c r="CP726" s="393"/>
      <c r="CQ726" s="393"/>
      <c r="CR726" s="393"/>
      <c r="CS726" s="393"/>
      <c r="CT726" s="393"/>
      <c r="CU726" s="393"/>
      <c r="CV726" s="393"/>
      <c r="CW726" s="393"/>
      <c r="CX726" s="393"/>
      <c r="CY726" s="393"/>
      <c r="CZ726" s="393"/>
    </row>
    <row r="727" ht="25.15" customHeight="true" x14ac:dyDescent="0.2">
      <c r="C727" s="1155"/>
      <c r="D727" s="1155"/>
      <c r="E727" s="671"/>
      <c r="F727" s="671"/>
      <c r="G727" s="671"/>
      <c r="H727" s="1155"/>
      <c r="I727" s="1155"/>
      <c r="J727" s="671"/>
      <c r="K727" s="671"/>
      <c r="L727" s="671"/>
      <c r="M727" s="1155"/>
      <c r="N727" s="1155"/>
      <c r="O727" s="671"/>
      <c r="P727" s="671"/>
      <c r="Q727" s="671"/>
      <c r="BA727" s="393"/>
      <c r="BB727" s="470"/>
      <c r="BC727" s="393"/>
      <c r="BD727" s="393"/>
      <c r="BE727" s="393"/>
      <c r="BF727" s="393"/>
      <c r="BG727" s="393"/>
      <c r="BH727" s="393"/>
      <c r="BI727" s="393"/>
      <c r="BJ727" s="393"/>
      <c r="BK727" s="393"/>
      <c r="BL727" s="393"/>
      <c r="BM727" s="393"/>
      <c r="BN727" s="393"/>
      <c r="BO727" s="393"/>
      <c r="BP727" s="393"/>
      <c r="BQ727" s="393"/>
      <c r="BR727" s="393"/>
      <c r="BS727" s="393"/>
      <c r="BT727" s="393"/>
      <c r="BU727" s="393"/>
      <c r="BV727" s="393"/>
      <c r="BW727" s="393"/>
      <c r="BX727" s="393"/>
      <c r="BY727" s="393"/>
      <c r="BZ727" s="393"/>
      <c r="CA727" s="393"/>
      <c r="CB727" s="393"/>
      <c r="CC727" s="393"/>
      <c r="CD727" s="393"/>
      <c r="CE727" s="393"/>
      <c r="CF727" s="393"/>
      <c r="CG727" s="393"/>
      <c r="CH727" s="393"/>
      <c r="CI727" s="393"/>
      <c r="CJ727" s="393"/>
      <c r="CK727" s="393"/>
      <c r="CL727" s="393"/>
      <c r="CM727" s="393"/>
      <c r="CN727" s="393"/>
      <c r="CO727" s="393"/>
      <c r="CP727" s="393"/>
      <c r="CQ727" s="393"/>
      <c r="CR727" s="393"/>
      <c r="CS727" s="393"/>
      <c r="CT727" s="393"/>
      <c r="CU727" s="393"/>
      <c r="CV727" s="393"/>
      <c r="CW727" s="393"/>
      <c r="CX727" s="393"/>
      <c r="CY727" s="393"/>
      <c r="CZ727" s="393"/>
    </row>
    <row r="728" ht="25.15" customHeight="true" x14ac:dyDescent="0.2">
      <c r="C728" s="1155"/>
      <c r="D728" s="1155"/>
      <c r="E728" s="671"/>
      <c r="F728" s="671"/>
      <c r="G728" s="671"/>
      <c r="H728" s="1155"/>
      <c r="I728" s="1155"/>
      <c r="J728" s="671"/>
      <c r="K728" s="671"/>
      <c r="L728" s="671"/>
      <c r="M728" s="1155"/>
      <c r="N728" s="1155"/>
      <c r="O728" s="671"/>
      <c r="P728" s="671"/>
      <c r="Q728" s="671"/>
      <c r="BA728" s="393"/>
      <c r="BB728" s="470"/>
      <c r="BC728" s="393"/>
      <c r="BD728" s="393"/>
      <c r="BE728" s="393"/>
      <c r="BF728" s="393"/>
      <c r="BG728" s="393"/>
      <c r="BH728" s="393"/>
      <c r="BI728" s="393"/>
      <c r="BJ728" s="393"/>
      <c r="BK728" s="393"/>
      <c r="BL728" s="393"/>
      <c r="BM728" s="393"/>
      <c r="BN728" s="393"/>
      <c r="BO728" s="393"/>
      <c r="BP728" s="393"/>
      <c r="BQ728" s="393"/>
      <c r="BR728" s="393"/>
      <c r="BS728" s="393"/>
      <c r="BT728" s="393"/>
      <c r="BU728" s="393"/>
      <c r="BV728" s="393"/>
      <c r="BW728" s="393"/>
      <c r="BX728" s="393"/>
      <c r="BY728" s="393"/>
      <c r="BZ728" s="393"/>
      <c r="CA728" s="393"/>
      <c r="CB728" s="393"/>
      <c r="CC728" s="393"/>
      <c r="CD728" s="393"/>
      <c r="CE728" s="393"/>
      <c r="CF728" s="393"/>
      <c r="CG728" s="393"/>
      <c r="CH728" s="393"/>
      <c r="CI728" s="393"/>
      <c r="CJ728" s="393"/>
      <c r="CK728" s="393"/>
      <c r="CL728" s="393"/>
      <c r="CM728" s="393"/>
      <c r="CN728" s="393"/>
      <c r="CO728" s="393"/>
      <c r="CP728" s="393"/>
      <c r="CQ728" s="393"/>
      <c r="CR728" s="393"/>
      <c r="CS728" s="393"/>
      <c r="CT728" s="393"/>
      <c r="CU728" s="393"/>
      <c r="CV728" s="393"/>
      <c r="CW728" s="393"/>
      <c r="CX728" s="393"/>
      <c r="CY728" s="393"/>
      <c r="CZ728" s="393"/>
    </row>
    <row r="729" ht="25.15" customHeight="true" x14ac:dyDescent="0.2">
      <c r="C729" s="1155"/>
      <c r="D729" s="1155"/>
      <c r="E729" s="671"/>
      <c r="F729" s="671"/>
      <c r="G729" s="671"/>
      <c r="H729" s="1155"/>
      <c r="I729" s="1155"/>
      <c r="J729" s="671"/>
      <c r="K729" s="671"/>
      <c r="L729" s="671"/>
      <c r="M729" s="1155"/>
      <c r="N729" s="1155"/>
      <c r="O729" s="671"/>
      <c r="P729" s="671"/>
      <c r="Q729" s="671"/>
      <c r="BA729" s="393"/>
      <c r="BB729" s="470"/>
      <c r="BC729" s="393"/>
      <c r="BD729" s="393"/>
      <c r="BE729" s="393"/>
      <c r="BF729" s="393"/>
      <c r="BG729" s="393"/>
      <c r="BH729" s="393"/>
      <c r="BI729" s="393"/>
      <c r="BJ729" s="393"/>
      <c r="BK729" s="393"/>
      <c r="BL729" s="393"/>
      <c r="BM729" s="393"/>
      <c r="BN729" s="393"/>
      <c r="BO729" s="393"/>
      <c r="BP729" s="393"/>
      <c r="BQ729" s="393"/>
      <c r="BR729" s="393"/>
      <c r="BS729" s="393"/>
      <c r="BT729" s="393"/>
      <c r="BU729" s="393"/>
      <c r="BV729" s="393"/>
      <c r="BW729" s="393"/>
      <c r="BX729" s="393"/>
      <c r="BY729" s="393"/>
      <c r="BZ729" s="393"/>
      <c r="CA729" s="393"/>
      <c r="CB729" s="393"/>
      <c r="CC729" s="393"/>
      <c r="CD729" s="393"/>
      <c r="CE729" s="393"/>
      <c r="CF729" s="393"/>
      <c r="CG729" s="393"/>
      <c r="CH729" s="393"/>
      <c r="CI729" s="393"/>
      <c r="CJ729" s="393"/>
      <c r="CK729" s="393"/>
      <c r="CL729" s="393"/>
      <c r="CM729" s="393"/>
      <c r="CN729" s="393"/>
      <c r="CO729" s="393"/>
      <c r="CP729" s="393"/>
      <c r="CQ729" s="393"/>
      <c r="CR729" s="393"/>
      <c r="CS729" s="393"/>
      <c r="CT729" s="393"/>
      <c r="CU729" s="393"/>
      <c r="CV729" s="393"/>
      <c r="CW729" s="393"/>
      <c r="CX729" s="393"/>
      <c r="CY729" s="393"/>
      <c r="CZ729" s="393"/>
    </row>
    <row r="730" ht="25.15" customHeight="true" x14ac:dyDescent="0.2">
      <c r="C730" s="1155"/>
      <c r="D730" s="1155"/>
      <c r="E730" s="671"/>
      <c r="F730" s="671"/>
      <c r="G730" s="671"/>
      <c r="H730" s="1155"/>
      <c r="I730" s="1155"/>
      <c r="J730" s="671"/>
      <c r="K730" s="671"/>
      <c r="L730" s="671"/>
      <c r="M730" s="1155"/>
      <c r="N730" s="1155"/>
      <c r="O730" s="671"/>
      <c r="P730" s="671"/>
      <c r="Q730" s="671"/>
      <c r="BA730" s="393"/>
      <c r="BB730" s="470"/>
      <c r="BC730" s="393"/>
      <c r="BD730" s="393"/>
      <c r="BE730" s="393"/>
      <c r="BF730" s="393"/>
      <c r="BG730" s="393"/>
      <c r="BH730" s="393"/>
      <c r="BI730" s="393"/>
      <c r="BJ730" s="393"/>
      <c r="BK730" s="393"/>
      <c r="BL730" s="393"/>
      <c r="BM730" s="393"/>
      <c r="BN730" s="393"/>
      <c r="BO730" s="393"/>
      <c r="BP730" s="393"/>
      <c r="BQ730" s="393"/>
      <c r="BR730" s="393"/>
      <c r="BS730" s="393"/>
      <c r="BT730" s="393"/>
      <c r="BU730" s="393"/>
      <c r="BV730" s="393"/>
      <c r="BW730" s="393"/>
      <c r="BX730" s="393"/>
      <c r="BY730" s="393"/>
      <c r="BZ730" s="393"/>
      <c r="CA730" s="393"/>
      <c r="CB730" s="393"/>
      <c r="CC730" s="393"/>
      <c r="CD730" s="393"/>
      <c r="CE730" s="393"/>
      <c r="CF730" s="393"/>
      <c r="CG730" s="393"/>
      <c r="CH730" s="393"/>
      <c r="CI730" s="393"/>
      <c r="CJ730" s="393"/>
      <c r="CK730" s="393"/>
      <c r="CL730" s="393"/>
      <c r="CM730" s="393"/>
      <c r="CN730" s="393"/>
      <c r="CO730" s="393"/>
      <c r="CP730" s="393"/>
      <c r="CQ730" s="393"/>
      <c r="CR730" s="393"/>
      <c r="CS730" s="393"/>
      <c r="CT730" s="393"/>
      <c r="CU730" s="393"/>
      <c r="CV730" s="393"/>
      <c r="CW730" s="393"/>
      <c r="CX730" s="393"/>
      <c r="CY730" s="393"/>
      <c r="CZ730" s="393"/>
    </row>
    <row r="731" ht="25.15" customHeight="true" x14ac:dyDescent="0.2">
      <c r="C731" s="1155"/>
      <c r="D731" s="1155"/>
      <c r="E731" s="671"/>
      <c r="F731" s="671"/>
      <c r="G731" s="671"/>
      <c r="H731" s="1155"/>
      <c r="I731" s="1155"/>
      <c r="J731" s="671"/>
      <c r="K731" s="671"/>
      <c r="L731" s="671"/>
      <c r="M731" s="1155"/>
      <c r="N731" s="1155"/>
      <c r="O731" s="671"/>
      <c r="P731" s="671"/>
      <c r="Q731" s="671"/>
      <c r="BA731" s="393"/>
      <c r="BB731" s="470"/>
      <c r="BC731" s="393"/>
      <c r="BD731" s="393"/>
      <c r="BE731" s="393"/>
      <c r="BF731" s="393"/>
      <c r="BG731" s="393"/>
      <c r="BH731" s="393"/>
      <c r="BI731" s="393"/>
      <c r="BJ731" s="393"/>
      <c r="BK731" s="393"/>
      <c r="BL731" s="393"/>
      <c r="BM731" s="393"/>
      <c r="BN731" s="393"/>
      <c r="BO731" s="393"/>
      <c r="BP731" s="393"/>
      <c r="BQ731" s="393"/>
      <c r="BR731" s="393"/>
      <c r="BS731" s="393"/>
      <c r="BT731" s="393"/>
      <c r="BU731" s="393"/>
      <c r="BV731" s="393"/>
      <c r="BW731" s="393"/>
      <c r="BX731" s="393"/>
      <c r="BY731" s="393"/>
      <c r="BZ731" s="393"/>
      <c r="CA731" s="393"/>
      <c r="CB731" s="393"/>
      <c r="CC731" s="393"/>
      <c r="CD731" s="393"/>
      <c r="CE731" s="393"/>
      <c r="CF731" s="393"/>
      <c r="CG731" s="393"/>
      <c r="CH731" s="393"/>
      <c r="CI731" s="393"/>
      <c r="CJ731" s="393"/>
      <c r="CK731" s="393"/>
      <c r="CL731" s="393"/>
      <c r="CM731" s="393"/>
      <c r="CN731" s="393"/>
      <c r="CO731" s="393"/>
      <c r="CP731" s="393"/>
      <c r="CQ731" s="393"/>
      <c r="CR731" s="393"/>
      <c r="CS731" s="393"/>
      <c r="CT731" s="393"/>
      <c r="CU731" s="393"/>
      <c r="CV731" s="393"/>
      <c r="CW731" s="393"/>
      <c r="CX731" s="393"/>
      <c r="CY731" s="393"/>
      <c r="CZ731" s="393"/>
    </row>
    <row r="732" ht="25.15" customHeight="true" x14ac:dyDescent="0.2">
      <c r="C732" s="1155"/>
      <c r="D732" s="1155"/>
      <c r="E732" s="671"/>
      <c r="F732" s="671"/>
      <c r="G732" s="671"/>
      <c r="H732" s="1155"/>
      <c r="I732" s="1155"/>
      <c r="J732" s="671"/>
      <c r="K732" s="671"/>
      <c r="L732" s="671"/>
      <c r="M732" s="1155"/>
      <c r="N732" s="1155"/>
      <c r="O732" s="671"/>
      <c r="P732" s="671"/>
      <c r="Q732" s="671"/>
      <c r="BA732" s="393"/>
      <c r="BB732" s="470"/>
      <c r="BC732" s="393"/>
      <c r="BD732" s="393"/>
      <c r="BE732" s="393"/>
      <c r="BF732" s="393"/>
      <c r="BG732" s="393"/>
      <c r="BH732" s="393"/>
      <c r="BI732" s="393"/>
      <c r="BJ732" s="393"/>
      <c r="BK732" s="393"/>
      <c r="BL732" s="393"/>
      <c r="BM732" s="393"/>
      <c r="BN732" s="393"/>
      <c r="BO732" s="393"/>
      <c r="BP732" s="393"/>
      <c r="BQ732" s="393"/>
      <c r="BR732" s="393"/>
      <c r="BS732" s="393"/>
      <c r="BT732" s="393"/>
      <c r="BU732" s="393"/>
      <c r="BV732" s="393"/>
      <c r="BW732" s="393"/>
      <c r="BX732" s="393"/>
      <c r="BY732" s="393"/>
      <c r="BZ732" s="393"/>
      <c r="CA732" s="393"/>
      <c r="CB732" s="393"/>
      <c r="CC732" s="393"/>
      <c r="CD732" s="393"/>
      <c r="CE732" s="393"/>
      <c r="CF732" s="393"/>
      <c r="CG732" s="393"/>
      <c r="CH732" s="393"/>
      <c r="CI732" s="393"/>
      <c r="CJ732" s="393"/>
      <c r="CK732" s="393"/>
      <c r="CL732" s="393"/>
      <c r="CM732" s="393"/>
      <c r="CN732" s="393"/>
      <c r="CO732" s="393"/>
      <c r="CP732" s="393"/>
      <c r="CQ732" s="393"/>
      <c r="CR732" s="393"/>
      <c r="CS732" s="393"/>
      <c r="CT732" s="393"/>
      <c r="CU732" s="393"/>
      <c r="CV732" s="393"/>
      <c r="CW732" s="393"/>
      <c r="CX732" s="393"/>
      <c r="CY732" s="393"/>
      <c r="CZ732" s="393"/>
    </row>
    <row r="733" ht="25.15" customHeight="true" x14ac:dyDescent="0.2">
      <c r="C733" s="1155"/>
      <c r="D733" s="1155"/>
      <c r="E733" s="671"/>
      <c r="F733" s="671"/>
      <c r="G733" s="671"/>
      <c r="H733" s="1155"/>
      <c r="I733" s="1155"/>
      <c r="J733" s="671"/>
      <c r="K733" s="671"/>
      <c r="L733" s="671"/>
      <c r="M733" s="1155"/>
      <c r="N733" s="1155"/>
      <c r="O733" s="671"/>
      <c r="P733" s="671"/>
      <c r="Q733" s="671"/>
      <c r="BA733" s="393"/>
      <c r="BB733" s="470"/>
      <c r="BC733" s="393"/>
      <c r="BD733" s="393"/>
      <c r="BE733" s="393"/>
      <c r="BF733" s="393"/>
      <c r="BG733" s="393"/>
      <c r="BH733" s="393"/>
      <c r="BI733" s="393"/>
      <c r="BJ733" s="393"/>
      <c r="BK733" s="393"/>
      <c r="BL733" s="393"/>
      <c r="BM733" s="393"/>
      <c r="BN733" s="393"/>
      <c r="BO733" s="393"/>
      <c r="BP733" s="393"/>
      <c r="BQ733" s="393"/>
      <c r="BR733" s="393"/>
      <c r="BS733" s="393"/>
      <c r="BT733" s="393"/>
      <c r="BU733" s="393"/>
      <c r="BV733" s="393"/>
      <c r="BW733" s="393"/>
      <c r="BX733" s="393"/>
      <c r="BY733" s="393"/>
      <c r="BZ733" s="393"/>
      <c r="CA733" s="393"/>
      <c r="CB733" s="393"/>
      <c r="CC733" s="393"/>
      <c r="CD733" s="393"/>
      <c r="CE733" s="393"/>
      <c r="CF733" s="393"/>
      <c r="CG733" s="393"/>
      <c r="CH733" s="393"/>
      <c r="CI733" s="393"/>
      <c r="CJ733" s="393"/>
      <c r="CK733" s="393"/>
      <c r="CL733" s="393"/>
      <c r="CM733" s="393"/>
      <c r="CN733" s="393"/>
      <c r="CO733" s="393"/>
      <c r="CP733" s="393"/>
      <c r="CQ733" s="393"/>
      <c r="CR733" s="393"/>
      <c r="CS733" s="393"/>
      <c r="CT733" s="393"/>
      <c r="CU733" s="393"/>
      <c r="CV733" s="393"/>
      <c r="CW733" s="393"/>
      <c r="CX733" s="393"/>
      <c r="CY733" s="393"/>
      <c r="CZ733" s="393"/>
    </row>
    <row r="734" ht="25.15" customHeight="true" x14ac:dyDescent="0.2">
      <c r="C734" s="1155"/>
      <c r="D734" s="1155"/>
      <c r="E734" s="671"/>
      <c r="F734" s="671"/>
      <c r="G734" s="671"/>
      <c r="H734" s="1155"/>
      <c r="I734" s="1155"/>
      <c r="J734" s="671"/>
      <c r="K734" s="671"/>
      <c r="L734" s="671"/>
      <c r="M734" s="1155"/>
      <c r="N734" s="1155"/>
      <c r="O734" s="671"/>
      <c r="P734" s="671"/>
      <c r="Q734" s="671"/>
      <c r="BA734" s="393"/>
      <c r="BB734" s="470"/>
      <c r="BC734" s="393"/>
      <c r="BD734" s="393"/>
      <c r="BE734" s="393"/>
      <c r="BF734" s="393"/>
      <c r="BG734" s="393"/>
      <c r="BH734" s="393"/>
      <c r="BI734" s="393"/>
      <c r="BJ734" s="393"/>
      <c r="BK734" s="393"/>
      <c r="BL734" s="393"/>
      <c r="BM734" s="393"/>
      <c r="BN734" s="393"/>
      <c r="BO734" s="393"/>
      <c r="BP734" s="393"/>
      <c r="BQ734" s="393"/>
      <c r="BR734" s="393"/>
      <c r="BS734" s="393"/>
      <c r="BT734" s="393"/>
      <c r="BU734" s="393"/>
      <c r="BV734" s="393"/>
      <c r="BW734" s="393"/>
      <c r="BX734" s="393"/>
      <c r="BY734" s="393"/>
      <c r="BZ734" s="393"/>
      <c r="CA734" s="393"/>
      <c r="CB734" s="393"/>
      <c r="CC734" s="393"/>
      <c r="CD734" s="393"/>
      <c r="CE734" s="393"/>
      <c r="CF734" s="393"/>
      <c r="CG734" s="393"/>
      <c r="CH734" s="393"/>
      <c r="CI734" s="393"/>
      <c r="CJ734" s="393"/>
      <c r="CK734" s="393"/>
      <c r="CL734" s="393"/>
      <c r="CM734" s="393"/>
      <c r="CN734" s="393"/>
      <c r="CO734" s="393"/>
      <c r="CP734" s="393"/>
      <c r="CQ734" s="393"/>
      <c r="CR734" s="393"/>
      <c r="CS734" s="393"/>
      <c r="CT734" s="393"/>
      <c r="CU734" s="393"/>
      <c r="CV734" s="393"/>
      <c r="CW734" s="393"/>
      <c r="CX734" s="393"/>
      <c r="CY734" s="393"/>
      <c r="CZ734" s="393"/>
    </row>
    <row r="735" ht="25.15" customHeight="true" x14ac:dyDescent="0.2">
      <c r="C735" s="1155"/>
      <c r="D735" s="1155"/>
      <c r="E735" s="671"/>
      <c r="F735" s="671"/>
      <c r="G735" s="671"/>
      <c r="H735" s="1155"/>
      <c r="I735" s="1155"/>
      <c r="J735" s="671"/>
      <c r="K735" s="671"/>
      <c r="L735" s="671"/>
      <c r="M735" s="1155"/>
      <c r="N735" s="1155"/>
      <c r="O735" s="671"/>
      <c r="P735" s="671"/>
      <c r="Q735" s="671"/>
      <c r="BA735" s="393"/>
      <c r="BB735" s="470"/>
      <c r="BC735" s="393"/>
      <c r="BD735" s="393"/>
      <c r="BE735" s="393"/>
      <c r="BF735" s="393"/>
      <c r="BG735" s="393"/>
      <c r="BH735" s="393"/>
      <c r="BI735" s="393"/>
      <c r="BJ735" s="393"/>
      <c r="BK735" s="393"/>
      <c r="BL735" s="393"/>
      <c r="BM735" s="393"/>
      <c r="BN735" s="393"/>
      <c r="BO735" s="393"/>
      <c r="BP735" s="393"/>
      <c r="BQ735" s="393"/>
      <c r="BR735" s="393"/>
      <c r="BS735" s="393"/>
      <c r="BT735" s="393"/>
      <c r="BU735" s="393"/>
      <c r="BV735" s="393"/>
      <c r="BW735" s="393"/>
      <c r="BX735" s="393"/>
      <c r="BY735" s="393"/>
      <c r="BZ735" s="393"/>
      <c r="CA735" s="393"/>
      <c r="CB735" s="393"/>
      <c r="CC735" s="393"/>
      <c r="CD735" s="393"/>
      <c r="CE735" s="393"/>
      <c r="CF735" s="393"/>
      <c r="CG735" s="393"/>
      <c r="CH735" s="393"/>
      <c r="CI735" s="393"/>
      <c r="CJ735" s="393"/>
      <c r="CK735" s="393"/>
      <c r="CL735" s="393"/>
      <c r="CM735" s="393"/>
      <c r="CN735" s="393"/>
      <c r="CO735" s="393"/>
      <c r="CP735" s="393"/>
      <c r="CQ735" s="393"/>
      <c r="CR735" s="393"/>
      <c r="CS735" s="393"/>
      <c r="CT735" s="393"/>
      <c r="CU735" s="393"/>
      <c r="CV735" s="393"/>
      <c r="CW735" s="393"/>
      <c r="CX735" s="393"/>
      <c r="CY735" s="393"/>
      <c r="CZ735" s="393"/>
    </row>
    <row r="736" ht="25.15" customHeight="true" x14ac:dyDescent="0.2">
      <c r="C736" s="1155"/>
      <c r="D736" s="1155"/>
      <c r="E736" s="671"/>
      <c r="F736" s="671"/>
      <c r="G736" s="671"/>
      <c r="H736" s="1155"/>
      <c r="I736" s="1155"/>
      <c r="J736" s="671"/>
      <c r="K736" s="671"/>
      <c r="L736" s="671"/>
      <c r="M736" s="1155"/>
      <c r="N736" s="1155"/>
      <c r="O736" s="671"/>
      <c r="P736" s="671"/>
      <c r="Q736" s="671"/>
      <c r="BA736" s="393"/>
      <c r="BB736" s="470"/>
      <c r="BC736" s="393"/>
      <c r="BD736" s="393"/>
      <c r="BE736" s="393"/>
      <c r="BF736" s="393"/>
      <c r="BG736" s="393"/>
      <c r="BH736" s="393"/>
      <c r="BI736" s="393"/>
      <c r="BJ736" s="393"/>
      <c r="BK736" s="393"/>
      <c r="BL736" s="393"/>
      <c r="BM736" s="393"/>
      <c r="BN736" s="393"/>
      <c r="BO736" s="393"/>
      <c r="BP736" s="393"/>
      <c r="BQ736" s="393"/>
      <c r="BR736" s="393"/>
      <c r="BS736" s="393"/>
      <c r="BT736" s="393"/>
      <c r="BU736" s="393"/>
      <c r="BV736" s="393"/>
      <c r="BW736" s="393"/>
      <c r="BX736" s="393"/>
      <c r="BY736" s="393"/>
      <c r="BZ736" s="393"/>
      <c r="CA736" s="393"/>
      <c r="CB736" s="393"/>
      <c r="CC736" s="393"/>
      <c r="CD736" s="393"/>
      <c r="CE736" s="393"/>
      <c r="CF736" s="393"/>
      <c r="CG736" s="393"/>
      <c r="CH736" s="393"/>
      <c r="CI736" s="393"/>
      <c r="CJ736" s="393"/>
      <c r="CK736" s="393"/>
      <c r="CL736" s="393"/>
      <c r="CM736" s="393"/>
      <c r="CN736" s="393"/>
      <c r="CO736" s="393"/>
      <c r="CP736" s="393"/>
      <c r="CQ736" s="393"/>
      <c r="CR736" s="393"/>
      <c r="CS736" s="393"/>
      <c r="CT736" s="393"/>
      <c r="CU736" s="393"/>
      <c r="CV736" s="393"/>
      <c r="CW736" s="393"/>
      <c r="CX736" s="393"/>
      <c r="CY736" s="393"/>
      <c r="CZ736" s="393"/>
    </row>
    <row r="737" ht="25.15" customHeight="true" x14ac:dyDescent="0.2">
      <c r="C737" s="1155"/>
      <c r="D737" s="1155"/>
      <c r="E737" s="671"/>
      <c r="F737" s="671"/>
      <c r="G737" s="671"/>
      <c r="H737" s="1155"/>
      <c r="I737" s="1155"/>
      <c r="J737" s="671"/>
      <c r="K737" s="671"/>
      <c r="L737" s="671"/>
      <c r="M737" s="1155"/>
      <c r="N737" s="1155"/>
      <c r="O737" s="671"/>
      <c r="P737" s="671"/>
      <c r="Q737" s="671"/>
      <c r="BA737" s="393"/>
      <c r="BB737" s="470"/>
      <c r="BC737" s="393"/>
      <c r="BD737" s="393"/>
      <c r="BE737" s="393"/>
      <c r="BF737" s="393"/>
      <c r="BG737" s="393"/>
      <c r="BH737" s="393"/>
      <c r="BI737" s="393"/>
      <c r="BJ737" s="393"/>
      <c r="BK737" s="393"/>
      <c r="BL737" s="393"/>
      <c r="BM737" s="393"/>
      <c r="BN737" s="393"/>
      <c r="BO737" s="393"/>
      <c r="BP737" s="393"/>
      <c r="BQ737" s="393"/>
      <c r="BR737" s="393"/>
      <c r="BS737" s="393"/>
      <c r="BT737" s="393"/>
      <c r="BU737" s="393"/>
      <c r="BV737" s="393"/>
      <c r="BW737" s="393"/>
      <c r="BX737" s="393"/>
      <c r="BY737" s="393"/>
      <c r="BZ737" s="393"/>
      <c r="CA737" s="393"/>
      <c r="CB737" s="393"/>
      <c r="CC737" s="393"/>
      <c r="CD737" s="393"/>
      <c r="CE737" s="393"/>
      <c r="CF737" s="393"/>
      <c r="CG737" s="393"/>
      <c r="CH737" s="393"/>
      <c r="CI737" s="393"/>
      <c r="CJ737" s="393"/>
      <c r="CK737" s="393"/>
      <c r="CL737" s="393"/>
      <c r="CM737" s="393"/>
      <c r="CN737" s="393"/>
      <c r="CO737" s="393"/>
      <c r="CP737" s="393"/>
      <c r="CQ737" s="393"/>
      <c r="CR737" s="393"/>
      <c r="CS737" s="393"/>
      <c r="CT737" s="393"/>
      <c r="CU737" s="393"/>
      <c r="CV737" s="393"/>
      <c r="CW737" s="393"/>
      <c r="CX737" s="393"/>
      <c r="CY737" s="393"/>
      <c r="CZ737" s="393"/>
    </row>
    <row r="738" ht="25.15" customHeight="true" x14ac:dyDescent="0.2">
      <c r="C738" s="1155"/>
      <c r="D738" s="1155"/>
      <c r="E738" s="671"/>
      <c r="F738" s="671"/>
      <c r="G738" s="671"/>
      <c r="H738" s="1155"/>
      <c r="I738" s="1155"/>
      <c r="J738" s="671"/>
      <c r="K738" s="671"/>
      <c r="L738" s="671"/>
      <c r="M738" s="1155"/>
      <c r="N738" s="1155"/>
      <c r="O738" s="671"/>
      <c r="P738" s="671"/>
      <c r="Q738" s="671"/>
      <c r="BA738" s="393"/>
      <c r="BB738" s="470"/>
      <c r="BC738" s="393"/>
      <c r="BD738" s="393"/>
      <c r="BE738" s="393"/>
      <c r="BF738" s="393"/>
      <c r="BG738" s="393"/>
      <c r="BH738" s="393"/>
      <c r="BI738" s="393"/>
      <c r="BJ738" s="393"/>
      <c r="BK738" s="393"/>
      <c r="BL738" s="393"/>
      <c r="BM738" s="393"/>
      <c r="BN738" s="393"/>
      <c r="BO738" s="393"/>
      <c r="BP738" s="393"/>
      <c r="BQ738" s="393"/>
      <c r="BR738" s="393"/>
      <c r="BS738" s="393"/>
      <c r="BT738" s="393"/>
      <c r="BU738" s="393"/>
      <c r="BV738" s="393"/>
      <c r="BW738" s="393"/>
      <c r="BX738" s="393"/>
      <c r="BY738" s="393"/>
      <c r="BZ738" s="393"/>
      <c r="CA738" s="393"/>
      <c r="CB738" s="393"/>
      <c r="CC738" s="393"/>
      <c r="CD738" s="393"/>
      <c r="CE738" s="393"/>
      <c r="CF738" s="393"/>
      <c r="CG738" s="393"/>
      <c r="CH738" s="393"/>
      <c r="CI738" s="393"/>
      <c r="CJ738" s="393"/>
      <c r="CK738" s="393"/>
      <c r="CL738" s="393"/>
      <c r="CM738" s="393"/>
      <c r="CN738" s="393"/>
      <c r="CO738" s="393"/>
      <c r="CP738" s="393"/>
      <c r="CQ738" s="393"/>
      <c r="CR738" s="393"/>
      <c r="CS738" s="393"/>
      <c r="CT738" s="393"/>
      <c r="CU738" s="393"/>
      <c r="CV738" s="393"/>
      <c r="CW738" s="393"/>
      <c r="CX738" s="393"/>
      <c r="CY738" s="393"/>
      <c r="CZ738" s="393"/>
    </row>
    <row r="739" ht="25.15" customHeight="true" x14ac:dyDescent="0.2">
      <c r="C739" s="1155"/>
      <c r="D739" s="1155"/>
      <c r="E739" s="671"/>
      <c r="F739" s="671"/>
      <c r="G739" s="671"/>
      <c r="H739" s="1155"/>
      <c r="I739" s="1155"/>
      <c r="J739" s="671"/>
      <c r="K739" s="671"/>
      <c r="L739" s="671"/>
      <c r="M739" s="1155"/>
      <c r="N739" s="1155"/>
      <c r="O739" s="671"/>
      <c r="P739" s="671"/>
      <c r="Q739" s="671"/>
      <c r="BA739" s="393"/>
      <c r="BB739" s="470"/>
      <c r="BC739" s="393"/>
      <c r="BD739" s="393"/>
      <c r="BE739" s="393"/>
      <c r="BF739" s="393"/>
      <c r="BG739" s="393"/>
      <c r="BH739" s="393"/>
      <c r="BI739" s="393"/>
      <c r="BJ739" s="393"/>
      <c r="BK739" s="393"/>
      <c r="BL739" s="393"/>
      <c r="BM739" s="393"/>
      <c r="BN739" s="393"/>
      <c r="BO739" s="393"/>
      <c r="BP739" s="393"/>
      <c r="BQ739" s="393"/>
      <c r="BR739" s="393"/>
      <c r="BS739" s="393"/>
      <c r="BT739" s="393"/>
      <c r="BU739" s="393"/>
      <c r="BV739" s="393"/>
      <c r="BW739" s="393"/>
      <c r="BX739" s="393"/>
      <c r="BY739" s="393"/>
      <c r="BZ739" s="393"/>
      <c r="CA739" s="393"/>
      <c r="CB739" s="393"/>
      <c r="CC739" s="393"/>
      <c r="CD739" s="393"/>
      <c r="CE739" s="393"/>
      <c r="CF739" s="393"/>
      <c r="CG739" s="393"/>
      <c r="CH739" s="393"/>
      <c r="CI739" s="393"/>
      <c r="CJ739" s="393"/>
      <c r="CK739" s="393"/>
      <c r="CL739" s="393"/>
      <c r="CM739" s="393"/>
      <c r="CN739" s="393"/>
      <c r="CO739" s="393"/>
      <c r="CP739" s="393"/>
      <c r="CQ739" s="393"/>
      <c r="CR739" s="393"/>
      <c r="CS739" s="393"/>
      <c r="CT739" s="393"/>
      <c r="CU739" s="393"/>
      <c r="CV739" s="393"/>
      <c r="CW739" s="393"/>
      <c r="CX739" s="393"/>
      <c r="CY739" s="393"/>
      <c r="CZ739" s="393"/>
    </row>
    <row r="740" ht="25.15" customHeight="true" x14ac:dyDescent="0.2">
      <c r="C740" s="1155"/>
      <c r="D740" s="1155"/>
      <c r="E740" s="671"/>
      <c r="F740" s="671"/>
      <c r="G740" s="671"/>
      <c r="H740" s="1155"/>
      <c r="I740" s="1155"/>
      <c r="J740" s="671"/>
      <c r="K740" s="671"/>
      <c r="L740" s="671"/>
      <c r="M740" s="1155"/>
      <c r="N740" s="1155"/>
      <c r="O740" s="671"/>
      <c r="P740" s="671"/>
      <c r="Q740" s="671"/>
      <c r="BA740" s="393"/>
      <c r="BB740" s="470"/>
      <c r="BC740" s="393"/>
      <c r="BD740" s="393"/>
      <c r="BE740" s="393"/>
      <c r="BF740" s="393"/>
      <c r="BG740" s="393"/>
      <c r="BH740" s="393"/>
      <c r="BI740" s="393"/>
      <c r="BJ740" s="393"/>
      <c r="BK740" s="393"/>
      <c r="BL740" s="393"/>
      <c r="BM740" s="393"/>
      <c r="BN740" s="393"/>
      <c r="BO740" s="393"/>
      <c r="BP740" s="393"/>
      <c r="BQ740" s="393"/>
      <c r="BR740" s="393"/>
      <c r="BS740" s="393"/>
      <c r="BT740" s="393"/>
      <c r="BU740" s="393"/>
      <c r="BV740" s="393"/>
      <c r="BW740" s="393"/>
      <c r="BX740" s="393"/>
      <c r="BY740" s="393"/>
      <c r="BZ740" s="393"/>
      <c r="CA740" s="393"/>
      <c r="CB740" s="393"/>
      <c r="CC740" s="393"/>
      <c r="CD740" s="393"/>
      <c r="CE740" s="393"/>
      <c r="CF740" s="393"/>
      <c r="CG740" s="393"/>
      <c r="CH740" s="393"/>
      <c r="CI740" s="393"/>
      <c r="CJ740" s="393"/>
      <c r="CK740" s="393"/>
      <c r="CL740" s="393"/>
      <c r="CM740" s="393"/>
      <c r="CN740" s="393"/>
      <c r="CO740" s="393"/>
      <c r="CP740" s="393"/>
      <c r="CQ740" s="393"/>
      <c r="CR740" s="393"/>
      <c r="CS740" s="393"/>
      <c r="CT740" s="393"/>
      <c r="CU740" s="393"/>
      <c r="CV740" s="393"/>
      <c r="CW740" s="393"/>
      <c r="CX740" s="393"/>
      <c r="CY740" s="393"/>
      <c r="CZ740" s="393"/>
    </row>
    <row r="741" ht="25.15" customHeight="true" x14ac:dyDescent="0.2">
      <c r="C741" s="1155"/>
      <c r="D741" s="1155"/>
      <c r="E741" s="671"/>
      <c r="F741" s="671"/>
      <c r="G741" s="671"/>
      <c r="H741" s="1155"/>
      <c r="I741" s="1155"/>
      <c r="J741" s="671"/>
      <c r="K741" s="671"/>
      <c r="L741" s="671"/>
      <c r="M741" s="1155"/>
      <c r="N741" s="1155"/>
      <c r="O741" s="671"/>
      <c r="P741" s="671"/>
      <c r="Q741" s="671"/>
      <c r="BA741" s="393"/>
      <c r="BB741" s="470"/>
      <c r="BC741" s="393"/>
      <c r="BD741" s="393"/>
      <c r="BE741" s="393"/>
      <c r="BF741" s="393"/>
      <c r="BG741" s="393"/>
      <c r="BH741" s="393"/>
      <c r="BI741" s="393"/>
      <c r="BJ741" s="393"/>
      <c r="BK741" s="393"/>
      <c r="BL741" s="393"/>
      <c r="BM741" s="393"/>
      <c r="BN741" s="393"/>
      <c r="BO741" s="393"/>
      <c r="BP741" s="393"/>
      <c r="BQ741" s="393"/>
      <c r="BR741" s="393"/>
      <c r="BS741" s="393"/>
      <c r="BT741" s="393"/>
      <c r="BU741" s="393"/>
      <c r="BV741" s="393"/>
      <c r="BW741" s="393"/>
      <c r="BX741" s="393"/>
      <c r="BY741" s="393"/>
      <c r="BZ741" s="393"/>
      <c r="CA741" s="393"/>
      <c r="CB741" s="393"/>
      <c r="CC741" s="393"/>
      <c r="CD741" s="393"/>
      <c r="CE741" s="393"/>
      <c r="CF741" s="393"/>
      <c r="CG741" s="393"/>
      <c r="CH741" s="393"/>
      <c r="CI741" s="393"/>
      <c r="CJ741" s="393"/>
      <c r="CK741" s="393"/>
      <c r="CL741" s="393"/>
      <c r="CM741" s="393"/>
      <c r="CN741" s="393"/>
      <c r="CO741" s="393"/>
      <c r="CP741" s="393"/>
      <c r="CQ741" s="393"/>
      <c r="CR741" s="393"/>
      <c r="CS741" s="393"/>
      <c r="CT741" s="393"/>
      <c r="CU741" s="393"/>
      <c r="CV741" s="393"/>
      <c r="CW741" s="393"/>
      <c r="CX741" s="393"/>
      <c r="CY741" s="393"/>
      <c r="CZ741" s="393"/>
    </row>
    <row r="742" ht="25.15" customHeight="true" x14ac:dyDescent="0.2">
      <c r="C742" s="1155"/>
      <c r="D742" s="1155"/>
      <c r="E742" s="671"/>
      <c r="F742" s="671"/>
      <c r="G742" s="671"/>
      <c r="H742" s="1155"/>
      <c r="I742" s="1155"/>
      <c r="J742" s="671"/>
      <c r="K742" s="671"/>
      <c r="L742" s="671"/>
      <c r="M742" s="1155"/>
      <c r="N742" s="1155"/>
      <c r="O742" s="671"/>
      <c r="P742" s="671"/>
      <c r="Q742" s="671"/>
      <c r="BA742" s="393"/>
      <c r="BB742" s="470"/>
      <c r="BC742" s="393"/>
      <c r="BD742" s="393"/>
      <c r="BE742" s="393"/>
      <c r="BF742" s="393"/>
      <c r="BG742" s="393"/>
      <c r="BH742" s="393"/>
      <c r="BI742" s="393"/>
      <c r="BJ742" s="393"/>
      <c r="BK742" s="393"/>
      <c r="BL742" s="393"/>
      <c r="BM742" s="393"/>
      <c r="BN742" s="393"/>
      <c r="BO742" s="393"/>
      <c r="BP742" s="393"/>
      <c r="BQ742" s="393"/>
      <c r="BR742" s="393"/>
      <c r="BS742" s="393"/>
      <c r="BT742" s="393"/>
      <c r="BU742" s="393"/>
      <c r="BV742" s="393"/>
      <c r="BW742" s="393"/>
      <c r="BX742" s="393"/>
      <c r="BY742" s="393"/>
      <c r="BZ742" s="393"/>
      <c r="CA742" s="393"/>
      <c r="CB742" s="393"/>
      <c r="CC742" s="393"/>
      <c r="CD742" s="393"/>
      <c r="CE742" s="393"/>
      <c r="CF742" s="393"/>
      <c r="CG742" s="393"/>
      <c r="CH742" s="393"/>
      <c r="CI742" s="393"/>
      <c r="CJ742" s="393"/>
      <c r="CK742" s="393"/>
      <c r="CL742" s="393"/>
      <c r="CM742" s="393"/>
      <c r="CN742" s="393"/>
      <c r="CO742" s="393"/>
      <c r="CP742" s="393"/>
      <c r="CQ742" s="393"/>
      <c r="CR742" s="393"/>
      <c r="CS742" s="393"/>
      <c r="CT742" s="393"/>
      <c r="CU742" s="393"/>
      <c r="CV742" s="393"/>
      <c r="CW742" s="393"/>
      <c r="CX742" s="393"/>
      <c r="CY742" s="393"/>
      <c r="CZ742" s="393"/>
    </row>
    <row r="743" ht="25.15" customHeight="true" x14ac:dyDescent="0.2">
      <c r="C743" s="1155"/>
      <c r="D743" s="1155"/>
      <c r="E743" s="671"/>
      <c r="F743" s="671"/>
      <c r="G743" s="671"/>
      <c r="H743" s="1155"/>
      <c r="I743" s="1155"/>
      <c r="J743" s="671"/>
      <c r="K743" s="671"/>
      <c r="L743" s="671"/>
      <c r="M743" s="1155"/>
      <c r="N743" s="1155"/>
      <c r="O743" s="671"/>
      <c r="P743" s="671"/>
      <c r="Q743" s="671"/>
      <c r="BA743" s="393"/>
      <c r="BB743" s="470"/>
      <c r="BC743" s="393"/>
      <c r="BD743" s="393"/>
      <c r="BE743" s="393"/>
      <c r="BF743" s="393"/>
      <c r="BG743" s="393"/>
      <c r="BH743" s="393"/>
      <c r="BI743" s="393"/>
      <c r="BJ743" s="393"/>
      <c r="BK743" s="393"/>
      <c r="BL743" s="393"/>
      <c r="BM743" s="393"/>
      <c r="BN743" s="393"/>
      <c r="BO743" s="393"/>
      <c r="BP743" s="393"/>
      <c r="BQ743" s="393"/>
      <c r="BR743" s="393"/>
      <c r="BS743" s="393"/>
      <c r="BT743" s="393"/>
      <c r="BU743" s="393"/>
      <c r="BV743" s="393"/>
      <c r="BW743" s="393"/>
      <c r="BX743" s="393"/>
      <c r="BY743" s="393"/>
      <c r="BZ743" s="393"/>
      <c r="CA743" s="393"/>
      <c r="CB743" s="393"/>
      <c r="CC743" s="393"/>
      <c r="CD743" s="393"/>
      <c r="CE743" s="393"/>
      <c r="CF743" s="393"/>
      <c r="CG743" s="393"/>
      <c r="CH743" s="393"/>
      <c r="CI743" s="393"/>
      <c r="CJ743" s="393"/>
      <c r="CK743" s="393"/>
      <c r="CL743" s="393"/>
      <c r="CM743" s="393"/>
      <c r="CN743" s="393"/>
      <c r="CO743" s="393"/>
      <c r="CP743" s="393"/>
      <c r="CQ743" s="393"/>
      <c r="CR743" s="393"/>
      <c r="CS743" s="393"/>
      <c r="CT743" s="393"/>
      <c r="CU743" s="393"/>
      <c r="CV743" s="393"/>
      <c r="CW743" s="393"/>
      <c r="CX743" s="393"/>
      <c r="CY743" s="393"/>
      <c r="CZ743" s="393"/>
    </row>
    <row r="744" ht="25.15" customHeight="true" x14ac:dyDescent="0.2">
      <c r="C744" s="1155"/>
      <c r="D744" s="1155"/>
      <c r="E744" s="671"/>
      <c r="F744" s="671"/>
      <c r="G744" s="671"/>
      <c r="H744" s="1155"/>
      <c r="I744" s="1155"/>
      <c r="J744" s="671"/>
      <c r="K744" s="671"/>
      <c r="L744" s="671"/>
      <c r="M744" s="1155"/>
      <c r="N744" s="1155"/>
      <c r="O744" s="671"/>
      <c r="P744" s="671"/>
      <c r="Q744" s="671"/>
      <c r="BA744" s="393"/>
      <c r="BB744" s="470"/>
      <c r="BC744" s="393"/>
      <c r="BD744" s="393"/>
      <c r="BE744" s="393"/>
      <c r="BF744" s="393"/>
      <c r="BG744" s="393"/>
      <c r="BH744" s="393"/>
      <c r="BI744" s="393"/>
      <c r="BJ744" s="393"/>
      <c r="BK744" s="393"/>
      <c r="BL744" s="393"/>
      <c r="BM744" s="393"/>
      <c r="BN744" s="393"/>
      <c r="BO744" s="393"/>
      <c r="BP744" s="393"/>
      <c r="BQ744" s="393"/>
      <c r="BR744" s="393"/>
      <c r="BS744" s="393"/>
      <c r="BT744" s="393"/>
      <c r="BU744" s="393"/>
      <c r="BV744" s="393"/>
      <c r="BW744" s="393"/>
      <c r="BX744" s="393"/>
      <c r="BY744" s="393"/>
      <c r="BZ744" s="393"/>
      <c r="CA744" s="393"/>
      <c r="CB744" s="393"/>
      <c r="CC744" s="393"/>
      <c r="CD744" s="393"/>
      <c r="CE744" s="393"/>
      <c r="CF744" s="393"/>
      <c r="CG744" s="393"/>
      <c r="CH744" s="393"/>
      <c r="CI744" s="393"/>
      <c r="CJ744" s="393"/>
      <c r="CK744" s="393"/>
      <c r="CL744" s="393"/>
      <c r="CM744" s="393"/>
      <c r="CN744" s="393"/>
      <c r="CO744" s="393"/>
      <c r="CP744" s="393"/>
      <c r="CQ744" s="393"/>
      <c r="CR744" s="393"/>
      <c r="CS744" s="393"/>
      <c r="CT744" s="393"/>
      <c r="CU744" s="393"/>
      <c r="CV744" s="393"/>
      <c r="CW744" s="393"/>
      <c r="CX744" s="393"/>
      <c r="CY744" s="393"/>
      <c r="CZ744" s="393"/>
    </row>
    <row r="745" ht="25.15" customHeight="true" x14ac:dyDescent="0.2">
      <c r="C745" s="1155"/>
      <c r="D745" s="1155"/>
      <c r="E745" s="671"/>
      <c r="F745" s="671"/>
      <c r="G745" s="671"/>
      <c r="H745" s="1155"/>
      <c r="I745" s="1155"/>
      <c r="J745" s="671"/>
      <c r="K745" s="671"/>
      <c r="L745" s="671"/>
      <c r="M745" s="1155"/>
      <c r="N745" s="1155"/>
      <c r="O745" s="671"/>
      <c r="P745" s="671"/>
      <c r="Q745" s="671"/>
      <c r="BA745" s="393"/>
      <c r="BB745" s="470"/>
      <c r="BC745" s="393"/>
      <c r="BD745" s="393"/>
      <c r="BE745" s="393"/>
      <c r="BF745" s="393"/>
      <c r="BG745" s="393"/>
      <c r="BH745" s="393"/>
      <c r="BI745" s="393"/>
      <c r="BJ745" s="393"/>
      <c r="BK745" s="393"/>
      <c r="BL745" s="393"/>
      <c r="BM745" s="393"/>
      <c r="BN745" s="393"/>
      <c r="BO745" s="393"/>
      <c r="BP745" s="393"/>
      <c r="BQ745" s="393"/>
      <c r="BR745" s="393"/>
      <c r="BS745" s="393"/>
      <c r="BT745" s="393"/>
      <c r="BU745" s="393"/>
      <c r="BV745" s="393"/>
      <c r="BW745" s="393"/>
      <c r="BX745" s="393"/>
      <c r="BY745" s="393"/>
      <c r="BZ745" s="393"/>
      <c r="CA745" s="393"/>
      <c r="CB745" s="393"/>
      <c r="CC745" s="393"/>
      <c r="CD745" s="393"/>
      <c r="CE745" s="393"/>
      <c r="CF745" s="393"/>
      <c r="CG745" s="393"/>
      <c r="CH745" s="393"/>
      <c r="CI745" s="393"/>
      <c r="CJ745" s="393"/>
      <c r="CK745" s="393"/>
      <c r="CL745" s="393"/>
      <c r="CM745" s="393"/>
      <c r="CN745" s="393"/>
      <c r="CO745" s="393"/>
      <c r="CP745" s="393"/>
      <c r="CQ745" s="393"/>
      <c r="CR745" s="393"/>
      <c r="CS745" s="393"/>
      <c r="CT745" s="393"/>
      <c r="CU745" s="393"/>
      <c r="CV745" s="393"/>
      <c r="CW745" s="393"/>
      <c r="CX745" s="393"/>
      <c r="CY745" s="393"/>
      <c r="CZ745" s="393"/>
    </row>
    <row r="746" ht="25.15" customHeight="true" x14ac:dyDescent="0.2">
      <c r="C746" s="1155"/>
      <c r="D746" s="1155"/>
      <c r="E746" s="671"/>
      <c r="F746" s="671"/>
      <c r="G746" s="671"/>
      <c r="H746" s="1155"/>
      <c r="I746" s="1155"/>
      <c r="J746" s="671"/>
      <c r="K746" s="671"/>
      <c r="L746" s="671"/>
      <c r="M746" s="1155"/>
      <c r="N746" s="1155"/>
      <c r="O746" s="671"/>
      <c r="P746" s="671"/>
      <c r="Q746" s="671"/>
      <c r="BA746" s="393"/>
      <c r="BB746" s="470"/>
      <c r="BC746" s="393"/>
      <c r="BD746" s="393"/>
      <c r="BE746" s="393"/>
      <c r="BF746" s="393"/>
      <c r="BG746" s="393"/>
      <c r="BH746" s="393"/>
      <c r="BI746" s="393"/>
      <c r="BJ746" s="393"/>
      <c r="BK746" s="393"/>
      <c r="BL746" s="393"/>
      <c r="BM746" s="393"/>
      <c r="BN746" s="393"/>
      <c r="BO746" s="393"/>
      <c r="BP746" s="393"/>
      <c r="BQ746" s="393"/>
      <c r="BR746" s="393"/>
      <c r="BS746" s="393"/>
      <c r="BT746" s="393"/>
      <c r="BU746" s="393"/>
      <c r="BV746" s="393"/>
      <c r="BW746" s="393"/>
      <c r="BX746" s="393"/>
      <c r="BY746" s="393"/>
      <c r="BZ746" s="393"/>
      <c r="CA746" s="393"/>
      <c r="CB746" s="393"/>
      <c r="CC746" s="393"/>
      <c r="CD746" s="393"/>
      <c r="CE746" s="393"/>
      <c r="CF746" s="393"/>
      <c r="CG746" s="393"/>
      <c r="CH746" s="393"/>
      <c r="CI746" s="393"/>
      <c r="CJ746" s="393"/>
      <c r="CK746" s="393"/>
      <c r="CL746" s="393"/>
      <c r="CM746" s="393"/>
      <c r="CN746" s="393"/>
      <c r="CO746" s="393"/>
      <c r="CP746" s="393"/>
      <c r="CQ746" s="393"/>
      <c r="CR746" s="393"/>
      <c r="CS746" s="393"/>
      <c r="CT746" s="393"/>
      <c r="CU746" s="393"/>
      <c r="CV746" s="393"/>
      <c r="CW746" s="393"/>
      <c r="CX746" s="393"/>
      <c r="CY746" s="393"/>
      <c r="CZ746" s="393"/>
    </row>
    <row r="747" ht="25.15" customHeight="true" x14ac:dyDescent="0.2">
      <c r="C747" s="1155"/>
      <c r="D747" s="1155"/>
      <c r="E747" s="671"/>
      <c r="F747" s="671"/>
      <c r="G747" s="671"/>
      <c r="H747" s="1155"/>
      <c r="I747" s="1155"/>
      <c r="J747" s="671"/>
      <c r="K747" s="671"/>
      <c r="L747" s="671"/>
      <c r="M747" s="1155"/>
      <c r="N747" s="1155"/>
      <c r="O747" s="671"/>
      <c r="P747" s="671"/>
      <c r="Q747" s="671"/>
      <c r="BA747" s="393"/>
      <c r="BB747" s="470"/>
      <c r="BC747" s="393"/>
      <c r="BD747" s="393"/>
      <c r="BE747" s="393"/>
      <c r="BF747" s="393"/>
      <c r="BG747" s="393"/>
      <c r="BH747" s="393"/>
      <c r="BI747" s="393"/>
      <c r="BJ747" s="393"/>
      <c r="BK747" s="393"/>
      <c r="BL747" s="393"/>
      <c r="BM747" s="393"/>
      <c r="BN747" s="393"/>
      <c r="BO747" s="393"/>
      <c r="BP747" s="393"/>
      <c r="BQ747" s="393"/>
      <c r="BR747" s="393"/>
      <c r="BS747" s="393"/>
      <c r="BT747" s="393"/>
      <c r="BU747" s="393"/>
      <c r="BV747" s="393"/>
      <c r="BW747" s="393"/>
      <c r="BX747" s="393"/>
      <c r="BY747" s="393"/>
      <c r="BZ747" s="393"/>
      <c r="CA747" s="393"/>
      <c r="CB747" s="393"/>
      <c r="CC747" s="393"/>
      <c r="CD747" s="393"/>
      <c r="CE747" s="393"/>
      <c r="CF747" s="393"/>
      <c r="CG747" s="393"/>
      <c r="CH747" s="393"/>
      <c r="CI747" s="393"/>
      <c r="CJ747" s="393"/>
      <c r="CK747" s="393"/>
      <c r="CL747" s="393"/>
      <c r="CM747" s="393"/>
      <c r="CN747" s="393"/>
      <c r="CO747" s="393"/>
      <c r="CP747" s="393"/>
      <c r="CQ747" s="393"/>
      <c r="CR747" s="393"/>
      <c r="CS747" s="393"/>
      <c r="CT747" s="393"/>
      <c r="CU747" s="393"/>
      <c r="CV747" s="393"/>
      <c r="CW747" s="393"/>
      <c r="CX747" s="393"/>
      <c r="CY747" s="393"/>
      <c r="CZ747" s="393"/>
    </row>
    <row r="748" ht="25.15" customHeight="true" x14ac:dyDescent="0.2">
      <c r="C748" s="1155"/>
      <c r="D748" s="1155"/>
      <c r="E748" s="671"/>
      <c r="F748" s="671"/>
      <c r="G748" s="671"/>
      <c r="H748" s="1155"/>
      <c r="I748" s="1155"/>
      <c r="J748" s="671"/>
      <c r="K748" s="671"/>
      <c r="L748" s="671"/>
      <c r="M748" s="1155"/>
      <c r="N748" s="1155"/>
      <c r="O748" s="671"/>
      <c r="P748" s="671"/>
      <c r="Q748" s="671"/>
      <c r="BA748" s="393"/>
      <c r="BB748" s="470"/>
      <c r="BC748" s="393"/>
      <c r="BD748" s="393"/>
      <c r="BE748" s="393"/>
      <c r="BF748" s="393"/>
      <c r="BG748" s="393"/>
      <c r="BH748" s="393"/>
      <c r="BI748" s="393"/>
      <c r="BJ748" s="393"/>
      <c r="BK748" s="393"/>
      <c r="BL748" s="393"/>
      <c r="BM748" s="393"/>
      <c r="BN748" s="393"/>
      <c r="BO748" s="393"/>
      <c r="BP748" s="393"/>
      <c r="BQ748" s="393"/>
      <c r="BR748" s="393"/>
      <c r="BS748" s="393"/>
      <c r="BT748" s="393"/>
      <c r="BU748" s="393"/>
      <c r="BV748" s="393"/>
      <c r="BW748" s="393"/>
      <c r="BX748" s="393"/>
      <c r="BY748" s="393"/>
      <c r="BZ748" s="393"/>
      <c r="CA748" s="393"/>
      <c r="CB748" s="393"/>
      <c r="CC748" s="393"/>
      <c r="CD748" s="393"/>
      <c r="CE748" s="393"/>
      <c r="CF748" s="393"/>
      <c r="CG748" s="393"/>
      <c r="CH748" s="393"/>
      <c r="CI748" s="393"/>
      <c r="CJ748" s="393"/>
      <c r="CK748" s="393"/>
      <c r="CL748" s="393"/>
      <c r="CM748" s="393"/>
      <c r="CN748" s="393"/>
      <c r="CO748" s="393"/>
      <c r="CP748" s="393"/>
      <c r="CQ748" s="393"/>
      <c r="CR748" s="393"/>
      <c r="CS748" s="393"/>
      <c r="CT748" s="393"/>
      <c r="CU748" s="393"/>
      <c r="CV748" s="393"/>
      <c r="CW748" s="393"/>
      <c r="CX748" s="393"/>
      <c r="CY748" s="393"/>
      <c r="CZ748" s="393"/>
    </row>
    <row r="749" ht="25.15" customHeight="true" x14ac:dyDescent="0.2">
      <c r="C749" s="1155"/>
      <c r="D749" s="1155"/>
      <c r="E749" s="671"/>
      <c r="F749" s="671"/>
      <c r="G749" s="671"/>
      <c r="H749" s="1155"/>
      <c r="I749" s="1155"/>
      <c r="J749" s="671"/>
      <c r="K749" s="671"/>
      <c r="L749" s="671"/>
      <c r="M749" s="1155"/>
      <c r="N749" s="1155"/>
      <c r="O749" s="671"/>
      <c r="P749" s="671"/>
      <c r="Q749" s="671"/>
      <c r="BA749" s="393"/>
      <c r="BB749" s="470"/>
      <c r="BC749" s="393"/>
      <c r="BD749" s="393"/>
      <c r="BE749" s="393"/>
      <c r="BF749" s="393"/>
      <c r="BG749" s="393"/>
      <c r="BH749" s="393"/>
      <c r="BI749" s="393"/>
      <c r="BJ749" s="393"/>
      <c r="BK749" s="393"/>
      <c r="BL749" s="393"/>
      <c r="BM749" s="393"/>
      <c r="BN749" s="393"/>
      <c r="BO749" s="393"/>
      <c r="BP749" s="393"/>
      <c r="BQ749" s="393"/>
      <c r="BR749" s="393"/>
      <c r="BS749" s="393"/>
      <c r="BT749" s="393"/>
      <c r="BU749" s="393"/>
      <c r="BV749" s="393"/>
      <c r="BW749" s="393"/>
      <c r="BX749" s="393"/>
      <c r="BY749" s="393"/>
      <c r="BZ749" s="393"/>
      <c r="CA749" s="393"/>
      <c r="CB749" s="393"/>
      <c r="CC749" s="393"/>
      <c r="CD749" s="393"/>
      <c r="CE749" s="393"/>
      <c r="CF749" s="393"/>
      <c r="CG749" s="393"/>
      <c r="CH749" s="393"/>
      <c r="CI749" s="393"/>
      <c r="CJ749" s="393"/>
      <c r="CK749" s="393"/>
      <c r="CL749" s="393"/>
      <c r="CM749" s="393"/>
      <c r="CN749" s="393"/>
      <c r="CO749" s="393"/>
      <c r="CP749" s="393"/>
      <c r="CQ749" s="393"/>
      <c r="CR749" s="393"/>
      <c r="CS749" s="393"/>
      <c r="CT749" s="393"/>
      <c r="CU749" s="393"/>
      <c r="CV749" s="393"/>
      <c r="CW749" s="393"/>
      <c r="CX749" s="393"/>
      <c r="CY749" s="393"/>
      <c r="CZ749" s="393"/>
    </row>
    <row r="750" ht="25.15" customHeight="true" x14ac:dyDescent="0.2">
      <c r="C750" s="1155"/>
      <c r="D750" s="1155"/>
      <c r="E750" s="671"/>
      <c r="F750" s="671"/>
      <c r="G750" s="671"/>
      <c r="H750" s="1155"/>
      <c r="I750" s="1155"/>
      <c r="J750" s="671"/>
      <c r="K750" s="671"/>
      <c r="L750" s="671"/>
      <c r="M750" s="1155"/>
      <c r="N750" s="1155"/>
      <c r="O750" s="671"/>
      <c r="P750" s="671"/>
      <c r="Q750" s="671"/>
      <c r="BA750" s="393"/>
      <c r="BB750" s="470"/>
      <c r="BC750" s="393"/>
      <c r="BD750" s="393"/>
      <c r="BE750" s="393"/>
      <c r="BF750" s="393"/>
      <c r="BG750" s="393"/>
      <c r="BH750" s="393"/>
      <c r="BI750" s="393"/>
      <c r="BJ750" s="393"/>
      <c r="BK750" s="393"/>
      <c r="BL750" s="393"/>
      <c r="BM750" s="393"/>
      <c r="BN750" s="393"/>
      <c r="BO750" s="393"/>
      <c r="BP750" s="393"/>
      <c r="BQ750" s="393"/>
      <c r="BR750" s="393"/>
      <c r="BS750" s="393"/>
      <c r="BT750" s="393"/>
      <c r="BU750" s="393"/>
      <c r="BV750" s="393"/>
      <c r="BW750" s="393"/>
      <c r="BX750" s="393"/>
      <c r="BY750" s="393"/>
      <c r="BZ750" s="393"/>
      <c r="CA750" s="393"/>
      <c r="CB750" s="393"/>
      <c r="CC750" s="393"/>
      <c r="CD750" s="393"/>
      <c r="CE750" s="393"/>
      <c r="CF750" s="393"/>
      <c r="CG750" s="393"/>
      <c r="CH750" s="393"/>
      <c r="CI750" s="393"/>
      <c r="CJ750" s="393"/>
      <c r="CK750" s="393"/>
      <c r="CL750" s="393"/>
      <c r="CM750" s="393"/>
      <c r="CN750" s="393"/>
      <c r="CO750" s="393"/>
      <c r="CP750" s="393"/>
      <c r="CQ750" s="393"/>
      <c r="CR750" s="393"/>
      <c r="CS750" s="393"/>
      <c r="CT750" s="393"/>
      <c r="CU750" s="393"/>
      <c r="CV750" s="393"/>
      <c r="CW750" s="393"/>
      <c r="CX750" s="393"/>
      <c r="CY750" s="393"/>
      <c r="CZ750" s="393"/>
    </row>
    <row r="751" ht="25.15" customHeight="true" x14ac:dyDescent="0.2">
      <c r="C751" s="1155"/>
      <c r="D751" s="1155"/>
      <c r="E751" s="671"/>
      <c r="F751" s="671"/>
      <c r="G751" s="671"/>
      <c r="H751" s="1155"/>
      <c r="I751" s="1155"/>
      <c r="J751" s="671"/>
      <c r="K751" s="671"/>
      <c r="L751" s="671"/>
      <c r="M751" s="1155"/>
      <c r="N751" s="1155"/>
      <c r="O751" s="671"/>
      <c r="P751" s="671"/>
      <c r="Q751" s="671"/>
      <c r="BA751" s="393"/>
      <c r="BB751" s="470"/>
      <c r="BC751" s="393"/>
      <c r="BD751" s="393"/>
      <c r="BE751" s="393"/>
      <c r="BF751" s="393"/>
      <c r="BG751" s="393"/>
      <c r="BH751" s="393"/>
      <c r="BI751" s="393"/>
      <c r="BJ751" s="393"/>
      <c r="BK751" s="393"/>
      <c r="BL751" s="393"/>
      <c r="BM751" s="393"/>
      <c r="BN751" s="393"/>
      <c r="BO751" s="393"/>
      <c r="BP751" s="393"/>
      <c r="BQ751" s="393"/>
      <c r="BR751" s="393"/>
      <c r="BS751" s="393"/>
      <c r="BT751" s="393"/>
      <c r="BU751" s="393"/>
      <c r="BV751" s="393"/>
      <c r="BW751" s="393"/>
      <c r="BX751" s="393"/>
      <c r="BY751" s="393"/>
      <c r="BZ751" s="393"/>
      <c r="CA751" s="393"/>
      <c r="CB751" s="393"/>
      <c r="CC751" s="393"/>
      <c r="CD751" s="393"/>
      <c r="CE751" s="393"/>
      <c r="CF751" s="393"/>
      <c r="CG751" s="393"/>
      <c r="CH751" s="393"/>
      <c r="CI751" s="393"/>
      <c r="CJ751" s="393"/>
      <c r="CK751" s="393"/>
      <c r="CL751" s="393"/>
      <c r="CM751" s="393"/>
      <c r="CN751" s="393"/>
      <c r="CO751" s="393"/>
      <c r="CP751" s="393"/>
      <c r="CQ751" s="393"/>
      <c r="CR751" s="393"/>
      <c r="CS751" s="393"/>
      <c r="CT751" s="393"/>
      <c r="CU751" s="393"/>
      <c r="CV751" s="393"/>
      <c r="CW751" s="393"/>
      <c r="CX751" s="393"/>
      <c r="CY751" s="393"/>
      <c r="CZ751" s="393"/>
    </row>
    <row r="752" ht="25.15" customHeight="true" x14ac:dyDescent="0.2">
      <c r="C752" s="1155"/>
      <c r="D752" s="1155"/>
      <c r="E752" s="671"/>
      <c r="F752" s="671"/>
      <c r="G752" s="671"/>
      <c r="H752" s="1155"/>
      <c r="I752" s="1155"/>
      <c r="J752" s="671"/>
      <c r="K752" s="671"/>
      <c r="L752" s="671"/>
      <c r="M752" s="1155"/>
      <c r="N752" s="1155"/>
      <c r="O752" s="671"/>
      <c r="P752" s="671"/>
      <c r="Q752" s="671"/>
      <c r="BA752" s="393"/>
      <c r="BB752" s="470"/>
      <c r="BC752" s="393"/>
      <c r="BD752" s="393"/>
      <c r="BE752" s="393"/>
      <c r="BF752" s="393"/>
      <c r="BG752" s="393"/>
      <c r="BH752" s="393"/>
      <c r="BI752" s="393"/>
      <c r="BJ752" s="393"/>
      <c r="BK752" s="393"/>
      <c r="BL752" s="393"/>
      <c r="BM752" s="393"/>
      <c r="BN752" s="393"/>
      <c r="BO752" s="393"/>
      <c r="BP752" s="393"/>
      <c r="BQ752" s="393"/>
      <c r="BR752" s="393"/>
      <c r="BS752" s="393"/>
      <c r="BT752" s="393"/>
      <c r="BU752" s="393"/>
      <c r="BV752" s="393"/>
      <c r="BW752" s="393"/>
      <c r="BX752" s="393"/>
      <c r="BY752" s="393"/>
      <c r="BZ752" s="393"/>
      <c r="CA752" s="393"/>
      <c r="CB752" s="393"/>
      <c r="CC752" s="393"/>
      <c r="CD752" s="393"/>
      <c r="CE752" s="393"/>
      <c r="CF752" s="393"/>
      <c r="CG752" s="393"/>
      <c r="CH752" s="393"/>
      <c r="CI752" s="393"/>
      <c r="CJ752" s="393"/>
      <c r="CK752" s="393"/>
      <c r="CL752" s="393"/>
      <c r="CM752" s="393"/>
      <c r="CN752" s="393"/>
      <c r="CO752" s="393"/>
      <c r="CP752" s="393"/>
      <c r="CQ752" s="393"/>
      <c r="CR752" s="393"/>
      <c r="CS752" s="393"/>
      <c r="CT752" s="393"/>
      <c r="CU752" s="393"/>
      <c r="CV752" s="393"/>
      <c r="CW752" s="393"/>
      <c r="CX752" s="393"/>
      <c r="CY752" s="393"/>
      <c r="CZ752" s="393"/>
    </row>
    <row r="753" ht="25.15" customHeight="true" x14ac:dyDescent="0.2">
      <c r="C753" s="1155"/>
      <c r="D753" s="1155"/>
      <c r="E753" s="671"/>
      <c r="F753" s="671"/>
      <c r="G753" s="671"/>
      <c r="H753" s="1155"/>
      <c r="I753" s="1155"/>
      <c r="J753" s="671"/>
      <c r="K753" s="671"/>
      <c r="L753" s="671"/>
      <c r="M753" s="1155"/>
      <c r="N753" s="1155"/>
      <c r="O753" s="671"/>
      <c r="P753" s="671"/>
      <c r="Q753" s="671"/>
      <c r="BA753" s="393"/>
      <c r="BB753" s="470"/>
      <c r="BC753" s="393"/>
      <c r="BD753" s="393"/>
      <c r="BE753" s="393"/>
      <c r="BF753" s="393"/>
      <c r="BG753" s="393"/>
      <c r="BH753" s="393"/>
      <c r="BI753" s="393"/>
      <c r="BJ753" s="393"/>
      <c r="BK753" s="393"/>
      <c r="BL753" s="393"/>
      <c r="BM753" s="393"/>
      <c r="BN753" s="393"/>
      <c r="BO753" s="393"/>
      <c r="BP753" s="393"/>
      <c r="BQ753" s="393"/>
      <c r="BR753" s="393"/>
      <c r="BS753" s="393"/>
      <c r="BT753" s="393"/>
      <c r="BU753" s="393"/>
      <c r="BV753" s="393"/>
      <c r="BW753" s="393"/>
      <c r="BX753" s="393"/>
      <c r="BY753" s="393"/>
      <c r="BZ753" s="393"/>
      <c r="CA753" s="393"/>
      <c r="CB753" s="393"/>
      <c r="CC753" s="393"/>
      <c r="CD753" s="393"/>
      <c r="CE753" s="393"/>
      <c r="CF753" s="393"/>
      <c r="CG753" s="393"/>
      <c r="CH753" s="393"/>
      <c r="CI753" s="393"/>
      <c r="CJ753" s="393"/>
      <c r="CK753" s="393"/>
      <c r="CL753" s="393"/>
      <c r="CM753" s="393"/>
      <c r="CN753" s="393"/>
      <c r="CO753" s="393"/>
      <c r="CP753" s="393"/>
      <c r="CQ753" s="393"/>
      <c r="CR753" s="393"/>
      <c r="CS753" s="393"/>
      <c r="CT753" s="393"/>
      <c r="CU753" s="393"/>
      <c r="CV753" s="393"/>
      <c r="CW753" s="393"/>
      <c r="CX753" s="393"/>
      <c r="CY753" s="393"/>
      <c r="CZ753" s="393"/>
    </row>
    <row r="754" ht="25.15" customHeight="true" x14ac:dyDescent="0.2">
      <c r="C754" s="1155"/>
      <c r="D754" s="1155"/>
      <c r="E754" s="671"/>
      <c r="F754" s="671"/>
      <c r="G754" s="671"/>
      <c r="H754" s="1155"/>
      <c r="I754" s="1155"/>
      <c r="J754" s="671"/>
      <c r="K754" s="671"/>
      <c r="L754" s="671"/>
      <c r="M754" s="1155"/>
      <c r="N754" s="1155"/>
      <c r="O754" s="671"/>
      <c r="P754" s="671"/>
      <c r="Q754" s="671"/>
      <c r="BA754" s="393"/>
      <c r="BB754" s="470"/>
      <c r="BC754" s="393"/>
      <c r="BD754" s="393"/>
      <c r="BE754" s="393"/>
      <c r="BF754" s="393"/>
      <c r="BG754" s="393"/>
      <c r="BH754" s="393"/>
      <c r="BI754" s="393"/>
      <c r="BJ754" s="393"/>
      <c r="BK754" s="393"/>
      <c r="BL754" s="393"/>
      <c r="BM754" s="393"/>
      <c r="BN754" s="393"/>
      <c r="BO754" s="393"/>
      <c r="BP754" s="393"/>
      <c r="BQ754" s="393"/>
      <c r="BR754" s="393"/>
      <c r="BS754" s="393"/>
      <c r="BT754" s="393"/>
      <c r="BU754" s="393"/>
      <c r="BV754" s="393"/>
      <c r="BW754" s="393"/>
      <c r="BX754" s="393"/>
      <c r="BY754" s="393"/>
      <c r="BZ754" s="393"/>
      <c r="CA754" s="393"/>
      <c r="CB754" s="393"/>
      <c r="CC754" s="393"/>
      <c r="CD754" s="393"/>
      <c r="CE754" s="393"/>
      <c r="CF754" s="393"/>
      <c r="CG754" s="393"/>
      <c r="CH754" s="393"/>
      <c r="CI754" s="393"/>
      <c r="CJ754" s="393"/>
      <c r="CK754" s="393"/>
      <c r="CL754" s="393"/>
      <c r="CM754" s="393"/>
      <c r="CN754" s="393"/>
      <c r="CO754" s="393"/>
      <c r="CP754" s="393"/>
      <c r="CQ754" s="393"/>
      <c r="CR754" s="393"/>
      <c r="CS754" s="393"/>
      <c r="CT754" s="393"/>
      <c r="CU754" s="393"/>
      <c r="CV754" s="393"/>
      <c r="CW754" s="393"/>
      <c r="CX754" s="393"/>
      <c r="CY754" s="393"/>
      <c r="CZ754" s="393"/>
    </row>
    <row r="755" ht="25.15" customHeight="true" x14ac:dyDescent="0.2">
      <c r="C755" s="1155"/>
      <c r="D755" s="1155"/>
      <c r="E755" s="671"/>
      <c r="F755" s="671"/>
      <c r="G755" s="671"/>
      <c r="H755" s="1155"/>
      <c r="I755" s="1155"/>
      <c r="J755" s="671"/>
      <c r="K755" s="671"/>
      <c r="L755" s="671"/>
      <c r="M755" s="1155"/>
      <c r="N755" s="1155"/>
      <c r="O755" s="671"/>
      <c r="P755" s="671"/>
      <c r="Q755" s="671"/>
      <c r="BA755" s="393"/>
      <c r="BB755" s="470"/>
      <c r="BC755" s="393"/>
      <c r="BD755" s="393"/>
      <c r="BE755" s="393"/>
      <c r="BF755" s="393"/>
      <c r="BG755" s="393"/>
      <c r="BH755" s="393"/>
      <c r="BI755" s="393"/>
      <c r="BJ755" s="393"/>
      <c r="BK755" s="393"/>
      <c r="BL755" s="393"/>
      <c r="BM755" s="393"/>
      <c r="BN755" s="393"/>
      <c r="BO755" s="393"/>
      <c r="BP755" s="393"/>
      <c r="BQ755" s="393"/>
      <c r="BR755" s="393"/>
      <c r="BS755" s="393"/>
      <c r="BT755" s="393"/>
      <c r="BU755" s="393"/>
      <c r="BV755" s="393"/>
      <c r="BW755" s="393"/>
      <c r="BX755" s="393"/>
      <c r="BY755" s="393"/>
      <c r="BZ755" s="393"/>
      <c r="CA755" s="393"/>
      <c r="CB755" s="393"/>
      <c r="CC755" s="393"/>
      <c r="CD755" s="393"/>
      <c r="CE755" s="393"/>
      <c r="CF755" s="393"/>
      <c r="CG755" s="393"/>
      <c r="CH755" s="393"/>
      <c r="CI755" s="393"/>
      <c r="CJ755" s="393"/>
      <c r="CK755" s="393"/>
      <c r="CL755" s="393"/>
      <c r="CM755" s="393"/>
      <c r="CN755" s="393"/>
      <c r="CO755" s="393"/>
      <c r="CP755" s="393"/>
      <c r="CQ755" s="393"/>
      <c r="CR755" s="393"/>
      <c r="CS755" s="393"/>
      <c r="CT755" s="393"/>
      <c r="CU755" s="393"/>
      <c r="CV755" s="393"/>
      <c r="CW755" s="393"/>
      <c r="CX755" s="393"/>
      <c r="CY755" s="393"/>
      <c r="CZ755" s="393"/>
    </row>
    <row r="756" ht="25.15" customHeight="true" x14ac:dyDescent="0.2">
      <c r="C756" s="1155"/>
      <c r="D756" s="1155"/>
      <c r="E756" s="671"/>
      <c r="F756" s="671"/>
      <c r="G756" s="671"/>
      <c r="H756" s="1155"/>
      <c r="I756" s="1155"/>
      <c r="J756" s="671"/>
      <c r="K756" s="671"/>
      <c r="L756" s="671"/>
      <c r="M756" s="1155"/>
      <c r="N756" s="1155"/>
      <c r="O756" s="671"/>
      <c r="P756" s="671"/>
      <c r="Q756" s="671"/>
      <c r="BA756" s="393"/>
      <c r="BB756" s="470"/>
      <c r="BC756" s="393"/>
      <c r="BD756" s="393"/>
      <c r="BE756" s="393"/>
      <c r="BF756" s="393"/>
      <c r="BG756" s="393"/>
      <c r="BH756" s="393"/>
      <c r="BI756" s="393"/>
      <c r="BJ756" s="393"/>
      <c r="BK756" s="393"/>
      <c r="BL756" s="393"/>
      <c r="BM756" s="393"/>
      <c r="BN756" s="393"/>
      <c r="BO756" s="393"/>
      <c r="BP756" s="393"/>
      <c r="BQ756" s="393"/>
      <c r="BR756" s="393"/>
      <c r="BS756" s="393"/>
      <c r="BT756" s="393"/>
      <c r="BU756" s="393"/>
      <c r="BV756" s="393"/>
      <c r="BW756" s="393"/>
      <c r="BX756" s="393"/>
      <c r="BY756" s="393"/>
      <c r="BZ756" s="393"/>
      <c r="CA756" s="393"/>
      <c r="CB756" s="393"/>
      <c r="CC756" s="393"/>
      <c r="CD756" s="393"/>
      <c r="CE756" s="393"/>
      <c r="CF756" s="393"/>
      <c r="CG756" s="393"/>
      <c r="CH756" s="393"/>
      <c r="CI756" s="393"/>
      <c r="CJ756" s="393"/>
      <c r="CK756" s="393"/>
      <c r="CL756" s="393"/>
      <c r="CM756" s="393"/>
      <c r="CN756" s="393"/>
      <c r="CO756" s="393"/>
      <c r="CP756" s="393"/>
      <c r="CQ756" s="393"/>
      <c r="CR756" s="393"/>
      <c r="CS756" s="393"/>
      <c r="CT756" s="393"/>
      <c r="CU756" s="393"/>
      <c r="CV756" s="393"/>
      <c r="CW756" s="393"/>
      <c r="CX756" s="393"/>
      <c r="CY756" s="393"/>
      <c r="CZ756" s="393"/>
    </row>
    <row r="757" ht="25.15" customHeight="true" x14ac:dyDescent="0.2">
      <c r="C757" s="1155"/>
      <c r="D757" s="1155"/>
      <c r="E757" s="671"/>
      <c r="F757" s="671"/>
      <c r="G757" s="671"/>
      <c r="H757" s="1155"/>
      <c r="I757" s="1155"/>
      <c r="J757" s="671"/>
      <c r="K757" s="671"/>
      <c r="L757" s="671"/>
      <c r="M757" s="1155"/>
      <c r="N757" s="1155"/>
      <c r="O757" s="671"/>
      <c r="P757" s="671"/>
      <c r="Q757" s="671"/>
      <c r="BA757" s="393"/>
      <c r="BB757" s="470"/>
      <c r="BC757" s="393"/>
      <c r="BD757" s="393"/>
      <c r="BE757" s="393"/>
      <c r="BF757" s="393"/>
      <c r="BG757" s="393"/>
      <c r="BH757" s="393"/>
      <c r="BI757" s="393"/>
      <c r="BJ757" s="393"/>
      <c r="BK757" s="393"/>
      <c r="BL757" s="393"/>
      <c r="BM757" s="393"/>
      <c r="BN757" s="393"/>
      <c r="BO757" s="393"/>
      <c r="BP757" s="393"/>
      <c r="BQ757" s="393"/>
      <c r="BR757" s="393"/>
      <c r="BS757" s="393"/>
      <c r="BT757" s="393"/>
      <c r="BU757" s="393"/>
      <c r="BV757" s="393"/>
      <c r="BW757" s="393"/>
      <c r="BX757" s="393"/>
      <c r="BY757" s="393"/>
      <c r="BZ757" s="393"/>
      <c r="CA757" s="393"/>
      <c r="CB757" s="393"/>
      <c r="CC757" s="393"/>
      <c r="CD757" s="393"/>
      <c r="CE757" s="393"/>
      <c r="CF757" s="393"/>
      <c r="CG757" s="393"/>
      <c r="CH757" s="393"/>
      <c r="CI757" s="393"/>
      <c r="CJ757" s="393"/>
      <c r="CK757" s="393"/>
      <c r="CL757" s="393"/>
      <c r="CM757" s="393"/>
      <c r="CN757" s="393"/>
      <c r="CO757" s="393"/>
      <c r="CP757" s="393"/>
      <c r="CQ757" s="393"/>
      <c r="CR757" s="393"/>
      <c r="CS757" s="393"/>
      <c r="CT757" s="393"/>
      <c r="CU757" s="393"/>
      <c r="CV757" s="393"/>
      <c r="CW757" s="393"/>
      <c r="CX757" s="393"/>
      <c r="CY757" s="393"/>
      <c r="CZ757" s="393"/>
    </row>
    <row r="758" ht="25.15" customHeight="true" x14ac:dyDescent="0.2">
      <c r="C758" s="1155"/>
      <c r="D758" s="1155"/>
      <c r="E758" s="671"/>
      <c r="F758" s="671"/>
      <c r="G758" s="671"/>
      <c r="H758" s="1155"/>
      <c r="I758" s="1155"/>
      <c r="J758" s="671"/>
      <c r="K758" s="671"/>
      <c r="L758" s="671"/>
      <c r="M758" s="1155"/>
      <c r="N758" s="1155"/>
      <c r="O758" s="671"/>
      <c r="P758" s="671"/>
      <c r="Q758" s="671"/>
      <c r="BA758" s="393"/>
      <c r="BB758" s="470"/>
      <c r="BC758" s="393"/>
      <c r="BD758" s="393"/>
      <c r="BE758" s="393"/>
      <c r="BF758" s="393"/>
      <c r="BG758" s="393"/>
      <c r="BH758" s="393"/>
      <c r="BI758" s="393"/>
      <c r="BJ758" s="393"/>
      <c r="BK758" s="393"/>
      <c r="BL758" s="393"/>
      <c r="BM758" s="393"/>
      <c r="BN758" s="393"/>
      <c r="BO758" s="393"/>
      <c r="BP758" s="393"/>
      <c r="BQ758" s="393"/>
      <c r="BR758" s="393"/>
      <c r="BS758" s="393"/>
      <c r="BT758" s="393"/>
      <c r="BU758" s="393"/>
      <c r="BV758" s="393"/>
      <c r="BW758" s="393"/>
      <c r="BX758" s="393"/>
      <c r="BY758" s="393"/>
      <c r="BZ758" s="393"/>
      <c r="CA758" s="393"/>
      <c r="CB758" s="393"/>
      <c r="CC758" s="393"/>
      <c r="CD758" s="393"/>
      <c r="CE758" s="393"/>
      <c r="CF758" s="393"/>
      <c r="CG758" s="393"/>
      <c r="CH758" s="393"/>
      <c r="CI758" s="393"/>
      <c r="CJ758" s="393"/>
      <c r="CK758" s="393"/>
      <c r="CL758" s="393"/>
      <c r="CM758" s="393"/>
      <c r="CN758" s="393"/>
      <c r="CO758" s="393"/>
      <c r="CP758" s="393"/>
      <c r="CQ758" s="393"/>
      <c r="CR758" s="393"/>
      <c r="CS758" s="393"/>
      <c r="CT758" s="393"/>
      <c r="CU758" s="393"/>
      <c r="CV758" s="393"/>
      <c r="CW758" s="393"/>
      <c r="CX758" s="393"/>
      <c r="CY758" s="393"/>
      <c r="CZ758" s="393"/>
    </row>
    <row r="759" ht="25.15" customHeight="true" x14ac:dyDescent="0.2">
      <c r="C759" s="1155"/>
      <c r="D759" s="1155"/>
      <c r="E759" s="671"/>
      <c r="F759" s="671"/>
      <c r="G759" s="671"/>
      <c r="H759" s="1155"/>
      <c r="I759" s="1155"/>
      <c r="J759" s="671"/>
      <c r="K759" s="671"/>
      <c r="L759" s="671"/>
      <c r="M759" s="1155"/>
      <c r="N759" s="1155"/>
      <c r="O759" s="671"/>
      <c r="P759" s="671"/>
      <c r="Q759" s="671"/>
      <c r="BA759" s="393"/>
      <c r="BB759" s="470"/>
      <c r="BC759" s="393"/>
      <c r="BD759" s="393"/>
      <c r="BE759" s="393"/>
      <c r="BF759" s="393"/>
      <c r="BG759" s="393"/>
      <c r="BH759" s="393"/>
      <c r="BI759" s="393"/>
      <c r="BJ759" s="393"/>
      <c r="BK759" s="393"/>
      <c r="BL759" s="393"/>
      <c r="BM759" s="393"/>
      <c r="BN759" s="393"/>
      <c r="BO759" s="393"/>
      <c r="BP759" s="393"/>
      <c r="BQ759" s="393"/>
      <c r="BR759" s="393"/>
      <c r="BS759" s="393"/>
      <c r="BT759" s="393"/>
      <c r="BU759" s="393"/>
      <c r="BV759" s="393"/>
      <c r="BW759" s="393"/>
      <c r="BX759" s="393"/>
      <c r="BY759" s="393"/>
      <c r="BZ759" s="393"/>
      <c r="CA759" s="393"/>
      <c r="CB759" s="393"/>
      <c r="CC759" s="393"/>
      <c r="CD759" s="393"/>
      <c r="CE759" s="393"/>
      <c r="CF759" s="393"/>
      <c r="CG759" s="393"/>
      <c r="CH759" s="393"/>
      <c r="CI759" s="393"/>
      <c r="CJ759" s="393"/>
      <c r="CK759" s="393"/>
      <c r="CL759" s="393"/>
      <c r="CM759" s="393"/>
      <c r="CN759" s="393"/>
      <c r="CO759" s="393"/>
      <c r="CP759" s="393"/>
      <c r="CQ759" s="393"/>
      <c r="CR759" s="393"/>
      <c r="CS759" s="393"/>
      <c r="CT759" s="393"/>
      <c r="CU759" s="393"/>
      <c r="CV759" s="393"/>
      <c r="CW759" s="393"/>
      <c r="CX759" s="393"/>
      <c r="CY759" s="393"/>
      <c r="CZ759" s="393"/>
    </row>
    <row r="760" ht="25.15" customHeight="true" x14ac:dyDescent="0.2">
      <c r="C760" s="1155"/>
      <c r="D760" s="1155"/>
      <c r="E760" s="671"/>
      <c r="F760" s="671"/>
      <c r="G760" s="671"/>
      <c r="H760" s="1155"/>
      <c r="I760" s="1155"/>
      <c r="J760" s="671"/>
      <c r="K760" s="671"/>
      <c r="L760" s="671"/>
      <c r="M760" s="1155"/>
      <c r="N760" s="1155"/>
      <c r="O760" s="671"/>
      <c r="P760" s="671"/>
      <c r="Q760" s="671"/>
      <c r="BA760" s="393"/>
      <c r="BB760" s="470"/>
      <c r="BC760" s="393"/>
      <c r="BD760" s="393"/>
      <c r="BE760" s="393"/>
      <c r="BF760" s="393"/>
      <c r="BG760" s="393"/>
      <c r="BH760" s="393"/>
      <c r="BI760" s="393"/>
      <c r="BJ760" s="393"/>
      <c r="BK760" s="393"/>
      <c r="BL760" s="393"/>
      <c r="BM760" s="393"/>
      <c r="BN760" s="393"/>
      <c r="BO760" s="393"/>
      <c r="BP760" s="393"/>
      <c r="BQ760" s="393"/>
      <c r="BR760" s="393"/>
      <c r="BS760" s="393"/>
      <c r="BT760" s="393"/>
      <c r="BU760" s="393"/>
      <c r="BV760" s="393"/>
      <c r="BW760" s="393"/>
      <c r="BX760" s="393"/>
      <c r="BY760" s="393"/>
      <c r="BZ760" s="393"/>
      <c r="CA760" s="393"/>
      <c r="CB760" s="393"/>
      <c r="CC760" s="393"/>
      <c r="CD760" s="393"/>
      <c r="CE760" s="393"/>
      <c r="CF760" s="393"/>
      <c r="CG760" s="393"/>
      <c r="CH760" s="393"/>
      <c r="CI760" s="393"/>
      <c r="CJ760" s="393"/>
      <c r="CK760" s="393"/>
      <c r="CL760" s="393"/>
      <c r="CM760" s="393"/>
      <c r="CN760" s="393"/>
      <c r="CO760" s="393"/>
      <c r="CP760" s="393"/>
      <c r="CQ760" s="393"/>
      <c r="CR760" s="393"/>
      <c r="CS760" s="393"/>
      <c r="CT760" s="393"/>
      <c r="CU760" s="393"/>
      <c r="CV760" s="393"/>
      <c r="CW760" s="393"/>
      <c r="CX760" s="393"/>
      <c r="CY760" s="393"/>
      <c r="CZ760" s="393"/>
    </row>
    <row r="761" ht="25.15" customHeight="true" x14ac:dyDescent="0.2">
      <c r="C761" s="1155"/>
      <c r="D761" s="1155"/>
      <c r="E761" s="671"/>
      <c r="F761" s="671"/>
      <c r="G761" s="671"/>
      <c r="H761" s="1155"/>
      <c r="I761" s="1155"/>
      <c r="J761" s="671"/>
      <c r="K761" s="671"/>
      <c r="L761" s="671"/>
      <c r="M761" s="1155"/>
      <c r="N761" s="1155"/>
      <c r="O761" s="671"/>
      <c r="P761" s="671"/>
      <c r="Q761" s="671"/>
      <c r="BA761" s="393"/>
      <c r="BB761" s="470"/>
      <c r="BC761" s="393"/>
      <c r="BD761" s="393"/>
      <c r="BE761" s="393"/>
      <c r="BF761" s="393"/>
      <c r="BG761" s="393"/>
      <c r="BH761" s="393"/>
      <c r="BI761" s="393"/>
      <c r="BJ761" s="393"/>
      <c r="BK761" s="393"/>
      <c r="BL761" s="393"/>
      <c r="BM761" s="393"/>
      <c r="BN761" s="393"/>
      <c r="BO761" s="393"/>
      <c r="BP761" s="393"/>
      <c r="BQ761" s="393"/>
      <c r="BR761" s="393"/>
      <c r="BS761" s="393"/>
      <c r="BT761" s="393"/>
      <c r="BU761" s="393"/>
      <c r="BV761" s="393"/>
      <c r="BW761" s="393"/>
      <c r="BX761" s="393"/>
      <c r="BY761" s="393"/>
      <c r="BZ761" s="393"/>
      <c r="CA761" s="393"/>
      <c r="CB761" s="393"/>
      <c r="CC761" s="393"/>
      <c r="CD761" s="393"/>
      <c r="CE761" s="393"/>
      <c r="CF761" s="393"/>
      <c r="CG761" s="393"/>
      <c r="CH761" s="393"/>
      <c r="CI761" s="393"/>
      <c r="CJ761" s="393"/>
      <c r="CK761" s="393"/>
      <c r="CL761" s="393"/>
      <c r="CM761" s="393"/>
      <c r="CN761" s="393"/>
      <c r="CO761" s="393"/>
      <c r="CP761" s="393"/>
      <c r="CQ761" s="393"/>
      <c r="CR761" s="393"/>
      <c r="CS761" s="393"/>
      <c r="CT761" s="393"/>
      <c r="CU761" s="393"/>
      <c r="CV761" s="393"/>
      <c r="CW761" s="393"/>
      <c r="CX761" s="393"/>
      <c r="CY761" s="393"/>
      <c r="CZ761" s="393"/>
    </row>
    <row r="762" ht="25.15" customHeight="true" x14ac:dyDescent="0.2">
      <c r="C762" s="1155"/>
      <c r="D762" s="1155"/>
      <c r="E762" s="671"/>
      <c r="F762" s="671"/>
      <c r="G762" s="671"/>
      <c r="H762" s="1155"/>
      <c r="I762" s="1155"/>
      <c r="J762" s="671"/>
      <c r="K762" s="671"/>
      <c r="L762" s="671"/>
      <c r="M762" s="1155"/>
      <c r="N762" s="1155"/>
      <c r="O762" s="671"/>
      <c r="P762" s="671"/>
      <c r="Q762" s="671"/>
      <c r="BA762" s="393"/>
      <c r="BB762" s="470"/>
      <c r="BC762" s="393"/>
      <c r="BD762" s="393"/>
      <c r="BE762" s="393"/>
      <c r="BF762" s="393"/>
      <c r="BG762" s="393"/>
      <c r="BH762" s="393"/>
      <c r="BI762" s="393"/>
      <c r="BJ762" s="393"/>
      <c r="BK762" s="393"/>
      <c r="BL762" s="393"/>
      <c r="BM762" s="393"/>
      <c r="BN762" s="393"/>
      <c r="BO762" s="393"/>
      <c r="BP762" s="393"/>
      <c r="BQ762" s="393"/>
      <c r="BR762" s="393"/>
      <c r="BS762" s="393"/>
      <c r="BT762" s="393"/>
      <c r="BU762" s="393"/>
      <c r="BV762" s="393"/>
      <c r="BW762" s="393"/>
      <c r="BX762" s="393"/>
      <c r="BY762" s="393"/>
      <c r="BZ762" s="393"/>
      <c r="CA762" s="393"/>
      <c r="CB762" s="393"/>
      <c r="CC762" s="393"/>
      <c r="CD762" s="393"/>
      <c r="CE762" s="393"/>
      <c r="CF762" s="393"/>
      <c r="CG762" s="393"/>
      <c r="CH762" s="393"/>
      <c r="CI762" s="393"/>
      <c r="CJ762" s="393"/>
      <c r="CK762" s="393"/>
      <c r="CL762" s="393"/>
      <c r="CM762" s="393"/>
      <c r="CN762" s="393"/>
      <c r="CO762" s="393"/>
      <c r="CP762" s="393"/>
      <c r="CQ762" s="393"/>
      <c r="CR762" s="393"/>
      <c r="CS762" s="393"/>
      <c r="CT762" s="393"/>
      <c r="CU762" s="393"/>
      <c r="CV762" s="393"/>
      <c r="CW762" s="393"/>
      <c r="CX762" s="393"/>
      <c r="CY762" s="393"/>
      <c r="CZ762" s="393"/>
    </row>
    <row r="763" ht="25.15" customHeight="true" x14ac:dyDescent="0.2">
      <c r="C763" s="1155"/>
      <c r="D763" s="1155"/>
      <c r="E763" s="671"/>
      <c r="F763" s="671"/>
      <c r="G763" s="671"/>
      <c r="H763" s="1155"/>
      <c r="I763" s="1155"/>
      <c r="J763" s="671"/>
      <c r="K763" s="671"/>
      <c r="L763" s="671"/>
      <c r="M763" s="1155"/>
      <c r="N763" s="1155"/>
      <c r="O763" s="671"/>
      <c r="P763" s="671"/>
      <c r="Q763" s="671"/>
      <c r="BA763" s="393"/>
      <c r="BB763" s="470"/>
      <c r="BC763" s="393"/>
      <c r="BD763" s="393"/>
      <c r="BE763" s="393"/>
      <c r="BF763" s="393"/>
      <c r="BG763" s="393"/>
      <c r="BH763" s="393"/>
      <c r="BI763" s="393"/>
      <c r="BJ763" s="393"/>
      <c r="BK763" s="393"/>
      <c r="BL763" s="393"/>
      <c r="BM763" s="393"/>
      <c r="BN763" s="393"/>
      <c r="BO763" s="393"/>
      <c r="BP763" s="393"/>
      <c r="BQ763" s="393"/>
      <c r="BR763" s="393"/>
      <c r="BS763" s="393"/>
      <c r="BT763" s="393"/>
      <c r="BU763" s="393"/>
      <c r="BV763" s="393"/>
      <c r="BW763" s="393"/>
      <c r="BX763" s="393"/>
      <c r="BY763" s="393"/>
      <c r="BZ763" s="393"/>
      <c r="CA763" s="393"/>
      <c r="CB763" s="393"/>
      <c r="CC763" s="393"/>
      <c r="CD763" s="393"/>
      <c r="CE763" s="393"/>
      <c r="CF763" s="393"/>
      <c r="CG763" s="393"/>
      <c r="CH763" s="393"/>
      <c r="CI763" s="393"/>
      <c r="CJ763" s="393"/>
      <c r="CK763" s="393"/>
      <c r="CL763" s="393"/>
      <c r="CM763" s="393"/>
      <c r="CN763" s="393"/>
      <c r="CO763" s="393"/>
      <c r="CP763" s="393"/>
      <c r="CQ763" s="393"/>
      <c r="CR763" s="393"/>
      <c r="CS763" s="393"/>
      <c r="CT763" s="393"/>
      <c r="CU763" s="393"/>
      <c r="CV763" s="393"/>
      <c r="CW763" s="393"/>
      <c r="CX763" s="393"/>
      <c r="CY763" s="393"/>
      <c r="CZ763" s="393"/>
    </row>
    <row r="764" ht="25.15" customHeight="true" x14ac:dyDescent="0.2">
      <c r="C764" s="1155"/>
      <c r="D764" s="1155"/>
      <c r="E764" s="671"/>
      <c r="F764" s="671"/>
      <c r="G764" s="671"/>
      <c r="H764" s="1155"/>
      <c r="I764" s="1155"/>
      <c r="J764" s="671"/>
      <c r="K764" s="671"/>
      <c r="L764" s="671"/>
      <c r="M764" s="1155"/>
      <c r="N764" s="1155"/>
      <c r="O764" s="671"/>
      <c r="P764" s="671"/>
      <c r="Q764" s="671"/>
      <c r="BA764" s="393"/>
      <c r="BB764" s="470"/>
      <c r="BC764" s="393"/>
      <c r="BD764" s="393"/>
      <c r="BE764" s="393"/>
      <c r="BF764" s="393"/>
      <c r="BG764" s="393"/>
      <c r="BH764" s="393"/>
      <c r="BI764" s="393"/>
      <c r="BJ764" s="393"/>
      <c r="BK764" s="393"/>
      <c r="BL764" s="393"/>
      <c r="BM764" s="393"/>
      <c r="BN764" s="393"/>
      <c r="BO764" s="393"/>
      <c r="BP764" s="393"/>
      <c r="BQ764" s="393"/>
      <c r="BR764" s="393"/>
      <c r="BS764" s="393"/>
      <c r="BT764" s="393"/>
      <c r="BU764" s="393"/>
      <c r="BV764" s="393"/>
      <c r="BW764" s="393"/>
      <c r="BX764" s="393"/>
      <c r="BY764" s="393"/>
      <c r="BZ764" s="393"/>
      <c r="CA764" s="393"/>
      <c r="CB764" s="393"/>
      <c r="CC764" s="393"/>
      <c r="CD764" s="393"/>
      <c r="CE764" s="393"/>
      <c r="CF764" s="393"/>
      <c r="CG764" s="393"/>
      <c r="CH764" s="393"/>
      <c r="CI764" s="393"/>
      <c r="CJ764" s="393"/>
      <c r="CK764" s="393"/>
      <c r="CL764" s="393"/>
      <c r="CM764" s="393"/>
      <c r="CN764" s="393"/>
      <c r="CO764" s="393"/>
      <c r="CP764" s="393"/>
      <c r="CQ764" s="393"/>
      <c r="CR764" s="393"/>
      <c r="CS764" s="393"/>
      <c r="CT764" s="393"/>
      <c r="CU764" s="393"/>
      <c r="CV764" s="393"/>
      <c r="CW764" s="393"/>
      <c r="CX764" s="393"/>
      <c r="CY764" s="393"/>
      <c r="CZ764" s="393"/>
    </row>
    <row r="765" ht="25.15" customHeight="true" x14ac:dyDescent="0.2">
      <c r="C765" s="1155"/>
      <c r="D765" s="1155"/>
      <c r="E765" s="671"/>
      <c r="F765" s="671"/>
      <c r="G765" s="671"/>
      <c r="H765" s="1155"/>
      <c r="I765" s="1155"/>
      <c r="J765" s="671"/>
      <c r="K765" s="671"/>
      <c r="L765" s="671"/>
      <c r="M765" s="1155"/>
      <c r="N765" s="1155"/>
      <c r="O765" s="671"/>
      <c r="P765" s="671"/>
      <c r="Q765" s="671"/>
      <c r="BA765" s="393"/>
      <c r="BB765" s="470"/>
      <c r="BC765" s="393"/>
      <c r="BD765" s="393"/>
      <c r="BE765" s="393"/>
      <c r="BF765" s="393"/>
      <c r="BG765" s="393"/>
      <c r="BH765" s="393"/>
      <c r="BI765" s="393"/>
      <c r="BJ765" s="393"/>
      <c r="BK765" s="393"/>
      <c r="BL765" s="393"/>
      <c r="BM765" s="393"/>
      <c r="BN765" s="393"/>
      <c r="BO765" s="393"/>
      <c r="BP765" s="393"/>
      <c r="BQ765" s="393"/>
      <c r="BR765" s="393"/>
      <c r="BS765" s="393"/>
      <c r="BT765" s="393"/>
      <c r="BU765" s="393"/>
      <c r="BV765" s="393"/>
      <c r="BW765" s="393"/>
      <c r="BX765" s="393"/>
      <c r="BY765" s="393"/>
      <c r="BZ765" s="393"/>
      <c r="CA765" s="393"/>
      <c r="CB765" s="393"/>
      <c r="CC765" s="393"/>
      <c r="CD765" s="393"/>
      <c r="CE765" s="393"/>
      <c r="CF765" s="393"/>
      <c r="CG765" s="393"/>
      <c r="CH765" s="393"/>
      <c r="CI765" s="393"/>
      <c r="CJ765" s="393"/>
      <c r="CK765" s="393"/>
      <c r="CL765" s="393"/>
      <c r="CM765" s="393"/>
      <c r="CN765" s="393"/>
      <c r="CO765" s="393"/>
      <c r="CP765" s="393"/>
      <c r="CQ765" s="393"/>
      <c r="CR765" s="393"/>
      <c r="CS765" s="393"/>
      <c r="CT765" s="393"/>
      <c r="CU765" s="393"/>
      <c r="CV765" s="393"/>
      <c r="CW765" s="393"/>
      <c r="CX765" s="393"/>
      <c r="CY765" s="393"/>
      <c r="CZ765" s="393"/>
    </row>
    <row r="766" ht="25.15" customHeight="true" x14ac:dyDescent="0.2">
      <c r="C766" s="1155"/>
      <c r="D766" s="1155"/>
      <c r="E766" s="671"/>
      <c r="F766" s="671"/>
      <c r="G766" s="671"/>
      <c r="H766" s="1155"/>
      <c r="I766" s="1155"/>
      <c r="J766" s="671"/>
      <c r="K766" s="671"/>
      <c r="L766" s="671"/>
      <c r="M766" s="1155"/>
      <c r="N766" s="1155"/>
      <c r="O766" s="671"/>
      <c r="P766" s="671"/>
      <c r="Q766" s="671"/>
      <c r="BA766" s="393"/>
      <c r="BB766" s="470"/>
      <c r="BC766" s="393"/>
      <c r="BD766" s="393"/>
      <c r="BE766" s="393"/>
      <c r="BF766" s="393"/>
      <c r="BG766" s="393"/>
      <c r="BH766" s="393"/>
      <c r="BI766" s="393"/>
      <c r="BJ766" s="393"/>
      <c r="BK766" s="393"/>
      <c r="BL766" s="393"/>
      <c r="BM766" s="393"/>
      <c r="BN766" s="393"/>
      <c r="BO766" s="393"/>
      <c r="BP766" s="393"/>
      <c r="BQ766" s="393"/>
      <c r="BR766" s="393"/>
      <c r="BS766" s="393"/>
      <c r="BT766" s="393"/>
      <c r="BU766" s="393"/>
      <c r="BV766" s="393"/>
      <c r="BW766" s="393"/>
      <c r="BX766" s="393"/>
      <c r="BY766" s="393"/>
      <c r="BZ766" s="393"/>
      <c r="CA766" s="393"/>
      <c r="CB766" s="393"/>
      <c r="CC766" s="393"/>
      <c r="CD766" s="393"/>
      <c r="CE766" s="393"/>
      <c r="CF766" s="393"/>
      <c r="CG766" s="393"/>
      <c r="CH766" s="393"/>
      <c r="CI766" s="393"/>
      <c r="CJ766" s="393"/>
      <c r="CK766" s="393"/>
      <c r="CL766" s="393"/>
      <c r="CM766" s="393"/>
      <c r="CN766" s="393"/>
      <c r="CO766" s="393"/>
      <c r="CP766" s="393"/>
      <c r="CQ766" s="393"/>
      <c r="CR766" s="393"/>
      <c r="CS766" s="393"/>
      <c r="CT766" s="393"/>
      <c r="CU766" s="393"/>
      <c r="CV766" s="393"/>
      <c r="CW766" s="393"/>
      <c r="CX766" s="393"/>
      <c r="CY766" s="393"/>
      <c r="CZ766" s="393"/>
    </row>
    <row r="767" ht="25.15" customHeight="true" x14ac:dyDescent="0.2">
      <c r="C767" s="1155"/>
      <c r="D767" s="1155"/>
      <c r="E767" s="671"/>
      <c r="F767" s="671"/>
      <c r="G767" s="671"/>
      <c r="H767" s="1155"/>
      <c r="I767" s="1155"/>
      <c r="J767" s="671"/>
      <c r="K767" s="671"/>
      <c r="L767" s="671"/>
      <c r="M767" s="1155"/>
      <c r="N767" s="1155"/>
      <c r="O767" s="671"/>
      <c r="P767" s="671"/>
      <c r="Q767" s="671"/>
      <c r="BA767" s="393"/>
      <c r="BB767" s="470"/>
      <c r="BC767" s="393"/>
      <c r="BD767" s="393"/>
      <c r="BE767" s="393"/>
      <c r="BF767" s="393"/>
      <c r="BG767" s="393"/>
      <c r="BH767" s="393"/>
      <c r="BI767" s="393"/>
      <c r="BJ767" s="393"/>
      <c r="BK767" s="393"/>
      <c r="BL767" s="393"/>
      <c r="BM767" s="393"/>
      <c r="BN767" s="393"/>
      <c r="BO767" s="393"/>
      <c r="BP767" s="393"/>
      <c r="BQ767" s="393"/>
      <c r="BR767" s="393"/>
      <c r="BS767" s="393"/>
      <c r="BT767" s="393"/>
      <c r="BU767" s="393"/>
      <c r="BV767" s="393"/>
      <c r="BW767" s="393"/>
      <c r="BX767" s="393"/>
      <c r="BY767" s="393"/>
      <c r="BZ767" s="393"/>
      <c r="CA767" s="393"/>
      <c r="CB767" s="393"/>
      <c r="CC767" s="393"/>
      <c r="CD767" s="393"/>
      <c r="CE767" s="393"/>
      <c r="CF767" s="393"/>
      <c r="CG767" s="393"/>
      <c r="CH767" s="393"/>
      <c r="CI767" s="393"/>
      <c r="CJ767" s="393"/>
      <c r="CK767" s="393"/>
      <c r="CL767" s="393"/>
      <c r="CM767" s="393"/>
      <c r="CN767" s="393"/>
      <c r="CO767" s="393"/>
      <c r="CP767" s="393"/>
      <c r="CQ767" s="393"/>
      <c r="CR767" s="393"/>
      <c r="CS767" s="393"/>
      <c r="CT767" s="393"/>
      <c r="CU767" s="393"/>
      <c r="CV767" s="393"/>
      <c r="CW767" s="393"/>
      <c r="CX767" s="393"/>
      <c r="CY767" s="393"/>
      <c r="CZ767" s="393"/>
    </row>
    <row r="768" ht="25.15" customHeight="true" x14ac:dyDescent="0.2">
      <c r="C768" s="1155"/>
      <c r="D768" s="1155"/>
      <c r="E768" s="671"/>
      <c r="F768" s="671"/>
      <c r="G768" s="671"/>
      <c r="H768" s="1155"/>
      <c r="I768" s="1155"/>
      <c r="J768" s="671"/>
      <c r="K768" s="671"/>
      <c r="L768" s="671"/>
      <c r="M768" s="1155"/>
      <c r="N768" s="1155"/>
      <c r="O768" s="671"/>
      <c r="P768" s="671"/>
      <c r="Q768" s="671"/>
      <c r="BA768" s="391"/>
      <c r="BB768" s="471"/>
      <c r="BC768" s="391"/>
      <c r="BD768" s="391"/>
      <c r="BE768" s="391"/>
      <c r="BF768" s="391"/>
      <c r="BG768" s="391"/>
      <c r="BH768" s="391"/>
      <c r="BI768" s="391"/>
      <c r="BJ768" s="391"/>
      <c r="BK768" s="391"/>
      <c r="BL768" s="391"/>
      <c r="BM768" s="391"/>
      <c r="BN768" s="391"/>
      <c r="BO768" s="391"/>
      <c r="BP768" s="391"/>
      <c r="BQ768" s="391"/>
      <c r="BR768" s="391"/>
      <c r="BS768" s="391"/>
      <c r="BT768" s="391"/>
      <c r="BU768" s="391"/>
      <c r="BV768" s="391"/>
      <c r="BW768" s="391"/>
      <c r="BX768" s="391"/>
      <c r="BY768" s="391"/>
      <c r="BZ768" s="391"/>
      <c r="CA768" s="391"/>
      <c r="CB768" s="391"/>
      <c r="CC768" s="391"/>
      <c r="CD768" s="391"/>
      <c r="CE768" s="391"/>
      <c r="CF768" s="391"/>
      <c r="CG768" s="391"/>
      <c r="CH768" s="391"/>
      <c r="CI768" s="391"/>
      <c r="CJ768" s="391"/>
      <c r="CK768" s="391"/>
      <c r="CL768" s="391"/>
      <c r="CM768" s="391"/>
      <c r="CN768" s="391"/>
      <c r="CO768" s="391"/>
      <c r="CP768" s="391"/>
      <c r="CQ768" s="391"/>
      <c r="CR768" s="391"/>
      <c r="CS768" s="391"/>
      <c r="CT768" s="391"/>
      <c r="CU768" s="391"/>
      <c r="CV768" s="391"/>
      <c r="CW768" s="391"/>
      <c r="CX768" s="391"/>
      <c r="CY768" s="391"/>
      <c r="CZ768" s="391"/>
    </row>
    <row r="769" ht="25.15" customHeight="true" x14ac:dyDescent="0.2">
      <c r="C769" s="1155"/>
      <c r="D769" s="1155"/>
      <c r="E769" s="671"/>
      <c r="F769" s="671"/>
      <c r="G769" s="671"/>
      <c r="H769" s="1155"/>
      <c r="I769" s="1155"/>
      <c r="J769" s="671"/>
      <c r="K769" s="671"/>
      <c r="L769" s="671"/>
      <c r="M769" s="1155"/>
      <c r="N769" s="1155"/>
      <c r="O769" s="671"/>
      <c r="P769" s="671"/>
      <c r="Q769" s="671"/>
      <c r="BA769" s="391"/>
      <c r="BB769" s="471"/>
      <c r="BC769" s="391"/>
      <c r="BD769" s="391"/>
      <c r="BE769" s="391"/>
      <c r="BF769" s="391"/>
      <c r="BG769" s="391"/>
      <c r="BH769" s="391"/>
      <c r="BI769" s="391"/>
      <c r="BJ769" s="391"/>
      <c r="BK769" s="391"/>
      <c r="BL769" s="391"/>
      <c r="BM769" s="391"/>
      <c r="BN769" s="391"/>
      <c r="BO769" s="391"/>
      <c r="BP769" s="391"/>
      <c r="BQ769" s="391"/>
      <c r="BR769" s="391"/>
      <c r="BS769" s="391"/>
      <c r="BT769" s="391"/>
      <c r="BU769" s="391"/>
      <c r="BV769" s="391"/>
      <c r="BW769" s="391"/>
      <c r="BX769" s="391"/>
      <c r="BY769" s="391"/>
      <c r="BZ769" s="391"/>
      <c r="CA769" s="391"/>
      <c r="CB769" s="391"/>
      <c r="CC769" s="391"/>
      <c r="CD769" s="391"/>
      <c r="CE769" s="391"/>
      <c r="CF769" s="391"/>
      <c r="CG769" s="391"/>
      <c r="CH769" s="391"/>
      <c r="CI769" s="391"/>
      <c r="CJ769" s="391"/>
      <c r="CK769" s="391"/>
      <c r="CL769" s="391"/>
      <c r="CM769" s="391"/>
      <c r="CN769" s="391"/>
      <c r="CO769" s="391"/>
      <c r="CP769" s="391"/>
      <c r="CQ769" s="391"/>
      <c r="CR769" s="391"/>
      <c r="CS769" s="391"/>
      <c r="CT769" s="391"/>
      <c r="CU769" s="391"/>
      <c r="CV769" s="391"/>
      <c r="CW769" s="391"/>
      <c r="CX769" s="391"/>
      <c r="CY769" s="391"/>
      <c r="CZ769" s="391"/>
    </row>
    <row r="770" ht="25.15" customHeight="true" x14ac:dyDescent="0.2">
      <c r="C770" s="1155"/>
      <c r="D770" s="1155"/>
      <c r="E770" s="671"/>
      <c r="F770" s="671"/>
      <c r="G770" s="671"/>
      <c r="H770" s="1155"/>
      <c r="I770" s="1155"/>
      <c r="J770" s="671"/>
      <c r="K770" s="671"/>
      <c r="L770" s="671"/>
      <c r="M770" s="1155"/>
      <c r="N770" s="1155"/>
      <c r="O770" s="671"/>
      <c r="P770" s="671"/>
      <c r="Q770" s="671"/>
      <c r="BA770" s="391"/>
      <c r="BB770" s="471"/>
      <c r="BC770" s="391"/>
      <c r="BD770" s="391"/>
      <c r="BE770" s="391"/>
      <c r="BF770" s="391"/>
      <c r="BG770" s="391"/>
      <c r="BH770" s="391"/>
      <c r="BI770" s="391"/>
      <c r="BJ770" s="391"/>
      <c r="BK770" s="391"/>
      <c r="BL770" s="391"/>
      <c r="BM770" s="391"/>
      <c r="BN770" s="391"/>
      <c r="BO770" s="391"/>
      <c r="BP770" s="391"/>
      <c r="BQ770" s="391"/>
      <c r="BR770" s="391"/>
      <c r="BS770" s="391"/>
      <c r="BT770" s="391"/>
      <c r="BU770" s="391"/>
      <c r="BV770" s="391"/>
      <c r="BW770" s="391"/>
      <c r="BX770" s="391"/>
      <c r="BY770" s="391"/>
      <c r="BZ770" s="391"/>
      <c r="CA770" s="391"/>
      <c r="CB770" s="391"/>
      <c r="CC770" s="391"/>
      <c r="CD770" s="391"/>
      <c r="CE770" s="391"/>
      <c r="CF770" s="391"/>
      <c r="CG770" s="391"/>
      <c r="CH770" s="391"/>
      <c r="CI770" s="391"/>
      <c r="CJ770" s="391"/>
      <c r="CK770" s="391"/>
      <c r="CL770" s="391"/>
      <c r="CM770" s="391"/>
      <c r="CN770" s="391"/>
      <c r="CO770" s="391"/>
      <c r="CP770" s="391"/>
      <c r="CQ770" s="391"/>
      <c r="CR770" s="391"/>
      <c r="CS770" s="391"/>
      <c r="CT770" s="391"/>
      <c r="CU770" s="391"/>
      <c r="CV770" s="391"/>
      <c r="CW770" s="391"/>
      <c r="CX770" s="391"/>
      <c r="CY770" s="391"/>
      <c r="CZ770" s="391"/>
    </row>
    <row r="771" ht="25.15" customHeight="true" x14ac:dyDescent="0.2">
      <c r="C771" s="1155"/>
      <c r="D771" s="1155"/>
      <c r="E771" s="671"/>
      <c r="F771" s="671"/>
      <c r="G771" s="671"/>
      <c r="H771" s="1155"/>
      <c r="I771" s="1155"/>
      <c r="J771" s="671"/>
      <c r="K771" s="671"/>
      <c r="L771" s="671"/>
      <c r="M771" s="1155"/>
      <c r="N771" s="1155"/>
      <c r="O771" s="671"/>
      <c r="P771" s="671"/>
      <c r="Q771" s="671"/>
      <c r="BA771" s="391"/>
      <c r="BB771" s="471"/>
      <c r="BC771" s="391"/>
      <c r="BD771" s="391"/>
      <c r="BE771" s="391"/>
      <c r="BF771" s="391"/>
      <c r="BG771" s="391"/>
      <c r="BH771" s="391"/>
      <c r="BI771" s="391"/>
      <c r="BJ771" s="391"/>
      <c r="BK771" s="391"/>
      <c r="BL771" s="391"/>
      <c r="BM771" s="391"/>
      <c r="BN771" s="391"/>
      <c r="BO771" s="391"/>
      <c r="BP771" s="391"/>
      <c r="BQ771" s="391"/>
      <c r="BR771" s="391"/>
      <c r="BS771" s="391"/>
      <c r="BT771" s="391"/>
      <c r="BU771" s="391"/>
      <c r="BV771" s="391"/>
      <c r="BW771" s="391"/>
      <c r="BX771" s="391"/>
      <c r="BY771" s="391"/>
      <c r="BZ771" s="391"/>
      <c r="CA771" s="391"/>
      <c r="CB771" s="391"/>
      <c r="CC771" s="391"/>
      <c r="CD771" s="391"/>
      <c r="CE771" s="391"/>
      <c r="CF771" s="391"/>
      <c r="CG771" s="391"/>
      <c r="CH771" s="391"/>
      <c r="CI771" s="391"/>
      <c r="CJ771" s="391"/>
      <c r="CK771" s="391"/>
      <c r="CL771" s="391"/>
      <c r="CM771" s="391"/>
      <c r="CN771" s="391"/>
      <c r="CO771" s="391"/>
      <c r="CP771" s="391"/>
      <c r="CQ771" s="391"/>
      <c r="CR771" s="391"/>
      <c r="CS771" s="391"/>
      <c r="CT771" s="391"/>
      <c r="CU771" s="391"/>
      <c r="CV771" s="391"/>
      <c r="CW771" s="391"/>
      <c r="CX771" s="391"/>
      <c r="CY771" s="391"/>
      <c r="CZ771" s="391"/>
    </row>
    <row r="772" ht="25.15" customHeight="true" x14ac:dyDescent="0.2">
      <c r="C772" s="1155"/>
      <c r="D772" s="1155"/>
      <c r="E772" s="671"/>
      <c r="F772" s="671"/>
      <c r="G772" s="671"/>
      <c r="H772" s="1155"/>
      <c r="I772" s="1155"/>
      <c r="J772" s="671"/>
      <c r="K772" s="671"/>
      <c r="L772" s="671"/>
      <c r="M772" s="1155"/>
      <c r="N772" s="1155"/>
      <c r="O772" s="671"/>
      <c r="P772" s="671"/>
      <c r="Q772" s="671"/>
      <c r="BA772" s="391"/>
      <c r="BB772" s="471"/>
      <c r="BC772" s="391"/>
      <c r="BD772" s="391"/>
      <c r="BE772" s="391"/>
      <c r="BF772" s="391"/>
      <c r="BG772" s="391"/>
      <c r="BH772" s="391"/>
      <c r="BI772" s="391"/>
      <c r="BJ772" s="391"/>
      <c r="BK772" s="391"/>
      <c r="BL772" s="391"/>
      <c r="BM772" s="391"/>
      <c r="BN772" s="391"/>
      <c r="BO772" s="391"/>
      <c r="BP772" s="391"/>
      <c r="BQ772" s="391"/>
      <c r="BR772" s="391"/>
      <c r="BS772" s="391"/>
      <c r="BT772" s="391"/>
      <c r="BU772" s="391"/>
      <c r="BV772" s="391"/>
      <c r="BW772" s="391"/>
      <c r="BX772" s="391"/>
      <c r="BY772" s="391"/>
      <c r="BZ772" s="391"/>
      <c r="CA772" s="391"/>
      <c r="CB772" s="391"/>
      <c r="CC772" s="391"/>
      <c r="CD772" s="391"/>
      <c r="CE772" s="391"/>
      <c r="CF772" s="391"/>
      <c r="CG772" s="391"/>
      <c r="CH772" s="391"/>
      <c r="CI772" s="391"/>
      <c r="CJ772" s="391"/>
      <c r="CK772" s="391"/>
      <c r="CL772" s="391"/>
      <c r="CM772" s="391"/>
      <c r="CN772" s="391"/>
      <c r="CO772" s="391"/>
      <c r="CP772" s="391"/>
      <c r="CQ772" s="391"/>
      <c r="CR772" s="391"/>
      <c r="CS772" s="391"/>
      <c r="CT772" s="391"/>
      <c r="CU772" s="391"/>
      <c r="CV772" s="391"/>
      <c r="CW772" s="391"/>
      <c r="CX772" s="391"/>
      <c r="CY772" s="391"/>
      <c r="CZ772" s="391"/>
    </row>
    <row r="773" ht="25.15" customHeight="true" x14ac:dyDescent="0.2">
      <c r="C773" s="1155"/>
      <c r="D773" s="1155"/>
      <c r="E773" s="671"/>
      <c r="F773" s="671"/>
      <c r="G773" s="671"/>
      <c r="H773" s="1155"/>
      <c r="I773" s="1155"/>
      <c r="J773" s="671"/>
      <c r="K773" s="671"/>
      <c r="L773" s="671"/>
      <c r="M773" s="1155"/>
      <c r="N773" s="1155"/>
      <c r="O773" s="671"/>
      <c r="P773" s="671"/>
      <c r="Q773" s="671"/>
      <c r="BA773" s="391"/>
      <c r="BB773" s="471"/>
      <c r="BC773" s="391"/>
      <c r="BD773" s="391"/>
      <c r="BE773" s="391"/>
      <c r="BF773" s="391"/>
      <c r="BG773" s="391"/>
      <c r="BH773" s="391"/>
      <c r="BI773" s="391"/>
      <c r="BJ773" s="391"/>
      <c r="BK773" s="391"/>
      <c r="BL773" s="391"/>
      <c r="BM773" s="391"/>
      <c r="BN773" s="391"/>
      <c r="BO773" s="391"/>
      <c r="BP773" s="391"/>
      <c r="BQ773" s="391"/>
      <c r="BR773" s="391"/>
      <c r="BS773" s="391"/>
      <c r="BT773" s="391"/>
      <c r="BU773" s="391"/>
      <c r="BV773" s="391"/>
      <c r="BW773" s="391"/>
      <c r="BX773" s="391"/>
      <c r="BY773" s="391"/>
      <c r="BZ773" s="391"/>
      <c r="CA773" s="391"/>
      <c r="CB773" s="391"/>
      <c r="CC773" s="391"/>
      <c r="CD773" s="391"/>
      <c r="CE773" s="391"/>
      <c r="CF773" s="391"/>
      <c r="CG773" s="391"/>
      <c r="CH773" s="391"/>
      <c r="CI773" s="391"/>
      <c r="CJ773" s="391"/>
      <c r="CK773" s="391"/>
      <c r="CL773" s="391"/>
      <c r="CM773" s="391"/>
      <c r="CN773" s="391"/>
      <c r="CO773" s="391"/>
      <c r="CP773" s="391"/>
      <c r="CQ773" s="391"/>
      <c r="CR773" s="391"/>
      <c r="CS773" s="391"/>
      <c r="CT773" s="391"/>
      <c r="CU773" s="391"/>
      <c r="CV773" s="391"/>
      <c r="CW773" s="391"/>
      <c r="CX773" s="391"/>
      <c r="CY773" s="391"/>
      <c r="CZ773" s="391"/>
    </row>
    <row r="774" ht="25.15" customHeight="true" x14ac:dyDescent="0.2">
      <c r="C774" s="1155"/>
      <c r="D774" s="1155"/>
      <c r="E774" s="671"/>
      <c r="F774" s="671"/>
      <c r="G774" s="671"/>
      <c r="H774" s="1155"/>
      <c r="I774" s="1155"/>
      <c r="J774" s="671"/>
      <c r="K774" s="671"/>
      <c r="L774" s="671"/>
      <c r="M774" s="1155"/>
      <c r="N774" s="1155"/>
      <c r="O774" s="671"/>
      <c r="P774" s="671"/>
      <c r="Q774" s="671"/>
      <c r="BA774" s="391"/>
      <c r="BB774" s="471"/>
      <c r="BC774" s="391"/>
      <c r="BD774" s="391"/>
      <c r="BE774" s="391"/>
      <c r="BF774" s="391"/>
      <c r="BG774" s="391"/>
      <c r="BH774" s="391"/>
      <c r="BI774" s="391"/>
      <c r="BJ774" s="391"/>
      <c r="BK774" s="391"/>
      <c r="BL774" s="391"/>
      <c r="BM774" s="391"/>
      <c r="BN774" s="391"/>
      <c r="BO774" s="391"/>
      <c r="BP774" s="391"/>
      <c r="BQ774" s="391"/>
      <c r="BR774" s="391"/>
      <c r="BS774" s="391"/>
      <c r="BT774" s="391"/>
      <c r="BU774" s="391"/>
      <c r="BV774" s="391"/>
      <c r="BW774" s="391"/>
      <c r="BX774" s="391"/>
      <c r="BY774" s="391"/>
      <c r="BZ774" s="391"/>
      <c r="CA774" s="391"/>
      <c r="CB774" s="391"/>
      <c r="CC774" s="391"/>
      <c r="CD774" s="391"/>
      <c r="CE774" s="391"/>
      <c r="CF774" s="391"/>
      <c r="CG774" s="391"/>
      <c r="CH774" s="391"/>
      <c r="CI774" s="391"/>
      <c r="CJ774" s="391"/>
      <c r="CK774" s="391"/>
      <c r="CL774" s="391"/>
      <c r="CM774" s="391"/>
      <c r="CN774" s="391"/>
      <c r="CO774" s="391"/>
      <c r="CP774" s="391"/>
      <c r="CQ774" s="391"/>
      <c r="CR774" s="391"/>
      <c r="CS774" s="391"/>
      <c r="CT774" s="391"/>
      <c r="CU774" s="391"/>
      <c r="CV774" s="391"/>
      <c r="CW774" s="391"/>
      <c r="CX774" s="391"/>
      <c r="CY774" s="391"/>
      <c r="CZ774" s="391"/>
    </row>
    <row r="775" ht="25.15" customHeight="true" x14ac:dyDescent="0.2">
      <c r="C775" s="1155"/>
      <c r="D775" s="1155"/>
      <c r="E775" s="671"/>
      <c r="F775" s="671"/>
      <c r="G775" s="671"/>
      <c r="H775" s="1155"/>
      <c r="I775" s="1155"/>
      <c r="J775" s="671"/>
      <c r="K775" s="671"/>
      <c r="L775" s="671"/>
      <c r="M775" s="1155"/>
      <c r="N775" s="1155"/>
      <c r="O775" s="671"/>
      <c r="P775" s="671"/>
      <c r="Q775" s="671"/>
      <c r="BA775" s="391"/>
      <c r="BB775" s="471"/>
      <c r="BC775" s="391"/>
      <c r="BD775" s="391"/>
      <c r="BE775" s="391"/>
      <c r="BF775" s="391"/>
      <c r="BG775" s="391"/>
      <c r="BH775" s="391"/>
      <c r="BI775" s="391"/>
      <c r="BJ775" s="391"/>
      <c r="BK775" s="391"/>
      <c r="BL775" s="391"/>
      <c r="BM775" s="391"/>
      <c r="BN775" s="391"/>
      <c r="BO775" s="391"/>
      <c r="BP775" s="391"/>
      <c r="BQ775" s="391"/>
      <c r="BR775" s="391"/>
      <c r="BS775" s="391"/>
      <c r="BT775" s="391"/>
      <c r="BU775" s="391"/>
      <c r="BV775" s="391"/>
      <c r="BW775" s="391"/>
      <c r="BX775" s="391"/>
      <c r="BY775" s="391"/>
      <c r="BZ775" s="391"/>
      <c r="CA775" s="391"/>
      <c r="CB775" s="391"/>
      <c r="CC775" s="391"/>
      <c r="CD775" s="391"/>
      <c r="CE775" s="391"/>
      <c r="CF775" s="391"/>
      <c r="CG775" s="391"/>
      <c r="CH775" s="391"/>
      <c r="CI775" s="391"/>
      <c r="CJ775" s="391"/>
      <c r="CK775" s="391"/>
      <c r="CL775" s="391"/>
      <c r="CM775" s="391"/>
      <c r="CN775" s="391"/>
      <c r="CO775" s="391"/>
      <c r="CP775" s="391"/>
      <c r="CQ775" s="391"/>
      <c r="CR775" s="391"/>
      <c r="CS775" s="391"/>
      <c r="CT775" s="391"/>
      <c r="CU775" s="391"/>
      <c r="CV775" s="391"/>
      <c r="CW775" s="391"/>
      <c r="CX775" s="391"/>
      <c r="CY775" s="391"/>
      <c r="CZ775" s="391"/>
    </row>
    <row r="776" ht="25.15" customHeight="true" x14ac:dyDescent="0.2">
      <c r="C776" s="1155"/>
      <c r="D776" s="1155"/>
      <c r="E776" s="671"/>
      <c r="F776" s="671"/>
      <c r="G776" s="671"/>
      <c r="H776" s="1155"/>
      <c r="I776" s="1155"/>
      <c r="J776" s="671"/>
      <c r="K776" s="671"/>
      <c r="L776" s="671"/>
      <c r="M776" s="1155"/>
      <c r="N776" s="1155"/>
      <c r="O776" s="671"/>
      <c r="P776" s="671"/>
      <c r="Q776" s="671"/>
      <c r="BA776" s="391"/>
      <c r="BB776" s="471"/>
      <c r="BC776" s="391"/>
      <c r="BD776" s="391"/>
      <c r="BE776" s="391"/>
      <c r="BF776" s="391"/>
      <c r="BG776" s="391"/>
      <c r="BH776" s="391"/>
      <c r="BI776" s="391"/>
      <c r="BJ776" s="391"/>
      <c r="BK776" s="391"/>
      <c r="BL776" s="391"/>
      <c r="BM776" s="391"/>
      <c r="BN776" s="391"/>
      <c r="BO776" s="391"/>
      <c r="BP776" s="391"/>
      <c r="BQ776" s="391"/>
      <c r="BR776" s="391"/>
      <c r="BS776" s="391"/>
      <c r="BT776" s="391"/>
      <c r="BU776" s="391"/>
      <c r="BV776" s="391"/>
      <c r="BW776" s="391"/>
      <c r="BX776" s="391"/>
      <c r="BY776" s="391"/>
      <c r="BZ776" s="391"/>
      <c r="CA776" s="391"/>
      <c r="CB776" s="391"/>
      <c r="CC776" s="391"/>
      <c r="CD776" s="391"/>
      <c r="CE776" s="391"/>
      <c r="CF776" s="391"/>
      <c r="CG776" s="391"/>
      <c r="CH776" s="391"/>
      <c r="CI776" s="391"/>
      <c r="CJ776" s="391"/>
      <c r="CK776" s="391"/>
      <c r="CL776" s="391"/>
      <c r="CM776" s="391"/>
      <c r="CN776" s="391"/>
      <c r="CO776" s="391"/>
      <c r="CP776" s="391"/>
      <c r="CQ776" s="391"/>
      <c r="CR776" s="391"/>
      <c r="CS776" s="391"/>
      <c r="CT776" s="391"/>
      <c r="CU776" s="391"/>
      <c r="CV776" s="391"/>
      <c r="CW776" s="391"/>
      <c r="CX776" s="391"/>
      <c r="CY776" s="391"/>
      <c r="CZ776" s="391"/>
    </row>
    <row r="777" ht="25.15" customHeight="true" x14ac:dyDescent="0.2">
      <c r="C777" s="1155"/>
      <c r="D777" s="1155"/>
      <c r="E777" s="671"/>
      <c r="F777" s="671"/>
      <c r="G777" s="671"/>
      <c r="H777" s="1155"/>
      <c r="I777" s="1155"/>
      <c r="J777" s="671"/>
      <c r="K777" s="671"/>
      <c r="L777" s="671"/>
      <c r="M777" s="1155"/>
      <c r="N777" s="1155"/>
      <c r="O777" s="671"/>
      <c r="P777" s="671"/>
      <c r="Q777" s="671"/>
      <c r="BA777" s="391"/>
      <c r="BB777" s="471"/>
      <c r="BC777" s="391"/>
      <c r="BD777" s="391"/>
      <c r="BE777" s="391"/>
      <c r="BF777" s="391"/>
      <c r="BG777" s="391"/>
      <c r="BH777" s="391"/>
      <c r="BI777" s="391"/>
      <c r="BJ777" s="391"/>
      <c r="BK777" s="391"/>
      <c r="BL777" s="391"/>
      <c r="BM777" s="391"/>
      <c r="BN777" s="391"/>
      <c r="BO777" s="391"/>
      <c r="BP777" s="391"/>
      <c r="BQ777" s="391"/>
      <c r="BR777" s="391"/>
      <c r="BS777" s="391"/>
      <c r="BT777" s="391"/>
      <c r="BU777" s="391"/>
      <c r="BV777" s="391"/>
      <c r="BW777" s="391"/>
      <c r="BX777" s="391"/>
      <c r="BY777" s="391"/>
      <c r="BZ777" s="391"/>
      <c r="CA777" s="391"/>
      <c r="CB777" s="391"/>
      <c r="CC777" s="391"/>
      <c r="CD777" s="391"/>
      <c r="CE777" s="391"/>
      <c r="CF777" s="391"/>
      <c r="CG777" s="391"/>
      <c r="CH777" s="391"/>
      <c r="CI777" s="391"/>
      <c r="CJ777" s="391"/>
      <c r="CK777" s="391"/>
      <c r="CL777" s="391"/>
      <c r="CM777" s="391"/>
      <c r="CN777" s="391"/>
      <c r="CO777" s="391"/>
      <c r="CP777" s="391"/>
      <c r="CQ777" s="391"/>
      <c r="CR777" s="391"/>
      <c r="CS777" s="391"/>
      <c r="CT777" s="391"/>
      <c r="CU777" s="391"/>
      <c r="CV777" s="391"/>
      <c r="CW777" s="391"/>
      <c r="CX777" s="391"/>
      <c r="CY777" s="391"/>
      <c r="CZ777" s="391"/>
    </row>
    <row r="778" ht="25.15" customHeight="true" x14ac:dyDescent="0.2">
      <c r="C778" s="1155"/>
      <c r="D778" s="1155"/>
      <c r="E778" s="671"/>
      <c r="F778" s="671"/>
      <c r="G778" s="671"/>
      <c r="H778" s="1155"/>
      <c r="I778" s="1155"/>
      <c r="J778" s="671"/>
      <c r="K778" s="671"/>
      <c r="L778" s="671"/>
      <c r="M778" s="1155"/>
      <c r="N778" s="1155"/>
      <c r="O778" s="671"/>
      <c r="P778" s="671"/>
      <c r="Q778" s="671"/>
      <c r="BA778" s="391"/>
      <c r="BB778" s="471"/>
      <c r="BC778" s="391"/>
      <c r="BD778" s="391"/>
      <c r="BE778" s="391"/>
      <c r="BF778" s="391"/>
      <c r="BG778" s="391"/>
      <c r="BH778" s="391"/>
      <c r="BI778" s="391"/>
      <c r="BJ778" s="391"/>
      <c r="BK778" s="391"/>
      <c r="BL778" s="391"/>
      <c r="BM778" s="391"/>
      <c r="BN778" s="391"/>
      <c r="BO778" s="391"/>
      <c r="BP778" s="391"/>
      <c r="BQ778" s="391"/>
      <c r="BR778" s="391"/>
      <c r="BS778" s="391"/>
      <c r="BT778" s="391"/>
      <c r="BU778" s="391"/>
      <c r="BV778" s="391"/>
      <c r="BW778" s="391"/>
      <c r="BX778" s="391"/>
      <c r="BY778" s="391"/>
      <c r="BZ778" s="391"/>
      <c r="CA778" s="391"/>
      <c r="CB778" s="391"/>
      <c r="CC778" s="391"/>
      <c r="CD778" s="391"/>
      <c r="CE778" s="391"/>
      <c r="CF778" s="391"/>
      <c r="CG778" s="391"/>
      <c r="CH778" s="391"/>
      <c r="CI778" s="391"/>
      <c r="CJ778" s="391"/>
      <c r="CK778" s="391"/>
      <c r="CL778" s="391"/>
      <c r="CM778" s="391"/>
      <c r="CN778" s="391"/>
      <c r="CO778" s="391"/>
      <c r="CP778" s="391"/>
      <c r="CQ778" s="391"/>
      <c r="CR778" s="391"/>
      <c r="CS778" s="391"/>
      <c r="CT778" s="391"/>
      <c r="CU778" s="391"/>
      <c r="CV778" s="391"/>
      <c r="CW778" s="391"/>
      <c r="CX778" s="391"/>
      <c r="CY778" s="391"/>
      <c r="CZ778" s="391"/>
    </row>
    <row r="779" ht="25.15" customHeight="true" x14ac:dyDescent="0.2">
      <c r="C779" s="1155"/>
      <c r="D779" s="1155"/>
      <c r="E779" s="671"/>
      <c r="F779" s="671"/>
      <c r="G779" s="671"/>
      <c r="H779" s="1155"/>
      <c r="I779" s="1155"/>
      <c r="J779" s="671"/>
      <c r="K779" s="671"/>
      <c r="L779" s="671"/>
      <c r="M779" s="1155"/>
      <c r="N779" s="1155"/>
      <c r="O779" s="671"/>
      <c r="P779" s="671"/>
      <c r="Q779" s="671"/>
      <c r="BA779" s="391"/>
      <c r="BB779" s="471"/>
      <c r="BC779" s="391"/>
      <c r="BD779" s="391"/>
      <c r="BE779" s="391"/>
      <c r="BF779" s="391"/>
      <c r="BG779" s="391"/>
      <c r="BH779" s="391"/>
      <c r="BI779" s="391"/>
      <c r="BJ779" s="391"/>
      <c r="BK779" s="391"/>
      <c r="BL779" s="391"/>
      <c r="BM779" s="391"/>
      <c r="BN779" s="391"/>
      <c r="BO779" s="391"/>
      <c r="BP779" s="391"/>
      <c r="BQ779" s="391"/>
      <c r="BR779" s="391"/>
      <c r="BS779" s="391"/>
      <c r="BT779" s="391"/>
      <c r="BU779" s="391"/>
      <c r="BV779" s="391"/>
      <c r="BW779" s="391"/>
      <c r="BX779" s="391"/>
      <c r="BY779" s="391"/>
      <c r="BZ779" s="391"/>
      <c r="CA779" s="391"/>
      <c r="CB779" s="391"/>
      <c r="CC779" s="391"/>
      <c r="CD779" s="391"/>
      <c r="CE779" s="391"/>
      <c r="CF779" s="391"/>
      <c r="CG779" s="391"/>
      <c r="CH779" s="391"/>
      <c r="CI779" s="391"/>
      <c r="CJ779" s="391"/>
      <c r="CK779" s="391"/>
      <c r="CL779" s="391"/>
      <c r="CM779" s="391"/>
      <c r="CN779" s="391"/>
      <c r="CO779" s="391"/>
      <c r="CP779" s="391"/>
      <c r="CQ779" s="391"/>
      <c r="CR779" s="391"/>
      <c r="CS779" s="391"/>
      <c r="CT779" s="391"/>
      <c r="CU779" s="391"/>
      <c r="CV779" s="391"/>
      <c r="CW779" s="391"/>
      <c r="CX779" s="391"/>
      <c r="CY779" s="391"/>
      <c r="CZ779" s="391"/>
    </row>
    <row r="780" ht="25.15" customHeight="true" x14ac:dyDescent="0.2">
      <c r="C780" s="1155"/>
      <c r="D780" s="1155"/>
      <c r="E780" s="671"/>
      <c r="F780" s="671"/>
      <c r="G780" s="671"/>
      <c r="H780" s="1155"/>
      <c r="I780" s="1155"/>
      <c r="J780" s="671"/>
      <c r="K780" s="671"/>
      <c r="L780" s="671"/>
      <c r="M780" s="1155"/>
      <c r="N780" s="1155"/>
      <c r="O780" s="671"/>
      <c r="P780" s="671"/>
      <c r="Q780" s="671"/>
      <c r="BA780" s="391"/>
      <c r="BB780" s="471"/>
      <c r="BC780" s="391"/>
      <c r="BD780" s="391"/>
      <c r="BE780" s="391"/>
      <c r="BF780" s="391"/>
      <c r="BG780" s="391"/>
      <c r="BH780" s="391"/>
      <c r="BI780" s="391"/>
      <c r="BJ780" s="391"/>
      <c r="BK780" s="391"/>
      <c r="BL780" s="391"/>
      <c r="BM780" s="391"/>
      <c r="BN780" s="391"/>
      <c r="BO780" s="391"/>
      <c r="BP780" s="391"/>
      <c r="BQ780" s="391"/>
      <c r="BR780" s="391"/>
      <c r="BS780" s="391"/>
      <c r="BT780" s="391"/>
      <c r="BU780" s="391"/>
      <c r="BV780" s="391"/>
      <c r="BW780" s="391"/>
      <c r="BX780" s="391"/>
      <c r="BY780" s="391"/>
      <c r="BZ780" s="391"/>
      <c r="CA780" s="391"/>
      <c r="CB780" s="391"/>
      <c r="CC780" s="391"/>
      <c r="CD780" s="391"/>
      <c r="CE780" s="391"/>
      <c r="CF780" s="391"/>
      <c r="CG780" s="391"/>
      <c r="CH780" s="391"/>
      <c r="CI780" s="391"/>
      <c r="CJ780" s="391"/>
      <c r="CK780" s="391"/>
      <c r="CL780" s="391"/>
      <c r="CM780" s="391"/>
      <c r="CN780" s="391"/>
      <c r="CO780" s="391"/>
      <c r="CP780" s="391"/>
      <c r="CQ780" s="391"/>
      <c r="CR780" s="391"/>
      <c r="CS780" s="391"/>
      <c r="CT780" s="391"/>
      <c r="CU780" s="391"/>
      <c r="CV780" s="391"/>
      <c r="CW780" s="391"/>
      <c r="CX780" s="391"/>
      <c r="CY780" s="391"/>
      <c r="CZ780" s="391"/>
    </row>
    <row r="781" ht="25.15" customHeight="true" x14ac:dyDescent="0.2">
      <c r="C781" s="1155"/>
      <c r="D781" s="1155"/>
      <c r="E781" s="671"/>
      <c r="F781" s="671"/>
      <c r="G781" s="671"/>
      <c r="H781" s="1155"/>
      <c r="I781" s="1155"/>
      <c r="J781" s="671"/>
      <c r="K781" s="671"/>
      <c r="L781" s="671"/>
      <c r="M781" s="1155"/>
      <c r="N781" s="1155"/>
      <c r="O781" s="671"/>
      <c r="P781" s="671"/>
      <c r="Q781" s="671"/>
      <c r="BA781" s="391"/>
      <c r="BB781" s="471"/>
      <c r="BC781" s="391"/>
      <c r="BD781" s="391"/>
      <c r="BE781" s="391"/>
      <c r="BF781" s="391"/>
      <c r="BG781" s="391"/>
      <c r="BH781" s="391"/>
      <c r="BI781" s="391"/>
      <c r="BJ781" s="391"/>
      <c r="BK781" s="391"/>
      <c r="BL781" s="391"/>
      <c r="BM781" s="391"/>
      <c r="BN781" s="391"/>
      <c r="BO781" s="391"/>
      <c r="BP781" s="391"/>
      <c r="BQ781" s="391"/>
      <c r="BR781" s="391"/>
      <c r="BS781" s="391"/>
      <c r="BT781" s="391"/>
      <c r="BU781" s="391"/>
      <c r="BV781" s="391"/>
      <c r="BW781" s="391"/>
      <c r="BX781" s="391"/>
      <c r="BY781" s="391"/>
      <c r="BZ781" s="391"/>
      <c r="CA781" s="391"/>
      <c r="CB781" s="391"/>
      <c r="CC781" s="391"/>
      <c r="CD781" s="391"/>
      <c r="CE781" s="391"/>
      <c r="CF781" s="391"/>
      <c r="CG781" s="391"/>
      <c r="CH781" s="391"/>
      <c r="CI781" s="391"/>
      <c r="CJ781" s="391"/>
      <c r="CK781" s="391"/>
      <c r="CL781" s="391"/>
      <c r="CM781" s="391"/>
      <c r="CN781" s="391"/>
      <c r="CO781" s="391"/>
      <c r="CP781" s="391"/>
      <c r="CQ781" s="391"/>
      <c r="CR781" s="391"/>
      <c r="CS781" s="391"/>
      <c r="CT781" s="391"/>
      <c r="CU781" s="391"/>
      <c r="CV781" s="391"/>
      <c r="CW781" s="391"/>
      <c r="CX781" s="391"/>
      <c r="CY781" s="391"/>
      <c r="CZ781" s="391"/>
    </row>
    <row r="782" ht="25.15" customHeight="true" x14ac:dyDescent="0.2">
      <c r="C782" s="1155"/>
      <c r="D782" s="1155"/>
      <c r="E782" s="671"/>
      <c r="F782" s="671"/>
      <c r="G782" s="671"/>
      <c r="H782" s="1155"/>
      <c r="I782" s="1155"/>
      <c r="J782" s="671"/>
      <c r="K782" s="671"/>
      <c r="L782" s="671"/>
      <c r="M782" s="1155"/>
      <c r="N782" s="1155"/>
      <c r="O782" s="671"/>
      <c r="P782" s="671"/>
      <c r="Q782" s="671"/>
      <c r="BA782" s="391"/>
      <c r="BB782" s="471"/>
      <c r="BC782" s="391"/>
      <c r="BD782" s="391"/>
      <c r="BE782" s="391"/>
      <c r="BF782" s="391"/>
      <c r="BG782" s="391"/>
      <c r="BH782" s="391"/>
      <c r="BI782" s="391"/>
      <c r="BJ782" s="391"/>
      <c r="BK782" s="391"/>
      <c r="BL782" s="391"/>
      <c r="BM782" s="391"/>
      <c r="BN782" s="391"/>
      <c r="BO782" s="391"/>
      <c r="BP782" s="391"/>
      <c r="BQ782" s="391"/>
      <c r="BR782" s="391"/>
      <c r="BS782" s="391"/>
      <c r="BT782" s="391"/>
      <c r="BU782" s="391"/>
      <c r="BV782" s="391"/>
      <c r="BW782" s="391"/>
      <c r="BX782" s="391"/>
      <c r="BY782" s="391"/>
      <c r="BZ782" s="391"/>
      <c r="CA782" s="391"/>
      <c r="CB782" s="391"/>
      <c r="CC782" s="391"/>
      <c r="CD782" s="391"/>
      <c r="CE782" s="391"/>
      <c r="CF782" s="391"/>
      <c r="CG782" s="391"/>
      <c r="CH782" s="391"/>
      <c r="CI782" s="391"/>
      <c r="CJ782" s="391"/>
      <c r="CK782" s="391"/>
      <c r="CL782" s="391"/>
      <c r="CM782" s="391"/>
      <c r="CN782" s="391"/>
      <c r="CO782" s="391"/>
      <c r="CP782" s="391"/>
      <c r="CQ782" s="391"/>
      <c r="CR782" s="391"/>
      <c r="CS782" s="391"/>
      <c r="CT782" s="391"/>
      <c r="CU782" s="391"/>
      <c r="CV782" s="391"/>
      <c r="CW782" s="391"/>
      <c r="CX782" s="391"/>
      <c r="CY782" s="391"/>
      <c r="CZ782" s="391"/>
    </row>
    <row r="783" ht="25.15" customHeight="true" x14ac:dyDescent="0.2">
      <c r="C783" s="1155"/>
      <c r="D783" s="1155"/>
      <c r="E783" s="671"/>
      <c r="F783" s="671"/>
      <c r="G783" s="671"/>
      <c r="H783" s="1155"/>
      <c r="I783" s="1155"/>
      <c r="J783" s="671"/>
      <c r="K783" s="671"/>
      <c r="L783" s="671"/>
      <c r="M783" s="1155"/>
      <c r="N783" s="1155"/>
      <c r="O783" s="671"/>
      <c r="P783" s="671"/>
      <c r="Q783" s="671"/>
      <c r="BA783" s="391"/>
      <c r="BB783" s="471"/>
      <c r="BC783" s="391"/>
      <c r="BD783" s="391"/>
      <c r="BE783" s="391"/>
      <c r="BF783" s="391"/>
      <c r="BG783" s="391"/>
      <c r="BH783" s="391"/>
      <c r="BI783" s="391"/>
      <c r="BJ783" s="391"/>
      <c r="BK783" s="391"/>
      <c r="BL783" s="391"/>
      <c r="BM783" s="391"/>
      <c r="BN783" s="391"/>
      <c r="BO783" s="391"/>
      <c r="BP783" s="391"/>
      <c r="BQ783" s="391"/>
      <c r="BR783" s="391"/>
      <c r="BS783" s="391"/>
      <c r="BT783" s="391"/>
      <c r="BU783" s="391"/>
      <c r="BV783" s="391"/>
      <c r="BW783" s="391"/>
      <c r="BX783" s="391"/>
      <c r="BY783" s="391"/>
      <c r="BZ783" s="391"/>
      <c r="CA783" s="391"/>
      <c r="CB783" s="391"/>
      <c r="CC783" s="391"/>
      <c r="CD783" s="391"/>
      <c r="CE783" s="391"/>
      <c r="CF783" s="391"/>
      <c r="CG783" s="391"/>
      <c r="CH783" s="391"/>
      <c r="CI783" s="391"/>
      <c r="CJ783" s="391"/>
      <c r="CK783" s="391"/>
      <c r="CL783" s="391"/>
      <c r="CM783" s="391"/>
      <c r="CN783" s="391"/>
      <c r="CO783" s="391"/>
      <c r="CP783" s="391"/>
      <c r="CQ783" s="391"/>
      <c r="CR783" s="391"/>
      <c r="CS783" s="391"/>
      <c r="CT783" s="391"/>
      <c r="CU783" s="391"/>
      <c r="CV783" s="391"/>
      <c r="CW783" s="391"/>
      <c r="CX783" s="391"/>
      <c r="CY783" s="391"/>
      <c r="CZ783" s="391"/>
    </row>
    <row r="784" ht="25.15" customHeight="true" x14ac:dyDescent="0.2">
      <c r="C784" s="1155"/>
      <c r="D784" s="1155"/>
      <c r="E784" s="671"/>
      <c r="F784" s="671"/>
      <c r="G784" s="671"/>
      <c r="H784" s="1155"/>
      <c r="I784" s="1155"/>
      <c r="J784" s="671"/>
      <c r="K784" s="671"/>
      <c r="L784" s="671"/>
      <c r="M784" s="1155"/>
      <c r="N784" s="1155"/>
      <c r="O784" s="671"/>
      <c r="P784" s="671"/>
      <c r="Q784" s="671"/>
      <c r="BA784" s="391"/>
      <c r="BB784" s="471"/>
      <c r="BC784" s="391"/>
      <c r="BD784" s="391"/>
      <c r="BE784" s="391"/>
      <c r="BF784" s="391"/>
      <c r="BG784" s="391"/>
      <c r="BH784" s="391"/>
      <c r="BI784" s="391"/>
      <c r="BJ784" s="391"/>
      <c r="BK784" s="391"/>
      <c r="BL784" s="391"/>
      <c r="BM784" s="391"/>
      <c r="BN784" s="391"/>
      <c r="BO784" s="391"/>
      <c r="BP784" s="391"/>
      <c r="BQ784" s="391"/>
      <c r="BR784" s="391"/>
      <c r="BS784" s="391"/>
      <c r="BT784" s="391"/>
      <c r="BU784" s="391"/>
      <c r="BV784" s="391"/>
      <c r="BW784" s="391"/>
      <c r="BX784" s="391"/>
      <c r="BY784" s="391"/>
      <c r="BZ784" s="391"/>
      <c r="CA784" s="391"/>
      <c r="CB784" s="391"/>
      <c r="CC784" s="391"/>
      <c r="CD784" s="391"/>
      <c r="CE784" s="391"/>
      <c r="CF784" s="391"/>
      <c r="CG784" s="391"/>
      <c r="CH784" s="391"/>
      <c r="CI784" s="391"/>
      <c r="CJ784" s="391"/>
      <c r="CK784" s="391"/>
      <c r="CL784" s="391"/>
      <c r="CM784" s="391"/>
      <c r="CN784" s="391"/>
      <c r="CO784" s="391"/>
      <c r="CP784" s="391"/>
      <c r="CQ784" s="391"/>
      <c r="CR784" s="391"/>
      <c r="CS784" s="391"/>
      <c r="CT784" s="391"/>
      <c r="CU784" s="391"/>
      <c r="CV784" s="391"/>
      <c r="CW784" s="391"/>
      <c r="CX784" s="391"/>
      <c r="CY784" s="391"/>
      <c r="CZ784" s="391"/>
    </row>
    <row r="785" ht="25.15" customHeight="true" x14ac:dyDescent="0.2">
      <c r="C785" s="1155"/>
      <c r="D785" s="1155"/>
      <c r="E785" s="671"/>
      <c r="F785" s="671"/>
      <c r="G785" s="671"/>
      <c r="H785" s="1155"/>
      <c r="I785" s="1155"/>
      <c r="J785" s="671"/>
      <c r="K785" s="671"/>
      <c r="L785" s="671"/>
      <c r="M785" s="1155"/>
      <c r="N785" s="1155"/>
      <c r="O785" s="671"/>
      <c r="P785" s="671"/>
      <c r="Q785" s="671"/>
      <c r="BA785" s="391"/>
      <c r="BB785" s="471"/>
      <c r="BC785" s="391"/>
      <c r="BD785" s="391"/>
      <c r="BE785" s="391"/>
      <c r="BF785" s="391"/>
      <c r="BG785" s="391"/>
      <c r="BH785" s="391"/>
      <c r="BI785" s="391"/>
      <c r="BJ785" s="391"/>
      <c r="BK785" s="391"/>
      <c r="BL785" s="391"/>
      <c r="BM785" s="391"/>
      <c r="BN785" s="391"/>
      <c r="BO785" s="391"/>
      <c r="BP785" s="391"/>
      <c r="BQ785" s="391"/>
      <c r="BR785" s="391"/>
      <c r="BS785" s="391"/>
      <c r="BT785" s="391"/>
      <c r="BU785" s="391"/>
      <c r="BV785" s="391"/>
      <c r="BW785" s="391"/>
      <c r="BX785" s="391"/>
      <c r="BY785" s="391"/>
      <c r="BZ785" s="391"/>
      <c r="CA785" s="391"/>
      <c r="CB785" s="391"/>
      <c r="CC785" s="391"/>
      <c r="CD785" s="391"/>
      <c r="CE785" s="391"/>
      <c r="CF785" s="391"/>
      <c r="CG785" s="391"/>
      <c r="CH785" s="391"/>
      <c r="CI785" s="391"/>
      <c r="CJ785" s="391"/>
      <c r="CK785" s="391"/>
      <c r="CL785" s="391"/>
      <c r="CM785" s="391"/>
      <c r="CN785" s="391"/>
      <c r="CO785" s="391"/>
      <c r="CP785" s="391"/>
      <c r="CQ785" s="391"/>
      <c r="CR785" s="391"/>
      <c r="CS785" s="391"/>
      <c r="CT785" s="391"/>
      <c r="CU785" s="391"/>
      <c r="CV785" s="391"/>
      <c r="CW785" s="391"/>
      <c r="CX785" s="391"/>
      <c r="CY785" s="391"/>
      <c r="CZ785" s="391"/>
    </row>
    <row r="786" ht="25.15" customHeight="true" x14ac:dyDescent="0.2">
      <c r="C786" s="1155"/>
      <c r="D786" s="1155"/>
      <c r="E786" s="671"/>
      <c r="F786" s="671"/>
      <c r="G786" s="671"/>
      <c r="H786" s="1155"/>
      <c r="I786" s="1155"/>
      <c r="J786" s="671"/>
      <c r="K786" s="671"/>
      <c r="L786" s="671"/>
      <c r="M786" s="1155"/>
      <c r="N786" s="1155"/>
      <c r="O786" s="671"/>
      <c r="P786" s="671"/>
      <c r="Q786" s="671"/>
      <c r="BA786" s="391"/>
      <c r="BB786" s="471"/>
      <c r="BC786" s="391"/>
      <c r="BD786" s="391"/>
      <c r="BE786" s="391"/>
      <c r="BF786" s="391"/>
      <c r="BG786" s="391"/>
      <c r="BH786" s="391"/>
      <c r="BI786" s="391"/>
      <c r="BJ786" s="391"/>
      <c r="BK786" s="391"/>
      <c r="BL786" s="391"/>
      <c r="BM786" s="391"/>
      <c r="BN786" s="391"/>
      <c r="BO786" s="391"/>
      <c r="BP786" s="391"/>
      <c r="BQ786" s="391"/>
      <c r="BR786" s="391"/>
      <c r="BS786" s="391"/>
      <c r="BT786" s="391"/>
      <c r="BU786" s="391"/>
      <c r="BV786" s="391"/>
      <c r="BW786" s="391"/>
      <c r="BX786" s="391"/>
      <c r="BY786" s="391"/>
      <c r="BZ786" s="391"/>
      <c r="CA786" s="391"/>
      <c r="CB786" s="391"/>
      <c r="CC786" s="391"/>
      <c r="CD786" s="391"/>
      <c r="CE786" s="391"/>
      <c r="CF786" s="391"/>
      <c r="CG786" s="391"/>
      <c r="CH786" s="391"/>
      <c r="CI786" s="391"/>
      <c r="CJ786" s="391"/>
      <c r="CK786" s="391"/>
      <c r="CL786" s="391"/>
      <c r="CM786" s="391"/>
      <c r="CN786" s="391"/>
      <c r="CO786" s="391"/>
      <c r="CP786" s="391"/>
      <c r="CQ786" s="391"/>
      <c r="CR786" s="391"/>
      <c r="CS786" s="391"/>
      <c r="CT786" s="391"/>
      <c r="CU786" s="391"/>
      <c r="CV786" s="391"/>
      <c r="CW786" s="391"/>
      <c r="CX786" s="391"/>
      <c r="CY786" s="391"/>
      <c r="CZ786" s="391"/>
    </row>
    <row r="787" ht="25.15" customHeight="true" x14ac:dyDescent="0.2">
      <c r="C787" s="1155"/>
      <c r="D787" s="1155"/>
      <c r="E787" s="671"/>
      <c r="F787" s="671"/>
      <c r="G787" s="671"/>
      <c r="H787" s="1155"/>
      <c r="I787" s="1155"/>
      <c r="J787" s="671"/>
      <c r="K787" s="671"/>
      <c r="L787" s="671"/>
      <c r="M787" s="1155"/>
      <c r="N787" s="1155"/>
      <c r="O787" s="671"/>
      <c r="P787" s="671"/>
      <c r="Q787" s="671"/>
      <c r="BA787" s="391"/>
      <c r="BB787" s="471"/>
      <c r="BC787" s="391"/>
      <c r="BD787" s="391"/>
      <c r="BE787" s="391"/>
      <c r="BF787" s="391"/>
      <c r="BG787" s="391"/>
      <c r="BH787" s="391"/>
      <c r="BI787" s="391"/>
      <c r="BJ787" s="391"/>
      <c r="BK787" s="391"/>
      <c r="BL787" s="391"/>
      <c r="BM787" s="391"/>
      <c r="BN787" s="391"/>
      <c r="BO787" s="391"/>
      <c r="BP787" s="391"/>
      <c r="BQ787" s="391"/>
      <c r="BR787" s="391"/>
      <c r="BS787" s="391"/>
      <c r="BT787" s="391"/>
      <c r="BU787" s="391"/>
      <c r="BV787" s="391"/>
      <c r="BW787" s="391"/>
      <c r="BX787" s="391"/>
      <c r="BY787" s="391"/>
      <c r="BZ787" s="391"/>
      <c r="CA787" s="391"/>
      <c r="CB787" s="391"/>
      <c r="CC787" s="391"/>
      <c r="CD787" s="391"/>
      <c r="CE787" s="391"/>
      <c r="CF787" s="391"/>
      <c r="CG787" s="391"/>
      <c r="CH787" s="391"/>
      <c r="CI787" s="391"/>
      <c r="CJ787" s="391"/>
      <c r="CK787" s="391"/>
      <c r="CL787" s="391"/>
      <c r="CM787" s="391"/>
      <c r="CN787" s="391"/>
      <c r="CO787" s="391"/>
      <c r="CP787" s="391"/>
      <c r="CQ787" s="391"/>
      <c r="CR787" s="391"/>
      <c r="CS787" s="391"/>
      <c r="CT787" s="391"/>
      <c r="CU787" s="391"/>
      <c r="CV787" s="391"/>
      <c r="CW787" s="391"/>
      <c r="CX787" s="391"/>
      <c r="CY787" s="391"/>
      <c r="CZ787" s="391"/>
    </row>
    <row r="788" ht="25.15" customHeight="true" x14ac:dyDescent="0.2">
      <c r="C788" s="1155"/>
      <c r="D788" s="1155"/>
      <c r="E788" s="671"/>
      <c r="F788" s="671"/>
      <c r="G788" s="671"/>
      <c r="H788" s="1155"/>
      <c r="I788" s="1155"/>
      <c r="J788" s="671"/>
      <c r="K788" s="671"/>
      <c r="L788" s="671"/>
      <c r="M788" s="1155"/>
      <c r="N788" s="1155"/>
      <c r="O788" s="671"/>
      <c r="P788" s="671"/>
      <c r="Q788" s="671"/>
      <c r="BA788" s="391"/>
      <c r="BB788" s="471"/>
      <c r="BC788" s="391"/>
      <c r="BD788" s="391"/>
      <c r="BE788" s="391"/>
      <c r="BF788" s="391"/>
      <c r="BG788" s="391"/>
      <c r="BH788" s="391"/>
      <c r="BI788" s="391"/>
      <c r="BJ788" s="391"/>
      <c r="BK788" s="391"/>
      <c r="BL788" s="391"/>
      <c r="BM788" s="391"/>
      <c r="BN788" s="391"/>
      <c r="BO788" s="391"/>
      <c r="BP788" s="391"/>
      <c r="BQ788" s="391"/>
      <c r="BR788" s="391"/>
      <c r="BS788" s="391"/>
      <c r="BT788" s="391"/>
      <c r="BU788" s="391"/>
      <c r="BV788" s="391"/>
      <c r="BW788" s="391"/>
      <c r="BX788" s="391"/>
      <c r="BY788" s="391"/>
      <c r="BZ788" s="391"/>
      <c r="CA788" s="391"/>
      <c r="CB788" s="391"/>
      <c r="CC788" s="391"/>
      <c r="CD788" s="391"/>
      <c r="CE788" s="391"/>
      <c r="CF788" s="391"/>
      <c r="CG788" s="391"/>
      <c r="CH788" s="391"/>
      <c r="CI788" s="391"/>
      <c r="CJ788" s="391"/>
      <c r="CK788" s="391"/>
      <c r="CL788" s="391"/>
      <c r="CM788" s="391"/>
      <c r="CN788" s="391"/>
      <c r="CO788" s="391"/>
      <c r="CP788" s="391"/>
      <c r="CQ788" s="391"/>
      <c r="CR788" s="391"/>
      <c r="CS788" s="391"/>
      <c r="CT788" s="391"/>
      <c r="CU788" s="391"/>
      <c r="CV788" s="391"/>
      <c r="CW788" s="391"/>
      <c r="CX788" s="391"/>
      <c r="CY788" s="391"/>
      <c r="CZ788" s="391"/>
    </row>
    <row r="789" ht="25.15" customHeight="true" x14ac:dyDescent="0.2">
      <c r="C789" s="1155"/>
      <c r="D789" s="1155"/>
      <c r="E789" s="671"/>
      <c r="F789" s="671"/>
      <c r="G789" s="671"/>
      <c r="H789" s="1155"/>
      <c r="I789" s="1155"/>
      <c r="J789" s="671"/>
      <c r="K789" s="671"/>
      <c r="L789" s="671"/>
      <c r="M789" s="1155"/>
      <c r="N789" s="1155"/>
      <c r="O789" s="671"/>
      <c r="P789" s="671"/>
      <c r="Q789" s="671"/>
      <c r="BA789" s="391"/>
      <c r="BB789" s="471"/>
      <c r="BC789" s="391"/>
      <c r="BD789" s="391"/>
      <c r="BE789" s="391"/>
      <c r="BF789" s="391"/>
      <c r="BG789" s="391"/>
      <c r="BH789" s="391"/>
      <c r="BI789" s="391"/>
      <c r="BJ789" s="391"/>
      <c r="BK789" s="391"/>
      <c r="BL789" s="391"/>
      <c r="BM789" s="391"/>
      <c r="BN789" s="391"/>
      <c r="BO789" s="391"/>
      <c r="BP789" s="391"/>
      <c r="BQ789" s="391"/>
      <c r="BR789" s="391"/>
      <c r="BS789" s="391"/>
      <c r="BT789" s="391"/>
      <c r="BU789" s="391"/>
      <c r="BV789" s="391"/>
      <c r="BW789" s="391"/>
      <c r="BX789" s="391"/>
      <c r="BY789" s="391"/>
      <c r="BZ789" s="391"/>
      <c r="CA789" s="391"/>
      <c r="CB789" s="391"/>
      <c r="CC789" s="391"/>
      <c r="CD789" s="391"/>
      <c r="CE789" s="391"/>
      <c r="CF789" s="391"/>
      <c r="CG789" s="391"/>
      <c r="CH789" s="391"/>
      <c r="CI789" s="391"/>
      <c r="CJ789" s="391"/>
      <c r="CK789" s="391"/>
      <c r="CL789" s="391"/>
      <c r="CM789" s="391"/>
      <c r="CN789" s="391"/>
      <c r="CO789" s="391"/>
      <c r="CP789" s="391"/>
      <c r="CQ789" s="391"/>
      <c r="CR789" s="391"/>
      <c r="CS789" s="391"/>
      <c r="CT789" s="391"/>
      <c r="CU789" s="391"/>
      <c r="CV789" s="391"/>
      <c r="CW789" s="391"/>
      <c r="CX789" s="391"/>
      <c r="CY789" s="391"/>
      <c r="CZ789" s="391"/>
    </row>
    <row r="790" ht="25.15" customHeight="true" x14ac:dyDescent="0.2">
      <c r="C790" s="1155"/>
      <c r="D790" s="1155"/>
      <c r="E790" s="671"/>
      <c r="F790" s="671"/>
      <c r="G790" s="671"/>
      <c r="H790" s="1155"/>
      <c r="I790" s="1155"/>
      <c r="J790" s="671"/>
      <c r="K790" s="671"/>
      <c r="L790" s="671"/>
      <c r="M790" s="1155"/>
      <c r="N790" s="1155"/>
      <c r="O790" s="671"/>
      <c r="P790" s="671"/>
      <c r="Q790" s="671"/>
      <c r="BA790" s="391"/>
      <c r="BB790" s="471"/>
      <c r="BC790" s="391"/>
      <c r="BD790" s="391"/>
      <c r="BE790" s="391"/>
      <c r="BF790" s="391"/>
      <c r="BG790" s="391"/>
      <c r="BH790" s="391"/>
      <c r="BI790" s="391"/>
      <c r="BJ790" s="391"/>
      <c r="BK790" s="391"/>
      <c r="BL790" s="391"/>
      <c r="BM790" s="391"/>
      <c r="BN790" s="391"/>
      <c r="BO790" s="391"/>
      <c r="BP790" s="391"/>
      <c r="BQ790" s="391"/>
      <c r="BR790" s="391"/>
      <c r="BS790" s="391"/>
      <c r="BT790" s="391"/>
      <c r="BU790" s="391"/>
      <c r="BV790" s="391"/>
      <c r="BW790" s="391"/>
      <c r="BX790" s="391"/>
      <c r="BY790" s="391"/>
      <c r="BZ790" s="391"/>
      <c r="CA790" s="391"/>
      <c r="CB790" s="391"/>
      <c r="CC790" s="391"/>
      <c r="CD790" s="391"/>
      <c r="CE790" s="391"/>
      <c r="CF790" s="391"/>
      <c r="CG790" s="391"/>
      <c r="CH790" s="391"/>
      <c r="CI790" s="391"/>
      <c r="CJ790" s="391"/>
      <c r="CK790" s="391"/>
      <c r="CL790" s="391"/>
      <c r="CM790" s="391"/>
      <c r="CN790" s="391"/>
      <c r="CO790" s="391"/>
      <c r="CP790" s="391"/>
      <c r="CQ790" s="391"/>
      <c r="CR790" s="391"/>
      <c r="CS790" s="391"/>
      <c r="CT790" s="391"/>
      <c r="CU790" s="391"/>
      <c r="CV790" s="391"/>
      <c r="CW790" s="391"/>
      <c r="CX790" s="391"/>
      <c r="CY790" s="391"/>
      <c r="CZ790" s="391"/>
    </row>
    <row r="791" ht="25.15" customHeight="true" x14ac:dyDescent="0.2">
      <c r="C791" s="1155"/>
      <c r="D791" s="1155"/>
      <c r="E791" s="671"/>
      <c r="F791" s="671"/>
      <c r="G791" s="671"/>
      <c r="H791" s="1155"/>
      <c r="I791" s="1155"/>
      <c r="J791" s="671"/>
      <c r="K791" s="671"/>
      <c r="L791" s="671"/>
      <c r="M791" s="1155"/>
      <c r="N791" s="1155"/>
      <c r="O791" s="671"/>
      <c r="P791" s="671"/>
      <c r="Q791" s="671"/>
      <c r="BA791" s="391"/>
      <c r="BB791" s="471"/>
      <c r="BC791" s="391"/>
      <c r="BD791" s="391"/>
      <c r="BE791" s="391"/>
      <c r="BF791" s="391"/>
      <c r="BG791" s="391"/>
      <c r="BH791" s="391"/>
      <c r="BI791" s="391"/>
      <c r="BJ791" s="391"/>
      <c r="BK791" s="391"/>
      <c r="BL791" s="391"/>
      <c r="BM791" s="391"/>
      <c r="BN791" s="391"/>
      <c r="BO791" s="391"/>
      <c r="BP791" s="391"/>
      <c r="BQ791" s="391"/>
      <c r="BR791" s="391"/>
      <c r="BS791" s="391"/>
      <c r="BT791" s="391"/>
      <c r="BU791" s="391"/>
      <c r="BV791" s="391"/>
      <c r="BW791" s="391"/>
      <c r="BX791" s="391"/>
      <c r="BY791" s="391"/>
      <c r="BZ791" s="391"/>
      <c r="CA791" s="391"/>
      <c r="CB791" s="391"/>
      <c r="CC791" s="391"/>
      <c r="CD791" s="391"/>
      <c r="CE791" s="391"/>
      <c r="CF791" s="391"/>
      <c r="CG791" s="391"/>
      <c r="CH791" s="391"/>
      <c r="CI791" s="391"/>
      <c r="CJ791" s="391"/>
      <c r="CK791" s="391"/>
      <c r="CL791" s="391"/>
      <c r="CM791" s="391"/>
      <c r="CN791" s="391"/>
      <c r="CO791" s="391"/>
      <c r="CP791" s="391"/>
      <c r="CQ791" s="391"/>
      <c r="CR791" s="391"/>
      <c r="CS791" s="391"/>
      <c r="CT791" s="391"/>
      <c r="CU791" s="391"/>
      <c r="CV791" s="391"/>
      <c r="CW791" s="391"/>
      <c r="CX791" s="391"/>
      <c r="CY791" s="391"/>
      <c r="CZ791" s="391"/>
    </row>
    <row r="792" ht="25.15" customHeight="true" x14ac:dyDescent="0.2">
      <c r="C792" s="1155"/>
      <c r="D792" s="1155"/>
      <c r="E792" s="671"/>
      <c r="F792" s="671"/>
      <c r="G792" s="671"/>
      <c r="H792" s="1155"/>
      <c r="I792" s="1155"/>
      <c r="J792" s="671"/>
      <c r="K792" s="671"/>
      <c r="L792" s="671"/>
      <c r="M792" s="1155"/>
      <c r="N792" s="1155"/>
      <c r="O792" s="671"/>
      <c r="P792" s="671"/>
      <c r="Q792" s="671"/>
      <c r="BA792" s="391"/>
      <c r="BB792" s="471"/>
      <c r="BC792" s="391"/>
      <c r="BD792" s="391"/>
      <c r="BE792" s="391"/>
      <c r="BF792" s="391"/>
      <c r="BG792" s="391"/>
      <c r="BH792" s="391"/>
      <c r="BI792" s="391"/>
      <c r="BJ792" s="391"/>
      <c r="BK792" s="391"/>
      <c r="BL792" s="391"/>
      <c r="BM792" s="391"/>
      <c r="BN792" s="391"/>
      <c r="BO792" s="391"/>
      <c r="BP792" s="391"/>
      <c r="BQ792" s="391"/>
      <c r="BR792" s="391"/>
      <c r="BS792" s="391"/>
      <c r="BT792" s="391"/>
      <c r="BU792" s="391"/>
      <c r="BV792" s="391"/>
      <c r="BW792" s="391"/>
      <c r="BX792" s="391"/>
      <c r="BY792" s="391"/>
      <c r="BZ792" s="391"/>
      <c r="CA792" s="391"/>
      <c r="CB792" s="391"/>
      <c r="CC792" s="391"/>
      <c r="CD792" s="391"/>
      <c r="CE792" s="391"/>
      <c r="CF792" s="391"/>
      <c r="CG792" s="391"/>
      <c r="CH792" s="391"/>
      <c r="CI792" s="391"/>
      <c r="CJ792" s="391"/>
      <c r="CK792" s="391"/>
      <c r="CL792" s="391"/>
      <c r="CM792" s="391"/>
      <c r="CN792" s="391"/>
      <c r="CO792" s="391"/>
      <c r="CP792" s="391"/>
      <c r="CQ792" s="391"/>
      <c r="CR792" s="391"/>
      <c r="CS792" s="391"/>
      <c r="CT792" s="391"/>
      <c r="CU792" s="391"/>
      <c r="CV792" s="391"/>
      <c r="CW792" s="391"/>
      <c r="CX792" s="391"/>
      <c r="CY792" s="391"/>
      <c r="CZ792" s="391"/>
    </row>
    <row r="793" ht="25.15" customHeight="true" x14ac:dyDescent="0.2">
      <c r="C793" s="1155"/>
      <c r="D793" s="1155"/>
      <c r="E793" s="671"/>
      <c r="F793" s="671"/>
      <c r="G793" s="671"/>
      <c r="H793" s="1155"/>
      <c r="I793" s="1155"/>
      <c r="J793" s="671"/>
      <c r="K793" s="671"/>
      <c r="L793" s="671"/>
      <c r="M793" s="1155"/>
      <c r="N793" s="1155"/>
      <c r="O793" s="671"/>
      <c r="P793" s="671"/>
      <c r="Q793" s="671"/>
      <c r="BA793" s="391"/>
      <c r="BB793" s="471"/>
      <c r="BC793" s="391"/>
      <c r="BD793" s="391"/>
      <c r="BE793" s="391"/>
      <c r="BF793" s="391"/>
      <c r="BG793" s="391"/>
      <c r="BH793" s="391"/>
      <c r="BI793" s="391"/>
      <c r="BJ793" s="391"/>
      <c r="BK793" s="391"/>
      <c r="BL793" s="391"/>
      <c r="BM793" s="391"/>
      <c r="BN793" s="391"/>
      <c r="BO793" s="391"/>
      <c r="BP793" s="391"/>
      <c r="BQ793" s="391"/>
      <c r="BR793" s="391"/>
      <c r="BS793" s="391"/>
      <c r="BT793" s="391"/>
      <c r="BU793" s="391"/>
      <c r="BV793" s="391"/>
      <c r="BW793" s="391"/>
      <c r="BX793" s="391"/>
      <c r="BY793" s="391"/>
      <c r="BZ793" s="391"/>
      <c r="CA793" s="391"/>
      <c r="CB793" s="391"/>
      <c r="CC793" s="391"/>
      <c r="CD793" s="391"/>
      <c r="CE793" s="391"/>
      <c r="CF793" s="391"/>
      <c r="CG793" s="391"/>
      <c r="CH793" s="391"/>
      <c r="CI793" s="391"/>
      <c r="CJ793" s="391"/>
      <c r="CK793" s="391"/>
      <c r="CL793" s="391"/>
      <c r="CM793" s="391"/>
      <c r="CN793" s="391"/>
      <c r="CO793" s="391"/>
      <c r="CP793" s="391"/>
      <c r="CQ793" s="391"/>
      <c r="CR793" s="391"/>
      <c r="CS793" s="391"/>
      <c r="CT793" s="391"/>
      <c r="CU793" s="391"/>
      <c r="CV793" s="391"/>
      <c r="CW793" s="391"/>
      <c r="CX793" s="391"/>
      <c r="CY793" s="391"/>
      <c r="CZ793" s="391"/>
    </row>
    <row r="794" ht="25.15" customHeight="true" x14ac:dyDescent="0.2">
      <c r="C794" s="1155"/>
      <c r="D794" s="1155"/>
      <c r="E794" s="671"/>
      <c r="F794" s="671"/>
      <c r="G794" s="671"/>
      <c r="H794" s="1155"/>
      <c r="I794" s="1155"/>
      <c r="J794" s="671"/>
      <c r="K794" s="671"/>
      <c r="L794" s="671"/>
      <c r="M794" s="1155"/>
      <c r="N794" s="1155"/>
      <c r="O794" s="671"/>
      <c r="P794" s="671"/>
      <c r="Q794" s="671"/>
      <c r="BA794" s="391"/>
      <c r="BB794" s="471"/>
      <c r="BC794" s="391"/>
      <c r="BD794" s="391"/>
      <c r="BE794" s="391"/>
      <c r="BF794" s="391"/>
      <c r="BG794" s="391"/>
      <c r="BH794" s="391"/>
      <c r="BI794" s="391"/>
      <c r="BJ794" s="391"/>
      <c r="BK794" s="391"/>
      <c r="BL794" s="391"/>
      <c r="BM794" s="391"/>
      <c r="BN794" s="391"/>
      <c r="BO794" s="391"/>
      <c r="BP794" s="391"/>
      <c r="BQ794" s="391"/>
      <c r="BR794" s="391"/>
      <c r="BS794" s="391"/>
      <c r="BT794" s="391"/>
      <c r="BU794" s="391"/>
      <c r="BV794" s="391"/>
      <c r="BW794" s="391"/>
      <c r="BX794" s="391"/>
      <c r="BY794" s="391"/>
      <c r="BZ794" s="391"/>
      <c r="CA794" s="391"/>
      <c r="CB794" s="391"/>
      <c r="CC794" s="391"/>
      <c r="CD794" s="391"/>
      <c r="CE794" s="391"/>
      <c r="CF794" s="391"/>
      <c r="CG794" s="391"/>
      <c r="CH794" s="391"/>
      <c r="CI794" s="391"/>
      <c r="CJ794" s="391"/>
      <c r="CK794" s="391"/>
      <c r="CL794" s="391"/>
      <c r="CM794" s="391"/>
      <c r="CN794" s="391"/>
      <c r="CO794" s="391"/>
      <c r="CP794" s="391"/>
      <c r="CQ794" s="391"/>
      <c r="CR794" s="391"/>
      <c r="CS794" s="391"/>
      <c r="CT794" s="391"/>
      <c r="CU794" s="391"/>
      <c r="CV794" s="391"/>
      <c r="CW794" s="391"/>
      <c r="CX794" s="391"/>
      <c r="CY794" s="391"/>
      <c r="CZ794" s="391"/>
    </row>
    <row r="795" ht="25.15" customHeight="true" x14ac:dyDescent="0.2">
      <c r="C795" s="1155"/>
      <c r="D795" s="1155"/>
      <c r="E795" s="671"/>
      <c r="F795" s="671"/>
      <c r="G795" s="671"/>
      <c r="H795" s="1155"/>
      <c r="I795" s="1155"/>
      <c r="J795" s="671"/>
      <c r="K795" s="671"/>
      <c r="L795" s="671"/>
      <c r="M795" s="1155"/>
      <c r="N795" s="1155"/>
      <c r="O795" s="671"/>
      <c r="P795" s="671"/>
      <c r="Q795" s="671"/>
      <c r="BA795" s="391"/>
      <c r="BB795" s="471"/>
      <c r="BC795" s="391"/>
      <c r="BD795" s="391"/>
      <c r="BE795" s="391"/>
      <c r="BF795" s="391"/>
      <c r="BG795" s="391"/>
      <c r="BH795" s="391"/>
      <c r="BI795" s="391"/>
      <c r="BJ795" s="391"/>
      <c r="BK795" s="391"/>
      <c r="BL795" s="391"/>
      <c r="BM795" s="391"/>
      <c r="BN795" s="391"/>
      <c r="BO795" s="391"/>
      <c r="BP795" s="391"/>
      <c r="BQ795" s="391"/>
      <c r="BR795" s="391"/>
      <c r="BS795" s="391"/>
      <c r="BT795" s="391"/>
      <c r="BU795" s="391"/>
      <c r="BV795" s="391"/>
      <c r="BW795" s="391"/>
      <c r="BX795" s="391"/>
      <c r="BY795" s="391"/>
      <c r="BZ795" s="391"/>
      <c r="CA795" s="391"/>
      <c r="CB795" s="391"/>
      <c r="CC795" s="391"/>
      <c r="CD795" s="391"/>
      <c r="CE795" s="391"/>
      <c r="CF795" s="391"/>
      <c r="CG795" s="391"/>
      <c r="CH795" s="391"/>
      <c r="CI795" s="391"/>
      <c r="CJ795" s="391"/>
      <c r="CK795" s="391"/>
      <c r="CL795" s="391"/>
      <c r="CM795" s="391"/>
      <c r="CN795" s="391"/>
      <c r="CO795" s="391"/>
      <c r="CP795" s="391"/>
      <c r="CQ795" s="391"/>
      <c r="CR795" s="391"/>
      <c r="CS795" s="391"/>
      <c r="CT795" s="391"/>
      <c r="CU795" s="391"/>
      <c r="CV795" s="391"/>
      <c r="CW795" s="391"/>
      <c r="CX795" s="391"/>
      <c r="CY795" s="391"/>
      <c r="CZ795" s="391"/>
    </row>
    <row r="796" ht="25.15" customHeight="true" x14ac:dyDescent="0.2">
      <c r="C796" s="1155"/>
      <c r="D796" s="1155"/>
      <c r="E796" s="671"/>
      <c r="F796" s="671"/>
      <c r="G796" s="671"/>
      <c r="H796" s="1155"/>
      <c r="I796" s="1155"/>
      <c r="J796" s="671"/>
      <c r="K796" s="671"/>
      <c r="L796" s="671"/>
      <c r="M796" s="1155"/>
      <c r="N796" s="1155"/>
      <c r="O796" s="671"/>
      <c r="P796" s="671"/>
      <c r="Q796" s="671"/>
      <c r="BA796" s="391"/>
      <c r="BB796" s="471"/>
      <c r="BC796" s="391"/>
      <c r="BD796" s="391"/>
      <c r="BE796" s="391"/>
      <c r="BF796" s="391"/>
      <c r="BG796" s="391"/>
      <c r="BH796" s="391"/>
      <c r="BI796" s="391"/>
      <c r="BJ796" s="391"/>
      <c r="BK796" s="391"/>
      <c r="BL796" s="391"/>
      <c r="BM796" s="391"/>
      <c r="BN796" s="391"/>
      <c r="BO796" s="391"/>
      <c r="BP796" s="391"/>
      <c r="BQ796" s="391"/>
      <c r="BR796" s="391"/>
      <c r="BS796" s="391"/>
      <c r="BT796" s="391"/>
      <c r="BU796" s="391"/>
      <c r="BV796" s="391"/>
      <c r="BW796" s="391"/>
      <c r="BX796" s="391"/>
      <c r="BY796" s="391"/>
      <c r="BZ796" s="391"/>
      <c r="CA796" s="391"/>
      <c r="CB796" s="391"/>
      <c r="CC796" s="391"/>
      <c r="CD796" s="391"/>
      <c r="CE796" s="391"/>
      <c r="CF796" s="391"/>
      <c r="CG796" s="391"/>
      <c r="CH796" s="391"/>
      <c r="CI796" s="391"/>
      <c r="CJ796" s="391"/>
      <c r="CK796" s="391"/>
      <c r="CL796" s="391"/>
      <c r="CM796" s="391"/>
      <c r="CN796" s="391"/>
      <c r="CO796" s="391"/>
      <c r="CP796" s="391"/>
      <c r="CQ796" s="391"/>
      <c r="CR796" s="391"/>
      <c r="CS796" s="391"/>
      <c r="CT796" s="391"/>
      <c r="CU796" s="391"/>
      <c r="CV796" s="391"/>
      <c r="CW796" s="391"/>
      <c r="CX796" s="391"/>
      <c r="CY796" s="391"/>
      <c r="CZ796" s="391"/>
    </row>
    <row r="797" ht="25.15" customHeight="true" x14ac:dyDescent="0.2">
      <c r="C797" s="1155"/>
      <c r="D797" s="1155"/>
      <c r="E797" s="671"/>
      <c r="F797" s="671"/>
      <c r="G797" s="671"/>
      <c r="H797" s="1155"/>
      <c r="I797" s="1155"/>
      <c r="J797" s="671"/>
      <c r="K797" s="671"/>
      <c r="L797" s="671"/>
      <c r="M797" s="1155"/>
      <c r="N797" s="1155"/>
      <c r="O797" s="671"/>
      <c r="P797" s="671"/>
      <c r="Q797" s="671"/>
      <c r="BA797" s="391"/>
      <c r="BB797" s="471"/>
      <c r="BC797" s="391"/>
      <c r="BD797" s="391"/>
      <c r="BE797" s="391"/>
      <c r="BF797" s="391"/>
      <c r="BG797" s="391"/>
      <c r="BH797" s="391"/>
      <c r="BI797" s="391"/>
      <c r="BJ797" s="391"/>
      <c r="BK797" s="391"/>
      <c r="BL797" s="391"/>
      <c r="BM797" s="391"/>
      <c r="BN797" s="391"/>
      <c r="BO797" s="391"/>
      <c r="BP797" s="391"/>
      <c r="BQ797" s="391"/>
      <c r="BR797" s="391"/>
      <c r="BS797" s="391"/>
      <c r="BT797" s="391"/>
      <c r="BU797" s="391"/>
      <c r="BV797" s="391"/>
      <c r="BW797" s="391"/>
      <c r="BX797" s="391"/>
      <c r="BY797" s="391"/>
      <c r="BZ797" s="391"/>
      <c r="CA797" s="391"/>
      <c r="CB797" s="391"/>
      <c r="CC797" s="391"/>
      <c r="CD797" s="391"/>
      <c r="CE797" s="391"/>
      <c r="CF797" s="391"/>
      <c r="CG797" s="391"/>
      <c r="CH797" s="391"/>
      <c r="CI797" s="391"/>
      <c r="CJ797" s="391"/>
      <c r="CK797" s="391"/>
      <c r="CL797" s="391"/>
      <c r="CM797" s="391"/>
      <c r="CN797" s="391"/>
      <c r="CO797" s="391"/>
      <c r="CP797" s="391"/>
      <c r="CQ797" s="391"/>
      <c r="CR797" s="391"/>
      <c r="CS797" s="391"/>
      <c r="CT797" s="391"/>
      <c r="CU797" s="391"/>
      <c r="CV797" s="391"/>
      <c r="CW797" s="391"/>
      <c r="CX797" s="391"/>
      <c r="CY797" s="391"/>
      <c r="CZ797" s="391"/>
    </row>
    <row r="798" ht="25.15" customHeight="true" x14ac:dyDescent="0.2">
      <c r="C798" s="1155"/>
      <c r="D798" s="1155"/>
      <c r="E798" s="671"/>
      <c r="F798" s="671"/>
      <c r="G798" s="671"/>
      <c r="H798" s="1155"/>
      <c r="I798" s="1155"/>
      <c r="J798" s="671"/>
      <c r="K798" s="671"/>
      <c r="L798" s="671"/>
      <c r="M798" s="1155"/>
      <c r="N798" s="1155"/>
      <c r="O798" s="671"/>
      <c r="P798" s="671"/>
      <c r="Q798" s="671"/>
      <c r="BA798" s="391"/>
      <c r="BB798" s="471"/>
      <c r="BC798" s="391"/>
      <c r="BD798" s="391"/>
      <c r="BE798" s="391"/>
      <c r="BF798" s="391"/>
      <c r="BG798" s="391"/>
      <c r="BH798" s="391"/>
      <c r="BI798" s="391"/>
      <c r="BJ798" s="391"/>
      <c r="BK798" s="391"/>
      <c r="BL798" s="391"/>
      <c r="BM798" s="391"/>
      <c r="BN798" s="391"/>
      <c r="BO798" s="391"/>
      <c r="BP798" s="391"/>
      <c r="BQ798" s="391"/>
      <c r="BR798" s="391"/>
      <c r="BS798" s="391"/>
      <c r="BT798" s="391"/>
      <c r="BU798" s="391"/>
      <c r="BV798" s="391"/>
      <c r="BW798" s="391"/>
      <c r="BX798" s="391"/>
      <c r="BY798" s="391"/>
      <c r="BZ798" s="391"/>
      <c r="CA798" s="391"/>
      <c r="CB798" s="391"/>
      <c r="CC798" s="391"/>
      <c r="CD798" s="391"/>
      <c r="CE798" s="391"/>
      <c r="CF798" s="391"/>
      <c r="CG798" s="391"/>
      <c r="CH798" s="391"/>
      <c r="CI798" s="391"/>
      <c r="CJ798" s="391"/>
      <c r="CK798" s="391"/>
      <c r="CL798" s="391"/>
      <c r="CM798" s="391"/>
      <c r="CN798" s="391"/>
      <c r="CO798" s="391"/>
      <c r="CP798" s="391"/>
      <c r="CQ798" s="391"/>
      <c r="CR798" s="391"/>
      <c r="CS798" s="391"/>
      <c r="CT798" s="391"/>
      <c r="CU798" s="391"/>
      <c r="CV798" s="391"/>
      <c r="CW798" s="391"/>
      <c r="CX798" s="391"/>
      <c r="CY798" s="391"/>
      <c r="CZ798" s="391"/>
    </row>
    <row r="799" ht="25.15" customHeight="true" x14ac:dyDescent="0.2">
      <c r="C799" s="1155"/>
      <c r="D799" s="1155"/>
      <c r="E799" s="671"/>
      <c r="F799" s="671"/>
      <c r="G799" s="671"/>
      <c r="H799" s="1155"/>
      <c r="I799" s="1155"/>
      <c r="J799" s="671"/>
      <c r="K799" s="671"/>
      <c r="L799" s="671"/>
      <c r="M799" s="1155"/>
      <c r="N799" s="1155"/>
      <c r="O799" s="671"/>
      <c r="P799" s="671"/>
      <c r="Q799" s="671"/>
      <c r="BA799" s="391"/>
      <c r="BB799" s="471"/>
      <c r="BC799" s="391"/>
      <c r="BD799" s="391"/>
      <c r="BE799" s="391"/>
      <c r="BF799" s="391"/>
      <c r="BG799" s="391"/>
      <c r="BH799" s="391"/>
      <c r="BI799" s="391"/>
      <c r="BJ799" s="391"/>
      <c r="BK799" s="391"/>
      <c r="BL799" s="391"/>
      <c r="BM799" s="391"/>
      <c r="BN799" s="391"/>
      <c r="BO799" s="391"/>
      <c r="BP799" s="391"/>
      <c r="BQ799" s="391"/>
      <c r="BR799" s="391"/>
      <c r="BS799" s="391"/>
      <c r="BT799" s="391"/>
      <c r="BU799" s="391"/>
      <c r="BV799" s="391"/>
      <c r="BW799" s="391"/>
      <c r="BX799" s="391"/>
      <c r="BY799" s="391"/>
      <c r="BZ799" s="391"/>
      <c r="CA799" s="391"/>
      <c r="CB799" s="391"/>
      <c r="CC799" s="391"/>
      <c r="CD799" s="391"/>
      <c r="CE799" s="391"/>
      <c r="CF799" s="391"/>
      <c r="CG799" s="391"/>
      <c r="CH799" s="391"/>
      <c r="CI799" s="391"/>
      <c r="CJ799" s="391"/>
      <c r="CK799" s="391"/>
      <c r="CL799" s="391"/>
      <c r="CM799" s="391"/>
      <c r="CN799" s="391"/>
      <c r="CO799" s="391"/>
      <c r="CP799" s="391"/>
      <c r="CQ799" s="391"/>
      <c r="CR799" s="391"/>
      <c r="CS799" s="391"/>
      <c r="CT799" s="391"/>
      <c r="CU799" s="391"/>
      <c r="CV799" s="391"/>
      <c r="CW799" s="391"/>
      <c r="CX799" s="391"/>
      <c r="CY799" s="391"/>
      <c r="CZ799" s="391"/>
    </row>
    <row r="800" ht="25.15" customHeight="true" x14ac:dyDescent="0.2">
      <c r="C800" s="671"/>
      <c r="D800" s="671"/>
      <c r="E800" s="671"/>
      <c r="F800" s="671"/>
      <c r="G800" s="671"/>
      <c r="H800" s="671"/>
      <c r="I800" s="671"/>
      <c r="J800" s="671"/>
      <c r="K800" s="671"/>
      <c r="L800" s="671"/>
      <c r="M800" s="671"/>
      <c r="N800" s="671"/>
      <c r="O800" s="671"/>
      <c r="P800" s="671"/>
      <c r="Q800" s="671"/>
      <c r="BA800" s="391"/>
      <c r="BB800" s="471"/>
      <c r="BC800" s="391"/>
      <c r="BD800" s="391"/>
      <c r="BE800" s="391"/>
      <c r="BF800" s="391"/>
      <c r="BG800" s="391"/>
      <c r="BH800" s="391"/>
      <c r="BI800" s="391"/>
      <c r="BJ800" s="391"/>
      <c r="BK800" s="391"/>
      <c r="BL800" s="391"/>
      <c r="BM800" s="391"/>
      <c r="BN800" s="391"/>
      <c r="BO800" s="391"/>
      <c r="BP800" s="391"/>
      <c r="BQ800" s="391"/>
      <c r="BR800" s="391"/>
      <c r="BS800" s="391"/>
      <c r="BT800" s="391"/>
      <c r="BU800" s="391"/>
      <c r="BV800" s="391"/>
      <c r="BW800" s="391"/>
      <c r="BX800" s="391"/>
      <c r="BY800" s="391"/>
      <c r="BZ800" s="391"/>
      <c r="CA800" s="391"/>
      <c r="CB800" s="391"/>
      <c r="CC800" s="391"/>
      <c r="CD800" s="391"/>
      <c r="CE800" s="391"/>
      <c r="CF800" s="391"/>
      <c r="CG800" s="391"/>
      <c r="CH800" s="391"/>
      <c r="CI800" s="391"/>
      <c r="CJ800" s="391"/>
      <c r="CK800" s="391"/>
      <c r="CL800" s="391"/>
      <c r="CM800" s="391"/>
      <c r="CN800" s="391"/>
      <c r="CO800" s="391"/>
      <c r="CP800" s="391"/>
      <c r="CQ800" s="391"/>
      <c r="CR800" s="391"/>
      <c r="CS800" s="391"/>
      <c r="CT800" s="391"/>
      <c r="CU800" s="391"/>
      <c r="CV800" s="391"/>
      <c r="CW800" s="391"/>
      <c r="CX800" s="391"/>
      <c r="CY800" s="391"/>
      <c r="CZ800" s="391"/>
    </row>
    <row r="801" ht="25.15" customHeight="true" x14ac:dyDescent="0.2">
      <c r="C801" s="671"/>
      <c r="D801" s="671"/>
      <c r="E801" s="671"/>
      <c r="F801" s="671"/>
      <c r="G801" s="671"/>
      <c r="H801" s="671"/>
      <c r="I801" s="671"/>
      <c r="J801" s="671"/>
      <c r="K801" s="671"/>
      <c r="L801" s="671"/>
      <c r="M801" s="671"/>
      <c r="N801" s="671"/>
      <c r="O801" s="671"/>
      <c r="P801" s="671"/>
      <c r="Q801" s="671"/>
    </row>
    <row r="802" ht="25.15" customHeight="true" x14ac:dyDescent="0.2">
      <c r="C802" s="671"/>
      <c r="D802" s="671"/>
      <c r="E802" s="671"/>
      <c r="F802" s="671"/>
      <c r="G802" s="671"/>
      <c r="H802" s="671"/>
      <c r="I802" s="671"/>
      <c r="J802" s="671"/>
      <c r="K802" s="671"/>
      <c r="L802" s="671"/>
      <c r="M802" s="671"/>
      <c r="N802" s="671"/>
      <c r="O802" s="671"/>
      <c r="P802" s="671"/>
      <c r="Q802" s="671"/>
    </row>
    <row r="803" ht="25.15" customHeight="true" x14ac:dyDescent="0.2">
      <c r="C803" s="671"/>
      <c r="D803" s="671"/>
      <c r="E803" s="671"/>
      <c r="F803" s="671"/>
      <c r="G803" s="671"/>
      <c r="H803" s="671"/>
      <c r="I803" s="671"/>
      <c r="J803" s="671"/>
      <c r="K803" s="671"/>
      <c r="L803" s="671"/>
      <c r="M803" s="671"/>
      <c r="N803" s="671"/>
      <c r="O803" s="671"/>
      <c r="P803" s="671"/>
      <c r="Q803" s="671"/>
    </row>
    <row r="804" ht="25.15" customHeight="true" x14ac:dyDescent="0.2">
      <c r="C804" s="671"/>
      <c r="D804" s="671"/>
      <c r="E804" s="671"/>
      <c r="F804" s="671"/>
      <c r="G804" s="671"/>
      <c r="H804" s="671"/>
      <c r="I804" s="671"/>
      <c r="J804" s="671"/>
      <c r="K804" s="671"/>
      <c r="L804" s="671"/>
      <c r="M804" s="671"/>
      <c r="N804" s="671"/>
      <c r="O804" s="671"/>
      <c r="P804" s="671"/>
      <c r="Q804" s="671"/>
    </row>
    <row r="805" ht="25.15" customHeight="true" x14ac:dyDescent="0.2">
      <c r="C805" s="671"/>
      <c r="D805" s="671"/>
      <c r="E805" s="671"/>
      <c r="F805" s="671"/>
      <c r="G805" s="671"/>
      <c r="H805" s="671"/>
      <c r="I805" s="671"/>
      <c r="J805" s="671"/>
      <c r="K805" s="671"/>
      <c r="L805" s="671"/>
      <c r="M805" s="671"/>
      <c r="N805" s="671"/>
      <c r="O805" s="671"/>
      <c r="P805" s="671"/>
      <c r="Q805" s="671"/>
    </row>
    <row r="806" ht="25.15" customHeight="true" x14ac:dyDescent="0.2">
      <c r="C806" s="671"/>
      <c r="D806" s="671"/>
      <c r="E806" s="671"/>
      <c r="F806" s="671"/>
      <c r="G806" s="671"/>
      <c r="H806" s="671"/>
      <c r="I806" s="671"/>
      <c r="J806" s="671"/>
      <c r="K806" s="671"/>
      <c r="L806" s="671"/>
      <c r="M806" s="671"/>
      <c r="N806" s="671"/>
      <c r="O806" s="671"/>
      <c r="P806" s="671"/>
      <c r="Q806" s="671"/>
    </row>
    <row r="807" ht="25.15" customHeight="true" x14ac:dyDescent="0.2">
      <c r="C807" s="671"/>
      <c r="D807" s="671"/>
      <c r="E807" s="671"/>
      <c r="F807" s="671"/>
      <c r="G807" s="671"/>
      <c r="H807" s="671"/>
      <c r="I807" s="671"/>
      <c r="J807" s="671"/>
      <c r="K807" s="671"/>
      <c r="L807" s="671"/>
      <c r="M807" s="671"/>
      <c r="N807" s="671"/>
      <c r="O807" s="671"/>
      <c r="P807" s="671"/>
      <c r="Q807" s="671"/>
    </row>
    <row r="808" ht="25.15" customHeight="true" x14ac:dyDescent="0.2">
      <c r="C808" s="671"/>
      <c r="D808" s="671"/>
      <c r="E808" s="671"/>
      <c r="F808" s="671"/>
      <c r="G808" s="671"/>
      <c r="H808" s="671"/>
      <c r="I808" s="671"/>
      <c r="J808" s="671"/>
      <c r="K808" s="671"/>
      <c r="L808" s="671"/>
      <c r="M808" s="671"/>
      <c r="N808" s="671"/>
      <c r="O808" s="671"/>
      <c r="P808" s="671"/>
      <c r="Q808" s="671"/>
    </row>
    <row r="809" ht="25.15" customHeight="true" x14ac:dyDescent="0.2">
      <c r="C809" s="671"/>
      <c r="D809" s="671"/>
      <c r="E809" s="671"/>
      <c r="F809" s="671"/>
      <c r="G809" s="671"/>
      <c r="H809" s="671"/>
      <c r="I809" s="671"/>
      <c r="J809" s="671"/>
      <c r="K809" s="671"/>
      <c r="L809" s="671"/>
      <c r="M809" s="671"/>
      <c r="N809" s="671"/>
      <c r="O809" s="671"/>
      <c r="P809" s="671"/>
      <c r="Q809" s="671"/>
    </row>
    <row r="810" ht="25.15" customHeight="true" x14ac:dyDescent="0.2">
      <c r="C810" s="671"/>
      <c r="D810" s="671"/>
      <c r="E810" s="671"/>
      <c r="F810" s="671"/>
      <c r="G810" s="671"/>
      <c r="H810" s="671"/>
      <c r="I810" s="671"/>
      <c r="J810" s="671"/>
      <c r="K810" s="671"/>
      <c r="L810" s="671"/>
      <c r="M810" s="671"/>
      <c r="N810" s="671"/>
      <c r="O810" s="671"/>
      <c r="P810" s="671"/>
      <c r="Q810" s="671"/>
    </row>
    <row r="811" ht="25.15" customHeight="true" x14ac:dyDescent="0.2">
      <c r="C811" s="671"/>
      <c r="D811" s="671"/>
      <c r="E811" s="671"/>
      <c r="F811" s="671"/>
      <c r="G811" s="671"/>
      <c r="H811" s="671"/>
      <c r="I811" s="671"/>
      <c r="J811" s="671"/>
      <c r="K811" s="671"/>
      <c r="L811" s="671"/>
      <c r="M811" s="671"/>
      <c r="N811" s="671"/>
      <c r="O811" s="671"/>
      <c r="P811" s="671"/>
      <c r="Q811" s="671"/>
    </row>
    <row r="812" ht="25.15" customHeight="true" x14ac:dyDescent="0.2">
      <c r="C812" s="671"/>
      <c r="D812" s="671"/>
      <c r="E812" s="671"/>
      <c r="F812" s="671"/>
      <c r="G812" s="671"/>
      <c r="H812" s="671"/>
      <c r="I812" s="671"/>
      <c r="J812" s="671"/>
      <c r="K812" s="671"/>
      <c r="L812" s="671"/>
      <c r="M812" s="671"/>
      <c r="N812" s="671"/>
      <c r="O812" s="671"/>
      <c r="P812" s="671"/>
      <c r="Q812" s="671"/>
    </row>
    <row r="813" ht="25.15" customHeight="true" x14ac:dyDescent="0.2">
      <c r="C813" s="671"/>
      <c r="D813" s="671"/>
      <c r="E813" s="671"/>
      <c r="F813" s="671"/>
      <c r="G813" s="671"/>
      <c r="H813" s="671"/>
      <c r="I813" s="671"/>
      <c r="J813" s="671"/>
      <c r="K813" s="671"/>
      <c r="L813" s="671"/>
      <c r="M813" s="671"/>
      <c r="N813" s="671"/>
      <c r="O813" s="671"/>
      <c r="P813" s="671"/>
      <c r="Q813" s="671"/>
    </row>
    <row r="814" ht="25.15" customHeight="true" x14ac:dyDescent="0.2">
      <c r="C814" s="671"/>
      <c r="D814" s="671"/>
      <c r="E814" s="671"/>
      <c r="F814" s="671"/>
      <c r="G814" s="671"/>
      <c r="H814" s="671"/>
      <c r="I814" s="671"/>
      <c r="J814" s="671"/>
      <c r="K814" s="671"/>
      <c r="L814" s="671"/>
      <c r="M814" s="671"/>
      <c r="N814" s="671"/>
      <c r="O814" s="671"/>
      <c r="P814" s="671"/>
      <c r="Q814" s="671"/>
    </row>
    <row r="815" ht="25.15" customHeight="true" x14ac:dyDescent="0.2">
      <c r="C815" s="671"/>
      <c r="D815" s="671"/>
      <c r="E815" s="671"/>
      <c r="F815" s="671"/>
      <c r="G815" s="671"/>
      <c r="H815" s="671"/>
      <c r="I815" s="671"/>
      <c r="J815" s="671"/>
      <c r="K815" s="671"/>
      <c r="L815" s="671"/>
      <c r="M815" s="671"/>
      <c r="N815" s="671"/>
      <c r="O815" s="671"/>
      <c r="P815" s="671"/>
      <c r="Q815" s="671"/>
    </row>
    <row r="816" ht="25.15" customHeight="true" x14ac:dyDescent="0.2">
      <c r="C816" s="671"/>
      <c r="D816" s="671"/>
      <c r="E816" s="671"/>
      <c r="F816" s="671"/>
      <c r="G816" s="671"/>
      <c r="H816" s="671"/>
      <c r="I816" s="671"/>
      <c r="J816" s="671"/>
      <c r="K816" s="671"/>
      <c r="L816" s="671"/>
      <c r="M816" s="671"/>
      <c r="N816" s="671"/>
      <c r="O816" s="671"/>
      <c r="P816" s="671"/>
      <c r="Q816" s="671"/>
    </row>
    <row r="817" ht="25.15" customHeight="true" x14ac:dyDescent="0.2">
      <c r="C817" s="671"/>
      <c r="D817" s="671"/>
      <c r="E817" s="671"/>
      <c r="F817" s="671"/>
      <c r="G817" s="671"/>
      <c r="H817" s="671"/>
      <c r="I817" s="671"/>
      <c r="J817" s="671"/>
      <c r="K817" s="671"/>
      <c r="L817" s="671"/>
      <c r="M817" s="671"/>
      <c r="N817" s="671"/>
      <c r="O817" s="671"/>
      <c r="P817" s="671"/>
      <c r="Q817" s="671"/>
    </row>
    <row r="818" ht="25.15" customHeight="true" x14ac:dyDescent="0.2">
      <c r="C818" s="671"/>
      <c r="D818" s="671"/>
      <c r="E818" s="671"/>
      <c r="F818" s="671"/>
      <c r="G818" s="671"/>
      <c r="H818" s="671"/>
      <c r="I818" s="671"/>
      <c r="J818" s="671"/>
      <c r="K818" s="671"/>
      <c r="L818" s="671"/>
      <c r="M818" s="671"/>
      <c r="N818" s="671"/>
      <c r="O818" s="671"/>
      <c r="P818" s="671"/>
      <c r="Q818" s="671"/>
    </row>
    <row r="819" ht="25.15" customHeight="true" x14ac:dyDescent="0.2">
      <c r="C819" s="671"/>
      <c r="D819" s="671"/>
      <c r="E819" s="671"/>
      <c r="F819" s="671"/>
      <c r="G819" s="671"/>
      <c r="H819" s="671"/>
      <c r="I819" s="671"/>
      <c r="J819" s="671"/>
      <c r="K819" s="671"/>
      <c r="L819" s="671"/>
      <c r="M819" s="671"/>
      <c r="N819" s="671"/>
      <c r="O819" s="671"/>
      <c r="P819" s="671"/>
      <c r="Q819" s="671"/>
    </row>
    <row r="820" ht="25.15" customHeight="true" x14ac:dyDescent="0.2">
      <c r="C820" s="671"/>
      <c r="D820" s="671"/>
      <c r="E820" s="671"/>
      <c r="F820" s="671"/>
      <c r="G820" s="671"/>
      <c r="H820" s="671"/>
      <c r="I820" s="671"/>
      <c r="J820" s="671"/>
      <c r="K820" s="671"/>
      <c r="L820" s="671"/>
      <c r="M820" s="671"/>
      <c r="N820" s="671"/>
      <c r="O820" s="671"/>
      <c r="P820" s="671"/>
      <c r="Q820" s="671"/>
    </row>
    <row r="821" ht="25.15" customHeight="true" x14ac:dyDescent="0.2">
      <c r="C821" s="671"/>
      <c r="D821" s="671"/>
      <c r="E821" s="671"/>
      <c r="F821" s="671"/>
      <c r="G821" s="671"/>
      <c r="H821" s="671"/>
      <c r="I821" s="671"/>
      <c r="J821" s="671"/>
      <c r="K821" s="671"/>
      <c r="L821" s="671"/>
      <c r="M821" s="671"/>
      <c r="N821" s="671"/>
      <c r="O821" s="671"/>
      <c r="P821" s="671"/>
      <c r="Q821" s="671"/>
    </row>
    <row r="822" ht="25.15" customHeight="true" x14ac:dyDescent="0.2">
      <c r="C822" s="671"/>
      <c r="D822" s="671"/>
      <c r="E822" s="671"/>
      <c r="F822" s="671"/>
      <c r="G822" s="671"/>
      <c r="H822" s="671"/>
      <c r="I822" s="671"/>
      <c r="J822" s="671"/>
      <c r="K822" s="671"/>
      <c r="L822" s="671"/>
      <c r="M822" s="671"/>
      <c r="N822" s="671"/>
      <c r="O822" s="671"/>
      <c r="P822" s="671"/>
      <c r="Q822" s="671"/>
    </row>
    <row r="823" ht="25.15" customHeight="true" x14ac:dyDescent="0.2">
      <c r="C823" s="671"/>
      <c r="D823" s="671"/>
      <c r="E823" s="671"/>
      <c r="F823" s="671"/>
      <c r="G823" s="671"/>
      <c r="H823" s="671"/>
      <c r="I823" s="671"/>
      <c r="J823" s="671"/>
      <c r="K823" s="671"/>
      <c r="L823" s="671"/>
      <c r="M823" s="671"/>
      <c r="N823" s="671"/>
      <c r="O823" s="671"/>
      <c r="P823" s="671"/>
      <c r="Q823" s="671"/>
    </row>
    <row r="824" ht="25.15" customHeight="true" x14ac:dyDescent="0.2">
      <c r="C824" s="671"/>
      <c r="D824" s="671"/>
      <c r="E824" s="671"/>
      <c r="F824" s="671"/>
      <c r="G824" s="671"/>
      <c r="H824" s="671"/>
      <c r="I824" s="671"/>
      <c r="J824" s="671"/>
      <c r="K824" s="671"/>
      <c r="L824" s="671"/>
      <c r="M824" s="671"/>
      <c r="N824" s="671"/>
      <c r="O824" s="671"/>
      <c r="P824" s="671"/>
      <c r="Q824" s="671"/>
    </row>
    <row r="825" ht="25.15" customHeight="true" x14ac:dyDescent="0.2">
      <c r="C825" s="671"/>
      <c r="D825" s="671"/>
      <c r="E825" s="671"/>
      <c r="F825" s="671"/>
      <c r="G825" s="671"/>
      <c r="H825" s="671"/>
      <c r="I825" s="671"/>
      <c r="J825" s="671"/>
      <c r="K825" s="671"/>
      <c r="L825" s="671"/>
      <c r="M825" s="671"/>
      <c r="N825" s="671"/>
      <c r="O825" s="671"/>
      <c r="P825" s="671"/>
      <c r="Q825" s="671"/>
    </row>
    <row r="826" ht="25.15" customHeight="true" x14ac:dyDescent="0.2">
      <c r="C826" s="671"/>
      <c r="D826" s="671"/>
      <c r="E826" s="671"/>
      <c r="F826" s="671"/>
      <c r="G826" s="671"/>
      <c r="H826" s="671"/>
      <c r="I826" s="671"/>
      <c r="J826" s="671"/>
      <c r="K826" s="671"/>
      <c r="L826" s="671"/>
      <c r="M826" s="671"/>
      <c r="N826" s="671"/>
      <c r="O826" s="671"/>
      <c r="P826" s="671"/>
      <c r="Q826" s="671"/>
    </row>
    <row r="827" ht="25.15" customHeight="true" x14ac:dyDescent="0.2">
      <c r="C827" s="671"/>
      <c r="D827" s="671"/>
      <c r="E827" s="671"/>
      <c r="F827" s="671"/>
      <c r="G827" s="671"/>
      <c r="H827" s="671"/>
      <c r="I827" s="671"/>
      <c r="J827" s="671"/>
      <c r="K827" s="671"/>
      <c r="L827" s="671"/>
      <c r="M827" s="671"/>
      <c r="N827" s="671"/>
      <c r="O827" s="671"/>
      <c r="P827" s="671"/>
      <c r="Q827" s="671"/>
    </row>
    <row r="828" ht="25.15" customHeight="true" x14ac:dyDescent="0.2">
      <c r="C828" s="671"/>
      <c r="D828" s="671"/>
      <c r="E828" s="671"/>
      <c r="F828" s="671"/>
      <c r="G828" s="671"/>
      <c r="H828" s="671"/>
      <c r="I828" s="671"/>
      <c r="J828" s="671"/>
      <c r="K828" s="671"/>
      <c r="L828" s="671"/>
      <c r="M828" s="671"/>
      <c r="N828" s="671"/>
      <c r="O828" s="671"/>
      <c r="P828" s="671"/>
      <c r="Q828" s="671"/>
    </row>
    <row r="829" ht="25.15" customHeight="true" x14ac:dyDescent="0.2">
      <c r="C829" s="671"/>
      <c r="D829" s="671"/>
      <c r="E829" s="671"/>
      <c r="F829" s="671"/>
      <c r="G829" s="671"/>
      <c r="H829" s="671"/>
      <c r="I829" s="671"/>
      <c r="J829" s="671"/>
      <c r="K829" s="671"/>
      <c r="L829" s="671"/>
      <c r="M829" s="671"/>
      <c r="N829" s="671"/>
      <c r="O829" s="671"/>
      <c r="P829" s="671"/>
      <c r="Q829" s="671"/>
    </row>
    <row r="830" ht="25.15" customHeight="true" x14ac:dyDescent="0.2">
      <c r="C830" s="671"/>
      <c r="D830" s="671"/>
      <c r="E830" s="671"/>
      <c r="F830" s="671"/>
      <c r="G830" s="671"/>
      <c r="H830" s="671"/>
      <c r="I830" s="671"/>
      <c r="J830" s="671"/>
      <c r="K830" s="671"/>
      <c r="L830" s="671"/>
      <c r="M830" s="671"/>
      <c r="N830" s="671"/>
      <c r="O830" s="671"/>
      <c r="P830" s="671"/>
      <c r="Q830" s="671"/>
    </row>
    <row r="831" ht="25.15" customHeight="true" x14ac:dyDescent="0.2">
      <c r="C831" s="671"/>
      <c r="D831" s="671"/>
      <c r="E831" s="671"/>
      <c r="F831" s="671"/>
      <c r="G831" s="671"/>
      <c r="H831" s="671"/>
      <c r="I831" s="671"/>
      <c r="J831" s="671"/>
      <c r="K831" s="671"/>
      <c r="L831" s="671"/>
      <c r="M831" s="671"/>
      <c r="N831" s="671"/>
      <c r="O831" s="671"/>
      <c r="P831" s="671"/>
      <c r="Q831" s="671"/>
    </row>
    <row r="832" ht="25.15" customHeight="true" x14ac:dyDescent="0.2">
      <c r="C832" s="671"/>
      <c r="D832" s="671"/>
      <c r="E832" s="671"/>
      <c r="F832" s="671"/>
      <c r="G832" s="671"/>
      <c r="H832" s="671"/>
      <c r="I832" s="671"/>
      <c r="J832" s="671"/>
      <c r="K832" s="671"/>
      <c r="L832" s="671"/>
      <c r="M832" s="671"/>
      <c r="N832" s="671"/>
      <c r="O832" s="671"/>
      <c r="P832" s="671"/>
      <c r="Q832" s="671"/>
    </row>
    <row r="833" ht="25.15" customHeight="true" x14ac:dyDescent="0.2">
      <c r="C833" s="671"/>
      <c r="D833" s="671"/>
      <c r="E833" s="671"/>
      <c r="F833" s="671"/>
      <c r="G833" s="671"/>
      <c r="H833" s="671"/>
      <c r="I833" s="671"/>
      <c r="J833" s="671"/>
      <c r="K833" s="671"/>
      <c r="L833" s="671"/>
      <c r="M833" s="671"/>
      <c r="N833" s="671"/>
      <c r="O833" s="671"/>
      <c r="P833" s="671"/>
      <c r="Q833" s="671"/>
    </row>
    <row r="834" ht="25.15" customHeight="true" x14ac:dyDescent="0.2">
      <c r="C834" s="671"/>
      <c r="D834" s="671"/>
      <c r="E834" s="671"/>
      <c r="F834" s="671"/>
      <c r="G834" s="671"/>
      <c r="H834" s="671"/>
      <c r="I834" s="671"/>
      <c r="J834" s="671"/>
      <c r="K834" s="671"/>
      <c r="L834" s="671"/>
      <c r="M834" s="671"/>
      <c r="N834" s="671"/>
      <c r="O834" s="671"/>
      <c r="P834" s="671"/>
      <c r="Q834" s="671"/>
    </row>
    <row r="835" ht="25.15" customHeight="true" x14ac:dyDescent="0.2">
      <c r="C835" s="671"/>
      <c r="D835" s="671"/>
      <c r="E835" s="671"/>
      <c r="F835" s="671"/>
      <c r="G835" s="671"/>
      <c r="H835" s="671"/>
      <c r="I835" s="671"/>
      <c r="J835" s="671"/>
      <c r="K835" s="671"/>
      <c r="L835" s="671"/>
      <c r="M835" s="671"/>
      <c r="N835" s="671"/>
      <c r="O835" s="671"/>
      <c r="P835" s="671"/>
      <c r="Q835" s="671"/>
    </row>
    <row r="836" ht="25.15" customHeight="true" x14ac:dyDescent="0.2">
      <c r="C836" s="671"/>
      <c r="D836" s="671"/>
      <c r="E836" s="671"/>
      <c r="F836" s="671"/>
      <c r="G836" s="671"/>
      <c r="H836" s="671"/>
      <c r="I836" s="671"/>
      <c r="J836" s="671"/>
      <c r="K836" s="671"/>
      <c r="L836" s="671"/>
      <c r="M836" s="671"/>
      <c r="N836" s="671"/>
      <c r="O836" s="671"/>
      <c r="P836" s="671"/>
      <c r="Q836" s="671"/>
    </row>
    <row r="837" ht="25.15" customHeight="true" x14ac:dyDescent="0.2">
      <c r="C837" s="671"/>
      <c r="D837" s="671"/>
      <c r="E837" s="671"/>
      <c r="F837" s="671"/>
      <c r="G837" s="671"/>
      <c r="H837" s="671"/>
      <c r="I837" s="671"/>
      <c r="J837" s="671"/>
      <c r="K837" s="671"/>
      <c r="L837" s="671"/>
      <c r="M837" s="671"/>
      <c r="N837" s="671"/>
      <c r="O837" s="671"/>
      <c r="P837" s="671"/>
      <c r="Q837" s="671"/>
    </row>
    <row r="838" ht="25.15" customHeight="true" x14ac:dyDescent="0.2">
      <c r="C838" s="671"/>
      <c r="D838" s="671"/>
      <c r="E838" s="671"/>
      <c r="F838" s="671"/>
      <c r="G838" s="671"/>
      <c r="H838" s="671"/>
      <c r="I838" s="671"/>
      <c r="J838" s="671"/>
      <c r="K838" s="671"/>
      <c r="L838" s="671"/>
      <c r="M838" s="671"/>
      <c r="N838" s="671"/>
      <c r="O838" s="671"/>
      <c r="P838" s="671"/>
      <c r="Q838" s="671"/>
    </row>
    <row r="839" ht="25.15" customHeight="true" x14ac:dyDescent="0.2">
      <c r="C839" s="671"/>
      <c r="D839" s="671"/>
      <c r="E839" s="671"/>
      <c r="F839" s="671"/>
      <c r="G839" s="671"/>
      <c r="H839" s="671"/>
      <c r="I839" s="671"/>
      <c r="J839" s="671"/>
      <c r="K839" s="671"/>
      <c r="L839" s="671"/>
      <c r="M839" s="671"/>
      <c r="N839" s="671"/>
      <c r="O839" s="671"/>
      <c r="P839" s="671"/>
      <c r="Q839" s="671"/>
    </row>
    <row r="840" ht="25.15" customHeight="true" x14ac:dyDescent="0.2">
      <c r="C840" s="671"/>
      <c r="D840" s="671"/>
      <c r="E840" s="671"/>
      <c r="F840" s="671"/>
      <c r="G840" s="671"/>
      <c r="H840" s="671"/>
      <c r="I840" s="671"/>
      <c r="J840" s="671"/>
      <c r="K840" s="671"/>
      <c r="L840" s="671"/>
      <c r="M840" s="671"/>
      <c r="N840" s="671"/>
      <c r="O840" s="671"/>
      <c r="P840" s="671"/>
      <c r="Q840" s="671"/>
    </row>
    <row r="841" ht="25.15" customHeight="true" x14ac:dyDescent="0.2">
      <c r="C841" s="671"/>
      <c r="D841" s="671"/>
      <c r="E841" s="671"/>
      <c r="F841" s="671"/>
      <c r="G841" s="671"/>
      <c r="H841" s="671"/>
      <c r="I841" s="671"/>
      <c r="J841" s="671"/>
      <c r="K841" s="671"/>
      <c r="L841" s="671"/>
      <c r="M841" s="671"/>
      <c r="N841" s="671"/>
      <c r="O841" s="671"/>
      <c r="P841" s="671"/>
      <c r="Q841" s="671"/>
    </row>
    <row r="842" ht="25.15" customHeight="true" x14ac:dyDescent="0.2">
      <c r="C842" s="671"/>
      <c r="D842" s="671"/>
      <c r="E842" s="671"/>
      <c r="F842" s="671"/>
      <c r="G842" s="671"/>
      <c r="H842" s="671"/>
      <c r="I842" s="671"/>
      <c r="J842" s="671"/>
      <c r="K842" s="671"/>
      <c r="L842" s="671"/>
      <c r="M842" s="671"/>
      <c r="N842" s="671"/>
      <c r="O842" s="671"/>
      <c r="P842" s="671"/>
      <c r="Q842" s="671"/>
    </row>
    <row r="843" ht="25.15" customHeight="true" x14ac:dyDescent="0.2">
      <c r="C843" s="671"/>
      <c r="D843" s="671"/>
      <c r="E843" s="671"/>
      <c r="F843" s="671"/>
      <c r="G843" s="671"/>
      <c r="H843" s="671"/>
      <c r="I843" s="671"/>
      <c r="J843" s="671"/>
      <c r="K843" s="671"/>
      <c r="L843" s="671"/>
      <c r="M843" s="671"/>
      <c r="N843" s="671"/>
      <c r="O843" s="671"/>
      <c r="P843" s="671"/>
      <c r="Q843" s="671"/>
    </row>
    <row r="844" ht="25.15" customHeight="true" x14ac:dyDescent="0.2">
      <c r="C844" s="671"/>
      <c r="D844" s="671"/>
      <c r="E844" s="671"/>
      <c r="F844" s="671"/>
      <c r="G844" s="671"/>
      <c r="H844" s="671"/>
      <c r="I844" s="671"/>
      <c r="J844" s="671"/>
      <c r="K844" s="671"/>
      <c r="L844" s="671"/>
      <c r="M844" s="671"/>
      <c r="N844" s="671"/>
      <c r="O844" s="671"/>
      <c r="P844" s="671"/>
      <c r="Q844" s="671"/>
    </row>
    <row r="845" ht="25.15" customHeight="true" x14ac:dyDescent="0.2">
      <c r="C845" s="671"/>
      <c r="D845" s="671"/>
      <c r="E845" s="671"/>
      <c r="F845" s="671"/>
      <c r="G845" s="671"/>
      <c r="H845" s="671"/>
      <c r="I845" s="671"/>
      <c r="J845" s="671"/>
      <c r="K845" s="671"/>
      <c r="L845" s="671"/>
      <c r="M845" s="671"/>
      <c r="N845" s="671"/>
      <c r="O845" s="671"/>
      <c r="P845" s="671"/>
      <c r="Q845" s="671"/>
    </row>
    <row r="846" ht="25.15" customHeight="true" x14ac:dyDescent="0.2">
      <c r="C846" s="671"/>
      <c r="D846" s="671"/>
      <c r="E846" s="671"/>
      <c r="F846" s="671"/>
      <c r="G846" s="671"/>
      <c r="H846" s="671"/>
      <c r="I846" s="671"/>
      <c r="J846" s="671"/>
      <c r="K846" s="671"/>
      <c r="L846" s="671"/>
      <c r="M846" s="671"/>
      <c r="N846" s="671"/>
      <c r="O846" s="671"/>
      <c r="P846" s="671"/>
      <c r="Q846" s="671"/>
    </row>
    <row r="847" ht="25.15" customHeight="true" x14ac:dyDescent="0.2">
      <c r="C847" s="671"/>
      <c r="D847" s="671"/>
      <c r="E847" s="671"/>
      <c r="F847" s="671"/>
      <c r="G847" s="671"/>
      <c r="H847" s="671"/>
      <c r="I847" s="671"/>
      <c r="J847" s="671"/>
      <c r="K847" s="671"/>
      <c r="L847" s="671"/>
      <c r="M847" s="671"/>
      <c r="N847" s="671"/>
      <c r="O847" s="671"/>
      <c r="P847" s="671"/>
      <c r="Q847" s="671"/>
    </row>
    <row r="848" ht="25.15" customHeight="true" x14ac:dyDescent="0.2">
      <c r="C848" s="671"/>
      <c r="D848" s="671"/>
      <c r="E848" s="671"/>
      <c r="F848" s="671"/>
      <c r="G848" s="671"/>
      <c r="H848" s="671"/>
      <c r="I848" s="671"/>
      <c r="J848" s="671"/>
      <c r="K848" s="671"/>
      <c r="L848" s="671"/>
      <c r="M848" s="671"/>
      <c r="N848" s="671"/>
      <c r="O848" s="671"/>
      <c r="P848" s="671"/>
      <c r="Q848" s="671"/>
    </row>
    <row r="849" ht="25.15" customHeight="true" x14ac:dyDescent="0.2">
      <c r="C849" s="671"/>
      <c r="D849" s="671"/>
      <c r="E849" s="671"/>
      <c r="F849" s="671"/>
      <c r="G849" s="671"/>
      <c r="H849" s="671"/>
      <c r="I849" s="671"/>
      <c r="J849" s="671"/>
      <c r="K849" s="671"/>
      <c r="L849" s="671"/>
      <c r="M849" s="671"/>
      <c r="N849" s="671"/>
      <c r="O849" s="671"/>
      <c r="P849" s="671"/>
      <c r="Q849" s="671"/>
    </row>
    <row r="850" ht="25.15" customHeight="true" x14ac:dyDescent="0.2">
      <c r="C850" s="671"/>
      <c r="D850" s="671"/>
      <c r="E850" s="671"/>
      <c r="F850" s="671"/>
      <c r="G850" s="671"/>
      <c r="H850" s="671"/>
      <c r="I850" s="671"/>
      <c r="J850" s="671"/>
      <c r="K850" s="671"/>
      <c r="L850" s="671"/>
      <c r="M850" s="671"/>
      <c r="N850" s="671"/>
      <c r="O850" s="671"/>
      <c r="P850" s="671"/>
      <c r="Q850" s="671"/>
    </row>
    <row r="851" ht="25.15" customHeight="true" x14ac:dyDescent="0.2">
      <c r="C851" s="671"/>
      <c r="D851" s="671"/>
      <c r="E851" s="671"/>
      <c r="F851" s="671"/>
      <c r="G851" s="671"/>
      <c r="H851" s="671"/>
      <c r="I851" s="671"/>
      <c r="J851" s="671"/>
      <c r="K851" s="671"/>
      <c r="L851" s="671"/>
      <c r="M851" s="671"/>
      <c r="N851" s="671"/>
      <c r="O851" s="671"/>
      <c r="P851" s="671"/>
      <c r="Q851" s="671"/>
    </row>
    <row r="852" ht="25.15" customHeight="true" x14ac:dyDescent="0.2">
      <c r="C852" s="671"/>
      <c r="D852" s="671"/>
      <c r="E852" s="671"/>
      <c r="F852" s="671"/>
      <c r="G852" s="671"/>
      <c r="H852" s="671"/>
      <c r="I852" s="671"/>
      <c r="J852" s="671"/>
      <c r="K852" s="671"/>
      <c r="L852" s="671"/>
      <c r="M852" s="671"/>
      <c r="N852" s="671"/>
      <c r="O852" s="671"/>
      <c r="P852" s="671"/>
      <c r="Q852" s="671"/>
    </row>
    <row r="853" ht="25.15" customHeight="true" x14ac:dyDescent="0.2">
      <c r="C853" s="671"/>
      <c r="D853" s="671"/>
      <c r="E853" s="671"/>
      <c r="F853" s="671"/>
      <c r="G853" s="671"/>
      <c r="H853" s="671"/>
      <c r="I853" s="671"/>
      <c r="J853" s="671"/>
      <c r="K853" s="671"/>
      <c r="L853" s="671"/>
      <c r="M853" s="671"/>
      <c r="N853" s="671"/>
      <c r="O853" s="671"/>
      <c r="P853" s="671"/>
      <c r="Q853" s="671"/>
    </row>
    <row r="854" ht="25.15" customHeight="true" x14ac:dyDescent="0.2">
      <c r="C854" s="671"/>
      <c r="D854" s="671"/>
      <c r="E854" s="671"/>
      <c r="F854" s="671"/>
      <c r="G854" s="671"/>
      <c r="H854" s="671"/>
      <c r="I854" s="671"/>
      <c r="J854" s="671"/>
      <c r="K854" s="671"/>
      <c r="L854" s="671"/>
      <c r="M854" s="671"/>
      <c r="N854" s="671"/>
      <c r="O854" s="671"/>
      <c r="P854" s="671"/>
      <c r="Q854" s="671"/>
    </row>
    <row r="855" ht="25.15" customHeight="true" x14ac:dyDescent="0.2">
      <c r="C855" s="671"/>
      <c r="D855" s="671"/>
      <c r="E855" s="671"/>
      <c r="F855" s="671"/>
      <c r="G855" s="671"/>
      <c r="H855" s="671"/>
      <c r="I855" s="671"/>
      <c r="J855" s="671"/>
      <c r="K855" s="671"/>
      <c r="L855" s="671"/>
      <c r="M855" s="671"/>
      <c r="N855" s="671"/>
      <c r="O855" s="671"/>
      <c r="P855" s="671"/>
      <c r="Q855" s="671"/>
    </row>
    <row r="856" ht="25.15" customHeight="true" x14ac:dyDescent="0.2">
      <c r="C856" s="671"/>
      <c r="D856" s="671"/>
      <c r="E856" s="671"/>
      <c r="F856" s="671"/>
      <c r="G856" s="671"/>
      <c r="H856" s="671"/>
      <c r="I856" s="671"/>
      <c r="J856" s="671"/>
      <c r="K856" s="671"/>
      <c r="L856" s="671"/>
      <c r="M856" s="671"/>
      <c r="N856" s="671"/>
      <c r="O856" s="671"/>
      <c r="P856" s="671"/>
      <c r="Q856" s="671"/>
    </row>
    <row r="857" ht="25.15" customHeight="true" x14ac:dyDescent="0.2">
      <c r="C857" s="671"/>
      <c r="D857" s="671"/>
      <c r="E857" s="671"/>
      <c r="F857" s="671"/>
      <c r="G857" s="671"/>
      <c r="H857" s="671"/>
      <c r="I857" s="671"/>
      <c r="J857" s="671"/>
      <c r="K857" s="671"/>
      <c r="L857" s="671"/>
      <c r="M857" s="671"/>
      <c r="N857" s="671"/>
      <c r="O857" s="671"/>
      <c r="P857" s="671"/>
      <c r="Q857" s="671"/>
    </row>
    <row r="858" ht="25.15" customHeight="true" x14ac:dyDescent="0.2">
      <c r="C858" s="671"/>
      <c r="D858" s="671"/>
      <c r="E858" s="671"/>
      <c r="F858" s="671"/>
      <c r="G858" s="671"/>
      <c r="H858" s="671"/>
      <c r="I858" s="671"/>
      <c r="J858" s="671"/>
      <c r="K858" s="671"/>
      <c r="L858" s="671"/>
      <c r="M858" s="671"/>
      <c r="N858" s="671"/>
      <c r="O858" s="671"/>
      <c r="P858" s="671"/>
      <c r="Q858" s="671"/>
    </row>
    <row r="859" ht="25.15" customHeight="true" x14ac:dyDescent="0.2">
      <c r="C859" s="671"/>
      <c r="D859" s="671"/>
      <c r="E859" s="671"/>
      <c r="F859" s="671"/>
      <c r="G859" s="671"/>
      <c r="H859" s="671"/>
      <c r="I859" s="671"/>
      <c r="J859" s="671"/>
      <c r="K859" s="671"/>
      <c r="L859" s="671"/>
      <c r="M859" s="671"/>
      <c r="N859" s="671"/>
      <c r="O859" s="671"/>
      <c r="P859" s="671"/>
      <c r="Q859" s="671"/>
    </row>
    <row r="860" ht="25.15" customHeight="true" x14ac:dyDescent="0.2">
      <c r="C860" s="671"/>
      <c r="D860" s="671"/>
      <c r="E860" s="671"/>
      <c r="F860" s="671"/>
      <c r="G860" s="671"/>
      <c r="H860" s="671"/>
      <c r="I860" s="671"/>
      <c r="J860" s="671"/>
      <c r="K860" s="671"/>
      <c r="L860" s="671"/>
      <c r="M860" s="671"/>
      <c r="N860" s="671"/>
      <c r="O860" s="671"/>
      <c r="P860" s="671"/>
      <c r="Q860" s="671"/>
    </row>
    <row r="861" ht="25.15" customHeight="true" x14ac:dyDescent="0.2">
      <c r="C861" s="671"/>
      <c r="D861" s="671"/>
      <c r="E861" s="671"/>
      <c r="F861" s="671"/>
      <c r="G861" s="671"/>
      <c r="H861" s="671"/>
      <c r="I861" s="671"/>
      <c r="J861" s="671"/>
      <c r="K861" s="671"/>
      <c r="L861" s="671"/>
      <c r="M861" s="671"/>
      <c r="N861" s="671"/>
      <c r="O861" s="671"/>
      <c r="P861" s="671"/>
      <c r="Q861" s="671"/>
    </row>
    <row r="862" ht="25.15" customHeight="true" x14ac:dyDescent="0.2">
      <c r="C862" s="671"/>
      <c r="D862" s="671"/>
      <c r="E862" s="671"/>
      <c r="F862" s="671"/>
      <c r="G862" s="671"/>
      <c r="H862" s="671"/>
      <c r="I862" s="671"/>
      <c r="J862" s="671"/>
      <c r="K862" s="671"/>
      <c r="L862" s="671"/>
      <c r="M862" s="671"/>
      <c r="N862" s="671"/>
      <c r="O862" s="671"/>
      <c r="P862" s="671"/>
      <c r="Q862" s="671"/>
    </row>
    <row r="863" ht="25.15" customHeight="true" x14ac:dyDescent="0.2">
      <c r="C863" s="671"/>
      <c r="D863" s="671"/>
      <c r="E863" s="671"/>
      <c r="F863" s="671"/>
      <c r="G863" s="671"/>
      <c r="H863" s="671"/>
      <c r="I863" s="671"/>
      <c r="J863" s="671"/>
      <c r="K863" s="671"/>
      <c r="L863" s="671"/>
      <c r="M863" s="671"/>
      <c r="N863" s="671"/>
      <c r="O863" s="671"/>
      <c r="P863" s="671"/>
      <c r="Q863" s="671"/>
    </row>
    <row r="864" ht="25.15" customHeight="true" x14ac:dyDescent="0.2">
      <c r="C864" s="671"/>
      <c r="D864" s="671"/>
      <c r="E864" s="671"/>
      <c r="F864" s="671"/>
      <c r="G864" s="671"/>
      <c r="H864" s="671"/>
      <c r="I864" s="671"/>
      <c r="J864" s="671"/>
      <c r="K864" s="671"/>
      <c r="L864" s="671"/>
      <c r="M864" s="671"/>
      <c r="N864" s="671"/>
      <c r="O864" s="671"/>
      <c r="P864" s="671"/>
      <c r="Q864" s="671"/>
    </row>
    <row r="865" ht="25.15" customHeight="true" x14ac:dyDescent="0.2">
      <c r="C865" s="671"/>
      <c r="D865" s="671"/>
      <c r="E865" s="671"/>
      <c r="F865" s="671"/>
      <c r="G865" s="671"/>
      <c r="H865" s="671"/>
      <c r="I865" s="671"/>
      <c r="J865" s="671"/>
      <c r="K865" s="671"/>
      <c r="L865" s="671"/>
      <c r="M865" s="671"/>
      <c r="N865" s="671"/>
      <c r="O865" s="671"/>
      <c r="P865" s="671"/>
      <c r="Q865" s="671"/>
    </row>
    <row r="866" ht="25.15" customHeight="true" x14ac:dyDescent="0.2">
      <c r="C866" s="671"/>
      <c r="D866" s="671"/>
      <c r="E866" s="671"/>
      <c r="F866" s="671"/>
      <c r="G866" s="671"/>
      <c r="H866" s="671"/>
      <c r="I866" s="671"/>
      <c r="J866" s="671"/>
      <c r="K866" s="671"/>
      <c r="L866" s="671"/>
      <c r="M866" s="671"/>
      <c r="N866" s="671"/>
      <c r="O866" s="671"/>
      <c r="P866" s="671"/>
      <c r="Q866" s="671"/>
    </row>
    <row r="867" ht="25.15" customHeight="true" x14ac:dyDescent="0.2">
      <c r="C867" s="671"/>
      <c r="D867" s="671"/>
      <c r="E867" s="671"/>
      <c r="F867" s="671"/>
      <c r="G867" s="671"/>
      <c r="H867" s="671"/>
      <c r="I867" s="671"/>
      <c r="J867" s="671"/>
      <c r="K867" s="671"/>
      <c r="L867" s="671"/>
      <c r="M867" s="671"/>
      <c r="N867" s="671"/>
      <c r="O867" s="671"/>
      <c r="P867" s="671"/>
      <c r="Q867" s="671"/>
    </row>
    <row r="868" ht="25.15" customHeight="true" x14ac:dyDescent="0.2">
      <c r="C868" s="671"/>
      <c r="D868" s="671"/>
      <c r="E868" s="671"/>
      <c r="F868" s="671"/>
      <c r="G868" s="671"/>
      <c r="H868" s="671"/>
      <c r="I868" s="671"/>
      <c r="J868" s="671"/>
      <c r="K868" s="671"/>
      <c r="L868" s="671"/>
      <c r="M868" s="671"/>
      <c r="N868" s="671"/>
      <c r="O868" s="671"/>
      <c r="P868" s="671"/>
      <c r="Q868" s="671"/>
    </row>
    <row r="869" ht="25.15" customHeight="true" x14ac:dyDescent="0.2">
      <c r="C869" s="671"/>
      <c r="D869" s="671"/>
      <c r="E869" s="671"/>
      <c r="F869" s="671"/>
      <c r="G869" s="671"/>
      <c r="H869" s="671"/>
      <c r="I869" s="671"/>
      <c r="J869" s="671"/>
      <c r="K869" s="671"/>
      <c r="L869" s="671"/>
      <c r="M869" s="671"/>
      <c r="N869" s="671"/>
      <c r="O869" s="671"/>
      <c r="P869" s="671"/>
      <c r="Q869" s="671"/>
    </row>
    <row r="870" ht="25.15" customHeight="true" x14ac:dyDescent="0.2">
      <c r="C870" s="671"/>
      <c r="D870" s="671"/>
      <c r="E870" s="671"/>
      <c r="F870" s="671"/>
      <c r="G870" s="671"/>
      <c r="H870" s="671"/>
      <c r="I870" s="671"/>
      <c r="J870" s="671"/>
      <c r="K870" s="671"/>
      <c r="L870" s="671"/>
      <c r="M870" s="671"/>
      <c r="N870" s="671"/>
      <c r="O870" s="671"/>
      <c r="P870" s="671"/>
      <c r="Q870" s="671"/>
    </row>
    <row r="871" ht="25.15" customHeight="true" x14ac:dyDescent="0.2">
      <c r="C871" s="671"/>
      <c r="D871" s="671"/>
      <c r="E871" s="671"/>
      <c r="F871" s="671"/>
      <c r="G871" s="671"/>
      <c r="H871" s="671"/>
      <c r="I871" s="671"/>
      <c r="J871" s="671"/>
      <c r="K871" s="671"/>
      <c r="L871" s="671"/>
      <c r="M871" s="671"/>
      <c r="N871" s="671"/>
      <c r="O871" s="671"/>
      <c r="P871" s="671"/>
      <c r="Q871" s="671"/>
    </row>
    <row r="872" ht="25.15" customHeight="true" x14ac:dyDescent="0.2">
      <c r="C872" s="671"/>
      <c r="D872" s="671"/>
      <c r="E872" s="671"/>
      <c r="F872" s="671"/>
      <c r="G872" s="671"/>
      <c r="H872" s="671"/>
      <c r="I872" s="671"/>
      <c r="J872" s="671"/>
      <c r="K872" s="671"/>
      <c r="L872" s="671"/>
      <c r="M872" s="671"/>
      <c r="N872" s="671"/>
      <c r="O872" s="671"/>
      <c r="P872" s="671"/>
      <c r="Q872" s="671"/>
    </row>
    <row r="873" ht="25.15" customHeight="true" x14ac:dyDescent="0.2">
      <c r="C873" s="671"/>
      <c r="D873" s="671"/>
      <c r="E873" s="671"/>
      <c r="F873" s="671"/>
      <c r="G873" s="671"/>
      <c r="H873" s="671"/>
      <c r="I873" s="671"/>
      <c r="J873" s="671"/>
      <c r="K873" s="671"/>
      <c r="L873" s="671"/>
      <c r="M873" s="671"/>
      <c r="N873" s="671"/>
      <c r="O873" s="671"/>
      <c r="P873" s="671"/>
      <c r="Q873" s="671"/>
    </row>
    <row r="874" ht="25.15" customHeight="true" x14ac:dyDescent="0.2">
      <c r="C874" s="671"/>
      <c r="D874" s="671"/>
      <c r="E874" s="671"/>
      <c r="F874" s="671"/>
      <c r="G874" s="671"/>
      <c r="H874" s="671"/>
      <c r="I874" s="671"/>
      <c r="J874" s="671"/>
      <c r="K874" s="671"/>
      <c r="L874" s="671"/>
      <c r="M874" s="671"/>
      <c r="N874" s="671"/>
      <c r="O874" s="671"/>
      <c r="P874" s="671"/>
      <c r="Q874" s="671"/>
    </row>
    <row r="875" ht="25.15" customHeight="true" x14ac:dyDescent="0.2">
      <c r="C875" s="671"/>
      <c r="D875" s="671"/>
      <c r="E875" s="671"/>
      <c r="F875" s="671"/>
      <c r="G875" s="671"/>
      <c r="H875" s="671"/>
      <c r="I875" s="671"/>
      <c r="J875" s="671"/>
      <c r="K875" s="671"/>
      <c r="L875" s="671"/>
      <c r="M875" s="671"/>
      <c r="N875" s="671"/>
      <c r="O875" s="671"/>
      <c r="P875" s="671"/>
      <c r="Q875" s="671"/>
    </row>
    <row r="876" ht="25.15" customHeight="true" x14ac:dyDescent="0.2">
      <c r="C876" s="671"/>
      <c r="D876" s="671"/>
      <c r="E876" s="671"/>
      <c r="F876" s="671"/>
      <c r="G876" s="671"/>
      <c r="H876" s="671"/>
      <c r="I876" s="671"/>
      <c r="J876" s="671"/>
      <c r="K876" s="671"/>
      <c r="L876" s="671"/>
      <c r="M876" s="671"/>
      <c r="N876" s="671"/>
      <c r="O876" s="671"/>
      <c r="P876" s="671"/>
      <c r="Q876" s="671"/>
    </row>
    <row r="877" ht="25.15" customHeight="true" x14ac:dyDescent="0.2">
      <c r="C877" s="671"/>
      <c r="D877" s="671"/>
      <c r="E877" s="671"/>
      <c r="F877" s="671"/>
      <c r="G877" s="671"/>
      <c r="H877" s="671"/>
      <c r="I877" s="671"/>
      <c r="J877" s="671"/>
      <c r="K877" s="671"/>
      <c r="L877" s="671"/>
      <c r="M877" s="671"/>
      <c r="N877" s="671"/>
      <c r="O877" s="671"/>
      <c r="P877" s="671"/>
      <c r="Q877" s="671"/>
    </row>
    <row r="878" ht="25.15" customHeight="true" x14ac:dyDescent="0.2">
      <c r="C878" s="671"/>
      <c r="D878" s="671"/>
      <c r="E878" s="671"/>
      <c r="F878" s="671"/>
      <c r="G878" s="671"/>
      <c r="H878" s="671"/>
      <c r="I878" s="671"/>
      <c r="J878" s="671"/>
      <c r="K878" s="671"/>
      <c r="L878" s="671"/>
      <c r="M878" s="671"/>
      <c r="N878" s="671"/>
      <c r="O878" s="671"/>
      <c r="P878" s="671"/>
      <c r="Q878" s="671"/>
    </row>
    <row r="879" ht="25.15" customHeight="true" x14ac:dyDescent="0.2">
      <c r="C879" s="671"/>
      <c r="D879" s="671"/>
      <c r="E879" s="671"/>
      <c r="F879" s="671"/>
      <c r="G879" s="671"/>
      <c r="H879" s="671"/>
      <c r="I879" s="671"/>
      <c r="J879" s="671"/>
      <c r="K879" s="671"/>
      <c r="L879" s="671"/>
      <c r="M879" s="671"/>
      <c r="N879" s="671"/>
      <c r="O879" s="671"/>
      <c r="P879" s="671"/>
      <c r="Q879" s="671"/>
    </row>
    <row r="880" ht="25.15" customHeight="true" x14ac:dyDescent="0.2">
      <c r="C880" s="671"/>
      <c r="D880" s="671"/>
      <c r="E880" s="671"/>
      <c r="F880" s="671"/>
      <c r="G880" s="671"/>
      <c r="H880" s="671"/>
      <c r="I880" s="671"/>
      <c r="J880" s="671"/>
      <c r="K880" s="671"/>
      <c r="L880" s="671"/>
      <c r="M880" s="671"/>
      <c r="N880" s="671"/>
      <c r="O880" s="671"/>
      <c r="P880" s="671"/>
      <c r="Q880" s="671"/>
    </row>
    <row r="881" ht="25.15" customHeight="true" x14ac:dyDescent="0.2">
      <c r="C881" s="671"/>
      <c r="D881" s="671"/>
      <c r="E881" s="671"/>
      <c r="F881" s="671"/>
      <c r="G881" s="671"/>
      <c r="H881" s="671"/>
      <c r="I881" s="671"/>
      <c r="J881" s="671"/>
      <c r="K881" s="671"/>
      <c r="L881" s="671"/>
      <c r="M881" s="671"/>
      <c r="N881" s="671"/>
      <c r="O881" s="671"/>
      <c r="P881" s="671"/>
      <c r="Q881" s="671"/>
    </row>
    <row r="882" ht="25.15" customHeight="true" x14ac:dyDescent="0.2">
      <c r="C882" s="671"/>
      <c r="D882" s="671"/>
      <c r="E882" s="671"/>
      <c r="F882" s="671"/>
      <c r="G882" s="671"/>
      <c r="H882" s="671"/>
      <c r="I882" s="671"/>
      <c r="J882" s="671"/>
      <c r="K882" s="671"/>
      <c r="L882" s="671"/>
      <c r="M882" s="671"/>
      <c r="N882" s="671"/>
      <c r="O882" s="671"/>
      <c r="P882" s="671"/>
      <c r="Q882" s="671"/>
    </row>
    <row r="883" ht="25.15" customHeight="true" x14ac:dyDescent="0.2">
      <c r="C883" s="671"/>
      <c r="D883" s="671"/>
      <c r="E883" s="671"/>
      <c r="F883" s="671"/>
      <c r="G883" s="671"/>
      <c r="H883" s="671"/>
      <c r="I883" s="671"/>
      <c r="J883" s="671"/>
      <c r="K883" s="671"/>
      <c r="L883" s="671"/>
      <c r="M883" s="671"/>
      <c r="N883" s="671"/>
      <c r="O883" s="671"/>
      <c r="P883" s="671"/>
      <c r="Q883" s="671"/>
    </row>
    <row r="884" ht="25.15" customHeight="true" x14ac:dyDescent="0.2">
      <c r="C884" s="671"/>
      <c r="D884" s="671"/>
      <c r="E884" s="671"/>
      <c r="F884" s="671"/>
      <c r="G884" s="671"/>
      <c r="H884" s="671"/>
      <c r="I884" s="671"/>
      <c r="J884" s="671"/>
      <c r="K884" s="671"/>
      <c r="L884" s="671"/>
      <c r="M884" s="671"/>
      <c r="N884" s="671"/>
      <c r="O884" s="671"/>
      <c r="P884" s="671"/>
      <c r="Q884" s="671"/>
    </row>
    <row r="885" ht="25.15" customHeight="true" x14ac:dyDescent="0.2">
      <c r="C885" s="671"/>
      <c r="D885" s="671"/>
      <c r="E885" s="671"/>
      <c r="F885" s="671"/>
      <c r="G885" s="671"/>
      <c r="H885" s="671"/>
      <c r="I885" s="671"/>
      <c r="J885" s="671"/>
      <c r="K885" s="671"/>
      <c r="L885" s="671"/>
      <c r="M885" s="671"/>
      <c r="N885" s="671"/>
      <c r="O885" s="671"/>
      <c r="P885" s="671"/>
      <c r="Q885" s="671"/>
    </row>
    <row r="886" ht="25.15" customHeight="true" x14ac:dyDescent="0.2">
      <c r="C886" s="671"/>
      <c r="D886" s="671"/>
      <c r="E886" s="671"/>
      <c r="F886" s="671"/>
      <c r="G886" s="671"/>
      <c r="H886" s="671"/>
      <c r="I886" s="671"/>
      <c r="J886" s="671"/>
      <c r="K886" s="671"/>
      <c r="L886" s="671"/>
      <c r="M886" s="671"/>
      <c r="N886" s="671"/>
      <c r="O886" s="671"/>
      <c r="P886" s="671"/>
      <c r="Q886" s="671"/>
    </row>
    <row r="887" ht="25.15" customHeight="true" x14ac:dyDescent="0.2">
      <c r="C887" s="671"/>
      <c r="D887" s="671"/>
      <c r="E887" s="671"/>
      <c r="F887" s="671"/>
      <c r="G887" s="671"/>
      <c r="H887" s="671"/>
      <c r="I887" s="671"/>
      <c r="J887" s="671"/>
      <c r="K887" s="671"/>
      <c r="L887" s="671"/>
      <c r="M887" s="671"/>
      <c r="N887" s="671"/>
      <c r="O887" s="671"/>
      <c r="P887" s="671"/>
      <c r="Q887" s="671"/>
    </row>
    <row r="888" ht="25.15" customHeight="true" x14ac:dyDescent="0.2">
      <c r="C888" s="671"/>
      <c r="D888" s="671"/>
      <c r="E888" s="671"/>
      <c r="F888" s="671"/>
      <c r="G888" s="671"/>
      <c r="H888" s="671"/>
      <c r="I888" s="671"/>
      <c r="J888" s="671"/>
      <c r="K888" s="671"/>
      <c r="L888" s="671"/>
      <c r="M888" s="671"/>
      <c r="N888" s="671"/>
      <c r="O888" s="671"/>
      <c r="P888" s="671"/>
      <c r="Q888" s="671"/>
    </row>
    <row r="889" ht="25.15" customHeight="true" x14ac:dyDescent="0.2">
      <c r="C889" s="671"/>
      <c r="D889" s="671"/>
      <c r="E889" s="671"/>
      <c r="F889" s="671"/>
      <c r="G889" s="671"/>
      <c r="H889" s="671"/>
      <c r="I889" s="671"/>
      <c r="J889" s="671"/>
      <c r="K889" s="671"/>
      <c r="L889" s="671"/>
      <c r="M889" s="671"/>
      <c r="N889" s="671"/>
      <c r="O889" s="671"/>
      <c r="P889" s="671"/>
      <c r="Q889" s="671"/>
    </row>
    <row r="890" ht="25.15" customHeight="true" x14ac:dyDescent="0.2">
      <c r="C890" s="671"/>
      <c r="D890" s="671"/>
      <c r="E890" s="671"/>
      <c r="F890" s="671"/>
      <c r="G890" s="671"/>
      <c r="H890" s="671"/>
      <c r="I890" s="671"/>
      <c r="J890" s="671"/>
      <c r="K890" s="671"/>
      <c r="L890" s="671"/>
      <c r="M890" s="671"/>
      <c r="N890" s="671"/>
      <c r="O890" s="671"/>
      <c r="P890" s="671"/>
      <c r="Q890" s="671"/>
    </row>
    <row r="891" ht="25.15" customHeight="true" x14ac:dyDescent="0.2">
      <c r="C891" s="671"/>
      <c r="D891" s="671"/>
      <c r="E891" s="671"/>
      <c r="F891" s="671"/>
      <c r="G891" s="671"/>
      <c r="H891" s="671"/>
      <c r="I891" s="671"/>
      <c r="J891" s="671"/>
      <c r="K891" s="671"/>
      <c r="L891" s="671"/>
      <c r="M891" s="671"/>
      <c r="N891" s="671"/>
      <c r="O891" s="671"/>
      <c r="P891" s="671"/>
      <c r="Q891" s="671"/>
    </row>
    <row r="892" ht="25.15" customHeight="true" x14ac:dyDescent="0.2">
      <c r="C892" s="671"/>
      <c r="D892" s="671"/>
      <c r="E892" s="671"/>
      <c r="F892" s="671"/>
      <c r="G892" s="671"/>
      <c r="H892" s="671"/>
      <c r="I892" s="671"/>
      <c r="J892" s="671"/>
      <c r="K892" s="671"/>
      <c r="L892" s="671"/>
      <c r="M892" s="671"/>
      <c r="N892" s="671"/>
      <c r="O892" s="671"/>
      <c r="P892" s="671"/>
      <c r="Q892" s="671"/>
    </row>
    <row r="893" ht="25.15" customHeight="true" x14ac:dyDescent="0.2">
      <c r="C893" s="671"/>
      <c r="D893" s="671"/>
      <c r="E893" s="671"/>
      <c r="F893" s="671"/>
      <c r="G893" s="671"/>
      <c r="H893" s="671"/>
      <c r="I893" s="671"/>
      <c r="J893" s="671"/>
      <c r="K893" s="671"/>
      <c r="L893" s="671"/>
      <c r="M893" s="671"/>
      <c r="N893" s="671"/>
      <c r="O893" s="671"/>
      <c r="P893" s="671"/>
      <c r="Q893" s="671"/>
    </row>
    <row r="894" ht="25.15" customHeight="true" x14ac:dyDescent="0.2">
      <c r="C894" s="671"/>
      <c r="D894" s="671"/>
      <c r="E894" s="671"/>
      <c r="F894" s="671"/>
      <c r="G894" s="671"/>
      <c r="H894" s="671"/>
      <c r="I894" s="671"/>
      <c r="J894" s="671"/>
      <c r="K894" s="671"/>
      <c r="L894" s="671"/>
      <c r="M894" s="671"/>
      <c r="N894" s="671"/>
      <c r="O894" s="671"/>
      <c r="P894" s="671"/>
      <c r="Q894" s="671"/>
    </row>
    <row r="895" ht="25.15" customHeight="true" x14ac:dyDescent="0.2">
      <c r="C895" s="671"/>
      <c r="D895" s="671"/>
      <c r="E895" s="671"/>
      <c r="F895" s="671"/>
      <c r="G895" s="671"/>
      <c r="H895" s="671"/>
      <c r="I895" s="671"/>
      <c r="J895" s="671"/>
      <c r="K895" s="671"/>
      <c r="L895" s="671"/>
      <c r="M895" s="671"/>
      <c r="N895" s="671"/>
      <c r="O895" s="671"/>
      <c r="P895" s="671"/>
      <c r="Q895" s="671"/>
    </row>
    <row r="896" ht="25.15" customHeight="true" x14ac:dyDescent="0.2">
      <c r="C896" s="671"/>
      <c r="D896" s="671"/>
      <c r="E896" s="671"/>
      <c r="F896" s="671"/>
      <c r="G896" s="671"/>
      <c r="H896" s="671"/>
      <c r="I896" s="671"/>
      <c r="J896" s="671"/>
      <c r="K896" s="671"/>
      <c r="L896" s="671"/>
      <c r="M896" s="671"/>
      <c r="N896" s="671"/>
      <c r="O896" s="671"/>
      <c r="P896" s="671"/>
      <c r="Q896" s="671"/>
    </row>
    <row r="897" ht="25.15" customHeight="true" x14ac:dyDescent="0.2">
      <c r="C897" s="671"/>
      <c r="D897" s="671"/>
      <c r="E897" s="671"/>
      <c r="F897" s="671"/>
      <c r="G897" s="671"/>
      <c r="H897" s="671"/>
      <c r="I897" s="671"/>
      <c r="J897" s="671"/>
      <c r="K897" s="671"/>
      <c r="L897" s="671"/>
      <c r="M897" s="671"/>
      <c r="N897" s="671"/>
      <c r="O897" s="671"/>
      <c r="P897" s="671"/>
      <c r="Q897" s="671"/>
    </row>
    <row r="898" ht="25.15" customHeight="true" x14ac:dyDescent="0.2">
      <c r="C898" s="671"/>
      <c r="D898" s="671"/>
      <c r="E898" s="671"/>
      <c r="F898" s="671"/>
      <c r="G898" s="671"/>
      <c r="H898" s="671"/>
      <c r="I898" s="671"/>
      <c r="J898" s="671"/>
      <c r="K898" s="671"/>
      <c r="L898" s="671"/>
      <c r="M898" s="671"/>
      <c r="N898" s="671"/>
      <c r="O898" s="671"/>
      <c r="P898" s="671"/>
      <c r="Q898" s="671"/>
    </row>
    <row r="899" ht="25.15" customHeight="true" x14ac:dyDescent="0.2">
      <c r="C899" s="671"/>
      <c r="D899" s="671"/>
      <c r="E899" s="671"/>
      <c r="F899" s="671"/>
      <c r="G899" s="671"/>
      <c r="H899" s="671"/>
      <c r="I899" s="671"/>
      <c r="J899" s="671"/>
      <c r="K899" s="671"/>
      <c r="L899" s="671"/>
      <c r="M899" s="671"/>
      <c r="N899" s="671"/>
      <c r="O899" s="671"/>
      <c r="P899" s="671"/>
      <c r="Q899" s="671"/>
    </row>
    <row r="900" ht="25.15" customHeight="true" x14ac:dyDescent="0.2">
      <c r="C900" s="671"/>
      <c r="D900" s="671"/>
      <c r="E900" s="671"/>
      <c r="F900" s="671"/>
      <c r="G900" s="671"/>
      <c r="H900" s="671"/>
      <c r="I900" s="671"/>
      <c r="J900" s="671"/>
      <c r="K900" s="671"/>
      <c r="L900" s="671"/>
      <c r="M900" s="671"/>
      <c r="N900" s="671"/>
      <c r="O900" s="671"/>
      <c r="P900" s="671"/>
      <c r="Q900" s="671"/>
    </row>
    <row r="901" ht="25.15" customHeight="true" x14ac:dyDescent="0.2">
      <c r="C901" s="671"/>
      <c r="D901" s="671"/>
      <c r="E901" s="671"/>
      <c r="F901" s="671"/>
      <c r="G901" s="671"/>
      <c r="H901" s="671"/>
      <c r="I901" s="671"/>
      <c r="J901" s="671"/>
      <c r="K901" s="671"/>
      <c r="L901" s="671"/>
      <c r="M901" s="671"/>
      <c r="N901" s="671"/>
      <c r="O901" s="671"/>
      <c r="P901" s="671"/>
      <c r="Q901" s="671"/>
    </row>
    <row r="902" ht="25.15" customHeight="true" x14ac:dyDescent="0.2">
      <c r="C902" s="671"/>
      <c r="D902" s="671"/>
      <c r="E902" s="671"/>
      <c r="F902" s="671"/>
      <c r="G902" s="671"/>
      <c r="H902" s="671"/>
      <c r="I902" s="671"/>
      <c r="J902" s="671"/>
      <c r="K902" s="671"/>
      <c r="L902" s="671"/>
      <c r="M902" s="671"/>
      <c r="N902" s="671"/>
      <c r="O902" s="671"/>
      <c r="P902" s="671"/>
      <c r="Q902" s="671"/>
    </row>
    <row r="903" ht="25.15" customHeight="true" x14ac:dyDescent="0.2">
      <c r="C903" s="671"/>
      <c r="D903" s="671"/>
      <c r="E903" s="671"/>
      <c r="F903" s="671"/>
      <c r="G903" s="671"/>
      <c r="H903" s="671"/>
      <c r="I903" s="671"/>
      <c r="J903" s="671"/>
      <c r="K903" s="671"/>
      <c r="L903" s="671"/>
      <c r="M903" s="671"/>
      <c r="N903" s="671"/>
      <c r="O903" s="671"/>
      <c r="P903" s="671"/>
      <c r="Q903" s="671"/>
    </row>
    <row r="904" ht="25.15" customHeight="true" x14ac:dyDescent="0.2">
      <c r="C904" s="671"/>
      <c r="D904" s="671"/>
      <c r="E904" s="671"/>
      <c r="F904" s="671"/>
      <c r="G904" s="671"/>
      <c r="H904" s="671"/>
      <c r="I904" s="671"/>
      <c r="J904" s="671"/>
      <c r="K904" s="671"/>
      <c r="L904" s="671"/>
      <c r="M904" s="671"/>
      <c r="N904" s="671"/>
      <c r="O904" s="671"/>
      <c r="P904" s="671"/>
      <c r="Q904" s="671"/>
    </row>
    <row r="905" ht="25.15" customHeight="true" x14ac:dyDescent="0.2">
      <c r="C905" s="671"/>
      <c r="D905" s="671"/>
      <c r="E905" s="671"/>
      <c r="F905" s="671"/>
      <c r="G905" s="671"/>
      <c r="H905" s="671"/>
      <c r="I905" s="671"/>
      <c r="J905" s="671"/>
      <c r="K905" s="671"/>
      <c r="L905" s="671"/>
      <c r="M905" s="671"/>
      <c r="N905" s="671"/>
      <c r="O905" s="671"/>
      <c r="P905" s="671"/>
      <c r="Q905" s="671"/>
    </row>
    <row r="906" ht="25.15" customHeight="true" x14ac:dyDescent="0.2">
      <c r="C906" s="671"/>
      <c r="D906" s="671"/>
      <c r="E906" s="671"/>
      <c r="F906" s="671"/>
      <c r="G906" s="671"/>
      <c r="H906" s="671"/>
      <c r="I906" s="671"/>
      <c r="J906" s="671"/>
      <c r="K906" s="671"/>
      <c r="L906" s="671"/>
      <c r="M906" s="671"/>
      <c r="N906" s="671"/>
      <c r="O906" s="671"/>
      <c r="P906" s="671"/>
      <c r="Q906" s="671"/>
    </row>
    <row r="907" ht="25.15" customHeight="true" x14ac:dyDescent="0.2">
      <c r="C907" s="671"/>
      <c r="D907" s="671"/>
      <c r="E907" s="671"/>
      <c r="F907" s="671"/>
      <c r="G907" s="671"/>
      <c r="H907" s="671"/>
      <c r="I907" s="671"/>
      <c r="J907" s="671"/>
      <c r="K907" s="671"/>
      <c r="L907" s="671"/>
      <c r="M907" s="671"/>
      <c r="N907" s="671"/>
      <c r="O907" s="671"/>
      <c r="P907" s="671"/>
      <c r="Q907" s="671"/>
    </row>
    <row r="908" ht="25.15" customHeight="true" x14ac:dyDescent="0.2">
      <c r="C908" s="671"/>
      <c r="D908" s="671"/>
      <c r="E908" s="671"/>
      <c r="F908" s="671"/>
      <c r="G908" s="671"/>
      <c r="H908" s="671"/>
      <c r="I908" s="671"/>
      <c r="J908" s="671"/>
      <c r="K908" s="671"/>
      <c r="L908" s="671"/>
      <c r="M908" s="671"/>
      <c r="N908" s="671"/>
      <c r="O908" s="671"/>
      <c r="P908" s="671"/>
      <c r="Q908" s="671"/>
    </row>
    <row r="909" ht="25.15" customHeight="true" x14ac:dyDescent="0.2">
      <c r="C909" s="671"/>
      <c r="D909" s="671"/>
      <c r="E909" s="671"/>
      <c r="F909" s="671"/>
      <c r="G909" s="671"/>
      <c r="H909" s="671"/>
      <c r="I909" s="671"/>
      <c r="J909" s="671"/>
      <c r="K909" s="671"/>
      <c r="L909" s="671"/>
      <c r="M909" s="671"/>
      <c r="N909" s="671"/>
      <c r="O909" s="671"/>
      <c r="P909" s="671"/>
      <c r="Q909" s="671"/>
    </row>
    <row r="910" ht="25.15" customHeight="true" x14ac:dyDescent="0.2">
      <c r="C910" s="671"/>
      <c r="D910" s="671"/>
      <c r="E910" s="671"/>
      <c r="F910" s="671"/>
      <c r="G910" s="671"/>
      <c r="H910" s="671"/>
      <c r="I910" s="671"/>
      <c r="J910" s="671"/>
      <c r="K910" s="671"/>
      <c r="L910" s="671"/>
      <c r="M910" s="671"/>
      <c r="N910" s="671"/>
      <c r="O910" s="671"/>
      <c r="P910" s="671"/>
      <c r="Q910" s="671"/>
    </row>
    <row r="911" ht="25.15" customHeight="true" x14ac:dyDescent="0.2">
      <c r="C911" s="671"/>
      <c r="D911" s="671"/>
      <c r="E911" s="671"/>
      <c r="F911" s="671"/>
      <c r="G911" s="671"/>
      <c r="H911" s="671"/>
      <c r="I911" s="671"/>
      <c r="J911" s="671"/>
      <c r="K911" s="671"/>
      <c r="L911" s="671"/>
      <c r="M911" s="671"/>
      <c r="N911" s="671"/>
      <c r="O911" s="671"/>
      <c r="P911" s="671"/>
      <c r="Q911" s="671"/>
    </row>
    <row r="912" ht="25.15" customHeight="true" x14ac:dyDescent="0.2">
      <c r="C912" s="671"/>
      <c r="D912" s="671"/>
      <c r="E912" s="671"/>
      <c r="F912" s="671"/>
      <c r="G912" s="671"/>
      <c r="H912" s="671"/>
      <c r="I912" s="671"/>
      <c r="J912" s="671"/>
      <c r="K912" s="671"/>
      <c r="L912" s="671"/>
      <c r="M912" s="671"/>
      <c r="N912" s="671"/>
      <c r="O912" s="671"/>
      <c r="P912" s="671"/>
      <c r="Q912" s="671"/>
    </row>
    <row r="913" ht="25.15" customHeight="true" x14ac:dyDescent="0.2">
      <c r="C913" s="671"/>
      <c r="D913" s="671"/>
      <c r="E913" s="671"/>
      <c r="F913" s="671"/>
      <c r="G913" s="671"/>
      <c r="H913" s="671"/>
      <c r="I913" s="671"/>
      <c r="J913" s="671"/>
      <c r="K913" s="671"/>
      <c r="L913" s="671"/>
      <c r="M913" s="671"/>
      <c r="N913" s="671"/>
      <c r="O913" s="671"/>
      <c r="P913" s="671"/>
      <c r="Q913" s="671"/>
    </row>
    <row r="914" ht="25.15" customHeight="true" x14ac:dyDescent="0.2">
      <c r="C914" s="671"/>
      <c r="D914" s="671"/>
      <c r="E914" s="671"/>
      <c r="F914" s="671"/>
      <c r="G914" s="671"/>
      <c r="H914" s="671"/>
      <c r="I914" s="671"/>
      <c r="J914" s="671"/>
      <c r="K914" s="671"/>
      <c r="L914" s="671"/>
      <c r="M914" s="671"/>
      <c r="N914" s="671"/>
      <c r="O914" s="671"/>
      <c r="P914" s="671"/>
      <c r="Q914" s="671"/>
    </row>
    <row r="915" ht="25.15" customHeight="true" x14ac:dyDescent="0.2">
      <c r="C915" s="671"/>
      <c r="D915" s="671"/>
      <c r="E915" s="671"/>
      <c r="F915" s="671"/>
      <c r="G915" s="671"/>
      <c r="H915" s="671"/>
      <c r="I915" s="671"/>
      <c r="J915" s="671"/>
      <c r="K915" s="671"/>
      <c r="L915" s="671"/>
      <c r="M915" s="671"/>
      <c r="N915" s="671"/>
      <c r="O915" s="671"/>
      <c r="P915" s="671"/>
      <c r="Q915" s="671"/>
    </row>
    <row r="916" ht="25.15" customHeight="true" x14ac:dyDescent="0.2">
      <c r="C916" s="671"/>
      <c r="D916" s="671"/>
      <c r="E916" s="671"/>
      <c r="F916" s="671"/>
      <c r="G916" s="671"/>
      <c r="H916" s="671"/>
      <c r="I916" s="671"/>
      <c r="J916" s="671"/>
      <c r="K916" s="671"/>
      <c r="L916" s="671"/>
      <c r="M916" s="671"/>
      <c r="N916" s="671"/>
      <c r="O916" s="671"/>
      <c r="P916" s="671"/>
      <c r="Q916" s="671"/>
    </row>
    <row r="917" ht="25.15" customHeight="true" x14ac:dyDescent="0.2">
      <c r="C917" s="671"/>
      <c r="D917" s="671"/>
      <c r="E917" s="671"/>
      <c r="F917" s="671"/>
      <c r="G917" s="671"/>
      <c r="H917" s="671"/>
      <c r="I917" s="671"/>
      <c r="J917" s="671"/>
      <c r="K917" s="671"/>
      <c r="L917" s="671"/>
      <c r="M917" s="671"/>
      <c r="N917" s="671"/>
      <c r="O917" s="671"/>
      <c r="P917" s="671"/>
      <c r="Q917" s="671"/>
    </row>
    <row r="918" ht="25.15" customHeight="true" x14ac:dyDescent="0.2">
      <c r="C918" s="671"/>
      <c r="D918" s="671"/>
      <c r="E918" s="671"/>
      <c r="F918" s="671"/>
      <c r="G918" s="671"/>
      <c r="H918" s="671"/>
      <c r="I918" s="671"/>
      <c r="J918" s="671"/>
      <c r="K918" s="671"/>
      <c r="L918" s="671"/>
      <c r="M918" s="671"/>
      <c r="N918" s="671"/>
      <c r="O918" s="671"/>
      <c r="P918" s="671"/>
      <c r="Q918" s="671"/>
    </row>
    <row r="919" ht="25.15" customHeight="true" x14ac:dyDescent="0.2">
      <c r="C919" s="671"/>
      <c r="D919" s="671"/>
      <c r="E919" s="671"/>
      <c r="F919" s="671"/>
      <c r="G919" s="671"/>
      <c r="H919" s="671"/>
      <c r="I919" s="671"/>
      <c r="J919" s="671"/>
      <c r="K919" s="671"/>
      <c r="L919" s="671"/>
      <c r="M919" s="671"/>
      <c r="N919" s="671"/>
      <c r="O919" s="671"/>
      <c r="P919" s="671"/>
      <c r="Q919" s="671"/>
    </row>
    <row r="920" ht="25.15" customHeight="true" x14ac:dyDescent="0.2">
      <c r="C920" s="671"/>
      <c r="D920" s="671"/>
      <c r="E920" s="671"/>
      <c r="F920" s="671"/>
      <c r="G920" s="671"/>
      <c r="H920" s="671"/>
      <c r="I920" s="671"/>
      <c r="J920" s="671"/>
      <c r="K920" s="671"/>
      <c r="L920" s="671"/>
      <c r="M920" s="671"/>
      <c r="N920" s="671"/>
      <c r="O920" s="671"/>
      <c r="P920" s="671"/>
      <c r="Q920" s="671"/>
    </row>
    <row r="921" ht="25.15" customHeight="true" x14ac:dyDescent="0.2">
      <c r="C921" s="671"/>
      <c r="D921" s="671"/>
      <c r="E921" s="671"/>
      <c r="F921" s="671"/>
      <c r="G921" s="671"/>
      <c r="H921" s="671"/>
      <c r="I921" s="671"/>
      <c r="J921" s="671"/>
      <c r="K921" s="671"/>
      <c r="L921" s="671"/>
      <c r="M921" s="671"/>
      <c r="N921" s="671"/>
      <c r="O921" s="671"/>
      <c r="P921" s="671"/>
      <c r="Q921" s="671"/>
    </row>
    <row r="922" ht="25.15" customHeight="true" x14ac:dyDescent="0.2">
      <c r="C922" s="671"/>
      <c r="D922" s="671"/>
      <c r="E922" s="671"/>
      <c r="F922" s="671"/>
      <c r="G922" s="671"/>
      <c r="H922" s="671"/>
      <c r="I922" s="671"/>
      <c r="J922" s="671"/>
      <c r="K922" s="671"/>
      <c r="L922" s="671"/>
      <c r="M922" s="671"/>
      <c r="N922" s="671"/>
      <c r="O922" s="671"/>
      <c r="P922" s="671"/>
      <c r="Q922" s="671"/>
    </row>
    <row r="923" ht="25.15" customHeight="true" x14ac:dyDescent="0.2">
      <c r="C923" s="671"/>
      <c r="D923" s="671"/>
      <c r="E923" s="671"/>
      <c r="F923" s="671"/>
      <c r="G923" s="671"/>
      <c r="H923" s="671"/>
      <c r="I923" s="671"/>
      <c r="J923" s="671"/>
      <c r="K923" s="671"/>
      <c r="L923" s="671"/>
      <c r="M923" s="671"/>
      <c r="N923" s="671"/>
      <c r="O923" s="671"/>
      <c r="P923" s="671"/>
      <c r="Q923" s="671"/>
    </row>
    <row r="924" ht="25.15" customHeight="true" x14ac:dyDescent="0.2">
      <c r="C924" s="671"/>
      <c r="D924" s="671"/>
      <c r="E924" s="671"/>
      <c r="F924" s="671"/>
      <c r="G924" s="671"/>
      <c r="H924" s="671"/>
      <c r="I924" s="671"/>
      <c r="J924" s="671"/>
      <c r="K924" s="671"/>
      <c r="L924" s="671"/>
      <c r="M924" s="671"/>
      <c r="N924" s="671"/>
      <c r="O924" s="671"/>
      <c r="P924" s="671"/>
      <c r="Q924" s="671"/>
    </row>
    <row r="925" ht="25.15" customHeight="true" x14ac:dyDescent="0.2">
      <c r="C925" s="671"/>
      <c r="D925" s="671"/>
      <c r="E925" s="671"/>
      <c r="F925" s="671"/>
      <c r="G925" s="671"/>
      <c r="H925" s="671"/>
      <c r="I925" s="671"/>
      <c r="J925" s="671"/>
      <c r="K925" s="671"/>
      <c r="L925" s="671"/>
      <c r="M925" s="671"/>
      <c r="N925" s="671"/>
      <c r="O925" s="671"/>
      <c r="P925" s="671"/>
      <c r="Q925" s="671"/>
    </row>
    <row r="926" ht="25.15" customHeight="true" x14ac:dyDescent="0.2">
      <c r="C926" s="671"/>
      <c r="D926" s="671"/>
      <c r="E926" s="671"/>
      <c r="F926" s="671"/>
      <c r="G926" s="671"/>
      <c r="H926" s="671"/>
      <c r="I926" s="671"/>
      <c r="J926" s="671"/>
      <c r="K926" s="671"/>
      <c r="L926" s="671"/>
      <c r="M926" s="671"/>
      <c r="N926" s="671"/>
      <c r="O926" s="671"/>
      <c r="P926" s="671"/>
      <c r="Q926" s="671"/>
    </row>
    <row r="927" ht="25.15" customHeight="true" x14ac:dyDescent="0.2">
      <c r="C927" s="671"/>
      <c r="D927" s="671"/>
      <c r="E927" s="671"/>
      <c r="F927" s="671"/>
      <c r="G927" s="671"/>
      <c r="H927" s="671"/>
      <c r="I927" s="671"/>
      <c r="J927" s="671"/>
      <c r="K927" s="671"/>
      <c r="L927" s="671"/>
      <c r="M927" s="671"/>
      <c r="N927" s="671"/>
      <c r="O927" s="671"/>
      <c r="P927" s="671"/>
      <c r="Q927" s="671"/>
    </row>
    <row r="928" ht="25.15" customHeight="true" x14ac:dyDescent="0.2">
      <c r="C928" s="671"/>
      <c r="D928" s="671"/>
      <c r="E928" s="671"/>
      <c r="F928" s="671"/>
      <c r="G928" s="671"/>
      <c r="H928" s="671"/>
      <c r="I928" s="671"/>
      <c r="J928" s="671"/>
      <c r="K928" s="671"/>
      <c r="L928" s="671"/>
      <c r="M928" s="671"/>
      <c r="N928" s="671"/>
      <c r="O928" s="671"/>
      <c r="P928" s="671"/>
      <c r="Q928" s="671"/>
    </row>
    <row r="929" ht="25.15" customHeight="true" x14ac:dyDescent="0.2">
      <c r="C929" s="671"/>
      <c r="D929" s="671"/>
      <c r="E929" s="671"/>
      <c r="F929" s="671"/>
      <c r="G929" s="671"/>
      <c r="H929" s="671"/>
      <c r="I929" s="671"/>
      <c r="J929" s="671"/>
      <c r="K929" s="671"/>
      <c r="L929" s="671"/>
      <c r="M929" s="671"/>
      <c r="N929" s="671"/>
      <c r="O929" s="671"/>
      <c r="P929" s="671"/>
      <c r="Q929" s="671"/>
    </row>
    <row r="930" ht="25.15" customHeight="true" x14ac:dyDescent="0.2">
      <c r="C930" s="671"/>
      <c r="D930" s="671"/>
      <c r="E930" s="671"/>
      <c r="F930" s="671"/>
      <c r="G930" s="671"/>
      <c r="H930" s="671"/>
      <c r="I930" s="671"/>
      <c r="J930" s="671"/>
      <c r="K930" s="671"/>
      <c r="L930" s="671"/>
      <c r="M930" s="671"/>
      <c r="N930" s="671"/>
      <c r="O930" s="671"/>
      <c r="P930" s="671"/>
      <c r="Q930" s="671"/>
    </row>
    <row r="931" ht="25.15" customHeight="true" x14ac:dyDescent="0.2">
      <c r="C931" s="671"/>
      <c r="D931" s="671"/>
      <c r="E931" s="671"/>
      <c r="F931" s="671"/>
      <c r="G931" s="671"/>
      <c r="H931" s="671"/>
      <c r="I931" s="671"/>
      <c r="J931" s="671"/>
      <c r="K931" s="671"/>
      <c r="L931" s="671"/>
      <c r="M931" s="671"/>
      <c r="N931" s="671"/>
      <c r="O931" s="671"/>
      <c r="P931" s="671"/>
      <c r="Q931" s="671"/>
    </row>
    <row r="932" ht="25.15" customHeight="true" x14ac:dyDescent="0.2">
      <c r="C932" s="671"/>
      <c r="D932" s="671"/>
      <c r="E932" s="671"/>
      <c r="F932" s="671"/>
      <c r="G932" s="671"/>
      <c r="H932" s="671"/>
      <c r="I932" s="671"/>
      <c r="J932" s="671"/>
      <c r="K932" s="671"/>
      <c r="L932" s="671"/>
      <c r="M932" s="671"/>
      <c r="N932" s="671"/>
      <c r="O932" s="671"/>
      <c r="P932" s="671"/>
      <c r="Q932" s="671"/>
    </row>
    <row r="933" ht="25.15" customHeight="true" x14ac:dyDescent="0.2">
      <c r="C933" s="671"/>
      <c r="D933" s="671"/>
      <c r="E933" s="671"/>
      <c r="F933" s="671"/>
      <c r="G933" s="671"/>
      <c r="H933" s="671"/>
      <c r="I933" s="671"/>
      <c r="J933" s="671"/>
      <c r="K933" s="671"/>
      <c r="L933" s="671"/>
      <c r="M933" s="671"/>
      <c r="N933" s="671"/>
      <c r="O933" s="671"/>
      <c r="P933" s="671"/>
      <c r="Q933" s="671"/>
    </row>
    <row r="934" ht="25.15" customHeight="true" x14ac:dyDescent="0.2">
      <c r="C934" s="671"/>
      <c r="D934" s="671"/>
      <c r="E934" s="671"/>
      <c r="F934" s="671"/>
      <c r="G934" s="671"/>
      <c r="H934" s="671"/>
      <c r="I934" s="671"/>
      <c r="J934" s="671"/>
      <c r="K934" s="671"/>
      <c r="L934" s="671"/>
      <c r="M934" s="671"/>
      <c r="N934" s="671"/>
      <c r="O934" s="671"/>
      <c r="P934" s="671"/>
      <c r="Q934" s="671"/>
    </row>
    <row r="935" ht="25.15" customHeight="true" x14ac:dyDescent="0.2">
      <c r="C935" s="671"/>
      <c r="D935" s="671"/>
      <c r="E935" s="671"/>
      <c r="F935" s="671"/>
      <c r="G935" s="671"/>
      <c r="H935" s="671"/>
      <c r="I935" s="671"/>
      <c r="J935" s="671"/>
      <c r="K935" s="671"/>
      <c r="L935" s="671"/>
      <c r="M935" s="671"/>
      <c r="N935" s="671"/>
      <c r="O935" s="671"/>
      <c r="P935" s="671"/>
      <c r="Q935" s="671"/>
    </row>
    <row r="936" ht="25.15" customHeight="true" x14ac:dyDescent="0.2">
      <c r="C936" s="671"/>
      <c r="D936" s="671"/>
      <c r="E936" s="671"/>
      <c r="F936" s="671"/>
      <c r="G936" s="671"/>
      <c r="H936" s="671"/>
      <c r="I936" s="671"/>
      <c r="J936" s="671"/>
      <c r="K936" s="671"/>
      <c r="L936" s="671"/>
      <c r="M936" s="671"/>
      <c r="N936" s="671"/>
      <c r="O936" s="671"/>
      <c r="P936" s="671"/>
      <c r="Q936" s="671"/>
    </row>
    <row r="937" ht="25.15" customHeight="true" x14ac:dyDescent="0.2">
      <c r="C937" s="671"/>
      <c r="D937" s="671"/>
      <c r="E937" s="671"/>
      <c r="F937" s="671"/>
      <c r="G937" s="671"/>
      <c r="H937" s="671"/>
      <c r="I937" s="671"/>
      <c r="J937" s="671"/>
      <c r="K937" s="671"/>
      <c r="L937" s="671"/>
      <c r="M937" s="671"/>
      <c r="N937" s="671"/>
      <c r="O937" s="671"/>
      <c r="P937" s="671"/>
      <c r="Q937" s="671"/>
    </row>
    <row r="938" ht="25.15" customHeight="true" x14ac:dyDescent="0.2">
      <c r="C938" s="671"/>
      <c r="D938" s="671"/>
      <c r="E938" s="671"/>
      <c r="F938" s="671"/>
      <c r="G938" s="671"/>
      <c r="H938" s="671"/>
      <c r="I938" s="671"/>
      <c r="J938" s="671"/>
      <c r="K938" s="671"/>
      <c r="L938" s="671"/>
      <c r="M938" s="671"/>
      <c r="N938" s="671"/>
      <c r="O938" s="671"/>
      <c r="P938" s="671"/>
      <c r="Q938" s="671"/>
    </row>
    <row r="939" ht="25.15" customHeight="true" x14ac:dyDescent="0.2">
      <c r="C939" s="671"/>
      <c r="D939" s="671"/>
      <c r="E939" s="671"/>
      <c r="F939" s="671"/>
      <c r="G939" s="671"/>
      <c r="H939" s="671"/>
      <c r="I939" s="671"/>
      <c r="J939" s="671"/>
      <c r="K939" s="671"/>
      <c r="L939" s="671"/>
      <c r="M939" s="671"/>
      <c r="N939" s="671"/>
      <c r="O939" s="671"/>
      <c r="P939" s="671"/>
      <c r="Q939" s="671"/>
    </row>
    <row r="940" ht="25.15" customHeight="true" x14ac:dyDescent="0.2">
      <c r="C940" s="671"/>
      <c r="D940" s="671"/>
      <c r="E940" s="671"/>
      <c r="F940" s="671"/>
      <c r="G940" s="671"/>
      <c r="H940" s="671"/>
      <c r="I940" s="671"/>
      <c r="J940" s="671"/>
      <c r="K940" s="671"/>
      <c r="L940" s="671"/>
      <c r="M940" s="671"/>
      <c r="N940" s="671"/>
      <c r="O940" s="671"/>
      <c r="P940" s="671"/>
      <c r="Q940" s="671"/>
    </row>
    <row r="941" ht="25.15" customHeight="true" x14ac:dyDescent="0.2">
      <c r="C941" s="671"/>
      <c r="D941" s="671"/>
      <c r="E941" s="671"/>
      <c r="F941" s="671"/>
      <c r="G941" s="671"/>
      <c r="H941" s="671"/>
      <c r="I941" s="671"/>
      <c r="J941" s="671"/>
      <c r="K941" s="671"/>
      <c r="L941" s="671"/>
      <c r="M941" s="671"/>
      <c r="N941" s="671"/>
      <c r="O941" s="671"/>
      <c r="P941" s="671"/>
      <c r="Q941" s="671"/>
    </row>
    <row r="942" ht="25.15" customHeight="true" x14ac:dyDescent="0.2">
      <c r="C942" s="671"/>
      <c r="D942" s="671"/>
      <c r="E942" s="671"/>
      <c r="F942" s="671"/>
      <c r="G942" s="671"/>
      <c r="H942" s="671"/>
      <c r="I942" s="671"/>
      <c r="J942" s="671"/>
      <c r="K942" s="671"/>
      <c r="L942" s="671"/>
      <c r="M942" s="671"/>
      <c r="N942" s="671"/>
      <c r="O942" s="671"/>
      <c r="P942" s="671"/>
      <c r="Q942" s="671"/>
    </row>
    <row r="943" ht="25.15" customHeight="true" x14ac:dyDescent="0.2">
      <c r="C943" s="671"/>
      <c r="D943" s="671"/>
      <c r="E943" s="671"/>
      <c r="F943" s="671"/>
      <c r="G943" s="671"/>
      <c r="H943" s="671"/>
      <c r="I943" s="671"/>
      <c r="J943" s="671"/>
      <c r="K943" s="671"/>
      <c r="L943" s="671"/>
      <c r="M943" s="671"/>
      <c r="N943" s="671"/>
      <c r="O943" s="671"/>
      <c r="P943" s="671"/>
      <c r="Q943" s="671"/>
    </row>
    <row r="944" ht="25.15" customHeight="true" x14ac:dyDescent="0.2">
      <c r="C944" s="671"/>
      <c r="D944" s="671"/>
      <c r="E944" s="671"/>
      <c r="F944" s="671"/>
      <c r="G944" s="671"/>
      <c r="H944" s="671"/>
      <c r="I944" s="671"/>
      <c r="J944" s="671"/>
      <c r="K944" s="671"/>
      <c r="L944" s="671"/>
      <c r="M944" s="671"/>
      <c r="N944" s="671"/>
      <c r="O944" s="671"/>
      <c r="P944" s="671"/>
      <c r="Q944" s="671"/>
    </row>
    <row r="945" ht="25.15" customHeight="true" x14ac:dyDescent="0.2">
      <c r="C945" s="671"/>
      <c r="D945" s="671"/>
      <c r="E945" s="671"/>
      <c r="F945" s="671"/>
      <c r="G945" s="671"/>
      <c r="H945" s="671"/>
      <c r="I945" s="671"/>
      <c r="J945" s="671"/>
      <c r="K945" s="671"/>
      <c r="L945" s="671"/>
      <c r="M945" s="671"/>
      <c r="N945" s="671"/>
      <c r="O945" s="671"/>
      <c r="P945" s="671"/>
      <c r="Q945" s="671"/>
    </row>
    <row r="946" ht="25.15" customHeight="true" x14ac:dyDescent="0.2">
      <c r="C946" s="671"/>
      <c r="D946" s="671"/>
      <c r="E946" s="671"/>
      <c r="F946" s="671"/>
      <c r="G946" s="671"/>
      <c r="H946" s="671"/>
      <c r="I946" s="671"/>
      <c r="J946" s="671"/>
      <c r="K946" s="671"/>
      <c r="L946" s="671"/>
      <c r="M946" s="671"/>
      <c r="N946" s="671"/>
      <c r="O946" s="671"/>
      <c r="P946" s="671"/>
      <c r="Q946" s="671"/>
    </row>
    <row r="947" ht="25.15" customHeight="true" x14ac:dyDescent="0.2">
      <c r="C947" s="671"/>
      <c r="D947" s="671"/>
      <c r="E947" s="671"/>
      <c r="F947" s="671"/>
      <c r="G947" s="671"/>
      <c r="H947" s="671"/>
      <c r="I947" s="671"/>
      <c r="J947" s="671"/>
      <c r="K947" s="671"/>
      <c r="L947" s="671"/>
      <c r="M947" s="671"/>
      <c r="N947" s="671"/>
      <c r="O947" s="671"/>
      <c r="P947" s="671"/>
      <c r="Q947" s="671"/>
    </row>
    <row r="948" ht="25.15" customHeight="true" x14ac:dyDescent="0.2">
      <c r="C948" s="671"/>
      <c r="D948" s="671"/>
      <c r="E948" s="671"/>
      <c r="F948" s="671"/>
      <c r="G948" s="671"/>
      <c r="H948" s="671"/>
      <c r="I948" s="671"/>
      <c r="J948" s="671"/>
      <c r="K948" s="671"/>
      <c r="L948" s="671"/>
      <c r="M948" s="671"/>
      <c r="N948" s="671"/>
      <c r="O948" s="671"/>
      <c r="P948" s="671"/>
      <c r="Q948" s="671"/>
    </row>
    <row r="949" ht="25.15" customHeight="true" x14ac:dyDescent="0.2">
      <c r="C949" s="671"/>
      <c r="D949" s="671"/>
      <c r="E949" s="671"/>
      <c r="F949" s="671"/>
      <c r="G949" s="671"/>
      <c r="H949" s="671"/>
      <c r="I949" s="671"/>
      <c r="J949" s="671"/>
      <c r="K949" s="671"/>
      <c r="L949" s="671"/>
      <c r="M949" s="671"/>
      <c r="N949" s="671"/>
      <c r="O949" s="671"/>
      <c r="P949" s="671"/>
      <c r="Q949" s="671"/>
    </row>
    <row r="950" ht="25.15" customHeight="true" x14ac:dyDescent="0.2">
      <c r="C950" s="671"/>
      <c r="D950" s="671"/>
      <c r="E950" s="671"/>
      <c r="F950" s="671"/>
      <c r="G950" s="671"/>
      <c r="H950" s="671"/>
      <c r="I950" s="671"/>
      <c r="J950" s="671"/>
      <c r="K950" s="671"/>
      <c r="L950" s="671"/>
      <c r="M950" s="671"/>
      <c r="N950" s="671"/>
      <c r="O950" s="671"/>
      <c r="P950" s="671"/>
      <c r="Q950" s="671"/>
    </row>
    <row r="951" ht="25.15" customHeight="true" x14ac:dyDescent="0.2">
      <c r="C951" s="671"/>
      <c r="D951" s="671"/>
      <c r="E951" s="671"/>
      <c r="F951" s="671"/>
      <c r="G951" s="671"/>
      <c r="H951" s="671"/>
      <c r="I951" s="671"/>
      <c r="J951" s="671"/>
      <c r="K951" s="671"/>
      <c r="L951" s="671"/>
      <c r="M951" s="671"/>
      <c r="N951" s="671"/>
      <c r="O951" s="671"/>
      <c r="P951" s="671"/>
      <c r="Q951" s="671"/>
    </row>
    <row r="952" ht="25.15" customHeight="true" x14ac:dyDescent="0.2">
      <c r="C952" s="671"/>
      <c r="D952" s="671"/>
      <c r="E952" s="671"/>
      <c r="F952" s="671"/>
      <c r="G952" s="671"/>
      <c r="H952" s="671"/>
      <c r="I952" s="671"/>
      <c r="J952" s="671"/>
      <c r="K952" s="671"/>
      <c r="L952" s="671"/>
      <c r="M952" s="671"/>
      <c r="N952" s="671"/>
      <c r="O952" s="671"/>
      <c r="P952" s="671"/>
      <c r="Q952" s="671"/>
    </row>
    <row r="953" ht="25.15" customHeight="true" x14ac:dyDescent="0.2">
      <c r="C953" s="671"/>
      <c r="D953" s="671"/>
      <c r="E953" s="671"/>
      <c r="F953" s="671"/>
      <c r="G953" s="671"/>
      <c r="H953" s="671"/>
      <c r="I953" s="671"/>
      <c r="J953" s="671"/>
      <c r="K953" s="671"/>
      <c r="L953" s="671"/>
      <c r="M953" s="671"/>
      <c r="N953" s="671"/>
      <c r="O953" s="671"/>
      <c r="P953" s="671"/>
      <c r="Q953" s="671"/>
    </row>
    <row r="954" ht="25.15" customHeight="true" x14ac:dyDescent="0.2">
      <c r="C954" s="671"/>
      <c r="D954" s="671"/>
      <c r="E954" s="671"/>
      <c r="F954" s="671"/>
      <c r="G954" s="671"/>
      <c r="H954" s="671"/>
      <c r="I954" s="671"/>
      <c r="J954" s="671"/>
      <c r="K954" s="671"/>
      <c r="L954" s="671"/>
      <c r="M954" s="671"/>
      <c r="N954" s="671"/>
      <c r="O954" s="671"/>
      <c r="P954" s="671"/>
      <c r="Q954" s="671"/>
    </row>
    <row r="955" ht="25.15" customHeight="true" x14ac:dyDescent="0.2">
      <c r="C955" s="671"/>
      <c r="D955" s="671"/>
      <c r="E955" s="671"/>
      <c r="F955" s="671"/>
      <c r="G955" s="671"/>
      <c r="H955" s="671"/>
      <c r="I955" s="671"/>
      <c r="J955" s="671"/>
      <c r="K955" s="671"/>
      <c r="L955" s="671"/>
      <c r="M955" s="671"/>
      <c r="N955" s="671"/>
      <c r="O955" s="671"/>
      <c r="P955" s="671"/>
      <c r="Q955" s="671"/>
    </row>
    <row r="956" ht="25.15" customHeight="true" x14ac:dyDescent="0.2">
      <c r="C956" s="671"/>
      <c r="D956" s="671"/>
      <c r="E956" s="671"/>
      <c r="F956" s="671"/>
      <c r="G956" s="671"/>
      <c r="H956" s="671"/>
      <c r="I956" s="671"/>
      <c r="J956" s="671"/>
      <c r="K956" s="671"/>
      <c r="L956" s="671"/>
      <c r="M956" s="671"/>
      <c r="N956" s="671"/>
      <c r="O956" s="671"/>
      <c r="P956" s="671"/>
      <c r="Q956" s="671"/>
    </row>
    <row r="957" ht="25.15" customHeight="true" x14ac:dyDescent="0.2">
      <c r="C957" s="671"/>
      <c r="D957" s="671"/>
      <c r="E957" s="671"/>
      <c r="F957" s="671"/>
      <c r="G957" s="671"/>
      <c r="H957" s="671"/>
      <c r="I957" s="671"/>
      <c r="J957" s="671"/>
      <c r="K957" s="671"/>
      <c r="L957" s="671"/>
      <c r="M957" s="671"/>
      <c r="N957" s="671"/>
      <c r="O957" s="671"/>
      <c r="P957" s="671"/>
      <c r="Q957" s="671"/>
    </row>
    <row r="958" ht="25.15" customHeight="true" x14ac:dyDescent="0.2">
      <c r="C958" s="671"/>
      <c r="D958" s="671"/>
      <c r="E958" s="671"/>
      <c r="F958" s="671"/>
      <c r="G958" s="671"/>
      <c r="H958" s="671"/>
      <c r="I958" s="671"/>
      <c r="J958" s="671"/>
      <c r="K958" s="671"/>
      <c r="L958" s="671"/>
      <c r="M958" s="671"/>
      <c r="N958" s="671"/>
      <c r="O958" s="671"/>
      <c r="P958" s="671"/>
      <c r="Q958" s="671"/>
    </row>
    <row r="959" ht="25.15" customHeight="true" x14ac:dyDescent="0.2">
      <c r="C959" s="671"/>
      <c r="D959" s="671"/>
      <c r="E959" s="671"/>
      <c r="F959" s="671"/>
      <c r="G959" s="671"/>
      <c r="H959" s="671"/>
      <c r="I959" s="671"/>
      <c r="J959" s="671"/>
      <c r="K959" s="671"/>
      <c r="L959" s="671"/>
      <c r="M959" s="671"/>
      <c r="N959" s="671"/>
      <c r="O959" s="671"/>
      <c r="P959" s="671"/>
      <c r="Q959" s="671"/>
    </row>
    <row r="960" ht="25.15" customHeight="true" x14ac:dyDescent="0.2">
      <c r="C960" s="671"/>
      <c r="D960" s="671"/>
      <c r="E960" s="671"/>
      <c r="F960" s="671"/>
      <c r="G960" s="671"/>
      <c r="H960" s="671"/>
      <c r="I960" s="671"/>
      <c r="J960" s="671"/>
      <c r="K960" s="671"/>
      <c r="L960" s="671"/>
      <c r="M960" s="671"/>
      <c r="N960" s="671"/>
      <c r="O960" s="671"/>
      <c r="P960" s="671"/>
      <c r="Q960" s="671"/>
    </row>
    <row r="961" ht="25.15" customHeight="true" x14ac:dyDescent="0.2">
      <c r="C961" s="671"/>
      <c r="D961" s="671"/>
      <c r="E961" s="671"/>
      <c r="F961" s="671"/>
      <c r="G961" s="671"/>
      <c r="H961" s="671"/>
      <c r="I961" s="671"/>
      <c r="J961" s="671"/>
      <c r="K961" s="671"/>
      <c r="L961" s="671"/>
      <c r="M961" s="671"/>
      <c r="N961" s="671"/>
      <c r="O961" s="671"/>
      <c r="P961" s="671"/>
      <c r="Q961" s="671"/>
    </row>
    <row r="962" ht="25.15" customHeight="true" x14ac:dyDescent="0.2">
      <c r="C962" s="671"/>
      <c r="D962" s="671"/>
      <c r="E962" s="671"/>
      <c r="F962" s="671"/>
      <c r="G962" s="671"/>
      <c r="H962" s="671"/>
      <c r="I962" s="671"/>
      <c r="J962" s="671"/>
      <c r="K962" s="671"/>
      <c r="L962" s="671"/>
      <c r="M962" s="671"/>
      <c r="N962" s="671"/>
      <c r="O962" s="671"/>
      <c r="P962" s="671"/>
      <c r="Q962" s="671"/>
    </row>
    <row r="963" ht="25.15" customHeight="true" x14ac:dyDescent="0.2">
      <c r="C963" s="671"/>
      <c r="D963" s="671"/>
      <c r="E963" s="671"/>
      <c r="F963" s="671"/>
      <c r="G963" s="671"/>
      <c r="H963" s="671"/>
      <c r="I963" s="671"/>
      <c r="J963" s="671"/>
      <c r="K963" s="671"/>
      <c r="L963" s="671"/>
      <c r="M963" s="671"/>
      <c r="N963" s="671"/>
      <c r="O963" s="671"/>
      <c r="P963" s="671"/>
      <c r="Q963" s="671"/>
    </row>
    <row r="964" ht="25.15" customHeight="true" x14ac:dyDescent="0.2">
      <c r="C964" s="671"/>
      <c r="D964" s="671"/>
      <c r="E964" s="671"/>
      <c r="F964" s="671"/>
      <c r="G964" s="671"/>
      <c r="H964" s="671"/>
      <c r="I964" s="671"/>
      <c r="J964" s="671"/>
      <c r="K964" s="671"/>
      <c r="L964" s="671"/>
      <c r="M964" s="671"/>
      <c r="N964" s="671"/>
      <c r="O964" s="671"/>
      <c r="P964" s="671"/>
      <c r="Q964" s="671"/>
    </row>
    <row r="965" ht="25.15" customHeight="true" x14ac:dyDescent="0.2">
      <c r="C965" s="671"/>
      <c r="D965" s="671"/>
      <c r="E965" s="671"/>
      <c r="F965" s="671"/>
      <c r="G965" s="671"/>
      <c r="H965" s="671"/>
      <c r="I965" s="671"/>
      <c r="J965" s="671"/>
      <c r="K965" s="671"/>
      <c r="L965" s="671"/>
      <c r="M965" s="671"/>
      <c r="N965" s="671"/>
      <c r="O965" s="671"/>
      <c r="P965" s="671"/>
      <c r="Q965" s="671"/>
    </row>
    <row r="966" ht="25.15" customHeight="true" x14ac:dyDescent="0.2">
      <c r="C966" s="671"/>
      <c r="D966" s="671"/>
      <c r="E966" s="671"/>
      <c r="F966" s="671"/>
      <c r="G966" s="671"/>
      <c r="H966" s="671"/>
      <c r="I966" s="671"/>
      <c r="J966" s="671"/>
      <c r="K966" s="671"/>
      <c r="L966" s="671"/>
      <c r="M966" s="671"/>
      <c r="N966" s="671"/>
      <c r="O966" s="671"/>
      <c r="P966" s="671"/>
      <c r="Q966" s="671"/>
    </row>
    <row r="967" ht="25.15" customHeight="true" x14ac:dyDescent="0.2">
      <c r="C967" s="671"/>
      <c r="D967" s="671"/>
      <c r="E967" s="671"/>
      <c r="F967" s="671"/>
      <c r="G967" s="671"/>
      <c r="H967" s="671"/>
      <c r="I967" s="671"/>
      <c r="J967" s="671"/>
      <c r="K967" s="671"/>
      <c r="L967" s="671"/>
      <c r="M967" s="671"/>
      <c r="N967" s="671"/>
      <c r="O967" s="671"/>
      <c r="P967" s="671"/>
      <c r="Q967" s="671"/>
    </row>
    <row r="968" ht="25.15" customHeight="true" x14ac:dyDescent="0.2">
      <c r="C968" s="671"/>
      <c r="D968" s="671"/>
      <c r="E968" s="671"/>
      <c r="F968" s="671"/>
      <c r="G968" s="671"/>
      <c r="H968" s="671"/>
      <c r="I968" s="671"/>
      <c r="J968" s="671"/>
      <c r="K968" s="671"/>
      <c r="L968" s="671"/>
      <c r="M968" s="671"/>
      <c r="N968" s="671"/>
      <c r="O968" s="671"/>
      <c r="P968" s="671"/>
      <c r="Q968" s="671"/>
    </row>
    <row r="969" ht="25.15" customHeight="true" x14ac:dyDescent="0.2">
      <c r="C969" s="671"/>
      <c r="D969" s="671"/>
      <c r="E969" s="671"/>
      <c r="F969" s="671"/>
      <c r="G969" s="671"/>
      <c r="H969" s="671"/>
      <c r="I969" s="671"/>
      <c r="J969" s="671"/>
      <c r="K969" s="671"/>
      <c r="L969" s="671"/>
      <c r="M969" s="671"/>
      <c r="N969" s="671"/>
      <c r="O969" s="671"/>
      <c r="P969" s="671"/>
      <c r="Q969" s="671"/>
    </row>
    <row r="970" ht="25.15" customHeight="true" x14ac:dyDescent="0.2">
      <c r="C970" s="671"/>
      <c r="D970" s="671"/>
      <c r="E970" s="671"/>
      <c r="F970" s="671"/>
      <c r="G970" s="671"/>
      <c r="H970" s="671"/>
      <c r="I970" s="671"/>
      <c r="J970" s="671"/>
      <c r="K970" s="671"/>
      <c r="L970" s="671"/>
      <c r="M970" s="671"/>
      <c r="N970" s="671"/>
      <c r="O970" s="671"/>
      <c r="P970" s="671"/>
      <c r="Q970" s="671"/>
    </row>
    <row r="971" ht="25.15" customHeight="true" x14ac:dyDescent="0.2">
      <c r="C971" s="671"/>
      <c r="D971" s="671"/>
      <c r="E971" s="671"/>
      <c r="F971" s="671"/>
      <c r="G971" s="671"/>
      <c r="H971" s="671"/>
      <c r="I971" s="671"/>
      <c r="J971" s="671"/>
      <c r="K971" s="671"/>
      <c r="L971" s="671"/>
      <c r="M971" s="671"/>
      <c r="N971" s="671"/>
      <c r="O971" s="671"/>
      <c r="P971" s="671"/>
      <c r="Q971" s="671"/>
    </row>
    <row r="972" ht="25.15" customHeight="true" x14ac:dyDescent="0.2">
      <c r="C972" s="671"/>
      <c r="D972" s="671"/>
      <c r="E972" s="671"/>
      <c r="F972" s="671"/>
      <c r="G972" s="671"/>
      <c r="H972" s="671"/>
      <c r="I972" s="671"/>
      <c r="J972" s="671"/>
      <c r="K972" s="671"/>
      <c r="L972" s="671"/>
      <c r="M972" s="671"/>
      <c r="N972" s="671"/>
      <c r="O972" s="671"/>
      <c r="P972" s="671"/>
      <c r="Q972" s="671"/>
    </row>
    <row r="973" ht="25.15" customHeight="true" x14ac:dyDescent="0.2">
      <c r="C973" s="671"/>
      <c r="D973" s="671"/>
      <c r="E973" s="671"/>
      <c r="F973" s="671"/>
      <c r="G973" s="671"/>
      <c r="H973" s="671"/>
      <c r="I973" s="671"/>
      <c r="J973" s="671"/>
      <c r="K973" s="671"/>
      <c r="L973" s="671"/>
      <c r="M973" s="671"/>
      <c r="N973" s="671"/>
      <c r="O973" s="671"/>
      <c r="P973" s="671"/>
      <c r="Q973" s="671"/>
    </row>
    <row r="974" ht="25.15" customHeight="true" x14ac:dyDescent="0.2">
      <c r="C974" s="671"/>
      <c r="D974" s="671"/>
      <c r="E974" s="671"/>
      <c r="F974" s="671"/>
      <c r="G974" s="671"/>
      <c r="H974" s="671"/>
      <c r="I974" s="671"/>
      <c r="J974" s="671"/>
      <c r="K974" s="671"/>
      <c r="L974" s="671"/>
      <c r="M974" s="671"/>
      <c r="N974" s="671"/>
      <c r="O974" s="671"/>
      <c r="P974" s="671"/>
      <c r="Q974" s="671"/>
    </row>
    <row r="975" ht="25.15" customHeight="true" x14ac:dyDescent="0.2">
      <c r="C975" s="671"/>
      <c r="D975" s="671"/>
      <c r="E975" s="671"/>
      <c r="F975" s="671"/>
      <c r="G975" s="671"/>
      <c r="H975" s="671"/>
      <c r="I975" s="671"/>
      <c r="J975" s="671"/>
      <c r="K975" s="671"/>
      <c r="L975" s="671"/>
      <c r="M975" s="671"/>
      <c r="N975" s="671"/>
      <c r="O975" s="671"/>
      <c r="P975" s="671"/>
      <c r="Q975" s="671"/>
    </row>
    <row r="976" ht="25.15" customHeight="true" x14ac:dyDescent="0.2">
      <c r="C976" s="671"/>
      <c r="D976" s="671"/>
      <c r="E976" s="671"/>
      <c r="F976" s="671"/>
      <c r="G976" s="671"/>
      <c r="H976" s="671"/>
      <c r="I976" s="671"/>
      <c r="J976" s="671"/>
      <c r="K976" s="671"/>
      <c r="L976" s="671"/>
      <c r="M976" s="671"/>
      <c r="N976" s="671"/>
      <c r="O976" s="671"/>
      <c r="P976" s="671"/>
      <c r="Q976" s="671"/>
    </row>
    <row r="977" ht="25.15" customHeight="true" x14ac:dyDescent="0.2">
      <c r="C977" s="671"/>
      <c r="D977" s="671"/>
      <c r="E977" s="671"/>
      <c r="F977" s="671"/>
      <c r="G977" s="671"/>
      <c r="H977" s="671"/>
      <c r="I977" s="671"/>
      <c r="J977" s="671"/>
      <c r="K977" s="671"/>
      <c r="L977" s="671"/>
      <c r="M977" s="671"/>
      <c r="N977" s="671"/>
      <c r="O977" s="671"/>
      <c r="P977" s="671"/>
      <c r="Q977" s="671"/>
    </row>
    <row r="978" ht="25.15" customHeight="true" x14ac:dyDescent="0.2">
      <c r="C978" s="671"/>
      <c r="D978" s="671"/>
      <c r="E978" s="671"/>
      <c r="F978" s="671"/>
      <c r="G978" s="671"/>
      <c r="H978" s="671"/>
      <c r="I978" s="671"/>
      <c r="J978" s="671"/>
      <c r="K978" s="671"/>
      <c r="L978" s="671"/>
      <c r="M978" s="671"/>
      <c r="N978" s="671"/>
      <c r="O978" s="671"/>
      <c r="P978" s="671"/>
      <c r="Q978" s="671"/>
    </row>
    <row r="979" ht="25.15" customHeight="true" x14ac:dyDescent="0.2">
      <c r="C979" s="671"/>
      <c r="D979" s="671"/>
      <c r="E979" s="671"/>
      <c r="F979" s="671"/>
      <c r="G979" s="671"/>
      <c r="H979" s="671"/>
      <c r="I979" s="671"/>
      <c r="J979" s="671"/>
      <c r="K979" s="671"/>
      <c r="L979" s="671"/>
      <c r="M979" s="671"/>
      <c r="N979" s="671"/>
      <c r="O979" s="671"/>
      <c r="P979" s="671"/>
      <c r="Q979" s="671"/>
    </row>
    <row r="980" ht="25.15" customHeight="true" x14ac:dyDescent="0.2">
      <c r="C980" s="671"/>
      <c r="D980" s="671"/>
      <c r="E980" s="671"/>
      <c r="F980" s="671"/>
      <c r="G980" s="671"/>
      <c r="H980" s="671"/>
      <c r="I980" s="671"/>
      <c r="J980" s="671"/>
      <c r="K980" s="671"/>
      <c r="L980" s="671"/>
      <c r="M980" s="671"/>
      <c r="N980" s="671"/>
      <c r="O980" s="671"/>
      <c r="P980" s="671"/>
      <c r="Q980" s="671"/>
    </row>
    <row r="981" ht="25.15" customHeight="true" x14ac:dyDescent="0.2">
      <c r="C981" s="671"/>
      <c r="D981" s="671"/>
      <c r="E981" s="671"/>
      <c r="F981" s="671"/>
      <c r="G981" s="671"/>
      <c r="H981" s="671"/>
      <c r="I981" s="671"/>
      <c r="J981" s="671"/>
      <c r="K981" s="671"/>
      <c r="L981" s="671"/>
      <c r="M981" s="671"/>
      <c r="N981" s="671"/>
      <c r="O981" s="671"/>
      <c r="P981" s="671"/>
      <c r="Q981" s="671"/>
    </row>
    <row r="982" ht="25.15" customHeight="true" x14ac:dyDescent="0.2">
      <c r="C982" s="671"/>
      <c r="D982" s="671"/>
      <c r="E982" s="671"/>
      <c r="F982" s="671"/>
      <c r="G982" s="671"/>
      <c r="H982" s="671"/>
      <c r="I982" s="671"/>
      <c r="J982" s="671"/>
      <c r="K982" s="671"/>
      <c r="L982" s="671"/>
      <c r="M982" s="671"/>
      <c r="N982" s="671"/>
      <c r="O982" s="671"/>
      <c r="P982" s="671"/>
      <c r="Q982" s="671"/>
    </row>
    <row r="983" ht="25.15" customHeight="true" x14ac:dyDescent="0.2">
      <c r="C983" s="671"/>
      <c r="D983" s="671"/>
      <c r="E983" s="671"/>
      <c r="F983" s="671"/>
      <c r="G983" s="671"/>
      <c r="H983" s="671"/>
      <c r="I983" s="671"/>
      <c r="J983" s="671"/>
      <c r="K983" s="671"/>
      <c r="L983" s="671"/>
      <c r="M983" s="671"/>
      <c r="N983" s="671"/>
      <c r="O983" s="671"/>
      <c r="P983" s="671"/>
      <c r="Q983" s="671"/>
    </row>
    <row r="984" ht="25.15" customHeight="true" x14ac:dyDescent="0.2">
      <c r="C984" s="671"/>
      <c r="D984" s="671"/>
      <c r="E984" s="671"/>
      <c r="F984" s="671"/>
      <c r="G984" s="671"/>
      <c r="H984" s="671"/>
      <c r="I984" s="671"/>
      <c r="J984" s="671"/>
      <c r="K984" s="671"/>
      <c r="L984" s="671"/>
      <c r="M984" s="671"/>
      <c r="N984" s="671"/>
      <c r="O984" s="671"/>
      <c r="P984" s="671"/>
      <c r="Q984" s="671"/>
    </row>
    <row r="985" ht="25.15" customHeight="true" x14ac:dyDescent="0.2">
      <c r="C985" s="671"/>
      <c r="D985" s="671"/>
      <c r="E985" s="671"/>
      <c r="F985" s="671"/>
      <c r="G985" s="671"/>
      <c r="H985" s="671"/>
      <c r="I985" s="671"/>
      <c r="J985" s="671"/>
      <c r="K985" s="671"/>
      <c r="L985" s="671"/>
      <c r="M985" s="671"/>
      <c r="N985" s="671"/>
      <c r="O985" s="671"/>
      <c r="P985" s="671"/>
      <c r="Q985" s="671"/>
    </row>
    <row r="986" ht="25.15" customHeight="true" x14ac:dyDescent="0.2">
      <c r="C986" s="671"/>
      <c r="D986" s="671"/>
      <c r="E986" s="671"/>
      <c r="F986" s="671"/>
      <c r="G986" s="671"/>
      <c r="H986" s="671"/>
      <c r="I986" s="671"/>
      <c r="J986" s="671"/>
      <c r="K986" s="671"/>
      <c r="L986" s="671"/>
      <c r="M986" s="671"/>
      <c r="N986" s="671"/>
      <c r="O986" s="671"/>
      <c r="P986" s="671"/>
      <c r="Q986" s="671"/>
    </row>
    <row r="987" ht="25.15" customHeight="true" x14ac:dyDescent="0.2">
      <c r="C987" s="671"/>
      <c r="D987" s="671"/>
      <c r="E987" s="671"/>
      <c r="F987" s="671"/>
      <c r="G987" s="671"/>
      <c r="H987" s="671"/>
      <c r="I987" s="671"/>
      <c r="J987" s="671"/>
      <c r="K987" s="671"/>
      <c r="L987" s="671"/>
      <c r="M987" s="671"/>
      <c r="N987" s="671"/>
      <c r="O987" s="671"/>
      <c r="P987" s="671"/>
      <c r="Q987" s="671"/>
    </row>
    <row r="988" ht="25.15" customHeight="true" x14ac:dyDescent="0.2">
      <c r="C988" s="671"/>
      <c r="D988" s="671"/>
      <c r="E988" s="671"/>
      <c r="F988" s="671"/>
      <c r="G988" s="671"/>
      <c r="H988" s="671"/>
      <c r="I988" s="671"/>
      <c r="J988" s="671"/>
      <c r="K988" s="671"/>
      <c r="L988" s="671"/>
      <c r="M988" s="671"/>
      <c r="N988" s="671"/>
      <c r="O988" s="671"/>
      <c r="P988" s="671"/>
      <c r="Q988" s="671"/>
    </row>
    <row r="989" ht="25.15" customHeight="true" x14ac:dyDescent="0.2">
      <c r="C989" s="671"/>
      <c r="D989" s="671"/>
      <c r="E989" s="671"/>
      <c r="F989" s="671"/>
      <c r="G989" s="671"/>
      <c r="H989" s="671"/>
      <c r="I989" s="671"/>
      <c r="J989" s="671"/>
      <c r="K989" s="671"/>
      <c r="L989" s="671"/>
      <c r="M989" s="671"/>
      <c r="N989" s="671"/>
      <c r="O989" s="671"/>
      <c r="P989" s="671"/>
      <c r="Q989" s="671"/>
    </row>
    <row r="990" ht="25.15" customHeight="true" x14ac:dyDescent="0.2">
      <c r="C990" s="671"/>
      <c r="D990" s="671"/>
      <c r="E990" s="671"/>
      <c r="F990" s="671"/>
      <c r="G990" s="671"/>
      <c r="H990" s="671"/>
      <c r="I990" s="671"/>
      <c r="J990" s="671"/>
      <c r="K990" s="671"/>
      <c r="L990" s="671"/>
      <c r="M990" s="671"/>
      <c r="N990" s="671"/>
      <c r="O990" s="671"/>
      <c r="P990" s="671"/>
      <c r="Q990" s="671"/>
    </row>
    <row r="991" ht="25.15" customHeight="true" x14ac:dyDescent="0.2">
      <c r="C991" s="671"/>
      <c r="D991" s="671"/>
      <c r="E991" s="671"/>
      <c r="F991" s="671"/>
      <c r="G991" s="671"/>
      <c r="H991" s="671"/>
      <c r="I991" s="671"/>
      <c r="J991" s="671"/>
      <c r="K991" s="671"/>
      <c r="L991" s="671"/>
      <c r="M991" s="671"/>
      <c r="N991" s="671"/>
      <c r="O991" s="671"/>
      <c r="P991" s="671"/>
      <c r="Q991" s="671"/>
    </row>
    <row r="992" ht="25.15" customHeight="true" x14ac:dyDescent="0.2">
      <c r="C992" s="671"/>
      <c r="D992" s="671"/>
      <c r="E992" s="671"/>
      <c r="F992" s="671"/>
      <c r="G992" s="671"/>
      <c r="H992" s="671"/>
      <c r="I992" s="671"/>
      <c r="J992" s="671"/>
      <c r="K992" s="671"/>
      <c r="L992" s="671"/>
      <c r="M992" s="671"/>
      <c r="N992" s="671"/>
      <c r="O992" s="671"/>
      <c r="P992" s="671"/>
      <c r="Q992" s="671"/>
    </row>
    <row r="993" ht="25.15" customHeight="true" x14ac:dyDescent="0.2">
      <c r="C993" s="671"/>
      <c r="D993" s="671"/>
      <c r="E993" s="671"/>
      <c r="F993" s="671"/>
      <c r="G993" s="671"/>
      <c r="H993" s="671"/>
      <c r="I993" s="671"/>
      <c r="J993" s="671"/>
      <c r="K993" s="671"/>
      <c r="L993" s="671"/>
      <c r="M993" s="671"/>
      <c r="N993" s="671"/>
      <c r="O993" s="671"/>
      <c r="P993" s="671"/>
      <c r="Q993" s="671"/>
    </row>
    <row r="994" ht="25.15" customHeight="true" x14ac:dyDescent="0.2">
      <c r="C994" s="671"/>
      <c r="D994" s="671"/>
      <c r="E994" s="671"/>
      <c r="F994" s="671"/>
      <c r="G994" s="671"/>
      <c r="H994" s="671"/>
      <c r="I994" s="671"/>
      <c r="J994" s="671"/>
      <c r="K994" s="671"/>
      <c r="L994" s="671"/>
      <c r="M994" s="671"/>
      <c r="N994" s="671"/>
      <c r="O994" s="671"/>
      <c r="P994" s="671"/>
      <c r="Q994" s="671"/>
    </row>
    <row r="995" ht="25.15" customHeight="true" x14ac:dyDescent="0.2">
      <c r="C995" s="671"/>
      <c r="D995" s="671"/>
      <c r="E995" s="671"/>
      <c r="F995" s="671"/>
      <c r="G995" s="671"/>
      <c r="H995" s="671"/>
      <c r="I995" s="671"/>
      <c r="J995" s="671"/>
      <c r="K995" s="671"/>
      <c r="L995" s="671"/>
      <c r="M995" s="671"/>
      <c r="N995" s="671"/>
      <c r="O995" s="671"/>
      <c r="P995" s="671"/>
      <c r="Q995" s="671"/>
    </row>
    <row r="996" ht="25.15" customHeight="true" x14ac:dyDescent="0.2">
      <c r="C996" s="671"/>
      <c r="D996" s="671"/>
      <c r="E996" s="671"/>
      <c r="F996" s="671"/>
      <c r="G996" s="671"/>
      <c r="H996" s="671"/>
      <c r="I996" s="671"/>
      <c r="J996" s="671"/>
      <c r="K996" s="671"/>
      <c r="L996" s="671"/>
      <c r="M996" s="671"/>
      <c r="N996" s="671"/>
      <c r="O996" s="671"/>
      <c r="P996" s="671"/>
      <c r="Q996" s="671"/>
    </row>
    <row r="997" ht="25.15" customHeight="true" x14ac:dyDescent="0.2">
      <c r="C997" s="671"/>
      <c r="D997" s="671"/>
      <c r="E997" s="671"/>
      <c r="F997" s="671"/>
      <c r="G997" s="671"/>
      <c r="H997" s="671"/>
      <c r="I997" s="671"/>
      <c r="J997" s="671"/>
      <c r="K997" s="671"/>
      <c r="L997" s="671"/>
      <c r="M997" s="671"/>
      <c r="N997" s="671"/>
      <c r="O997" s="671"/>
      <c r="P997" s="671"/>
      <c r="Q997" s="671"/>
    </row>
    <row r="998" ht="25.15" customHeight="true" x14ac:dyDescent="0.2">
      <c r="C998" s="671"/>
      <c r="D998" s="671"/>
      <c r="E998" s="671"/>
      <c r="F998" s="671"/>
      <c r="G998" s="671"/>
      <c r="H998" s="671"/>
      <c r="I998" s="671"/>
      <c r="J998" s="671"/>
      <c r="K998" s="671"/>
      <c r="L998" s="671"/>
      <c r="M998" s="671"/>
      <c r="N998" s="671"/>
      <c r="O998" s="671"/>
      <c r="P998" s="671"/>
      <c r="Q998" s="671"/>
    </row>
    <row r="999" ht="25.15" customHeight="true" x14ac:dyDescent="0.2">
      <c r="C999" s="671"/>
      <c r="D999" s="671"/>
      <c r="E999" s="671"/>
      <c r="F999" s="671"/>
      <c r="G999" s="671"/>
      <c r="H999" s="671"/>
      <c r="I999" s="671"/>
      <c r="J999" s="671"/>
      <c r="K999" s="671"/>
      <c r="L999" s="671"/>
      <c r="M999" s="671"/>
      <c r="N999" s="671"/>
      <c r="O999" s="671"/>
      <c r="P999" s="671"/>
      <c r="Q999" s="671"/>
    </row>
    <row r="1000" ht="25.15" customHeight="true" x14ac:dyDescent="0.2">
      <c r="C1000" s="671"/>
      <c r="D1000" s="671"/>
      <c r="E1000" s="671"/>
      <c r="F1000" s="671"/>
      <c r="G1000" s="671"/>
      <c r="H1000" s="671"/>
      <c r="I1000" s="671"/>
      <c r="J1000" s="671"/>
      <c r="K1000" s="671"/>
      <c r="L1000" s="671"/>
      <c r="M1000" s="671"/>
      <c r="N1000" s="671"/>
      <c r="O1000" s="671"/>
      <c r="P1000" s="671"/>
      <c r="Q1000" s="671"/>
    </row>
    <row r="1001" ht="25.15" customHeight="true" x14ac:dyDescent="0.2">
      <c r="C1001" s="671"/>
      <c r="D1001" s="671"/>
      <c r="E1001" s="671"/>
      <c r="F1001" s="671"/>
      <c r="G1001" s="671"/>
      <c r="H1001" s="671"/>
      <c r="I1001" s="671"/>
      <c r="J1001" s="671"/>
      <c r="K1001" s="671"/>
      <c r="L1001" s="671"/>
      <c r="M1001" s="671"/>
      <c r="N1001" s="671"/>
      <c r="O1001" s="671"/>
      <c r="P1001" s="671"/>
      <c r="Q1001" s="671"/>
    </row>
    <row r="1002" ht="25.15" customHeight="true" x14ac:dyDescent="0.2">
      <c r="C1002" s="671"/>
      <c r="D1002" s="671"/>
      <c r="E1002" s="671"/>
      <c r="F1002" s="671"/>
      <c r="G1002" s="671"/>
      <c r="H1002" s="671"/>
      <c r="I1002" s="671"/>
      <c r="J1002" s="671"/>
      <c r="K1002" s="671"/>
      <c r="L1002" s="671"/>
      <c r="M1002" s="671"/>
      <c r="N1002" s="671"/>
      <c r="O1002" s="671"/>
      <c r="P1002" s="671"/>
      <c r="Q1002" s="671"/>
    </row>
    <row r="1003" ht="25.15" customHeight="true" x14ac:dyDescent="0.2">
      <c r="C1003" s="671"/>
      <c r="D1003" s="671"/>
      <c r="E1003" s="671"/>
      <c r="F1003" s="671"/>
      <c r="G1003" s="671"/>
      <c r="H1003" s="671"/>
      <c r="I1003" s="671"/>
      <c r="J1003" s="671"/>
      <c r="K1003" s="671"/>
      <c r="L1003" s="671"/>
      <c r="M1003" s="671"/>
      <c r="N1003" s="671"/>
      <c r="O1003" s="671"/>
      <c r="P1003" s="671"/>
      <c r="Q1003" s="671"/>
    </row>
    <row r="1004" ht="25.15" customHeight="true" x14ac:dyDescent="0.2">
      <c r="C1004" s="671"/>
      <c r="D1004" s="671"/>
      <c r="E1004" s="671"/>
      <c r="F1004" s="671"/>
      <c r="G1004" s="671"/>
      <c r="H1004" s="671"/>
      <c r="I1004" s="671"/>
      <c r="J1004" s="671"/>
      <c r="K1004" s="671"/>
      <c r="L1004" s="671"/>
      <c r="M1004" s="671"/>
      <c r="N1004" s="671"/>
      <c r="O1004" s="671"/>
      <c r="P1004" s="671"/>
      <c r="Q1004" s="671"/>
    </row>
    <row r="1005" ht="25.15" customHeight="true" x14ac:dyDescent="0.2">
      <c r="C1005" s="671"/>
      <c r="D1005" s="671"/>
      <c r="E1005" s="671"/>
      <c r="F1005" s="671"/>
      <c r="G1005" s="671"/>
      <c r="H1005" s="671"/>
      <c r="I1005" s="671"/>
      <c r="J1005" s="671"/>
      <c r="K1005" s="671"/>
      <c r="L1005" s="671"/>
      <c r="M1005" s="671"/>
      <c r="N1005" s="671"/>
      <c r="O1005" s="671"/>
      <c r="P1005" s="671"/>
      <c r="Q1005" s="671"/>
    </row>
    <row r="1006" ht="25.15" customHeight="true" x14ac:dyDescent="0.2">
      <c r="C1006" s="671"/>
      <c r="D1006" s="671"/>
      <c r="E1006" s="671"/>
      <c r="F1006" s="671"/>
      <c r="G1006" s="671"/>
      <c r="H1006" s="671"/>
      <c r="I1006" s="671"/>
      <c r="J1006" s="671"/>
      <c r="K1006" s="671"/>
      <c r="L1006" s="671"/>
      <c r="M1006" s="671"/>
      <c r="N1006" s="671"/>
      <c r="O1006" s="671"/>
      <c r="P1006" s="671"/>
      <c r="Q1006" s="671"/>
    </row>
    <row r="1007" ht="25.15" customHeight="true" x14ac:dyDescent="0.2">
      <c r="C1007" s="671"/>
      <c r="D1007" s="671"/>
      <c r="E1007" s="671"/>
      <c r="F1007" s="671"/>
      <c r="G1007" s="671"/>
      <c r="H1007" s="671"/>
      <c r="I1007" s="671"/>
      <c r="J1007" s="671"/>
      <c r="K1007" s="671"/>
      <c r="L1007" s="671"/>
      <c r="M1007" s="671"/>
      <c r="N1007" s="671"/>
      <c r="O1007" s="671"/>
      <c r="P1007" s="671"/>
      <c r="Q1007" s="671"/>
    </row>
    <row r="1008" ht="25.15" customHeight="true" x14ac:dyDescent="0.2">
      <c r="C1008" s="671"/>
      <c r="D1008" s="671"/>
      <c r="E1008" s="671"/>
      <c r="F1008" s="671"/>
      <c r="G1008" s="671"/>
      <c r="H1008" s="671"/>
      <c r="I1008" s="671"/>
      <c r="J1008" s="671"/>
      <c r="K1008" s="671"/>
      <c r="L1008" s="671"/>
      <c r="M1008" s="671"/>
      <c r="N1008" s="671"/>
      <c r="O1008" s="671"/>
      <c r="P1008" s="671"/>
      <c r="Q1008" s="671"/>
    </row>
    <row r="1009" ht="25.15" customHeight="true" x14ac:dyDescent="0.2">
      <c r="C1009" s="671"/>
      <c r="D1009" s="671"/>
      <c r="E1009" s="671"/>
      <c r="F1009" s="671"/>
      <c r="G1009" s="671"/>
      <c r="H1009" s="671"/>
      <c r="I1009" s="671"/>
      <c r="J1009" s="671"/>
      <c r="K1009" s="671"/>
      <c r="L1009" s="671"/>
      <c r="M1009" s="671"/>
      <c r="N1009" s="671"/>
      <c r="O1009" s="671"/>
      <c r="P1009" s="671"/>
      <c r="Q1009" s="671"/>
    </row>
    <row r="1010" ht="25.15" customHeight="true" x14ac:dyDescent="0.2">
      <c r="C1010" s="671"/>
      <c r="D1010" s="671"/>
      <c r="E1010" s="671"/>
      <c r="F1010" s="671"/>
      <c r="G1010" s="671"/>
      <c r="H1010" s="671"/>
      <c r="I1010" s="671"/>
      <c r="J1010" s="671"/>
      <c r="K1010" s="671"/>
      <c r="L1010" s="671"/>
      <c r="M1010" s="671"/>
      <c r="N1010" s="671"/>
      <c r="O1010" s="671"/>
      <c r="P1010" s="671"/>
      <c r="Q1010" s="671"/>
    </row>
    <row r="1011" ht="25.15" customHeight="true" x14ac:dyDescent="0.2">
      <c r="C1011" s="671"/>
      <c r="D1011" s="671"/>
      <c r="E1011" s="671"/>
      <c r="F1011" s="671"/>
      <c r="G1011" s="671"/>
      <c r="H1011" s="671"/>
      <c r="I1011" s="671"/>
      <c r="J1011" s="671"/>
      <c r="K1011" s="671"/>
      <c r="L1011" s="671"/>
      <c r="M1011" s="671"/>
      <c r="N1011" s="671"/>
      <c r="O1011" s="671"/>
      <c r="P1011" s="671"/>
      <c r="Q1011" s="671"/>
    </row>
    <row r="1012" ht="25.15" customHeight="true" x14ac:dyDescent="0.2">
      <c r="C1012" s="671"/>
      <c r="D1012" s="671"/>
      <c r="E1012" s="671"/>
      <c r="F1012" s="671"/>
      <c r="G1012" s="671"/>
      <c r="H1012" s="671"/>
      <c r="I1012" s="671"/>
      <c r="J1012" s="671"/>
      <c r="K1012" s="671"/>
      <c r="L1012" s="671"/>
      <c r="M1012" s="671"/>
      <c r="N1012" s="671"/>
      <c r="O1012" s="671"/>
      <c r="P1012" s="671"/>
      <c r="Q1012" s="671"/>
    </row>
    <row r="1013" ht="25.15" customHeight="true" x14ac:dyDescent="0.2">
      <c r="C1013" s="671"/>
      <c r="D1013" s="671"/>
      <c r="E1013" s="671"/>
      <c r="F1013" s="671"/>
      <c r="G1013" s="671"/>
      <c r="H1013" s="671"/>
      <c r="I1013" s="671"/>
      <c r="J1013" s="671"/>
      <c r="K1013" s="671"/>
      <c r="L1013" s="671"/>
      <c r="M1013" s="671"/>
      <c r="N1013" s="671"/>
      <c r="O1013" s="671"/>
      <c r="P1013" s="671"/>
      <c r="Q1013" s="671"/>
    </row>
    <row r="1014" ht="25.15" customHeight="true" x14ac:dyDescent="0.2">
      <c r="C1014" s="671"/>
      <c r="D1014" s="671"/>
      <c r="E1014" s="671"/>
      <c r="F1014" s="671"/>
      <c r="G1014" s="671"/>
      <c r="H1014" s="671"/>
      <c r="I1014" s="671"/>
      <c r="J1014" s="671"/>
      <c r="K1014" s="671"/>
      <c r="L1014" s="671"/>
      <c r="M1014" s="671"/>
      <c r="N1014" s="671"/>
      <c r="O1014" s="671"/>
      <c r="P1014" s="671"/>
      <c r="Q1014" s="671"/>
    </row>
    <row r="1015" ht="25.15" customHeight="true" x14ac:dyDescent="0.2">
      <c r="C1015" s="671"/>
      <c r="D1015" s="671"/>
      <c r="E1015" s="671"/>
      <c r="F1015" s="671"/>
      <c r="G1015" s="671"/>
      <c r="H1015" s="671"/>
      <c r="I1015" s="671"/>
      <c r="J1015" s="671"/>
      <c r="K1015" s="671"/>
      <c r="L1015" s="671"/>
      <c r="M1015" s="671"/>
      <c r="N1015" s="671"/>
      <c r="O1015" s="671"/>
      <c r="P1015" s="671"/>
      <c r="Q1015" s="671"/>
    </row>
    <row r="1016" ht="25.15" customHeight="true" x14ac:dyDescent="0.2">
      <c r="C1016" s="671"/>
      <c r="D1016" s="671"/>
      <c r="E1016" s="671"/>
      <c r="F1016" s="671"/>
      <c r="G1016" s="671"/>
      <c r="H1016" s="671"/>
      <c r="I1016" s="671"/>
      <c r="J1016" s="671"/>
      <c r="K1016" s="671"/>
      <c r="L1016" s="671"/>
      <c r="M1016" s="671"/>
      <c r="N1016" s="671"/>
      <c r="O1016" s="671"/>
      <c r="P1016" s="671"/>
      <c r="Q1016" s="671"/>
    </row>
    <row r="1017" ht="25.15" customHeight="true" x14ac:dyDescent="0.2">
      <c r="C1017" s="671"/>
      <c r="D1017" s="671"/>
      <c r="E1017" s="671"/>
      <c r="F1017" s="671"/>
      <c r="G1017" s="671"/>
      <c r="H1017" s="671"/>
      <c r="I1017" s="671"/>
      <c r="J1017" s="671"/>
      <c r="K1017" s="671"/>
      <c r="L1017" s="671"/>
      <c r="M1017" s="671"/>
      <c r="N1017" s="671"/>
      <c r="O1017" s="671"/>
      <c r="P1017" s="671"/>
      <c r="Q1017" s="671"/>
    </row>
    <row r="1018" ht="25.15" customHeight="true" x14ac:dyDescent="0.2">
      <c r="C1018" s="671"/>
      <c r="D1018" s="671"/>
      <c r="E1018" s="671"/>
      <c r="F1018" s="671"/>
      <c r="G1018" s="671"/>
      <c r="H1018" s="671"/>
      <c r="I1018" s="671"/>
      <c r="J1018" s="671"/>
      <c r="K1018" s="671"/>
      <c r="L1018" s="671"/>
      <c r="M1018" s="671"/>
      <c r="N1018" s="671"/>
      <c r="O1018" s="671"/>
      <c r="P1018" s="671"/>
      <c r="Q1018" s="671"/>
    </row>
    <row r="1019" ht="25.15" customHeight="true" x14ac:dyDescent="0.2">
      <c r="C1019" s="671"/>
      <c r="D1019" s="671"/>
      <c r="E1019" s="671"/>
      <c r="F1019" s="671"/>
      <c r="G1019" s="671"/>
      <c r="H1019" s="671"/>
      <c r="I1019" s="671"/>
      <c r="J1019" s="671"/>
      <c r="K1019" s="671"/>
      <c r="L1019" s="671"/>
      <c r="M1019" s="671"/>
      <c r="N1019" s="671"/>
      <c r="O1019" s="671"/>
      <c r="P1019" s="671"/>
      <c r="Q1019" s="671"/>
    </row>
    <row r="1020" ht="25.15" customHeight="true" x14ac:dyDescent="0.2">
      <c r="C1020" s="671"/>
      <c r="D1020" s="671"/>
      <c r="E1020" s="671"/>
      <c r="F1020" s="671"/>
      <c r="G1020" s="671"/>
      <c r="H1020" s="671"/>
      <c r="I1020" s="671"/>
      <c r="J1020" s="671"/>
      <c r="K1020" s="671"/>
      <c r="L1020" s="671"/>
      <c r="M1020" s="671"/>
      <c r="N1020" s="671"/>
      <c r="O1020" s="671"/>
      <c r="P1020" s="671"/>
      <c r="Q1020" s="671"/>
    </row>
    <row r="1021" ht="25.15" customHeight="true" x14ac:dyDescent="0.2">
      <c r="C1021" s="671"/>
      <c r="D1021" s="671"/>
      <c r="E1021" s="671"/>
      <c r="F1021" s="671"/>
      <c r="G1021" s="671"/>
      <c r="H1021" s="671"/>
      <c r="I1021" s="671"/>
      <c r="J1021" s="671"/>
      <c r="K1021" s="671"/>
      <c r="L1021" s="671"/>
      <c r="M1021" s="671"/>
      <c r="N1021" s="671"/>
      <c r="O1021" s="671"/>
      <c r="P1021" s="671"/>
      <c r="Q1021" s="671"/>
    </row>
    <row r="1022" ht="25.15" customHeight="true" x14ac:dyDescent="0.2">
      <c r="C1022" s="671"/>
      <c r="D1022" s="671"/>
      <c r="E1022" s="671"/>
      <c r="F1022" s="671"/>
      <c r="G1022" s="671"/>
      <c r="H1022" s="671"/>
      <c r="I1022" s="671"/>
      <c r="J1022" s="671"/>
      <c r="K1022" s="671"/>
      <c r="L1022" s="671"/>
      <c r="M1022" s="671"/>
      <c r="N1022" s="671"/>
      <c r="O1022" s="671"/>
      <c r="P1022" s="671"/>
      <c r="Q1022" s="671"/>
    </row>
    <row r="1023" ht="25.15" customHeight="true" x14ac:dyDescent="0.2">
      <c r="C1023" s="671"/>
      <c r="D1023" s="671"/>
      <c r="E1023" s="671"/>
      <c r="F1023" s="671"/>
      <c r="G1023" s="671"/>
      <c r="H1023" s="671"/>
      <c r="I1023" s="671"/>
      <c r="J1023" s="671"/>
      <c r="K1023" s="671"/>
      <c r="L1023" s="671"/>
      <c r="M1023" s="671"/>
      <c r="N1023" s="671"/>
      <c r="O1023" s="671"/>
      <c r="P1023" s="671"/>
      <c r="Q1023" s="671"/>
    </row>
    <row r="1024" ht="25.15" customHeight="true" x14ac:dyDescent="0.2">
      <c r="C1024" s="671"/>
      <c r="D1024" s="671"/>
      <c r="E1024" s="671"/>
      <c r="F1024" s="671"/>
      <c r="G1024" s="671"/>
      <c r="H1024" s="671"/>
      <c r="I1024" s="671"/>
      <c r="J1024" s="671"/>
      <c r="K1024" s="671"/>
      <c r="L1024" s="671"/>
      <c r="M1024" s="671"/>
      <c r="N1024" s="671"/>
      <c r="O1024" s="671"/>
      <c r="P1024" s="671"/>
      <c r="Q1024" s="671"/>
    </row>
    <row r="1025" s="551" customFormat="true" ht="21" customHeight="true" x14ac:dyDescent="0.2">
      <c r="A1025" s="1147" t="s">
        <v>436</v>
      </c>
      <c r="B1025" s="1147"/>
      <c r="C1025" s="1147"/>
      <c r="W1025" s="32"/>
      <c r="X1025" s="32"/>
      <c r="Y1025" s="32"/>
      <c r="Z1025" s="32"/>
      <c r="AA1025" s="32"/>
      <c r="AB1025" s="32"/>
      <c r="AC1025" s="32"/>
      <c r="AD1025" s="32"/>
      <c r="AE1025" s="32"/>
      <c r="AF1025" s="32"/>
      <c r="AG1025" s="32"/>
      <c r="AH1025" s="32"/>
      <c r="AI1025" s="32"/>
      <c r="AJ1025" s="32"/>
      <c r="AK1025" s="32"/>
      <c r="AL1025" s="32"/>
      <c r="AM1025" s="32"/>
      <c r="AN1025" s="32"/>
      <c r="AO1025" s="32"/>
      <c r="AP1025" s="32"/>
      <c r="AQ1025" s="32"/>
      <c r="AR1025" s="32"/>
      <c r="AS1025" s="32"/>
      <c r="AT1025" s="32"/>
      <c r="AU1025" s="32"/>
      <c r="AV1025" s="32"/>
      <c r="AW1025" s="32"/>
      <c r="AX1025" s="32"/>
      <c r="AY1025" s="32"/>
      <c r="AZ1025" s="32"/>
      <c r="BA1025" s="405"/>
      <c r="BB1025" s="472"/>
      <c r="BC1025"/>
      <c r="BD1025"/>
      <c r="BE1025"/>
      <c r="BF1025"/>
      <c r="BG1025"/>
      <c r="BH1025"/>
      <c r="BI1025"/>
      <c r="BJ1025"/>
      <c r="BK1025"/>
      <c r="BL1025"/>
      <c r="BM1025"/>
      <c r="BN1025"/>
      <c r="BO1025"/>
      <c r="BP1025"/>
      <c r="BQ1025"/>
      <c r="BR1025"/>
      <c r="BS1025"/>
      <c r="BT1025"/>
      <c r="BU1025"/>
      <c r="BV1025" s="405"/>
      <c r="BW1025" s="407"/>
      <c r="BX1025" s="407"/>
      <c r="BY1025" s="407"/>
      <c r="BZ1025" s="407"/>
      <c r="CA1025" s="407"/>
      <c r="CB1025" s="407"/>
      <c r="CC1025" s="407"/>
      <c r="CD1025" s="407"/>
      <c r="CE1025" s="407"/>
      <c r="CF1025" s="407"/>
      <c r="CG1025" s="407"/>
      <c r="CH1025" s="407"/>
      <c r="CI1025" s="407"/>
      <c r="CJ1025" s="407"/>
      <c r="CK1025" s="407"/>
      <c r="CL1025" s="407"/>
      <c r="CM1025" s="407"/>
      <c r="CN1025" s="407"/>
      <c r="CO1025" s="407"/>
      <c r="CP1025" s="407"/>
      <c r="CQ1025" s="407"/>
      <c r="CR1025" s="407"/>
      <c r="CS1025" s="407"/>
      <c r="CT1025" s="407"/>
      <c r="CU1025" s="407"/>
      <c r="CV1025" s="407"/>
      <c r="CW1025" s="407"/>
      <c r="CX1025" s="407"/>
      <c r="CY1025" s="407"/>
      <c r="CZ1025" s="407"/>
    </row>
    <row r="1026" s="551" customFormat="true" ht="15.95" customHeight="true" x14ac:dyDescent="0.2">
      <c r="A1026" s="1148" t="s">
        <v>188</v>
      </c>
      <c r="B1026" s="1148"/>
      <c r="C1026" s="622" t="s">
        <v>189</v>
      </c>
      <c r="W1026" s="32"/>
      <c r="X1026" s="32"/>
      <c r="Y1026" s="32"/>
      <c r="Z1026" s="32"/>
      <c r="AA1026" s="32"/>
      <c r="AB1026" s="32"/>
      <c r="AC1026" s="32"/>
      <c r="AD1026" s="32"/>
      <c r="AE1026" s="32"/>
      <c r="AF1026" s="32"/>
      <c r="AG1026" s="32"/>
      <c r="AH1026" s="32"/>
      <c r="AI1026" s="32"/>
      <c r="AJ1026" s="32"/>
      <c r="AK1026" s="32"/>
      <c r="AL1026" s="32"/>
      <c r="AM1026" s="32"/>
      <c r="AN1026" s="32"/>
      <c r="AO1026" s="32"/>
      <c r="AP1026" s="32"/>
      <c r="AQ1026" s="32"/>
      <c r="AR1026" s="32"/>
      <c r="AS1026" s="32"/>
      <c r="AT1026" s="32"/>
      <c r="AU1026" s="32"/>
      <c r="AV1026" s="32"/>
      <c r="AW1026" s="32"/>
      <c r="AX1026" s="32"/>
      <c r="AY1026" s="32"/>
      <c r="AZ1026" s="32"/>
      <c r="BA1026" s="405"/>
      <c r="BB1026" s="472"/>
      <c r="BC1026"/>
      <c r="BD1026"/>
      <c r="BE1026"/>
      <c r="BF1026"/>
      <c r="BG1026"/>
      <c r="BH1026"/>
      <c r="BI1026"/>
      <c r="BJ1026"/>
      <c r="BK1026"/>
      <c r="BL1026"/>
      <c r="BM1026"/>
      <c r="BN1026"/>
      <c r="BO1026"/>
      <c r="BP1026"/>
      <c r="BQ1026"/>
      <c r="BR1026"/>
      <c r="BS1026"/>
      <c r="BT1026"/>
      <c r="BU1026"/>
      <c r="BV1026" s="405"/>
      <c r="BW1026" s="407"/>
      <c r="BX1026" s="407"/>
      <c r="BY1026" s="407"/>
      <c r="BZ1026" s="407"/>
      <c r="CA1026" s="407"/>
      <c r="CB1026" s="407"/>
      <c r="CC1026" s="407"/>
      <c r="CD1026" s="407"/>
      <c r="CE1026" s="407"/>
      <c r="CF1026" s="407"/>
      <c r="CG1026" s="407"/>
      <c r="CH1026" s="407"/>
      <c r="CI1026" s="407"/>
      <c r="CJ1026" s="407"/>
      <c r="CK1026" s="407"/>
      <c r="CL1026" s="407"/>
      <c r="CM1026" s="407"/>
      <c r="CN1026" s="407"/>
      <c r="CO1026" s="407"/>
      <c r="CP1026" s="407"/>
      <c r="CQ1026" s="407"/>
      <c r="CR1026" s="407"/>
      <c r="CS1026" s="407"/>
      <c r="CT1026" s="407"/>
      <c r="CU1026" s="407"/>
      <c r="CV1026" s="407"/>
      <c r="CW1026" s="407"/>
      <c r="CX1026" s="407"/>
      <c r="CY1026" s="407"/>
      <c r="CZ1026" s="407"/>
    </row>
    <row r="1027" s="551" customFormat="true" ht="17.1" hidden="true" customHeight="true" x14ac:dyDescent="0.2">
      <c r="A1027" s="623" t="s">
        <v>190</v>
      </c>
      <c r="B1027" s="624" t="s">
        <v>320</v>
      </c>
      <c r="C1027" s="625">
        <v>28652</v>
      </c>
      <c r="W1027" s="32"/>
      <c r="X1027" s="32"/>
      <c r="Y1027" s="32"/>
      <c r="Z1027" s="32"/>
      <c r="AA1027" s="32"/>
      <c r="AB1027" s="32"/>
      <c r="AC1027" s="32"/>
      <c r="AD1027" s="32"/>
      <c r="AE1027" s="32"/>
      <c r="AF1027" s="32"/>
      <c r="AG1027" s="32"/>
      <c r="AH1027" s="32"/>
      <c r="AI1027" s="32"/>
      <c r="AJ1027" s="32"/>
      <c r="AK1027" s="32"/>
      <c r="AL1027" s="32"/>
      <c r="AM1027" s="32"/>
      <c r="AN1027" s="32"/>
      <c r="AO1027" s="32"/>
      <c r="AP1027" s="32"/>
      <c r="AQ1027" s="32"/>
      <c r="AR1027" s="32"/>
      <c r="AS1027" s="32"/>
      <c r="AT1027" s="32"/>
      <c r="AU1027" s="32"/>
      <c r="AV1027" s="32"/>
      <c r="AW1027" s="32"/>
      <c r="AX1027" s="32"/>
      <c r="AY1027" s="32"/>
      <c r="AZ1027" s="32"/>
      <c r="BA1027" s="405"/>
      <c r="BB1027" s="472"/>
      <c r="BC1027"/>
      <c r="BD1027"/>
      <c r="BE1027"/>
      <c r="BF1027"/>
      <c r="BG1027"/>
      <c r="BH1027"/>
      <c r="BI1027"/>
      <c r="BJ1027"/>
      <c r="BK1027"/>
      <c r="BL1027"/>
      <c r="BM1027"/>
      <c r="BN1027"/>
      <c r="BO1027"/>
      <c r="BP1027"/>
      <c r="BQ1027"/>
      <c r="BR1027"/>
      <c r="BS1027"/>
      <c r="BT1027"/>
      <c r="BU1027"/>
      <c r="BV1027" s="405"/>
      <c r="BW1027" s="407"/>
      <c r="BX1027" s="407"/>
      <c r="BY1027" s="407"/>
      <c r="BZ1027" s="407"/>
      <c r="CA1027" s="407"/>
      <c r="CB1027" s="407"/>
      <c r="CC1027" s="407"/>
      <c r="CD1027" s="407"/>
      <c r="CE1027" s="407"/>
      <c r="CF1027" s="407"/>
      <c r="CG1027" s="407"/>
      <c r="CH1027" s="407"/>
      <c r="CI1027" s="407"/>
      <c r="CJ1027" s="407"/>
      <c r="CK1027" s="407"/>
      <c r="CL1027" s="407"/>
      <c r="CM1027" s="407"/>
      <c r="CN1027" s="407"/>
      <c r="CO1027" s="407"/>
      <c r="CP1027" s="407"/>
      <c r="CQ1027" s="407"/>
      <c r="CR1027" s="407"/>
      <c r="CS1027" s="407"/>
      <c r="CT1027" s="407"/>
      <c r="CU1027" s="407"/>
      <c r="CV1027" s="407"/>
      <c r="CW1027" s="407"/>
      <c r="CX1027" s="407"/>
      <c r="CY1027" s="407"/>
      <c r="CZ1027" s="407"/>
    </row>
    <row r="1028" s="551" customFormat="true" ht="17.1" hidden="true" customHeight="true" x14ac:dyDescent="0.2">
      <c r="A1028" s="626" t="s">
        <v>192</v>
      </c>
      <c r="B1028" s="627" t="s">
        <v>320</v>
      </c>
      <c r="C1028" s="628">
        <v>28652</v>
      </c>
      <c r="W1028" s="32"/>
      <c r="X1028" s="32"/>
      <c r="Y1028" s="32"/>
      <c r="Z1028" s="32"/>
      <c r="AA1028" s="32"/>
      <c r="AB1028" s="32"/>
      <c r="AC1028" s="32"/>
      <c r="AD1028" s="32"/>
      <c r="AE1028" s="32"/>
      <c r="AF1028" s="32"/>
      <c r="AG1028" s="32"/>
      <c r="AH1028" s="32"/>
      <c r="AI1028" s="32"/>
      <c r="AJ1028" s="32"/>
      <c r="AK1028" s="32"/>
      <c r="AL1028" s="32"/>
      <c r="AM1028" s="32"/>
      <c r="AN1028" s="32"/>
      <c r="AO1028" s="32"/>
      <c r="AP1028" s="32"/>
      <c r="AQ1028" s="32"/>
      <c r="AR1028" s="32"/>
      <c r="AS1028" s="32"/>
      <c r="AT1028" s="32"/>
      <c r="AU1028" s="32"/>
      <c r="AV1028" s="32"/>
      <c r="AW1028" s="32"/>
      <c r="AX1028" s="32"/>
      <c r="AY1028" s="32"/>
      <c r="AZ1028" s="32"/>
      <c r="BA1028" s="405"/>
      <c r="BB1028" s="472"/>
      <c r="BC1028"/>
      <c r="BD1028"/>
      <c r="BE1028"/>
      <c r="BF1028"/>
      <c r="BG1028"/>
      <c r="BH1028"/>
      <c r="BI1028"/>
      <c r="BJ1028"/>
      <c r="BK1028"/>
      <c r="BL1028"/>
      <c r="BM1028"/>
      <c r="BN1028"/>
      <c r="BO1028"/>
      <c r="BP1028"/>
      <c r="BQ1028"/>
      <c r="BR1028"/>
      <c r="BS1028"/>
      <c r="BT1028"/>
      <c r="BU1028"/>
      <c r="BV1028" s="405"/>
      <c r="BW1028" s="407"/>
      <c r="BX1028" s="407"/>
      <c r="BY1028" s="407"/>
      <c r="BZ1028" s="407"/>
      <c r="CA1028" s="407"/>
      <c r="CB1028" s="407"/>
      <c r="CC1028" s="407"/>
      <c r="CD1028" s="407"/>
      <c r="CE1028" s="407"/>
      <c r="CF1028" s="407"/>
      <c r="CG1028" s="407"/>
      <c r="CH1028" s="407"/>
      <c r="CI1028" s="407"/>
      <c r="CJ1028" s="407"/>
      <c r="CK1028" s="407"/>
      <c r="CL1028" s="407"/>
      <c r="CM1028" s="407"/>
      <c r="CN1028" s="407"/>
      <c r="CO1028" s="407"/>
      <c r="CP1028" s="407"/>
      <c r="CQ1028" s="407"/>
      <c r="CR1028" s="407"/>
      <c r="CS1028" s="407"/>
      <c r="CT1028" s="407"/>
      <c r="CU1028" s="407"/>
      <c r="CV1028" s="407"/>
      <c r="CW1028" s="407"/>
      <c r="CX1028" s="407"/>
      <c r="CY1028" s="407"/>
      <c r="CZ1028" s="407"/>
    </row>
    <row r="1029" s="551" customFormat="true" ht="17.1" hidden="true" customHeight="true" x14ac:dyDescent="0.2">
      <c r="A1029" s="626" t="s">
        <v>194</v>
      </c>
      <c r="B1029" s="627" t="s">
        <v>320</v>
      </c>
      <c r="C1029" s="628">
        <v>28652</v>
      </c>
      <c r="W1029" s="32"/>
      <c r="X1029" s="32"/>
      <c r="Y1029" s="32"/>
      <c r="Z1029" s="32"/>
      <c r="AA1029" s="32"/>
      <c r="AB1029" s="32"/>
      <c r="AC1029" s="32"/>
      <c r="AD1029" s="32"/>
      <c r="AE1029" s="32"/>
      <c r="AF1029" s="32"/>
      <c r="AG1029" s="32"/>
      <c r="AH1029" s="32"/>
      <c r="AI1029" s="32"/>
      <c r="AJ1029" s="32"/>
      <c r="AK1029" s="32"/>
      <c r="AL1029" s="32"/>
      <c r="AM1029" s="32"/>
      <c r="AN1029" s="32"/>
      <c r="AO1029" s="32"/>
      <c r="AP1029" s="32"/>
      <c r="AQ1029" s="32"/>
      <c r="AR1029" s="32"/>
      <c r="AS1029" s="32"/>
      <c r="AT1029" s="32"/>
      <c r="AU1029" s="32"/>
      <c r="AV1029" s="32"/>
      <c r="AW1029" s="32"/>
      <c r="AX1029" s="32"/>
      <c r="AY1029" s="32"/>
      <c r="AZ1029" s="32"/>
      <c r="BA1029" s="405"/>
      <c r="BB1029" s="472"/>
      <c r="BC1029"/>
      <c r="BD1029"/>
      <c r="BE1029"/>
      <c r="BF1029"/>
      <c r="BG1029"/>
      <c r="BH1029"/>
      <c r="BI1029"/>
      <c r="BJ1029"/>
      <c r="BK1029"/>
      <c r="BL1029"/>
      <c r="BM1029"/>
      <c r="BN1029"/>
      <c r="BO1029"/>
      <c r="BP1029"/>
      <c r="BQ1029"/>
      <c r="BR1029"/>
      <c r="BS1029"/>
      <c r="BT1029"/>
      <c r="BU1029"/>
      <c r="BV1029" s="405"/>
      <c r="BW1029" s="407"/>
      <c r="BX1029" s="407"/>
      <c r="BY1029" s="407"/>
      <c r="BZ1029" s="407"/>
      <c r="CA1029" s="407"/>
      <c r="CB1029" s="407"/>
      <c r="CC1029" s="407"/>
      <c r="CD1029" s="407"/>
      <c r="CE1029" s="407"/>
      <c r="CF1029" s="407"/>
      <c r="CG1029" s="407"/>
      <c r="CH1029" s="407"/>
      <c r="CI1029" s="407"/>
      <c r="CJ1029" s="407"/>
      <c r="CK1029" s="407"/>
      <c r="CL1029" s="407"/>
      <c r="CM1029" s="407"/>
      <c r="CN1029" s="407"/>
      <c r="CO1029" s="407"/>
      <c r="CP1029" s="407"/>
      <c r="CQ1029" s="407"/>
      <c r="CR1029" s="407"/>
      <c r="CS1029" s="407"/>
      <c r="CT1029" s="407"/>
      <c r="CU1029" s="407"/>
      <c r="CV1029" s="407"/>
      <c r="CW1029" s="407"/>
      <c r="CX1029" s="407"/>
      <c r="CY1029" s="407"/>
      <c r="CZ1029" s="407"/>
    </row>
    <row r="1030" s="551" customFormat="true" ht="17.1" hidden="true" customHeight="true" x14ac:dyDescent="0.2">
      <c r="A1030" s="626" t="s">
        <v>196</v>
      </c>
      <c r="B1030" s="627" t="s">
        <v>320</v>
      </c>
      <c r="C1030" s="628">
        <v>28652</v>
      </c>
      <c r="W1030" s="32"/>
      <c r="X1030" s="32"/>
      <c r="Y1030" s="32"/>
      <c r="Z1030" s="32"/>
      <c r="AA1030" s="32"/>
      <c r="AB1030" s="32"/>
      <c r="AC1030" s="32"/>
      <c r="AD1030" s="32"/>
      <c r="AE1030" s="32"/>
      <c r="AF1030" s="32"/>
      <c r="AG1030" s="32"/>
      <c r="AH1030" s="32"/>
      <c r="AI1030" s="32"/>
      <c r="AJ1030" s="32"/>
      <c r="AK1030" s="32"/>
      <c r="AL1030" s="32"/>
      <c r="AM1030" s="32"/>
      <c r="AN1030" s="32"/>
      <c r="AO1030" s="32"/>
      <c r="AP1030" s="32"/>
      <c r="AQ1030" s="32"/>
      <c r="AR1030" s="32"/>
      <c r="AS1030" s="32"/>
      <c r="AT1030" s="32"/>
      <c r="AU1030" s="32"/>
      <c r="AV1030" s="32"/>
      <c r="AW1030" s="32"/>
      <c r="AX1030" s="32"/>
      <c r="AY1030" s="32"/>
      <c r="AZ1030" s="32"/>
      <c r="BA1030" s="405"/>
      <c r="BB1030" s="472"/>
      <c r="BC1030"/>
      <c r="BD1030"/>
      <c r="BE1030"/>
      <c r="BF1030"/>
      <c r="BG1030"/>
      <c r="BH1030"/>
      <c r="BI1030"/>
      <c r="BJ1030"/>
      <c r="BK1030"/>
      <c r="BL1030"/>
      <c r="BM1030"/>
      <c r="BN1030"/>
      <c r="BO1030"/>
      <c r="BP1030"/>
      <c r="BQ1030"/>
      <c r="BR1030"/>
      <c r="BS1030"/>
      <c r="BT1030"/>
      <c r="BU1030"/>
      <c r="BV1030" s="405"/>
      <c r="BW1030" s="407"/>
      <c r="BX1030" s="407"/>
      <c r="BY1030" s="407"/>
      <c r="BZ1030" s="407"/>
      <c r="CA1030" s="407"/>
      <c r="CB1030" s="407"/>
      <c r="CC1030" s="407"/>
      <c r="CD1030" s="407"/>
      <c r="CE1030" s="407"/>
      <c r="CF1030" s="407"/>
      <c r="CG1030" s="407"/>
      <c r="CH1030" s="407"/>
      <c r="CI1030" s="407"/>
      <c r="CJ1030" s="407"/>
      <c r="CK1030" s="407"/>
      <c r="CL1030" s="407"/>
      <c r="CM1030" s="407"/>
      <c r="CN1030" s="407"/>
      <c r="CO1030" s="407"/>
      <c r="CP1030" s="407"/>
      <c r="CQ1030" s="407"/>
      <c r="CR1030" s="407"/>
      <c r="CS1030" s="407"/>
      <c r="CT1030" s="407"/>
      <c r="CU1030" s="407"/>
      <c r="CV1030" s="407"/>
      <c r="CW1030" s="407"/>
      <c r="CX1030" s="407"/>
      <c r="CY1030" s="407"/>
      <c r="CZ1030" s="407"/>
    </row>
    <row r="1031" s="551" customFormat="true" ht="17.1" customHeight="true" x14ac:dyDescent="0.2">
      <c r="A1031" s="1149" t="s">
        <v>198</v>
      </c>
      <c r="B1031" s="627" t="s">
        <v>199</v>
      </c>
      <c r="C1031" s="628">
        <v>13504</v>
      </c>
      <c r="W1031" s="32"/>
      <c r="X1031" s="32"/>
      <c r="Y1031" s="32"/>
      <c r="Z1031" s="32"/>
      <c r="AA1031" s="32"/>
      <c r="AB1031" s="32"/>
      <c r="AC1031" s="32"/>
      <c r="AD1031" s="32"/>
      <c r="AE1031" s="32"/>
      <c r="AF1031" s="32"/>
      <c r="AG1031" s="32"/>
      <c r="AH1031" s="32"/>
      <c r="AI1031" s="32"/>
      <c r="AJ1031" s="32"/>
      <c r="AK1031" s="32"/>
      <c r="AL1031" s="32"/>
      <c r="AM1031" s="32"/>
      <c r="AN1031" s="32"/>
      <c r="AO1031" s="32"/>
      <c r="AP1031" s="32"/>
      <c r="AQ1031" s="32"/>
      <c r="AR1031" s="32"/>
      <c r="AS1031" s="32"/>
      <c r="AT1031" s="32"/>
      <c r="AU1031" s="32"/>
      <c r="AV1031" s="32"/>
      <c r="AW1031" s="32"/>
      <c r="AX1031" s="32"/>
      <c r="AY1031" s="32"/>
      <c r="AZ1031" s="32"/>
      <c r="BA1031" s="405"/>
      <c r="BB1031" s="472"/>
      <c r="BC1031"/>
      <c r="BD1031"/>
      <c r="BE1031"/>
      <c r="BF1031"/>
      <c r="BG1031"/>
      <c r="BH1031"/>
      <c r="BI1031"/>
      <c r="BJ1031"/>
      <c r="BK1031"/>
      <c r="BL1031"/>
      <c r="BM1031"/>
      <c r="BN1031"/>
      <c r="BO1031"/>
      <c r="BP1031"/>
      <c r="BQ1031"/>
      <c r="BR1031"/>
      <c r="BS1031"/>
      <c r="BT1031"/>
      <c r="BU1031"/>
      <c r="BV1031" s="405"/>
      <c r="BW1031" s="407"/>
      <c r="BX1031" s="407"/>
      <c r="BY1031" s="407"/>
      <c r="BZ1031" s="407"/>
      <c r="CA1031" s="407"/>
      <c r="CB1031" s="407"/>
      <c r="CC1031" s="407"/>
      <c r="CD1031" s="407"/>
      <c r="CE1031" s="407"/>
      <c r="CF1031" s="407"/>
      <c r="CG1031" s="407"/>
      <c r="CH1031" s="407"/>
      <c r="CI1031" s="407"/>
      <c r="CJ1031" s="407"/>
      <c r="CK1031" s="407"/>
      <c r="CL1031" s="407"/>
      <c r="CM1031" s="407"/>
      <c r="CN1031" s="407"/>
      <c r="CO1031" s="407"/>
      <c r="CP1031" s="407"/>
      <c r="CQ1031" s="407"/>
      <c r="CR1031" s="407"/>
      <c r="CS1031" s="407"/>
      <c r="CT1031" s="407"/>
      <c r="CU1031" s="407"/>
      <c r="CV1031" s="407"/>
      <c r="CW1031" s="407"/>
      <c r="CX1031" s="407"/>
      <c r="CY1031" s="407"/>
      <c r="CZ1031" s="407"/>
    </row>
    <row r="1032" s="551" customFormat="true" ht="17.1" customHeight="true" x14ac:dyDescent="0.2">
      <c r="A1032" s="1149"/>
      <c r="B1032" s="627" t="s">
        <v>200</v>
      </c>
      <c r="C1032" s="628">
        <v>15148</v>
      </c>
      <c r="W1032" s="32"/>
      <c r="X1032" s="32"/>
      <c r="Y1032" s="32"/>
      <c r="Z1032" s="32"/>
      <c r="AA1032" s="32"/>
      <c r="AB1032" s="32"/>
      <c r="AC1032" s="32"/>
      <c r="AD1032" s="32"/>
      <c r="AE1032" s="32"/>
      <c r="AF1032" s="32"/>
      <c r="AG1032" s="32"/>
      <c r="AH1032" s="32"/>
      <c r="AI1032" s="32"/>
      <c r="AJ1032" s="32"/>
      <c r="AK1032" s="32"/>
      <c r="AL1032" s="32"/>
      <c r="AM1032" s="32"/>
      <c r="AN1032" s="32"/>
      <c r="AO1032" s="32"/>
      <c r="AP1032" s="32"/>
      <c r="AQ1032" s="32"/>
      <c r="AR1032" s="32"/>
      <c r="AS1032" s="32"/>
      <c r="AT1032" s="32"/>
      <c r="AU1032" s="32"/>
      <c r="AV1032" s="32"/>
      <c r="AW1032" s="32"/>
      <c r="AX1032" s="32"/>
      <c r="AY1032" s="32"/>
      <c r="AZ1032" s="32"/>
      <c r="BA1032" s="405"/>
      <c r="BB1032" s="472"/>
      <c r="BC1032"/>
      <c r="BD1032"/>
      <c r="BE1032"/>
      <c r="BF1032"/>
      <c r="BG1032"/>
      <c r="BH1032"/>
      <c r="BI1032"/>
      <c r="BJ1032"/>
      <c r="BK1032"/>
      <c r="BL1032"/>
      <c r="BM1032"/>
      <c r="BN1032"/>
      <c r="BO1032"/>
      <c r="BP1032"/>
      <c r="BQ1032"/>
      <c r="BR1032"/>
      <c r="BS1032"/>
      <c r="BT1032"/>
      <c r="BU1032"/>
      <c r="BV1032" s="405"/>
      <c r="BW1032" s="407"/>
      <c r="BX1032" s="407"/>
      <c r="BY1032" s="407"/>
      <c r="BZ1032" s="407"/>
      <c r="CA1032" s="407"/>
      <c r="CB1032" s="407"/>
      <c r="CC1032" s="407"/>
      <c r="CD1032" s="407"/>
      <c r="CE1032" s="407"/>
      <c r="CF1032" s="407"/>
      <c r="CG1032" s="407"/>
      <c r="CH1032" s="407"/>
      <c r="CI1032" s="407"/>
      <c r="CJ1032" s="407"/>
      <c r="CK1032" s="407"/>
      <c r="CL1032" s="407"/>
      <c r="CM1032" s="407"/>
      <c r="CN1032" s="407"/>
      <c r="CO1032" s="407"/>
      <c r="CP1032" s="407"/>
      <c r="CQ1032" s="407"/>
      <c r="CR1032" s="407"/>
      <c r="CS1032" s="407"/>
      <c r="CT1032" s="407"/>
      <c r="CU1032" s="407"/>
      <c r="CV1032" s="407"/>
      <c r="CW1032" s="407"/>
      <c r="CX1032" s="407"/>
      <c r="CY1032" s="407"/>
      <c r="CZ1032" s="407"/>
    </row>
    <row r="1033" s="551" customFormat="true" ht="17.1" customHeight="true" x14ac:dyDescent="0.2">
      <c r="A1033" s="1150"/>
      <c r="B1033" s="629" t="s">
        <v>201</v>
      </c>
      <c r="C1033" s="630">
        <v>0</v>
      </c>
      <c r="W1033" s="32"/>
      <c r="X1033" s="32"/>
      <c r="Y1033" s="32"/>
      <c r="Z1033" s="32"/>
      <c r="AA1033" s="32"/>
      <c r="AB1033" s="32"/>
      <c r="AC1033" s="32"/>
      <c r="AD1033" s="32"/>
      <c r="AE1033" s="32"/>
      <c r="AF1033" s="32"/>
      <c r="AG1033" s="32"/>
      <c r="AH1033" s="32"/>
      <c r="AI1033" s="32"/>
      <c r="AJ1033" s="32"/>
      <c r="AK1033" s="32"/>
      <c r="AL1033" s="32"/>
      <c r="AM1033" s="32"/>
      <c r="AN1033" s="32"/>
      <c r="AO1033" s="32"/>
      <c r="AP1033" s="32"/>
      <c r="AQ1033" s="32"/>
      <c r="AR1033" s="32"/>
      <c r="AS1033" s="32"/>
      <c r="AT1033" s="32"/>
      <c r="AU1033" s="32"/>
      <c r="AV1033" s="32"/>
      <c r="AW1033" s="32"/>
      <c r="AX1033" s="32"/>
      <c r="AY1033" s="32"/>
      <c r="AZ1033" s="32"/>
      <c r="BA1033" s="565"/>
      <c r="BB1033" s="363"/>
      <c r="BC1033" s="565"/>
      <c r="BD1033" s="565"/>
      <c r="BE1033" s="565"/>
      <c r="BF1033" s="565"/>
      <c r="BG1033" s="565"/>
      <c r="BH1033" s="565"/>
      <c r="BI1033" s="565"/>
      <c r="BJ1033" s="565"/>
      <c r="BK1033" s="565"/>
      <c r="BL1033" s="565"/>
      <c r="BM1033" s="565"/>
      <c r="BN1033" s="565"/>
      <c r="BO1033" s="565"/>
      <c r="BP1033" s="565"/>
      <c r="BQ1033" s="565"/>
      <c r="BR1033" s="565"/>
      <c r="BS1033" s="565"/>
      <c r="BT1033" s="565"/>
      <c r="BU1033" s="565"/>
      <c r="BV1033" s="565"/>
      <c r="BW1033" s="390"/>
      <c r="BX1033" s="390"/>
      <c r="BY1033" s="390"/>
      <c r="BZ1033" s="390"/>
      <c r="CA1033" s="390"/>
      <c r="CB1033" s="390"/>
      <c r="CC1033" s="390"/>
      <c r="CD1033" s="390"/>
      <c r="CE1033" s="390"/>
      <c r="CF1033" s="390"/>
      <c r="CG1033" s="390"/>
      <c r="CH1033" s="390"/>
      <c r="CI1033" s="390"/>
      <c r="CJ1033" s="390"/>
      <c r="CK1033" s="390"/>
      <c r="CL1033" s="390"/>
      <c r="CM1033" s="390"/>
      <c r="CN1033" s="390"/>
      <c r="CO1033" s="390"/>
      <c r="CP1033" s="390"/>
      <c r="CQ1033" s="390"/>
      <c r="CR1033" s="390"/>
      <c r="CS1033" s="390"/>
      <c r="CT1033" s="390"/>
      <c r="CU1033" s="390"/>
      <c r="CV1033" s="390"/>
      <c r="CW1033" s="390"/>
      <c r="CX1033" s="390"/>
      <c r="CY1033" s="390"/>
      <c r="CZ1033" s="390"/>
    </row>
    <row r="1034" s="551" customFormat="true" ht="12.95" customHeight="true" x14ac:dyDescent="0.2">
      <c r="A1034" s="1151" t="s">
        <v>437</v>
      </c>
      <c r="B1034" s="1151"/>
      <c r="C1034" s="1151"/>
      <c r="W1034" s="32"/>
      <c r="X1034" s="32"/>
      <c r="Y1034" s="32"/>
      <c r="Z1034" s="32"/>
      <c r="AA1034" s="32"/>
      <c r="AB1034" s="32"/>
      <c r="AC1034" s="32"/>
      <c r="AD1034" s="32"/>
      <c r="AE1034" s="32"/>
      <c r="AF1034" s="32"/>
      <c r="AG1034" s="32"/>
      <c r="AH1034" s="32"/>
      <c r="AI1034" s="32"/>
      <c r="AJ1034" s="32"/>
      <c r="AK1034" s="32"/>
      <c r="AL1034" s="32"/>
      <c r="AM1034" s="32"/>
      <c r="AN1034" s="32"/>
      <c r="AO1034" s="32"/>
      <c r="AP1034" s="32"/>
      <c r="AQ1034" s="32"/>
      <c r="AR1034" s="32"/>
      <c r="AS1034" s="32"/>
      <c r="AT1034" s="32"/>
      <c r="AU1034" s="32"/>
      <c r="AV1034" s="32"/>
      <c r="AW1034" s="32"/>
      <c r="AX1034" s="32"/>
      <c r="AY1034" s="32"/>
      <c r="AZ1034" s="32"/>
      <c r="BA1034" s="405"/>
      <c r="BB1034" s="472"/>
      <c r="BC1034"/>
      <c r="BD1034"/>
      <c r="BE1034"/>
      <c r="BF1034"/>
      <c r="BG1034"/>
      <c r="BH1034"/>
      <c r="BI1034"/>
      <c r="BJ1034"/>
      <c r="BK1034"/>
      <c r="BL1034"/>
      <c r="BM1034"/>
      <c r="BN1034"/>
      <c r="BO1034"/>
      <c r="BP1034"/>
      <c r="BQ1034"/>
      <c r="BR1034"/>
      <c r="BS1034"/>
      <c r="BT1034"/>
      <c r="BU1034"/>
      <c r="BV1034" s="405"/>
      <c r="BW1034" s="407"/>
      <c r="BX1034" s="407"/>
      <c r="BY1034" s="407"/>
      <c r="BZ1034" s="407"/>
      <c r="CA1034" s="407"/>
      <c r="CB1034" s="407"/>
      <c r="CC1034" s="407"/>
      <c r="CD1034" s="407"/>
      <c r="CE1034" s="407"/>
      <c r="CF1034" s="407"/>
      <c r="CG1034" s="407"/>
      <c r="CH1034" s="407"/>
      <c r="CI1034" s="407"/>
      <c r="CJ1034" s="407"/>
      <c r="CK1034" s="407"/>
      <c r="CL1034" s="407"/>
      <c r="CM1034" s="407"/>
      <c r="CN1034" s="407"/>
      <c r="CO1034" s="407"/>
      <c r="CP1034" s="407"/>
      <c r="CQ1034" s="407"/>
      <c r="CR1034" s="407"/>
      <c r="CS1034" s="407"/>
      <c r="CT1034" s="407"/>
      <c r="CU1034" s="407"/>
      <c r="CV1034" s="407"/>
      <c r="CW1034" s="407"/>
      <c r="CX1034" s="407"/>
      <c r="CY1034" s="407"/>
      <c r="CZ1034" s="407"/>
    </row>
    <row r="1035" s="397" customFormat="true" ht="15" customHeight="true" x14ac:dyDescent="0.2">
      <c r="B1035" s="552"/>
      <c r="W1035" s="390"/>
      <c r="X1035" s="390"/>
      <c r="Y1035" s="390"/>
      <c r="Z1035" s="390"/>
      <c r="AA1035" s="390"/>
      <c r="AB1035" s="390"/>
      <c r="AC1035" s="390"/>
      <c r="AD1035" s="390"/>
      <c r="AE1035" s="390"/>
      <c r="AF1035" s="390"/>
      <c r="AG1035" s="390"/>
      <c r="AH1035" s="390"/>
      <c r="AI1035" s="390"/>
      <c r="AJ1035" s="390"/>
      <c r="AK1035" s="390"/>
      <c r="AL1035" s="390"/>
      <c r="AM1035" s="390"/>
      <c r="AN1035" s="390"/>
      <c r="AO1035" s="390"/>
      <c r="AP1035" s="390"/>
      <c r="AQ1035" s="390"/>
      <c r="AR1035" s="390"/>
      <c r="AS1035" s="390"/>
      <c r="AT1035" s="390"/>
      <c r="AU1035" s="390"/>
      <c r="AV1035" s="390"/>
      <c r="AW1035" s="390"/>
      <c r="AX1035" s="390"/>
      <c r="AY1035" s="390"/>
      <c r="AZ1035" s="390"/>
      <c r="BA1035" s="550"/>
      <c r="BB1035" s="418"/>
      <c r="BC1035" s="550"/>
      <c r="BD1035" s="550"/>
      <c r="BE1035" s="550"/>
      <c r="BF1035" s="550"/>
      <c r="BG1035" s="550"/>
      <c r="BH1035" s="550"/>
      <c r="BI1035" s="550"/>
      <c r="BJ1035" s="550"/>
      <c r="BK1035" s="550"/>
      <c r="BL1035" s="550"/>
      <c r="BM1035" s="550"/>
      <c r="BN1035" s="550"/>
      <c r="BO1035" s="550"/>
      <c r="BP1035" s="550"/>
      <c r="BQ1035" s="550"/>
      <c r="BR1035" s="550"/>
      <c r="BS1035" s="550"/>
      <c r="BT1035" s="550"/>
      <c r="BU1035" s="550"/>
      <c r="BV1035" s="550"/>
      <c r="BW1035" s="390"/>
      <c r="BX1035" s="390"/>
      <c r="BY1035" s="390"/>
      <c r="BZ1035" s="390"/>
      <c r="CA1035" s="390"/>
      <c r="CB1035" s="390"/>
      <c r="CC1035" s="390"/>
      <c r="CD1035" s="390"/>
      <c r="CE1035" s="390"/>
      <c r="CF1035" s="390"/>
      <c r="CG1035" s="390"/>
      <c r="CH1035" s="390"/>
      <c r="CI1035" s="390"/>
      <c r="CJ1035" s="390"/>
      <c r="CK1035" s="390"/>
      <c r="CL1035" s="390"/>
      <c r="CM1035" s="390"/>
      <c r="CN1035" s="390"/>
      <c r="CO1035" s="390"/>
      <c r="CP1035" s="390"/>
      <c r="CQ1035" s="390"/>
      <c r="CR1035" s="390"/>
      <c r="CS1035" s="390"/>
      <c r="CT1035" s="390"/>
      <c r="CU1035" s="390"/>
      <c r="CV1035" s="390"/>
      <c r="CW1035" s="390"/>
      <c r="CX1035" s="390"/>
      <c r="CY1035" s="390"/>
      <c r="CZ1035" s="390"/>
    </row>
    <row r="1036" ht="15" customHeight="true" x14ac:dyDescent="0.25">
      <c r="A1036" s="473" t="s">
        <v>122</v>
      </c>
      <c r="B1036" s="345" t="s">
        <v>123</v>
      </c>
    </row>
    <row r="1037" ht="15" customHeight="true" x14ac:dyDescent="0.2">
      <c r="A1037" s="474" t="str">
        <f>R15</f>
        <v>Bangkok</v>
      </c>
      <c r="B1037" s="474">
        <f>BR122+BR123</f>
        <v>12517.369244788761</v>
      </c>
    </row>
    <row r="1038" ht="15" customHeight="true" x14ac:dyDescent="0.2">
      <c r="A1038" s="474" t="str">
        <f>S15</f>
        <v>Central</v>
      </c>
      <c r="B1038" s="474">
        <f>BS122+BS123</f>
        <v>27738.821368748893</v>
      </c>
    </row>
    <row r="1039" ht="15" customHeight="true" x14ac:dyDescent="0.2">
      <c r="A1039" s="474" t="str">
        <f>T15</f>
        <v>North</v>
      </c>
      <c r="B1039" s="474">
        <f>BT122+BT123</f>
        <v>15301.167832641848</v>
      </c>
    </row>
    <row r="1040" ht="15" customHeight="true" x14ac:dyDescent="0.2">
      <c r="A1040" s="474" t="str">
        <f>U15</f>
        <v>Northeast</v>
      </c>
      <c r="B1040" s="474">
        <f>BU122+BU123</f>
        <v>24242.262230529617</v>
      </c>
    </row>
    <row r="1041" ht="15" customHeight="true" x14ac:dyDescent="0.2">
      <c r="A1041" s="474" t="str">
        <f>V15</f>
        <v>South</v>
      </c>
      <c r="B1041" s="474">
        <f>BV122+BV123</f>
        <v>12273.273083898299</v>
      </c>
    </row>
    <row r="1042" ht="15" customHeight="true" x14ac:dyDescent="0.2">
      <c r="A1042" s="474">
        <f>W15</f>
        <v>0</v>
      </c>
      <c r="B1042" s="474">
        <f>BW122+BW123</f>
        <v>0</v>
      </c>
    </row>
    <row r="1043" ht="15" customHeight="true" x14ac:dyDescent="0.2">
      <c r="A1043" s="474">
        <f>X15</f>
        <v>0</v>
      </c>
      <c r="B1043" s="474">
        <f>BX122+XR123</f>
        <v>0</v>
      </c>
    </row>
    <row r="1044" ht="15" customHeight="true" x14ac:dyDescent="0.2">
      <c r="A1044" s="474">
        <f>Y15</f>
        <v>0</v>
      </c>
      <c r="B1044" s="474">
        <f>BY122+BY123</f>
        <v>0</v>
      </c>
    </row>
    <row r="1045" ht="15" customHeight="true" x14ac:dyDescent="0.2">
      <c r="A1045" s="474">
        <f>Z15</f>
        <v>0</v>
      </c>
      <c r="B1045" s="474">
        <f>BZ122+BZ123</f>
        <v>0</v>
      </c>
    </row>
    <row r="1046" ht="15" customHeight="true" x14ac:dyDescent="0.2">
      <c r="A1046" s="418">
        <f>AA15</f>
        <v>0</v>
      </c>
      <c r="B1046" s="474">
        <f>CA122+CA123</f>
        <v>0</v>
      </c>
    </row>
    <row r="1047" ht="15" customHeight="true" x14ac:dyDescent="0.2">
      <c r="A1047" s="418">
        <f>AB15</f>
        <v>0</v>
      </c>
      <c r="B1047" s="474">
        <f>CB122+CB123</f>
        <v>0</v>
      </c>
    </row>
    <row r="1048" ht="15" customHeight="true" x14ac:dyDescent="0.2">
      <c r="A1048" s="418">
        <f>AC15</f>
        <v>0</v>
      </c>
      <c r="B1048" s="474">
        <f>CC122+CC123</f>
        <v>0</v>
      </c>
    </row>
    <row r="1049" ht="15" customHeight="true" x14ac:dyDescent="0.2">
      <c r="A1049" s="418">
        <f>AD15</f>
        <v>0</v>
      </c>
      <c r="B1049" s="474">
        <f>CD122+CD123</f>
        <v>0</v>
      </c>
    </row>
    <row r="1050" ht="15" customHeight="true" x14ac:dyDescent="0.2">
      <c r="A1050" s="418">
        <f>AE15</f>
        <v>0</v>
      </c>
      <c r="B1050" s="474">
        <f>CE122+CE123</f>
        <v>0</v>
      </c>
    </row>
    <row r="1051" ht="15" customHeight="true" x14ac:dyDescent="0.2">
      <c r="A1051" s="418">
        <f>AF15</f>
        <v>0</v>
      </c>
      <c r="B1051" s="474">
        <f>CF122+CF123</f>
        <v>0</v>
      </c>
    </row>
    <row r="1052" ht="15" customHeight="true" x14ac:dyDescent="0.2">
      <c r="A1052" s="418">
        <f>AG15</f>
        <v>0</v>
      </c>
      <c r="B1052" s="474">
        <f>CG122+CG123</f>
        <v>0</v>
      </c>
    </row>
    <row r="1053" ht="15" customHeight="true" x14ac:dyDescent="0.2">
      <c r="A1053" s="418">
        <f>AH15</f>
        <v>0</v>
      </c>
      <c r="B1053" s="474">
        <f>CH122+CH123</f>
        <v>0</v>
      </c>
    </row>
    <row r="1054" ht="15" customHeight="true" x14ac:dyDescent="0.2">
      <c r="A1054" s="418">
        <f>AI15</f>
        <v>0</v>
      </c>
      <c r="B1054" s="474">
        <f>CI122+CI123</f>
        <v>0</v>
      </c>
    </row>
    <row r="1055" ht="15" customHeight="true" x14ac:dyDescent="0.2">
      <c r="A1055" s="418">
        <f>AJ15</f>
        <v>0</v>
      </c>
      <c r="B1055" s="474">
        <f>CJ122+CJ123</f>
        <v>0</v>
      </c>
    </row>
    <row r="1056" ht="15" customHeight="true" x14ac:dyDescent="0.2">
      <c r="A1056" s="418">
        <f>AK15</f>
        <v>0</v>
      </c>
      <c r="B1056" s="474">
        <f>CK122+CK123</f>
        <v>0</v>
      </c>
    </row>
    <row r="1057" ht="15" customHeight="true" x14ac:dyDescent="0.2">
      <c r="A1057" s="418">
        <f>AL15</f>
        <v>0</v>
      </c>
      <c r="B1057" s="474">
        <f>CL122+CL123</f>
        <v>0</v>
      </c>
    </row>
    <row r="1058" ht="15" customHeight="true" x14ac:dyDescent="0.2">
      <c r="A1058" s="418">
        <f>AM15</f>
        <v>0</v>
      </c>
      <c r="B1058" s="474">
        <f>CM122+CM123</f>
        <v>0</v>
      </c>
    </row>
    <row r="1059" ht="15" customHeight="true" x14ac:dyDescent="0.2">
      <c r="A1059" s="418">
        <f>AN15</f>
        <v>0</v>
      </c>
      <c r="B1059" s="474">
        <f>CN122+CN123</f>
        <v>0</v>
      </c>
    </row>
    <row r="1060" ht="15" customHeight="true" x14ac:dyDescent="0.2">
      <c r="A1060" s="418">
        <f>AO15</f>
        <v>0</v>
      </c>
      <c r="B1060" s="474">
        <f>CO122+CO123</f>
        <v>0</v>
      </c>
    </row>
    <row r="1061" ht="15" customHeight="true" x14ac:dyDescent="0.2">
      <c r="A1061" s="418">
        <f>AP15</f>
        <v>0</v>
      </c>
      <c r="B1061" s="474">
        <f>CP122+CP123</f>
        <v>0</v>
      </c>
    </row>
    <row r="1062" ht="15" customHeight="true" x14ac:dyDescent="0.2">
      <c r="A1062" s="418">
        <f>AQ15</f>
        <v>0</v>
      </c>
      <c r="B1062" s="474">
        <f>CQ122+CQ123</f>
        <v>0</v>
      </c>
    </row>
    <row r="1063" ht="15" customHeight="true" x14ac:dyDescent="0.2">
      <c r="A1063" s="418">
        <f>AR15</f>
        <v>0</v>
      </c>
      <c r="B1063" s="474">
        <f>CR122+CR123</f>
        <v>0</v>
      </c>
    </row>
    <row r="1064" ht="15" customHeight="true" x14ac:dyDescent="0.2">
      <c r="A1064" s="418">
        <f>AS15</f>
        <v>0</v>
      </c>
      <c r="B1064" s="474">
        <f>CS122+CS123</f>
        <v>0</v>
      </c>
    </row>
    <row r="1065" ht="15" customHeight="true" x14ac:dyDescent="0.2">
      <c r="A1065" s="418">
        <f>AT15</f>
        <v>0</v>
      </c>
      <c r="B1065" s="474">
        <f>CT122+CT123</f>
        <v>0</v>
      </c>
    </row>
    <row r="1066" ht="15" customHeight="true" x14ac:dyDescent="0.2">
      <c r="A1066" s="418">
        <f>AU15</f>
        <v>0</v>
      </c>
      <c r="B1066" s="474">
        <f>CU122+CU123</f>
        <v>0</v>
      </c>
    </row>
    <row r="1067" ht="15" customHeight="true" x14ac:dyDescent="0.2">
      <c r="A1067" s="418">
        <f>AV15</f>
        <v>0</v>
      </c>
      <c r="B1067" s="474">
        <f>CV122+CV123</f>
        <v>0</v>
      </c>
    </row>
    <row r="1068" ht="15" customHeight="true" x14ac:dyDescent="0.2">
      <c r="A1068" s="418">
        <f>AW15</f>
        <v>0</v>
      </c>
      <c r="B1068" s="474">
        <f>CW122+CW123</f>
        <v>0</v>
      </c>
    </row>
    <row r="1069" ht="15" customHeight="true" x14ac:dyDescent="0.2">
      <c r="A1069" s="418">
        <f>AX15</f>
        <v>0</v>
      </c>
      <c r="B1069" s="474">
        <f>CX122+CX123</f>
        <v>0</v>
      </c>
    </row>
    <row r="1070" ht="15" customHeight="true" x14ac:dyDescent="0.2">
      <c r="A1070" s="418">
        <f>AY15</f>
        <v>0</v>
      </c>
      <c r="B1070" s="474">
        <f>CY122+CY123</f>
        <v>0</v>
      </c>
    </row>
    <row r="1071" ht="15" customHeight="true" x14ac:dyDescent="0.2">
      <c r="A1071" s="418"/>
      <c r="B1071" s="474"/>
    </row>
    <row r="1072" ht="15" customHeight="true" x14ac:dyDescent="0.2">
      <c r="A1072" s="474">
        <f>34-COUNTIF(A1037:A1071,"0")</f>
        <v>5</v>
      </c>
      <c r="B1072" s="418" t="s">
        <v>141</v>
      </c>
    </row>
    <row r="1100" s="886" customFormat="true" ht="17.1" customHeight="true" x14ac:dyDescent="0.2">
      <c r="A1100" s="937"/>
      <c r="B1100" s="926"/>
      <c r="BA1100" s="550"/>
      <c r="BB1100" s="418"/>
      <c r="BC1100" s="550"/>
      <c r="BD1100" s="550"/>
      <c r="BE1100" s="550"/>
      <c r="BF1100" s="550"/>
      <c r="BG1100" s="550"/>
      <c r="BH1100" s="550"/>
      <c r="BI1100" s="550"/>
      <c r="BJ1100" s="550"/>
      <c r="BK1100" s="550"/>
      <c r="BL1100" s="550"/>
      <c r="BM1100" s="550"/>
      <c r="BN1100" s="550"/>
      <c r="BO1100" s="550"/>
      <c r="BP1100" s="550"/>
      <c r="BQ1100" s="550"/>
      <c r="BR1100" s="550"/>
      <c r="BS1100" s="550"/>
      <c r="BT1100" s="550"/>
      <c r="BU1100" s="550"/>
      <c r="BV1100" s="550"/>
      <c r="BW1100" s="390"/>
      <c r="BX1100" s="390"/>
      <c r="BY1100" s="390"/>
      <c r="BZ1100" s="390"/>
      <c r="CA1100" s="390"/>
      <c r="CB1100" s="390"/>
      <c r="CC1100" s="390"/>
      <c r="CD1100" s="390"/>
      <c r="CE1100" s="390"/>
      <c r="CF1100" s="390"/>
      <c r="CG1100" s="390"/>
      <c r="CH1100" s="390"/>
      <c r="CI1100" s="390"/>
      <c r="CJ1100" s="390"/>
      <c r="CK1100" s="390"/>
      <c r="CL1100" s="390"/>
      <c r="CM1100" s="390"/>
      <c r="CN1100" s="390"/>
      <c r="CO1100" s="390"/>
      <c r="CP1100" s="390"/>
      <c r="CQ1100" s="390"/>
      <c r="CR1100" s="390"/>
      <c r="CS1100" s="390"/>
      <c r="CT1100" s="390"/>
      <c r="CU1100" s="390"/>
      <c r="CV1100" s="390"/>
      <c r="CW1100" s="390"/>
      <c r="CX1100" s="390"/>
      <c r="CY1100" s="390"/>
      <c r="CZ1100" s="390"/>
    </row>
    <row r="1101" s="886" customFormat="true" ht="17.1" customHeight="true" x14ac:dyDescent="0.2">
      <c r="A1101" s="938"/>
      <c r="B1101" s="927"/>
      <c r="BA1101" s="550"/>
      <c r="BB1101" s="418"/>
      <c r="BC1101" s="550"/>
      <c r="BD1101" s="550"/>
      <c r="BE1101" s="550"/>
      <c r="BF1101" s="550"/>
      <c r="BG1101" s="550"/>
      <c r="BH1101" s="550"/>
      <c r="BI1101" s="550"/>
      <c r="BJ1101" s="550"/>
      <c r="BK1101" s="550"/>
      <c r="BL1101" s="550"/>
      <c r="BM1101" s="550"/>
      <c r="BN1101" s="550"/>
      <c r="BO1101" s="550"/>
      <c r="BP1101" s="550"/>
      <c r="BQ1101" s="550"/>
      <c r="BR1101" s="550"/>
      <c r="BS1101" s="550"/>
      <c r="BT1101" s="550"/>
      <c r="BU1101" s="550"/>
      <c r="BV1101" s="550"/>
      <c r="BW1101" s="390"/>
      <c r="BX1101" s="390"/>
      <c r="BY1101" s="390"/>
      <c r="BZ1101" s="390"/>
      <c r="CA1101" s="390"/>
      <c r="CB1101" s="390"/>
      <c r="CC1101" s="390"/>
      <c r="CD1101" s="390"/>
      <c r="CE1101" s="390"/>
      <c r="CF1101" s="390"/>
      <c r="CG1101" s="390"/>
      <c r="CH1101" s="390"/>
      <c r="CI1101" s="390"/>
      <c r="CJ1101" s="390"/>
      <c r="CK1101" s="390"/>
      <c r="CL1101" s="390"/>
      <c r="CM1101" s="390"/>
      <c r="CN1101" s="390"/>
      <c r="CO1101" s="390"/>
      <c r="CP1101" s="390"/>
      <c r="CQ1101" s="390"/>
      <c r="CR1101" s="390"/>
      <c r="CS1101" s="390"/>
      <c r="CT1101" s="390"/>
      <c r="CU1101" s="390"/>
      <c r="CV1101" s="390"/>
      <c r="CW1101" s="390"/>
      <c r="CX1101" s="390"/>
      <c r="CY1101" s="390"/>
      <c r="CZ1101" s="390"/>
    </row>
    <row r="1102" s="390" customFormat="true" ht="15" customHeight="true" x14ac:dyDescent="0.2">
      <c r="BA1102" s="550"/>
      <c r="BB1102" s="418"/>
      <c r="BC1102" s="550"/>
      <c r="BD1102" s="550"/>
      <c r="BE1102" s="550"/>
      <c r="BF1102" s="550"/>
      <c r="BG1102" s="550"/>
      <c r="BH1102" s="550"/>
      <c r="BI1102" s="550"/>
      <c r="BJ1102" s="550"/>
      <c r="BK1102" s="550"/>
      <c r="BL1102" s="550"/>
      <c r="BM1102" s="550"/>
      <c r="BN1102" s="550"/>
      <c r="BO1102" s="550"/>
      <c r="BP1102" s="550"/>
      <c r="BQ1102" s="550"/>
      <c r="BR1102" s="550"/>
      <c r="BS1102" s="550"/>
      <c r="BT1102" s="550"/>
      <c r="BU1102" s="550"/>
      <c r="BV1102" s="550"/>
    </row>
    <row r="1103" s="390" customFormat="true" ht="15" customHeight="true" x14ac:dyDescent="0.2">
      <c r="BA1103" s="550"/>
      <c r="BB1103" s="418"/>
      <c r="BC1103" s="550"/>
      <c r="BD1103" s="550"/>
      <c r="BE1103" s="550"/>
      <c r="BF1103" s="550"/>
      <c r="BG1103" s="550"/>
      <c r="BH1103" s="550"/>
      <c r="BI1103" s="550"/>
      <c r="BJ1103" s="550"/>
      <c r="BK1103" s="550"/>
      <c r="BL1103" s="550"/>
      <c r="BM1103" s="550"/>
      <c r="BN1103" s="550"/>
      <c r="BO1103" s="550"/>
      <c r="BP1103" s="550"/>
      <c r="BQ1103" s="550"/>
      <c r="BR1103" s="550"/>
      <c r="BS1103" s="550"/>
      <c r="BT1103" s="550"/>
      <c r="BU1103" s="550"/>
      <c r="BV1103" s="550"/>
    </row>
    <row r="1104" s="390" customFormat="true" ht="15" customHeight="true" x14ac:dyDescent="0.2">
      <c r="BA1104" s="550"/>
      <c r="BB1104" s="418"/>
      <c r="BC1104" s="550"/>
      <c r="BD1104" s="550"/>
      <c r="BE1104" s="550"/>
      <c r="BF1104" s="550"/>
      <c r="BG1104" s="550"/>
      <c r="BH1104" s="550"/>
      <c r="BI1104" s="550"/>
      <c r="BJ1104" s="550"/>
      <c r="BK1104" s="550"/>
      <c r="BL1104" s="550"/>
      <c r="BM1104" s="550"/>
      <c r="BN1104" s="550"/>
      <c r="BO1104" s="550"/>
      <c r="BP1104" s="550"/>
      <c r="BQ1104" s="550"/>
      <c r="BR1104" s="550"/>
      <c r="BS1104" s="550"/>
      <c r="BT1104" s="550"/>
      <c r="BU1104" s="550"/>
      <c r="BV1104" s="550"/>
    </row>
    <row r="1105" s="390" customFormat="true" ht="15" customHeight="true" x14ac:dyDescent="0.2">
      <c r="BA1105" s="550"/>
      <c r="BB1105" s="418"/>
      <c r="BC1105" s="550"/>
      <c r="BD1105" s="550"/>
      <c r="BE1105" s="550"/>
      <c r="BF1105" s="550"/>
      <c r="BG1105" s="550"/>
      <c r="BH1105" s="550"/>
      <c r="BI1105" s="550"/>
      <c r="BJ1105" s="550"/>
      <c r="BK1105" s="550"/>
      <c r="BL1105" s="550"/>
      <c r="BM1105" s="550"/>
      <c r="BN1105" s="550"/>
      <c r="BO1105" s="550"/>
      <c r="BP1105" s="550"/>
      <c r="BQ1105" s="550"/>
      <c r="BR1105" s="550"/>
      <c r="BS1105" s="550"/>
      <c r="BT1105" s="550"/>
      <c r="BU1105" s="550"/>
      <c r="BV1105" s="550"/>
    </row>
    <row r="1106" s="390" customFormat="true" ht="15" customHeight="true" x14ac:dyDescent="0.2">
      <c r="BA1106" s="550"/>
      <c r="BB1106" s="418"/>
      <c r="BC1106" s="550"/>
      <c r="BD1106" s="550"/>
      <c r="BE1106" s="550"/>
      <c r="BF1106" s="550"/>
      <c r="BG1106" s="550"/>
      <c r="BH1106" s="550"/>
      <c r="BI1106" s="550"/>
      <c r="BJ1106" s="550"/>
      <c r="BK1106" s="550"/>
      <c r="BL1106" s="550"/>
      <c r="BM1106" s="550"/>
      <c r="BN1106" s="550"/>
      <c r="BO1106" s="550"/>
      <c r="BP1106" s="550"/>
      <c r="BQ1106" s="550"/>
      <c r="BR1106" s="550"/>
      <c r="BS1106" s="550"/>
      <c r="BT1106" s="550"/>
      <c r="BU1106" s="550"/>
      <c r="BV1106" s="550"/>
    </row>
    <row r="1107" s="390" customFormat="true" ht="15" customHeight="true" x14ac:dyDescent="0.2">
      <c r="BA1107" s="550"/>
      <c r="BB1107" s="418"/>
      <c r="BC1107" s="550"/>
      <c r="BD1107" s="550"/>
      <c r="BE1107" s="550"/>
      <c r="BF1107" s="550"/>
      <c r="BG1107" s="550"/>
      <c r="BH1107" s="550"/>
      <c r="BI1107" s="550"/>
      <c r="BJ1107" s="550"/>
      <c r="BK1107" s="550"/>
      <c r="BL1107" s="550"/>
      <c r="BM1107" s="550"/>
      <c r="BN1107" s="550"/>
      <c r="BO1107" s="550"/>
      <c r="BP1107" s="550"/>
      <c r="BQ1107" s="550"/>
      <c r="BR1107" s="550"/>
      <c r="BS1107" s="550"/>
      <c r="BT1107" s="550"/>
      <c r="BU1107" s="550"/>
      <c r="BV1107" s="550"/>
    </row>
    <row r="1108" s="390" customFormat="true" ht="15" customHeight="true" x14ac:dyDescent="0.2">
      <c r="BA1108" s="550"/>
      <c r="BB1108" s="418"/>
      <c r="BC1108" s="550"/>
      <c r="BD1108" s="550"/>
      <c r="BE1108" s="550"/>
      <c r="BF1108" s="550"/>
      <c r="BG1108" s="550"/>
      <c r="BH1108" s="550"/>
      <c r="BI1108" s="550"/>
      <c r="BJ1108" s="550"/>
      <c r="BK1108" s="550"/>
      <c r="BL1108" s="550"/>
      <c r="BM1108" s="550"/>
      <c r="BN1108" s="550"/>
      <c r="BO1108" s="550"/>
      <c r="BP1108" s="550"/>
      <c r="BQ1108" s="550"/>
      <c r="BR1108" s="550"/>
      <c r="BS1108" s="550"/>
      <c r="BT1108" s="550"/>
      <c r="BU1108" s="550"/>
      <c r="BV1108" s="550"/>
    </row>
    <row r="1109" s="390" customFormat="true" ht="15" customHeight="true" x14ac:dyDescent="0.2">
      <c r="BA1109" s="550"/>
      <c r="BB1109" s="418"/>
      <c r="BC1109" s="550"/>
      <c r="BD1109" s="550"/>
      <c r="BE1109" s="550"/>
      <c r="BF1109" s="550"/>
      <c r="BG1109" s="550"/>
      <c r="BH1109" s="550"/>
      <c r="BI1109" s="550"/>
      <c r="BJ1109" s="550"/>
      <c r="BK1109" s="550"/>
      <c r="BL1109" s="550"/>
      <c r="BM1109" s="550"/>
      <c r="BN1109" s="550"/>
      <c r="BO1109" s="550"/>
      <c r="BP1109" s="550"/>
      <c r="BQ1109" s="550"/>
      <c r="BR1109" s="550"/>
      <c r="BS1109" s="550"/>
      <c r="BT1109" s="550"/>
      <c r="BU1109" s="550"/>
      <c r="BV1109" s="550"/>
    </row>
    <row r="1110" s="390" customFormat="true" ht="15" customHeight="true" x14ac:dyDescent="0.2">
      <c r="BA1110" s="550"/>
      <c r="BB1110" s="418"/>
      <c r="BC1110" s="550"/>
      <c r="BD1110" s="550"/>
      <c r="BE1110" s="550"/>
      <c r="BF1110" s="550"/>
      <c r="BG1110" s="550"/>
      <c r="BH1110" s="550"/>
      <c r="BI1110" s="550"/>
      <c r="BJ1110" s="550"/>
      <c r="BK1110" s="550"/>
      <c r="BL1110" s="550"/>
      <c r="BM1110" s="550"/>
      <c r="BN1110" s="550"/>
      <c r="BO1110" s="550"/>
      <c r="BP1110" s="550"/>
      <c r="BQ1110" s="550"/>
      <c r="BR1110" s="550"/>
      <c r="BS1110" s="550"/>
      <c r="BT1110" s="550"/>
      <c r="BU1110" s="550"/>
      <c r="BV1110" s="550"/>
    </row>
    <row r="1111" s="390" customFormat="true" ht="15" customHeight="true" x14ac:dyDescent="0.2">
      <c r="BA1111" s="550"/>
      <c r="BB1111" s="418"/>
      <c r="BC1111" s="550"/>
      <c r="BD1111" s="550"/>
      <c r="BE1111" s="550"/>
      <c r="BF1111" s="550"/>
      <c r="BG1111" s="550"/>
      <c r="BH1111" s="550"/>
      <c r="BI1111" s="550"/>
      <c r="BJ1111" s="550"/>
      <c r="BK1111" s="550"/>
      <c r="BL1111" s="550"/>
      <c r="BM1111" s="550"/>
      <c r="BN1111" s="550"/>
      <c r="BO1111" s="550"/>
      <c r="BP1111" s="550"/>
      <c r="BQ1111" s="550"/>
      <c r="BR1111" s="550"/>
      <c r="BS1111" s="550"/>
      <c r="BT1111" s="550"/>
      <c r="BU1111" s="550"/>
      <c r="BV1111" s="550"/>
    </row>
    <row r="1112" s="390" customFormat="true" ht="15" customHeight="true" x14ac:dyDescent="0.2">
      <c r="BA1112" s="550"/>
      <c r="BB1112" s="418"/>
      <c r="BC1112" s="550"/>
      <c r="BD1112" s="550"/>
      <c r="BE1112" s="550"/>
      <c r="BF1112" s="550"/>
      <c r="BG1112" s="550"/>
      <c r="BH1112" s="550"/>
      <c r="BI1112" s="550"/>
      <c r="BJ1112" s="550"/>
      <c r="BK1112" s="550"/>
      <c r="BL1112" s="550"/>
      <c r="BM1112" s="550"/>
      <c r="BN1112" s="550"/>
      <c r="BO1112" s="550"/>
      <c r="BP1112" s="550"/>
      <c r="BQ1112" s="550"/>
      <c r="BR1112" s="550"/>
      <c r="BS1112" s="550"/>
      <c r="BT1112" s="550"/>
      <c r="BU1112" s="550"/>
      <c r="BV1112" s="550"/>
    </row>
    <row r="1113" s="390" customFormat="true" ht="15" customHeight="true" x14ac:dyDescent="0.2">
      <c r="BA1113" s="550"/>
      <c r="BB1113" s="418"/>
      <c r="BC1113" s="550"/>
      <c r="BD1113" s="550"/>
      <c r="BE1113" s="550"/>
      <c r="BF1113" s="550"/>
      <c r="BG1113" s="550"/>
      <c r="BH1113" s="550"/>
      <c r="BI1113" s="550"/>
      <c r="BJ1113" s="550"/>
      <c r="BK1113" s="550"/>
      <c r="BL1113" s="550"/>
      <c r="BM1113" s="550"/>
      <c r="BN1113" s="550"/>
      <c r="BO1113" s="550"/>
      <c r="BP1113" s="550"/>
      <c r="BQ1113" s="550"/>
      <c r="BR1113" s="550"/>
      <c r="BS1113" s="550"/>
      <c r="BT1113" s="550"/>
      <c r="BU1113" s="550"/>
      <c r="BV1113" s="550"/>
    </row>
    <row r="1114" s="886" customFormat="true" ht="17.1" customHeight="true" x14ac:dyDescent="0.2">
      <c r="A1114" s="938"/>
      <c r="B1114" s="927"/>
      <c r="C1114" s="928"/>
      <c r="D1114" s="929"/>
      <c r="E1114" s="929"/>
      <c r="F1114" s="929"/>
      <c r="G1114" s="930"/>
      <c r="H1114" s="929"/>
      <c r="I1114" s="929"/>
      <c r="J1114" s="929"/>
      <c r="K1114" s="929"/>
      <c r="L1114" s="930"/>
      <c r="M1114" s="929"/>
      <c r="N1114" s="929"/>
      <c r="O1114" s="929"/>
      <c r="P1114" s="929"/>
      <c r="Q1114" s="930"/>
      <c r="R1114" s="929"/>
      <c r="S1114" s="929"/>
      <c r="T1114" s="929"/>
      <c r="U1114" s="929"/>
      <c r="V1114" s="931"/>
      <c r="BA1114" s="550"/>
      <c r="BB1114" s="418"/>
      <c r="BC1114" s="550"/>
      <c r="BD1114" s="550"/>
      <c r="BE1114" s="550"/>
      <c r="BF1114" s="550"/>
      <c r="BG1114" s="550"/>
      <c r="BH1114" s="550"/>
      <c r="BI1114" s="550"/>
      <c r="BJ1114" s="550"/>
      <c r="BK1114" s="550"/>
      <c r="BL1114" s="550"/>
      <c r="BM1114" s="550"/>
      <c r="BN1114" s="550"/>
      <c r="BO1114" s="550"/>
      <c r="BP1114" s="550"/>
      <c r="BQ1114" s="550"/>
      <c r="BR1114" s="550"/>
      <c r="BS1114" s="550"/>
      <c r="BT1114" s="550"/>
      <c r="BU1114" s="550"/>
      <c r="BV1114" s="550"/>
      <c r="BW1114" s="390"/>
      <c r="BX1114" s="390"/>
      <c r="BY1114" s="390"/>
      <c r="BZ1114" s="390"/>
      <c r="CA1114" s="390"/>
      <c r="CB1114" s="390"/>
      <c r="CC1114" s="390"/>
      <c r="CD1114" s="390"/>
      <c r="CE1114" s="390"/>
      <c r="CF1114" s="390"/>
      <c r="CG1114" s="390"/>
      <c r="CH1114" s="390"/>
      <c r="CI1114" s="390"/>
      <c r="CJ1114" s="390"/>
      <c r="CK1114" s="390"/>
      <c r="CL1114" s="390"/>
      <c r="CM1114" s="390"/>
      <c r="CN1114" s="390"/>
      <c r="CO1114" s="390"/>
      <c r="CP1114" s="390"/>
      <c r="CQ1114" s="390"/>
      <c r="CR1114" s="390"/>
      <c r="CS1114" s="390"/>
      <c r="CT1114" s="390"/>
      <c r="CU1114" s="390"/>
      <c r="CV1114" s="390"/>
      <c r="CW1114" s="390"/>
      <c r="CX1114" s="390"/>
      <c r="CY1114" s="390"/>
      <c r="CZ1114" s="390"/>
    </row>
    <row r="1115" s="886" customFormat="true" ht="17.1" customHeight="true" x14ac:dyDescent="0.2">
      <c r="A1115" s="938"/>
      <c r="B1115" s="927"/>
      <c r="C1115" s="928"/>
      <c r="D1115" s="929"/>
      <c r="E1115" s="929"/>
      <c r="F1115" s="929"/>
      <c r="G1115" s="930"/>
      <c r="H1115" s="929"/>
      <c r="I1115" s="929"/>
      <c r="J1115" s="929"/>
      <c r="K1115" s="929"/>
      <c r="L1115" s="930"/>
      <c r="M1115" s="929"/>
      <c r="N1115" s="929"/>
      <c r="O1115" s="929"/>
      <c r="P1115" s="929"/>
      <c r="Q1115" s="930"/>
      <c r="R1115" s="929"/>
      <c r="S1115" s="929"/>
      <c r="T1115" s="929"/>
      <c r="U1115" s="929"/>
      <c r="V1115" s="931"/>
      <c r="BA1115" s="550"/>
      <c r="BB1115" s="418"/>
      <c r="BC1115" s="550"/>
      <c r="BD1115" s="550"/>
      <c r="BE1115" s="550"/>
      <c r="BF1115" s="550"/>
      <c r="BG1115" s="550"/>
      <c r="BH1115" s="550"/>
      <c r="BI1115" s="550"/>
      <c r="BJ1115" s="550"/>
      <c r="BK1115" s="550"/>
      <c r="BL1115" s="550"/>
      <c r="BM1115" s="550"/>
      <c r="BN1115" s="550"/>
      <c r="BO1115" s="550"/>
      <c r="BP1115" s="550"/>
      <c r="BQ1115" s="550"/>
      <c r="BR1115" s="550"/>
      <c r="BS1115" s="550"/>
      <c r="BT1115" s="550"/>
      <c r="BU1115" s="550"/>
      <c r="BV1115" s="550"/>
      <c r="BW1115" s="390"/>
      <c r="BX1115" s="390"/>
      <c r="BY1115" s="390"/>
      <c r="BZ1115" s="390"/>
      <c r="CA1115" s="390"/>
      <c r="CB1115" s="390"/>
      <c r="CC1115" s="390"/>
      <c r="CD1115" s="390"/>
      <c r="CE1115" s="390"/>
      <c r="CF1115" s="390"/>
      <c r="CG1115" s="390"/>
      <c r="CH1115" s="390"/>
      <c r="CI1115" s="390"/>
      <c r="CJ1115" s="390"/>
      <c r="CK1115" s="390"/>
      <c r="CL1115" s="390"/>
      <c r="CM1115" s="390"/>
      <c r="CN1115" s="390"/>
      <c r="CO1115" s="390"/>
      <c r="CP1115" s="390"/>
      <c r="CQ1115" s="390"/>
      <c r="CR1115" s="390"/>
      <c r="CS1115" s="390"/>
      <c r="CT1115" s="390"/>
      <c r="CU1115" s="390"/>
      <c r="CV1115" s="390"/>
      <c r="CW1115" s="390"/>
      <c r="CX1115" s="390"/>
      <c r="CY1115" s="390"/>
      <c r="CZ1115" s="390"/>
    </row>
    <row r="1116" s="886" customFormat="true" ht="17.1" customHeight="true" x14ac:dyDescent="0.2">
      <c r="A1116" s="938"/>
      <c r="B1116" s="927"/>
      <c r="C1116" s="928"/>
      <c r="D1116" s="929"/>
      <c r="E1116" s="929"/>
      <c r="F1116" s="929"/>
      <c r="G1116" s="930"/>
      <c r="H1116" s="929"/>
      <c r="I1116" s="929"/>
      <c r="J1116" s="929"/>
      <c r="K1116" s="929"/>
      <c r="L1116" s="930"/>
      <c r="M1116" s="929"/>
      <c r="N1116" s="929"/>
      <c r="O1116" s="929"/>
      <c r="P1116" s="929"/>
      <c r="Q1116" s="930"/>
      <c r="R1116" s="929"/>
      <c r="S1116" s="929"/>
      <c r="T1116" s="929"/>
      <c r="U1116" s="929"/>
      <c r="V1116" s="931"/>
      <c r="BA1116" s="550"/>
      <c r="BB1116" s="418"/>
      <c r="BC1116" s="550"/>
      <c r="BD1116" s="550"/>
      <c r="BE1116" s="550"/>
      <c r="BF1116" s="550"/>
      <c r="BG1116" s="550"/>
      <c r="BH1116" s="550"/>
      <c r="BI1116" s="550"/>
      <c r="BJ1116" s="550"/>
      <c r="BK1116" s="550"/>
      <c r="BL1116" s="550"/>
      <c r="BM1116" s="550"/>
      <c r="BN1116" s="550"/>
      <c r="BO1116" s="550"/>
      <c r="BP1116" s="550"/>
      <c r="BQ1116" s="550"/>
      <c r="BR1116" s="550"/>
      <c r="BS1116" s="550"/>
      <c r="BT1116" s="550"/>
      <c r="BU1116" s="550"/>
      <c r="BV1116" s="550"/>
      <c r="BW1116" s="390"/>
      <c r="BX1116" s="390"/>
      <c r="BY1116" s="390"/>
      <c r="BZ1116" s="390"/>
      <c r="CA1116" s="390"/>
      <c r="CB1116" s="390"/>
      <c r="CC1116" s="390"/>
      <c r="CD1116" s="390"/>
      <c r="CE1116" s="390"/>
      <c r="CF1116" s="390"/>
      <c r="CG1116" s="390"/>
      <c r="CH1116" s="390"/>
      <c r="CI1116" s="390"/>
      <c r="CJ1116" s="390"/>
      <c r="CK1116" s="390"/>
      <c r="CL1116" s="390"/>
      <c r="CM1116" s="390"/>
      <c r="CN1116" s="390"/>
      <c r="CO1116" s="390"/>
      <c r="CP1116" s="390"/>
      <c r="CQ1116" s="390"/>
      <c r="CR1116" s="390"/>
      <c r="CS1116" s="390"/>
      <c r="CT1116" s="390"/>
      <c r="CU1116" s="390"/>
      <c r="CV1116" s="390"/>
      <c r="CW1116" s="390"/>
      <c r="CX1116" s="390"/>
      <c r="CY1116" s="390"/>
      <c r="CZ1116" s="390"/>
    </row>
    <row r="1117" s="886" customFormat="true" ht="17.1" customHeight="true" x14ac:dyDescent="0.2">
      <c r="A1117" s="939"/>
      <c r="B1117" s="932"/>
      <c r="C1117" s="933"/>
      <c r="D1117" s="934"/>
      <c r="E1117" s="934"/>
      <c r="F1117" s="934"/>
      <c r="G1117" s="935"/>
      <c r="H1117" s="934"/>
      <c r="I1117" s="934"/>
      <c r="J1117" s="934"/>
      <c r="K1117" s="934"/>
      <c r="L1117" s="935"/>
      <c r="M1117" s="934"/>
      <c r="N1117" s="934"/>
      <c r="O1117" s="934"/>
      <c r="P1117" s="934"/>
      <c r="Q1117" s="935"/>
      <c r="R1117" s="934"/>
      <c r="S1117" s="934"/>
      <c r="T1117" s="934"/>
      <c r="U1117" s="934"/>
      <c r="V1117" s="936"/>
      <c r="BA1117" s="550"/>
      <c r="BB1117" s="418"/>
      <c r="BC1117" s="550"/>
      <c r="BD1117" s="550"/>
      <c r="BE1117" s="550"/>
      <c r="BF1117" s="550"/>
      <c r="BG1117" s="550"/>
      <c r="BH1117" s="550"/>
      <c r="BI1117" s="550"/>
      <c r="BJ1117" s="550"/>
      <c r="BK1117" s="550"/>
      <c r="BL1117" s="550"/>
      <c r="BM1117" s="550"/>
      <c r="BN1117" s="550"/>
      <c r="BO1117" s="550"/>
      <c r="BP1117" s="550"/>
      <c r="BQ1117" s="550"/>
      <c r="BR1117" s="550"/>
      <c r="BS1117" s="550"/>
      <c r="BT1117" s="550"/>
      <c r="BU1117" s="550"/>
      <c r="BV1117" s="550"/>
      <c r="BW1117" s="390"/>
      <c r="BX1117" s="390"/>
      <c r="BY1117" s="390"/>
      <c r="BZ1117" s="390"/>
      <c r="CA1117" s="390"/>
      <c r="CB1117" s="390"/>
      <c r="CC1117" s="390"/>
      <c r="CD1117" s="390"/>
      <c r="CE1117" s="390"/>
      <c r="CF1117" s="390"/>
      <c r="CG1117" s="390"/>
      <c r="CH1117" s="390"/>
      <c r="CI1117" s="390"/>
      <c r="CJ1117" s="390"/>
      <c r="CK1117" s="390"/>
      <c r="CL1117" s="390"/>
      <c r="CM1117" s="390"/>
      <c r="CN1117" s="390"/>
      <c r="CO1117" s="390"/>
      <c r="CP1117" s="390"/>
      <c r="CQ1117" s="390"/>
      <c r="CR1117" s="390"/>
      <c r="CS1117" s="390"/>
      <c r="CT1117" s="390"/>
      <c r="CU1117" s="390"/>
      <c r="CV1117" s="390"/>
      <c r="CW1117" s="390"/>
      <c r="CX1117" s="390"/>
      <c r="CY1117" s="390"/>
      <c r="CZ1117" s="390"/>
    </row>
    <row r="1118" s="390" customFormat="true" ht="15" customHeight="true" x14ac:dyDescent="0.2">
      <c r="BA1118" s="550"/>
      <c r="BB1118" s="418"/>
      <c r="BC1118" s="550"/>
      <c r="BD1118" s="550"/>
      <c r="BE1118" s="550"/>
      <c r="BF1118" s="550"/>
      <c r="BG1118" s="550"/>
      <c r="BH1118" s="550"/>
      <c r="BI1118" s="550"/>
      <c r="BJ1118" s="550"/>
      <c r="BK1118" s="550"/>
      <c r="BL1118" s="550"/>
      <c r="BM1118" s="550"/>
      <c r="BN1118" s="550"/>
      <c r="BO1118" s="550"/>
      <c r="BP1118" s="550"/>
      <c r="BQ1118" s="550"/>
      <c r="BR1118" s="550"/>
      <c r="BS1118" s="550"/>
      <c r="BT1118" s="550"/>
      <c r="BU1118" s="550"/>
      <c r="BV1118" s="550"/>
    </row>
    <row r="1119" s="390" customFormat="true" ht="15" customHeight="true" x14ac:dyDescent="0.2">
      <c r="BA1119" s="550"/>
      <c r="BB1119" s="418"/>
      <c r="BC1119" s="550"/>
      <c r="BD1119" s="550"/>
      <c r="BE1119" s="550"/>
      <c r="BF1119" s="550"/>
      <c r="BG1119" s="550"/>
      <c r="BH1119" s="550"/>
      <c r="BI1119" s="550"/>
      <c r="BJ1119" s="550"/>
      <c r="BK1119" s="550"/>
      <c r="BL1119" s="550"/>
      <c r="BM1119" s="550"/>
      <c r="BN1119" s="550"/>
      <c r="BO1119" s="550"/>
      <c r="BP1119" s="550"/>
      <c r="BQ1119" s="550"/>
      <c r="BR1119" s="550"/>
      <c r="BS1119" s="550"/>
      <c r="BT1119" s="550"/>
      <c r="BU1119" s="550"/>
      <c r="BV1119" s="550"/>
    </row>
    <row r="1120" s="390" customFormat="true" ht="15" customHeight="true" x14ac:dyDescent="0.2">
      <c r="BA1120" s="550"/>
      <c r="BB1120" s="418"/>
      <c r="BC1120" s="550"/>
      <c r="BD1120" s="550"/>
      <c r="BE1120" s="550"/>
      <c r="BF1120" s="550"/>
      <c r="BG1120" s="550"/>
      <c r="BH1120" s="550"/>
      <c r="BI1120" s="550"/>
      <c r="BJ1120" s="550"/>
      <c r="BK1120" s="550"/>
      <c r="BL1120" s="550"/>
      <c r="BM1120" s="550"/>
      <c r="BN1120" s="550"/>
      <c r="BO1120" s="550"/>
      <c r="BP1120" s="550"/>
      <c r="BQ1120" s="550"/>
      <c r="BR1120" s="550"/>
      <c r="BS1120" s="550"/>
      <c r="BT1120" s="550"/>
      <c r="BU1120" s="550"/>
      <c r="BV1120" s="550"/>
    </row>
    <row r="1121" s="390" customFormat="true" ht="15" customHeight="true" x14ac:dyDescent="0.2">
      <c r="BA1121" s="550"/>
      <c r="BB1121" s="418"/>
      <c r="BC1121" s="550"/>
      <c r="BD1121" s="550"/>
      <c r="BE1121" s="550"/>
      <c r="BF1121" s="550"/>
      <c r="BG1121" s="550"/>
      <c r="BH1121" s="550"/>
      <c r="BI1121" s="550"/>
      <c r="BJ1121" s="550"/>
      <c r="BK1121" s="550"/>
      <c r="BL1121" s="550"/>
      <c r="BM1121" s="550"/>
      <c r="BN1121" s="550"/>
      <c r="BO1121" s="550"/>
      <c r="BP1121" s="550"/>
      <c r="BQ1121" s="550"/>
      <c r="BR1121" s="550"/>
      <c r="BS1121" s="550"/>
      <c r="BT1121" s="550"/>
      <c r="BU1121" s="550"/>
      <c r="BV1121" s="550"/>
    </row>
    <row r="1122" s="390" customFormat="true" ht="15" customHeight="true" x14ac:dyDescent="0.2">
      <c r="BA1122" s="550"/>
      <c r="BB1122" s="418"/>
      <c r="BC1122" s="550"/>
      <c r="BD1122" s="550"/>
      <c r="BE1122" s="550"/>
      <c r="BF1122" s="550"/>
      <c r="BG1122" s="550"/>
      <c r="BH1122" s="550"/>
      <c r="BI1122" s="550"/>
      <c r="BJ1122" s="550"/>
      <c r="BK1122" s="550"/>
      <c r="BL1122" s="550"/>
      <c r="BM1122" s="550"/>
      <c r="BN1122" s="550"/>
      <c r="BO1122" s="550"/>
      <c r="BP1122" s="550"/>
      <c r="BQ1122" s="550"/>
      <c r="BR1122" s="550"/>
      <c r="BS1122" s="550"/>
      <c r="BT1122" s="550"/>
      <c r="BU1122" s="550"/>
      <c r="BV1122" s="550"/>
    </row>
    <row r="1123" s="390" customFormat="true" ht="15" customHeight="true" x14ac:dyDescent="0.2">
      <c r="BA1123" s="550"/>
      <c r="BB1123" s="418"/>
      <c r="BC1123" s="550"/>
      <c r="BD1123" s="550"/>
      <c r="BE1123" s="550"/>
      <c r="BF1123" s="550"/>
      <c r="BG1123" s="550"/>
      <c r="BH1123" s="550"/>
      <c r="BI1123" s="550"/>
      <c r="BJ1123" s="550"/>
      <c r="BK1123" s="550"/>
      <c r="BL1123" s="550"/>
      <c r="BM1123" s="550"/>
      <c r="BN1123" s="550"/>
      <c r="BO1123" s="550"/>
      <c r="BP1123" s="550"/>
      <c r="BQ1123" s="550"/>
      <c r="BR1123" s="550"/>
      <c r="BS1123" s="550"/>
      <c r="BT1123" s="550"/>
      <c r="BU1123" s="550"/>
      <c r="BV1123" s="550"/>
    </row>
    <row r="1124" s="390" customFormat="true" ht="15" customHeight="true" x14ac:dyDescent="0.2">
      <c r="BA1124" s="550"/>
      <c r="BB1124" s="418"/>
      <c r="BC1124" s="550"/>
      <c r="BD1124" s="550"/>
      <c r="BE1124" s="550"/>
      <c r="BF1124" s="550"/>
      <c r="BG1124" s="550"/>
      <c r="BH1124" s="550"/>
      <c r="BI1124" s="550"/>
      <c r="BJ1124" s="550"/>
      <c r="BK1124" s="550"/>
      <c r="BL1124" s="550"/>
      <c r="BM1124" s="550"/>
      <c r="BN1124" s="550"/>
      <c r="BO1124" s="550"/>
      <c r="BP1124" s="550"/>
      <c r="BQ1124" s="550"/>
      <c r="BR1124" s="550"/>
      <c r="BS1124" s="550"/>
      <c r="BT1124" s="550"/>
      <c r="BU1124" s="550"/>
      <c r="BV1124" s="550"/>
    </row>
    <row r="1125" s="390" customFormat="true" ht="15" customHeight="true" x14ac:dyDescent="0.2">
      <c r="BA1125" s="550"/>
      <c r="BB1125" s="418"/>
      <c r="BC1125" s="550"/>
      <c r="BD1125" s="550"/>
      <c r="BE1125" s="550"/>
      <c r="BF1125" s="550"/>
      <c r="BG1125" s="550"/>
      <c r="BH1125" s="550"/>
      <c r="BI1125" s="550"/>
      <c r="BJ1125" s="550"/>
      <c r="BK1125" s="550"/>
      <c r="BL1125" s="550"/>
      <c r="BM1125" s="550"/>
      <c r="BN1125" s="550"/>
      <c r="BO1125" s="550"/>
      <c r="BP1125" s="550"/>
      <c r="BQ1125" s="550"/>
      <c r="BR1125" s="550"/>
      <c r="BS1125" s="550"/>
      <c r="BT1125" s="550"/>
      <c r="BU1125" s="550"/>
      <c r="BV1125" s="550"/>
    </row>
    <row r="1126" s="390" customFormat="true" ht="15" customHeight="true" x14ac:dyDescent="0.2">
      <c r="BA1126" s="550"/>
      <c r="BB1126" s="418"/>
      <c r="BC1126" s="550"/>
      <c r="BD1126" s="550"/>
      <c r="BE1126" s="550"/>
      <c r="BF1126" s="550"/>
      <c r="BG1126" s="550"/>
      <c r="BH1126" s="550"/>
      <c r="BI1126" s="550"/>
      <c r="BJ1126" s="550"/>
      <c r="BK1126" s="550"/>
      <c r="BL1126" s="550"/>
      <c r="BM1126" s="550"/>
      <c r="BN1126" s="550"/>
      <c r="BO1126" s="550"/>
      <c r="BP1126" s="550"/>
      <c r="BQ1126" s="550"/>
      <c r="BR1126" s="550"/>
      <c r="BS1126" s="550"/>
      <c r="BT1126" s="550"/>
      <c r="BU1126" s="550"/>
      <c r="BV1126" s="550"/>
    </row>
    <row r="1127" s="390" customFormat="true" ht="15" customHeight="true" x14ac:dyDescent="0.2">
      <c r="BA1127" s="550"/>
      <c r="BB1127" s="418"/>
      <c r="BC1127" s="550"/>
      <c r="BD1127" s="550"/>
      <c r="BE1127" s="550"/>
      <c r="BF1127" s="550"/>
      <c r="BG1127" s="550"/>
      <c r="BH1127" s="550"/>
      <c r="BI1127" s="550"/>
      <c r="BJ1127" s="550"/>
      <c r="BK1127" s="550"/>
      <c r="BL1127" s="550"/>
      <c r="BM1127" s="550"/>
      <c r="BN1127" s="550"/>
      <c r="BO1127" s="550"/>
      <c r="BP1127" s="550"/>
      <c r="BQ1127" s="550"/>
      <c r="BR1127" s="550"/>
      <c r="BS1127" s="550"/>
      <c r="BT1127" s="550"/>
      <c r="BU1127" s="550"/>
      <c r="BV1127" s="550"/>
    </row>
    <row r="1128" s="390" customFormat="true" ht="15" customHeight="true" x14ac:dyDescent="0.2">
      <c r="BA1128" s="550"/>
      <c r="BB1128" s="418"/>
      <c r="BC1128" s="550"/>
      <c r="BD1128" s="550"/>
      <c r="BE1128" s="550"/>
      <c r="BF1128" s="550"/>
      <c r="BG1128" s="550"/>
      <c r="BH1128" s="550"/>
      <c r="BI1128" s="550"/>
      <c r="BJ1128" s="550"/>
      <c r="BK1128" s="550"/>
      <c r="BL1128" s="550"/>
      <c r="BM1128" s="550"/>
      <c r="BN1128" s="550"/>
      <c r="BO1128" s="550"/>
      <c r="BP1128" s="550"/>
      <c r="BQ1128" s="550"/>
      <c r="BR1128" s="550"/>
      <c r="BS1128" s="550"/>
      <c r="BT1128" s="550"/>
      <c r="BU1128" s="550"/>
      <c r="BV1128" s="550"/>
    </row>
    <row r="1129" s="390" customFormat="true" ht="15" customHeight="true" x14ac:dyDescent="0.2">
      <c r="BA1129" s="550"/>
      <c r="BB1129" s="418"/>
      <c r="BC1129" s="550"/>
      <c r="BD1129" s="550"/>
      <c r="BE1129" s="550"/>
      <c r="BF1129" s="550"/>
      <c r="BG1129" s="550"/>
      <c r="BH1129" s="550"/>
      <c r="BI1129" s="550"/>
      <c r="BJ1129" s="550"/>
      <c r="BK1129" s="550"/>
      <c r="BL1129" s="550"/>
      <c r="BM1129" s="550"/>
      <c r="BN1129" s="550"/>
      <c r="BO1129" s="550"/>
      <c r="BP1129" s="550"/>
      <c r="BQ1129" s="550"/>
      <c r="BR1129" s="550"/>
      <c r="BS1129" s="550"/>
      <c r="BT1129" s="550"/>
      <c r="BU1129" s="550"/>
      <c r="BV1129" s="550"/>
    </row>
    <row r="1130" s="390" customFormat="true" ht="15" customHeight="true" x14ac:dyDescent="0.2">
      <c r="BA1130" s="550"/>
      <c r="BB1130" s="418"/>
      <c r="BC1130" s="550"/>
      <c r="BD1130" s="550"/>
      <c r="BE1130" s="550"/>
      <c r="BF1130" s="550"/>
      <c r="BG1130" s="550"/>
      <c r="BH1130" s="550"/>
      <c r="BI1130" s="550"/>
      <c r="BJ1130" s="550"/>
      <c r="BK1130" s="550"/>
      <c r="BL1130" s="550"/>
      <c r="BM1130" s="550"/>
      <c r="BN1130" s="550"/>
      <c r="BO1130" s="550"/>
      <c r="BP1130" s="550"/>
      <c r="BQ1130" s="550"/>
      <c r="BR1130" s="550"/>
      <c r="BS1130" s="550"/>
      <c r="BT1130" s="550"/>
      <c r="BU1130" s="550"/>
      <c r="BV1130" s="550"/>
    </row>
    <row r="1131" s="390" customFormat="true" ht="15" customHeight="true" x14ac:dyDescent="0.2">
      <c r="BA1131" s="550"/>
      <c r="BB1131" s="418"/>
      <c r="BC1131" s="550"/>
      <c r="BD1131" s="550"/>
      <c r="BE1131" s="550"/>
      <c r="BF1131" s="550"/>
      <c r="BG1131" s="550"/>
      <c r="BH1131" s="550"/>
      <c r="BI1131" s="550"/>
      <c r="BJ1131" s="550"/>
      <c r="BK1131" s="550"/>
      <c r="BL1131" s="550"/>
      <c r="BM1131" s="550"/>
      <c r="BN1131" s="550"/>
      <c r="BO1131" s="550"/>
      <c r="BP1131" s="550"/>
      <c r="BQ1131" s="550"/>
      <c r="BR1131" s="550"/>
      <c r="BS1131" s="550"/>
      <c r="BT1131" s="550"/>
      <c r="BU1131" s="550"/>
      <c r="BV1131" s="550"/>
    </row>
    <row r="1132" s="390" customFormat="true" ht="15" customHeight="true" x14ac:dyDescent="0.2">
      <c r="BA1132" s="550"/>
      <c r="BB1132" s="418"/>
      <c r="BC1132" s="550"/>
      <c r="BD1132" s="550"/>
      <c r="BE1132" s="550"/>
      <c r="BF1132" s="550"/>
      <c r="BG1132" s="550"/>
      <c r="BH1132" s="550"/>
      <c r="BI1132" s="550"/>
      <c r="BJ1132" s="550"/>
      <c r="BK1132" s="550"/>
      <c r="BL1132" s="550"/>
      <c r="BM1132" s="550"/>
      <c r="BN1132" s="550"/>
      <c r="BO1132" s="550"/>
      <c r="BP1132" s="550"/>
      <c r="BQ1132" s="550"/>
      <c r="BR1132" s="550"/>
      <c r="BS1132" s="550"/>
      <c r="BT1132" s="550"/>
      <c r="BU1132" s="550"/>
      <c r="BV1132" s="550"/>
    </row>
    <row r="1133" s="390" customFormat="true" ht="15" customHeight="true" x14ac:dyDescent="0.2">
      <c r="BA1133" s="550"/>
      <c r="BB1133" s="418"/>
      <c r="BC1133" s="550"/>
      <c r="BD1133" s="550"/>
      <c r="BE1133" s="550"/>
      <c r="BF1133" s="550"/>
      <c r="BG1133" s="550"/>
      <c r="BH1133" s="550"/>
      <c r="BI1133" s="550"/>
      <c r="BJ1133" s="550"/>
      <c r="BK1133" s="550"/>
      <c r="BL1133" s="550"/>
      <c r="BM1133" s="550"/>
      <c r="BN1133" s="550"/>
      <c r="BO1133" s="550"/>
      <c r="BP1133" s="550"/>
      <c r="BQ1133" s="550"/>
      <c r="BR1133" s="550"/>
      <c r="BS1133" s="550"/>
      <c r="BT1133" s="550"/>
      <c r="BU1133" s="550"/>
      <c r="BV1133" s="550"/>
    </row>
    <row r="1134" s="390" customFormat="true" ht="15" customHeight="true" x14ac:dyDescent="0.2">
      <c r="BA1134" s="550"/>
      <c r="BB1134" s="418"/>
      <c r="BC1134" s="550"/>
      <c r="BD1134" s="550"/>
      <c r="BE1134" s="550"/>
      <c r="BF1134" s="550"/>
      <c r="BG1134" s="550"/>
      <c r="BH1134" s="550"/>
      <c r="BI1134" s="550"/>
      <c r="BJ1134" s="550"/>
      <c r="BK1134" s="550"/>
      <c r="BL1134" s="550"/>
      <c r="BM1134" s="550"/>
      <c r="BN1134" s="550"/>
      <c r="BO1134" s="550"/>
      <c r="BP1134" s="550"/>
      <c r="BQ1134" s="550"/>
      <c r="BR1134" s="550"/>
      <c r="BS1134" s="550"/>
      <c r="BT1134" s="550"/>
      <c r="BU1134" s="550"/>
      <c r="BV1134" s="550"/>
    </row>
    <row r="1135" s="390" customFormat="true" ht="15" customHeight="true" x14ac:dyDescent="0.2">
      <c r="BA1135" s="550"/>
      <c r="BB1135" s="418"/>
      <c r="BC1135" s="550"/>
      <c r="BD1135" s="550"/>
      <c r="BE1135" s="550"/>
      <c r="BF1135" s="550"/>
      <c r="BG1135" s="550"/>
      <c r="BH1135" s="550"/>
      <c r="BI1135" s="550"/>
      <c r="BJ1135" s="550"/>
      <c r="BK1135" s="550"/>
      <c r="BL1135" s="550"/>
      <c r="BM1135" s="550"/>
      <c r="BN1135" s="550"/>
      <c r="BO1135" s="550"/>
      <c r="BP1135" s="550"/>
      <c r="BQ1135" s="550"/>
      <c r="BR1135" s="550"/>
      <c r="BS1135" s="550"/>
      <c r="BT1135" s="550"/>
      <c r="BU1135" s="550"/>
      <c r="BV1135" s="550"/>
    </row>
    <row r="1136" s="390" customFormat="true" ht="15" customHeight="true" x14ac:dyDescent="0.2">
      <c r="BA1136" s="550"/>
      <c r="BB1136" s="418"/>
      <c r="BC1136" s="550"/>
      <c r="BD1136" s="550"/>
      <c r="BE1136" s="550"/>
      <c r="BF1136" s="550"/>
      <c r="BG1136" s="550"/>
      <c r="BH1136" s="550"/>
      <c r="BI1136" s="550"/>
      <c r="BJ1136" s="550"/>
      <c r="BK1136" s="550"/>
      <c r="BL1136" s="550"/>
      <c r="BM1136" s="550"/>
      <c r="BN1136" s="550"/>
      <c r="BO1136" s="550"/>
      <c r="BP1136" s="550"/>
      <c r="BQ1136" s="550"/>
      <c r="BR1136" s="550"/>
      <c r="BS1136" s="550"/>
      <c r="BT1136" s="550"/>
      <c r="BU1136" s="550"/>
      <c r="BV1136" s="550"/>
    </row>
    <row r="1137" s="390" customFormat="true" ht="15" customHeight="true" x14ac:dyDescent="0.2">
      <c r="BA1137" s="550"/>
      <c r="BB1137" s="418"/>
      <c r="BC1137" s="550"/>
      <c r="BD1137" s="550"/>
      <c r="BE1137" s="550"/>
      <c r="BF1137" s="550"/>
      <c r="BG1137" s="550"/>
      <c r="BH1137" s="550"/>
      <c r="BI1137" s="550"/>
      <c r="BJ1137" s="550"/>
      <c r="BK1137" s="550"/>
      <c r="BL1137" s="550"/>
      <c r="BM1137" s="550"/>
      <c r="BN1137" s="550"/>
      <c r="BO1137" s="550"/>
      <c r="BP1137" s="550"/>
      <c r="BQ1137" s="550"/>
      <c r="BR1137" s="550"/>
      <c r="BS1137" s="550"/>
      <c r="BT1137" s="550"/>
      <c r="BU1137" s="550"/>
      <c r="BV1137" s="550"/>
    </row>
    <row r="1138" s="390" customFormat="true" ht="15" customHeight="true" x14ac:dyDescent="0.2">
      <c r="BA1138" s="550"/>
      <c r="BB1138" s="418"/>
      <c r="BC1138" s="550"/>
      <c r="BD1138" s="550"/>
      <c r="BE1138" s="550"/>
      <c r="BF1138" s="550"/>
      <c r="BG1138" s="550"/>
      <c r="BH1138" s="550"/>
      <c r="BI1138" s="550"/>
      <c r="BJ1138" s="550"/>
      <c r="BK1138" s="550"/>
      <c r="BL1138" s="550"/>
      <c r="BM1138" s="550"/>
      <c r="BN1138" s="550"/>
      <c r="BO1138" s="550"/>
      <c r="BP1138" s="550"/>
      <c r="BQ1138" s="550"/>
      <c r="BR1138" s="550"/>
      <c r="BS1138" s="550"/>
      <c r="BT1138" s="550"/>
      <c r="BU1138" s="550"/>
      <c r="BV1138" s="550"/>
    </row>
    <row r="1139" s="390" customFormat="true" ht="15" customHeight="true" x14ac:dyDescent="0.2">
      <c r="BA1139" s="550"/>
      <c r="BB1139" s="418"/>
      <c r="BC1139" s="550"/>
      <c r="BD1139" s="550"/>
      <c r="BE1139" s="550"/>
      <c r="BF1139" s="550"/>
      <c r="BG1139" s="550"/>
      <c r="BH1139" s="550"/>
      <c r="BI1139" s="550"/>
      <c r="BJ1139" s="550"/>
      <c r="BK1139" s="550"/>
      <c r="BL1139" s="550"/>
      <c r="BM1139" s="550"/>
      <c r="BN1139" s="550"/>
      <c r="BO1139" s="550"/>
      <c r="BP1139" s="550"/>
      <c r="BQ1139" s="550"/>
      <c r="BR1139" s="550"/>
      <c r="BS1139" s="550"/>
      <c r="BT1139" s="550"/>
      <c r="BU1139" s="550"/>
      <c r="BV1139" s="550"/>
    </row>
    <row r="1140" s="390" customFormat="true" ht="15" customHeight="true" x14ac:dyDescent="0.2">
      <c r="BA1140" s="550"/>
      <c r="BB1140" s="418"/>
      <c r="BC1140" s="550"/>
      <c r="BD1140" s="550"/>
      <c r="BE1140" s="550"/>
      <c r="BF1140" s="550"/>
      <c r="BG1140" s="550"/>
      <c r="BH1140" s="550"/>
      <c r="BI1140" s="550"/>
      <c r="BJ1140" s="550"/>
      <c r="BK1140" s="550"/>
      <c r="BL1140" s="550"/>
      <c r="BM1140" s="550"/>
      <c r="BN1140" s="550"/>
      <c r="BO1140" s="550"/>
      <c r="BP1140" s="550"/>
      <c r="BQ1140" s="550"/>
      <c r="BR1140" s="550"/>
      <c r="BS1140" s="550"/>
      <c r="BT1140" s="550"/>
      <c r="BU1140" s="550"/>
      <c r="BV1140" s="550"/>
    </row>
    <row r="1141" s="390" customFormat="true" ht="15" customHeight="true" x14ac:dyDescent="0.2">
      <c r="BA1141" s="550"/>
      <c r="BB1141" s="418"/>
      <c r="BC1141" s="550"/>
      <c r="BD1141" s="550"/>
      <c r="BE1141" s="550"/>
      <c r="BF1141" s="550"/>
      <c r="BG1141" s="550"/>
      <c r="BH1141" s="550"/>
      <c r="BI1141" s="550"/>
      <c r="BJ1141" s="550"/>
      <c r="BK1141" s="550"/>
      <c r="BL1141" s="550"/>
      <c r="BM1141" s="550"/>
      <c r="BN1141" s="550"/>
      <c r="BO1141" s="550"/>
      <c r="BP1141" s="550"/>
      <c r="BQ1141" s="550"/>
      <c r="BR1141" s="550"/>
      <c r="BS1141" s="550"/>
      <c r="BT1141" s="550"/>
      <c r="BU1141" s="550"/>
      <c r="BV1141" s="550"/>
    </row>
    <row r="1142" s="390" customFormat="true" ht="15" customHeight="true" x14ac:dyDescent="0.2">
      <c r="BA1142" s="550"/>
      <c r="BB1142" s="418"/>
      <c r="BC1142" s="550"/>
      <c r="BD1142" s="550"/>
      <c r="BE1142" s="550"/>
      <c r="BF1142" s="550"/>
      <c r="BG1142" s="550"/>
      <c r="BH1142" s="550"/>
      <c r="BI1142" s="550"/>
      <c r="BJ1142" s="550"/>
      <c r="BK1142" s="550"/>
      <c r="BL1142" s="550"/>
      <c r="BM1142" s="550"/>
      <c r="BN1142" s="550"/>
      <c r="BO1142" s="550"/>
      <c r="BP1142" s="550"/>
      <c r="BQ1142" s="550"/>
      <c r="BR1142" s="550"/>
      <c r="BS1142" s="550"/>
      <c r="BT1142" s="550"/>
      <c r="BU1142" s="550"/>
      <c r="BV1142" s="550"/>
    </row>
    <row r="1143" s="390" customFormat="true" ht="15" customHeight="true" x14ac:dyDescent="0.2">
      <c r="BA1143" s="550"/>
      <c r="BB1143" s="418"/>
      <c r="BC1143" s="550"/>
      <c r="BD1143" s="550"/>
      <c r="BE1143" s="550"/>
      <c r="BF1143" s="550"/>
      <c r="BG1143" s="550"/>
      <c r="BH1143" s="550"/>
      <c r="BI1143" s="550"/>
      <c r="BJ1143" s="550"/>
      <c r="BK1143" s="550"/>
      <c r="BL1143" s="550"/>
      <c r="BM1143" s="550"/>
      <c r="BN1143" s="550"/>
      <c r="BO1143" s="550"/>
      <c r="BP1143" s="550"/>
      <c r="BQ1143" s="550"/>
      <c r="BR1143" s="550"/>
      <c r="BS1143" s="550"/>
      <c r="BT1143" s="550"/>
      <c r="BU1143" s="550"/>
      <c r="BV1143" s="550"/>
    </row>
    <row r="1144" s="390" customFormat="true" ht="15" customHeight="true" x14ac:dyDescent="0.2">
      <c r="BA1144" s="550"/>
      <c r="BB1144" s="418"/>
      <c r="BC1144" s="550"/>
      <c r="BD1144" s="550"/>
      <c r="BE1144" s="550"/>
      <c r="BF1144" s="550"/>
      <c r="BG1144" s="550"/>
      <c r="BH1144" s="550"/>
      <c r="BI1144" s="550"/>
      <c r="BJ1144" s="550"/>
      <c r="BK1144" s="550"/>
      <c r="BL1144" s="550"/>
      <c r="BM1144" s="550"/>
      <c r="BN1144" s="550"/>
      <c r="BO1144" s="550"/>
      <c r="BP1144" s="550"/>
      <c r="BQ1144" s="550"/>
      <c r="BR1144" s="550"/>
      <c r="BS1144" s="550"/>
      <c r="BT1144" s="550"/>
      <c r="BU1144" s="550"/>
      <c r="BV1144" s="550"/>
    </row>
    <row r="1145" s="390" customFormat="true" ht="15" customHeight="true" x14ac:dyDescent="0.2">
      <c r="BA1145" s="550"/>
      <c r="BB1145" s="418"/>
      <c r="BC1145" s="550"/>
      <c r="BD1145" s="550"/>
      <c r="BE1145" s="550"/>
      <c r="BF1145" s="550"/>
      <c r="BG1145" s="550"/>
      <c r="BH1145" s="550"/>
      <c r="BI1145" s="550"/>
      <c r="BJ1145" s="550"/>
      <c r="BK1145" s="550"/>
      <c r="BL1145" s="550"/>
      <c r="BM1145" s="550"/>
      <c r="BN1145" s="550"/>
      <c r="BO1145" s="550"/>
      <c r="BP1145" s="550"/>
      <c r="BQ1145" s="550"/>
      <c r="BR1145" s="550"/>
      <c r="BS1145" s="550"/>
      <c r="BT1145" s="550"/>
      <c r="BU1145" s="550"/>
      <c r="BV1145" s="550"/>
    </row>
    <row r="1146" s="390" customFormat="true" ht="15" customHeight="true" x14ac:dyDescent="0.2">
      <c r="BA1146" s="550"/>
      <c r="BB1146" s="418"/>
      <c r="BC1146" s="550"/>
      <c r="BD1146" s="550"/>
      <c r="BE1146" s="550"/>
      <c r="BF1146" s="550"/>
      <c r="BG1146" s="550"/>
      <c r="BH1146" s="550"/>
      <c r="BI1146" s="550"/>
      <c r="BJ1146" s="550"/>
      <c r="BK1146" s="550"/>
      <c r="BL1146" s="550"/>
      <c r="BM1146" s="550"/>
      <c r="BN1146" s="550"/>
      <c r="BO1146" s="550"/>
      <c r="BP1146" s="550"/>
      <c r="BQ1146" s="550"/>
      <c r="BR1146" s="550"/>
      <c r="BS1146" s="550"/>
      <c r="BT1146" s="550"/>
      <c r="BU1146" s="550"/>
      <c r="BV1146" s="550"/>
    </row>
    <row r="1147" s="390" customFormat="true" ht="15" customHeight="true" x14ac:dyDescent="0.2">
      <c r="BA1147" s="550"/>
      <c r="BB1147" s="418"/>
      <c r="BC1147" s="550"/>
      <c r="BD1147" s="550"/>
      <c r="BE1147" s="550"/>
      <c r="BF1147" s="550"/>
      <c r="BG1147" s="550"/>
      <c r="BH1147" s="550"/>
      <c r="BI1147" s="550"/>
      <c r="BJ1147" s="550"/>
      <c r="BK1147" s="550"/>
      <c r="BL1147" s="550"/>
      <c r="BM1147" s="550"/>
      <c r="BN1147" s="550"/>
      <c r="BO1147" s="550"/>
      <c r="BP1147" s="550"/>
      <c r="BQ1147" s="550"/>
      <c r="BR1147" s="550"/>
      <c r="BS1147" s="550"/>
      <c r="BT1147" s="550"/>
      <c r="BU1147" s="550"/>
      <c r="BV1147" s="550"/>
    </row>
    <row r="1148" s="390" customFormat="true" ht="15" customHeight="true" x14ac:dyDescent="0.2">
      <c r="BA1148" s="550"/>
      <c r="BB1148" s="418"/>
      <c r="BC1148" s="550"/>
      <c r="BD1148" s="550"/>
      <c r="BE1148" s="550"/>
      <c r="BF1148" s="550"/>
      <c r="BG1148" s="550"/>
      <c r="BH1148" s="550"/>
      <c r="BI1148" s="550"/>
      <c r="BJ1148" s="550"/>
      <c r="BK1148" s="550"/>
      <c r="BL1148" s="550"/>
      <c r="BM1148" s="550"/>
      <c r="BN1148" s="550"/>
      <c r="BO1148" s="550"/>
      <c r="BP1148" s="550"/>
      <c r="BQ1148" s="550"/>
      <c r="BR1148" s="550"/>
      <c r="BS1148" s="550"/>
      <c r="BT1148" s="550"/>
      <c r="BU1148" s="550"/>
      <c r="BV1148" s="550"/>
    </row>
    <row r="1149" s="390" customFormat="true" ht="15" customHeight="true" x14ac:dyDescent="0.2">
      <c r="BA1149" s="550"/>
      <c r="BB1149" s="418"/>
      <c r="BC1149" s="550"/>
      <c r="BD1149" s="550"/>
      <c r="BE1149" s="550"/>
      <c r="BF1149" s="550"/>
      <c r="BG1149" s="550"/>
      <c r="BH1149" s="550"/>
      <c r="BI1149" s="550"/>
      <c r="BJ1149" s="550"/>
      <c r="BK1149" s="550"/>
      <c r="BL1149" s="550"/>
      <c r="BM1149" s="550"/>
      <c r="BN1149" s="550"/>
      <c r="BO1149" s="550"/>
      <c r="BP1149" s="550"/>
      <c r="BQ1149" s="550"/>
      <c r="BR1149" s="550"/>
      <c r="BS1149" s="550"/>
      <c r="BT1149" s="550"/>
      <c r="BU1149" s="550"/>
      <c r="BV1149" s="550"/>
    </row>
    <row r="1150" s="390" customFormat="true" ht="15" customHeight="true" x14ac:dyDescent="0.2">
      <c r="BA1150" s="550"/>
      <c r="BB1150" s="418"/>
      <c r="BC1150" s="550"/>
      <c r="BD1150" s="550"/>
      <c r="BE1150" s="550"/>
      <c r="BF1150" s="550"/>
      <c r="BG1150" s="550"/>
      <c r="BH1150" s="550"/>
      <c r="BI1150" s="550"/>
      <c r="BJ1150" s="550"/>
      <c r="BK1150" s="550"/>
      <c r="BL1150" s="550"/>
      <c r="BM1150" s="550"/>
      <c r="BN1150" s="550"/>
      <c r="BO1150" s="550"/>
      <c r="BP1150" s="550"/>
      <c r="BQ1150" s="550"/>
      <c r="BR1150" s="550"/>
      <c r="BS1150" s="550"/>
      <c r="BT1150" s="550"/>
      <c r="BU1150" s="550"/>
      <c r="BV1150" s="550"/>
    </row>
    <row r="1151" s="390" customFormat="true" ht="15" customHeight="true" x14ac:dyDescent="0.2">
      <c r="BA1151" s="550"/>
      <c r="BB1151" s="418"/>
      <c r="BC1151" s="550"/>
      <c r="BD1151" s="550"/>
      <c r="BE1151" s="550"/>
      <c r="BF1151" s="550"/>
      <c r="BG1151" s="550"/>
      <c r="BH1151" s="550"/>
      <c r="BI1151" s="550"/>
      <c r="BJ1151" s="550"/>
      <c r="BK1151" s="550"/>
      <c r="BL1151" s="550"/>
      <c r="BM1151" s="550"/>
      <c r="BN1151" s="550"/>
      <c r="BO1151" s="550"/>
      <c r="BP1151" s="550"/>
      <c r="BQ1151" s="550"/>
      <c r="BR1151" s="550"/>
      <c r="BS1151" s="550"/>
      <c r="BT1151" s="550"/>
      <c r="BU1151" s="550"/>
      <c r="BV1151" s="550"/>
    </row>
    <row r="1152" s="390" customFormat="true" ht="15" customHeight="true" x14ac:dyDescent="0.2">
      <c r="BA1152" s="550"/>
      <c r="BB1152" s="418"/>
      <c r="BC1152" s="550"/>
      <c r="BD1152" s="550"/>
      <c r="BE1152" s="550"/>
      <c r="BF1152" s="550"/>
      <c r="BG1152" s="550"/>
      <c r="BH1152" s="550"/>
      <c r="BI1152" s="550"/>
      <c r="BJ1152" s="550"/>
      <c r="BK1152" s="550"/>
      <c r="BL1152" s="550"/>
      <c r="BM1152" s="550"/>
      <c r="BN1152" s="550"/>
      <c r="BO1152" s="550"/>
      <c r="BP1152" s="550"/>
      <c r="BQ1152" s="550"/>
      <c r="BR1152" s="550"/>
      <c r="BS1152" s="550"/>
      <c r="BT1152" s="550"/>
      <c r="BU1152" s="550"/>
      <c r="BV1152" s="550"/>
    </row>
    <row r="1153" s="390" customFormat="true" ht="15" customHeight="true" x14ac:dyDescent="0.2">
      <c r="BA1153" s="550"/>
      <c r="BB1153" s="418"/>
      <c r="BC1153" s="550"/>
      <c r="BD1153" s="550"/>
      <c r="BE1153" s="550"/>
      <c r="BF1153" s="550"/>
      <c r="BG1153" s="550"/>
      <c r="BH1153" s="550"/>
      <c r="BI1153" s="550"/>
      <c r="BJ1153" s="550"/>
      <c r="BK1153" s="550"/>
      <c r="BL1153" s="550"/>
      <c r="BM1153" s="550"/>
      <c r="BN1153" s="550"/>
      <c r="BO1153" s="550"/>
      <c r="BP1153" s="550"/>
      <c r="BQ1153" s="550"/>
      <c r="BR1153" s="550"/>
      <c r="BS1153" s="550"/>
      <c r="BT1153" s="550"/>
      <c r="BU1153" s="550"/>
      <c r="BV1153" s="550"/>
    </row>
    <row r="1154" s="390" customFormat="true" ht="15" customHeight="true" x14ac:dyDescent="0.2">
      <c r="BA1154" s="550"/>
      <c r="BB1154" s="418"/>
      <c r="BC1154" s="550"/>
      <c r="BD1154" s="550"/>
      <c r="BE1154" s="550"/>
      <c r="BF1154" s="550"/>
      <c r="BG1154" s="550"/>
      <c r="BH1154" s="550"/>
      <c r="BI1154" s="550"/>
      <c r="BJ1154" s="550"/>
      <c r="BK1154" s="550"/>
      <c r="BL1154" s="550"/>
      <c r="BM1154" s="550"/>
      <c r="BN1154" s="550"/>
      <c r="BO1154" s="550"/>
      <c r="BP1154" s="550"/>
      <c r="BQ1154" s="550"/>
      <c r="BR1154" s="550"/>
      <c r="BS1154" s="550"/>
      <c r="BT1154" s="550"/>
      <c r="BU1154" s="550"/>
      <c r="BV1154" s="550"/>
    </row>
    <row r="1155" s="390" customFormat="true" ht="15" customHeight="true" x14ac:dyDescent="0.2">
      <c r="BA1155" s="550"/>
      <c r="BB1155" s="418"/>
      <c r="BC1155" s="550"/>
      <c r="BD1155" s="550"/>
      <c r="BE1155" s="550"/>
      <c r="BF1155" s="550"/>
      <c r="BG1155" s="550"/>
      <c r="BH1155" s="550"/>
      <c r="BI1155" s="550"/>
      <c r="BJ1155" s="550"/>
      <c r="BK1155" s="550"/>
      <c r="BL1155" s="550"/>
      <c r="BM1155" s="550"/>
      <c r="BN1155" s="550"/>
      <c r="BO1155" s="550"/>
      <c r="BP1155" s="550"/>
      <c r="BQ1155" s="550"/>
      <c r="BR1155" s="550"/>
      <c r="BS1155" s="550"/>
      <c r="BT1155" s="550"/>
      <c r="BU1155" s="550"/>
      <c r="BV1155" s="550"/>
    </row>
    <row r="1156" s="390" customFormat="true" ht="15" customHeight="true" x14ac:dyDescent="0.2">
      <c r="BA1156" s="550"/>
      <c r="BB1156" s="418"/>
      <c r="BC1156" s="550"/>
      <c r="BD1156" s="550"/>
      <c r="BE1156" s="550"/>
      <c r="BF1156" s="550"/>
      <c r="BG1156" s="550"/>
      <c r="BH1156" s="550"/>
      <c r="BI1156" s="550"/>
      <c r="BJ1156" s="550"/>
      <c r="BK1156" s="550"/>
      <c r="BL1156" s="550"/>
      <c r="BM1156" s="550"/>
      <c r="BN1156" s="550"/>
      <c r="BO1156" s="550"/>
      <c r="BP1156" s="550"/>
      <c r="BQ1156" s="550"/>
      <c r="BR1156" s="550"/>
      <c r="BS1156" s="550"/>
      <c r="BT1156" s="550"/>
      <c r="BU1156" s="550"/>
      <c r="BV1156" s="550"/>
    </row>
    <row r="1157" s="390" customFormat="true" ht="15" customHeight="true" x14ac:dyDescent="0.2">
      <c r="BA1157" s="550"/>
      <c r="BB1157" s="418"/>
      <c r="BC1157" s="550"/>
      <c r="BD1157" s="550"/>
      <c r="BE1157" s="550"/>
      <c r="BF1157" s="550"/>
      <c r="BG1157" s="550"/>
      <c r="BH1157" s="550"/>
      <c r="BI1157" s="550"/>
      <c r="BJ1157" s="550"/>
      <c r="BK1157" s="550"/>
      <c r="BL1157" s="550"/>
      <c r="BM1157" s="550"/>
      <c r="BN1157" s="550"/>
      <c r="BO1157" s="550"/>
      <c r="BP1157" s="550"/>
      <c r="BQ1157" s="550"/>
      <c r="BR1157" s="550"/>
      <c r="BS1157" s="550"/>
      <c r="BT1157" s="550"/>
      <c r="BU1157" s="550"/>
      <c r="BV1157" s="550"/>
    </row>
    <row r="1158" s="390" customFormat="true" ht="15" customHeight="true" x14ac:dyDescent="0.2">
      <c r="BA1158" s="550"/>
      <c r="BB1158" s="418"/>
      <c r="BC1158" s="550"/>
      <c r="BD1158" s="550"/>
      <c r="BE1158" s="550"/>
      <c r="BF1158" s="550"/>
      <c r="BG1158" s="550"/>
      <c r="BH1158" s="550"/>
      <c r="BI1158" s="550"/>
      <c r="BJ1158" s="550"/>
      <c r="BK1158" s="550"/>
      <c r="BL1158" s="550"/>
      <c r="BM1158" s="550"/>
      <c r="BN1158" s="550"/>
      <c r="BO1158" s="550"/>
      <c r="BP1158" s="550"/>
      <c r="BQ1158" s="550"/>
      <c r="BR1158" s="550"/>
      <c r="BS1158" s="550"/>
      <c r="BT1158" s="550"/>
      <c r="BU1158" s="550"/>
      <c r="BV1158" s="550"/>
    </row>
    <row r="1159" s="390" customFormat="true" ht="15" customHeight="true" x14ac:dyDescent="0.2">
      <c r="BA1159" s="550"/>
      <c r="BB1159" s="418"/>
      <c r="BC1159" s="550"/>
      <c r="BD1159" s="550"/>
      <c r="BE1159" s="550"/>
      <c r="BF1159" s="550"/>
      <c r="BG1159" s="550"/>
      <c r="BH1159" s="550"/>
      <c r="BI1159" s="550"/>
      <c r="BJ1159" s="550"/>
      <c r="BK1159" s="550"/>
      <c r="BL1159" s="550"/>
      <c r="BM1159" s="550"/>
      <c r="BN1159" s="550"/>
      <c r="BO1159" s="550"/>
      <c r="BP1159" s="550"/>
      <c r="BQ1159" s="550"/>
      <c r="BR1159" s="550"/>
      <c r="BS1159" s="550"/>
      <c r="BT1159" s="550"/>
      <c r="BU1159" s="550"/>
      <c r="BV1159" s="550"/>
    </row>
    <row r="1160" s="390" customFormat="true" ht="15" customHeight="true" x14ac:dyDescent="0.2">
      <c r="BA1160" s="550"/>
      <c r="BB1160" s="418"/>
      <c r="BC1160" s="550"/>
      <c r="BD1160" s="550"/>
      <c r="BE1160" s="550"/>
      <c r="BF1160" s="550"/>
      <c r="BG1160" s="550"/>
      <c r="BH1160" s="550"/>
      <c r="BI1160" s="550"/>
      <c r="BJ1160" s="550"/>
      <c r="BK1160" s="550"/>
      <c r="BL1160" s="550"/>
      <c r="BM1160" s="550"/>
      <c r="BN1160" s="550"/>
      <c r="BO1160" s="550"/>
      <c r="BP1160" s="550"/>
      <c r="BQ1160" s="550"/>
      <c r="BR1160" s="550"/>
      <c r="BS1160" s="550"/>
      <c r="BT1160" s="550"/>
      <c r="BU1160" s="550"/>
      <c r="BV1160" s="550"/>
    </row>
    <row r="1161" s="390" customFormat="true" ht="15" customHeight="true" x14ac:dyDescent="0.2">
      <c r="BA1161" s="550"/>
      <c r="BB1161" s="418"/>
      <c r="BC1161" s="550"/>
      <c r="BD1161" s="550"/>
      <c r="BE1161" s="550"/>
      <c r="BF1161" s="550"/>
      <c r="BG1161" s="550"/>
      <c r="BH1161" s="550"/>
      <c r="BI1161" s="550"/>
      <c r="BJ1161" s="550"/>
      <c r="BK1161" s="550"/>
      <c r="BL1161" s="550"/>
      <c r="BM1161" s="550"/>
      <c r="BN1161" s="550"/>
      <c r="BO1161" s="550"/>
      <c r="BP1161" s="550"/>
      <c r="BQ1161" s="550"/>
      <c r="BR1161" s="550"/>
      <c r="BS1161" s="550"/>
      <c r="BT1161" s="550"/>
      <c r="BU1161" s="550"/>
      <c r="BV1161" s="550"/>
    </row>
    <row r="1162" s="390" customFormat="true" ht="15" customHeight="true" x14ac:dyDescent="0.2">
      <c r="BA1162" s="550"/>
      <c r="BB1162" s="418"/>
      <c r="BC1162" s="550"/>
      <c r="BD1162" s="550"/>
      <c r="BE1162" s="550"/>
      <c r="BF1162" s="550"/>
      <c r="BG1162" s="550"/>
      <c r="BH1162" s="550"/>
      <c r="BI1162" s="550"/>
      <c r="BJ1162" s="550"/>
      <c r="BK1162" s="550"/>
      <c r="BL1162" s="550"/>
      <c r="BM1162" s="550"/>
      <c r="BN1162" s="550"/>
      <c r="BO1162" s="550"/>
      <c r="BP1162" s="550"/>
      <c r="BQ1162" s="550"/>
      <c r="BR1162" s="550"/>
      <c r="BS1162" s="550"/>
      <c r="BT1162" s="550"/>
      <c r="BU1162" s="550"/>
      <c r="BV1162" s="550"/>
    </row>
    <row r="1163" s="390" customFormat="true" ht="15" customHeight="true" x14ac:dyDescent="0.2">
      <c r="BA1163" s="550"/>
      <c r="BB1163" s="418"/>
      <c r="BC1163" s="550"/>
      <c r="BD1163" s="550"/>
      <c r="BE1163" s="550"/>
      <c r="BF1163" s="550"/>
      <c r="BG1163" s="550"/>
      <c r="BH1163" s="550"/>
      <c r="BI1163" s="550"/>
      <c r="BJ1163" s="550"/>
      <c r="BK1163" s="550"/>
      <c r="BL1163" s="550"/>
      <c r="BM1163" s="550"/>
      <c r="BN1163" s="550"/>
      <c r="BO1163" s="550"/>
      <c r="BP1163" s="550"/>
      <c r="BQ1163" s="550"/>
      <c r="BR1163" s="550"/>
      <c r="BS1163" s="550"/>
      <c r="BT1163" s="550"/>
      <c r="BU1163" s="550"/>
      <c r="BV1163" s="550"/>
    </row>
    <row r="1164" s="390" customFormat="true" ht="15" customHeight="true" x14ac:dyDescent="0.2">
      <c r="BA1164" s="550"/>
      <c r="BB1164" s="418"/>
      <c r="BC1164" s="550"/>
      <c r="BD1164" s="550"/>
      <c r="BE1164" s="550"/>
      <c r="BF1164" s="550"/>
      <c r="BG1164" s="550"/>
      <c r="BH1164" s="550"/>
      <c r="BI1164" s="550"/>
      <c r="BJ1164" s="550"/>
      <c r="BK1164" s="550"/>
      <c r="BL1164" s="550"/>
      <c r="BM1164" s="550"/>
      <c r="BN1164" s="550"/>
      <c r="BO1164" s="550"/>
      <c r="BP1164" s="550"/>
      <c r="BQ1164" s="550"/>
      <c r="BR1164" s="550"/>
      <c r="BS1164" s="550"/>
      <c r="BT1164" s="550"/>
      <c r="BU1164" s="550"/>
      <c r="BV1164" s="550"/>
    </row>
    <row r="1165" s="390" customFormat="true" ht="15" customHeight="true" x14ac:dyDescent="0.2">
      <c r="BA1165" s="550"/>
      <c r="BB1165" s="418"/>
      <c r="BC1165" s="550"/>
      <c r="BD1165" s="550"/>
      <c r="BE1165" s="550"/>
      <c r="BF1165" s="550"/>
      <c r="BG1165" s="550"/>
      <c r="BH1165" s="550"/>
      <c r="BI1165" s="550"/>
      <c r="BJ1165" s="550"/>
      <c r="BK1165" s="550"/>
      <c r="BL1165" s="550"/>
      <c r="BM1165" s="550"/>
      <c r="BN1165" s="550"/>
      <c r="BO1165" s="550"/>
      <c r="BP1165" s="550"/>
      <c r="BQ1165" s="550"/>
      <c r="BR1165" s="550"/>
      <c r="BS1165" s="550"/>
      <c r="BT1165" s="550"/>
      <c r="BU1165" s="550"/>
      <c r="BV1165" s="550"/>
    </row>
    <row r="1166" s="390" customFormat="true" ht="15" customHeight="true" x14ac:dyDescent="0.2">
      <c r="BA1166" s="550"/>
      <c r="BB1166" s="418"/>
      <c r="BC1166" s="550"/>
      <c r="BD1166" s="550"/>
      <c r="BE1166" s="550"/>
      <c r="BF1166" s="550"/>
      <c r="BG1166" s="550"/>
      <c r="BH1166" s="550"/>
      <c r="BI1166" s="550"/>
      <c r="BJ1166" s="550"/>
      <c r="BK1166" s="550"/>
      <c r="BL1166" s="550"/>
      <c r="BM1166" s="550"/>
      <c r="BN1166" s="550"/>
      <c r="BO1166" s="550"/>
      <c r="BP1166" s="550"/>
      <c r="BQ1166" s="550"/>
      <c r="BR1166" s="550"/>
      <c r="BS1166" s="550"/>
      <c r="BT1166" s="550"/>
      <c r="BU1166" s="550"/>
      <c r="BV1166" s="550"/>
    </row>
    <row r="1167" s="390" customFormat="true" ht="15" customHeight="true" x14ac:dyDescent="0.2">
      <c r="BA1167" s="550"/>
      <c r="BB1167" s="418"/>
      <c r="BC1167" s="550"/>
      <c r="BD1167" s="550"/>
      <c r="BE1167" s="550"/>
      <c r="BF1167" s="550"/>
      <c r="BG1167" s="550"/>
      <c r="BH1167" s="550"/>
      <c r="BI1167" s="550"/>
      <c r="BJ1167" s="550"/>
      <c r="BK1167" s="550"/>
      <c r="BL1167" s="550"/>
      <c r="BM1167" s="550"/>
      <c r="BN1167" s="550"/>
      <c r="BO1167" s="550"/>
      <c r="BP1167" s="550"/>
      <c r="BQ1167" s="550"/>
      <c r="BR1167" s="550"/>
      <c r="BS1167" s="550"/>
      <c r="BT1167" s="550"/>
      <c r="BU1167" s="550"/>
      <c r="BV1167" s="550"/>
    </row>
    <row r="1168" s="390" customFormat="true" ht="15" customHeight="true" x14ac:dyDescent="0.2">
      <c r="BA1168" s="550"/>
      <c r="BB1168" s="418"/>
      <c r="BC1168" s="550"/>
      <c r="BD1168" s="550"/>
      <c r="BE1168" s="550"/>
      <c r="BF1168" s="550"/>
      <c r="BG1168" s="550"/>
      <c r="BH1168" s="550"/>
      <c r="BI1168" s="550"/>
      <c r="BJ1168" s="550"/>
      <c r="BK1168" s="550"/>
      <c r="BL1168" s="550"/>
      <c r="BM1168" s="550"/>
      <c r="BN1168" s="550"/>
      <c r="BO1168" s="550"/>
      <c r="BP1168" s="550"/>
      <c r="BQ1168" s="550"/>
      <c r="BR1168" s="550"/>
      <c r="BS1168" s="550"/>
      <c r="BT1168" s="550"/>
      <c r="BU1168" s="550"/>
      <c r="BV1168" s="550"/>
    </row>
    <row r="1169" s="390" customFormat="true" ht="15" customHeight="true" x14ac:dyDescent="0.2">
      <c r="BA1169" s="550"/>
      <c r="BB1169" s="418"/>
      <c r="BC1169" s="550"/>
      <c r="BD1169" s="550"/>
      <c r="BE1169" s="550"/>
      <c r="BF1169" s="550"/>
      <c r="BG1169" s="550"/>
      <c r="BH1169" s="550"/>
      <c r="BI1169" s="550"/>
      <c r="BJ1169" s="550"/>
      <c r="BK1169" s="550"/>
      <c r="BL1169" s="550"/>
      <c r="BM1169" s="550"/>
      <c r="BN1169" s="550"/>
      <c r="BO1169" s="550"/>
      <c r="BP1169" s="550"/>
      <c r="BQ1169" s="550"/>
      <c r="BR1169" s="550"/>
      <c r="BS1169" s="550"/>
      <c r="BT1169" s="550"/>
      <c r="BU1169" s="550"/>
      <c r="BV1169" s="550"/>
    </row>
    <row r="1170" s="390" customFormat="true" ht="15" customHeight="true" x14ac:dyDescent="0.2">
      <c r="A1170" s="487"/>
      <c r="B1170" s="881"/>
      <c r="C1170" s="882"/>
      <c r="D1170" s="882"/>
      <c r="E1170" s="882"/>
      <c r="F1170" s="882"/>
      <c r="G1170" s="882"/>
      <c r="H1170" s="882"/>
      <c r="I1170" s="882"/>
      <c r="J1170" s="882"/>
      <c r="K1170" s="882"/>
      <c r="L1170" s="882"/>
      <c r="M1170" s="882"/>
      <c r="N1170" s="882"/>
      <c r="O1170" s="882"/>
      <c r="P1170" s="882"/>
      <c r="Q1170" s="882"/>
      <c r="R1170" s="882"/>
      <c r="S1170" s="882"/>
      <c r="T1170" s="882"/>
      <c r="U1170" s="882"/>
      <c r="V1170" s="882"/>
      <c r="BA1170" s="550"/>
      <c r="BB1170" s="418"/>
      <c r="BC1170" s="550"/>
      <c r="BD1170" s="550"/>
      <c r="BE1170" s="550"/>
      <c r="BF1170" s="550"/>
      <c r="BG1170" s="550"/>
      <c r="BH1170" s="550"/>
      <c r="BI1170" s="550"/>
      <c r="BJ1170" s="550"/>
      <c r="BK1170" s="550"/>
      <c r="BL1170" s="550"/>
      <c r="BM1170" s="550"/>
      <c r="BN1170" s="550"/>
      <c r="BO1170" s="550"/>
      <c r="BP1170" s="550"/>
      <c r="BQ1170" s="550"/>
      <c r="BR1170" s="550"/>
      <c r="BS1170" s="550"/>
      <c r="BT1170" s="550"/>
      <c r="BU1170" s="550"/>
      <c r="BV1170" s="550"/>
    </row>
    <row r="1171" s="390" customFormat="true" ht="15" customHeight="true" x14ac:dyDescent="0.2">
      <c r="A1171" s="487"/>
      <c r="B1171" s="881"/>
      <c r="C1171" s="882"/>
      <c r="D1171" s="882"/>
      <c r="E1171" s="882"/>
      <c r="F1171" s="882"/>
      <c r="G1171" s="882"/>
      <c r="H1171" s="882"/>
      <c r="I1171" s="882"/>
      <c r="J1171" s="882"/>
      <c r="K1171" s="882"/>
      <c r="L1171" s="882"/>
      <c r="M1171" s="882"/>
      <c r="N1171" s="882"/>
      <c r="O1171" s="882"/>
      <c r="P1171" s="882"/>
      <c r="Q1171" s="882"/>
      <c r="R1171" s="882"/>
      <c r="S1171" s="882"/>
      <c r="T1171" s="882"/>
      <c r="U1171" s="882"/>
      <c r="V1171" s="882"/>
      <c r="BA1171" s="550"/>
      <c r="BB1171" s="418"/>
      <c r="BC1171" s="550"/>
      <c r="BD1171" s="550"/>
      <c r="BE1171" s="550"/>
      <c r="BF1171" s="550"/>
      <c r="BG1171" s="550"/>
      <c r="BH1171" s="550"/>
      <c r="BI1171" s="550"/>
      <c r="BJ1171" s="550"/>
      <c r="BK1171" s="550"/>
      <c r="BL1171" s="550"/>
      <c r="BM1171" s="550"/>
      <c r="BN1171" s="550"/>
      <c r="BO1171" s="550"/>
      <c r="BP1171" s="550"/>
      <c r="BQ1171" s="550"/>
      <c r="BR1171" s="550"/>
      <c r="BS1171" s="550"/>
      <c r="BT1171" s="550"/>
      <c r="BU1171" s="550"/>
      <c r="BV1171" s="550"/>
    </row>
    <row r="1172" s="390" customFormat="true" ht="15" customHeight="true" x14ac:dyDescent="0.2">
      <c r="A1172" s="487"/>
      <c r="B1172" s="881"/>
      <c r="C1172" s="882"/>
      <c r="D1172" s="882"/>
      <c r="E1172" s="882"/>
      <c r="F1172" s="882"/>
      <c r="G1172" s="882"/>
      <c r="H1172" s="882"/>
      <c r="I1172" s="882"/>
      <c r="J1172" s="882"/>
      <c r="K1172" s="882"/>
      <c r="L1172" s="882"/>
      <c r="M1172" s="882"/>
      <c r="N1172" s="882"/>
      <c r="O1172" s="882"/>
      <c r="P1172" s="882"/>
      <c r="Q1172" s="882"/>
      <c r="R1172" s="882"/>
      <c r="S1172" s="882"/>
      <c r="T1172" s="882"/>
      <c r="U1172" s="882"/>
      <c r="V1172" s="882"/>
      <c r="BA1172" s="550"/>
      <c r="BB1172" s="418"/>
      <c r="BC1172" s="550"/>
      <c r="BD1172" s="550"/>
      <c r="BE1172" s="550"/>
      <c r="BF1172" s="550"/>
      <c r="BG1172" s="550"/>
      <c r="BH1172" s="550"/>
      <c r="BI1172" s="550"/>
      <c r="BJ1172" s="550"/>
      <c r="BK1172" s="550"/>
      <c r="BL1172" s="550"/>
      <c r="BM1172" s="550"/>
      <c r="BN1172" s="550"/>
      <c r="BO1172" s="550"/>
      <c r="BP1172" s="550"/>
      <c r="BQ1172" s="550"/>
      <c r="BR1172" s="550"/>
      <c r="BS1172" s="550"/>
      <c r="BT1172" s="550"/>
      <c r="BU1172" s="550"/>
      <c r="BV1172" s="550"/>
    </row>
    <row r="1173" s="390" customFormat="true" ht="15" customHeight="true" x14ac:dyDescent="0.2">
      <c r="A1173" s="487"/>
      <c r="B1173" s="881"/>
      <c r="C1173" s="882"/>
      <c r="D1173" s="882"/>
      <c r="E1173" s="882"/>
      <c r="F1173" s="882"/>
      <c r="G1173" s="882"/>
      <c r="H1173" s="882"/>
      <c r="I1173" s="882"/>
      <c r="J1173" s="882"/>
      <c r="K1173" s="882"/>
      <c r="L1173" s="882"/>
      <c r="M1173" s="882"/>
      <c r="N1173" s="882"/>
      <c r="O1173" s="882"/>
      <c r="P1173" s="882"/>
      <c r="Q1173" s="882"/>
      <c r="R1173" s="882"/>
      <c r="S1173" s="882"/>
      <c r="T1173" s="882"/>
      <c r="U1173" s="882"/>
      <c r="V1173" s="882"/>
      <c r="BA1173" s="550"/>
      <c r="BB1173" s="418"/>
      <c r="BC1173" s="550"/>
      <c r="BD1173" s="550"/>
      <c r="BE1173" s="550"/>
      <c r="BF1173" s="550"/>
      <c r="BG1173" s="550"/>
      <c r="BH1173" s="550"/>
      <c r="BI1173" s="550"/>
      <c r="BJ1173" s="550"/>
      <c r="BK1173" s="550"/>
      <c r="BL1173" s="550"/>
      <c r="BM1173" s="550"/>
      <c r="BN1173" s="550"/>
      <c r="BO1173" s="550"/>
      <c r="BP1173" s="550"/>
      <c r="BQ1173" s="550"/>
      <c r="BR1173" s="550"/>
      <c r="BS1173" s="550"/>
      <c r="BT1173" s="550"/>
      <c r="BU1173" s="550"/>
      <c r="BV1173" s="550"/>
    </row>
    <row r="1174" s="390" customFormat="true" ht="15" customHeight="true" x14ac:dyDescent="0.2">
      <c r="A1174" s="487"/>
      <c r="B1174" s="881"/>
      <c r="C1174" s="882"/>
      <c r="D1174" s="882"/>
      <c r="E1174" s="882"/>
      <c r="F1174" s="882"/>
      <c r="G1174" s="882"/>
      <c r="H1174" s="882"/>
      <c r="I1174" s="882"/>
      <c r="J1174" s="882"/>
      <c r="K1174" s="882"/>
      <c r="L1174" s="882"/>
      <c r="M1174" s="882"/>
      <c r="N1174" s="882"/>
      <c r="O1174" s="882"/>
      <c r="P1174" s="882"/>
      <c r="Q1174" s="882"/>
      <c r="R1174" s="882"/>
      <c r="S1174" s="882"/>
      <c r="T1174" s="882"/>
      <c r="U1174" s="882"/>
      <c r="V1174" s="882"/>
      <c r="BA1174" s="550"/>
      <c r="BB1174" s="418"/>
      <c r="BC1174" s="550"/>
      <c r="BD1174" s="550"/>
      <c r="BE1174" s="550"/>
      <c r="BF1174" s="550"/>
      <c r="BG1174" s="550"/>
      <c r="BH1174" s="550"/>
      <c r="BI1174" s="550"/>
      <c r="BJ1174" s="550"/>
      <c r="BK1174" s="550"/>
      <c r="BL1174" s="550"/>
      <c r="BM1174" s="550"/>
      <c r="BN1174" s="550"/>
      <c r="BO1174" s="550"/>
      <c r="BP1174" s="550"/>
      <c r="BQ1174" s="550"/>
      <c r="BR1174" s="550"/>
      <c r="BS1174" s="550"/>
      <c r="BT1174" s="550"/>
      <c r="BU1174" s="550"/>
      <c r="BV1174" s="550"/>
    </row>
    <row r="1175" s="390" customFormat="true" ht="15" customHeight="true" x14ac:dyDescent="0.2">
      <c r="A1175" s="487"/>
      <c r="B1175" s="881"/>
      <c r="C1175" s="882"/>
      <c r="D1175" s="882"/>
      <c r="E1175" s="882"/>
      <c r="F1175" s="882"/>
      <c r="G1175" s="882"/>
      <c r="H1175" s="882"/>
      <c r="I1175" s="882"/>
      <c r="J1175" s="882"/>
      <c r="K1175" s="882"/>
      <c r="L1175" s="882"/>
      <c r="M1175" s="882"/>
      <c r="N1175" s="882"/>
      <c r="O1175" s="882"/>
      <c r="P1175" s="882"/>
      <c r="Q1175" s="882"/>
      <c r="R1175" s="882"/>
      <c r="S1175" s="882"/>
      <c r="T1175" s="882"/>
      <c r="U1175" s="882"/>
      <c r="V1175" s="882"/>
      <c r="BA1175" s="550"/>
      <c r="BB1175" s="418"/>
      <c r="BC1175" s="550"/>
      <c r="BD1175" s="550"/>
      <c r="BE1175" s="550"/>
      <c r="BF1175" s="550"/>
      <c r="BG1175" s="550"/>
      <c r="BH1175" s="550"/>
      <c r="BI1175" s="550"/>
      <c r="BJ1175" s="550"/>
      <c r="BK1175" s="550"/>
      <c r="BL1175" s="550"/>
      <c r="BM1175" s="550"/>
      <c r="BN1175" s="550"/>
      <c r="BO1175" s="550"/>
      <c r="BP1175" s="550"/>
      <c r="BQ1175" s="550"/>
      <c r="BR1175" s="550"/>
      <c r="BS1175" s="550"/>
      <c r="BT1175" s="550"/>
      <c r="BU1175" s="550"/>
      <c r="BV1175" s="550"/>
    </row>
    <row r="1176" s="390" customFormat="true" ht="15" customHeight="true" x14ac:dyDescent="0.2">
      <c r="A1176" s="883"/>
      <c r="B1176" s="487"/>
      <c r="C1176" s="884"/>
      <c r="D1176" s="885"/>
      <c r="E1176" s="885"/>
      <c r="F1176" s="885"/>
      <c r="G1176" s="885"/>
      <c r="H1176" s="884"/>
      <c r="I1176" s="885"/>
      <c r="J1176" s="885"/>
      <c r="K1176" s="885"/>
      <c r="L1176" s="885"/>
      <c r="M1176" s="884"/>
      <c r="N1176" s="885"/>
      <c r="O1176" s="885"/>
      <c r="P1176" s="885"/>
      <c r="Q1176" s="885"/>
      <c r="R1176" s="884"/>
      <c r="S1176" s="885"/>
      <c r="T1176" s="885"/>
      <c r="U1176" s="885"/>
      <c r="BA1176" s="550"/>
      <c r="BB1176" s="418"/>
      <c r="BC1176" s="550"/>
      <c r="BD1176" s="550"/>
      <c r="BE1176" s="550"/>
      <c r="BF1176" s="550"/>
      <c r="BG1176" s="550"/>
      <c r="BH1176" s="550"/>
      <c r="BI1176" s="550"/>
      <c r="BJ1176" s="550"/>
      <c r="BK1176" s="550"/>
      <c r="BL1176" s="550"/>
      <c r="BM1176" s="550"/>
      <c r="BN1176" s="550"/>
      <c r="BO1176" s="550"/>
      <c r="BP1176" s="550"/>
      <c r="BQ1176" s="550"/>
      <c r="BR1176" s="550"/>
      <c r="BS1176" s="550"/>
      <c r="BT1176" s="550"/>
      <c r="BU1176" s="550"/>
      <c r="BV1176" s="550"/>
    </row>
    <row r="1177" s="390" customFormat="true" ht="15" customHeight="true" x14ac:dyDescent="0.2">
      <c r="A1177" s="885"/>
      <c r="B1177" s="885"/>
      <c r="C1177" s="884"/>
      <c r="D1177" s="884"/>
      <c r="E1177" s="884"/>
      <c r="F1177" s="884"/>
      <c r="G1177" s="884"/>
      <c r="H1177" s="884"/>
      <c r="I1177" s="884"/>
      <c r="J1177" s="884"/>
      <c r="K1177" s="884"/>
      <c r="L1177" s="884"/>
      <c r="M1177" s="884"/>
      <c r="N1177" s="884"/>
      <c r="O1177" s="884"/>
      <c r="P1177" s="884"/>
      <c r="Q1177" s="884"/>
      <c r="R1177" s="884"/>
      <c r="S1177" s="884"/>
      <c r="T1177" s="884"/>
      <c r="U1177" s="884"/>
      <c r="BA1177" s="550"/>
      <c r="BB1177" s="418"/>
      <c r="BC1177" s="550"/>
      <c r="BD1177" s="550"/>
      <c r="BE1177" s="550"/>
      <c r="BF1177" s="550"/>
      <c r="BG1177" s="550"/>
      <c r="BH1177" s="550"/>
      <c r="BI1177" s="550"/>
      <c r="BJ1177" s="550"/>
      <c r="BK1177" s="550"/>
      <c r="BL1177" s="550"/>
      <c r="BM1177" s="550"/>
      <c r="BN1177" s="550"/>
      <c r="BO1177" s="550"/>
      <c r="BP1177" s="550"/>
      <c r="BQ1177" s="550"/>
      <c r="BR1177" s="550"/>
      <c r="BS1177" s="550"/>
      <c r="BT1177" s="550"/>
      <c r="BU1177" s="550"/>
      <c r="BV1177" s="550"/>
    </row>
    <row r="1178" s="390" customFormat="true" ht="15" customHeight="true" x14ac:dyDescent="0.2">
      <c r="BA1178" s="550"/>
      <c r="BB1178" s="418"/>
      <c r="BC1178" s="550"/>
      <c r="BD1178" s="550"/>
      <c r="BE1178" s="550"/>
      <c r="BF1178" s="550"/>
      <c r="BG1178" s="550"/>
      <c r="BH1178" s="550"/>
      <c r="BI1178" s="550"/>
      <c r="BJ1178" s="550"/>
      <c r="BK1178" s="550"/>
      <c r="BL1178" s="550"/>
      <c r="BM1178" s="550"/>
      <c r="BN1178" s="550"/>
      <c r="BO1178" s="550"/>
      <c r="BP1178" s="550"/>
      <c r="BQ1178" s="550"/>
      <c r="BR1178" s="550"/>
      <c r="BS1178" s="550"/>
      <c r="BT1178" s="550"/>
      <c r="BU1178" s="550"/>
      <c r="BV1178" s="550"/>
    </row>
    <row r="1179" s="390" customFormat="true" ht="15" customHeight="true" x14ac:dyDescent="0.2">
      <c r="BA1179" s="550"/>
      <c r="BB1179" s="418"/>
      <c r="BC1179" s="550"/>
      <c r="BD1179" s="550"/>
      <c r="BE1179" s="550"/>
      <c r="BF1179" s="550"/>
      <c r="BG1179" s="550"/>
      <c r="BH1179" s="550"/>
      <c r="BI1179" s="550"/>
      <c r="BJ1179" s="550"/>
      <c r="BK1179" s="550"/>
      <c r="BL1179" s="550"/>
      <c r="BM1179" s="550"/>
      <c r="BN1179" s="550"/>
      <c r="BO1179" s="550"/>
      <c r="BP1179" s="550"/>
      <c r="BQ1179" s="550"/>
      <c r="BR1179" s="550"/>
      <c r="BS1179" s="550"/>
      <c r="BT1179" s="550"/>
      <c r="BU1179" s="550"/>
      <c r="BV1179" s="550"/>
    </row>
    <row r="1180" s="390" customFormat="true" ht="15" customHeight="true" x14ac:dyDescent="0.2">
      <c r="BA1180" s="550"/>
      <c r="BB1180" s="418"/>
      <c r="BC1180" s="550"/>
      <c r="BD1180" s="550"/>
      <c r="BE1180" s="550"/>
      <c r="BF1180" s="550"/>
      <c r="BG1180" s="550"/>
      <c r="BH1180" s="550"/>
      <c r="BI1180" s="550"/>
      <c r="BJ1180" s="550"/>
      <c r="BK1180" s="550"/>
      <c r="BL1180" s="550"/>
      <c r="BM1180" s="550"/>
      <c r="BN1180" s="550"/>
      <c r="BO1180" s="550"/>
      <c r="BP1180" s="550"/>
      <c r="BQ1180" s="550"/>
      <c r="BR1180" s="550"/>
      <c r="BS1180" s="550"/>
      <c r="BT1180" s="550"/>
      <c r="BU1180" s="550"/>
      <c r="BV1180" s="550"/>
    </row>
    <row r="1181" s="390" customFormat="true" ht="15" customHeight="true" x14ac:dyDescent="0.2">
      <c r="BA1181" s="550"/>
      <c r="BB1181" s="418"/>
      <c r="BC1181" s="550"/>
      <c r="BD1181" s="550"/>
      <c r="BE1181" s="550"/>
      <c r="BF1181" s="550"/>
      <c r="BG1181" s="550"/>
      <c r="BH1181" s="550"/>
      <c r="BI1181" s="550"/>
      <c r="BJ1181" s="550"/>
      <c r="BK1181" s="550"/>
      <c r="BL1181" s="550"/>
      <c r="BM1181" s="550"/>
      <c r="BN1181" s="550"/>
      <c r="BO1181" s="550"/>
      <c r="BP1181" s="550"/>
      <c r="BQ1181" s="550"/>
      <c r="BR1181" s="550"/>
      <c r="BS1181" s="550"/>
      <c r="BT1181" s="550"/>
      <c r="BU1181" s="550"/>
      <c r="BV1181" s="550"/>
    </row>
    <row r="1182" s="390" customFormat="true" ht="15" customHeight="true" x14ac:dyDescent="0.2">
      <c r="BA1182" s="550"/>
      <c r="BB1182" s="418"/>
      <c r="BC1182" s="550"/>
      <c r="BD1182" s="550"/>
      <c r="BE1182" s="550"/>
      <c r="BF1182" s="550"/>
      <c r="BG1182" s="550"/>
      <c r="BH1182" s="550"/>
      <c r="BI1182" s="550"/>
      <c r="BJ1182" s="550"/>
      <c r="BK1182" s="550"/>
      <c r="BL1182" s="550"/>
      <c r="BM1182" s="550"/>
      <c r="BN1182" s="550"/>
      <c r="BO1182" s="550"/>
      <c r="BP1182" s="550"/>
      <c r="BQ1182" s="550"/>
      <c r="BR1182" s="550"/>
      <c r="BS1182" s="550"/>
      <c r="BT1182" s="550"/>
      <c r="BU1182" s="550"/>
      <c r="BV1182" s="550"/>
    </row>
    <row r="1183" s="390" customFormat="true" ht="15" customHeight="true" x14ac:dyDescent="0.2">
      <c r="BA1183" s="550"/>
      <c r="BB1183" s="418"/>
      <c r="BC1183" s="550"/>
      <c r="BD1183" s="550"/>
      <c r="BE1183" s="550"/>
      <c r="BF1183" s="550"/>
      <c r="BG1183" s="550"/>
      <c r="BH1183" s="550"/>
      <c r="BI1183" s="550"/>
      <c r="BJ1183" s="550"/>
      <c r="BK1183" s="550"/>
      <c r="BL1183" s="550"/>
      <c r="BM1183" s="550"/>
      <c r="BN1183" s="550"/>
      <c r="BO1183" s="550"/>
      <c r="BP1183" s="550"/>
      <c r="BQ1183" s="550"/>
      <c r="BR1183" s="550"/>
      <c r="BS1183" s="550"/>
      <c r="BT1183" s="550"/>
      <c r="BU1183" s="550"/>
      <c r="BV1183" s="550"/>
    </row>
    <row r="1184" s="390" customFormat="true" ht="15" customHeight="true" x14ac:dyDescent="0.2">
      <c r="BA1184" s="550"/>
      <c r="BB1184" s="418"/>
      <c r="BC1184" s="550"/>
      <c r="BD1184" s="550"/>
      <c r="BE1184" s="550"/>
      <c r="BF1184" s="550"/>
      <c r="BG1184" s="550"/>
      <c r="BH1184" s="550"/>
      <c r="BI1184" s="550"/>
      <c r="BJ1184" s="550"/>
      <c r="BK1184" s="550"/>
      <c r="BL1184" s="550"/>
      <c r="BM1184" s="550"/>
      <c r="BN1184" s="550"/>
      <c r="BO1184" s="550"/>
      <c r="BP1184" s="550"/>
      <c r="BQ1184" s="550"/>
      <c r="BR1184" s="550"/>
      <c r="BS1184" s="550"/>
      <c r="BT1184" s="550"/>
      <c r="BU1184" s="550"/>
      <c r="BV1184" s="550"/>
    </row>
    <row r="1185" s="390" customFormat="true" ht="15" customHeight="true" x14ac:dyDescent="0.2">
      <c r="BA1185" s="550"/>
      <c r="BB1185" s="418"/>
      <c r="BC1185" s="550"/>
      <c r="BD1185" s="550"/>
      <c r="BE1185" s="550"/>
      <c r="BF1185" s="550"/>
      <c r="BG1185" s="550"/>
      <c r="BH1185" s="550"/>
      <c r="BI1185" s="550"/>
      <c r="BJ1185" s="550"/>
      <c r="BK1185" s="550"/>
      <c r="BL1185" s="550"/>
      <c r="BM1185" s="550"/>
      <c r="BN1185" s="550"/>
      <c r="BO1185" s="550"/>
      <c r="BP1185" s="550"/>
      <c r="BQ1185" s="550"/>
      <c r="BR1185" s="550"/>
      <c r="BS1185" s="550"/>
      <c r="BT1185" s="550"/>
      <c r="BU1185" s="550"/>
      <c r="BV1185" s="550"/>
    </row>
    <row r="1186" s="390" customFormat="true" ht="15" customHeight="true" x14ac:dyDescent="0.2">
      <c r="BA1186" s="550"/>
      <c r="BB1186" s="418"/>
      <c r="BC1186" s="550"/>
      <c r="BD1186" s="550"/>
      <c r="BE1186" s="550"/>
      <c r="BF1186" s="550"/>
      <c r="BG1186" s="550"/>
      <c r="BH1186" s="550"/>
      <c r="BI1186" s="550"/>
      <c r="BJ1186" s="550"/>
      <c r="BK1186" s="550"/>
      <c r="BL1186" s="550"/>
      <c r="BM1186" s="550"/>
      <c r="BN1186" s="550"/>
      <c r="BO1186" s="550"/>
      <c r="BP1186" s="550"/>
      <c r="BQ1186" s="550"/>
      <c r="BR1186" s="550"/>
      <c r="BS1186" s="550"/>
      <c r="BT1186" s="550"/>
      <c r="BU1186" s="550"/>
      <c r="BV1186" s="550"/>
    </row>
    <row r="1187" s="390" customFormat="true" ht="15" customHeight="true" x14ac:dyDescent="0.2">
      <c r="BA1187" s="550"/>
      <c r="BB1187" s="418"/>
      <c r="BC1187" s="550"/>
      <c r="BD1187" s="550"/>
      <c r="BE1187" s="550"/>
      <c r="BF1187" s="550"/>
      <c r="BG1187" s="550"/>
      <c r="BH1187" s="550"/>
      <c r="BI1187" s="550"/>
      <c r="BJ1187" s="550"/>
      <c r="BK1187" s="550"/>
      <c r="BL1187" s="550"/>
      <c r="BM1187" s="550"/>
      <c r="BN1187" s="550"/>
      <c r="BO1187" s="550"/>
      <c r="BP1187" s="550"/>
      <c r="BQ1187" s="550"/>
      <c r="BR1187" s="550"/>
      <c r="BS1187" s="550"/>
      <c r="BT1187" s="550"/>
      <c r="BU1187" s="550"/>
      <c r="BV1187" s="550"/>
    </row>
    <row r="1188" s="390" customFormat="true" ht="15" customHeight="true" x14ac:dyDescent="0.2">
      <c r="BA1188" s="550"/>
      <c r="BB1188" s="418"/>
      <c r="BC1188" s="550"/>
      <c r="BD1188" s="550"/>
      <c r="BE1188" s="550"/>
      <c r="BF1188" s="550"/>
      <c r="BG1188" s="550"/>
      <c r="BH1188" s="550"/>
      <c r="BI1188" s="550"/>
      <c r="BJ1188" s="550"/>
      <c r="BK1188" s="550"/>
      <c r="BL1188" s="550"/>
      <c r="BM1188" s="550"/>
      <c r="BN1188" s="550"/>
      <c r="BO1188" s="550"/>
      <c r="BP1188" s="550"/>
      <c r="BQ1188" s="550"/>
      <c r="BR1188" s="550"/>
      <c r="BS1188" s="550"/>
      <c r="BT1188" s="550"/>
      <c r="BU1188" s="550"/>
      <c r="BV1188" s="550"/>
    </row>
    <row r="1189" s="390" customFormat="true" ht="15" customHeight="true" x14ac:dyDescent="0.2">
      <c r="BA1189" s="550"/>
      <c r="BB1189" s="418"/>
      <c r="BC1189" s="550"/>
      <c r="BD1189" s="550"/>
      <c r="BE1189" s="550"/>
      <c r="BF1189" s="550"/>
      <c r="BG1189" s="550"/>
      <c r="BH1189" s="550"/>
      <c r="BI1189" s="550"/>
      <c r="BJ1189" s="550"/>
      <c r="BK1189" s="550"/>
      <c r="BL1189" s="550"/>
      <c r="BM1189" s="550"/>
      <c r="BN1189" s="550"/>
      <c r="BO1189" s="550"/>
      <c r="BP1189" s="550"/>
      <c r="BQ1189" s="550"/>
      <c r="BR1189" s="550"/>
      <c r="BS1189" s="550"/>
      <c r="BT1189" s="550"/>
      <c r="BU1189" s="550"/>
      <c r="BV1189" s="550"/>
    </row>
    <row r="1190" s="390" customFormat="true" ht="15" customHeight="true" x14ac:dyDescent="0.2">
      <c r="BA1190" s="550"/>
      <c r="BB1190" s="418"/>
      <c r="BC1190" s="550"/>
      <c r="BD1190" s="550"/>
      <c r="BE1190" s="550"/>
      <c r="BF1190" s="550"/>
      <c r="BG1190" s="550"/>
      <c r="BH1190" s="550"/>
      <c r="BI1190" s="550"/>
      <c r="BJ1190" s="550"/>
      <c r="BK1190" s="550"/>
      <c r="BL1190" s="550"/>
      <c r="BM1190" s="550"/>
      <c r="BN1190" s="550"/>
      <c r="BO1190" s="550"/>
      <c r="BP1190" s="550"/>
      <c r="BQ1190" s="550"/>
      <c r="BR1190" s="550"/>
      <c r="BS1190" s="550"/>
      <c r="BT1190" s="550"/>
      <c r="BU1190" s="550"/>
      <c r="BV1190" s="550"/>
    </row>
    <row r="1191" s="390" customFormat="true" ht="15" customHeight="true" x14ac:dyDescent="0.2">
      <c r="BA1191" s="550"/>
      <c r="BB1191" s="418"/>
      <c r="BC1191" s="550"/>
      <c r="BD1191" s="550"/>
      <c r="BE1191" s="550"/>
      <c r="BF1191" s="550"/>
      <c r="BG1191" s="550"/>
      <c r="BH1191" s="550"/>
      <c r="BI1191" s="550"/>
      <c r="BJ1191" s="550"/>
      <c r="BK1191" s="550"/>
      <c r="BL1191" s="550"/>
      <c r="BM1191" s="550"/>
      <c r="BN1191" s="550"/>
      <c r="BO1191" s="550"/>
      <c r="BP1191" s="550"/>
      <c r="BQ1191" s="550"/>
      <c r="BR1191" s="550"/>
      <c r="BS1191" s="550"/>
      <c r="BT1191" s="550"/>
      <c r="BU1191" s="550"/>
      <c r="BV1191" s="550"/>
    </row>
    <row r="1192" s="390" customFormat="true" ht="15" customHeight="true" x14ac:dyDescent="0.2">
      <c r="BA1192" s="550"/>
      <c r="BB1192" s="418"/>
      <c r="BC1192" s="550"/>
      <c r="BD1192" s="550"/>
      <c r="BE1192" s="550"/>
      <c r="BF1192" s="550"/>
      <c r="BG1192" s="550"/>
      <c r="BH1192" s="550"/>
      <c r="BI1192" s="550"/>
      <c r="BJ1192" s="550"/>
      <c r="BK1192" s="550"/>
      <c r="BL1192" s="550"/>
      <c r="BM1192" s="550"/>
      <c r="BN1192" s="550"/>
      <c r="BO1192" s="550"/>
      <c r="BP1192" s="550"/>
      <c r="BQ1192" s="550"/>
      <c r="BR1192" s="550"/>
      <c r="BS1192" s="550"/>
      <c r="BT1192" s="550"/>
      <c r="BU1192" s="550"/>
      <c r="BV1192" s="550"/>
    </row>
    <row r="1193" s="390" customFormat="true" ht="15" customHeight="true" x14ac:dyDescent="0.2">
      <c r="BA1193" s="550"/>
      <c r="BB1193" s="418"/>
      <c r="BC1193" s="550"/>
      <c r="BD1193" s="550"/>
      <c r="BE1193" s="550"/>
      <c r="BF1193" s="550"/>
      <c r="BG1193" s="550"/>
      <c r="BH1193" s="550"/>
      <c r="BI1193" s="550"/>
      <c r="BJ1193" s="550"/>
      <c r="BK1193" s="550"/>
      <c r="BL1193" s="550"/>
      <c r="BM1193" s="550"/>
      <c r="BN1193" s="550"/>
      <c r="BO1193" s="550"/>
      <c r="BP1193" s="550"/>
      <c r="BQ1193" s="550"/>
      <c r="BR1193" s="550"/>
      <c r="BS1193" s="550"/>
      <c r="BT1193" s="550"/>
      <c r="BU1193" s="550"/>
      <c r="BV1193" s="550"/>
    </row>
    <row r="1194" s="390" customFormat="true" ht="15" customHeight="true" x14ac:dyDescent="0.2">
      <c r="BA1194" s="550"/>
      <c r="BB1194" s="418"/>
      <c r="BC1194" s="550"/>
      <c r="BD1194" s="550"/>
      <c r="BE1194" s="550"/>
      <c r="BF1194" s="550"/>
      <c r="BG1194" s="550"/>
      <c r="BH1194" s="550"/>
      <c r="BI1194" s="550"/>
      <c r="BJ1194" s="550"/>
      <c r="BK1194" s="550"/>
      <c r="BL1194" s="550"/>
      <c r="BM1194" s="550"/>
      <c r="BN1194" s="550"/>
      <c r="BO1194" s="550"/>
      <c r="BP1194" s="550"/>
      <c r="BQ1194" s="550"/>
      <c r="BR1194" s="550"/>
      <c r="BS1194" s="550"/>
      <c r="BT1194" s="550"/>
      <c r="BU1194" s="550"/>
      <c r="BV1194" s="550"/>
    </row>
    <row r="1195" s="390" customFormat="true" ht="15" customHeight="true" x14ac:dyDescent="0.2">
      <c r="BA1195" s="550"/>
      <c r="BB1195" s="418"/>
      <c r="BC1195" s="550"/>
      <c r="BD1195" s="550"/>
      <c r="BE1195" s="550"/>
      <c r="BF1195" s="550"/>
      <c r="BG1195" s="550"/>
      <c r="BH1195" s="550"/>
      <c r="BI1195" s="550"/>
      <c r="BJ1195" s="550"/>
      <c r="BK1195" s="550"/>
      <c r="BL1195" s="550"/>
      <c r="BM1195" s="550"/>
      <c r="BN1195" s="550"/>
      <c r="BO1195" s="550"/>
      <c r="BP1195" s="550"/>
      <c r="BQ1195" s="550"/>
      <c r="BR1195" s="550"/>
      <c r="BS1195" s="550"/>
      <c r="BT1195" s="550"/>
      <c r="BU1195" s="550"/>
      <c r="BV1195" s="550"/>
    </row>
    <row r="1196" s="390" customFormat="true" ht="15" customHeight="true" x14ac:dyDescent="0.2">
      <c r="BA1196" s="550"/>
      <c r="BB1196" s="418"/>
      <c r="BC1196" s="550"/>
      <c r="BD1196" s="550"/>
      <c r="BE1196" s="550"/>
      <c r="BF1196" s="550"/>
      <c r="BG1196" s="550"/>
      <c r="BH1196" s="550"/>
      <c r="BI1196" s="550"/>
      <c r="BJ1196" s="550"/>
      <c r="BK1196" s="550"/>
      <c r="BL1196" s="550"/>
      <c r="BM1196" s="550"/>
      <c r="BN1196" s="550"/>
      <c r="BO1196" s="550"/>
      <c r="BP1196" s="550"/>
      <c r="BQ1196" s="550"/>
      <c r="BR1196" s="550"/>
      <c r="BS1196" s="550"/>
      <c r="BT1196" s="550"/>
      <c r="BU1196" s="550"/>
      <c r="BV1196" s="550"/>
    </row>
    <row r="1197" s="390" customFormat="true" ht="15" customHeight="true" x14ac:dyDescent="0.2">
      <c r="BA1197" s="550"/>
      <c r="BB1197" s="418"/>
      <c r="BC1197" s="550"/>
      <c r="BD1197" s="550"/>
      <c r="BE1197" s="550"/>
      <c r="BF1197" s="550"/>
      <c r="BG1197" s="550"/>
      <c r="BH1197" s="550"/>
      <c r="BI1197" s="550"/>
      <c r="BJ1197" s="550"/>
      <c r="BK1197" s="550"/>
      <c r="BL1197" s="550"/>
      <c r="BM1197" s="550"/>
      <c r="BN1197" s="550"/>
      <c r="BO1197" s="550"/>
      <c r="BP1197" s="550"/>
      <c r="BQ1197" s="550"/>
      <c r="BR1197" s="550"/>
      <c r="BS1197" s="550"/>
      <c r="BT1197" s="550"/>
      <c r="BU1197" s="550"/>
      <c r="BV1197" s="550"/>
    </row>
    <row r="1198" s="390" customFormat="true" ht="15" customHeight="true" x14ac:dyDescent="0.2">
      <c r="BA1198" s="550"/>
      <c r="BB1198" s="418"/>
      <c r="BC1198" s="550"/>
      <c r="BD1198" s="550"/>
      <c r="BE1198" s="550"/>
      <c r="BF1198" s="550"/>
      <c r="BG1198" s="550"/>
      <c r="BH1198" s="550"/>
      <c r="BI1198" s="550"/>
      <c r="BJ1198" s="550"/>
      <c r="BK1198" s="550"/>
      <c r="BL1198" s="550"/>
      <c r="BM1198" s="550"/>
      <c r="BN1198" s="550"/>
      <c r="BO1198" s="550"/>
      <c r="BP1198" s="550"/>
      <c r="BQ1198" s="550"/>
      <c r="BR1198" s="550"/>
      <c r="BS1198" s="550"/>
      <c r="BT1198" s="550"/>
      <c r="BU1198" s="550"/>
      <c r="BV1198" s="550"/>
    </row>
    <row r="1199" s="390" customFormat="true" ht="15" customHeight="true" x14ac:dyDescent="0.2">
      <c r="BA1199" s="550"/>
      <c r="BB1199" s="418"/>
      <c r="BC1199" s="550"/>
      <c r="BD1199" s="550"/>
      <c r="BE1199" s="550"/>
      <c r="BF1199" s="550"/>
      <c r="BG1199" s="550"/>
      <c r="BH1199" s="550"/>
      <c r="BI1199" s="550"/>
      <c r="BJ1199" s="550"/>
      <c r="BK1199" s="550"/>
      <c r="BL1199" s="550"/>
      <c r="BM1199" s="550"/>
      <c r="BN1199" s="550"/>
      <c r="BO1199" s="550"/>
      <c r="BP1199" s="550"/>
      <c r="BQ1199" s="550"/>
      <c r="BR1199" s="550"/>
      <c r="BS1199" s="550"/>
      <c r="BT1199" s="550"/>
      <c r="BU1199" s="550"/>
      <c r="BV1199" s="550"/>
    </row>
    <row r="1200" s="390" customFormat="true" ht="15" customHeight="true" x14ac:dyDescent="0.2">
      <c r="BA1200" s="550"/>
      <c r="BB1200" s="418"/>
      <c r="BC1200" s="550"/>
      <c r="BD1200" s="550"/>
      <c r="BE1200" s="550"/>
      <c r="BF1200" s="550"/>
      <c r="BG1200" s="550"/>
      <c r="BH1200" s="550"/>
      <c r="BI1200" s="550"/>
      <c r="BJ1200" s="550"/>
      <c r="BK1200" s="550"/>
      <c r="BL1200" s="550"/>
      <c r="BM1200" s="550"/>
      <c r="BN1200" s="550"/>
      <c r="BO1200" s="550"/>
      <c r="BP1200" s="550"/>
      <c r="BQ1200" s="550"/>
      <c r="BR1200" s="550"/>
      <c r="BS1200" s="550"/>
      <c r="BT1200" s="550"/>
      <c r="BU1200" s="550"/>
      <c r="BV1200" s="550"/>
    </row>
  </sheetData>
  <mergeCells count="131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O700"/>
    <mergeCell ref="C697:D697"/>
    <mergeCell ref="H697:J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E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1:D601"/>
    <mergeCell ref="H601:I602"/>
    <mergeCell ref="M601:N601"/>
    <mergeCell ref="C602:D602"/>
    <mergeCell ref="M602:O602"/>
    <mergeCell ref="C603:D603"/>
    <mergeCell ref="H603:I603"/>
    <mergeCell ref="M603:N604"/>
    <mergeCell ref="C604:D604"/>
    <mergeCell ref="H604:I604"/>
    <mergeCell ref="C599:D599"/>
    <mergeCell ref="H599:I599"/>
    <mergeCell ref="M599:N599"/>
    <mergeCell ref="C600:D600"/>
    <mergeCell ref="H600:J600"/>
    <mergeCell ref="M600:N600"/>
    <mergeCell ref="C597:D597"/>
    <mergeCell ref="H597:I597"/>
    <mergeCell ref="M597:N598"/>
    <mergeCell ref="O597:Q597"/>
    <mergeCell ref="C598:D598"/>
    <mergeCell ref="H598:I598"/>
    <mergeCell ref="C594:D594"/>
    <mergeCell ref="H594:L594"/>
    <mergeCell ref="M594:N594"/>
    <mergeCell ref="C595:D595"/>
    <mergeCell ref="H595:I596"/>
    <mergeCell ref="J595:L595"/>
    <mergeCell ref="M595:N595"/>
    <mergeCell ref="C596:D596"/>
    <mergeCell ref="M596:Q596"/>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49:D550"/>
    <mergeCell ref="H549:I549"/>
    <mergeCell ref="M549:N549"/>
    <mergeCell ref="H550:I550"/>
    <mergeCell ref="M550:N550"/>
    <mergeCell ref="C551:D551"/>
    <mergeCell ref="H551:I551"/>
    <mergeCell ref="M551:N551"/>
    <mergeCell ref="C547:D547"/>
    <mergeCell ref="H547:I547"/>
    <mergeCell ref="M547:N547"/>
    <mergeCell ref="C548:E548"/>
    <mergeCell ref="H548:I548"/>
    <mergeCell ref="M548:N548"/>
    <mergeCell ref="C545:D545"/>
    <mergeCell ref="H545:I545"/>
    <mergeCell ref="M545:N545"/>
    <mergeCell ref="C546:D546"/>
    <mergeCell ref="H546:I546"/>
    <mergeCell ref="M546:N546"/>
    <mergeCell ref="C543:D544"/>
    <mergeCell ref="E543:G543"/>
    <mergeCell ref="H543:I543"/>
    <mergeCell ref="M543:N543"/>
    <mergeCell ref="H544:I544"/>
    <mergeCell ref="M544:N544"/>
    <mergeCell ref="C541:D541"/>
    <mergeCell ref="H541:I541"/>
    <mergeCell ref="M541:N541"/>
    <mergeCell ref="C542:G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O499"/>
    <mergeCell ref="C500:D500"/>
    <mergeCell ref="H500:I500"/>
    <mergeCell ref="M500:N500"/>
    <mergeCell ref="C497:D497"/>
    <mergeCell ref="H497:I497"/>
    <mergeCell ref="M497:N497"/>
    <mergeCell ref="C498:D498"/>
    <mergeCell ref="H498:J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E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208:B208"/>
    <mergeCell ref="A153:A164"/>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5"/>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0FF5-5AD4-4132-8FE3-ABE0FA29C9C4}">
  <sheetPr codeName="Feuil10"/>
  <dimension ref="A1:CZ1072"/>
  <sheetViews>
    <sheetView showGridLines="false" zoomScaleNormal="100" workbookViewId="0"/>
  </sheetViews>
  <sheetFormatPr defaultColWidth="9.140625" defaultRowHeight="15" customHeight="true" x14ac:dyDescent="0.2"/>
  <cols>
    <col min="1" max="1" width="31.5703125" style="418" customWidth="true"/>
    <col min="2" max="2" width="41.5703125" style="418" customWidth="true"/>
    <col min="3" max="7" width="10.7109375" style="418" customWidth="true"/>
    <col min="8" max="17" width="10.7109375" style="944" customWidth="true"/>
    <col min="18" max="22" width="12.5703125" style="944" customWidth="true"/>
    <col min="23" max="52" width="12.5703125" style="390" customWidth="true"/>
    <col min="53" max="53" width="31.5703125" style="944" customWidth="true"/>
    <col min="54" max="54" width="41.5703125" style="418" customWidth="true"/>
    <col min="55" max="69" width="9.140625" style="944" customWidth="true"/>
    <col min="70" max="74" width="12.5703125" style="944" customWidth="true"/>
    <col min="75" max="104" width="12.5703125" style="390" customWidth="true"/>
    <col min="105" max="115" width="10.5703125" style="944" customWidth="true"/>
    <col min="116" max="16384" width="9.140625" style="944"/>
  </cols>
  <sheetData>
    <row r="1" s="350" customFormat="true" ht="18" customHeight="true" x14ac:dyDescent="0.2">
      <c r="A1" s="361"/>
      <c r="B1" s="361"/>
      <c r="C1" s="361"/>
      <c r="D1" s="361"/>
      <c r="E1" s="361"/>
      <c r="F1" s="361"/>
      <c r="G1" s="361"/>
      <c r="W1" s="390"/>
      <c r="X1" s="390"/>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B1" s="361"/>
      <c r="BW1" s="390"/>
      <c r="BX1" s="390"/>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row>
    <row r="2" s="350" customFormat="true" ht="22.5" customHeight="true" x14ac:dyDescent="0.35">
      <c r="A2" s="408" t="str">
        <f>A1026</f>
        <v>Thailand</v>
      </c>
      <c r="B2" s="409"/>
      <c r="C2" s="361"/>
      <c r="D2" s="361"/>
      <c r="E2" s="361"/>
      <c r="F2" s="361"/>
      <c r="G2" s="361"/>
      <c r="W2" s="390"/>
      <c r="X2" s="390"/>
      <c r="Y2" s="390"/>
      <c r="Z2" s="390"/>
      <c r="AA2" s="390"/>
      <c r="AB2" s="390"/>
      <c r="AC2" s="390"/>
      <c r="AD2" s="390"/>
      <c r="AE2" s="390"/>
      <c r="AF2" s="390"/>
      <c r="AG2" s="390"/>
      <c r="AH2" s="390"/>
      <c r="AI2" s="390"/>
      <c r="AJ2" s="390"/>
      <c r="AK2" s="390"/>
      <c r="AL2" s="390"/>
      <c r="AM2" s="390"/>
      <c r="AN2" s="390"/>
      <c r="AO2" s="390"/>
      <c r="AP2" s="390"/>
      <c r="AQ2" s="390"/>
      <c r="AR2" s="390"/>
      <c r="AS2" s="390"/>
      <c r="AT2" s="390"/>
      <c r="AU2" s="390"/>
      <c r="AV2" s="390"/>
      <c r="AW2" s="390"/>
      <c r="AX2" s="390"/>
      <c r="AY2" s="390"/>
      <c r="AZ2" s="390"/>
      <c r="BB2" s="361"/>
      <c r="BW2" s="390"/>
      <c r="BX2" s="390"/>
      <c r="BY2" s="390"/>
      <c r="BZ2" s="390"/>
      <c r="CA2" s="390"/>
      <c r="CB2" s="390"/>
      <c r="CC2" s="390"/>
      <c r="CD2" s="390"/>
      <c r="CE2" s="390"/>
      <c r="CF2" s="390"/>
      <c r="CG2" s="390"/>
      <c r="CH2" s="390"/>
      <c r="CI2" s="390"/>
      <c r="CJ2" s="390"/>
      <c r="CK2" s="390"/>
      <c r="CL2" s="390"/>
      <c r="CM2" s="390"/>
      <c r="CN2" s="390"/>
      <c r="CO2" s="390"/>
      <c r="CP2" s="390"/>
      <c r="CQ2" s="390"/>
      <c r="CR2" s="390"/>
      <c r="CS2" s="390"/>
      <c r="CT2" s="390"/>
      <c r="CU2" s="390"/>
      <c r="CV2" s="390"/>
      <c r="CW2" s="390"/>
      <c r="CX2" s="390"/>
      <c r="CY2" s="390"/>
      <c r="CZ2" s="390"/>
    </row>
    <row r="3" s="350" customFormat="true" ht="22.5" customHeight="true" x14ac:dyDescent="0.35">
      <c r="A3" s="365" t="str">
        <f>A1034</f>
        <v>2019</v>
      </c>
      <c r="B3" s="411"/>
      <c r="C3" s="361"/>
      <c r="D3" s="361"/>
      <c r="E3" s="361"/>
      <c r="F3" s="361"/>
      <c r="G3" s="361"/>
      <c r="W3" s="390"/>
      <c r="X3" s="390"/>
      <c r="Y3" s="390"/>
      <c r="Z3" s="390"/>
      <c r="AA3" s="390"/>
      <c r="AB3" s="390"/>
      <c r="AC3" s="390"/>
      <c r="AD3" s="390"/>
      <c r="AE3" s="390"/>
      <c r="AF3" s="390"/>
      <c r="AG3" s="390"/>
      <c r="AH3" s="390"/>
      <c r="AI3" s="390"/>
      <c r="AJ3" s="390"/>
      <c r="AK3" s="390"/>
      <c r="AL3" s="390"/>
      <c r="AM3" s="390"/>
      <c r="AN3" s="390"/>
      <c r="AO3" s="390"/>
      <c r="AP3" s="390"/>
      <c r="AQ3" s="390"/>
      <c r="AR3" s="390"/>
      <c r="AS3" s="390"/>
      <c r="AT3" s="390"/>
      <c r="AU3" s="390"/>
      <c r="AV3" s="390"/>
      <c r="AW3" s="390"/>
      <c r="AX3" s="390"/>
      <c r="AY3" s="390"/>
      <c r="AZ3" s="390"/>
      <c r="BB3" s="361"/>
      <c r="BW3" s="390"/>
      <c r="BX3" s="390"/>
      <c r="BY3" s="390"/>
      <c r="BZ3" s="390"/>
      <c r="CA3" s="390"/>
      <c r="CB3" s="390"/>
      <c r="CC3" s="390"/>
      <c r="CD3" s="390"/>
      <c r="CE3" s="390"/>
      <c r="CF3" s="390"/>
      <c r="CG3" s="390"/>
      <c r="CH3" s="390"/>
      <c r="CI3" s="390"/>
      <c r="CJ3" s="390"/>
      <c r="CK3" s="390"/>
      <c r="CL3" s="390"/>
      <c r="CM3" s="390"/>
      <c r="CN3" s="390"/>
      <c r="CO3" s="390"/>
      <c r="CP3" s="390"/>
      <c r="CQ3" s="390"/>
      <c r="CR3" s="390"/>
      <c r="CS3" s="390"/>
      <c r="CT3" s="390"/>
      <c r="CU3" s="390"/>
      <c r="CV3" s="390"/>
      <c r="CW3" s="390"/>
      <c r="CX3" s="390"/>
      <c r="CY3" s="390"/>
      <c r="CZ3" s="390"/>
    </row>
    <row r="4" s="350" customFormat="true" ht="22.5" customHeight="true" x14ac:dyDescent="0.35">
      <c r="A4" s="410" t="s">
        <v>97</v>
      </c>
      <c r="B4" s="411"/>
      <c r="C4" s="361"/>
      <c r="D4" s="361"/>
      <c r="E4" s="361"/>
      <c r="F4" s="361"/>
      <c r="G4" s="361"/>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B4" s="361"/>
      <c r="BW4" s="390"/>
      <c r="BX4" s="390"/>
      <c r="BY4" s="390"/>
      <c r="BZ4" s="390"/>
      <c r="CA4" s="390"/>
      <c r="CB4" s="390"/>
      <c r="CC4" s="390"/>
      <c r="CD4" s="390"/>
      <c r="CE4" s="390"/>
      <c r="CF4" s="390"/>
      <c r="CG4" s="390"/>
      <c r="CH4" s="390"/>
      <c r="CI4" s="390"/>
      <c r="CJ4" s="390"/>
      <c r="CK4" s="390"/>
      <c r="CL4" s="390"/>
      <c r="CM4" s="390"/>
      <c r="CN4" s="390"/>
      <c r="CO4" s="390"/>
      <c r="CP4" s="390"/>
      <c r="CQ4" s="390"/>
      <c r="CR4" s="390"/>
      <c r="CS4" s="390"/>
      <c r="CT4" s="390"/>
      <c r="CU4" s="390"/>
      <c r="CV4" s="390"/>
      <c r="CW4" s="390"/>
      <c r="CX4" s="390"/>
      <c r="CY4" s="390"/>
      <c r="CZ4" s="390"/>
    </row>
    <row r="5" s="350" customFormat="true" ht="20.1" customHeight="true" x14ac:dyDescent="0.35">
      <c r="A5" s="410" t="s">
        <v>98</v>
      </c>
      <c r="B5" s="411"/>
      <c r="C5" s="361"/>
      <c r="D5" s="361"/>
      <c r="E5" s="361"/>
      <c r="F5" s="361"/>
      <c r="G5" s="361"/>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B5" s="361"/>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row>
    <row r="6" s="350" customFormat="true" ht="15" customHeight="true" x14ac:dyDescent="0.2">
      <c r="A6" s="412" t="s">
        <v>99</v>
      </c>
      <c r="B6" s="413"/>
      <c r="C6" s="361"/>
      <c r="D6" s="361"/>
      <c r="E6" s="361"/>
      <c r="F6" s="361"/>
      <c r="G6" s="361"/>
      <c r="W6" s="390"/>
      <c r="X6" s="390"/>
      <c r="Y6" s="390"/>
      <c r="Z6" s="390"/>
      <c r="AA6" s="390"/>
      <c r="AB6" s="390"/>
      <c r="AC6" s="390"/>
      <c r="AD6" s="390"/>
      <c r="AE6" s="390"/>
      <c r="AF6" s="390"/>
      <c r="AG6" s="390"/>
      <c r="AH6" s="390"/>
      <c r="AI6" s="390"/>
      <c r="AJ6" s="390"/>
      <c r="AK6" s="390"/>
      <c r="AL6" s="390"/>
      <c r="AM6" s="390"/>
      <c r="AN6" s="390"/>
      <c r="AO6" s="390"/>
      <c r="AP6" s="390"/>
      <c r="AQ6" s="390"/>
      <c r="AR6" s="390"/>
      <c r="AS6" s="390"/>
      <c r="AT6" s="390"/>
      <c r="AU6" s="390"/>
      <c r="AV6" s="390"/>
      <c r="AW6" s="390"/>
      <c r="AX6" s="390"/>
      <c r="AY6" s="390"/>
      <c r="AZ6" s="390"/>
      <c r="BB6" s="361"/>
      <c r="BW6" s="390"/>
      <c r="BX6" s="390"/>
      <c r="BY6" s="390"/>
      <c r="BZ6" s="390"/>
      <c r="CA6" s="390"/>
      <c r="CB6" s="390"/>
      <c r="CC6" s="390"/>
      <c r="CD6" s="390"/>
      <c r="CE6" s="390"/>
      <c r="CF6" s="390"/>
      <c r="CG6" s="390"/>
      <c r="CH6" s="390"/>
      <c r="CI6" s="390"/>
      <c r="CJ6" s="390"/>
      <c r="CK6" s="390"/>
      <c r="CL6" s="390"/>
      <c r="CM6" s="390"/>
      <c r="CN6" s="390"/>
      <c r="CO6" s="390"/>
      <c r="CP6" s="390"/>
      <c r="CQ6" s="390"/>
      <c r="CR6" s="390"/>
      <c r="CS6" s="390"/>
      <c r="CT6" s="390"/>
      <c r="CU6" s="390"/>
      <c r="CV6" s="390"/>
      <c r="CW6" s="390"/>
      <c r="CX6" s="390"/>
      <c r="CY6" s="390"/>
      <c r="CZ6" s="390"/>
    </row>
    <row r="7" s="350" customFormat="true" ht="15" customHeight="true" x14ac:dyDescent="0.2">
      <c r="A7" s="414" t="s">
        <v>41</v>
      </c>
      <c r="B7" s="415"/>
      <c r="C7" s="361"/>
      <c r="D7" s="361"/>
      <c r="E7" s="361"/>
      <c r="F7" s="361"/>
      <c r="G7" s="361"/>
      <c r="W7" s="390"/>
      <c r="X7" s="390"/>
      <c r="Y7" s="390"/>
      <c r="Z7" s="390"/>
      <c r="AA7" s="390"/>
      <c r="AB7" s="390"/>
      <c r="AC7" s="390"/>
      <c r="AD7" s="390"/>
      <c r="AE7" s="390"/>
      <c r="AF7" s="390"/>
      <c r="AG7" s="390"/>
      <c r="AH7" s="390"/>
      <c r="AI7" s="390"/>
      <c r="AJ7" s="390"/>
      <c r="AK7" s="390"/>
      <c r="AL7" s="390"/>
      <c r="AM7" s="390"/>
      <c r="AN7" s="390"/>
      <c r="AO7" s="390"/>
      <c r="AP7" s="390"/>
      <c r="AQ7" s="390"/>
      <c r="AR7" s="390"/>
      <c r="AS7" s="390"/>
      <c r="AT7" s="390"/>
      <c r="AU7" s="390"/>
      <c r="AV7" s="390"/>
      <c r="AW7" s="390"/>
      <c r="AX7" s="390"/>
      <c r="AY7" s="390"/>
      <c r="AZ7" s="390"/>
      <c r="BB7" s="361"/>
      <c r="BW7" s="390"/>
      <c r="BX7" s="390"/>
      <c r="BY7" s="390"/>
      <c r="BZ7" s="390"/>
      <c r="CA7" s="390"/>
      <c r="CB7" s="390"/>
      <c r="CC7" s="390"/>
      <c r="CD7" s="390"/>
      <c r="CE7" s="390"/>
      <c r="CF7" s="390"/>
      <c r="CG7" s="390"/>
      <c r="CH7" s="390"/>
      <c r="CI7" s="390"/>
      <c r="CJ7" s="390"/>
      <c r="CK7" s="390"/>
      <c r="CL7" s="390"/>
      <c r="CM7" s="390"/>
      <c r="CN7" s="390"/>
      <c r="CO7" s="390"/>
      <c r="CP7" s="390"/>
      <c r="CQ7" s="390"/>
      <c r="CR7" s="390"/>
      <c r="CS7" s="390"/>
      <c r="CT7" s="390"/>
      <c r="CU7" s="390"/>
      <c r="CV7" s="390"/>
      <c r="CW7" s="390"/>
      <c r="CX7" s="390"/>
      <c r="CY7" s="390"/>
      <c r="CZ7" s="390"/>
    </row>
    <row r="8" s="350" customFormat="true" ht="15" customHeight="true" x14ac:dyDescent="0.2">
      <c r="A8" s="414" t="s">
        <v>40</v>
      </c>
      <c r="B8" s="415"/>
      <c r="C8" s="361"/>
      <c r="D8" s="361"/>
      <c r="E8" s="361"/>
      <c r="F8" s="361"/>
      <c r="G8" s="361"/>
      <c r="W8" s="390"/>
      <c r="X8" s="390"/>
      <c r="Y8" s="390"/>
      <c r="Z8" s="390"/>
      <c r="AA8" s="390"/>
      <c r="AB8" s="390"/>
      <c r="AC8" s="390"/>
      <c r="AD8" s="390"/>
      <c r="AE8" s="390"/>
      <c r="AF8" s="390"/>
      <c r="AG8" s="390"/>
      <c r="AH8" s="390"/>
      <c r="AI8" s="390"/>
      <c r="AJ8" s="390"/>
      <c r="AK8" s="390"/>
      <c r="AL8" s="390"/>
      <c r="AM8" s="390"/>
      <c r="AN8" s="390"/>
      <c r="AO8" s="390"/>
      <c r="AP8" s="390"/>
      <c r="AQ8" s="390"/>
      <c r="AR8" s="390"/>
      <c r="AS8" s="390"/>
      <c r="AT8" s="390"/>
      <c r="AU8" s="390"/>
      <c r="AV8" s="390"/>
      <c r="AW8" s="390"/>
      <c r="AX8" s="390"/>
      <c r="AY8" s="390"/>
      <c r="AZ8" s="390"/>
      <c r="BB8" s="361"/>
      <c r="BW8" s="390"/>
      <c r="BX8" s="390"/>
      <c r="BY8" s="390"/>
      <c r="BZ8" s="390"/>
      <c r="CA8" s="390"/>
      <c r="CB8" s="390"/>
      <c r="CC8" s="390"/>
      <c r="CD8" s="390"/>
      <c r="CE8" s="390"/>
      <c r="CF8" s="390"/>
      <c r="CG8" s="390"/>
      <c r="CH8" s="390"/>
      <c r="CI8" s="390"/>
      <c r="CJ8" s="390"/>
      <c r="CK8" s="390"/>
      <c r="CL8" s="390"/>
      <c r="CM8" s="390"/>
      <c r="CN8" s="390"/>
      <c r="CO8" s="390"/>
      <c r="CP8" s="390"/>
      <c r="CQ8" s="390"/>
      <c r="CR8" s="390"/>
      <c r="CS8" s="390"/>
      <c r="CT8" s="390"/>
      <c r="CU8" s="390"/>
      <c r="CV8" s="390"/>
      <c r="CW8" s="390"/>
      <c r="CX8" s="390"/>
      <c r="CY8" s="390"/>
      <c r="CZ8" s="390"/>
    </row>
    <row r="9" s="350" customFormat="true" ht="15" customHeight="true" x14ac:dyDescent="0.2">
      <c r="A9" s="414" t="s">
        <v>137</v>
      </c>
      <c r="B9" s="416" t="str">
        <f>A1025</f>
        <v>MICS19</v>
      </c>
      <c r="C9" s="361"/>
      <c r="D9" s="361"/>
      <c r="E9" s="361"/>
      <c r="F9" s="361"/>
      <c r="G9" s="361"/>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B9" s="361"/>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row>
    <row r="10" s="350" customFormat="true" ht="15" customHeight="true" x14ac:dyDescent="0.2">
      <c r="A10" s="462" t="str">
        <f>B1028</f>
        <v/>
      </c>
      <c r="B10" s="403"/>
      <c r="C10" s="361"/>
      <c r="D10" s="361"/>
      <c r="E10" s="361"/>
      <c r="F10" s="361"/>
      <c r="G10" s="361"/>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B10" s="361"/>
      <c r="BW10" s="390"/>
      <c r="BX10" s="390"/>
      <c r="BY10" s="390"/>
      <c r="BZ10" s="390"/>
      <c r="CA10" s="390"/>
      <c r="CB10" s="390"/>
      <c r="CC10" s="390"/>
      <c r="CD10" s="390"/>
      <c r="CE10" s="390"/>
      <c r="CF10" s="390"/>
      <c r="CG10" s="390"/>
      <c r="CH10" s="390"/>
      <c r="CI10" s="390"/>
      <c r="CJ10" s="390"/>
      <c r="CK10" s="390"/>
      <c r="CL10" s="390"/>
      <c r="CM10" s="390"/>
      <c r="CN10" s="390"/>
      <c r="CO10" s="390"/>
      <c r="CP10" s="390"/>
      <c r="CQ10" s="390"/>
      <c r="CR10" s="390"/>
      <c r="CS10" s="390"/>
      <c r="CT10" s="390"/>
      <c r="CU10" s="390"/>
      <c r="CV10" s="390"/>
      <c r="CW10" s="390"/>
      <c r="CX10" s="390"/>
      <c r="CY10" s="390"/>
      <c r="CZ10" s="390"/>
    </row>
    <row r="11" s="350" customFormat="true" ht="15" customHeight="true" x14ac:dyDescent="0.2">
      <c r="A11" s="462" t="str">
        <f>B1027</f>
        <v/>
      </c>
      <c r="B11" s="959"/>
      <c r="C11" s="361"/>
      <c r="D11" s="361"/>
      <c r="E11" s="361"/>
      <c r="F11" s="361"/>
      <c r="G11" s="361"/>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B11" s="361"/>
      <c r="BW11" s="390"/>
      <c r="BX11" s="390"/>
      <c r="BY11" s="390"/>
      <c r="BZ11" s="390"/>
      <c r="CA11" s="390"/>
      <c r="CB11" s="390"/>
      <c r="CC11" s="390"/>
      <c r="CD11" s="390"/>
      <c r="CE11" s="390"/>
      <c r="CF11" s="390"/>
      <c r="CG11" s="390"/>
      <c r="CH11" s="390"/>
      <c r="CI11" s="390"/>
      <c r="CJ11" s="390"/>
      <c r="CK11" s="390"/>
      <c r="CL11" s="390"/>
      <c r="CM11" s="390"/>
      <c r="CN11" s="390"/>
      <c r="CO11" s="390"/>
      <c r="CP11" s="390"/>
      <c r="CQ11" s="390"/>
      <c r="CR11" s="390"/>
      <c r="CS11" s="390"/>
      <c r="CT11" s="390"/>
      <c r="CU11" s="390"/>
      <c r="CV11" s="390"/>
      <c r="CW11" s="390"/>
      <c r="CX11" s="390"/>
      <c r="CY11" s="390"/>
      <c r="CZ11" s="390"/>
    </row>
    <row r="12" s="350" customFormat="true" ht="18" customHeight="true" x14ac:dyDescent="0.2">
      <c r="A12" s="958"/>
      <c r="B12" s="403"/>
      <c r="C12" s="361"/>
      <c r="D12" s="361"/>
      <c r="E12" s="361"/>
      <c r="F12" s="361"/>
      <c r="G12" s="361"/>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B12" s="361"/>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row>
    <row r="13" s="350" customFormat="true" ht="18" customHeight="true" x14ac:dyDescent="0.2">
      <c r="A13" s="463"/>
      <c r="B13" s="404"/>
      <c r="C13" s="361"/>
      <c r="D13" s="361"/>
      <c r="E13" s="361"/>
      <c r="F13" s="361"/>
      <c r="G13" s="361"/>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B13" s="361"/>
      <c r="BW13" s="390"/>
      <c r="BX13" s="390"/>
      <c r="BY13" s="390"/>
      <c r="BZ13" s="390"/>
      <c r="CA13" s="390"/>
      <c r="CB13" s="390"/>
      <c r="CC13" s="390"/>
      <c r="CD13" s="390"/>
      <c r="CE13" s="390"/>
      <c r="CF13" s="390"/>
      <c r="CG13" s="390"/>
      <c r="CH13" s="390"/>
      <c r="CI13" s="390"/>
      <c r="CJ13" s="390"/>
      <c r="CK13" s="390"/>
      <c r="CL13" s="390"/>
      <c r="CM13" s="390"/>
      <c r="CN13" s="390"/>
      <c r="CO13" s="390"/>
      <c r="CP13" s="390"/>
      <c r="CQ13" s="390"/>
      <c r="CR13" s="390"/>
      <c r="CS13" s="390"/>
      <c r="CT13" s="390"/>
      <c r="CU13" s="390"/>
      <c r="CV13" s="390"/>
      <c r="CW13" s="390"/>
      <c r="CX13" s="390"/>
      <c r="CY13" s="390"/>
      <c r="CZ13" s="390"/>
    </row>
    <row r="14" s="357" customFormat="true" ht="15" customHeight="true" x14ac:dyDescent="0.2">
      <c r="A14" s="342" t="s">
        <v>97</v>
      </c>
      <c r="B14" s="387"/>
      <c r="C14" s="1138" t="s">
        <v>116</v>
      </c>
      <c r="D14" s="1139"/>
      <c r="E14" s="1139"/>
      <c r="F14" s="1139"/>
      <c r="G14" s="1140"/>
      <c r="H14" s="1141" t="s">
        <v>39</v>
      </c>
      <c r="I14" s="1129"/>
      <c r="J14" s="1129"/>
      <c r="K14" s="1129"/>
      <c r="L14" s="1131"/>
      <c r="M14" s="1119" t="s">
        <v>38</v>
      </c>
      <c r="N14" s="1120"/>
      <c r="O14" s="1120"/>
      <c r="P14" s="1120"/>
      <c r="Q14" s="1121"/>
      <c r="R14" s="545" t="s">
        <v>142</v>
      </c>
      <c r="S14" s="504"/>
      <c r="T14" s="504"/>
      <c r="U14" s="504"/>
      <c r="V14" s="504"/>
      <c r="W14" s="31"/>
      <c r="X14" s="31"/>
      <c r="Y14" s="31"/>
      <c r="Z14" s="983"/>
      <c r="AA14" s="983"/>
      <c r="AB14" s="983"/>
      <c r="AC14" s="983"/>
      <c r="AD14" s="983"/>
      <c r="AE14" s="983"/>
      <c r="AF14" s="983"/>
      <c r="AG14" s="983"/>
      <c r="AH14" s="983"/>
      <c r="AI14" s="983"/>
      <c r="AJ14" s="983"/>
      <c r="AK14" s="983"/>
      <c r="AL14" s="983"/>
      <c r="AM14" s="983"/>
      <c r="AN14" s="983"/>
      <c r="AO14" s="983"/>
      <c r="AP14" s="983"/>
      <c r="AQ14" s="983"/>
      <c r="AR14" s="983"/>
      <c r="AS14" s="983"/>
      <c r="AT14" s="983"/>
      <c r="AU14" s="983"/>
      <c r="AV14" s="983"/>
      <c r="AW14" s="983"/>
      <c r="AX14" s="983"/>
      <c r="AY14" s="983"/>
      <c r="AZ14" s="394"/>
      <c r="BA14" s="396" t="s">
        <v>132</v>
      </c>
      <c r="BB14" s="342" t="s">
        <v>97</v>
      </c>
      <c r="BC14" s="1119" t="s">
        <v>116</v>
      </c>
      <c r="BD14" s="1120"/>
      <c r="BE14" s="1120"/>
      <c r="BF14" s="1120"/>
      <c r="BG14" s="1122"/>
      <c r="BH14" s="1119" t="s">
        <v>39</v>
      </c>
      <c r="BI14" s="1120"/>
      <c r="BJ14" s="1120"/>
      <c r="BK14" s="1120"/>
      <c r="BL14" s="1122"/>
      <c r="BM14" s="1119" t="s">
        <v>38</v>
      </c>
      <c r="BN14" s="1120"/>
      <c r="BO14" s="1120"/>
      <c r="BP14" s="1120"/>
      <c r="BQ14" s="1122"/>
      <c r="BR14" s="545" t="s">
        <v>142</v>
      </c>
      <c r="BS14" s="504"/>
      <c r="BT14" s="504"/>
      <c r="BU14" s="504"/>
      <c r="BV14" s="504"/>
      <c r="BW14" s="31"/>
      <c r="BX14" s="31"/>
      <c r="BY14" s="31"/>
      <c r="BZ14" s="394"/>
      <c r="CA14" s="394"/>
      <c r="CB14" s="394"/>
      <c r="CC14" s="394"/>
      <c r="CD14" s="394"/>
      <c r="CE14" s="394"/>
      <c r="CF14" s="394"/>
      <c r="CG14" s="394"/>
      <c r="CH14" s="394"/>
      <c r="CI14" s="394"/>
      <c r="CJ14" s="394"/>
      <c r="CK14" s="394"/>
      <c r="CL14" s="394"/>
      <c r="CM14" s="394"/>
      <c r="CN14" s="394"/>
      <c r="CO14" s="394"/>
      <c r="CP14" s="394"/>
      <c r="CQ14" s="394"/>
      <c r="CR14" s="394"/>
      <c r="CS14" s="394"/>
      <c r="CT14" s="394"/>
      <c r="CU14" s="394"/>
      <c r="CV14" s="394"/>
      <c r="CW14" s="394"/>
      <c r="CX14" s="394"/>
      <c r="CY14" s="394"/>
      <c r="CZ14" s="394"/>
    </row>
    <row r="15" s="357" customFormat="true" ht="12.75" x14ac:dyDescent="0.2">
      <c r="A15" s="382" t="s">
        <v>88</v>
      </c>
      <c r="B15" s="425"/>
      <c r="C15" s="467" t="s">
        <v>0</v>
      </c>
      <c r="D15" s="950" t="s">
        <v>1</v>
      </c>
      <c r="E15" s="950" t="s">
        <v>2</v>
      </c>
      <c r="F15" s="950" t="s">
        <v>3</v>
      </c>
      <c r="G15" s="951" t="s">
        <v>4</v>
      </c>
      <c r="H15" s="430" t="s">
        <v>0</v>
      </c>
      <c r="I15" s="946" t="s">
        <v>1</v>
      </c>
      <c r="J15" s="946" t="s">
        <v>2</v>
      </c>
      <c r="K15" s="946" t="s">
        <v>3</v>
      </c>
      <c r="L15" s="947" t="s">
        <v>4</v>
      </c>
      <c r="M15" s="431" t="s">
        <v>0</v>
      </c>
      <c r="N15" s="946" t="s">
        <v>1</v>
      </c>
      <c r="O15" s="946" t="s">
        <v>2</v>
      </c>
      <c r="P15" s="946" t="s">
        <v>3</v>
      </c>
      <c r="Q15" s="947" t="s">
        <v>4</v>
      </c>
      <c r="R15" s="431" t="s">
        <v>372</v>
      </c>
      <c r="S15" s="946" t="s">
        <v>159</v>
      </c>
      <c r="T15" s="946" t="s">
        <v>161</v>
      </c>
      <c r="U15" s="946" t="s">
        <v>162</v>
      </c>
      <c r="V15" s="947" t="s">
        <v>163</v>
      </c>
      <c r="W15" s="943"/>
      <c r="X15" s="943"/>
      <c r="Y15" s="943"/>
      <c r="Z15" s="943"/>
      <c r="AA15" s="943"/>
      <c r="AB15" s="943"/>
      <c r="AC15" s="943"/>
      <c r="AD15" s="943"/>
      <c r="AE15" s="943"/>
      <c r="AF15" s="943"/>
      <c r="AG15" s="943"/>
      <c r="AH15" s="943"/>
      <c r="AI15" s="943"/>
      <c r="AJ15" s="943"/>
      <c r="AK15" s="943"/>
      <c r="AL15" s="943"/>
      <c r="AM15" s="943"/>
      <c r="AN15" s="943"/>
      <c r="AO15" s="943"/>
      <c r="AP15" s="943"/>
      <c r="AQ15" s="943"/>
      <c r="AR15" s="943"/>
      <c r="AS15" s="943"/>
      <c r="AT15" s="943"/>
      <c r="AU15" s="943"/>
      <c r="AV15" s="943"/>
      <c r="AW15" s="943"/>
      <c r="AX15" s="943"/>
      <c r="AY15" s="943"/>
      <c r="AZ15" s="394"/>
      <c r="BA15" s="382" t="s">
        <v>121</v>
      </c>
      <c r="BB15" s="381"/>
      <c r="BC15" s="505" t="s">
        <v>0</v>
      </c>
      <c r="BD15" s="620" t="s">
        <v>1</v>
      </c>
      <c r="BE15" s="620" t="s">
        <v>2</v>
      </c>
      <c r="BF15" s="620" t="s">
        <v>3</v>
      </c>
      <c r="BG15" s="506" t="s">
        <v>4</v>
      </c>
      <c r="BH15" s="505" t="s">
        <v>0</v>
      </c>
      <c r="BI15" s="620" t="s">
        <v>1</v>
      </c>
      <c r="BJ15" s="620" t="s">
        <v>2</v>
      </c>
      <c r="BK15" s="620" t="s">
        <v>3</v>
      </c>
      <c r="BL15" s="506" t="s">
        <v>4</v>
      </c>
      <c r="BM15" s="505" t="s">
        <v>0</v>
      </c>
      <c r="BN15" s="620" t="s">
        <v>1</v>
      </c>
      <c r="BO15" s="620" t="s">
        <v>2</v>
      </c>
      <c r="BP15" s="620" t="s">
        <v>3</v>
      </c>
      <c r="BQ15" s="506" t="s">
        <v>4</v>
      </c>
      <c r="BR15" s="505" t="s">
        <v>372</v>
      </c>
      <c r="BS15" s="620" t="s">
        <v>159</v>
      </c>
      <c r="BT15" s="620" t="s">
        <v>161</v>
      </c>
      <c r="BU15" s="620" t="s">
        <v>162</v>
      </c>
      <c r="BV15" s="621" t="s">
        <v>163</v>
      </c>
      <c r="BW15" s="943"/>
      <c r="BX15" s="943"/>
      <c r="BY15" s="943"/>
      <c r="BZ15" s="943"/>
      <c r="CA15" s="943"/>
      <c r="CB15" s="943"/>
      <c r="CC15" s="943"/>
      <c r="CD15" s="943"/>
      <c r="CE15" s="943"/>
      <c r="CF15" s="943"/>
      <c r="CG15" s="943"/>
      <c r="CH15" s="943"/>
      <c r="CI15" s="943"/>
      <c r="CJ15" s="943"/>
      <c r="CK15" s="943"/>
      <c r="CL15" s="943"/>
      <c r="CM15" s="943"/>
      <c r="CN15" s="943"/>
      <c r="CO15" s="943"/>
      <c r="CP15" s="943"/>
      <c r="CQ15" s="943"/>
      <c r="CR15" s="943"/>
      <c r="CS15" s="943"/>
      <c r="CT15" s="943"/>
      <c r="CU15" s="943"/>
      <c r="CV15" s="943"/>
      <c r="CW15" s="943"/>
      <c r="CX15" s="943"/>
      <c r="CY15" s="943"/>
      <c r="CZ15" s="943"/>
    </row>
    <row r="16" s="357" customFormat="true" ht="15" customHeight="true" x14ac:dyDescent="0.2">
      <c r="A16" s="1132" t="s">
        <v>13</v>
      </c>
      <c r="B16" s="427" t="s">
        <v>14</v>
      </c>
      <c r="C16" s="516">
        <v>99.026786514470061</v>
      </c>
      <c r="D16" s="507">
        <v>99.188229096442953</v>
      </c>
      <c r="E16" s="507">
        <v>99.719642250748109</v>
      </c>
      <c r="F16" s="507">
        <v>99.880369621003311</v>
      </c>
      <c r="G16" s="522">
        <v>99.793484552656551</v>
      </c>
      <c r="H16" s="512">
        <v>99.64739626172009</v>
      </c>
      <c r="I16" s="507">
        <v>99.875899327516464</v>
      </c>
      <c r="J16" s="507">
        <v>99.887011909143055</v>
      </c>
      <c r="K16" s="507">
        <v>99.928591782907517</v>
      </c>
      <c r="L16" s="518">
        <v>100</v>
      </c>
      <c r="M16" s="516">
        <v>98.812811580426882</v>
      </c>
      <c r="N16" s="507">
        <v>98.850280720933299</v>
      </c>
      <c r="O16" s="507">
        <v>99.105075971977712</v>
      </c>
      <c r="P16" s="507">
        <v>99.7515825208488</v>
      </c>
      <c r="Q16" s="518">
        <v>99.646833236372998</v>
      </c>
      <c r="R16" s="516">
        <v>99.965383936517256</v>
      </c>
      <c r="S16" s="507">
        <v>99.792303243942399</v>
      </c>
      <c r="T16" s="507">
        <v>99.766591932752874</v>
      </c>
      <c r="U16" s="507">
        <v>99.936472056191306</v>
      </c>
      <c r="V16" s="518">
        <v>97.383268611317234</v>
      </c>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406"/>
      <c r="BA16" s="1123" t="s">
        <v>13</v>
      </c>
      <c r="BB16" s="956" t="s">
        <v>14</v>
      </c>
      <c r="BC16" s="529">
        <v>20007.396829305017</v>
      </c>
      <c r="BD16" s="526">
        <v>20034.899251118863</v>
      </c>
      <c r="BE16" s="526">
        <v>20152.792467589479</v>
      </c>
      <c r="BF16" s="526">
        <v>20179.886627896085</v>
      </c>
      <c r="BG16" s="535">
        <v>20161.380274099993</v>
      </c>
      <c r="BH16" s="529">
        <v>9148.3052463417389</v>
      </c>
      <c r="BI16" s="526">
        <v>9175.1675872722881</v>
      </c>
      <c r="BJ16" s="526">
        <v>9172.2311991531151</v>
      </c>
      <c r="BK16" s="526">
        <v>9177.310610610848</v>
      </c>
      <c r="BL16" s="535">
        <v>9183.8975668778785</v>
      </c>
      <c r="BM16" s="529">
        <v>10871.613287822021</v>
      </c>
      <c r="BN16" s="526">
        <v>10915.998169611057</v>
      </c>
      <c r="BO16" s="526">
        <v>10914.024032139076</v>
      </c>
      <c r="BP16" s="526">
        <v>10993.168770463328</v>
      </c>
      <c r="BQ16" s="535">
        <v>10984.638979718231</v>
      </c>
      <c r="BR16" s="529">
        <v>13942.503665346698</v>
      </c>
      <c r="BS16" s="526">
        <v>28318.113221584132</v>
      </c>
      <c r="BT16" s="526">
        <v>17503.792455091541</v>
      </c>
      <c r="BU16" s="526">
        <v>27335.070197022684</v>
      </c>
      <c r="BV16" s="532">
        <v>13436.875910964251</v>
      </c>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30"/>
    </row>
    <row r="17" s="357" customFormat="true" ht="15" customHeight="true" x14ac:dyDescent="0.2">
      <c r="A17" s="1133"/>
      <c r="B17" s="428" t="s">
        <v>52</v>
      </c>
      <c r="C17" s="517">
        <v>0.97321348552992892</v>
      </c>
      <c r="D17" s="509">
        <v>0.81177090355710868</v>
      </c>
      <c r="E17" s="509">
        <v>0.28035774925194368</v>
      </c>
      <c r="F17" s="509">
        <v>0.11963037899669071</v>
      </c>
      <c r="G17" s="524">
        <v>0.2065154473434728</v>
      </c>
      <c r="H17" s="513">
        <v>0.3526037382798915</v>
      </c>
      <c r="I17" s="509">
        <v>0.12410067248355575</v>
      </c>
      <c r="J17" s="509">
        <v>0.11298809085695458</v>
      </c>
      <c r="K17" s="509">
        <v>7.1408217092464046E-2</v>
      </c>
      <c r="L17" s="520">
        <v>0</v>
      </c>
      <c r="M17" s="517">
        <v>1.1871884195730653</v>
      </c>
      <c r="N17" s="509">
        <v>1.1497192790667083</v>
      </c>
      <c r="O17" s="509">
        <v>0.89492402802232529</v>
      </c>
      <c r="P17" s="509">
        <v>0.24841747915120813</v>
      </c>
      <c r="Q17" s="520">
        <v>0.35316676362700472</v>
      </c>
      <c r="R17" s="517">
        <v>3.461606348273108E-2</v>
      </c>
      <c r="S17" s="509">
        <v>0.20769675605761168</v>
      </c>
      <c r="T17" s="509">
        <v>0.23340806724713609</v>
      </c>
      <c r="U17" s="509">
        <v>6.3527943808684581E-2</v>
      </c>
      <c r="V17" s="520">
        <v>2.6167313886827954</v>
      </c>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406"/>
      <c r="BA17" s="1124"/>
      <c r="BB17" s="954" t="s">
        <v>52</v>
      </c>
      <c r="BC17" s="530">
        <v>196.62829715052058</v>
      </c>
      <c r="BD17" s="527">
        <v>163.96853150733028</v>
      </c>
      <c r="BE17" s="527">
        <v>56.658762605142854</v>
      </c>
      <c r="BF17" s="527">
        <v>24.170189743649143</v>
      </c>
      <c r="BG17" s="536">
        <v>41.722528129285472</v>
      </c>
      <c r="BH17" s="530">
        <v>32.37140908642904</v>
      </c>
      <c r="BI17" s="527">
        <v>11.400592889741425</v>
      </c>
      <c r="BJ17" s="527">
        <v>10.375251719748803</v>
      </c>
      <c r="BK17" s="527">
        <v>6.5580368612736351</v>
      </c>
      <c r="BL17" s="536">
        <v>0</v>
      </c>
      <c r="BM17" s="530">
        <v>130.61720632120489</v>
      </c>
      <c r="BN17" s="527">
        <v>126.96305416966791</v>
      </c>
      <c r="BO17" s="527">
        <v>98.554208782767859</v>
      </c>
      <c r="BP17" s="527">
        <v>27.37696189703566</v>
      </c>
      <c r="BQ17" s="536">
        <v>38.931587408058967</v>
      </c>
      <c r="BR17" s="530">
        <v>4.8280171893737522</v>
      </c>
      <c r="BS17" s="527">
        <v>58.938215299206568</v>
      </c>
      <c r="BT17" s="527">
        <v>40.950846243116594</v>
      </c>
      <c r="BU17" s="527">
        <v>17.376446934273407</v>
      </c>
      <c r="BV17" s="533">
        <v>361.05478346995784</v>
      </c>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30"/>
    </row>
    <row r="18" s="357" customFormat="true" ht="15" customHeight="true" x14ac:dyDescent="0.2">
      <c r="A18" s="1133" t="s">
        <v>61</v>
      </c>
      <c r="B18" s="428" t="s">
        <v>15</v>
      </c>
      <c r="C18" s="517">
        <v>98.952296367470439</v>
      </c>
      <c r="D18" s="509">
        <v>99.118875290221979</v>
      </c>
      <c r="E18" s="509">
        <v>99.701904523208512</v>
      </c>
      <c r="F18" s="509">
        <v>99.875527152321624</v>
      </c>
      <c r="G18" s="524">
        <v>99.787452986806016</v>
      </c>
      <c r="H18" s="513">
        <v>99.581980750177181</v>
      </c>
      <c r="I18" s="509">
        <v>99.859189662728738</v>
      </c>
      <c r="J18" s="509">
        <v>99.879307119204029</v>
      </c>
      <c r="K18" s="509">
        <v>99.926261490893282</v>
      </c>
      <c r="L18" s="520">
        <v>100</v>
      </c>
      <c r="M18" s="517">
        <v>98.776920979765194</v>
      </c>
      <c r="N18" s="509">
        <v>98.795027007932873</v>
      </c>
      <c r="O18" s="509">
        <v>99.059179814098613</v>
      </c>
      <c r="P18" s="509">
        <v>99.741753363004264</v>
      </c>
      <c r="Q18" s="520">
        <v>99.635837390549298</v>
      </c>
      <c r="R18" s="517">
        <v>99.959501784880288</v>
      </c>
      <c r="S18" s="509">
        <v>99.771372867786155</v>
      </c>
      <c r="T18" s="509">
        <v>99.757837109627232</v>
      </c>
      <c r="U18" s="509">
        <v>99.935778526030276</v>
      </c>
      <c r="V18" s="520">
        <v>97.353601139486145</v>
      </c>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406"/>
      <c r="BA18" s="1124" t="s">
        <v>61</v>
      </c>
      <c r="BB18" s="954" t="s">
        <v>15</v>
      </c>
      <c r="BC18" s="530">
        <v>18581.58747351807</v>
      </c>
      <c r="BD18" s="527">
        <v>18473.226082414636</v>
      </c>
      <c r="BE18" s="527">
        <v>18950.259160127742</v>
      </c>
      <c r="BF18" s="527">
        <v>19393.871732211668</v>
      </c>
      <c r="BG18" s="536">
        <v>19588.065490205365</v>
      </c>
      <c r="BH18" s="530">
        <v>7738.5319251867313</v>
      </c>
      <c r="BI18" s="527">
        <v>8262.7388028106034</v>
      </c>
      <c r="BJ18" s="527">
        <v>8586.0321348017278</v>
      </c>
      <c r="BK18" s="527">
        <v>8887.0810409036312</v>
      </c>
      <c r="BL18" s="536">
        <v>8951.9472411201077</v>
      </c>
      <c r="BM18" s="530">
        <v>10548.75870972729</v>
      </c>
      <c r="BN18" s="527">
        <v>10409.626147872659</v>
      </c>
      <c r="BO18" s="527">
        <v>10376.795944162826</v>
      </c>
      <c r="BP18" s="527">
        <v>10573.714388418535</v>
      </c>
      <c r="BQ18" s="536">
        <v>10651.783603473581</v>
      </c>
      <c r="BR18" s="530">
        <v>11916.727476306018</v>
      </c>
      <c r="BS18" s="527">
        <v>25878.894262502316</v>
      </c>
      <c r="BT18" s="527">
        <v>16869.504005070055</v>
      </c>
      <c r="BU18" s="527">
        <v>27039.690076433297</v>
      </c>
      <c r="BV18" s="533">
        <v>13282.19411816574</v>
      </c>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30"/>
    </row>
    <row r="19" s="357" customFormat="true" ht="15" customHeight="true" x14ac:dyDescent="0.2">
      <c r="A19" s="1133"/>
      <c r="B19" s="428" t="s">
        <v>16</v>
      </c>
      <c r="C19" s="517">
        <v>6.0141041855793118E-4</v>
      </c>
      <c r="D19" s="509">
        <v>1.3446240751106479E-3</v>
      </c>
      <c r="E19" s="509">
        <v>0</v>
      </c>
      <c r="F19" s="509">
        <v>0</v>
      </c>
      <c r="G19" s="524">
        <v>0</v>
      </c>
      <c r="H19" s="513">
        <v>1.4532825740563948E-3</v>
      </c>
      <c r="I19" s="509">
        <v>3.0286652599401682E-3</v>
      </c>
      <c r="J19" s="509">
        <v>0</v>
      </c>
      <c r="K19" s="509">
        <v>0</v>
      </c>
      <c r="L19" s="520">
        <v>0</v>
      </c>
      <c r="M19" s="517">
        <v>0</v>
      </c>
      <c r="N19" s="509">
        <v>0</v>
      </c>
      <c r="O19" s="509">
        <v>0</v>
      </c>
      <c r="P19" s="509">
        <v>0</v>
      </c>
      <c r="Q19" s="520">
        <v>0</v>
      </c>
      <c r="R19" s="517">
        <v>0</v>
      </c>
      <c r="S19" s="509">
        <v>1.4015562239518885E-3</v>
      </c>
      <c r="T19" s="509">
        <v>0</v>
      </c>
      <c r="U19" s="509">
        <v>0</v>
      </c>
      <c r="V19" s="520">
        <v>0</v>
      </c>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406"/>
      <c r="BA19" s="1124"/>
      <c r="BB19" s="954" t="s">
        <v>16</v>
      </c>
      <c r="BC19" s="530">
        <v>0.11293482526589482</v>
      </c>
      <c r="BD19" s="527">
        <v>0.25060357538002737</v>
      </c>
      <c r="BE19" s="527">
        <v>0</v>
      </c>
      <c r="BF19" s="527">
        <v>0</v>
      </c>
      <c r="BG19" s="536">
        <v>0</v>
      </c>
      <c r="BH19" s="530">
        <v>0.11293482526589482</v>
      </c>
      <c r="BI19" s="527">
        <v>0.25060357538002737</v>
      </c>
      <c r="BJ19" s="527">
        <v>0</v>
      </c>
      <c r="BK19" s="527">
        <v>0</v>
      </c>
      <c r="BL19" s="536">
        <v>0</v>
      </c>
      <c r="BM19" s="530">
        <v>0</v>
      </c>
      <c r="BN19" s="527">
        <v>0</v>
      </c>
      <c r="BO19" s="527">
        <v>0</v>
      </c>
      <c r="BP19" s="527">
        <v>0</v>
      </c>
      <c r="BQ19" s="536">
        <v>0</v>
      </c>
      <c r="BR19" s="530">
        <v>0</v>
      </c>
      <c r="BS19" s="527">
        <v>0.36353840064592219</v>
      </c>
      <c r="BT19" s="527">
        <v>0</v>
      </c>
      <c r="BU19" s="527">
        <v>0</v>
      </c>
      <c r="BV19" s="533">
        <v>0</v>
      </c>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30"/>
    </row>
    <row r="20" s="357" customFormat="true" ht="15" customHeight="true" x14ac:dyDescent="0.2">
      <c r="A20" s="1133"/>
      <c r="B20" s="428" t="s">
        <v>22</v>
      </c>
      <c r="C20" s="517">
        <v>0.92129060733541457</v>
      </c>
      <c r="D20" s="509">
        <v>0.76538885626759456</v>
      </c>
      <c r="E20" s="509">
        <v>0.29162656269621412</v>
      </c>
      <c r="F20" s="509">
        <v>0.12271893792458902</v>
      </c>
      <c r="G20" s="524">
        <v>5.7207218215867071E-2</v>
      </c>
      <c r="H20" s="513">
        <v>0.35115402833267317</v>
      </c>
      <c r="I20" s="509">
        <v>0.11810038637485663</v>
      </c>
      <c r="J20" s="509">
        <v>0.10626430817285001</v>
      </c>
      <c r="K20" s="509">
        <v>7.3738509106687958E-2</v>
      </c>
      <c r="L20" s="520">
        <v>0</v>
      </c>
      <c r="M20" s="517">
        <v>1.075004314388746</v>
      </c>
      <c r="N20" s="509">
        <v>1.1790756961687867</v>
      </c>
      <c r="O20" s="509">
        <v>0.74998758242895502</v>
      </c>
      <c r="P20" s="509">
        <v>0.25824663699573447</v>
      </c>
      <c r="Q20" s="520">
        <v>7.8649787081759112E-2</v>
      </c>
      <c r="R20" s="517">
        <v>4.0498215119730001E-2</v>
      </c>
      <c r="S20" s="509">
        <v>7.3093952094072628E-2</v>
      </c>
      <c r="T20" s="509">
        <v>0.16126680437093724</v>
      </c>
      <c r="U20" s="509">
        <v>6.42214739697166E-2</v>
      </c>
      <c r="V20" s="520">
        <v>2.475258898049514</v>
      </c>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406"/>
      <c r="BA20" s="1124"/>
      <c r="BB20" s="954" t="s">
        <v>22</v>
      </c>
      <c r="BC20" s="530">
        <v>173.00297857828497</v>
      </c>
      <c r="BD20" s="527">
        <v>142.64892878770243</v>
      </c>
      <c r="BE20" s="527">
        <v>55.429221412556558</v>
      </c>
      <c r="BF20" s="527">
        <v>23.829614812375006</v>
      </c>
      <c r="BG20" s="536">
        <v>11.229655666960829</v>
      </c>
      <c r="BH20" s="530">
        <v>27.288236671326526</v>
      </c>
      <c r="BI20" s="527">
        <v>9.7720865593071267</v>
      </c>
      <c r="BJ20" s="527">
        <v>9.1349128370068247</v>
      </c>
      <c r="BK20" s="527">
        <v>6.5580368612736351</v>
      </c>
      <c r="BL20" s="536">
        <v>0</v>
      </c>
      <c r="BM20" s="530">
        <v>114.8037518473139</v>
      </c>
      <c r="BN20" s="527">
        <v>124.23436248642582</v>
      </c>
      <c r="BO20" s="527">
        <v>78.563825363044472</v>
      </c>
      <c r="BP20" s="527">
        <v>27.37696189703566</v>
      </c>
      <c r="BQ20" s="536">
        <v>8.4082247351456854</v>
      </c>
      <c r="BR20" s="530">
        <v>4.8280171893737522</v>
      </c>
      <c r="BS20" s="527">
        <v>18.959252570149467</v>
      </c>
      <c r="BT20" s="527">
        <v>27.270950143302887</v>
      </c>
      <c r="BU20" s="527">
        <v>17.376446934273407</v>
      </c>
      <c r="BV20" s="533">
        <v>337.70573242078012</v>
      </c>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30"/>
    </row>
    <row r="21" s="357" customFormat="true" ht="15" customHeight="true" x14ac:dyDescent="0.2">
      <c r="A21" s="1133"/>
      <c r="B21" s="428" t="s">
        <v>17</v>
      </c>
      <c r="C21" s="517">
        <v>0.12581161477551334</v>
      </c>
      <c r="D21" s="509">
        <v>0.11439122943531148</v>
      </c>
      <c r="E21" s="509">
        <v>6.4689140953027415E-3</v>
      </c>
      <c r="F21" s="509">
        <v>1.7539097538411476E-3</v>
      </c>
      <c r="G21" s="524">
        <v>0.15533979497814057</v>
      </c>
      <c r="H21" s="513">
        <v>6.5411938916095605E-2</v>
      </c>
      <c r="I21" s="509">
        <v>1.9681285636486131E-2</v>
      </c>
      <c r="J21" s="509">
        <v>1.4428572623102263E-2</v>
      </c>
      <c r="K21" s="509">
        <v>0</v>
      </c>
      <c r="L21" s="520">
        <v>0</v>
      </c>
      <c r="M21" s="517">
        <v>0.14807470584612714</v>
      </c>
      <c r="N21" s="509">
        <v>2.5897295898308505E-2</v>
      </c>
      <c r="O21" s="509">
        <v>0.19083260347246947</v>
      </c>
      <c r="P21" s="509">
        <v>0</v>
      </c>
      <c r="Q21" s="520">
        <v>0.2855128223689597</v>
      </c>
      <c r="R21" s="517">
        <v>0</v>
      </c>
      <c r="S21" s="509">
        <v>0.15413162389583474</v>
      </c>
      <c r="T21" s="509">
        <v>8.0896086001799025E-2</v>
      </c>
      <c r="U21" s="509">
        <v>0</v>
      </c>
      <c r="V21" s="520">
        <v>0.17113996246435398</v>
      </c>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406"/>
      <c r="BA21" s="1124"/>
      <c r="BB21" s="954" t="s">
        <v>17</v>
      </c>
      <c r="BC21" s="530">
        <v>23.625318572235585</v>
      </c>
      <c r="BD21" s="527">
        <v>21.319602719627873</v>
      </c>
      <c r="BE21" s="527">
        <v>1.22954119258629</v>
      </c>
      <c r="BF21" s="527">
        <v>0.34057493127413718</v>
      </c>
      <c r="BG21" s="536">
        <v>30.492872462324641</v>
      </c>
      <c r="BH21" s="530">
        <v>5.0831724151025144</v>
      </c>
      <c r="BI21" s="527">
        <v>1.6285063304342977</v>
      </c>
      <c r="BJ21" s="527">
        <v>1.2403388827419786</v>
      </c>
      <c r="BK21" s="527">
        <v>0</v>
      </c>
      <c r="BL21" s="536">
        <v>0</v>
      </c>
      <c r="BM21" s="530">
        <v>15.813454473890946</v>
      </c>
      <c r="BN21" s="527">
        <v>2.7286916832421255</v>
      </c>
      <c r="BO21" s="527">
        <v>19.990383419723383</v>
      </c>
      <c r="BP21" s="527">
        <v>0</v>
      </c>
      <c r="BQ21" s="536">
        <v>30.523362672913283</v>
      </c>
      <c r="BR21" s="530">
        <v>0</v>
      </c>
      <c r="BS21" s="527">
        <v>39.978962729057109</v>
      </c>
      <c r="BT21" s="527">
        <v>13.679896099813703</v>
      </c>
      <c r="BU21" s="527">
        <v>0</v>
      </c>
      <c r="BV21" s="533">
        <v>23.349051049177717</v>
      </c>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30"/>
    </row>
    <row r="22" s="357" customFormat="true" ht="15" customHeight="true" x14ac:dyDescent="0.2">
      <c r="A22" s="1133" t="s">
        <v>55</v>
      </c>
      <c r="B22" s="428" t="s">
        <v>50</v>
      </c>
      <c r="C22" s="517">
        <v>6.0777443820580687E-4</v>
      </c>
      <c r="D22" s="509">
        <v>1.3565588093663007E-3</v>
      </c>
      <c r="E22" s="509">
        <v>0</v>
      </c>
      <c r="F22" s="509">
        <v>0</v>
      </c>
      <c r="G22" s="524">
        <v>0</v>
      </c>
      <c r="H22" s="513">
        <v>1.4593617785649323E-3</v>
      </c>
      <c r="I22" s="509">
        <v>3.0328439630619699E-3</v>
      </c>
      <c r="J22" s="509">
        <v>0</v>
      </c>
      <c r="K22" s="509">
        <v>0</v>
      </c>
      <c r="L22" s="520">
        <v>0</v>
      </c>
      <c r="M22" s="517">
        <v>0</v>
      </c>
      <c r="N22" s="509">
        <v>0</v>
      </c>
      <c r="O22" s="509">
        <v>0</v>
      </c>
      <c r="P22" s="509">
        <v>0</v>
      </c>
      <c r="Q22" s="520">
        <v>0</v>
      </c>
      <c r="R22" s="517">
        <v>0</v>
      </c>
      <c r="S22" s="509">
        <v>1.4047481710748205E-3</v>
      </c>
      <c r="T22" s="509">
        <v>0</v>
      </c>
      <c r="U22" s="509">
        <v>0</v>
      </c>
      <c r="V22" s="520">
        <v>0</v>
      </c>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406"/>
      <c r="BA22" s="1124" t="s">
        <v>55</v>
      </c>
      <c r="BB22" s="954" t="s">
        <v>50</v>
      </c>
      <c r="BC22" s="530">
        <v>0.11293482526589482</v>
      </c>
      <c r="BD22" s="527">
        <v>0.25060357538002737</v>
      </c>
      <c r="BE22" s="527">
        <v>0</v>
      </c>
      <c r="BF22" s="527">
        <v>0</v>
      </c>
      <c r="BG22" s="536">
        <v>0</v>
      </c>
      <c r="BH22" s="530">
        <v>0.11293482526589482</v>
      </c>
      <c r="BI22" s="527">
        <v>0.25060357538002737</v>
      </c>
      <c r="BJ22" s="527">
        <v>0</v>
      </c>
      <c r="BK22" s="527">
        <v>0</v>
      </c>
      <c r="BL22" s="536">
        <v>0</v>
      </c>
      <c r="BM22" s="530">
        <v>0</v>
      </c>
      <c r="BN22" s="527">
        <v>0</v>
      </c>
      <c r="BO22" s="527">
        <v>0</v>
      </c>
      <c r="BP22" s="527">
        <v>0</v>
      </c>
      <c r="BQ22" s="536">
        <v>0</v>
      </c>
      <c r="BR22" s="530">
        <v>0</v>
      </c>
      <c r="BS22" s="527">
        <v>0.36353840064592219</v>
      </c>
      <c r="BT22" s="527">
        <v>0</v>
      </c>
      <c r="BU22" s="527">
        <v>0</v>
      </c>
      <c r="BV22" s="533">
        <v>0</v>
      </c>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30"/>
    </row>
    <row r="23" s="357" customFormat="true" ht="15" customHeight="true" x14ac:dyDescent="0.2">
      <c r="A23" s="1134"/>
      <c r="B23" s="429" t="s">
        <v>49</v>
      </c>
      <c r="C23" s="515">
        <v>99.999392225561806</v>
      </c>
      <c r="D23" s="510">
        <v>99.998643441190609</v>
      </c>
      <c r="E23" s="510">
        <v>100</v>
      </c>
      <c r="F23" s="510">
        <v>100</v>
      </c>
      <c r="G23" s="525">
        <v>100</v>
      </c>
      <c r="H23" s="511">
        <v>99.998540638221428</v>
      </c>
      <c r="I23" s="510">
        <v>99.996967156036945</v>
      </c>
      <c r="J23" s="510">
        <v>100</v>
      </c>
      <c r="K23" s="510">
        <v>100</v>
      </c>
      <c r="L23" s="521">
        <v>100</v>
      </c>
      <c r="M23" s="515">
        <v>100</v>
      </c>
      <c r="N23" s="510">
        <v>100</v>
      </c>
      <c r="O23" s="510">
        <v>100</v>
      </c>
      <c r="P23" s="510">
        <v>100</v>
      </c>
      <c r="Q23" s="521">
        <v>100</v>
      </c>
      <c r="R23" s="515">
        <v>100</v>
      </c>
      <c r="S23" s="510">
        <v>99.998595251828917</v>
      </c>
      <c r="T23" s="510">
        <v>100</v>
      </c>
      <c r="U23" s="510">
        <v>100</v>
      </c>
      <c r="V23" s="521">
        <v>100</v>
      </c>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406"/>
      <c r="BA23" s="1127"/>
      <c r="BB23" s="955" t="s">
        <v>49</v>
      </c>
      <c r="BC23" s="531">
        <v>18581.58747351807</v>
      </c>
      <c r="BD23" s="528">
        <v>18473.226082414636</v>
      </c>
      <c r="BE23" s="528">
        <v>18950.259160127742</v>
      </c>
      <c r="BF23" s="528">
        <v>19393.871732211668</v>
      </c>
      <c r="BG23" s="537">
        <v>19588.065490205365</v>
      </c>
      <c r="BH23" s="531">
        <v>7738.5319251867313</v>
      </c>
      <c r="BI23" s="528">
        <v>8262.7388028106034</v>
      </c>
      <c r="BJ23" s="528">
        <v>8586.0321348017278</v>
      </c>
      <c r="BK23" s="528">
        <v>8887.0810409036312</v>
      </c>
      <c r="BL23" s="537">
        <v>8951.9472411201077</v>
      </c>
      <c r="BM23" s="531">
        <v>10548.75870972729</v>
      </c>
      <c r="BN23" s="528">
        <v>10409.626147872659</v>
      </c>
      <c r="BO23" s="528">
        <v>10376.795944162826</v>
      </c>
      <c r="BP23" s="528">
        <v>10573.714388418535</v>
      </c>
      <c r="BQ23" s="537">
        <v>10651.783603473581</v>
      </c>
      <c r="BR23" s="531">
        <v>11916.727476306018</v>
      </c>
      <c r="BS23" s="528">
        <v>25878.894262502316</v>
      </c>
      <c r="BT23" s="528">
        <v>16869.504005070055</v>
      </c>
      <c r="BU23" s="528">
        <v>27039.690076433297</v>
      </c>
      <c r="BV23" s="534">
        <v>13282.19411816574</v>
      </c>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30"/>
    </row>
    <row r="24" s="358" customFormat="true" ht="15" hidden="true" customHeight="true" x14ac:dyDescent="0.2">
      <c r="A24" s="1168" t="s">
        <v>48</v>
      </c>
      <c r="B24" s="426" t="s">
        <v>60</v>
      </c>
      <c r="C24" s="432"/>
      <c r="D24" s="433"/>
      <c r="E24" s="433"/>
      <c r="F24" s="433"/>
      <c r="G24" s="434"/>
      <c r="H24" s="435"/>
      <c r="I24" s="433"/>
      <c r="J24" s="433"/>
      <c r="K24" s="433"/>
      <c r="L24" s="436"/>
      <c r="M24" s="432"/>
      <c r="N24" s="433"/>
      <c r="O24" s="433"/>
      <c r="P24" s="433"/>
      <c r="Q24" s="434"/>
      <c r="R24" s="435"/>
      <c r="S24" s="433"/>
      <c r="T24" s="433"/>
      <c r="U24" s="433"/>
      <c r="V24" s="436"/>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395"/>
      <c r="BB24" s="360"/>
      <c r="BW24" s="395"/>
      <c r="BX24" s="395"/>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row>
    <row r="25" s="358" customFormat="true" ht="15" hidden="true" customHeight="true" x14ac:dyDescent="0.2">
      <c r="A25" s="1169"/>
      <c r="B25" s="423" t="s">
        <v>59</v>
      </c>
      <c r="C25" s="437"/>
      <c r="D25" s="438"/>
      <c r="E25" s="438"/>
      <c r="F25" s="438"/>
      <c r="G25" s="439"/>
      <c r="H25" s="440"/>
      <c r="I25" s="438"/>
      <c r="J25" s="438"/>
      <c r="K25" s="438"/>
      <c r="L25" s="441"/>
      <c r="M25" s="437"/>
      <c r="N25" s="438"/>
      <c r="O25" s="438"/>
      <c r="P25" s="438"/>
      <c r="Q25" s="439"/>
      <c r="R25" s="440"/>
      <c r="S25" s="438"/>
      <c r="T25" s="438"/>
      <c r="U25" s="438"/>
      <c r="V25" s="441"/>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395"/>
      <c r="BB25" s="360"/>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row>
    <row r="26" s="358" customFormat="true" ht="15" hidden="true" customHeight="true" x14ac:dyDescent="0.2">
      <c r="A26" s="1170"/>
      <c r="B26" s="424" t="s">
        <v>47</v>
      </c>
      <c r="C26" s="442"/>
      <c r="D26" s="443"/>
      <c r="E26" s="443"/>
      <c r="F26" s="443"/>
      <c r="G26" s="444"/>
      <c r="H26" s="445"/>
      <c r="I26" s="443"/>
      <c r="J26" s="443"/>
      <c r="K26" s="443"/>
      <c r="L26" s="446"/>
      <c r="M26" s="442"/>
      <c r="N26" s="443"/>
      <c r="O26" s="443"/>
      <c r="P26" s="443"/>
      <c r="Q26" s="446"/>
      <c r="R26" s="493"/>
      <c r="S26" s="479"/>
      <c r="T26" s="479"/>
      <c r="U26" s="479"/>
      <c r="V26" s="981"/>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395"/>
      <c r="BB26" s="360"/>
      <c r="BW26" s="395"/>
      <c r="BX26" s="395"/>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row>
    <row r="27" s="357" customFormat="true" ht="15" customHeight="true" x14ac:dyDescent="0.2">
      <c r="B27" s="425"/>
      <c r="C27" s="1142" t="s">
        <v>116</v>
      </c>
      <c r="D27" s="1143"/>
      <c r="E27" s="1143"/>
      <c r="F27" s="1143"/>
      <c r="G27" s="1144"/>
      <c r="H27" s="1141" t="s">
        <v>39</v>
      </c>
      <c r="I27" s="1129"/>
      <c r="J27" s="1129"/>
      <c r="K27" s="1129"/>
      <c r="L27" s="1131"/>
      <c r="M27" s="1119" t="s">
        <v>38</v>
      </c>
      <c r="N27" s="1120"/>
      <c r="O27" s="1120"/>
      <c r="P27" s="1120"/>
      <c r="Q27" s="1122"/>
      <c r="R27" s="545" t="s">
        <v>142</v>
      </c>
      <c r="S27" s="504"/>
      <c r="T27" s="504"/>
      <c r="U27" s="504"/>
      <c r="V27" s="504"/>
      <c r="W27" s="31"/>
      <c r="X27" s="31"/>
      <c r="Y27" s="31"/>
      <c r="Z27" s="983"/>
      <c r="AA27" s="983"/>
      <c r="AB27" s="983"/>
      <c r="AC27" s="983"/>
      <c r="AD27" s="983"/>
      <c r="AE27" s="983"/>
      <c r="AF27" s="983"/>
      <c r="AG27" s="983"/>
      <c r="AH27" s="983"/>
      <c r="AI27" s="983"/>
      <c r="AJ27" s="983"/>
      <c r="AK27" s="983"/>
      <c r="AL27" s="983"/>
      <c r="AM27" s="983"/>
      <c r="AN27" s="983"/>
      <c r="AO27" s="983"/>
      <c r="AP27" s="983"/>
      <c r="AQ27" s="983"/>
      <c r="AR27" s="983"/>
      <c r="AS27" s="983"/>
      <c r="AT27" s="983"/>
      <c r="AU27" s="983"/>
      <c r="AV27" s="983"/>
      <c r="AW27" s="983"/>
      <c r="AX27" s="983"/>
      <c r="AY27" s="983"/>
      <c r="AZ27" s="394"/>
      <c r="BA27" s="396" t="s">
        <v>132</v>
      </c>
      <c r="BB27" s="342" t="s">
        <v>97</v>
      </c>
      <c r="BC27" s="1119" t="s">
        <v>116</v>
      </c>
      <c r="BD27" s="1120"/>
      <c r="BE27" s="1120"/>
      <c r="BF27" s="1120"/>
      <c r="BG27" s="1122"/>
      <c r="BH27" s="1119" t="s">
        <v>39</v>
      </c>
      <c r="BI27" s="1120"/>
      <c r="BJ27" s="1120"/>
      <c r="BK27" s="1120"/>
      <c r="BL27" s="1122"/>
      <c r="BM27" s="1119" t="s">
        <v>38</v>
      </c>
      <c r="BN27" s="1120"/>
      <c r="BO27" s="1120"/>
      <c r="BP27" s="1120"/>
      <c r="BQ27" s="1122"/>
      <c r="BR27" s="545" t="s">
        <v>142</v>
      </c>
      <c r="BS27" s="504"/>
      <c r="BT27" s="504"/>
      <c r="BU27" s="504"/>
      <c r="BV27" s="504"/>
      <c r="BW27" s="31"/>
      <c r="BX27" s="31"/>
      <c r="BY27" s="31"/>
      <c r="BZ27" s="394"/>
      <c r="CA27" s="394"/>
      <c r="CB27" s="394"/>
      <c r="CC27" s="394"/>
      <c r="CD27" s="394"/>
      <c r="CE27" s="394"/>
      <c r="CF27" s="394"/>
      <c r="CG27" s="394"/>
      <c r="CH27" s="394"/>
      <c r="CI27" s="394"/>
      <c r="CJ27" s="394"/>
      <c r="CK27" s="394"/>
      <c r="CL27" s="394"/>
      <c r="CM27" s="394"/>
      <c r="CN27" s="394"/>
      <c r="CO27" s="394"/>
      <c r="CP27" s="394"/>
      <c r="CQ27" s="394"/>
      <c r="CR27" s="394"/>
      <c r="CS27" s="394"/>
      <c r="CT27" s="394"/>
      <c r="CU27" s="394"/>
      <c r="CV27" s="394"/>
      <c r="CW27" s="394"/>
      <c r="CX27" s="394"/>
      <c r="CY27" s="394"/>
      <c r="CZ27" s="394"/>
    </row>
    <row r="28" s="357" customFormat="true" ht="12.75" x14ac:dyDescent="0.2">
      <c r="A28" s="382" t="s">
        <v>70</v>
      </c>
      <c r="B28" s="425"/>
      <c r="C28" s="467" t="s">
        <v>0</v>
      </c>
      <c r="D28" s="950" t="s">
        <v>1</v>
      </c>
      <c r="E28" s="950" t="s">
        <v>2</v>
      </c>
      <c r="F28" s="950" t="s">
        <v>3</v>
      </c>
      <c r="G28" s="951" t="s">
        <v>4</v>
      </c>
      <c r="H28" s="430" t="s">
        <v>0</v>
      </c>
      <c r="I28" s="946" t="s">
        <v>1</v>
      </c>
      <c r="J28" s="946" t="s">
        <v>2</v>
      </c>
      <c r="K28" s="946" t="s">
        <v>3</v>
      </c>
      <c r="L28" s="947" t="s">
        <v>4</v>
      </c>
      <c r="M28" s="431" t="s">
        <v>0</v>
      </c>
      <c r="N28" s="946" t="s">
        <v>1</v>
      </c>
      <c r="O28" s="946" t="s">
        <v>2</v>
      </c>
      <c r="P28" s="946" t="s">
        <v>3</v>
      </c>
      <c r="Q28" s="953" t="s">
        <v>4</v>
      </c>
      <c r="R28" s="431" t="s">
        <v>372</v>
      </c>
      <c r="S28" s="946" t="s">
        <v>159</v>
      </c>
      <c r="T28" s="946" t="s">
        <v>161</v>
      </c>
      <c r="U28" s="946" t="s">
        <v>162</v>
      </c>
      <c r="V28" s="947" t="s">
        <v>163</v>
      </c>
      <c r="W28" s="943"/>
      <c r="X28" s="943"/>
      <c r="Y28" s="943"/>
      <c r="Z28" s="943"/>
      <c r="AA28" s="943"/>
      <c r="AB28" s="943"/>
      <c r="AC28" s="943"/>
      <c r="AD28" s="943"/>
      <c r="AE28" s="943"/>
      <c r="AF28" s="943"/>
      <c r="AG28" s="943"/>
      <c r="AH28" s="943"/>
      <c r="AI28" s="943"/>
      <c r="AJ28" s="943"/>
      <c r="AK28" s="943"/>
      <c r="AL28" s="943"/>
      <c r="AM28" s="943"/>
      <c r="AN28" s="943"/>
      <c r="AO28" s="943"/>
      <c r="AP28" s="943"/>
      <c r="AQ28" s="943"/>
      <c r="AR28" s="943"/>
      <c r="AS28" s="943"/>
      <c r="AT28" s="943"/>
      <c r="AU28" s="943"/>
      <c r="AV28" s="943"/>
      <c r="AW28" s="943"/>
      <c r="AX28" s="943"/>
      <c r="AY28" s="943"/>
      <c r="AZ28" s="394"/>
      <c r="BA28" s="382" t="s">
        <v>121</v>
      </c>
      <c r="BB28" s="381"/>
      <c r="BC28" s="505" t="s">
        <v>0</v>
      </c>
      <c r="BD28" s="620" t="s">
        <v>1</v>
      </c>
      <c r="BE28" s="620" t="s">
        <v>2</v>
      </c>
      <c r="BF28" s="620" t="s">
        <v>3</v>
      </c>
      <c r="BG28" s="506" t="s">
        <v>4</v>
      </c>
      <c r="BH28" s="505" t="s">
        <v>0</v>
      </c>
      <c r="BI28" s="620" t="s">
        <v>1</v>
      </c>
      <c r="BJ28" s="620" t="s">
        <v>2</v>
      </c>
      <c r="BK28" s="620" t="s">
        <v>3</v>
      </c>
      <c r="BL28" s="506" t="s">
        <v>4</v>
      </c>
      <c r="BM28" s="505" t="s">
        <v>0</v>
      </c>
      <c r="BN28" s="620" t="s">
        <v>1</v>
      </c>
      <c r="BO28" s="620" t="s">
        <v>2</v>
      </c>
      <c r="BP28" s="620" t="s">
        <v>3</v>
      </c>
      <c r="BQ28" s="506" t="s">
        <v>4</v>
      </c>
      <c r="BR28" s="505" t="s">
        <v>372</v>
      </c>
      <c r="BS28" s="620" t="s">
        <v>159</v>
      </c>
      <c r="BT28" s="620" t="s">
        <v>161</v>
      </c>
      <c r="BU28" s="620" t="s">
        <v>162</v>
      </c>
      <c r="BV28" s="621" t="s">
        <v>163</v>
      </c>
      <c r="BW28" s="943"/>
      <c r="BX28" s="943"/>
      <c r="BY28" s="943"/>
      <c r="BZ28" s="943"/>
      <c r="CA28" s="943"/>
      <c r="CB28" s="943"/>
      <c r="CC28" s="943"/>
      <c r="CD28" s="943"/>
      <c r="CE28" s="943"/>
      <c r="CF28" s="943"/>
      <c r="CG28" s="943"/>
      <c r="CH28" s="943"/>
      <c r="CI28" s="943"/>
      <c r="CJ28" s="943"/>
      <c r="CK28" s="943"/>
      <c r="CL28" s="943"/>
      <c r="CM28" s="943"/>
      <c r="CN28" s="943"/>
      <c r="CO28" s="943"/>
      <c r="CP28" s="943"/>
      <c r="CQ28" s="943"/>
      <c r="CR28" s="943"/>
      <c r="CS28" s="943"/>
      <c r="CT28" s="943"/>
      <c r="CU28" s="943"/>
      <c r="CV28" s="943"/>
      <c r="CW28" s="943"/>
      <c r="CX28" s="943"/>
      <c r="CY28" s="943"/>
      <c r="CZ28" s="943"/>
    </row>
    <row r="29" s="357" customFormat="true" ht="15" customHeight="true" x14ac:dyDescent="0.2">
      <c r="A29" s="1132" t="s">
        <v>58</v>
      </c>
      <c r="B29" s="427" t="s">
        <v>50</v>
      </c>
      <c r="C29" s="516">
        <v>70.320836449025009</v>
      </c>
      <c r="D29" s="507">
        <v>74.771045171687859</v>
      </c>
      <c r="E29" s="507">
        <v>81.128844875288578</v>
      </c>
      <c r="F29" s="507">
        <v>86.942564396079973</v>
      </c>
      <c r="G29" s="522">
        <v>91.756852926782216</v>
      </c>
      <c r="H29" s="512">
        <v>74.664809426683405</v>
      </c>
      <c r="I29" s="507">
        <v>80.438934265099761</v>
      </c>
      <c r="J29" s="507">
        <v>88.499812889880133</v>
      </c>
      <c r="K29" s="507">
        <v>92.298958577308113</v>
      </c>
      <c r="L29" s="518">
        <v>94.386756738634091</v>
      </c>
      <c r="M29" s="516">
        <v>67.617558617058791</v>
      </c>
      <c r="N29" s="507">
        <v>71.74502593211119</v>
      </c>
      <c r="O29" s="507">
        <v>76.888038209554594</v>
      </c>
      <c r="P29" s="507">
        <v>80.956342967264163</v>
      </c>
      <c r="Q29" s="522">
        <v>86.565360568099223</v>
      </c>
      <c r="R29" s="516">
        <v>85.232850804960961</v>
      </c>
      <c r="S29" s="507">
        <v>84.124932842718863</v>
      </c>
      <c r="T29" s="507">
        <v>82.110920436432963</v>
      </c>
      <c r="U29" s="507">
        <v>80.534133623228072</v>
      </c>
      <c r="V29" s="518">
        <v>69.690194815186288</v>
      </c>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394"/>
      <c r="BA29" s="1123" t="s">
        <v>58</v>
      </c>
      <c r="BB29" s="956" t="s">
        <v>50</v>
      </c>
      <c r="BC29" s="529">
        <v>14207.639465294718</v>
      </c>
      <c r="BD29" s="526">
        <v>15102.904553916929</v>
      </c>
      <c r="BE29" s="526">
        <v>16395.694338691686</v>
      </c>
      <c r="BF29" s="526">
        <v>17565.925109297012</v>
      </c>
      <c r="BG29" s="535">
        <v>18537.731324888133</v>
      </c>
      <c r="BH29" s="529">
        <v>6854.7347288554538</v>
      </c>
      <c r="BI29" s="526">
        <v>7389.5775396591043</v>
      </c>
      <c r="BJ29" s="526">
        <v>8126.5895274365466</v>
      </c>
      <c r="BK29" s="526">
        <v>8476.6151187246815</v>
      </c>
      <c r="BL29" s="535">
        <v>8668.3830555743589</v>
      </c>
      <c r="BM29" s="529">
        <v>7439.4396535612177</v>
      </c>
      <c r="BN29" s="526">
        <v>7922.7753936744639</v>
      </c>
      <c r="BO29" s="526">
        <v>8467.3553657370794</v>
      </c>
      <c r="BP29" s="526">
        <v>8921.8307999538483</v>
      </c>
      <c r="BQ29" s="535">
        <v>9542.5936089117331</v>
      </c>
      <c r="BR29" s="529">
        <v>11887.708404249022</v>
      </c>
      <c r="BS29" s="526">
        <v>23872.175464021897</v>
      </c>
      <c r="BT29" s="526">
        <v>14406.150212935303</v>
      </c>
      <c r="BU29" s="526">
        <v>22028.05592946646</v>
      </c>
      <c r="BV29" s="532">
        <v>9615.8047814155834</v>
      </c>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30"/>
    </row>
    <row r="30" s="357" customFormat="true" ht="15" customHeight="true" x14ac:dyDescent="0.2">
      <c r="A30" s="1133"/>
      <c r="B30" s="428" t="s">
        <v>49</v>
      </c>
      <c r="C30" s="517">
        <v>29.679163550975101</v>
      </c>
      <c r="D30" s="509">
        <v>25.228954828312538</v>
      </c>
      <c r="E30" s="509">
        <v>18.871155124711727</v>
      </c>
      <c r="F30" s="509">
        <v>13.057435603920245</v>
      </c>
      <c r="G30" s="524">
        <v>8.2431470732177701</v>
      </c>
      <c r="H30" s="513">
        <v>25.33519057331678</v>
      </c>
      <c r="I30" s="509">
        <v>19.561065734900165</v>
      </c>
      <c r="J30" s="509">
        <v>11.500187110120129</v>
      </c>
      <c r="K30" s="509">
        <v>7.7010414226918646</v>
      </c>
      <c r="L30" s="520">
        <v>5.6132432613658922</v>
      </c>
      <c r="M30" s="517">
        <v>32.382441382941813</v>
      </c>
      <c r="N30" s="509">
        <v>28.254974067888799</v>
      </c>
      <c r="O30" s="509">
        <v>23.111961790445275</v>
      </c>
      <c r="P30" s="509">
        <v>19.043657032735616</v>
      </c>
      <c r="Q30" s="524">
        <v>13.43463943190066</v>
      </c>
      <c r="R30" s="517">
        <v>14.767149195039206</v>
      </c>
      <c r="S30" s="509">
        <v>15.875067157281341</v>
      </c>
      <c r="T30" s="509">
        <v>17.88907956356719</v>
      </c>
      <c r="U30" s="509">
        <v>19.46586637677213</v>
      </c>
      <c r="V30" s="520">
        <v>30.309805184813271</v>
      </c>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394"/>
      <c r="BA30" s="1124"/>
      <c r="BB30" s="954" t="s">
        <v>49</v>
      </c>
      <c r="BC30" s="530">
        <v>5996.3856611608435</v>
      </c>
      <c r="BD30" s="527">
        <v>5095.9632287093336</v>
      </c>
      <c r="BE30" s="527">
        <v>3813.7568915029879</v>
      </c>
      <c r="BF30" s="527">
        <v>2638.1317083427662</v>
      </c>
      <c r="BG30" s="536">
        <v>1665.3714773411396</v>
      </c>
      <c r="BH30" s="530">
        <v>2325.941926572732</v>
      </c>
      <c r="BI30" s="527">
        <v>1796.990640502916</v>
      </c>
      <c r="BJ30" s="527">
        <v>1056.0169234363404</v>
      </c>
      <c r="BK30" s="527">
        <v>707.25352874743942</v>
      </c>
      <c r="BL30" s="536">
        <v>515.5145113035187</v>
      </c>
      <c r="BM30" s="530">
        <v>3562.7908405820817</v>
      </c>
      <c r="BN30" s="527">
        <v>3120.1858301062593</v>
      </c>
      <c r="BO30" s="527">
        <v>2545.222875184746</v>
      </c>
      <c r="BP30" s="527">
        <v>2098.714932406489</v>
      </c>
      <c r="BQ30" s="536">
        <v>1480.9769582145436</v>
      </c>
      <c r="BR30" s="530">
        <v>2059.6232782870738</v>
      </c>
      <c r="BS30" s="527">
        <v>4504.8759728614996</v>
      </c>
      <c r="BT30" s="527">
        <v>3138.5930883993815</v>
      </c>
      <c r="BU30" s="527">
        <v>5324.3907144905552</v>
      </c>
      <c r="BV30" s="533">
        <v>4182.1259130185599</v>
      </c>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30"/>
    </row>
    <row r="31" s="357" customFormat="true" ht="15" customHeight="true" x14ac:dyDescent="0.2">
      <c r="A31" s="1133" t="s">
        <v>105</v>
      </c>
      <c r="B31" s="428" t="s">
        <v>50</v>
      </c>
      <c r="C31" s="517">
        <v>69.845282906171846</v>
      </c>
      <c r="D31" s="509">
        <v>74.60859905468395</v>
      </c>
      <c r="E31" s="509">
        <v>80.855672764361103</v>
      </c>
      <c r="F31" s="509">
        <v>86.696554742654314</v>
      </c>
      <c r="G31" s="524">
        <v>91.674859622725833</v>
      </c>
      <c r="H31" s="513">
        <v>74.191996756643562</v>
      </c>
      <c r="I31" s="509">
        <v>80.154411031208511</v>
      </c>
      <c r="J31" s="509">
        <v>88.290124140201215</v>
      </c>
      <c r="K31" s="509">
        <v>92.288694719715451</v>
      </c>
      <c r="L31" s="520">
        <v>94.386756738634091</v>
      </c>
      <c r="M31" s="517">
        <v>67.215374809581789</v>
      </c>
      <c r="N31" s="509">
        <v>71.470352088218561</v>
      </c>
      <c r="O31" s="509">
        <v>76.558718103924477</v>
      </c>
      <c r="P31" s="509">
        <v>80.654969839745647</v>
      </c>
      <c r="Q31" s="524">
        <v>86.415089914787799</v>
      </c>
      <c r="R31" s="517">
        <v>84.815832510395282</v>
      </c>
      <c r="S31" s="509">
        <v>83.976867221612906</v>
      </c>
      <c r="T31" s="509">
        <v>81.954715251726228</v>
      </c>
      <c r="U31" s="509">
        <v>80.219498292430444</v>
      </c>
      <c r="V31" s="520">
        <v>69.424045500130333</v>
      </c>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394"/>
      <c r="BA31" s="1124" t="s">
        <v>105</v>
      </c>
      <c r="BB31" s="954" t="s">
        <v>50</v>
      </c>
      <c r="BC31" s="530">
        <v>14111.558508006914</v>
      </c>
      <c r="BD31" s="527">
        <v>15070.092277525298</v>
      </c>
      <c r="BE31" s="527">
        <v>16340.487754159303</v>
      </c>
      <c r="BF31" s="527">
        <v>17516.221179142012</v>
      </c>
      <c r="BG31" s="536">
        <v>18521.166133378676</v>
      </c>
      <c r="BH31" s="530">
        <v>6811.3273264332001</v>
      </c>
      <c r="BI31" s="527">
        <v>7363.4396187892826</v>
      </c>
      <c r="BJ31" s="527">
        <v>8107.3346347817751</v>
      </c>
      <c r="BK31" s="527">
        <v>8475.672499525208</v>
      </c>
      <c r="BL31" s="536">
        <v>8668.3830555743589</v>
      </c>
      <c r="BM31" s="530">
        <v>7395.1904640524763</v>
      </c>
      <c r="BN31" s="527">
        <v>7892.4432676015331</v>
      </c>
      <c r="BO31" s="527">
        <v>8431.0887314414758</v>
      </c>
      <c r="BP31" s="527">
        <v>8888.6178366106269</v>
      </c>
      <c r="BQ31" s="536">
        <v>9526.0284174022672</v>
      </c>
      <c r="BR31" s="530">
        <v>11829.545479529092</v>
      </c>
      <c r="BS31" s="527">
        <v>23830.158806560317</v>
      </c>
      <c r="BT31" s="527">
        <v>14378.74441425513</v>
      </c>
      <c r="BU31" s="527">
        <v>21941.995468487003</v>
      </c>
      <c r="BV31" s="533">
        <v>9579.0816833804511</v>
      </c>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30"/>
    </row>
    <row r="32" s="357" customFormat="true" ht="15" customHeight="true" x14ac:dyDescent="0.2">
      <c r="A32" s="1133"/>
      <c r="B32" s="428" t="s">
        <v>49</v>
      </c>
      <c r="C32" s="517">
        <v>30.1547170938283</v>
      </c>
      <c r="D32" s="509">
        <v>25.391400945316434</v>
      </c>
      <c r="E32" s="509">
        <v>19.144327235639214</v>
      </c>
      <c r="F32" s="509">
        <v>13.303445257345903</v>
      </c>
      <c r="G32" s="524">
        <v>8.3251403772742023</v>
      </c>
      <c r="H32" s="513">
        <v>25.80800324335662</v>
      </c>
      <c r="I32" s="509">
        <v>19.845588968791407</v>
      </c>
      <c r="J32" s="509">
        <v>11.709875859799046</v>
      </c>
      <c r="K32" s="509">
        <v>7.7113052802845221</v>
      </c>
      <c r="L32" s="520">
        <v>5.6132432613658922</v>
      </c>
      <c r="M32" s="517">
        <v>32.784625190418843</v>
      </c>
      <c r="N32" s="509">
        <v>28.529647911781435</v>
      </c>
      <c r="O32" s="509">
        <v>23.441281896075388</v>
      </c>
      <c r="P32" s="509">
        <v>19.345030160254101</v>
      </c>
      <c r="Q32" s="524">
        <v>13.584910085212076</v>
      </c>
      <c r="R32" s="517">
        <v>15.184167489604947</v>
      </c>
      <c r="S32" s="509">
        <v>16.023132778387318</v>
      </c>
      <c r="T32" s="509">
        <v>18.045284748273911</v>
      </c>
      <c r="U32" s="509">
        <v>19.780501707569776</v>
      </c>
      <c r="V32" s="520">
        <v>30.575954499869212</v>
      </c>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394"/>
      <c r="BA32" s="1124"/>
      <c r="BB32" s="954" t="s">
        <v>49</v>
      </c>
      <c r="BC32" s="530">
        <v>6092.4666184486523</v>
      </c>
      <c r="BD32" s="527">
        <v>5128.7755051009608</v>
      </c>
      <c r="BE32" s="527">
        <v>3868.9634760353711</v>
      </c>
      <c r="BF32" s="527">
        <v>2687.8356384977651</v>
      </c>
      <c r="BG32" s="536">
        <v>1681.9366688506052</v>
      </c>
      <c r="BH32" s="530">
        <v>2369.3493289949861</v>
      </c>
      <c r="BI32" s="527">
        <v>1823.1285613727368</v>
      </c>
      <c r="BJ32" s="527">
        <v>1075.2718160911113</v>
      </c>
      <c r="BK32" s="527">
        <v>708.19614794691256</v>
      </c>
      <c r="BL32" s="536">
        <v>515.5145113035187</v>
      </c>
      <c r="BM32" s="530">
        <v>3607.0400300908254</v>
      </c>
      <c r="BN32" s="527">
        <v>3150.5179561791915</v>
      </c>
      <c r="BO32" s="527">
        <v>2581.4895094803487</v>
      </c>
      <c r="BP32" s="527">
        <v>2131.9278957497081</v>
      </c>
      <c r="BQ32" s="536">
        <v>1497.5421497240093</v>
      </c>
      <c r="BR32" s="530">
        <v>2117.7862030070128</v>
      </c>
      <c r="BS32" s="527">
        <v>4546.8926303230828</v>
      </c>
      <c r="BT32" s="527">
        <v>3165.9988870795514</v>
      </c>
      <c r="BU32" s="527">
        <v>5410.4511754700179</v>
      </c>
      <c r="BV32" s="533">
        <v>4218.8490110536904</v>
      </c>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30"/>
    </row>
    <row r="33" s="357" customFormat="true" ht="15" customHeight="true" x14ac:dyDescent="0.2">
      <c r="A33" s="1133" t="s">
        <v>106</v>
      </c>
      <c r="B33" s="428" t="s">
        <v>50</v>
      </c>
      <c r="C33" s="517">
        <v>57.468973413620063</v>
      </c>
      <c r="D33" s="509">
        <v>66.11339946660793</v>
      </c>
      <c r="E33" s="509">
        <v>73.091218844885049</v>
      </c>
      <c r="F33" s="509">
        <v>80.252082906413378</v>
      </c>
      <c r="G33" s="524">
        <v>88.886334551524101</v>
      </c>
      <c r="H33" s="513">
        <v>63.496940329108</v>
      </c>
      <c r="I33" s="509">
        <v>72.910925159715191</v>
      </c>
      <c r="J33" s="509">
        <v>82.697479243345811</v>
      </c>
      <c r="K33" s="509">
        <v>88.392534779365562</v>
      </c>
      <c r="L33" s="520">
        <v>92.143717567926416</v>
      </c>
      <c r="M33" s="517">
        <v>55.089598138163289</v>
      </c>
      <c r="N33" s="509">
        <v>61.063069185103537</v>
      </c>
      <c r="O33" s="509">
        <v>67.977557230381478</v>
      </c>
      <c r="P33" s="509">
        <v>72.325896156067358</v>
      </c>
      <c r="Q33" s="524">
        <v>81.153222968634509</v>
      </c>
      <c r="R33" s="517">
        <v>82.411418213609792</v>
      </c>
      <c r="S33" s="509">
        <v>75.583109307307652</v>
      </c>
      <c r="T33" s="509">
        <v>76.433725431898409</v>
      </c>
      <c r="U33" s="509">
        <v>69.626311309874964</v>
      </c>
      <c r="V33" s="520">
        <v>61.686495895434781</v>
      </c>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394"/>
      <c r="BA33" s="1124" t="s">
        <v>106</v>
      </c>
      <c r="BB33" s="954" t="s">
        <v>50</v>
      </c>
      <c r="BC33" s="530">
        <v>11611.045828403849</v>
      </c>
      <c r="BD33" s="527">
        <v>13354.158144859621</v>
      </c>
      <c r="BE33" s="527">
        <v>14771.334226011857</v>
      </c>
      <c r="BF33" s="527">
        <v>16214.176427751105</v>
      </c>
      <c r="BG33" s="536">
        <v>17957.797546577855</v>
      </c>
      <c r="BH33" s="530">
        <v>5829.4487777055729</v>
      </c>
      <c r="BI33" s="527">
        <v>6698.0118505841447</v>
      </c>
      <c r="BJ33" s="527">
        <v>7593.7840637087202</v>
      </c>
      <c r="BK33" s="527">
        <v>8117.8542883080463</v>
      </c>
      <c r="BL33" s="536">
        <v>8462.3846357516177</v>
      </c>
      <c r="BM33" s="530">
        <v>6061.0845654579634</v>
      </c>
      <c r="BN33" s="527">
        <v>6743.1710521613804</v>
      </c>
      <c r="BO33" s="527">
        <v>7486.0816762631812</v>
      </c>
      <c r="BP33" s="527">
        <v>7970.7084622188686</v>
      </c>
      <c r="BQ33" s="536">
        <v>8945.9828014447648</v>
      </c>
      <c r="BR33" s="530">
        <v>11494.193842534101</v>
      </c>
      <c r="BS33" s="527">
        <v>21448.257805730449</v>
      </c>
      <c r="BT33" s="527">
        <v>13410.10092267352</v>
      </c>
      <c r="BU33" s="527">
        <v>19044.499651188919</v>
      </c>
      <c r="BV33" s="533">
        <v>8511.4599514770907</v>
      </c>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30"/>
    </row>
    <row r="34" s="357" customFormat="true" ht="15" customHeight="true" x14ac:dyDescent="0.2">
      <c r="A34" s="1133"/>
      <c r="B34" s="428" t="s">
        <v>49</v>
      </c>
      <c r="C34" s="517">
        <v>42.531026586380115</v>
      </c>
      <c r="D34" s="509">
        <v>33.886600533392524</v>
      </c>
      <c r="E34" s="509">
        <v>26.908781155115264</v>
      </c>
      <c r="F34" s="509">
        <v>19.747917093587024</v>
      </c>
      <c r="G34" s="524">
        <v>11.113665448475979</v>
      </c>
      <c r="H34" s="513">
        <v>36.5030596708921</v>
      </c>
      <c r="I34" s="509">
        <v>27.089074840284795</v>
      </c>
      <c r="J34" s="509">
        <v>17.302520756654335</v>
      </c>
      <c r="K34" s="509">
        <v>11.60746522063452</v>
      </c>
      <c r="L34" s="520">
        <v>7.8562824320736508</v>
      </c>
      <c r="M34" s="517">
        <v>44.91040186183735</v>
      </c>
      <c r="N34" s="509">
        <v>38.936930814896456</v>
      </c>
      <c r="O34" s="509">
        <v>32.0224427696185</v>
      </c>
      <c r="P34" s="509">
        <v>27.674103843932507</v>
      </c>
      <c r="Q34" s="524">
        <v>18.846777031365288</v>
      </c>
      <c r="R34" s="517">
        <v>17.588581786390467</v>
      </c>
      <c r="S34" s="509">
        <v>24.416890692692821</v>
      </c>
      <c r="T34" s="509">
        <v>23.566274568101694</v>
      </c>
      <c r="U34" s="509">
        <v>30.373688690125405</v>
      </c>
      <c r="V34" s="520">
        <v>38.313504104564508</v>
      </c>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394"/>
      <c r="BA34" s="1124"/>
      <c r="BB34" s="954" t="s">
        <v>49</v>
      </c>
      <c r="BC34" s="530">
        <v>8592.9792980517232</v>
      </c>
      <c r="BD34" s="527">
        <v>6844.7096377666539</v>
      </c>
      <c r="BE34" s="527">
        <v>5438.1170041828173</v>
      </c>
      <c r="BF34" s="527">
        <v>3989.8803898887113</v>
      </c>
      <c r="BG34" s="536">
        <v>2245.3052556514372</v>
      </c>
      <c r="BH34" s="530">
        <v>3351.2278777226056</v>
      </c>
      <c r="BI34" s="527">
        <v>2488.5563295778802</v>
      </c>
      <c r="BJ34" s="527">
        <v>1588.8223871641571</v>
      </c>
      <c r="BK34" s="527">
        <v>1066.0143591640847</v>
      </c>
      <c r="BL34" s="536">
        <v>721.51293112626627</v>
      </c>
      <c r="BM34" s="530">
        <v>4941.1459286853387</v>
      </c>
      <c r="BN34" s="527">
        <v>4299.7901716193437</v>
      </c>
      <c r="BO34" s="527">
        <v>3526.4965646586556</v>
      </c>
      <c r="BP34" s="527">
        <v>3049.8372701414787</v>
      </c>
      <c r="BQ34" s="536">
        <v>2077.5877656815019</v>
      </c>
      <c r="BR34" s="530">
        <v>2453.1378400020067</v>
      </c>
      <c r="BS34" s="527">
        <v>6928.793631153022</v>
      </c>
      <c r="BT34" s="527">
        <v>4134.6423786611549</v>
      </c>
      <c r="BU34" s="527">
        <v>8307.9469927681403</v>
      </c>
      <c r="BV34" s="533">
        <v>5286.4707429570153</v>
      </c>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30"/>
    </row>
    <row r="35" s="357" customFormat="true" ht="15" customHeight="true" x14ac:dyDescent="0.2">
      <c r="A35" s="1133" t="s">
        <v>56</v>
      </c>
      <c r="B35" s="428" t="s">
        <v>50</v>
      </c>
      <c r="C35" s="517">
        <v>92.129474787792006</v>
      </c>
      <c r="D35" s="509">
        <v>92.061941226469628</v>
      </c>
      <c r="E35" s="509">
        <v>93.73876269898372</v>
      </c>
      <c r="F35" s="509">
        <v>95.846745183337745</v>
      </c>
      <c r="G35" s="524">
        <v>97.074169416683517</v>
      </c>
      <c r="H35" s="513">
        <v>83.854595534732994</v>
      </c>
      <c r="I35" s="509">
        <v>89.769703328110126</v>
      </c>
      <c r="J35" s="509">
        <v>93.39987158598764</v>
      </c>
      <c r="K35" s="509">
        <v>96.829525768676604</v>
      </c>
      <c r="L35" s="520">
        <v>97.47438030456361</v>
      </c>
      <c r="M35" s="517">
        <v>96.407397050170843</v>
      </c>
      <c r="N35" s="509">
        <v>95.00323347677228</v>
      </c>
      <c r="O35" s="509">
        <v>94.698223672205444</v>
      </c>
      <c r="P35" s="509">
        <v>95.866721406597804</v>
      </c>
      <c r="Q35" s="524">
        <v>96.811644218696912</v>
      </c>
      <c r="R35" s="517">
        <v>84.980301740224419</v>
      </c>
      <c r="S35" s="509">
        <v>91.230875151936701</v>
      </c>
      <c r="T35" s="509">
        <v>96.139029935646604</v>
      </c>
      <c r="U35" s="509">
        <v>98.506075629918982</v>
      </c>
      <c r="V35" s="520">
        <v>98.406509214345135</v>
      </c>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394"/>
      <c r="BA35" s="1124" t="s">
        <v>56</v>
      </c>
      <c r="BB35" s="954" t="s">
        <v>50</v>
      </c>
      <c r="BC35" s="530">
        <v>18613.862234997017</v>
      </c>
      <c r="BD35" s="527">
        <v>18595.469786453625</v>
      </c>
      <c r="BE35" s="527">
        <v>18944.089531438975</v>
      </c>
      <c r="BF35" s="527">
        <v>19364.930854699935</v>
      </c>
      <c r="BG35" s="536">
        <v>19611.994241662782</v>
      </c>
      <c r="BH35" s="530">
        <v>7698.4192767609447</v>
      </c>
      <c r="BI35" s="527">
        <v>8246.7550013660166</v>
      </c>
      <c r="BJ35" s="527">
        <v>8576.5426333618707</v>
      </c>
      <c r="BK35" s="527">
        <v>8892.6964585654314</v>
      </c>
      <c r="BL35" s="536">
        <v>8951.9472411201077</v>
      </c>
      <c r="BM35" s="530">
        <v>10606.964036863639</v>
      </c>
      <c r="BN35" s="527">
        <v>10491.170234177833</v>
      </c>
      <c r="BO35" s="527">
        <v>10428.71597466479</v>
      </c>
      <c r="BP35" s="527">
        <v>10565.035874728612</v>
      </c>
      <c r="BQ35" s="536">
        <v>10672.099917643292</v>
      </c>
      <c r="BR35" s="530">
        <v>11852.484548529073</v>
      </c>
      <c r="BS35" s="527">
        <v>25888.632368183895</v>
      </c>
      <c r="BT35" s="527">
        <v>16867.346014602477</v>
      </c>
      <c r="BU35" s="527">
        <v>26943.821777729478</v>
      </c>
      <c r="BV35" s="533">
        <v>13578.06194020735</v>
      </c>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30"/>
    </row>
    <row r="36" s="357" customFormat="true" ht="15" customHeight="true" x14ac:dyDescent="0.2">
      <c r="A36" s="1133"/>
      <c r="B36" s="428" t="s">
        <v>49</v>
      </c>
      <c r="C36" s="517">
        <v>7.8705252122079212</v>
      </c>
      <c r="D36" s="509">
        <v>7.9380587735303303</v>
      </c>
      <c r="E36" s="509">
        <v>6.2612373010164504</v>
      </c>
      <c r="F36" s="509">
        <v>4.1532548166622236</v>
      </c>
      <c r="G36" s="524">
        <v>2.9258305833164693</v>
      </c>
      <c r="H36" s="513">
        <v>16.145404465267298</v>
      </c>
      <c r="I36" s="509">
        <v>10.230296671889944</v>
      </c>
      <c r="J36" s="509">
        <v>6.6001284140125334</v>
      </c>
      <c r="K36" s="509">
        <v>3.1704742313233858</v>
      </c>
      <c r="L36" s="520">
        <v>2.525619695436399</v>
      </c>
      <c r="M36" s="517">
        <v>3.5926029498292134</v>
      </c>
      <c r="N36" s="509">
        <v>4.9967665232275982</v>
      </c>
      <c r="O36" s="509">
        <v>5.3017763277945456</v>
      </c>
      <c r="P36" s="509">
        <v>4.1332785934022152</v>
      </c>
      <c r="Q36" s="524">
        <v>3.1883557813030707</v>
      </c>
      <c r="R36" s="517">
        <v>15.019698259775799</v>
      </c>
      <c r="S36" s="509">
        <v>8.7691248480634023</v>
      </c>
      <c r="T36" s="509">
        <v>3.860970064353479</v>
      </c>
      <c r="U36" s="509">
        <v>1.4939243700810332</v>
      </c>
      <c r="V36" s="520">
        <v>1.5934907856547231</v>
      </c>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394"/>
      <c r="BA36" s="1124"/>
      <c r="BB36" s="954" t="s">
        <v>49</v>
      </c>
      <c r="BC36" s="530">
        <v>1590.1628914585065</v>
      </c>
      <c r="BD36" s="527">
        <v>1603.3979961725488</v>
      </c>
      <c r="BE36" s="527">
        <v>1265.3616987556732</v>
      </c>
      <c r="BF36" s="527">
        <v>839.1259629397947</v>
      </c>
      <c r="BG36" s="536">
        <v>591.10856056649072</v>
      </c>
      <c r="BH36" s="530">
        <v>1482.2573786672519</v>
      </c>
      <c r="BI36" s="527">
        <v>939.81317879601636</v>
      </c>
      <c r="BJ36" s="527">
        <v>606.06381751100764</v>
      </c>
      <c r="BK36" s="527">
        <v>291.17218890669125</v>
      </c>
      <c r="BL36" s="536">
        <v>231.95032575777191</v>
      </c>
      <c r="BM36" s="530">
        <v>395.26645727959902</v>
      </c>
      <c r="BN36" s="527">
        <v>551.79098960288002</v>
      </c>
      <c r="BO36" s="527">
        <v>583.86226625704705</v>
      </c>
      <c r="BP36" s="527">
        <v>455.5098576317522</v>
      </c>
      <c r="BQ36" s="536">
        <v>351.4706494829947</v>
      </c>
      <c r="BR36" s="530">
        <v>2094.8471340070291</v>
      </c>
      <c r="BS36" s="527">
        <v>2488.4190686994693</v>
      </c>
      <c r="BT36" s="527">
        <v>677.39728673219338</v>
      </c>
      <c r="BU36" s="527">
        <v>408.62486622748469</v>
      </c>
      <c r="BV36" s="533">
        <v>219.8687542268338</v>
      </c>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30"/>
    </row>
    <row r="37" s="357" customFormat="true" ht="15" customHeight="true" x14ac:dyDescent="0.2">
      <c r="A37" s="1133" t="s">
        <v>127</v>
      </c>
      <c r="B37" s="428" t="s">
        <v>50</v>
      </c>
      <c r="C37" s="517">
        <v>92.085984153920279</v>
      </c>
      <c r="D37" s="509">
        <v>92.000896134626146</v>
      </c>
      <c r="E37" s="509">
        <v>93.723888978091225</v>
      </c>
      <c r="F37" s="509">
        <v>95.842217517943055</v>
      </c>
      <c r="G37" s="524">
        <v>97.068114620476408</v>
      </c>
      <c r="H37" s="513">
        <v>83.809698120367344</v>
      </c>
      <c r="I37" s="509">
        <v>89.758392788070466</v>
      </c>
      <c r="J37" s="509">
        <v>93.393195255525114</v>
      </c>
      <c r="K37" s="509">
        <v>96.827260171732277</v>
      </c>
      <c r="L37" s="520">
        <v>97.47438030456361</v>
      </c>
      <c r="M37" s="517">
        <v>96.419174661648483</v>
      </c>
      <c r="N37" s="509">
        <v>94.948224439488698</v>
      </c>
      <c r="O37" s="509">
        <v>94.654724906822679</v>
      </c>
      <c r="P37" s="509">
        <v>95.856428049611793</v>
      </c>
      <c r="Q37" s="524">
        <v>96.801164987710635</v>
      </c>
      <c r="R37" s="517">
        <v>84.975100711548507</v>
      </c>
      <c r="S37" s="509">
        <v>91.220654083285879</v>
      </c>
      <c r="T37" s="509">
        <v>96.150005575969047</v>
      </c>
      <c r="U37" s="509">
        <v>98.512246160869012</v>
      </c>
      <c r="V37" s="520">
        <v>98.367246243272206</v>
      </c>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394"/>
      <c r="BA37" s="1124" t="s">
        <v>127</v>
      </c>
      <c r="BB37" s="954" t="s">
        <v>50</v>
      </c>
      <c r="BC37" s="530">
        <v>18424.008273845764</v>
      </c>
      <c r="BD37" s="527">
        <v>18432.286850698856</v>
      </c>
      <c r="BE37" s="527">
        <v>18887.980838308697</v>
      </c>
      <c r="BF37" s="527">
        <v>19340.850836782469</v>
      </c>
      <c r="BG37" s="536">
        <v>19570.271713533501</v>
      </c>
      <c r="BH37" s="530">
        <v>7667.1670100887386</v>
      </c>
      <c r="BI37" s="527">
        <v>8235.4829619475895</v>
      </c>
      <c r="BJ37" s="527">
        <v>8566.2397931132618</v>
      </c>
      <c r="BK37" s="527">
        <v>8886.1384217041577</v>
      </c>
      <c r="BL37" s="536">
        <v>8951.9472411201077</v>
      </c>
      <c r="BM37" s="530">
        <v>10482.319804524099</v>
      </c>
      <c r="BN37" s="527">
        <v>10364.546441892784</v>
      </c>
      <c r="BO37" s="527">
        <v>10330.639423885759</v>
      </c>
      <c r="BP37" s="527">
        <v>10537.658912831572</v>
      </c>
      <c r="BQ37" s="536">
        <v>10633.258502061419</v>
      </c>
      <c r="BR37" s="530">
        <v>11847.656531339699</v>
      </c>
      <c r="BS37" s="527">
        <v>25831.968104774503</v>
      </c>
      <c r="BT37" s="527">
        <v>16829.897421576567</v>
      </c>
      <c r="BU37" s="527">
        <v>26928.391640737329</v>
      </c>
      <c r="BV37" s="533">
        <v>13217.484814741129</v>
      </c>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30"/>
    </row>
    <row r="38" s="357" customFormat="true" ht="15" customHeight="true" x14ac:dyDescent="0.2">
      <c r="A38" s="1133"/>
      <c r="B38" s="428" t="s">
        <v>49</v>
      </c>
      <c r="C38" s="517">
        <v>7.9140158460796721</v>
      </c>
      <c r="D38" s="509">
        <v>7.999103865373776</v>
      </c>
      <c r="E38" s="509">
        <v>6.2761110219088962</v>
      </c>
      <c r="F38" s="509">
        <v>4.1577824820569198</v>
      </c>
      <c r="G38" s="524">
        <v>2.9318853795235897</v>
      </c>
      <c r="H38" s="513">
        <v>16.190301879632965</v>
      </c>
      <c r="I38" s="509">
        <v>10.241607211929571</v>
      </c>
      <c r="J38" s="509">
        <v>6.6068047444750642</v>
      </c>
      <c r="K38" s="509">
        <v>3.1727398282677353</v>
      </c>
      <c r="L38" s="520">
        <v>2.525619695436399</v>
      </c>
      <c r="M38" s="517">
        <v>3.5808253383516222</v>
      </c>
      <c r="N38" s="509">
        <v>5.0517755605111878</v>
      </c>
      <c r="O38" s="509">
        <v>5.3452750931773547</v>
      </c>
      <c r="P38" s="509">
        <v>4.1435719503881856</v>
      </c>
      <c r="Q38" s="524">
        <v>3.1988350122893494</v>
      </c>
      <c r="R38" s="517">
        <v>15.024899288451707</v>
      </c>
      <c r="S38" s="509">
        <v>8.7793459167142096</v>
      </c>
      <c r="T38" s="509">
        <v>3.8499944240310247</v>
      </c>
      <c r="U38" s="509">
        <v>1.4877538391310066</v>
      </c>
      <c r="V38" s="520">
        <v>1.6327537567276957</v>
      </c>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394"/>
      <c r="BA38" s="1124"/>
      <c r="BB38" s="954" t="s">
        <v>49</v>
      </c>
      <c r="BC38" s="530">
        <v>1583.3885554592409</v>
      </c>
      <c r="BD38" s="527">
        <v>1602.6124004199905</v>
      </c>
      <c r="BE38" s="527">
        <v>1264.8116292808093</v>
      </c>
      <c r="BF38" s="527">
        <v>839.03579111361034</v>
      </c>
      <c r="BG38" s="536">
        <v>591.10856056649072</v>
      </c>
      <c r="BH38" s="530">
        <v>1481.1382362530278</v>
      </c>
      <c r="BI38" s="527">
        <v>939.68462532470312</v>
      </c>
      <c r="BJ38" s="527">
        <v>605.99140603987007</v>
      </c>
      <c r="BK38" s="527">
        <v>291.17218890669125</v>
      </c>
      <c r="BL38" s="536">
        <v>231.95032575777191</v>
      </c>
      <c r="BM38" s="530">
        <v>389.29348329793282</v>
      </c>
      <c r="BN38" s="527">
        <v>551.45172771825992</v>
      </c>
      <c r="BO38" s="527">
        <v>583.38460825332083</v>
      </c>
      <c r="BP38" s="527">
        <v>455.5098576317522</v>
      </c>
      <c r="BQ38" s="536">
        <v>351.38047765681034</v>
      </c>
      <c r="BR38" s="530">
        <v>2094.8471340070291</v>
      </c>
      <c r="BS38" s="527">
        <v>2486.1451168096532</v>
      </c>
      <c r="BT38" s="527">
        <v>673.89503351498752</v>
      </c>
      <c r="BU38" s="527">
        <v>406.67855628536057</v>
      </c>
      <c r="BV38" s="533">
        <v>219.39109622310758</v>
      </c>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30"/>
    </row>
    <row r="39" s="357" customFormat="true" ht="15" customHeight="true" x14ac:dyDescent="0.2">
      <c r="A39" s="1133" t="s">
        <v>124</v>
      </c>
      <c r="B39" s="428" t="s">
        <v>50</v>
      </c>
      <c r="C39" s="517">
        <v>99.332555177964608</v>
      </c>
      <c r="D39" s="509">
        <v>99.511824288134875</v>
      </c>
      <c r="E39" s="509">
        <v>99.696263968648267</v>
      </c>
      <c r="F39" s="509">
        <v>99.887823718303849</v>
      </c>
      <c r="G39" s="524">
        <v>99.944955264478125</v>
      </c>
      <c r="H39" s="513">
        <v>99.349622639858623</v>
      </c>
      <c r="I39" s="509">
        <v>99.952332754285422</v>
      </c>
      <c r="J39" s="509">
        <v>99.902335367797207</v>
      </c>
      <c r="K39" s="509">
        <v>99.901044221871416</v>
      </c>
      <c r="L39" s="520">
        <v>100</v>
      </c>
      <c r="M39" s="517">
        <v>99.117791543349171</v>
      </c>
      <c r="N39" s="509">
        <v>99.4537427743075</v>
      </c>
      <c r="O39" s="509">
        <v>99.533714655271112</v>
      </c>
      <c r="P39" s="509">
        <v>99.625319975046082</v>
      </c>
      <c r="Q39" s="524">
        <v>99.977745273861132</v>
      </c>
      <c r="R39" s="517">
        <v>99.928939725095759</v>
      </c>
      <c r="S39" s="509">
        <v>99.867733669362153</v>
      </c>
      <c r="T39" s="509">
        <v>99.399849800181954</v>
      </c>
      <c r="U39" s="509">
        <v>99.589402573126478</v>
      </c>
      <c r="V39" s="520">
        <v>99.67771695800181</v>
      </c>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394"/>
      <c r="BA39" s="1124" t="s">
        <v>124</v>
      </c>
      <c r="BB39" s="954" t="s">
        <v>50</v>
      </c>
      <c r="BC39" s="530">
        <v>14013.492162440927</v>
      </c>
      <c r="BD39" s="527">
        <v>14984.870196229511</v>
      </c>
      <c r="BE39" s="527">
        <v>16255.075096314791</v>
      </c>
      <c r="BF39" s="527">
        <v>17484.252178151863</v>
      </c>
      <c r="BG39" s="536">
        <v>18495.256056406353</v>
      </c>
      <c r="BH39" s="530">
        <v>6766.0914734673352</v>
      </c>
      <c r="BI39" s="527">
        <v>7346.8983926336059</v>
      </c>
      <c r="BJ39" s="527">
        <v>8077.3847310502124</v>
      </c>
      <c r="BK39" s="527">
        <v>8451.8074624688215</v>
      </c>
      <c r="BL39" s="536">
        <v>8668.3830555743589</v>
      </c>
      <c r="BM39" s="530">
        <v>7328.0321492275989</v>
      </c>
      <c r="BN39" s="527">
        <v>7837.0455827648757</v>
      </c>
      <c r="BO39" s="527">
        <v>8386.2853372175923</v>
      </c>
      <c r="BP39" s="527">
        <v>8847.5707823287394</v>
      </c>
      <c r="BQ39" s="536">
        <v>9523.4467228103022</v>
      </c>
      <c r="BR39" s="530">
        <v>11772.945175826999</v>
      </c>
      <c r="BS39" s="527">
        <v>23797.686384468427</v>
      </c>
      <c r="BT39" s="527">
        <v>14283.051574237583</v>
      </c>
      <c r="BU39" s="527">
        <v>21842.687482313228</v>
      </c>
      <c r="BV39" s="533">
        <v>9536.5750726969873</v>
      </c>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30"/>
    </row>
    <row r="40" s="357" customFormat="true" ht="15" customHeight="true" x14ac:dyDescent="0.2">
      <c r="A40" s="1133"/>
      <c r="B40" s="428" t="s">
        <v>49</v>
      </c>
      <c r="C40" s="517">
        <v>0.66744482203537037</v>
      </c>
      <c r="D40" s="509">
        <v>0.48817571186511294</v>
      </c>
      <c r="E40" s="509">
        <v>0.30373603135173621</v>
      </c>
      <c r="F40" s="509">
        <v>0.11217628169620658</v>
      </c>
      <c r="G40" s="524">
        <v>5.5044735521899479E-2</v>
      </c>
      <c r="H40" s="513">
        <v>0.65037736014138814</v>
      </c>
      <c r="I40" s="509">
        <v>4.7667245714574834E-2</v>
      </c>
      <c r="J40" s="509">
        <v>9.7664632202787108E-2</v>
      </c>
      <c r="K40" s="509">
        <v>9.8955778128609145E-2</v>
      </c>
      <c r="L40" s="520">
        <v>0</v>
      </c>
      <c r="M40" s="517">
        <v>0.8822084566508076</v>
      </c>
      <c r="N40" s="509">
        <v>0.54625722569250734</v>
      </c>
      <c r="O40" s="509">
        <v>0.46628534472894134</v>
      </c>
      <c r="P40" s="509">
        <v>0.37468002495392688</v>
      </c>
      <c r="Q40" s="524">
        <v>2.2254726138872187E-2</v>
      </c>
      <c r="R40" s="517">
        <v>7.1060274904261367E-2</v>
      </c>
      <c r="S40" s="509">
        <v>0.13226633063784513</v>
      </c>
      <c r="T40" s="509">
        <v>0.60015019981799045</v>
      </c>
      <c r="U40" s="509">
        <v>0.41059742687355028</v>
      </c>
      <c r="V40" s="520">
        <v>0.3222830419981762</v>
      </c>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394"/>
      <c r="BA40" s="1124"/>
      <c r="BB40" s="954" t="s">
        <v>49</v>
      </c>
      <c r="BC40" s="530">
        <v>94.160799203213415</v>
      </c>
      <c r="BD40" s="527">
        <v>73.511361364147731</v>
      </c>
      <c r="BE40" s="527">
        <v>49.522939000319269</v>
      </c>
      <c r="BF40" s="527">
        <v>19.635210024347312</v>
      </c>
      <c r="BG40" s="536">
        <v>10.186271786711508</v>
      </c>
      <c r="BH40" s="530">
        <v>44.293200055129091</v>
      </c>
      <c r="BI40" s="527">
        <v>3.503734242827524</v>
      </c>
      <c r="BJ40" s="527">
        <v>7.8964601379350281</v>
      </c>
      <c r="BK40" s="527">
        <v>8.3718362561287805</v>
      </c>
      <c r="BL40" s="536">
        <v>0</v>
      </c>
      <c r="BM40" s="530">
        <v>65.22393035593592</v>
      </c>
      <c r="BN40" s="527">
        <v>43.045567298376312</v>
      </c>
      <c r="BO40" s="527">
        <v>39.287209997167366</v>
      </c>
      <c r="BP40" s="527">
        <v>33.274754272657816</v>
      </c>
      <c r="BQ40" s="536">
        <v>2.1198887625813922</v>
      </c>
      <c r="BR40" s="530">
        <v>8.3718362561287805</v>
      </c>
      <c r="BS40" s="527">
        <v>31.518014278414434</v>
      </c>
      <c r="BT40" s="527">
        <v>86.23731598710782</v>
      </c>
      <c r="BU40" s="527">
        <v>90.055277414235846</v>
      </c>
      <c r="BV40" s="533">
        <v>30.834137442852356</v>
      </c>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30"/>
    </row>
    <row r="41" s="357" customFormat="true" ht="15" customHeight="true" x14ac:dyDescent="0.2">
      <c r="A41" s="1133" t="s">
        <v>57</v>
      </c>
      <c r="B41" s="428" t="s">
        <v>50</v>
      </c>
      <c r="C41" s="517">
        <v>3.6610986624363915E-3</v>
      </c>
      <c r="D41" s="509">
        <v>3.1649480554681924E-3</v>
      </c>
      <c r="E41" s="509">
        <v>0</v>
      </c>
      <c r="F41" s="509">
        <v>0</v>
      </c>
      <c r="G41" s="524">
        <v>0</v>
      </c>
      <c r="H41" s="513">
        <v>2.0985970570786697E-3</v>
      </c>
      <c r="I41" s="509">
        <v>3.0286652599401682E-3</v>
      </c>
      <c r="J41" s="509">
        <v>0</v>
      </c>
      <c r="K41" s="509">
        <v>0</v>
      </c>
      <c r="L41" s="520">
        <v>0</v>
      </c>
      <c r="M41" s="517">
        <v>4.9105006365426258E-3</v>
      </c>
      <c r="N41" s="509">
        <v>3.2198454178544288E-3</v>
      </c>
      <c r="O41" s="509">
        <v>0</v>
      </c>
      <c r="P41" s="509">
        <v>0</v>
      </c>
      <c r="Q41" s="524">
        <v>0</v>
      </c>
      <c r="R41" s="517">
        <v>0</v>
      </c>
      <c r="S41" s="509">
        <v>4.9246410232451103E-3</v>
      </c>
      <c r="T41" s="509">
        <v>0</v>
      </c>
      <c r="U41" s="509">
        <v>0</v>
      </c>
      <c r="V41" s="520">
        <v>0</v>
      </c>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394"/>
      <c r="BA41" s="1124" t="s">
        <v>57</v>
      </c>
      <c r="BB41" s="954" t="s">
        <v>50</v>
      </c>
      <c r="BC41" s="530">
        <v>0.68749314106474502</v>
      </c>
      <c r="BD41" s="527">
        <v>0.58986546000013185</v>
      </c>
      <c r="BE41" s="527">
        <v>0</v>
      </c>
      <c r="BF41" s="527">
        <v>0</v>
      </c>
      <c r="BG41" s="536">
        <v>0</v>
      </c>
      <c r="BH41" s="530">
        <v>0.1630823187284042</v>
      </c>
      <c r="BI41" s="527">
        <v>0.25060357538002737</v>
      </c>
      <c r="BJ41" s="527">
        <v>0</v>
      </c>
      <c r="BK41" s="527">
        <v>0</v>
      </c>
      <c r="BL41" s="536">
        <v>0</v>
      </c>
      <c r="BM41" s="530">
        <v>0.52441082233634084</v>
      </c>
      <c r="BN41" s="527">
        <v>0.33926188462010448</v>
      </c>
      <c r="BO41" s="527">
        <v>0</v>
      </c>
      <c r="BP41" s="527">
        <v>0</v>
      </c>
      <c r="BQ41" s="536">
        <v>0</v>
      </c>
      <c r="BR41" s="530">
        <v>0</v>
      </c>
      <c r="BS41" s="527">
        <v>1.277358601064877</v>
      </c>
      <c r="BT41" s="527">
        <v>0</v>
      </c>
      <c r="BU41" s="527">
        <v>0</v>
      </c>
      <c r="BV41" s="533">
        <v>0</v>
      </c>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30"/>
    </row>
    <row r="42" s="357" customFormat="true" ht="15" customHeight="true" x14ac:dyDescent="0.2">
      <c r="A42" s="1133"/>
      <c r="B42" s="428" t="s">
        <v>49</v>
      </c>
      <c r="C42" s="517">
        <v>99.996338901337566</v>
      </c>
      <c r="D42" s="509">
        <v>99.996835051944515</v>
      </c>
      <c r="E42" s="509">
        <v>100</v>
      </c>
      <c r="F42" s="509">
        <v>100</v>
      </c>
      <c r="G42" s="524">
        <v>100</v>
      </c>
      <c r="H42" s="513">
        <v>99.997901402942901</v>
      </c>
      <c r="I42" s="509">
        <v>99.996971334740067</v>
      </c>
      <c r="J42" s="509">
        <v>100</v>
      </c>
      <c r="K42" s="509">
        <v>100</v>
      </c>
      <c r="L42" s="520">
        <v>100</v>
      </c>
      <c r="M42" s="517">
        <v>99.995089499363459</v>
      </c>
      <c r="N42" s="509">
        <v>99.996780154582126</v>
      </c>
      <c r="O42" s="509">
        <v>100</v>
      </c>
      <c r="P42" s="509">
        <v>100</v>
      </c>
      <c r="Q42" s="524">
        <v>100</v>
      </c>
      <c r="R42" s="517">
        <v>100</v>
      </c>
      <c r="S42" s="509">
        <v>99.995075358976763</v>
      </c>
      <c r="T42" s="509">
        <v>100</v>
      </c>
      <c r="U42" s="509">
        <v>100</v>
      </c>
      <c r="V42" s="520">
        <v>100</v>
      </c>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394"/>
      <c r="BA42" s="1124"/>
      <c r="BB42" s="954" t="s">
        <v>49</v>
      </c>
      <c r="BC42" s="530">
        <v>18777.641212352806</v>
      </c>
      <c r="BD42" s="527">
        <v>18636.855352037343</v>
      </c>
      <c r="BE42" s="527">
        <v>19006.917922732879</v>
      </c>
      <c r="BF42" s="527">
        <v>19417.951750129123</v>
      </c>
      <c r="BG42" s="536">
        <v>19629.788018334646</v>
      </c>
      <c r="BH42" s="530">
        <v>7770.8531867796964</v>
      </c>
      <c r="BI42" s="527">
        <v>8274.1393957003438</v>
      </c>
      <c r="BJ42" s="527">
        <v>8596.4073865214777</v>
      </c>
      <c r="BK42" s="527">
        <v>8893.6390777649067</v>
      </c>
      <c r="BL42" s="536">
        <v>8951.9472411201077</v>
      </c>
      <c r="BM42" s="530">
        <v>10678.851505226152</v>
      </c>
      <c r="BN42" s="527">
        <v>10536.24994015771</v>
      </c>
      <c r="BO42" s="527">
        <v>10475.35015294559</v>
      </c>
      <c r="BP42" s="527">
        <v>10601.091350315572</v>
      </c>
      <c r="BQ42" s="536">
        <v>10690.625019055455</v>
      </c>
      <c r="BR42" s="530">
        <v>11921.555493495389</v>
      </c>
      <c r="BS42" s="527">
        <v>25936.828485774917</v>
      </c>
      <c r="BT42" s="527">
        <v>16910.454851313178</v>
      </c>
      <c r="BU42" s="527">
        <v>27057.066523367572</v>
      </c>
      <c r="BV42" s="533">
        <v>13643.248901635696</v>
      </c>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30"/>
    </row>
    <row r="43" s="357" customFormat="true" ht="15" customHeight="true" x14ac:dyDescent="0.2">
      <c r="A43" s="1133" t="s">
        <v>54</v>
      </c>
      <c r="B43" s="428" t="s">
        <v>50</v>
      </c>
      <c r="C43" s="517">
        <v>98.846563517152504</v>
      </c>
      <c r="D43" s="509">
        <v>99.225348700631727</v>
      </c>
      <c r="E43" s="509">
        <v>99.486218480917231</v>
      </c>
      <c r="F43" s="509">
        <v>99.859812217471017</v>
      </c>
      <c r="G43" s="524">
        <v>99.945254292731633</v>
      </c>
      <c r="H43" s="513">
        <v>99.368255132526556</v>
      </c>
      <c r="I43" s="509">
        <v>99.858110408276275</v>
      </c>
      <c r="J43" s="509">
        <v>99.913799307403593</v>
      </c>
      <c r="K43" s="509">
        <v>99.908687898910514</v>
      </c>
      <c r="L43" s="520">
        <v>99.997347081598946</v>
      </c>
      <c r="M43" s="517">
        <v>98.236318383650101</v>
      </c>
      <c r="N43" s="509">
        <v>99.075016862317597</v>
      </c>
      <c r="O43" s="509">
        <v>99.277575479928231</v>
      </c>
      <c r="P43" s="509">
        <v>99.399571597783833</v>
      </c>
      <c r="Q43" s="524">
        <v>99.971098449877005</v>
      </c>
      <c r="R43" s="517">
        <v>99.939767076144591</v>
      </c>
      <c r="S43" s="509">
        <v>99.705802825776345</v>
      </c>
      <c r="T43" s="509">
        <v>99.247199358428148</v>
      </c>
      <c r="U43" s="509">
        <v>99.182871368692133</v>
      </c>
      <c r="V43" s="520">
        <v>99.382888818567807</v>
      </c>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394"/>
      <c r="BA43" s="1124" t="s">
        <v>54</v>
      </c>
      <c r="BB43" s="954" t="s">
        <v>50</v>
      </c>
      <c r="BC43" s="530">
        <v>19964.16284446904</v>
      </c>
      <c r="BD43" s="527">
        <v>20029.445869750714</v>
      </c>
      <c r="BE43" s="527">
        <v>20069.913480564315</v>
      </c>
      <c r="BF43" s="527">
        <v>20163.416697908437</v>
      </c>
      <c r="BG43" s="536">
        <v>20176.327273632778</v>
      </c>
      <c r="BH43" s="530">
        <v>9120.6508106530255</v>
      </c>
      <c r="BI43" s="527">
        <v>9160.5144030089705</v>
      </c>
      <c r="BJ43" s="527">
        <v>9152.6565471413032</v>
      </c>
      <c r="BK43" s="527">
        <v>9160.0036104157334</v>
      </c>
      <c r="BL43" s="536">
        <v>9183.6539255693933</v>
      </c>
      <c r="BM43" s="530">
        <v>10804.421273003007</v>
      </c>
      <c r="BN43" s="527">
        <v>10927.248730291261</v>
      </c>
      <c r="BO43" s="527">
        <v>10927.544341458039</v>
      </c>
      <c r="BP43" s="527">
        <v>10946.649612791582</v>
      </c>
      <c r="BQ43" s="536">
        <v>11019.922911993146</v>
      </c>
      <c r="BR43" s="530">
        <v>13890.731378833976</v>
      </c>
      <c r="BS43" s="527">
        <v>28292.242297375051</v>
      </c>
      <c r="BT43" s="527">
        <v>17403.282018415219</v>
      </c>
      <c r="BU43" s="527">
        <v>27118.495255230133</v>
      </c>
      <c r="BV43" s="533">
        <v>13698.515216470812</v>
      </c>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30"/>
    </row>
    <row r="44" s="357" customFormat="true" ht="15" customHeight="true" x14ac:dyDescent="0.2">
      <c r="A44" s="1133"/>
      <c r="B44" s="428" t="s">
        <v>49</v>
      </c>
      <c r="C44" s="517">
        <v>1.1534364828474897</v>
      </c>
      <c r="D44" s="509">
        <v>0.77465129936832666</v>
      </c>
      <c r="E44" s="509">
        <v>0.51378151908273695</v>
      </c>
      <c r="F44" s="509">
        <v>0.14018778252896505</v>
      </c>
      <c r="G44" s="524">
        <v>5.4745707268392244E-2</v>
      </c>
      <c r="H44" s="513">
        <v>0.63174486747345393</v>
      </c>
      <c r="I44" s="509">
        <v>0.14188959172375665</v>
      </c>
      <c r="J44" s="509">
        <v>8.6200692596399731E-2</v>
      </c>
      <c r="K44" s="509">
        <v>9.1312101089487702E-2</v>
      </c>
      <c r="L44" s="520">
        <v>2.6529184010355361E-3</v>
      </c>
      <c r="M44" s="517">
        <v>1.7636816163498523</v>
      </c>
      <c r="N44" s="509">
        <v>0.92498313768238583</v>
      </c>
      <c r="O44" s="509">
        <v>0.72242452007182156</v>
      </c>
      <c r="P44" s="509">
        <v>0.60042840221621929</v>
      </c>
      <c r="Q44" s="524">
        <v>2.8901550122999966E-2</v>
      </c>
      <c r="R44" s="517">
        <v>6.0232923855400744E-2</v>
      </c>
      <c r="S44" s="509">
        <v>0.29419717422372466</v>
      </c>
      <c r="T44" s="509">
        <v>0.75280064157180526</v>
      </c>
      <c r="U44" s="509">
        <v>0.8171286313078483</v>
      </c>
      <c r="V44" s="520">
        <v>0.61711118143220944</v>
      </c>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394"/>
      <c r="BA44" s="1124"/>
      <c r="BB44" s="954" t="s">
        <v>49</v>
      </c>
      <c r="BC44" s="530">
        <v>232.960994848577</v>
      </c>
      <c r="BD44" s="527">
        <v>156.36968246331969</v>
      </c>
      <c r="BE44" s="527">
        <v>103.64803078610659</v>
      </c>
      <c r="BF44" s="527">
        <v>28.306328765484597</v>
      </c>
      <c r="BG44" s="536">
        <v>11.051723410882419</v>
      </c>
      <c r="BH44" s="530">
        <v>57.985564202199363</v>
      </c>
      <c r="BI44" s="527">
        <v>13.016285240210284</v>
      </c>
      <c r="BJ44" s="527">
        <v>7.8964601379350281</v>
      </c>
      <c r="BK44" s="527">
        <v>8.3718362561287805</v>
      </c>
      <c r="BL44" s="536">
        <v>0.24364130848395812</v>
      </c>
      <c r="BM44" s="530">
        <v>193.97672355834305</v>
      </c>
      <c r="BN44" s="527">
        <v>102.01886547066533</v>
      </c>
      <c r="BO44" s="527">
        <v>79.517715237087288</v>
      </c>
      <c r="BP44" s="527">
        <v>66.1238195595582</v>
      </c>
      <c r="BQ44" s="536">
        <v>3.1858493037590256</v>
      </c>
      <c r="BR44" s="530">
        <v>8.3718362561287805</v>
      </c>
      <c r="BS44" s="527">
        <v>83.480574855657807</v>
      </c>
      <c r="BT44" s="527">
        <v>132.00575888900863</v>
      </c>
      <c r="BU44" s="527">
        <v>223.41860651182293</v>
      </c>
      <c r="BV44" s="533">
        <v>85.059983761752207</v>
      </c>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30"/>
    </row>
    <row r="45" s="357" customFormat="true" ht="15" customHeight="true" x14ac:dyDescent="0.2">
      <c r="A45" s="1133" t="s">
        <v>53</v>
      </c>
      <c r="B45" s="428" t="s">
        <v>50</v>
      </c>
      <c r="C45" s="517">
        <v>98.845527847578268</v>
      </c>
      <c r="D45" s="509">
        <v>99.222208325599212</v>
      </c>
      <c r="E45" s="509">
        <v>99.484771427885065</v>
      </c>
      <c r="F45" s="509">
        <v>99.859644206739588</v>
      </c>
      <c r="G45" s="524">
        <v>99.945140911997882</v>
      </c>
      <c r="H45" s="513">
        <v>99.366019195603684</v>
      </c>
      <c r="I45" s="509">
        <v>99.857933852665965</v>
      </c>
      <c r="J45" s="509">
        <v>99.913701565708507</v>
      </c>
      <c r="K45" s="509">
        <v>99.908622537629228</v>
      </c>
      <c r="L45" s="520">
        <v>99.997347081598946</v>
      </c>
      <c r="M45" s="517">
        <v>98.234169726423772</v>
      </c>
      <c r="N45" s="509">
        <v>99.070128321870797</v>
      </c>
      <c r="O45" s="509">
        <v>99.271048649863616</v>
      </c>
      <c r="P45" s="509">
        <v>99.398075256205857</v>
      </c>
      <c r="Q45" s="524">
        <v>99.97099601314396</v>
      </c>
      <c r="R45" s="517">
        <v>99.939746146258912</v>
      </c>
      <c r="S45" s="509">
        <v>99.707659745169565</v>
      </c>
      <c r="T45" s="509">
        <v>99.253119886643617</v>
      </c>
      <c r="U45" s="509">
        <v>99.182357192858291</v>
      </c>
      <c r="V45" s="520">
        <v>99.371130596066223</v>
      </c>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394"/>
      <c r="BA45" s="1124" t="s">
        <v>53</v>
      </c>
      <c r="BB45" s="954" t="s">
        <v>50</v>
      </c>
      <c r="BC45" s="530">
        <v>19771.101753409399</v>
      </c>
      <c r="BD45" s="527">
        <v>19866.118761518388</v>
      </c>
      <c r="BE45" s="527">
        <v>20013.254717959175</v>
      </c>
      <c r="BF45" s="527">
        <v>20139.24650816479</v>
      </c>
      <c r="BG45" s="536">
        <v>20134.60474550349</v>
      </c>
      <c r="BH45" s="530">
        <v>9088.279401566595</v>
      </c>
      <c r="BI45" s="527">
        <v>9149.11381011923</v>
      </c>
      <c r="BJ45" s="527">
        <v>9142.2812954215551</v>
      </c>
      <c r="BK45" s="527">
        <v>9153.4455735544598</v>
      </c>
      <c r="BL45" s="536">
        <v>9183.6539255693933</v>
      </c>
      <c r="BM45" s="530">
        <v>10677.371272772711</v>
      </c>
      <c r="BN45" s="527">
        <v>10800.9270993966</v>
      </c>
      <c r="BO45" s="527">
        <v>10828.990132675268</v>
      </c>
      <c r="BP45" s="527">
        <v>10919.272650894545</v>
      </c>
      <c r="BQ45" s="536">
        <v>10980.991324585088</v>
      </c>
      <c r="BR45" s="530">
        <v>13885.903361644605</v>
      </c>
      <c r="BS45" s="527">
        <v>28234.003296505627</v>
      </c>
      <c r="BT45" s="527">
        <v>17363.675207559456</v>
      </c>
      <c r="BU45" s="527">
        <v>27101.30125408911</v>
      </c>
      <c r="BV45" s="533">
        <v>13339.443366756375</v>
      </c>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30"/>
    </row>
    <row r="46" s="357" customFormat="true" ht="15" customHeight="true" x14ac:dyDescent="0.2">
      <c r="A46" s="1133"/>
      <c r="B46" s="428" t="s">
        <v>49</v>
      </c>
      <c r="C46" s="517">
        <v>1.1544721524216244</v>
      </c>
      <c r="D46" s="509">
        <v>0.77779167440076702</v>
      </c>
      <c r="E46" s="509">
        <v>0.51522857211491591</v>
      </c>
      <c r="F46" s="509">
        <v>0.14035579326040398</v>
      </c>
      <c r="G46" s="524">
        <v>5.4859088002099647E-2</v>
      </c>
      <c r="H46" s="513">
        <v>0.6339808043963151</v>
      </c>
      <c r="I46" s="509">
        <v>0.14206614733404571</v>
      </c>
      <c r="J46" s="509">
        <v>8.6298434291478932E-2</v>
      </c>
      <c r="K46" s="509">
        <v>9.1377462370774973E-2</v>
      </c>
      <c r="L46" s="520">
        <v>2.6529184010355361E-3</v>
      </c>
      <c r="M46" s="517">
        <v>1.7658302735763087</v>
      </c>
      <c r="N46" s="509">
        <v>0.92987167812920468</v>
      </c>
      <c r="O46" s="509">
        <v>0.72895135013635415</v>
      </c>
      <c r="P46" s="509">
        <v>0.60192474379420258</v>
      </c>
      <c r="Q46" s="524">
        <v>2.9003986856041448E-2</v>
      </c>
      <c r="R46" s="517">
        <v>6.0253853741098137E-2</v>
      </c>
      <c r="S46" s="509">
        <v>0.29234025483049497</v>
      </c>
      <c r="T46" s="509">
        <v>0.74688011335638205</v>
      </c>
      <c r="U46" s="509">
        <v>0.81764280714169935</v>
      </c>
      <c r="V46" s="520">
        <v>0.62886940393377899</v>
      </c>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394"/>
      <c r="BA46" s="1124"/>
      <c r="BB46" s="954" t="s">
        <v>49</v>
      </c>
      <c r="BC46" s="530">
        <v>230.91774503144325</v>
      </c>
      <c r="BD46" s="527">
        <v>155.72825918831478</v>
      </c>
      <c r="BE46" s="527">
        <v>103.64803078610659</v>
      </c>
      <c r="BF46" s="527">
        <v>28.306328765484597</v>
      </c>
      <c r="BG46" s="536">
        <v>11.051723410882419</v>
      </c>
      <c r="BH46" s="530">
        <v>57.985564202199363</v>
      </c>
      <c r="BI46" s="527">
        <v>13.016285240210284</v>
      </c>
      <c r="BJ46" s="527">
        <v>7.8964601379350281</v>
      </c>
      <c r="BK46" s="527">
        <v>8.3718362561287805</v>
      </c>
      <c r="BL46" s="536">
        <v>0.24364130848395812</v>
      </c>
      <c r="BM46" s="530">
        <v>191.9334737412093</v>
      </c>
      <c r="BN46" s="527">
        <v>101.37744219566045</v>
      </c>
      <c r="BO46" s="527">
        <v>79.517715237087288</v>
      </c>
      <c r="BP46" s="527">
        <v>66.1238195595582</v>
      </c>
      <c r="BQ46" s="536">
        <v>3.1858493037590256</v>
      </c>
      <c r="BR46" s="530">
        <v>8.3718362561287805</v>
      </c>
      <c r="BS46" s="527">
        <v>82.781360425876017</v>
      </c>
      <c r="BT46" s="527">
        <v>130.66172350165664</v>
      </c>
      <c r="BU46" s="527">
        <v>223.41860651182293</v>
      </c>
      <c r="BV46" s="533">
        <v>84.418560486747324</v>
      </c>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30"/>
    </row>
    <row r="47" s="357" customFormat="true" ht="15" customHeight="true" x14ac:dyDescent="0.2">
      <c r="A47" s="1133" t="s">
        <v>103</v>
      </c>
      <c r="B47" s="428" t="s">
        <v>102</v>
      </c>
      <c r="C47" s="961" t="s">
        <v>36</v>
      </c>
      <c r="D47" s="964" t="s">
        <v>36</v>
      </c>
      <c r="E47" s="964" t="s">
        <v>36</v>
      </c>
      <c r="F47" s="964" t="s">
        <v>36</v>
      </c>
      <c r="G47" s="968" t="s">
        <v>36</v>
      </c>
      <c r="H47" s="971" t="s">
        <v>36</v>
      </c>
      <c r="I47" s="964" t="s">
        <v>36</v>
      </c>
      <c r="J47" s="964" t="s">
        <v>36</v>
      </c>
      <c r="K47" s="964" t="s">
        <v>36</v>
      </c>
      <c r="L47" s="974" t="s">
        <v>36</v>
      </c>
      <c r="M47" s="961" t="s">
        <v>36</v>
      </c>
      <c r="N47" s="964" t="s">
        <v>36</v>
      </c>
      <c r="O47" s="964" t="s">
        <v>36</v>
      </c>
      <c r="P47" s="964" t="s">
        <v>36</v>
      </c>
      <c r="Q47" s="968" t="s">
        <v>36</v>
      </c>
      <c r="R47" s="961" t="s">
        <v>36</v>
      </c>
      <c r="S47" s="964" t="s">
        <v>36</v>
      </c>
      <c r="T47" s="964" t="s">
        <v>36</v>
      </c>
      <c r="U47" s="964" t="s">
        <v>36</v>
      </c>
      <c r="V47" s="974" t="s">
        <v>36</v>
      </c>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94"/>
      <c r="BA47" s="1124" t="s">
        <v>103</v>
      </c>
      <c r="BB47" s="954" t="s">
        <v>102</v>
      </c>
      <c r="BC47" s="91" t="s">
        <v>36</v>
      </c>
      <c r="BD47" s="87" t="s">
        <v>36</v>
      </c>
      <c r="BE47" s="87" t="s">
        <v>36</v>
      </c>
      <c r="BF47" s="87" t="s">
        <v>36</v>
      </c>
      <c r="BG47" s="82" t="s">
        <v>36</v>
      </c>
      <c r="BH47" s="91" t="s">
        <v>36</v>
      </c>
      <c r="BI47" s="87" t="s">
        <v>36</v>
      </c>
      <c r="BJ47" s="87" t="s">
        <v>36</v>
      </c>
      <c r="BK47" s="87" t="s">
        <v>36</v>
      </c>
      <c r="BL47" s="82" t="s">
        <v>36</v>
      </c>
      <c r="BM47" s="91" t="s">
        <v>36</v>
      </c>
      <c r="BN47" s="87" t="s">
        <v>36</v>
      </c>
      <c r="BO47" s="87" t="s">
        <v>36</v>
      </c>
      <c r="BP47" s="87" t="s">
        <v>36</v>
      </c>
      <c r="BQ47" s="82" t="s">
        <v>36</v>
      </c>
      <c r="BR47" s="91" t="s">
        <v>36</v>
      </c>
      <c r="BS47" s="87" t="s">
        <v>36</v>
      </c>
      <c r="BT47" s="87" t="s">
        <v>36</v>
      </c>
      <c r="BU47" s="87" t="s">
        <v>36</v>
      </c>
      <c r="BV47" s="77" t="s">
        <v>36</v>
      </c>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row>
    <row r="48" s="357" customFormat="true" ht="15" customHeight="true" x14ac:dyDescent="0.2">
      <c r="A48" s="1133"/>
      <c r="B48" s="428" t="s">
        <v>101</v>
      </c>
      <c r="C48" s="961" t="s">
        <v>36</v>
      </c>
      <c r="D48" s="964" t="s">
        <v>36</v>
      </c>
      <c r="E48" s="964" t="s">
        <v>36</v>
      </c>
      <c r="F48" s="964" t="s">
        <v>36</v>
      </c>
      <c r="G48" s="968" t="s">
        <v>36</v>
      </c>
      <c r="H48" s="971" t="s">
        <v>36</v>
      </c>
      <c r="I48" s="964" t="s">
        <v>36</v>
      </c>
      <c r="J48" s="964" t="s">
        <v>36</v>
      </c>
      <c r="K48" s="964" t="s">
        <v>36</v>
      </c>
      <c r="L48" s="974" t="s">
        <v>36</v>
      </c>
      <c r="M48" s="961" t="s">
        <v>36</v>
      </c>
      <c r="N48" s="964" t="s">
        <v>36</v>
      </c>
      <c r="O48" s="964" t="s">
        <v>36</v>
      </c>
      <c r="P48" s="964" t="s">
        <v>36</v>
      </c>
      <c r="Q48" s="968" t="s">
        <v>36</v>
      </c>
      <c r="R48" s="961" t="s">
        <v>36</v>
      </c>
      <c r="S48" s="964" t="s">
        <v>36</v>
      </c>
      <c r="T48" s="964" t="s">
        <v>36</v>
      </c>
      <c r="U48" s="964" t="s">
        <v>36</v>
      </c>
      <c r="V48" s="974" t="s">
        <v>36</v>
      </c>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94"/>
      <c r="BA48" s="1124"/>
      <c r="BB48" s="954" t="s">
        <v>101</v>
      </c>
      <c r="BC48" s="91" t="s">
        <v>36</v>
      </c>
      <c r="BD48" s="87" t="s">
        <v>36</v>
      </c>
      <c r="BE48" s="87" t="s">
        <v>36</v>
      </c>
      <c r="BF48" s="87" t="s">
        <v>36</v>
      </c>
      <c r="BG48" s="82" t="s">
        <v>36</v>
      </c>
      <c r="BH48" s="91" t="s">
        <v>36</v>
      </c>
      <c r="BI48" s="87" t="s">
        <v>36</v>
      </c>
      <c r="BJ48" s="87" t="s">
        <v>36</v>
      </c>
      <c r="BK48" s="87" t="s">
        <v>36</v>
      </c>
      <c r="BL48" s="82" t="s">
        <v>36</v>
      </c>
      <c r="BM48" s="91" t="s">
        <v>36</v>
      </c>
      <c r="BN48" s="87" t="s">
        <v>36</v>
      </c>
      <c r="BO48" s="87" t="s">
        <v>36</v>
      </c>
      <c r="BP48" s="87" t="s">
        <v>36</v>
      </c>
      <c r="BQ48" s="82" t="s">
        <v>36</v>
      </c>
      <c r="BR48" s="91" t="s">
        <v>36</v>
      </c>
      <c r="BS48" s="87" t="s">
        <v>36</v>
      </c>
      <c r="BT48" s="87" t="s">
        <v>36</v>
      </c>
      <c r="BU48" s="87" t="s">
        <v>36</v>
      </c>
      <c r="BV48" s="77" t="s">
        <v>36</v>
      </c>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row>
    <row r="49" s="357" customFormat="true" ht="15" customHeight="true" x14ac:dyDescent="0.2">
      <c r="A49" s="1133"/>
      <c r="B49" s="428" t="s">
        <v>69</v>
      </c>
      <c r="C49" s="961" t="s">
        <v>36</v>
      </c>
      <c r="D49" s="964" t="s">
        <v>36</v>
      </c>
      <c r="E49" s="964" t="s">
        <v>36</v>
      </c>
      <c r="F49" s="964" t="s">
        <v>36</v>
      </c>
      <c r="G49" s="968" t="s">
        <v>36</v>
      </c>
      <c r="H49" s="971" t="s">
        <v>36</v>
      </c>
      <c r="I49" s="964" t="s">
        <v>36</v>
      </c>
      <c r="J49" s="964" t="s">
        <v>36</v>
      </c>
      <c r="K49" s="964" t="s">
        <v>36</v>
      </c>
      <c r="L49" s="974" t="s">
        <v>36</v>
      </c>
      <c r="M49" s="961" t="s">
        <v>36</v>
      </c>
      <c r="N49" s="964" t="s">
        <v>36</v>
      </c>
      <c r="O49" s="964" t="s">
        <v>36</v>
      </c>
      <c r="P49" s="964" t="s">
        <v>36</v>
      </c>
      <c r="Q49" s="968" t="s">
        <v>36</v>
      </c>
      <c r="R49" s="961" t="s">
        <v>36</v>
      </c>
      <c r="S49" s="964" t="s">
        <v>36</v>
      </c>
      <c r="T49" s="964" t="s">
        <v>36</v>
      </c>
      <c r="U49" s="964" t="s">
        <v>36</v>
      </c>
      <c r="V49" s="974" t="s">
        <v>36</v>
      </c>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94"/>
      <c r="BA49" s="1124"/>
      <c r="BB49" s="954" t="s">
        <v>69</v>
      </c>
      <c r="BC49" s="91" t="s">
        <v>36</v>
      </c>
      <c r="BD49" s="87" t="s">
        <v>36</v>
      </c>
      <c r="BE49" s="87" t="s">
        <v>36</v>
      </c>
      <c r="BF49" s="87" t="s">
        <v>36</v>
      </c>
      <c r="BG49" s="82" t="s">
        <v>36</v>
      </c>
      <c r="BH49" s="91" t="s">
        <v>36</v>
      </c>
      <c r="BI49" s="87" t="s">
        <v>36</v>
      </c>
      <c r="BJ49" s="87" t="s">
        <v>36</v>
      </c>
      <c r="BK49" s="87" t="s">
        <v>36</v>
      </c>
      <c r="BL49" s="82" t="s">
        <v>36</v>
      </c>
      <c r="BM49" s="91" t="s">
        <v>36</v>
      </c>
      <c r="BN49" s="87" t="s">
        <v>36</v>
      </c>
      <c r="BO49" s="87" t="s">
        <v>36</v>
      </c>
      <c r="BP49" s="87" t="s">
        <v>36</v>
      </c>
      <c r="BQ49" s="82" t="s">
        <v>36</v>
      </c>
      <c r="BR49" s="91" t="s">
        <v>36</v>
      </c>
      <c r="BS49" s="87" t="s">
        <v>36</v>
      </c>
      <c r="BT49" s="87" t="s">
        <v>36</v>
      </c>
      <c r="BU49" s="87" t="s">
        <v>36</v>
      </c>
      <c r="BV49" s="77" t="s">
        <v>36</v>
      </c>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row>
    <row r="50" s="357" customFormat="true" ht="15" customHeight="true" x14ac:dyDescent="0.2">
      <c r="A50" s="1133" t="s">
        <v>104</v>
      </c>
      <c r="B50" s="428" t="s">
        <v>102</v>
      </c>
      <c r="C50" s="961" t="s">
        <v>36</v>
      </c>
      <c r="D50" s="964" t="s">
        <v>36</v>
      </c>
      <c r="E50" s="964" t="s">
        <v>36</v>
      </c>
      <c r="F50" s="964" t="s">
        <v>36</v>
      </c>
      <c r="G50" s="968" t="s">
        <v>36</v>
      </c>
      <c r="H50" s="971" t="s">
        <v>36</v>
      </c>
      <c r="I50" s="964" t="s">
        <v>36</v>
      </c>
      <c r="J50" s="964" t="s">
        <v>36</v>
      </c>
      <c r="K50" s="964" t="s">
        <v>36</v>
      </c>
      <c r="L50" s="974" t="s">
        <v>36</v>
      </c>
      <c r="M50" s="961" t="s">
        <v>36</v>
      </c>
      <c r="N50" s="964" t="s">
        <v>36</v>
      </c>
      <c r="O50" s="964" t="s">
        <v>36</v>
      </c>
      <c r="P50" s="964" t="s">
        <v>36</v>
      </c>
      <c r="Q50" s="968" t="s">
        <v>36</v>
      </c>
      <c r="R50" s="961" t="s">
        <v>36</v>
      </c>
      <c r="S50" s="964" t="s">
        <v>36</v>
      </c>
      <c r="T50" s="964" t="s">
        <v>36</v>
      </c>
      <c r="U50" s="964" t="s">
        <v>36</v>
      </c>
      <c r="V50" s="974" t="s">
        <v>36</v>
      </c>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94"/>
      <c r="BA50" s="1124" t="s">
        <v>104</v>
      </c>
      <c r="BB50" s="954" t="s">
        <v>102</v>
      </c>
      <c r="BC50" s="91" t="s">
        <v>36</v>
      </c>
      <c r="BD50" s="87" t="s">
        <v>36</v>
      </c>
      <c r="BE50" s="87" t="s">
        <v>36</v>
      </c>
      <c r="BF50" s="87" t="s">
        <v>36</v>
      </c>
      <c r="BG50" s="82" t="s">
        <v>36</v>
      </c>
      <c r="BH50" s="91" t="s">
        <v>36</v>
      </c>
      <c r="BI50" s="87" t="s">
        <v>36</v>
      </c>
      <c r="BJ50" s="87" t="s">
        <v>36</v>
      </c>
      <c r="BK50" s="87" t="s">
        <v>36</v>
      </c>
      <c r="BL50" s="82" t="s">
        <v>36</v>
      </c>
      <c r="BM50" s="91" t="s">
        <v>36</v>
      </c>
      <c r="BN50" s="87" t="s">
        <v>36</v>
      </c>
      <c r="BO50" s="87" t="s">
        <v>36</v>
      </c>
      <c r="BP50" s="87" t="s">
        <v>36</v>
      </c>
      <c r="BQ50" s="82" t="s">
        <v>36</v>
      </c>
      <c r="BR50" s="91" t="s">
        <v>36</v>
      </c>
      <c r="BS50" s="87" t="s">
        <v>36</v>
      </c>
      <c r="BT50" s="87" t="s">
        <v>36</v>
      </c>
      <c r="BU50" s="87" t="s">
        <v>36</v>
      </c>
      <c r="BV50" s="77" t="s">
        <v>36</v>
      </c>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row>
    <row r="51" s="357" customFormat="true" ht="15" customHeight="true" x14ac:dyDescent="0.2">
      <c r="A51" s="1133"/>
      <c r="B51" s="428" t="s">
        <v>101</v>
      </c>
      <c r="C51" s="961" t="s">
        <v>36</v>
      </c>
      <c r="D51" s="964" t="s">
        <v>36</v>
      </c>
      <c r="E51" s="964" t="s">
        <v>36</v>
      </c>
      <c r="F51" s="964" t="s">
        <v>36</v>
      </c>
      <c r="G51" s="968" t="s">
        <v>36</v>
      </c>
      <c r="H51" s="971" t="s">
        <v>36</v>
      </c>
      <c r="I51" s="964" t="s">
        <v>36</v>
      </c>
      <c r="J51" s="964" t="s">
        <v>36</v>
      </c>
      <c r="K51" s="964" t="s">
        <v>36</v>
      </c>
      <c r="L51" s="974" t="s">
        <v>36</v>
      </c>
      <c r="M51" s="961" t="s">
        <v>36</v>
      </c>
      <c r="N51" s="964" t="s">
        <v>36</v>
      </c>
      <c r="O51" s="964" t="s">
        <v>36</v>
      </c>
      <c r="P51" s="964" t="s">
        <v>36</v>
      </c>
      <c r="Q51" s="968" t="s">
        <v>36</v>
      </c>
      <c r="R51" s="961" t="s">
        <v>36</v>
      </c>
      <c r="S51" s="964" t="s">
        <v>36</v>
      </c>
      <c r="T51" s="964" t="s">
        <v>36</v>
      </c>
      <c r="U51" s="964" t="s">
        <v>36</v>
      </c>
      <c r="V51" s="974" t="s">
        <v>36</v>
      </c>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94"/>
      <c r="BA51" s="1124"/>
      <c r="BB51" s="954" t="s">
        <v>101</v>
      </c>
      <c r="BC51" s="91" t="s">
        <v>36</v>
      </c>
      <c r="BD51" s="87" t="s">
        <v>36</v>
      </c>
      <c r="BE51" s="87" t="s">
        <v>36</v>
      </c>
      <c r="BF51" s="87" t="s">
        <v>36</v>
      </c>
      <c r="BG51" s="82" t="s">
        <v>36</v>
      </c>
      <c r="BH51" s="91" t="s">
        <v>36</v>
      </c>
      <c r="BI51" s="87" t="s">
        <v>36</v>
      </c>
      <c r="BJ51" s="87" t="s">
        <v>36</v>
      </c>
      <c r="BK51" s="87" t="s">
        <v>36</v>
      </c>
      <c r="BL51" s="82" t="s">
        <v>36</v>
      </c>
      <c r="BM51" s="91" t="s">
        <v>36</v>
      </c>
      <c r="BN51" s="87" t="s">
        <v>36</v>
      </c>
      <c r="BO51" s="87" t="s">
        <v>36</v>
      </c>
      <c r="BP51" s="87" t="s">
        <v>36</v>
      </c>
      <c r="BQ51" s="82" t="s">
        <v>36</v>
      </c>
      <c r="BR51" s="91" t="s">
        <v>36</v>
      </c>
      <c r="BS51" s="87" t="s">
        <v>36</v>
      </c>
      <c r="BT51" s="87" t="s">
        <v>36</v>
      </c>
      <c r="BU51" s="87" t="s">
        <v>36</v>
      </c>
      <c r="BV51" s="77" t="s">
        <v>36</v>
      </c>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row>
    <row r="52" s="357" customFormat="true" ht="15" customHeight="true" x14ac:dyDescent="0.2">
      <c r="A52" s="1133"/>
      <c r="B52" s="428" t="s">
        <v>69</v>
      </c>
      <c r="C52" s="961" t="s">
        <v>36</v>
      </c>
      <c r="D52" s="964" t="s">
        <v>36</v>
      </c>
      <c r="E52" s="964" t="s">
        <v>36</v>
      </c>
      <c r="F52" s="964" t="s">
        <v>36</v>
      </c>
      <c r="G52" s="968" t="s">
        <v>36</v>
      </c>
      <c r="H52" s="971" t="s">
        <v>36</v>
      </c>
      <c r="I52" s="964" t="s">
        <v>36</v>
      </c>
      <c r="J52" s="964" t="s">
        <v>36</v>
      </c>
      <c r="K52" s="964" t="s">
        <v>36</v>
      </c>
      <c r="L52" s="974" t="s">
        <v>36</v>
      </c>
      <c r="M52" s="961" t="s">
        <v>36</v>
      </c>
      <c r="N52" s="964" t="s">
        <v>36</v>
      </c>
      <c r="O52" s="964" t="s">
        <v>36</v>
      </c>
      <c r="P52" s="964" t="s">
        <v>36</v>
      </c>
      <c r="Q52" s="968" t="s">
        <v>36</v>
      </c>
      <c r="R52" s="961" t="s">
        <v>36</v>
      </c>
      <c r="S52" s="964" t="s">
        <v>36</v>
      </c>
      <c r="T52" s="964" t="s">
        <v>36</v>
      </c>
      <c r="U52" s="964" t="s">
        <v>36</v>
      </c>
      <c r="V52" s="974" t="s">
        <v>36</v>
      </c>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94"/>
      <c r="BA52" s="1124"/>
      <c r="BB52" s="954" t="s">
        <v>69</v>
      </c>
      <c r="BC52" s="91" t="s">
        <v>36</v>
      </c>
      <c r="BD52" s="87" t="s">
        <v>36</v>
      </c>
      <c r="BE52" s="87" t="s">
        <v>36</v>
      </c>
      <c r="BF52" s="87" t="s">
        <v>36</v>
      </c>
      <c r="BG52" s="82" t="s">
        <v>36</v>
      </c>
      <c r="BH52" s="91" t="s">
        <v>36</v>
      </c>
      <c r="BI52" s="87" t="s">
        <v>36</v>
      </c>
      <c r="BJ52" s="87" t="s">
        <v>36</v>
      </c>
      <c r="BK52" s="87" t="s">
        <v>36</v>
      </c>
      <c r="BL52" s="82" t="s">
        <v>36</v>
      </c>
      <c r="BM52" s="91" t="s">
        <v>36</v>
      </c>
      <c r="BN52" s="87" t="s">
        <v>36</v>
      </c>
      <c r="BO52" s="87" t="s">
        <v>36</v>
      </c>
      <c r="BP52" s="87" t="s">
        <v>36</v>
      </c>
      <c r="BQ52" s="82" t="s">
        <v>36</v>
      </c>
      <c r="BR52" s="91" t="s">
        <v>36</v>
      </c>
      <c r="BS52" s="87" t="s">
        <v>36</v>
      </c>
      <c r="BT52" s="87" t="s">
        <v>36</v>
      </c>
      <c r="BU52" s="87" t="s">
        <v>36</v>
      </c>
      <c r="BV52" s="77" t="s">
        <v>36</v>
      </c>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row>
    <row r="53" s="357" customFormat="true" ht="15" customHeight="true" x14ac:dyDescent="0.2">
      <c r="A53" s="1133" t="s">
        <v>107</v>
      </c>
      <c r="B53" s="428" t="s">
        <v>102</v>
      </c>
      <c r="C53" s="961" t="s">
        <v>36</v>
      </c>
      <c r="D53" s="964" t="s">
        <v>36</v>
      </c>
      <c r="E53" s="964" t="s">
        <v>36</v>
      </c>
      <c r="F53" s="964" t="s">
        <v>36</v>
      </c>
      <c r="G53" s="968" t="s">
        <v>36</v>
      </c>
      <c r="H53" s="971" t="s">
        <v>36</v>
      </c>
      <c r="I53" s="964" t="s">
        <v>36</v>
      </c>
      <c r="J53" s="964" t="s">
        <v>36</v>
      </c>
      <c r="K53" s="964" t="s">
        <v>36</v>
      </c>
      <c r="L53" s="974" t="s">
        <v>36</v>
      </c>
      <c r="M53" s="961" t="s">
        <v>36</v>
      </c>
      <c r="N53" s="964" t="s">
        <v>36</v>
      </c>
      <c r="O53" s="964" t="s">
        <v>36</v>
      </c>
      <c r="P53" s="964" t="s">
        <v>36</v>
      </c>
      <c r="Q53" s="968" t="s">
        <v>36</v>
      </c>
      <c r="R53" s="961" t="s">
        <v>36</v>
      </c>
      <c r="S53" s="964" t="s">
        <v>36</v>
      </c>
      <c r="T53" s="964" t="s">
        <v>36</v>
      </c>
      <c r="U53" s="964" t="s">
        <v>36</v>
      </c>
      <c r="V53" s="974" t="s">
        <v>36</v>
      </c>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94"/>
      <c r="BA53" s="1124" t="s">
        <v>107</v>
      </c>
      <c r="BB53" s="954" t="s">
        <v>102</v>
      </c>
      <c r="BC53" s="91" t="s">
        <v>36</v>
      </c>
      <c r="BD53" s="87" t="s">
        <v>36</v>
      </c>
      <c r="BE53" s="87" t="s">
        <v>36</v>
      </c>
      <c r="BF53" s="87" t="s">
        <v>36</v>
      </c>
      <c r="BG53" s="82" t="s">
        <v>36</v>
      </c>
      <c r="BH53" s="91" t="s">
        <v>36</v>
      </c>
      <c r="BI53" s="87" t="s">
        <v>36</v>
      </c>
      <c r="BJ53" s="87" t="s">
        <v>36</v>
      </c>
      <c r="BK53" s="87" t="s">
        <v>36</v>
      </c>
      <c r="BL53" s="82" t="s">
        <v>36</v>
      </c>
      <c r="BM53" s="91" t="s">
        <v>36</v>
      </c>
      <c r="BN53" s="87" t="s">
        <v>36</v>
      </c>
      <c r="BO53" s="87" t="s">
        <v>36</v>
      </c>
      <c r="BP53" s="87" t="s">
        <v>36</v>
      </c>
      <c r="BQ53" s="82" t="s">
        <v>36</v>
      </c>
      <c r="BR53" s="91" t="s">
        <v>36</v>
      </c>
      <c r="BS53" s="87" t="s">
        <v>36</v>
      </c>
      <c r="BT53" s="87" t="s">
        <v>36</v>
      </c>
      <c r="BU53" s="87" t="s">
        <v>36</v>
      </c>
      <c r="BV53" s="77" t="s">
        <v>36</v>
      </c>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row>
    <row r="54" s="357" customFormat="true" ht="15" customHeight="true" x14ac:dyDescent="0.2">
      <c r="A54" s="1133"/>
      <c r="B54" s="428" t="s">
        <v>101</v>
      </c>
      <c r="C54" s="961" t="s">
        <v>36</v>
      </c>
      <c r="D54" s="964" t="s">
        <v>36</v>
      </c>
      <c r="E54" s="964" t="s">
        <v>36</v>
      </c>
      <c r="F54" s="964" t="s">
        <v>36</v>
      </c>
      <c r="G54" s="968" t="s">
        <v>36</v>
      </c>
      <c r="H54" s="971" t="s">
        <v>36</v>
      </c>
      <c r="I54" s="964" t="s">
        <v>36</v>
      </c>
      <c r="J54" s="964" t="s">
        <v>36</v>
      </c>
      <c r="K54" s="964" t="s">
        <v>36</v>
      </c>
      <c r="L54" s="974" t="s">
        <v>36</v>
      </c>
      <c r="M54" s="961" t="s">
        <v>36</v>
      </c>
      <c r="N54" s="964" t="s">
        <v>36</v>
      </c>
      <c r="O54" s="964" t="s">
        <v>36</v>
      </c>
      <c r="P54" s="964" t="s">
        <v>36</v>
      </c>
      <c r="Q54" s="968" t="s">
        <v>36</v>
      </c>
      <c r="R54" s="961" t="s">
        <v>36</v>
      </c>
      <c r="S54" s="964" t="s">
        <v>36</v>
      </c>
      <c r="T54" s="964" t="s">
        <v>36</v>
      </c>
      <c r="U54" s="964" t="s">
        <v>36</v>
      </c>
      <c r="V54" s="974" t="s">
        <v>36</v>
      </c>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94"/>
      <c r="BA54" s="1124"/>
      <c r="BB54" s="954" t="s">
        <v>101</v>
      </c>
      <c r="BC54" s="91" t="s">
        <v>36</v>
      </c>
      <c r="BD54" s="87" t="s">
        <v>36</v>
      </c>
      <c r="BE54" s="87" t="s">
        <v>36</v>
      </c>
      <c r="BF54" s="87" t="s">
        <v>36</v>
      </c>
      <c r="BG54" s="82" t="s">
        <v>36</v>
      </c>
      <c r="BH54" s="91" t="s">
        <v>36</v>
      </c>
      <c r="BI54" s="87" t="s">
        <v>36</v>
      </c>
      <c r="BJ54" s="87" t="s">
        <v>36</v>
      </c>
      <c r="BK54" s="87" t="s">
        <v>36</v>
      </c>
      <c r="BL54" s="82" t="s">
        <v>36</v>
      </c>
      <c r="BM54" s="91" t="s">
        <v>36</v>
      </c>
      <c r="BN54" s="87" t="s">
        <v>36</v>
      </c>
      <c r="BO54" s="87" t="s">
        <v>36</v>
      </c>
      <c r="BP54" s="87" t="s">
        <v>36</v>
      </c>
      <c r="BQ54" s="82" t="s">
        <v>36</v>
      </c>
      <c r="BR54" s="91" t="s">
        <v>36</v>
      </c>
      <c r="BS54" s="87" t="s">
        <v>36</v>
      </c>
      <c r="BT54" s="87" t="s">
        <v>36</v>
      </c>
      <c r="BU54" s="87" t="s">
        <v>36</v>
      </c>
      <c r="BV54" s="77" t="s">
        <v>36</v>
      </c>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row>
    <row r="55" s="357" customFormat="true" ht="15" customHeight="true" x14ac:dyDescent="0.2">
      <c r="A55" s="1134"/>
      <c r="B55" s="429" t="s">
        <v>69</v>
      </c>
      <c r="C55" s="962" t="s">
        <v>36</v>
      </c>
      <c r="D55" s="965" t="s">
        <v>36</v>
      </c>
      <c r="E55" s="965" t="s">
        <v>36</v>
      </c>
      <c r="F55" s="965" t="s">
        <v>36</v>
      </c>
      <c r="G55" s="969" t="s">
        <v>36</v>
      </c>
      <c r="H55" s="972" t="s">
        <v>36</v>
      </c>
      <c r="I55" s="965" t="s">
        <v>36</v>
      </c>
      <c r="J55" s="965" t="s">
        <v>36</v>
      </c>
      <c r="K55" s="965" t="s">
        <v>36</v>
      </c>
      <c r="L55" s="975" t="s">
        <v>36</v>
      </c>
      <c r="M55" s="962" t="s">
        <v>36</v>
      </c>
      <c r="N55" s="965" t="s">
        <v>36</v>
      </c>
      <c r="O55" s="965" t="s">
        <v>36</v>
      </c>
      <c r="P55" s="965" t="s">
        <v>36</v>
      </c>
      <c r="Q55" s="969" t="s">
        <v>36</v>
      </c>
      <c r="R55" s="978" t="s">
        <v>36</v>
      </c>
      <c r="S55" s="975" t="s">
        <v>36</v>
      </c>
      <c r="T55" s="975" t="s">
        <v>36</v>
      </c>
      <c r="U55" s="975" t="s">
        <v>36</v>
      </c>
      <c r="V55" s="975" t="s">
        <v>36</v>
      </c>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94"/>
      <c r="BA55" s="1127"/>
      <c r="BB55" s="955" t="s">
        <v>69</v>
      </c>
      <c r="BC55" s="89" t="s">
        <v>36</v>
      </c>
      <c r="BD55" s="85" t="s">
        <v>36</v>
      </c>
      <c r="BE55" s="85" t="s">
        <v>36</v>
      </c>
      <c r="BF55" s="85" t="s">
        <v>36</v>
      </c>
      <c r="BG55" s="80" t="s">
        <v>36</v>
      </c>
      <c r="BH55" s="89" t="s">
        <v>36</v>
      </c>
      <c r="BI55" s="85" t="s">
        <v>36</v>
      </c>
      <c r="BJ55" s="85" t="s">
        <v>36</v>
      </c>
      <c r="BK55" s="85" t="s">
        <v>36</v>
      </c>
      <c r="BL55" s="80" t="s">
        <v>36</v>
      </c>
      <c r="BM55" s="89" t="s">
        <v>36</v>
      </c>
      <c r="BN55" s="85" t="s">
        <v>36</v>
      </c>
      <c r="BO55" s="85" t="s">
        <v>36</v>
      </c>
      <c r="BP55" s="85" t="s">
        <v>36</v>
      </c>
      <c r="BQ55" s="80" t="s">
        <v>36</v>
      </c>
      <c r="BR55" s="979" t="s">
        <v>36</v>
      </c>
      <c r="BS55" s="980" t="s">
        <v>36</v>
      </c>
      <c r="BT55" s="980" t="s">
        <v>36</v>
      </c>
      <c r="BU55" s="980" t="s">
        <v>36</v>
      </c>
      <c r="BV55" s="980" t="s">
        <v>36</v>
      </c>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row>
    <row r="56" s="357" customFormat="true" ht="15" customHeight="true" x14ac:dyDescent="0.2">
      <c r="A56" s="359"/>
      <c r="B56" s="425"/>
      <c r="C56" s="1142" t="s">
        <v>116</v>
      </c>
      <c r="D56" s="1143"/>
      <c r="E56" s="1143"/>
      <c r="F56" s="1143"/>
      <c r="G56" s="1144"/>
      <c r="H56" s="1141" t="s">
        <v>39</v>
      </c>
      <c r="I56" s="1129"/>
      <c r="J56" s="1129"/>
      <c r="K56" s="1129"/>
      <c r="L56" s="1131"/>
      <c r="M56" s="1119" t="s">
        <v>38</v>
      </c>
      <c r="N56" s="1120"/>
      <c r="O56" s="1120"/>
      <c r="P56" s="1120"/>
      <c r="Q56" s="1122"/>
      <c r="R56" s="545" t="s">
        <v>142</v>
      </c>
      <c r="S56" s="504"/>
      <c r="T56" s="504"/>
      <c r="U56" s="504"/>
      <c r="V56" s="504"/>
      <c r="W56" s="31"/>
      <c r="X56" s="31"/>
      <c r="Y56" s="31"/>
      <c r="Z56" s="983"/>
      <c r="AA56" s="983"/>
      <c r="AB56" s="983"/>
      <c r="AC56" s="983"/>
      <c r="AD56" s="983"/>
      <c r="AE56" s="983"/>
      <c r="AF56" s="983"/>
      <c r="AG56" s="983"/>
      <c r="AH56" s="983"/>
      <c r="AI56" s="983"/>
      <c r="AJ56" s="983"/>
      <c r="AK56" s="983"/>
      <c r="AL56" s="983"/>
      <c r="AM56" s="983"/>
      <c r="AN56" s="983"/>
      <c r="AO56" s="983"/>
      <c r="AP56" s="983"/>
      <c r="AQ56" s="983"/>
      <c r="AR56" s="983"/>
      <c r="AS56" s="983"/>
      <c r="AT56" s="983"/>
      <c r="AU56" s="983"/>
      <c r="AV56" s="983"/>
      <c r="AW56" s="983"/>
      <c r="AX56" s="983"/>
      <c r="AY56" s="983"/>
      <c r="AZ56" s="394"/>
      <c r="BA56" s="396" t="s">
        <v>132</v>
      </c>
      <c r="BB56" s="342" t="s">
        <v>97</v>
      </c>
      <c r="BC56" s="1128" t="s">
        <v>116</v>
      </c>
      <c r="BD56" s="1129"/>
      <c r="BE56" s="1129"/>
      <c r="BF56" s="1129"/>
      <c r="BG56" s="1130"/>
      <c r="BH56" s="1128" t="s">
        <v>39</v>
      </c>
      <c r="BI56" s="1129"/>
      <c r="BJ56" s="1129"/>
      <c r="BK56" s="1129"/>
      <c r="BL56" s="1130"/>
      <c r="BM56" s="1128" t="s">
        <v>38</v>
      </c>
      <c r="BN56" s="1129"/>
      <c r="BO56" s="1129"/>
      <c r="BP56" s="1129"/>
      <c r="BQ56" s="1130"/>
      <c r="BR56" s="544" t="s">
        <v>142</v>
      </c>
      <c r="BS56" s="476"/>
      <c r="BT56" s="476"/>
      <c r="BU56" s="476"/>
      <c r="BV56" s="476"/>
      <c r="BW56" s="31"/>
      <c r="BX56" s="31"/>
      <c r="BY56" s="31"/>
      <c r="BZ56" s="394"/>
      <c r="CA56" s="394"/>
      <c r="CB56" s="394"/>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row>
    <row r="57" s="357" customFormat="true" ht="12.75" x14ac:dyDescent="0.2">
      <c r="A57" s="382" t="s">
        <v>70</v>
      </c>
      <c r="B57" s="425"/>
      <c r="C57" s="467" t="s">
        <v>0</v>
      </c>
      <c r="D57" s="950" t="s">
        <v>1</v>
      </c>
      <c r="E57" s="950" t="s">
        <v>2</v>
      </c>
      <c r="F57" s="950" t="s">
        <v>3</v>
      </c>
      <c r="G57" s="951" t="s">
        <v>4</v>
      </c>
      <c r="H57" s="430" t="s">
        <v>0</v>
      </c>
      <c r="I57" s="946" t="s">
        <v>1</v>
      </c>
      <c r="J57" s="946" t="s">
        <v>2</v>
      </c>
      <c r="K57" s="946" t="s">
        <v>3</v>
      </c>
      <c r="L57" s="947" t="s">
        <v>4</v>
      </c>
      <c r="M57" s="431" t="s">
        <v>0</v>
      </c>
      <c r="N57" s="946" t="s">
        <v>1</v>
      </c>
      <c r="O57" s="946" t="s">
        <v>2</v>
      </c>
      <c r="P57" s="946" t="s">
        <v>3</v>
      </c>
      <c r="Q57" s="953" t="s">
        <v>4</v>
      </c>
      <c r="R57" s="431" t="s">
        <v>372</v>
      </c>
      <c r="S57" s="946" t="s">
        <v>159</v>
      </c>
      <c r="T57" s="946" t="s">
        <v>161</v>
      </c>
      <c r="U57" s="946" t="s">
        <v>162</v>
      </c>
      <c r="V57" s="947" t="s">
        <v>163</v>
      </c>
      <c r="W57" s="943"/>
      <c r="X57" s="943"/>
      <c r="Y57" s="943"/>
      <c r="Z57" s="943"/>
      <c r="AA57" s="943"/>
      <c r="AB57" s="943"/>
      <c r="AC57" s="943"/>
      <c r="AD57" s="943"/>
      <c r="AE57" s="943"/>
      <c r="AF57" s="943"/>
      <c r="AG57" s="943"/>
      <c r="AH57" s="943"/>
      <c r="AI57" s="943"/>
      <c r="AJ57" s="943"/>
      <c r="AK57" s="943"/>
      <c r="AL57" s="943"/>
      <c r="AM57" s="943"/>
      <c r="AN57" s="943"/>
      <c r="AO57" s="943"/>
      <c r="AP57" s="943"/>
      <c r="AQ57" s="943"/>
      <c r="AR57" s="943"/>
      <c r="AS57" s="943"/>
      <c r="AT57" s="943"/>
      <c r="AU57" s="943"/>
      <c r="AV57" s="943"/>
      <c r="AW57" s="943"/>
      <c r="AX57" s="943"/>
      <c r="AY57" s="943"/>
      <c r="AZ57" s="394"/>
      <c r="BA57" s="382" t="s">
        <v>121</v>
      </c>
      <c r="BB57" s="381"/>
      <c r="BC57" s="505" t="s">
        <v>0</v>
      </c>
      <c r="BD57" s="620" t="s">
        <v>1</v>
      </c>
      <c r="BE57" s="620" t="s">
        <v>2</v>
      </c>
      <c r="BF57" s="620" t="s">
        <v>3</v>
      </c>
      <c r="BG57" s="506" t="s">
        <v>4</v>
      </c>
      <c r="BH57" s="505" t="s">
        <v>0</v>
      </c>
      <c r="BI57" s="620" t="s">
        <v>1</v>
      </c>
      <c r="BJ57" s="620" t="s">
        <v>2</v>
      </c>
      <c r="BK57" s="620" t="s">
        <v>3</v>
      </c>
      <c r="BL57" s="506" t="s">
        <v>4</v>
      </c>
      <c r="BM57" s="505" t="s">
        <v>0</v>
      </c>
      <c r="BN57" s="620" t="s">
        <v>1</v>
      </c>
      <c r="BO57" s="620" t="s">
        <v>2</v>
      </c>
      <c r="BP57" s="620" t="s">
        <v>3</v>
      </c>
      <c r="BQ57" s="506" t="s">
        <v>4</v>
      </c>
      <c r="BR57" s="505" t="s">
        <v>372</v>
      </c>
      <c r="BS57" s="620" t="s">
        <v>159</v>
      </c>
      <c r="BT57" s="620" t="s">
        <v>161</v>
      </c>
      <c r="BU57" s="620" t="s">
        <v>162</v>
      </c>
      <c r="BV57" s="621" t="s">
        <v>163</v>
      </c>
      <c r="BW57" s="943"/>
      <c r="BX57" s="943"/>
      <c r="BY57" s="943"/>
      <c r="BZ57" s="943"/>
      <c r="CA57" s="943"/>
      <c r="CB57" s="943"/>
      <c r="CC57" s="943"/>
      <c r="CD57" s="943"/>
      <c r="CE57" s="943"/>
      <c r="CF57" s="943"/>
      <c r="CG57" s="943"/>
      <c r="CH57" s="943"/>
      <c r="CI57" s="943"/>
      <c r="CJ57" s="943"/>
      <c r="CK57" s="943"/>
      <c r="CL57" s="943"/>
      <c r="CM57" s="943"/>
      <c r="CN57" s="943"/>
      <c r="CO57" s="943"/>
      <c r="CP57" s="943"/>
      <c r="CQ57" s="943"/>
      <c r="CR57" s="943"/>
      <c r="CS57" s="943"/>
      <c r="CT57" s="943"/>
      <c r="CU57" s="943"/>
      <c r="CV57" s="943"/>
      <c r="CW57" s="943"/>
      <c r="CX57" s="943"/>
      <c r="CY57" s="943"/>
      <c r="CZ57" s="943"/>
    </row>
    <row r="58" s="357" customFormat="true" ht="15" customHeight="true" x14ac:dyDescent="0.2">
      <c r="A58" s="1191" t="s">
        <v>299</v>
      </c>
      <c r="B58" s="427" t="s">
        <v>522</v>
      </c>
      <c r="C58" s="449">
        <v>22.427004523063136</v>
      </c>
      <c r="D58" s="447">
        <v>25.89294358854789</v>
      </c>
      <c r="E58" s="447">
        <v>28.923966914554555</v>
      </c>
      <c r="F58" s="447">
        <v>35.251475789091849</v>
      </c>
      <c r="G58" s="451">
        <v>56.870362812505945</v>
      </c>
      <c r="H58" s="448">
        <v>30.178573690065431</v>
      </c>
      <c r="I58" s="447">
        <v>31.850430549053392</v>
      </c>
      <c r="J58" s="447">
        <v>41.872790089135734</v>
      </c>
      <c r="K58" s="447">
        <v>55.692262970285199</v>
      </c>
      <c r="L58" s="450">
        <v>64.915815095145476</v>
      </c>
      <c r="M58" s="449">
        <v>19.75894938139777</v>
      </c>
      <c r="N58" s="447">
        <v>19.9044200245296</v>
      </c>
      <c r="O58" s="447">
        <v>24.65573226082163</v>
      </c>
      <c r="P58" s="447">
        <v>25.187784933067007</v>
      </c>
      <c r="Q58" s="451">
        <v>33.902952215075558</v>
      </c>
      <c r="R58" s="449">
        <v>63.819529892910801</v>
      </c>
      <c r="S58" s="447">
        <v>43.033098630765295</v>
      </c>
      <c r="T58" s="447">
        <v>28.16229762581758</v>
      </c>
      <c r="U58" s="447">
        <v>19.254216251548915</v>
      </c>
      <c r="V58" s="450">
        <v>21.005120859682659</v>
      </c>
      <c r="W58" s="984"/>
      <c r="X58" s="984"/>
      <c r="Y58" s="984"/>
      <c r="Z58" s="984"/>
      <c r="AA58" s="984"/>
      <c r="AB58" s="984"/>
      <c r="AC58" s="984"/>
      <c r="AD58" s="984"/>
      <c r="AE58" s="984"/>
      <c r="AF58" s="984"/>
      <c r="AG58" s="984"/>
      <c r="AH58" s="984"/>
      <c r="AI58" s="984"/>
      <c r="AJ58" s="984"/>
      <c r="AK58" s="984"/>
      <c r="AL58" s="984"/>
      <c r="AM58" s="984"/>
      <c r="AN58" s="984"/>
      <c r="AO58" s="984"/>
      <c r="AP58" s="984"/>
      <c r="AQ58" s="984"/>
      <c r="AR58" s="984"/>
      <c r="AS58" s="984"/>
      <c r="AT58" s="984"/>
      <c r="AU58" s="984"/>
      <c r="AV58" s="984"/>
      <c r="AW58" s="984"/>
      <c r="AX58" s="984"/>
      <c r="AY58" s="984"/>
      <c r="AZ58" s="394"/>
      <c r="BA58" s="1175" t="s">
        <v>299</v>
      </c>
      <c r="BB58" s="956" t="s">
        <v>522</v>
      </c>
      <c r="BC58" s="494">
        <v>4531.1576289509958</v>
      </c>
      <c r="BD58" s="480">
        <v>5230.0814404807716</v>
      </c>
      <c r="BE58" s="480">
        <v>5845.3749874345285</v>
      </c>
      <c r="BF58" s="480">
        <v>7122.2281974846319</v>
      </c>
      <c r="BG58" s="495">
        <v>11489.577863011344</v>
      </c>
      <c r="BH58" s="494">
        <v>2770.5972697050242</v>
      </c>
      <c r="BI58" s="480">
        <v>2925.9615180639444</v>
      </c>
      <c r="BJ58" s="480">
        <v>3845.0135238854305</v>
      </c>
      <c r="BK58" s="480">
        <v>5114.7042779957501</v>
      </c>
      <c r="BL58" s="495">
        <v>5961.8019630420085</v>
      </c>
      <c r="BM58" s="494">
        <v>2173.9251541624708</v>
      </c>
      <c r="BN58" s="480">
        <v>2198.0373851272498</v>
      </c>
      <c r="BO58" s="480">
        <v>2715.2318060951889</v>
      </c>
      <c r="BP58" s="480">
        <v>2775.8313575172228</v>
      </c>
      <c r="BQ58" s="495">
        <v>3737.3158617679596</v>
      </c>
      <c r="BR58" s="494">
        <v>8901.121512399528</v>
      </c>
      <c r="BS58" s="480">
        <v>12211.524533337008</v>
      </c>
      <c r="BT58" s="480">
        <v>4941.0028262075584</v>
      </c>
      <c r="BU58" s="480">
        <v>5266.4992269170061</v>
      </c>
      <c r="BV58" s="481">
        <v>2898.2720185011553</v>
      </c>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row>
    <row r="59" s="357" customFormat="true" ht="15" customHeight="true" x14ac:dyDescent="0.2">
      <c r="A59" s="1192"/>
      <c r="B59" s="428" t="s">
        <v>523</v>
      </c>
      <c r="C59" s="454">
        <v>5.9882150526531204</v>
      </c>
      <c r="D59" s="452">
        <v>4.3053212864964792</v>
      </c>
      <c r="E59" s="452">
        <v>4.6297065625825935</v>
      </c>
      <c r="F59" s="452">
        <v>3.6229216342162722</v>
      </c>
      <c r="G59" s="456">
        <v>1.7395760710886685</v>
      </c>
      <c r="H59" s="453">
        <v>4.1861427698309361</v>
      </c>
      <c r="I59" s="452">
        <v>3.8601275084240418</v>
      </c>
      <c r="J59" s="452">
        <v>3.6819489260238467</v>
      </c>
      <c r="K59" s="452">
        <v>2.1587054598655055</v>
      </c>
      <c r="L59" s="455">
        <v>1.0891784345996702</v>
      </c>
      <c r="M59" s="454">
        <v>6.7741249889506898</v>
      </c>
      <c r="N59" s="452">
        <v>4.6564034330448232</v>
      </c>
      <c r="O59" s="452">
        <v>5.35835306705986</v>
      </c>
      <c r="P59" s="452">
        <v>4.3654894926398082</v>
      </c>
      <c r="Q59" s="456">
        <v>3.5608887303533532</v>
      </c>
      <c r="R59" s="454">
        <v>1.8835503641449485</v>
      </c>
      <c r="S59" s="452">
        <v>6.8112789428570482</v>
      </c>
      <c r="T59" s="452">
        <v>2.3946835835149165</v>
      </c>
      <c r="U59" s="452">
        <v>3.6078145507470349</v>
      </c>
      <c r="V59" s="455">
        <v>3.5950218403107699</v>
      </c>
      <c r="W59" s="984"/>
      <c r="X59" s="984"/>
      <c r="Y59" s="984"/>
      <c r="Z59" s="984"/>
      <c r="AA59" s="984"/>
      <c r="AB59" s="984"/>
      <c r="AC59" s="984"/>
      <c r="AD59" s="984"/>
      <c r="AE59" s="984"/>
      <c r="AF59" s="984"/>
      <c r="AG59" s="984"/>
      <c r="AH59" s="984"/>
      <c r="AI59" s="984"/>
      <c r="AJ59" s="984"/>
      <c r="AK59" s="984"/>
      <c r="AL59" s="984"/>
      <c r="AM59" s="984"/>
      <c r="AN59" s="984"/>
      <c r="AO59" s="984"/>
      <c r="AP59" s="984"/>
      <c r="AQ59" s="984"/>
      <c r="AR59" s="984"/>
      <c r="AS59" s="984"/>
      <c r="AT59" s="984"/>
      <c r="AU59" s="984"/>
      <c r="AV59" s="984"/>
      <c r="AW59" s="984"/>
      <c r="AX59" s="984"/>
      <c r="AY59" s="984"/>
      <c r="AZ59" s="394"/>
      <c r="BA59" s="1176"/>
      <c r="BB59" s="954" t="s">
        <v>523</v>
      </c>
      <c r="BC59" s="497">
        <v>1209.8604738642291</v>
      </c>
      <c r="BD59" s="484">
        <v>869.62615427668425</v>
      </c>
      <c r="BE59" s="484">
        <v>935.63828986624856</v>
      </c>
      <c r="BF59" s="484">
        <v>731.97714543561767</v>
      </c>
      <c r="BG59" s="501">
        <v>351.44834196502472</v>
      </c>
      <c r="BH59" s="497">
        <v>384.31623203276291</v>
      </c>
      <c r="BI59" s="484">
        <v>354.61324540256425</v>
      </c>
      <c r="BJ59" s="484">
        <v>338.09887959890983</v>
      </c>
      <c r="BK59" s="484">
        <v>198.25267391985707</v>
      </c>
      <c r="BL59" s="501">
        <v>100.02903175415769</v>
      </c>
      <c r="BM59" s="497">
        <v>745.30484524570966</v>
      </c>
      <c r="BN59" s="484">
        <v>514.20482553393435</v>
      </c>
      <c r="BO59" s="484">
        <v>590.09282393480214</v>
      </c>
      <c r="BP59" s="484">
        <v>481.10076597775645</v>
      </c>
      <c r="BQ59" s="501">
        <v>392.53708200734928</v>
      </c>
      <c r="BR59" s="497">
        <v>262.70501669491193</v>
      </c>
      <c r="BS59" s="484">
        <v>1932.8401291241478</v>
      </c>
      <c r="BT59" s="484">
        <v>420.14108760689402</v>
      </c>
      <c r="BU59" s="484">
        <v>986.82555000599814</v>
      </c>
      <c r="BV59" s="485">
        <v>496.03862197585312</v>
      </c>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row>
    <row r="60" s="357" customFormat="true" ht="15" customHeight="true" x14ac:dyDescent="0.2">
      <c r="A60" s="1192"/>
      <c r="B60" s="428" t="s">
        <v>524</v>
      </c>
      <c r="C60" s="454">
        <v>9.9554016283258231E-2</v>
      </c>
      <c r="D60" s="452">
        <v>4.3296111874444362E-2</v>
      </c>
      <c r="E60" s="452">
        <v>0.1463213697685099</v>
      </c>
      <c r="F60" s="452">
        <v>9.8231554411995492E-2</v>
      </c>
      <c r="G60" s="456">
        <v>0</v>
      </c>
      <c r="H60" s="453">
        <v>8.7610012628223266E-2</v>
      </c>
      <c r="I60" s="452">
        <v>0.26207709864009227</v>
      </c>
      <c r="J60" s="452">
        <v>0.20968874967891796</v>
      </c>
      <c r="K60" s="452">
        <v>4.3698873478763721E-3</v>
      </c>
      <c r="L60" s="455">
        <v>0</v>
      </c>
      <c r="M60" s="454">
        <v>8.2377099747315635E-2</v>
      </c>
      <c r="N60" s="452">
        <v>7.1705713712290689E-2</v>
      </c>
      <c r="O60" s="452">
        <v>8.2885398621667744E-2</v>
      </c>
      <c r="P60" s="452">
        <v>3.5558598958930496E-3</v>
      </c>
      <c r="Q60" s="456">
        <v>0</v>
      </c>
      <c r="R60" s="454">
        <v>0.16414330957212694</v>
      </c>
      <c r="S60" s="452">
        <v>7.9594683084370121E-2</v>
      </c>
      <c r="T60" s="452">
        <v>0</v>
      </c>
      <c r="U60" s="452">
        <v>9.1152002391630016E-2</v>
      </c>
      <c r="V60" s="455">
        <v>5.6995568105606041E-2</v>
      </c>
      <c r="W60" s="984"/>
      <c r="X60" s="984"/>
      <c r="Y60" s="984"/>
      <c r="Z60" s="984"/>
      <c r="AA60" s="984"/>
      <c r="AB60" s="984"/>
      <c r="AC60" s="984"/>
      <c r="AD60" s="984"/>
      <c r="AE60" s="984"/>
      <c r="AF60" s="984"/>
      <c r="AG60" s="984"/>
      <c r="AH60" s="984"/>
      <c r="AI60" s="984"/>
      <c r="AJ60" s="984"/>
      <c r="AK60" s="984"/>
      <c r="AL60" s="984"/>
      <c r="AM60" s="984"/>
      <c r="AN60" s="984"/>
      <c r="AO60" s="984"/>
      <c r="AP60" s="984"/>
      <c r="AQ60" s="984"/>
      <c r="AR60" s="984"/>
      <c r="AS60" s="984"/>
      <c r="AT60" s="984"/>
      <c r="AU60" s="984"/>
      <c r="AV60" s="984"/>
      <c r="AW60" s="984"/>
      <c r="AX60" s="984"/>
      <c r="AY60" s="984"/>
      <c r="AZ60" s="394"/>
      <c r="BA60" s="1176"/>
      <c r="BB60" s="954" t="s">
        <v>524</v>
      </c>
      <c r="BC60" s="497">
        <v>20.113918464265129</v>
      </c>
      <c r="BD60" s="484">
        <v>8.7453243925369311</v>
      </c>
      <c r="BE60" s="484">
        <v>29.570745862719733</v>
      </c>
      <c r="BF60" s="484">
        <v>19.846759066250261</v>
      </c>
      <c r="BG60" s="501">
        <v>0</v>
      </c>
      <c r="BH60" s="497">
        <v>8.0431919771769635</v>
      </c>
      <c r="BI60" s="484">
        <v>24.075891351162561</v>
      </c>
      <c r="BJ60" s="484">
        <v>19.25489265477097</v>
      </c>
      <c r="BK60" s="484">
        <v>0.40132471407146919</v>
      </c>
      <c r="BL60" s="501">
        <v>0</v>
      </c>
      <c r="BM60" s="497">
        <v>9.0633183885899484</v>
      </c>
      <c r="BN60" s="484">
        <v>7.9184341604834785</v>
      </c>
      <c r="BO60" s="484">
        <v>9.1278193735111124</v>
      </c>
      <c r="BP60" s="484">
        <v>0.39187516600555511</v>
      </c>
      <c r="BQ60" s="501">
        <v>0</v>
      </c>
      <c r="BR60" s="497">
        <v>22.893611820716529</v>
      </c>
      <c r="BS60" s="484">
        <v>22.586624159875988</v>
      </c>
      <c r="BT60" s="484">
        <v>0</v>
      </c>
      <c r="BU60" s="484">
        <v>24.932302819068973</v>
      </c>
      <c r="BV60" s="485">
        <v>7.8642089861105671</v>
      </c>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row>
    <row r="61" s="357" customFormat="true" ht="15" customHeight="true" x14ac:dyDescent="0.2">
      <c r="A61" s="1192"/>
      <c r="B61" s="428" t="s">
        <v>525</v>
      </c>
      <c r="C61" s="454">
        <v>0.10126718944471977</v>
      </c>
      <c r="D61" s="452">
        <v>5.0997156627237729E-2</v>
      </c>
      <c r="E61" s="452">
        <v>9.6735100651215329E-3</v>
      </c>
      <c r="F61" s="452">
        <v>3.119241189279371E-2</v>
      </c>
      <c r="G61" s="456">
        <v>0</v>
      </c>
      <c r="H61" s="453">
        <v>0.10616601916878987</v>
      </c>
      <c r="I61" s="452">
        <v>1.1274966330786219E-2</v>
      </c>
      <c r="J61" s="452">
        <v>0</v>
      </c>
      <c r="K61" s="452">
        <v>5.8939702447805761E-3</v>
      </c>
      <c r="L61" s="455">
        <v>0</v>
      </c>
      <c r="M61" s="454">
        <v>6.5630550047868053E-2</v>
      </c>
      <c r="N61" s="452">
        <v>9.1150510140887098E-2</v>
      </c>
      <c r="O61" s="452">
        <v>3.780001901698879E-2</v>
      </c>
      <c r="P61" s="452">
        <v>5.6665615928913726E-2</v>
      </c>
      <c r="Q61" s="456">
        <v>0</v>
      </c>
      <c r="R61" s="454">
        <v>7.4366911860585277E-2</v>
      </c>
      <c r="S61" s="452">
        <v>4.5214208945676768E-3</v>
      </c>
      <c r="T61" s="452">
        <v>4.8457484028287215E-2</v>
      </c>
      <c r="U61" s="452">
        <v>2.6047721839322774E-3</v>
      </c>
      <c r="V61" s="455">
        <v>0.13153085825437044</v>
      </c>
      <c r="W61" s="984"/>
      <c r="X61" s="984"/>
      <c r="Y61" s="984"/>
      <c r="Z61" s="984"/>
      <c r="AA61" s="984"/>
      <c r="AB61" s="984"/>
      <c r="AC61" s="984"/>
      <c r="AD61" s="984"/>
      <c r="AE61" s="984"/>
      <c r="AF61" s="984"/>
      <c r="AG61" s="984"/>
      <c r="AH61" s="984"/>
      <c r="AI61" s="984"/>
      <c r="AJ61" s="984"/>
      <c r="AK61" s="984"/>
      <c r="AL61" s="984"/>
      <c r="AM61" s="984"/>
      <c r="AN61" s="984"/>
      <c r="AO61" s="984"/>
      <c r="AP61" s="984"/>
      <c r="AQ61" s="984"/>
      <c r="AR61" s="984"/>
      <c r="AS61" s="984"/>
      <c r="AT61" s="984"/>
      <c r="AU61" s="984"/>
      <c r="AV61" s="984"/>
      <c r="AW61" s="984"/>
      <c r="AX61" s="984"/>
      <c r="AY61" s="984"/>
      <c r="AZ61" s="394"/>
      <c r="BA61" s="1176"/>
      <c r="BB61" s="954" t="s">
        <v>525</v>
      </c>
      <c r="BC61" s="497">
        <v>20.460048400266512</v>
      </c>
      <c r="BD61" s="484">
        <v>10.300848240034535</v>
      </c>
      <c r="BE61" s="484">
        <v>1.9549632988587033</v>
      </c>
      <c r="BF61" s="484">
        <v>6.3021326216122553</v>
      </c>
      <c r="BG61" s="501">
        <v>0</v>
      </c>
      <c r="BH61" s="497">
        <v>9.7467589378264865</v>
      </c>
      <c r="BI61" s="484">
        <v>1.0357824692679887</v>
      </c>
      <c r="BJ61" s="484">
        <v>0</v>
      </c>
      <c r="BK61" s="484">
        <v>0.5412944854017393</v>
      </c>
      <c r="BL61" s="501">
        <v>0</v>
      </c>
      <c r="BM61" s="497">
        <v>7.2208243908404732</v>
      </c>
      <c r="BN61" s="484">
        <v>10.06571549013648</v>
      </c>
      <c r="BO61" s="484">
        <v>4.1627566693292248</v>
      </c>
      <c r="BP61" s="484">
        <v>6.2448601179696146</v>
      </c>
      <c r="BQ61" s="501">
        <v>0</v>
      </c>
      <c r="BR61" s="497">
        <v>10.372199859255087</v>
      </c>
      <c r="BS61" s="484">
        <v>1.2830459329294603</v>
      </c>
      <c r="BT61" s="484">
        <v>8.5017411830482317</v>
      </c>
      <c r="BU61" s="484">
        <v>0.71246892180670862</v>
      </c>
      <c r="BV61" s="485">
        <v>18.148536663732521</v>
      </c>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row>
    <row r="62" s="357" customFormat="true" ht="15" customHeight="true" x14ac:dyDescent="0.2">
      <c r="A62" s="1192"/>
      <c r="B62" s="428" t="s">
        <v>526</v>
      </c>
      <c r="C62" s="454">
        <v>1.7093082088635285</v>
      </c>
      <c r="D62" s="452">
        <v>1.5840105818605774</v>
      </c>
      <c r="E62" s="452">
        <v>1.356277108716841</v>
      </c>
      <c r="F62" s="452">
        <v>1.1291048435316788</v>
      </c>
      <c r="G62" s="456">
        <v>0.69819568267104637</v>
      </c>
      <c r="H62" s="453">
        <v>1.3264692518427812</v>
      </c>
      <c r="I62" s="452">
        <v>0.7048069039153938</v>
      </c>
      <c r="J62" s="452">
        <v>1.1764643624920521</v>
      </c>
      <c r="K62" s="452">
        <v>0.44851010425527443</v>
      </c>
      <c r="L62" s="455">
        <v>0.37091614250413929</v>
      </c>
      <c r="M62" s="454">
        <v>1.7299748341265415</v>
      </c>
      <c r="N62" s="452">
        <v>1.905864582579424</v>
      </c>
      <c r="O62" s="452">
        <v>1.8130186720574593</v>
      </c>
      <c r="P62" s="452">
        <v>1.5591662190108082</v>
      </c>
      <c r="Q62" s="456">
        <v>1.5102141127073014</v>
      </c>
      <c r="R62" s="454">
        <v>1.3857863572168229E-2</v>
      </c>
      <c r="S62" s="452">
        <v>0.20164924049674324</v>
      </c>
      <c r="T62" s="452">
        <v>1.8235255118294029</v>
      </c>
      <c r="U62" s="452">
        <v>0.99557938708622751</v>
      </c>
      <c r="V62" s="455">
        <v>4.7628627256124325</v>
      </c>
      <c r="W62" s="984"/>
      <c r="X62" s="984"/>
      <c r="Y62" s="984"/>
      <c r="Z62" s="984"/>
      <c r="AA62" s="984"/>
      <c r="AB62" s="984"/>
      <c r="AC62" s="984"/>
      <c r="AD62" s="984"/>
      <c r="AE62" s="984"/>
      <c r="AF62" s="984"/>
      <c r="AG62" s="984"/>
      <c r="AH62" s="984"/>
      <c r="AI62" s="984"/>
      <c r="AJ62" s="984"/>
      <c r="AK62" s="984"/>
      <c r="AL62" s="984"/>
      <c r="AM62" s="984"/>
      <c r="AN62" s="984"/>
      <c r="AO62" s="984"/>
      <c r="AP62" s="984"/>
      <c r="AQ62" s="984"/>
      <c r="AR62" s="984"/>
      <c r="AS62" s="984"/>
      <c r="AT62" s="984"/>
      <c r="AU62" s="984"/>
      <c r="AV62" s="984"/>
      <c r="AW62" s="984"/>
      <c r="AX62" s="984"/>
      <c r="AY62" s="984"/>
      <c r="AZ62" s="394"/>
      <c r="BA62" s="1176"/>
      <c r="BB62" s="954" t="s">
        <v>526</v>
      </c>
      <c r="BC62" s="497">
        <v>345.34906000735441</v>
      </c>
      <c r="BD62" s="484">
        <v>319.95220309282564</v>
      </c>
      <c r="BE62" s="484">
        <v>274.09616083242355</v>
      </c>
      <c r="BF62" s="484">
        <v>228.1249841178626</v>
      </c>
      <c r="BG62" s="501">
        <v>141.05719153075799</v>
      </c>
      <c r="BH62" s="497">
        <v>121.7788529453629</v>
      </c>
      <c r="BI62" s="484">
        <v>64.747566766676712</v>
      </c>
      <c r="BJ62" s="484">
        <v>108.03009244241548</v>
      </c>
      <c r="BK62" s="484">
        <v>41.190578845444684</v>
      </c>
      <c r="BL62" s="501">
        <v>34.064558586594934</v>
      </c>
      <c r="BM62" s="497">
        <v>190.33581874127415</v>
      </c>
      <c r="BN62" s="484">
        <v>210.46388683201619</v>
      </c>
      <c r="BO62" s="484">
        <v>199.66009978284984</v>
      </c>
      <c r="BP62" s="484">
        <v>171.82862620960006</v>
      </c>
      <c r="BQ62" s="501">
        <v>166.47951842898954</v>
      </c>
      <c r="BR62" s="497">
        <v>1.9328021965236444</v>
      </c>
      <c r="BS62" s="484">
        <v>57.222108697845407</v>
      </c>
      <c r="BT62" s="484">
        <v>319.93287008481769</v>
      </c>
      <c r="BU62" s="484">
        <v>272.31532065099412</v>
      </c>
      <c r="BV62" s="485">
        <v>657.1764979510433</v>
      </c>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row>
    <row r="63" s="357" customFormat="true" ht="15" customHeight="true" x14ac:dyDescent="0.2">
      <c r="A63" s="1192"/>
      <c r="B63" s="428" t="s">
        <v>527</v>
      </c>
      <c r="C63" s="454">
        <v>0.97367033947720916</v>
      </c>
      <c r="D63" s="452">
        <v>1.3790262438033072</v>
      </c>
      <c r="E63" s="452">
        <v>1.0832394864903161</v>
      </c>
      <c r="F63" s="452">
        <v>0.7863054123811638</v>
      </c>
      <c r="G63" s="456">
        <v>0.52147780431370172</v>
      </c>
      <c r="H63" s="453">
        <v>0.43928104991303346</v>
      </c>
      <c r="I63" s="452">
        <v>0.65669048385284068</v>
      </c>
      <c r="J63" s="452">
        <v>0.22231657291225776</v>
      </c>
      <c r="K63" s="452">
        <v>8.4599064927897705E-2</v>
      </c>
      <c r="L63" s="455">
        <v>0.23160837464193587</v>
      </c>
      <c r="M63" s="454">
        <v>1.0905341697908211</v>
      </c>
      <c r="N63" s="452">
        <v>1.6346043349973589</v>
      </c>
      <c r="O63" s="452">
        <v>2.0581373675166836</v>
      </c>
      <c r="P63" s="452">
        <v>1.4891198828921608</v>
      </c>
      <c r="Q63" s="456">
        <v>1.061720517478965</v>
      </c>
      <c r="R63" s="454">
        <v>9.3238591770369181E-2</v>
      </c>
      <c r="S63" s="452">
        <v>0.26081023706147655</v>
      </c>
      <c r="T63" s="452">
        <v>1.4419996518672697</v>
      </c>
      <c r="U63" s="452">
        <v>0.2089078760828702</v>
      </c>
      <c r="V63" s="455">
        <v>4.0676695774275267</v>
      </c>
      <c r="W63" s="984"/>
      <c r="X63" s="984"/>
      <c r="Y63" s="984"/>
      <c r="Z63" s="984"/>
      <c r="AA63" s="984"/>
      <c r="AB63" s="984"/>
      <c r="AC63" s="984"/>
      <c r="AD63" s="984"/>
      <c r="AE63" s="984"/>
      <c r="AF63" s="984"/>
      <c r="AG63" s="984"/>
      <c r="AH63" s="984"/>
      <c r="AI63" s="984"/>
      <c r="AJ63" s="984"/>
      <c r="AK63" s="984"/>
      <c r="AL63" s="984"/>
      <c r="AM63" s="984"/>
      <c r="AN63" s="984"/>
      <c r="AO63" s="984"/>
      <c r="AP63" s="984"/>
      <c r="AQ63" s="984"/>
      <c r="AR63" s="984"/>
      <c r="AS63" s="984"/>
      <c r="AT63" s="984"/>
      <c r="AU63" s="984"/>
      <c r="AV63" s="984"/>
      <c r="AW63" s="984"/>
      <c r="AX63" s="984"/>
      <c r="AY63" s="984"/>
      <c r="AZ63" s="394"/>
      <c r="BA63" s="1176"/>
      <c r="BB63" s="954" t="s">
        <v>527</v>
      </c>
      <c r="BC63" s="497">
        <v>196.72060003682026</v>
      </c>
      <c r="BD63" s="484">
        <v>278.54768767354619</v>
      </c>
      <c r="BE63" s="484">
        <v>218.916755728471</v>
      </c>
      <c r="BF63" s="484">
        <v>158.86559227766676</v>
      </c>
      <c r="BG63" s="501">
        <v>105.35469689630516</v>
      </c>
      <c r="BH63" s="497">
        <v>40.328972801085627</v>
      </c>
      <c r="BI63" s="484">
        <v>60.327319031777108</v>
      </c>
      <c r="BJ63" s="484">
        <v>20.414455965600453</v>
      </c>
      <c r="BK63" s="484">
        <v>7.7694669999677828</v>
      </c>
      <c r="BL63" s="501">
        <v>21.270675883426151</v>
      </c>
      <c r="BM63" s="497">
        <v>119.98308297777746</v>
      </c>
      <c r="BN63" s="484">
        <v>180.50872287599714</v>
      </c>
      <c r="BO63" s="484">
        <v>226.65398790342385</v>
      </c>
      <c r="BP63" s="484">
        <v>164.10913770380165</v>
      </c>
      <c r="BQ63" s="501">
        <v>117.03951046995213</v>
      </c>
      <c r="BR63" s="497">
        <v>13.004295650339172</v>
      </c>
      <c r="BS63" s="484">
        <v>74.010255123592572</v>
      </c>
      <c r="BT63" s="484">
        <v>252.99513732625186</v>
      </c>
      <c r="BU63" s="484">
        <v>57.141415340590797</v>
      </c>
      <c r="BV63" s="485">
        <v>561.2542291720348</v>
      </c>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row>
    <row r="64" s="357" customFormat="true" ht="15" customHeight="true" x14ac:dyDescent="0.2">
      <c r="A64" s="1192"/>
      <c r="B64" s="428" t="s">
        <v>528</v>
      </c>
      <c r="C64" s="454">
        <v>0.85627976353955115</v>
      </c>
      <c r="D64" s="452">
        <v>0.70622239980401391</v>
      </c>
      <c r="E64" s="452">
        <v>0.27427375825891137</v>
      </c>
      <c r="F64" s="452">
        <v>0.1179447030240475</v>
      </c>
      <c r="G64" s="456">
        <v>5.5583816886392884E-2</v>
      </c>
      <c r="H64" s="453">
        <v>0.2972355709226735</v>
      </c>
      <c r="I64" s="452">
        <v>0.10637363559124831</v>
      </c>
      <c r="J64" s="452">
        <v>9.948060919172351E-2</v>
      </c>
      <c r="K64" s="452">
        <v>7.1408217092464046E-2</v>
      </c>
      <c r="L64" s="455">
        <v>0</v>
      </c>
      <c r="M64" s="454">
        <v>1.0434588868904979</v>
      </c>
      <c r="N64" s="452">
        <v>1.1250094967180579</v>
      </c>
      <c r="O64" s="452">
        <v>0.71340083715462499</v>
      </c>
      <c r="P64" s="452">
        <v>0.24841747915120813</v>
      </c>
      <c r="Q64" s="456">
        <v>7.6274966300121469E-2</v>
      </c>
      <c r="R64" s="454">
        <v>3.461606348273108E-2</v>
      </c>
      <c r="S64" s="452">
        <v>6.6811918822217736E-2</v>
      </c>
      <c r="T64" s="452">
        <v>0.15543658675945601</v>
      </c>
      <c r="U64" s="452">
        <v>6.3527943808684581E-2</v>
      </c>
      <c r="V64" s="455">
        <v>2.4475099918932304</v>
      </c>
      <c r="W64" s="984"/>
      <c r="X64" s="984"/>
      <c r="Y64" s="984"/>
      <c r="Z64" s="984"/>
      <c r="AA64" s="984"/>
      <c r="AB64" s="984"/>
      <c r="AC64" s="984"/>
      <c r="AD64" s="984"/>
      <c r="AE64" s="984"/>
      <c r="AF64" s="984"/>
      <c r="AG64" s="984"/>
      <c r="AH64" s="984"/>
      <c r="AI64" s="984"/>
      <c r="AJ64" s="984"/>
      <c r="AK64" s="984"/>
      <c r="AL64" s="984"/>
      <c r="AM64" s="984"/>
      <c r="AN64" s="984"/>
      <c r="AO64" s="984"/>
      <c r="AP64" s="984"/>
      <c r="AQ64" s="984"/>
      <c r="AR64" s="984"/>
      <c r="AS64" s="984"/>
      <c r="AT64" s="984"/>
      <c r="AU64" s="984"/>
      <c r="AV64" s="984"/>
      <c r="AW64" s="984"/>
      <c r="AX64" s="984"/>
      <c r="AY64" s="984"/>
      <c r="AZ64" s="394"/>
      <c r="BA64" s="1176"/>
      <c r="BB64" s="954" t="s">
        <v>528</v>
      </c>
      <c r="BC64" s="497">
        <v>173.00297857828497</v>
      </c>
      <c r="BD64" s="484">
        <v>142.64892878770243</v>
      </c>
      <c r="BE64" s="484">
        <v>55.429221412556558</v>
      </c>
      <c r="BF64" s="484">
        <v>23.829614812375006</v>
      </c>
      <c r="BG64" s="501">
        <v>11.229655666960829</v>
      </c>
      <c r="BH64" s="497">
        <v>27.288236671326526</v>
      </c>
      <c r="BI64" s="484">
        <v>9.7720865593071267</v>
      </c>
      <c r="BJ64" s="484">
        <v>9.1349128370068247</v>
      </c>
      <c r="BK64" s="484">
        <v>6.5580368612736351</v>
      </c>
      <c r="BL64" s="501">
        <v>0</v>
      </c>
      <c r="BM64" s="497">
        <v>114.8037518473139</v>
      </c>
      <c r="BN64" s="484">
        <v>124.23436248642582</v>
      </c>
      <c r="BO64" s="484">
        <v>78.563825363044472</v>
      </c>
      <c r="BP64" s="484">
        <v>27.37696189703566</v>
      </c>
      <c r="BQ64" s="501">
        <v>8.4082247351456854</v>
      </c>
      <c r="BR64" s="497">
        <v>4.8280171893737522</v>
      </c>
      <c r="BS64" s="484">
        <v>18.959252570149467</v>
      </c>
      <c r="BT64" s="484">
        <v>27.270950143302887</v>
      </c>
      <c r="BU64" s="484">
        <v>17.376446934273407</v>
      </c>
      <c r="BV64" s="485">
        <v>337.70573242078012</v>
      </c>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row>
    <row r="65" s="357" customFormat="true" ht="15" customHeight="true" x14ac:dyDescent="0.2">
      <c r="A65" s="1192"/>
      <c r="B65" s="428" t="s">
        <v>529</v>
      </c>
      <c r="C65" s="454">
        <v>10.435451591118676</v>
      </c>
      <c r="D65" s="452">
        <v>7.348179487174078</v>
      </c>
      <c r="E65" s="452">
        <v>4.3622258243152121</v>
      </c>
      <c r="F65" s="452">
        <v>2.5499127744912147</v>
      </c>
      <c r="G65" s="456">
        <v>0.61300440133588996</v>
      </c>
      <c r="H65" s="453">
        <v>3.2181313371944418</v>
      </c>
      <c r="I65" s="452">
        <v>3.8368219134799202</v>
      </c>
      <c r="J65" s="452">
        <v>0.84591923746155784</v>
      </c>
      <c r="K65" s="452">
        <v>0.37244313634950382</v>
      </c>
      <c r="L65" s="455">
        <v>0.67889976511354588</v>
      </c>
      <c r="M65" s="454">
        <v>14.489382917886656</v>
      </c>
      <c r="N65" s="452">
        <v>10.316998734773856</v>
      </c>
      <c r="O65" s="452">
        <v>7.2426661757519026</v>
      </c>
      <c r="P65" s="452">
        <v>5.3533455865486426</v>
      </c>
      <c r="Q65" s="456">
        <v>1.5427326961499943</v>
      </c>
      <c r="R65" s="454">
        <v>2.2756711003874559E-2</v>
      </c>
      <c r="S65" s="452">
        <v>4.5323713468053732</v>
      </c>
      <c r="T65" s="452">
        <v>4.4692236361463165</v>
      </c>
      <c r="U65" s="452">
        <v>8.6889188503077701</v>
      </c>
      <c r="V65" s="455">
        <v>4.8063072758452776</v>
      </c>
      <c r="W65" s="984"/>
      <c r="X65" s="984"/>
      <c r="Y65" s="984"/>
      <c r="Z65" s="984"/>
      <c r="AA65" s="984"/>
      <c r="AB65" s="984"/>
      <c r="AC65" s="984"/>
      <c r="AD65" s="984"/>
      <c r="AE65" s="984"/>
      <c r="AF65" s="984"/>
      <c r="AG65" s="984"/>
      <c r="AH65" s="984"/>
      <c r="AI65" s="984"/>
      <c r="AJ65" s="984"/>
      <c r="AK65" s="984"/>
      <c r="AL65" s="984"/>
      <c r="AM65" s="984"/>
      <c r="AN65" s="984"/>
      <c r="AO65" s="984"/>
      <c r="AP65" s="984"/>
      <c r="AQ65" s="984"/>
      <c r="AR65" s="984"/>
      <c r="AS65" s="984"/>
      <c r="AT65" s="984"/>
      <c r="AU65" s="984"/>
      <c r="AV65" s="984"/>
      <c r="AW65" s="984"/>
      <c r="AX65" s="984"/>
      <c r="AY65" s="984"/>
      <c r="AZ65" s="394"/>
      <c r="BA65" s="1176"/>
      <c r="BB65" s="954" t="s">
        <v>529</v>
      </c>
      <c r="BC65" s="497">
        <v>2108.3812615287216</v>
      </c>
      <c r="BD65" s="484">
        <v>1484.2490590443506</v>
      </c>
      <c r="BE65" s="484">
        <v>881.58190051593772</v>
      </c>
      <c r="BF65" s="484">
        <v>515.1858257584588</v>
      </c>
      <c r="BG65" s="501">
        <v>123.84590938407996</v>
      </c>
      <c r="BH65" s="497">
        <v>295.4462324148285</v>
      </c>
      <c r="BI65" s="484">
        <v>352.47226103323015</v>
      </c>
      <c r="BJ65" s="484">
        <v>77.677434468319547</v>
      </c>
      <c r="BK65" s="484">
        <v>34.204688428863932</v>
      </c>
      <c r="BL65" s="501">
        <v>62.349459009802572</v>
      </c>
      <c r="BM65" s="497">
        <v>1594.1553058049062</v>
      </c>
      <c r="BN65" s="484">
        <v>1139.302169739025</v>
      </c>
      <c r="BO65" s="484">
        <v>797.60427933345989</v>
      </c>
      <c r="BP65" s="484">
        <v>589.96789857688827</v>
      </c>
      <c r="BQ65" s="501">
        <v>170.0642274222246</v>
      </c>
      <c r="BR65" s="497">
        <v>3.1739539637465692</v>
      </c>
      <c r="BS65" s="484">
        <v>1286.1533483935227</v>
      </c>
      <c r="BT65" s="484">
        <v>784.11381452444596</v>
      </c>
      <c r="BU65" s="484">
        <v>2376.6318924671509</v>
      </c>
      <c r="BV65" s="485">
        <v>663.17094688268003</v>
      </c>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row>
    <row r="66" s="357" customFormat="true" ht="15" customHeight="true" x14ac:dyDescent="0.2">
      <c r="A66" s="1192"/>
      <c r="B66" s="428" t="s">
        <v>530</v>
      </c>
      <c r="C66" s="454">
        <v>0.29264693590785784</v>
      </c>
      <c r="D66" s="452">
        <v>5.8881892368817497E-3</v>
      </c>
      <c r="E66" s="452">
        <v>3.2422985266996442E-3</v>
      </c>
      <c r="F66" s="452">
        <v>2.8347598158537709E-3</v>
      </c>
      <c r="G66" s="456">
        <v>0</v>
      </c>
      <c r="H66" s="453">
        <v>1.4512926019579479E-2</v>
      </c>
      <c r="I66" s="452">
        <v>1.5607936222896139E-3</v>
      </c>
      <c r="J66" s="452">
        <v>2.7291115732854471E-3</v>
      </c>
      <c r="K66" s="452">
        <v>0</v>
      </c>
      <c r="L66" s="455">
        <v>0</v>
      </c>
      <c r="M66" s="454">
        <v>0.51922215837174701</v>
      </c>
      <c r="N66" s="452">
        <v>1.57729869084034E-2</v>
      </c>
      <c r="O66" s="452">
        <v>3.5722088875933793E-3</v>
      </c>
      <c r="P66" s="452">
        <v>5.0470070533877292E-3</v>
      </c>
      <c r="Q66" s="456">
        <v>0</v>
      </c>
      <c r="R66" s="454">
        <v>0</v>
      </c>
      <c r="S66" s="452">
        <v>1.9344911831016748E-2</v>
      </c>
      <c r="T66" s="452">
        <v>4.0687595977913996E-3</v>
      </c>
      <c r="U66" s="452">
        <v>0.20232349580048276</v>
      </c>
      <c r="V66" s="455">
        <v>0</v>
      </c>
      <c r="W66" s="984"/>
      <c r="X66" s="984"/>
      <c r="Y66" s="984"/>
      <c r="Z66" s="984"/>
      <c r="AA66" s="984"/>
      <c r="AB66" s="984"/>
      <c r="AC66" s="984"/>
      <c r="AD66" s="984"/>
      <c r="AE66" s="984"/>
      <c r="AF66" s="984"/>
      <c r="AG66" s="984"/>
      <c r="AH66" s="984"/>
      <c r="AI66" s="984"/>
      <c r="AJ66" s="984"/>
      <c r="AK66" s="984"/>
      <c r="AL66" s="984"/>
      <c r="AM66" s="984"/>
      <c r="AN66" s="984"/>
      <c r="AO66" s="984"/>
      <c r="AP66" s="984"/>
      <c r="AQ66" s="984"/>
      <c r="AR66" s="984"/>
      <c r="AS66" s="984"/>
      <c r="AT66" s="984"/>
      <c r="AU66" s="984"/>
      <c r="AV66" s="984"/>
      <c r="AW66" s="984"/>
      <c r="AX66" s="984"/>
      <c r="AY66" s="984"/>
      <c r="AZ66" s="394"/>
      <c r="BA66" s="1176"/>
      <c r="BB66" s="954" t="s">
        <v>530</v>
      </c>
      <c r="BC66" s="497">
        <v>59.126460462625836</v>
      </c>
      <c r="BD66" s="484">
        <v>1.1893475587485702</v>
      </c>
      <c r="BE66" s="484">
        <v>0.65525073949068313</v>
      </c>
      <c r="BF66" s="484">
        <v>0.57273648383871545</v>
      </c>
      <c r="BG66" s="501">
        <v>0</v>
      </c>
      <c r="BH66" s="497">
        <v>1.3323848110990939</v>
      </c>
      <c r="BI66" s="484">
        <v>0.14338337026325595</v>
      </c>
      <c r="BJ66" s="484">
        <v>0.25060357538002737</v>
      </c>
      <c r="BK66" s="484">
        <v>0</v>
      </c>
      <c r="BL66" s="501">
        <v>0</v>
      </c>
      <c r="BM66" s="497">
        <v>57.126018640725007</v>
      </c>
      <c r="BN66" s="484">
        <v>1.7418048281269976</v>
      </c>
      <c r="BO66" s="484">
        <v>0.39339229867538456</v>
      </c>
      <c r="BP66" s="484">
        <v>0.55620772043404787</v>
      </c>
      <c r="BQ66" s="501">
        <v>0</v>
      </c>
      <c r="BR66" s="497">
        <v>0</v>
      </c>
      <c r="BS66" s="484">
        <v>5.4895155807073523</v>
      </c>
      <c r="BT66" s="484">
        <v>0.71385342698091747</v>
      </c>
      <c r="BU66" s="484">
        <v>55.340426237015535</v>
      </c>
      <c r="BV66" s="485">
        <v>0</v>
      </c>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row>
    <row r="67" s="357" customFormat="true" ht="15" customHeight="true" x14ac:dyDescent="0.2">
      <c r="A67" s="1192"/>
      <c r="B67" s="428" t="s">
        <v>531</v>
      </c>
      <c r="C67" s="454">
        <v>0.11693372199037776</v>
      </c>
      <c r="D67" s="452">
        <v>0.10554850375309492</v>
      </c>
      <c r="E67" s="452">
        <v>6.0839909930322728E-3</v>
      </c>
      <c r="F67" s="452">
        <v>1.6856759726432188E-3</v>
      </c>
      <c r="G67" s="456">
        <v>0.15093163045707991</v>
      </c>
      <c r="H67" s="453">
        <v>5.5368167357218015E-2</v>
      </c>
      <c r="I67" s="452">
        <v>1.7727036892307427E-2</v>
      </c>
      <c r="J67" s="452">
        <v>1.3507481665231082E-2</v>
      </c>
      <c r="K67" s="452">
        <v>0</v>
      </c>
      <c r="L67" s="455">
        <v>0</v>
      </c>
      <c r="M67" s="454">
        <v>0.14372953268256697</v>
      </c>
      <c r="N67" s="452">
        <v>2.470978234865083E-2</v>
      </c>
      <c r="O67" s="452">
        <v>0.1815231908677003</v>
      </c>
      <c r="P67" s="452">
        <v>0</v>
      </c>
      <c r="Q67" s="456">
        <v>0.27689179732688329</v>
      </c>
      <c r="R67" s="454">
        <v>0</v>
      </c>
      <c r="S67" s="452">
        <v>0.14088483723539397</v>
      </c>
      <c r="T67" s="452">
        <v>7.7971480487680045E-2</v>
      </c>
      <c r="U67" s="452">
        <v>0</v>
      </c>
      <c r="V67" s="455">
        <v>0.16922139678956521</v>
      </c>
      <c r="W67" s="984"/>
      <c r="X67" s="984"/>
      <c r="Y67" s="984"/>
      <c r="Z67" s="984"/>
      <c r="AA67" s="984"/>
      <c r="AB67" s="984"/>
      <c r="AC67" s="984"/>
      <c r="AD67" s="984"/>
      <c r="AE67" s="984"/>
      <c r="AF67" s="984"/>
      <c r="AG67" s="984"/>
      <c r="AH67" s="984"/>
      <c r="AI67" s="984"/>
      <c r="AJ67" s="984"/>
      <c r="AK67" s="984"/>
      <c r="AL67" s="984"/>
      <c r="AM67" s="984"/>
      <c r="AN67" s="984"/>
      <c r="AO67" s="984"/>
      <c r="AP67" s="984"/>
      <c r="AQ67" s="984"/>
      <c r="AR67" s="984"/>
      <c r="AS67" s="984"/>
      <c r="AT67" s="984"/>
      <c r="AU67" s="984"/>
      <c r="AV67" s="984"/>
      <c r="AW67" s="984"/>
      <c r="AX67" s="984"/>
      <c r="AY67" s="984"/>
      <c r="AZ67" s="394"/>
      <c r="BA67" s="1176"/>
      <c r="BB67" s="954" t="s">
        <v>531</v>
      </c>
      <c r="BC67" s="497">
        <v>23.625318572235585</v>
      </c>
      <c r="BD67" s="484">
        <v>21.319602719627873</v>
      </c>
      <c r="BE67" s="484">
        <v>1.22954119258629</v>
      </c>
      <c r="BF67" s="484">
        <v>0.34057493127413718</v>
      </c>
      <c r="BG67" s="501">
        <v>30.492872462324641</v>
      </c>
      <c r="BH67" s="497">
        <v>5.0831724151025144</v>
      </c>
      <c r="BI67" s="484">
        <v>1.6285063304342977</v>
      </c>
      <c r="BJ67" s="484">
        <v>1.2403388827419786</v>
      </c>
      <c r="BK67" s="484">
        <v>0</v>
      </c>
      <c r="BL67" s="501">
        <v>0</v>
      </c>
      <c r="BM67" s="497">
        <v>15.813454473890946</v>
      </c>
      <c r="BN67" s="484">
        <v>2.7286916832421255</v>
      </c>
      <c r="BO67" s="484">
        <v>19.990383419723383</v>
      </c>
      <c r="BP67" s="484">
        <v>0</v>
      </c>
      <c r="BQ67" s="501">
        <v>30.523362672913283</v>
      </c>
      <c r="BR67" s="497">
        <v>0</v>
      </c>
      <c r="BS67" s="484">
        <v>39.978962729057109</v>
      </c>
      <c r="BT67" s="484">
        <v>13.679896099813703</v>
      </c>
      <c r="BU67" s="484">
        <v>0</v>
      </c>
      <c r="BV67" s="485">
        <v>23.349051049177717</v>
      </c>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row>
    <row r="68" s="357" customFormat="true" ht="15" customHeight="true" x14ac:dyDescent="0.2">
      <c r="A68" s="1192"/>
      <c r="B68" s="428" t="s">
        <v>532</v>
      </c>
      <c r="C68" s="454">
        <v>48.151700333164904</v>
      </c>
      <c r="D68" s="452">
        <v>49.405454980570347</v>
      </c>
      <c r="E68" s="452">
        <v>51.114323752927369</v>
      </c>
      <c r="F68" s="452">
        <v>50.136181028939731</v>
      </c>
      <c r="G68" s="456">
        <v>34.335506879767195</v>
      </c>
      <c r="H68" s="453">
        <v>43.089022218149125</v>
      </c>
      <c r="I68" s="452">
        <v>47.002036550002941</v>
      </c>
      <c r="J68" s="452">
        <v>43.469761847340656</v>
      </c>
      <c r="K68" s="452">
        <v>35.641913322633656</v>
      </c>
      <c r="L68" s="455">
        <v>28.348153371035185</v>
      </c>
      <c r="M68" s="454">
        <v>49.571994306657082</v>
      </c>
      <c r="N68" s="452">
        <v>54.307877732877287</v>
      </c>
      <c r="O68" s="452">
        <v>50.623633382087327</v>
      </c>
      <c r="P68" s="452">
        <v>56.15438574536887</v>
      </c>
      <c r="Q68" s="456">
        <v>52.136935111292992</v>
      </c>
      <c r="R68" s="454">
        <v>17.733107328224516</v>
      </c>
      <c r="S68" s="452">
        <v>33.731798140977098</v>
      </c>
      <c r="T68" s="452">
        <v>55.553270590080992</v>
      </c>
      <c r="U68" s="452">
        <v>64.321663881800944</v>
      </c>
      <c r="V68" s="455">
        <v>55.940389891162326</v>
      </c>
      <c r="W68" s="984"/>
      <c r="X68" s="984"/>
      <c r="Y68" s="984"/>
      <c r="Z68" s="984"/>
      <c r="AA68" s="984"/>
      <c r="AB68" s="984"/>
      <c r="AC68" s="984"/>
      <c r="AD68" s="984"/>
      <c r="AE68" s="984"/>
      <c r="AF68" s="984"/>
      <c r="AG68" s="984"/>
      <c r="AH68" s="984"/>
      <c r="AI68" s="984"/>
      <c r="AJ68" s="984"/>
      <c r="AK68" s="984"/>
      <c r="AL68" s="984"/>
      <c r="AM68" s="984"/>
      <c r="AN68" s="984"/>
      <c r="AO68" s="984"/>
      <c r="AP68" s="984"/>
      <c r="AQ68" s="984"/>
      <c r="AR68" s="984"/>
      <c r="AS68" s="984"/>
      <c r="AT68" s="984"/>
      <c r="AU68" s="984"/>
      <c r="AV68" s="984"/>
      <c r="AW68" s="984"/>
      <c r="AX68" s="984"/>
      <c r="AY68" s="984"/>
      <c r="AZ68" s="394"/>
      <c r="BA68" s="1176"/>
      <c r="BB68" s="954" t="s">
        <v>532</v>
      </c>
      <c r="BC68" s="497">
        <v>9728.5816341282116</v>
      </c>
      <c r="BD68" s="484">
        <v>9979.342528930305</v>
      </c>
      <c r="BE68" s="484">
        <v>10329.924330491638</v>
      </c>
      <c r="BF68" s="484">
        <v>10129.542501281698</v>
      </c>
      <c r="BG68" s="501">
        <v>6936.8377525858714</v>
      </c>
      <c r="BH68" s="497">
        <v>3955.863803833874</v>
      </c>
      <c r="BI68" s="484">
        <v>4317.8741337306956</v>
      </c>
      <c r="BJ68" s="484">
        <v>3991.6571555729738</v>
      </c>
      <c r="BK68" s="484">
        <v>3273.3065029965419</v>
      </c>
      <c r="BL68" s="501">
        <v>2603.4653676973094</v>
      </c>
      <c r="BM68" s="497">
        <v>5454.025074161972</v>
      </c>
      <c r="BN68" s="484">
        <v>5997.1978794998849</v>
      </c>
      <c r="BO68" s="484">
        <v>5574.9672345997942</v>
      </c>
      <c r="BP68" s="484">
        <v>6188.519761794425</v>
      </c>
      <c r="BQ68" s="501">
        <v>5747.3518335302269</v>
      </c>
      <c r="BR68" s="497">
        <v>2473.2952966875837</v>
      </c>
      <c r="BS68" s="484">
        <v>9572.0897090507278</v>
      </c>
      <c r="BT68" s="484">
        <v>9746.6787205255514</v>
      </c>
      <c r="BU68" s="484">
        <v>17593.548793774935</v>
      </c>
      <c r="BV68" s="485">
        <v>7718.616227378855</v>
      </c>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row>
    <row r="69" s="357" customFormat="true" ht="15" customHeight="true" x14ac:dyDescent="0.2">
      <c r="A69" s="1192"/>
      <c r="B69" s="428" t="s">
        <v>533</v>
      </c>
      <c r="C69" s="454">
        <v>1.3629494317849025</v>
      </c>
      <c r="D69" s="452">
        <v>1.284943314612971</v>
      </c>
      <c r="E69" s="452">
        <v>1.9520289602843157</v>
      </c>
      <c r="F69" s="452">
        <v>2.2946230599831989</v>
      </c>
      <c r="G69" s="456">
        <v>2.1591575211532636</v>
      </c>
      <c r="H69" s="453">
        <v>1.435579110031151</v>
      </c>
      <c r="I69" s="452">
        <v>1.7345496748201159</v>
      </c>
      <c r="J69" s="452">
        <v>1.9900930061629569</v>
      </c>
      <c r="K69" s="452">
        <v>2.3229202090086316</v>
      </c>
      <c r="L69" s="455">
        <v>1.8398091215237451</v>
      </c>
      <c r="M69" s="454">
        <v>1.2236114863270595</v>
      </c>
      <c r="N69" s="452">
        <v>1.1711171357325763</v>
      </c>
      <c r="O69" s="452">
        <v>1.9782640803164073</v>
      </c>
      <c r="P69" s="452">
        <v>1.6661115095732044</v>
      </c>
      <c r="Q69" s="456">
        <v>2.7906177854901402</v>
      </c>
      <c r="R69" s="454">
        <v>1.5581529982480631</v>
      </c>
      <c r="S69" s="452">
        <v>2.4767064196221664</v>
      </c>
      <c r="T69" s="452">
        <v>1.917536789819545</v>
      </c>
      <c r="U69" s="452">
        <v>1.2981200970446944</v>
      </c>
      <c r="V69" s="455">
        <v>1.5770568575197628</v>
      </c>
      <c r="W69" s="984"/>
      <c r="X69" s="984"/>
      <c r="Y69" s="984"/>
      <c r="Z69" s="984"/>
      <c r="AA69" s="984"/>
      <c r="AB69" s="984"/>
      <c r="AC69" s="984"/>
      <c r="AD69" s="984"/>
      <c r="AE69" s="984"/>
      <c r="AF69" s="984"/>
      <c r="AG69" s="984"/>
      <c r="AH69" s="984"/>
      <c r="AI69" s="984"/>
      <c r="AJ69" s="984"/>
      <c r="AK69" s="984"/>
      <c r="AL69" s="984"/>
      <c r="AM69" s="984"/>
      <c r="AN69" s="984"/>
      <c r="AO69" s="984"/>
      <c r="AP69" s="984"/>
      <c r="AQ69" s="984"/>
      <c r="AR69" s="984"/>
      <c r="AS69" s="984"/>
      <c r="AT69" s="984"/>
      <c r="AU69" s="984"/>
      <c r="AV69" s="984"/>
      <c r="AW69" s="984"/>
      <c r="AX69" s="984"/>
      <c r="AY69" s="984"/>
      <c r="AZ69" s="394"/>
      <c r="BA69" s="1176"/>
      <c r="BB69" s="954" t="s">
        <v>533</v>
      </c>
      <c r="BC69" s="497">
        <v>275.37064565870469</v>
      </c>
      <c r="BD69" s="484">
        <v>259.54400120036837</v>
      </c>
      <c r="BE69" s="484">
        <v>394.49434072793372</v>
      </c>
      <c r="BF69" s="484">
        <v>463.606946789669</v>
      </c>
      <c r="BG69" s="501">
        <v>436.21681366065911</v>
      </c>
      <c r="BH69" s="497">
        <v>131.79587622483336</v>
      </c>
      <c r="BI69" s="484">
        <v>159.34558849612867</v>
      </c>
      <c r="BJ69" s="484">
        <v>182.74240876228939</v>
      </c>
      <c r="BK69" s="484">
        <v>213.33394078093764</v>
      </c>
      <c r="BL69" s="501">
        <v>168.96618514681649</v>
      </c>
      <c r="BM69" s="497">
        <v>134.62455607851498</v>
      </c>
      <c r="BN69" s="484">
        <v>129.32601118399987</v>
      </c>
      <c r="BO69" s="484">
        <v>217.85787965689721</v>
      </c>
      <c r="BP69" s="484">
        <v>183.61458086463458</v>
      </c>
      <c r="BQ69" s="501">
        <v>307.62572084228253</v>
      </c>
      <c r="BR69" s="497">
        <v>217.32076678703785</v>
      </c>
      <c r="BS69" s="484">
        <v>702.81625463677381</v>
      </c>
      <c r="BT69" s="484">
        <v>336.42690748249225</v>
      </c>
      <c r="BU69" s="484">
        <v>355.06760691863235</v>
      </c>
      <c r="BV69" s="485">
        <v>217.60121221239885</v>
      </c>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row>
    <row r="70" s="357" customFormat="true" ht="15" customHeight="true" x14ac:dyDescent="0.2">
      <c r="A70" s="1193"/>
      <c r="B70" s="428" t="s">
        <v>534</v>
      </c>
      <c r="C70" s="454">
        <v>7.4850188927089683</v>
      </c>
      <c r="D70" s="452">
        <v>7.8881681556391259</v>
      </c>
      <c r="E70" s="452">
        <v>6.1386364625167449</v>
      </c>
      <c r="F70" s="452">
        <v>3.9775863522479091</v>
      </c>
      <c r="G70" s="456">
        <v>2.856203379820919</v>
      </c>
      <c r="H70" s="453">
        <v>15.565907876876581</v>
      </c>
      <c r="I70" s="452">
        <v>9.9555228853746858</v>
      </c>
      <c r="J70" s="452">
        <v>6.4153000063619761</v>
      </c>
      <c r="K70" s="452">
        <v>3.1969736579893966</v>
      </c>
      <c r="L70" s="455">
        <v>2.525619695436399</v>
      </c>
      <c r="M70" s="454">
        <v>3.5070096871239507</v>
      </c>
      <c r="N70" s="452">
        <v>4.7743655316367972</v>
      </c>
      <c r="O70" s="452">
        <v>5.2510133398401084</v>
      </c>
      <c r="P70" s="452">
        <v>3.9109106688699122</v>
      </c>
      <c r="Q70" s="456">
        <v>3.1407720678243747</v>
      </c>
      <c r="R70" s="454">
        <v>14.602679965210067</v>
      </c>
      <c r="S70" s="452">
        <v>8.6411292695482249</v>
      </c>
      <c r="T70" s="452">
        <v>3.9515283000505095</v>
      </c>
      <c r="U70" s="452">
        <v>1.2651708911973234</v>
      </c>
      <c r="V70" s="455">
        <v>1.4403131573955916</v>
      </c>
      <c r="W70" s="984"/>
      <c r="X70" s="984"/>
      <c r="Y70" s="984"/>
      <c r="Z70" s="984"/>
      <c r="AA70" s="984"/>
      <c r="AB70" s="984"/>
      <c r="AC70" s="984"/>
      <c r="AD70" s="984"/>
      <c r="AE70" s="984"/>
      <c r="AF70" s="984"/>
      <c r="AG70" s="984"/>
      <c r="AH70" s="984"/>
      <c r="AI70" s="984"/>
      <c r="AJ70" s="984"/>
      <c r="AK70" s="984"/>
      <c r="AL70" s="984"/>
      <c r="AM70" s="984"/>
      <c r="AN70" s="984"/>
      <c r="AO70" s="984"/>
      <c r="AP70" s="984"/>
      <c r="AQ70" s="984"/>
      <c r="AR70" s="984"/>
      <c r="AS70" s="984"/>
      <c r="AT70" s="984"/>
      <c r="AU70" s="984"/>
      <c r="AV70" s="984"/>
      <c r="AW70" s="984"/>
      <c r="AX70" s="984"/>
      <c r="AY70" s="984"/>
      <c r="AZ70" s="394"/>
      <c r="BA70" s="1177"/>
      <c r="BB70" s="954" t="s">
        <v>534</v>
      </c>
      <c r="BC70" s="497">
        <v>1512.2750978028639</v>
      </c>
      <c r="BD70" s="484">
        <v>1593.3206562287692</v>
      </c>
      <c r="BE70" s="484">
        <v>1240.5847420912653</v>
      </c>
      <c r="BF70" s="484">
        <v>803.63380657885136</v>
      </c>
      <c r="BG70" s="501">
        <v>577.04170506596734</v>
      </c>
      <c r="BH70" s="497">
        <v>1429.0556706578627</v>
      </c>
      <c r="BI70" s="484">
        <v>914.57089755657933</v>
      </c>
      <c r="BJ70" s="484">
        <v>589.09175222704209</v>
      </c>
      <c r="BK70" s="484">
        <v>293.60586144403084</v>
      </c>
      <c r="BL70" s="501">
        <v>231.95032575777191</v>
      </c>
      <c r="BM70" s="497">
        <v>385.84928922930845</v>
      </c>
      <c r="BN70" s="484">
        <v>527.23133434020406</v>
      </c>
      <c r="BO70" s="484">
        <v>578.27195249113493</v>
      </c>
      <c r="BP70" s="484">
        <v>431.00369881456925</v>
      </c>
      <c r="BQ70" s="501">
        <v>346.22522524921146</v>
      </c>
      <c r="BR70" s="497">
        <v>2036.6842092870911</v>
      </c>
      <c r="BS70" s="484">
        <v>2452.0976975472813</v>
      </c>
      <c r="BT70" s="484">
        <v>693.28549672345503</v>
      </c>
      <c r="BU70" s="484">
        <v>346.05519296962262</v>
      </c>
      <c r="BV70" s="485">
        <v>198.73341124026078</v>
      </c>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row>
    <row r="71" s="357" customFormat="true" ht="15" customHeight="true" x14ac:dyDescent="0.2">
      <c r="A71" s="948"/>
      <c r="B71" s="428"/>
      <c r="C71" s="454"/>
      <c r="D71" s="452"/>
      <c r="E71" s="452"/>
      <c r="F71" s="452"/>
      <c r="G71" s="456"/>
      <c r="H71" s="453"/>
      <c r="I71" s="452"/>
      <c r="J71" s="452"/>
      <c r="K71" s="452"/>
      <c r="L71" s="455"/>
      <c r="M71" s="454"/>
      <c r="N71" s="452"/>
      <c r="O71" s="452"/>
      <c r="P71" s="452"/>
      <c r="Q71" s="456"/>
      <c r="R71" s="454"/>
      <c r="S71" s="452"/>
      <c r="T71" s="452"/>
      <c r="U71" s="452"/>
      <c r="V71" s="455"/>
      <c r="W71" s="984"/>
      <c r="X71" s="984"/>
      <c r="Y71" s="984"/>
      <c r="Z71" s="984"/>
      <c r="AA71" s="984"/>
      <c r="AB71" s="984"/>
      <c r="AC71" s="984"/>
      <c r="AD71" s="984"/>
      <c r="AE71" s="984"/>
      <c r="AF71" s="984"/>
      <c r="AG71" s="984"/>
      <c r="AH71" s="984"/>
      <c r="AI71" s="984"/>
      <c r="AJ71" s="984"/>
      <c r="AK71" s="984"/>
      <c r="AL71" s="984"/>
      <c r="AM71" s="984"/>
      <c r="AN71" s="984"/>
      <c r="AO71" s="984"/>
      <c r="AP71" s="984"/>
      <c r="AQ71" s="984"/>
      <c r="AR71" s="984"/>
      <c r="AS71" s="984"/>
      <c r="AT71" s="984"/>
      <c r="AU71" s="984"/>
      <c r="AV71" s="984"/>
      <c r="AW71" s="984"/>
      <c r="AX71" s="984"/>
      <c r="AY71" s="984"/>
      <c r="AZ71" s="394"/>
      <c r="BA71" s="952"/>
      <c r="BB71" s="954"/>
      <c r="BC71" s="497"/>
      <c r="BD71" s="484"/>
      <c r="BE71" s="484"/>
      <c r="BF71" s="484"/>
      <c r="BG71" s="501"/>
      <c r="BH71" s="497"/>
      <c r="BI71" s="484"/>
      <c r="BJ71" s="484"/>
      <c r="BK71" s="484"/>
      <c r="BL71" s="501"/>
      <c r="BM71" s="497"/>
      <c r="BN71" s="484"/>
      <c r="BO71" s="484"/>
      <c r="BP71" s="484"/>
      <c r="BQ71" s="501"/>
      <c r="BR71" s="497"/>
      <c r="BS71" s="484"/>
      <c r="BT71" s="484"/>
      <c r="BU71" s="484"/>
      <c r="BV71" s="485"/>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row>
    <row r="72" s="357" customFormat="true" ht="15" customHeight="true" x14ac:dyDescent="0.2">
      <c r="A72" s="948"/>
      <c r="B72" s="428"/>
      <c r="C72" s="454"/>
      <c r="D72" s="452"/>
      <c r="E72" s="452"/>
      <c r="F72" s="452"/>
      <c r="G72" s="456"/>
      <c r="H72" s="453"/>
      <c r="I72" s="452"/>
      <c r="J72" s="452"/>
      <c r="K72" s="452"/>
      <c r="L72" s="455"/>
      <c r="M72" s="454"/>
      <c r="N72" s="452"/>
      <c r="O72" s="452"/>
      <c r="P72" s="452"/>
      <c r="Q72" s="456"/>
      <c r="R72" s="454"/>
      <c r="S72" s="452"/>
      <c r="T72" s="452"/>
      <c r="U72" s="452"/>
      <c r="V72" s="455"/>
      <c r="W72" s="984"/>
      <c r="X72" s="984"/>
      <c r="Y72" s="984"/>
      <c r="Z72" s="984"/>
      <c r="AA72" s="984"/>
      <c r="AB72" s="984"/>
      <c r="AC72" s="984"/>
      <c r="AD72" s="984"/>
      <c r="AE72" s="984"/>
      <c r="AF72" s="984"/>
      <c r="AG72" s="984"/>
      <c r="AH72" s="984"/>
      <c r="AI72" s="984"/>
      <c r="AJ72" s="984"/>
      <c r="AK72" s="984"/>
      <c r="AL72" s="984"/>
      <c r="AM72" s="984"/>
      <c r="AN72" s="984"/>
      <c r="AO72" s="984"/>
      <c r="AP72" s="984"/>
      <c r="AQ72" s="984"/>
      <c r="AR72" s="984"/>
      <c r="AS72" s="984"/>
      <c r="AT72" s="984"/>
      <c r="AU72" s="984"/>
      <c r="AV72" s="984"/>
      <c r="AW72" s="984"/>
      <c r="AX72" s="984"/>
      <c r="AY72" s="984"/>
      <c r="AZ72" s="394"/>
      <c r="BA72" s="952"/>
      <c r="BB72" s="954"/>
      <c r="BC72" s="497"/>
      <c r="BD72" s="484"/>
      <c r="BE72" s="484"/>
      <c r="BF72" s="484"/>
      <c r="BG72" s="501"/>
      <c r="BH72" s="497"/>
      <c r="BI72" s="484"/>
      <c r="BJ72" s="484"/>
      <c r="BK72" s="484"/>
      <c r="BL72" s="501"/>
      <c r="BM72" s="497"/>
      <c r="BN72" s="484"/>
      <c r="BO72" s="484"/>
      <c r="BP72" s="484"/>
      <c r="BQ72" s="501"/>
      <c r="BR72" s="497"/>
      <c r="BS72" s="484"/>
      <c r="BT72" s="484"/>
      <c r="BU72" s="484"/>
      <c r="BV72" s="485"/>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row>
    <row r="73" s="357" customFormat="true" ht="15" customHeight="true" x14ac:dyDescent="0.2">
      <c r="A73" s="948"/>
      <c r="B73" s="428"/>
      <c r="C73" s="454"/>
      <c r="D73" s="452"/>
      <c r="E73" s="452"/>
      <c r="F73" s="452"/>
      <c r="G73" s="456"/>
      <c r="H73" s="453"/>
      <c r="I73" s="452"/>
      <c r="J73" s="452"/>
      <c r="K73" s="452"/>
      <c r="L73" s="455"/>
      <c r="M73" s="454"/>
      <c r="N73" s="452"/>
      <c r="O73" s="452"/>
      <c r="P73" s="452"/>
      <c r="Q73" s="456"/>
      <c r="R73" s="454"/>
      <c r="S73" s="452"/>
      <c r="T73" s="452"/>
      <c r="U73" s="452"/>
      <c r="V73" s="455"/>
      <c r="W73" s="984"/>
      <c r="X73" s="984"/>
      <c r="Y73" s="984"/>
      <c r="Z73" s="984"/>
      <c r="AA73" s="984"/>
      <c r="AB73" s="984"/>
      <c r="AC73" s="984"/>
      <c r="AD73" s="984"/>
      <c r="AE73" s="984"/>
      <c r="AF73" s="984"/>
      <c r="AG73" s="984"/>
      <c r="AH73" s="984"/>
      <c r="AI73" s="984"/>
      <c r="AJ73" s="984"/>
      <c r="AK73" s="984"/>
      <c r="AL73" s="984"/>
      <c r="AM73" s="984"/>
      <c r="AN73" s="984"/>
      <c r="AO73" s="984"/>
      <c r="AP73" s="984"/>
      <c r="AQ73" s="984"/>
      <c r="AR73" s="984"/>
      <c r="AS73" s="984"/>
      <c r="AT73" s="984"/>
      <c r="AU73" s="984"/>
      <c r="AV73" s="984"/>
      <c r="AW73" s="984"/>
      <c r="AX73" s="984"/>
      <c r="AY73" s="984"/>
      <c r="AZ73" s="394"/>
      <c r="BA73" s="952"/>
      <c r="BB73" s="954"/>
      <c r="BC73" s="497"/>
      <c r="BD73" s="484"/>
      <c r="BE73" s="484"/>
      <c r="BF73" s="484"/>
      <c r="BG73" s="501"/>
      <c r="BH73" s="497"/>
      <c r="BI73" s="484"/>
      <c r="BJ73" s="484"/>
      <c r="BK73" s="484"/>
      <c r="BL73" s="501"/>
      <c r="BM73" s="497"/>
      <c r="BN73" s="484"/>
      <c r="BO73" s="484"/>
      <c r="BP73" s="484"/>
      <c r="BQ73" s="501"/>
      <c r="BR73" s="497"/>
      <c r="BS73" s="484"/>
      <c r="BT73" s="484"/>
      <c r="BU73" s="484"/>
      <c r="BV73" s="485"/>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row>
    <row r="74" s="357" customFormat="true" ht="15" customHeight="true" x14ac:dyDescent="0.2">
      <c r="A74" s="948"/>
      <c r="B74" s="428"/>
      <c r="C74" s="454"/>
      <c r="D74" s="452"/>
      <c r="E74" s="452"/>
      <c r="F74" s="452"/>
      <c r="G74" s="456"/>
      <c r="H74" s="453"/>
      <c r="I74" s="452"/>
      <c r="J74" s="452"/>
      <c r="K74" s="452"/>
      <c r="L74" s="455"/>
      <c r="M74" s="454"/>
      <c r="N74" s="452"/>
      <c r="O74" s="452"/>
      <c r="P74" s="452"/>
      <c r="Q74" s="456"/>
      <c r="R74" s="454"/>
      <c r="S74" s="452"/>
      <c r="T74" s="452"/>
      <c r="U74" s="452"/>
      <c r="V74" s="455"/>
      <c r="W74" s="984"/>
      <c r="X74" s="984"/>
      <c r="Y74" s="984"/>
      <c r="Z74" s="984"/>
      <c r="AA74" s="984"/>
      <c r="AB74" s="984"/>
      <c r="AC74" s="984"/>
      <c r="AD74" s="984"/>
      <c r="AE74" s="984"/>
      <c r="AF74" s="984"/>
      <c r="AG74" s="984"/>
      <c r="AH74" s="984"/>
      <c r="AI74" s="984"/>
      <c r="AJ74" s="984"/>
      <c r="AK74" s="984"/>
      <c r="AL74" s="984"/>
      <c r="AM74" s="984"/>
      <c r="AN74" s="984"/>
      <c r="AO74" s="984"/>
      <c r="AP74" s="984"/>
      <c r="AQ74" s="984"/>
      <c r="AR74" s="984"/>
      <c r="AS74" s="984"/>
      <c r="AT74" s="984"/>
      <c r="AU74" s="984"/>
      <c r="AV74" s="984"/>
      <c r="AW74" s="984"/>
      <c r="AX74" s="984"/>
      <c r="AY74" s="984"/>
      <c r="AZ74" s="394"/>
      <c r="BA74" s="952"/>
      <c r="BB74" s="954"/>
      <c r="BC74" s="497"/>
      <c r="BD74" s="484"/>
      <c r="BE74" s="484"/>
      <c r="BF74" s="484"/>
      <c r="BG74" s="501"/>
      <c r="BH74" s="497"/>
      <c r="BI74" s="484"/>
      <c r="BJ74" s="484"/>
      <c r="BK74" s="484"/>
      <c r="BL74" s="501"/>
      <c r="BM74" s="497"/>
      <c r="BN74" s="484"/>
      <c r="BO74" s="484"/>
      <c r="BP74" s="484"/>
      <c r="BQ74" s="501"/>
      <c r="BR74" s="497"/>
      <c r="BS74" s="484"/>
      <c r="BT74" s="484"/>
      <c r="BU74" s="484"/>
      <c r="BV74" s="485"/>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row>
    <row r="75" s="357" customFormat="true" ht="15" customHeight="true" x14ac:dyDescent="0.2">
      <c r="A75" s="948"/>
      <c r="B75" s="428"/>
      <c r="C75" s="454"/>
      <c r="D75" s="452"/>
      <c r="E75" s="452"/>
      <c r="F75" s="452"/>
      <c r="G75" s="456"/>
      <c r="H75" s="453"/>
      <c r="I75" s="452"/>
      <c r="J75" s="452"/>
      <c r="K75" s="452"/>
      <c r="L75" s="455"/>
      <c r="M75" s="454"/>
      <c r="N75" s="452"/>
      <c r="O75" s="452"/>
      <c r="P75" s="452"/>
      <c r="Q75" s="456"/>
      <c r="R75" s="454"/>
      <c r="S75" s="452"/>
      <c r="T75" s="452"/>
      <c r="U75" s="452"/>
      <c r="V75" s="455"/>
      <c r="W75" s="984"/>
      <c r="X75" s="984"/>
      <c r="Y75" s="984"/>
      <c r="Z75" s="984"/>
      <c r="AA75" s="984"/>
      <c r="AB75" s="984"/>
      <c r="AC75" s="984"/>
      <c r="AD75" s="984"/>
      <c r="AE75" s="984"/>
      <c r="AF75" s="984"/>
      <c r="AG75" s="984"/>
      <c r="AH75" s="984"/>
      <c r="AI75" s="984"/>
      <c r="AJ75" s="984"/>
      <c r="AK75" s="984"/>
      <c r="AL75" s="984"/>
      <c r="AM75" s="984"/>
      <c r="AN75" s="984"/>
      <c r="AO75" s="984"/>
      <c r="AP75" s="984"/>
      <c r="AQ75" s="984"/>
      <c r="AR75" s="984"/>
      <c r="AS75" s="984"/>
      <c r="AT75" s="984"/>
      <c r="AU75" s="984"/>
      <c r="AV75" s="984"/>
      <c r="AW75" s="984"/>
      <c r="AX75" s="984"/>
      <c r="AY75" s="984"/>
      <c r="AZ75" s="394"/>
      <c r="BA75" s="952"/>
      <c r="BB75" s="954"/>
      <c r="BC75" s="497"/>
      <c r="BD75" s="484"/>
      <c r="BE75" s="484"/>
      <c r="BF75" s="484"/>
      <c r="BG75" s="501"/>
      <c r="BH75" s="497"/>
      <c r="BI75" s="484"/>
      <c r="BJ75" s="484"/>
      <c r="BK75" s="484"/>
      <c r="BL75" s="501"/>
      <c r="BM75" s="497"/>
      <c r="BN75" s="484"/>
      <c r="BO75" s="484"/>
      <c r="BP75" s="484"/>
      <c r="BQ75" s="501"/>
      <c r="BR75" s="497"/>
      <c r="BS75" s="484"/>
      <c r="BT75" s="484"/>
      <c r="BU75" s="484"/>
      <c r="BV75" s="485"/>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row>
    <row r="76" s="357" customFormat="true" ht="15" customHeight="true" x14ac:dyDescent="0.2">
      <c r="A76" s="948"/>
      <c r="B76" s="428"/>
      <c r="C76" s="454"/>
      <c r="D76" s="452"/>
      <c r="E76" s="452"/>
      <c r="F76" s="452"/>
      <c r="G76" s="456"/>
      <c r="H76" s="453"/>
      <c r="I76" s="452"/>
      <c r="J76" s="452"/>
      <c r="K76" s="452"/>
      <c r="L76" s="455"/>
      <c r="M76" s="454"/>
      <c r="N76" s="452"/>
      <c r="O76" s="452"/>
      <c r="P76" s="452"/>
      <c r="Q76" s="456"/>
      <c r="R76" s="454"/>
      <c r="S76" s="452"/>
      <c r="T76" s="452"/>
      <c r="U76" s="452"/>
      <c r="V76" s="455"/>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394"/>
      <c r="BA76" s="952"/>
      <c r="BB76" s="954"/>
      <c r="BC76" s="497"/>
      <c r="BD76" s="484"/>
      <c r="BE76" s="484"/>
      <c r="BF76" s="484"/>
      <c r="BG76" s="501"/>
      <c r="BH76" s="497"/>
      <c r="BI76" s="484"/>
      <c r="BJ76" s="484"/>
      <c r="BK76" s="484"/>
      <c r="BL76" s="501"/>
      <c r="BM76" s="497"/>
      <c r="BN76" s="484"/>
      <c r="BO76" s="484"/>
      <c r="BP76" s="484"/>
      <c r="BQ76" s="501"/>
      <c r="BR76" s="497"/>
      <c r="BS76" s="484"/>
      <c r="BT76" s="484"/>
      <c r="BU76" s="484"/>
      <c r="BV76" s="485"/>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row>
    <row r="77" s="357" customFormat="true" ht="15" customHeight="true" x14ac:dyDescent="0.2">
      <c r="A77" s="948"/>
      <c r="B77" s="428"/>
      <c r="C77" s="454"/>
      <c r="D77" s="452"/>
      <c r="E77" s="452"/>
      <c r="F77" s="452"/>
      <c r="G77" s="456"/>
      <c r="H77" s="453"/>
      <c r="I77" s="452"/>
      <c r="J77" s="452"/>
      <c r="K77" s="452"/>
      <c r="L77" s="455"/>
      <c r="M77" s="454"/>
      <c r="N77" s="452"/>
      <c r="O77" s="452"/>
      <c r="P77" s="452"/>
      <c r="Q77" s="456"/>
      <c r="R77" s="454"/>
      <c r="S77" s="452"/>
      <c r="T77" s="452"/>
      <c r="U77" s="452"/>
      <c r="V77" s="455"/>
      <c r="W77" s="984"/>
      <c r="X77" s="984"/>
      <c r="Y77" s="984"/>
      <c r="Z77" s="984"/>
      <c r="AA77" s="984"/>
      <c r="AB77" s="984"/>
      <c r="AC77" s="984"/>
      <c r="AD77" s="984"/>
      <c r="AE77" s="984"/>
      <c r="AF77" s="984"/>
      <c r="AG77" s="984"/>
      <c r="AH77" s="984"/>
      <c r="AI77" s="984"/>
      <c r="AJ77" s="984"/>
      <c r="AK77" s="984"/>
      <c r="AL77" s="984"/>
      <c r="AM77" s="984"/>
      <c r="AN77" s="984"/>
      <c r="AO77" s="984"/>
      <c r="AP77" s="984"/>
      <c r="AQ77" s="984"/>
      <c r="AR77" s="984"/>
      <c r="AS77" s="984"/>
      <c r="AT77" s="984"/>
      <c r="AU77" s="984"/>
      <c r="AV77" s="984"/>
      <c r="AW77" s="984"/>
      <c r="AX77" s="984"/>
      <c r="AY77" s="984"/>
      <c r="AZ77" s="394"/>
      <c r="BA77" s="952"/>
      <c r="BB77" s="954"/>
      <c r="BC77" s="497"/>
      <c r="BD77" s="484"/>
      <c r="BE77" s="484"/>
      <c r="BF77" s="484"/>
      <c r="BG77" s="501"/>
      <c r="BH77" s="497"/>
      <c r="BI77" s="484"/>
      <c r="BJ77" s="484"/>
      <c r="BK77" s="484"/>
      <c r="BL77" s="501"/>
      <c r="BM77" s="497"/>
      <c r="BN77" s="484"/>
      <c r="BO77" s="484"/>
      <c r="BP77" s="484"/>
      <c r="BQ77" s="501"/>
      <c r="BR77" s="497"/>
      <c r="BS77" s="484"/>
      <c r="BT77" s="484"/>
      <c r="BU77" s="484"/>
      <c r="BV77" s="485"/>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row>
    <row r="78" s="357" customFormat="true" ht="15" customHeight="true" x14ac:dyDescent="0.2">
      <c r="A78" s="948"/>
      <c r="B78" s="428"/>
      <c r="C78" s="454"/>
      <c r="D78" s="452"/>
      <c r="E78" s="452"/>
      <c r="F78" s="452"/>
      <c r="G78" s="456"/>
      <c r="H78" s="453"/>
      <c r="I78" s="452"/>
      <c r="J78" s="452"/>
      <c r="K78" s="452"/>
      <c r="L78" s="455"/>
      <c r="M78" s="454"/>
      <c r="N78" s="452"/>
      <c r="O78" s="452"/>
      <c r="P78" s="452"/>
      <c r="Q78" s="456"/>
      <c r="R78" s="454"/>
      <c r="S78" s="452"/>
      <c r="T78" s="452"/>
      <c r="U78" s="452"/>
      <c r="V78" s="455"/>
      <c r="W78" s="984"/>
      <c r="X78" s="984"/>
      <c r="Y78" s="984"/>
      <c r="Z78" s="984"/>
      <c r="AA78" s="984"/>
      <c r="AB78" s="984"/>
      <c r="AC78" s="984"/>
      <c r="AD78" s="984"/>
      <c r="AE78" s="984"/>
      <c r="AF78" s="984"/>
      <c r="AG78" s="984"/>
      <c r="AH78" s="984"/>
      <c r="AI78" s="984"/>
      <c r="AJ78" s="984"/>
      <c r="AK78" s="984"/>
      <c r="AL78" s="984"/>
      <c r="AM78" s="984"/>
      <c r="AN78" s="984"/>
      <c r="AO78" s="984"/>
      <c r="AP78" s="984"/>
      <c r="AQ78" s="984"/>
      <c r="AR78" s="984"/>
      <c r="AS78" s="984"/>
      <c r="AT78" s="984"/>
      <c r="AU78" s="984"/>
      <c r="AV78" s="984"/>
      <c r="AW78" s="984"/>
      <c r="AX78" s="984"/>
      <c r="AY78" s="984"/>
      <c r="AZ78" s="394"/>
      <c r="BA78" s="952"/>
      <c r="BB78" s="954"/>
      <c r="BC78" s="497"/>
      <c r="BD78" s="484"/>
      <c r="BE78" s="484"/>
      <c r="BF78" s="484"/>
      <c r="BG78" s="501"/>
      <c r="BH78" s="497"/>
      <c r="BI78" s="484"/>
      <c r="BJ78" s="484"/>
      <c r="BK78" s="484"/>
      <c r="BL78" s="501"/>
      <c r="BM78" s="497"/>
      <c r="BN78" s="484"/>
      <c r="BO78" s="484"/>
      <c r="BP78" s="484"/>
      <c r="BQ78" s="501"/>
      <c r="BR78" s="497"/>
      <c r="BS78" s="484"/>
      <c r="BT78" s="484"/>
      <c r="BU78" s="484"/>
      <c r="BV78" s="485"/>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row>
    <row r="79" s="357" customFormat="true" ht="15" customHeight="true" x14ac:dyDescent="0.2">
      <c r="A79" s="948"/>
      <c r="B79" s="428"/>
      <c r="C79" s="454"/>
      <c r="D79" s="452"/>
      <c r="E79" s="452"/>
      <c r="F79" s="452"/>
      <c r="G79" s="456"/>
      <c r="H79" s="453"/>
      <c r="I79" s="452"/>
      <c r="J79" s="452"/>
      <c r="K79" s="452"/>
      <c r="L79" s="455"/>
      <c r="M79" s="454"/>
      <c r="N79" s="452"/>
      <c r="O79" s="452"/>
      <c r="P79" s="452"/>
      <c r="Q79" s="456"/>
      <c r="R79" s="454"/>
      <c r="S79" s="452"/>
      <c r="T79" s="452"/>
      <c r="U79" s="452"/>
      <c r="V79" s="455"/>
      <c r="W79" s="984"/>
      <c r="X79" s="984"/>
      <c r="Y79" s="984"/>
      <c r="Z79" s="984"/>
      <c r="AA79" s="984"/>
      <c r="AB79" s="984"/>
      <c r="AC79" s="984"/>
      <c r="AD79" s="984"/>
      <c r="AE79" s="984"/>
      <c r="AF79" s="984"/>
      <c r="AG79" s="984"/>
      <c r="AH79" s="984"/>
      <c r="AI79" s="984"/>
      <c r="AJ79" s="984"/>
      <c r="AK79" s="984"/>
      <c r="AL79" s="984"/>
      <c r="AM79" s="984"/>
      <c r="AN79" s="984"/>
      <c r="AO79" s="984"/>
      <c r="AP79" s="984"/>
      <c r="AQ79" s="984"/>
      <c r="AR79" s="984"/>
      <c r="AS79" s="984"/>
      <c r="AT79" s="984"/>
      <c r="AU79" s="984"/>
      <c r="AV79" s="984"/>
      <c r="AW79" s="984"/>
      <c r="AX79" s="984"/>
      <c r="AY79" s="984"/>
      <c r="AZ79" s="394"/>
      <c r="BA79" s="952"/>
      <c r="BB79" s="954"/>
      <c r="BC79" s="497"/>
      <c r="BD79" s="484"/>
      <c r="BE79" s="484"/>
      <c r="BF79" s="484"/>
      <c r="BG79" s="501"/>
      <c r="BH79" s="497"/>
      <c r="BI79" s="484"/>
      <c r="BJ79" s="484"/>
      <c r="BK79" s="484"/>
      <c r="BL79" s="501"/>
      <c r="BM79" s="497"/>
      <c r="BN79" s="484"/>
      <c r="BO79" s="484"/>
      <c r="BP79" s="484"/>
      <c r="BQ79" s="501"/>
      <c r="BR79" s="497"/>
      <c r="BS79" s="484"/>
      <c r="BT79" s="484"/>
      <c r="BU79" s="484"/>
      <c r="BV79" s="485"/>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row>
    <row r="80" s="357" customFormat="true" ht="15" customHeight="true" x14ac:dyDescent="0.2">
      <c r="A80" s="948"/>
      <c r="B80" s="428"/>
      <c r="C80" s="454"/>
      <c r="D80" s="452"/>
      <c r="E80" s="452"/>
      <c r="F80" s="452"/>
      <c r="G80" s="456"/>
      <c r="H80" s="453"/>
      <c r="I80" s="452"/>
      <c r="J80" s="452"/>
      <c r="K80" s="452"/>
      <c r="L80" s="455"/>
      <c r="M80" s="454"/>
      <c r="N80" s="452"/>
      <c r="O80" s="452"/>
      <c r="P80" s="452"/>
      <c r="Q80" s="456"/>
      <c r="R80" s="454"/>
      <c r="S80" s="452"/>
      <c r="T80" s="452"/>
      <c r="U80" s="452"/>
      <c r="V80" s="455"/>
      <c r="W80" s="984"/>
      <c r="X80" s="984"/>
      <c r="Y80" s="984"/>
      <c r="Z80" s="984"/>
      <c r="AA80" s="984"/>
      <c r="AB80" s="984"/>
      <c r="AC80" s="984"/>
      <c r="AD80" s="984"/>
      <c r="AE80" s="984"/>
      <c r="AF80" s="984"/>
      <c r="AG80" s="984"/>
      <c r="AH80" s="984"/>
      <c r="AI80" s="984"/>
      <c r="AJ80" s="984"/>
      <c r="AK80" s="984"/>
      <c r="AL80" s="984"/>
      <c r="AM80" s="984"/>
      <c r="AN80" s="984"/>
      <c r="AO80" s="984"/>
      <c r="AP80" s="984"/>
      <c r="AQ80" s="984"/>
      <c r="AR80" s="984"/>
      <c r="AS80" s="984"/>
      <c r="AT80" s="984"/>
      <c r="AU80" s="984"/>
      <c r="AV80" s="984"/>
      <c r="AW80" s="984"/>
      <c r="AX80" s="984"/>
      <c r="AY80" s="984"/>
      <c r="AZ80" s="394"/>
      <c r="BA80" s="952"/>
      <c r="BB80" s="954"/>
      <c r="BC80" s="497"/>
      <c r="BD80" s="484"/>
      <c r="BE80" s="484"/>
      <c r="BF80" s="484"/>
      <c r="BG80" s="501"/>
      <c r="BH80" s="497"/>
      <c r="BI80" s="484"/>
      <c r="BJ80" s="484"/>
      <c r="BK80" s="484"/>
      <c r="BL80" s="501"/>
      <c r="BM80" s="497"/>
      <c r="BN80" s="484"/>
      <c r="BO80" s="484"/>
      <c r="BP80" s="484"/>
      <c r="BQ80" s="501"/>
      <c r="BR80" s="497"/>
      <c r="BS80" s="484"/>
      <c r="BT80" s="484"/>
      <c r="BU80" s="484"/>
      <c r="BV80" s="485"/>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row>
    <row r="81" s="357" customFormat="true" ht="15" customHeight="true" x14ac:dyDescent="0.2">
      <c r="A81" s="948"/>
      <c r="B81" s="428"/>
      <c r="C81" s="454"/>
      <c r="D81" s="452"/>
      <c r="E81" s="452"/>
      <c r="F81" s="452"/>
      <c r="G81" s="456"/>
      <c r="H81" s="453"/>
      <c r="I81" s="452"/>
      <c r="J81" s="452"/>
      <c r="K81" s="452"/>
      <c r="L81" s="455"/>
      <c r="M81" s="454"/>
      <c r="N81" s="452"/>
      <c r="O81" s="452"/>
      <c r="P81" s="452"/>
      <c r="Q81" s="456"/>
      <c r="R81" s="454"/>
      <c r="S81" s="452"/>
      <c r="T81" s="452"/>
      <c r="U81" s="452"/>
      <c r="V81" s="455"/>
      <c r="W81" s="984"/>
      <c r="X81" s="984"/>
      <c r="Y81" s="984"/>
      <c r="Z81" s="984"/>
      <c r="AA81" s="984"/>
      <c r="AB81" s="984"/>
      <c r="AC81" s="984"/>
      <c r="AD81" s="984"/>
      <c r="AE81" s="984"/>
      <c r="AF81" s="984"/>
      <c r="AG81" s="984"/>
      <c r="AH81" s="984"/>
      <c r="AI81" s="984"/>
      <c r="AJ81" s="984"/>
      <c r="AK81" s="984"/>
      <c r="AL81" s="984"/>
      <c r="AM81" s="984"/>
      <c r="AN81" s="984"/>
      <c r="AO81" s="984"/>
      <c r="AP81" s="984"/>
      <c r="AQ81" s="984"/>
      <c r="AR81" s="984"/>
      <c r="AS81" s="984"/>
      <c r="AT81" s="984"/>
      <c r="AU81" s="984"/>
      <c r="AV81" s="984"/>
      <c r="AW81" s="984"/>
      <c r="AX81" s="984"/>
      <c r="AY81" s="984"/>
      <c r="AZ81" s="394"/>
      <c r="BA81" s="952"/>
      <c r="BB81" s="954"/>
      <c r="BC81" s="497"/>
      <c r="BD81" s="484"/>
      <c r="BE81" s="484"/>
      <c r="BF81" s="484"/>
      <c r="BG81" s="501"/>
      <c r="BH81" s="497"/>
      <c r="BI81" s="484"/>
      <c r="BJ81" s="484"/>
      <c r="BK81" s="484"/>
      <c r="BL81" s="501"/>
      <c r="BM81" s="497"/>
      <c r="BN81" s="484"/>
      <c r="BO81" s="484"/>
      <c r="BP81" s="484"/>
      <c r="BQ81" s="501"/>
      <c r="BR81" s="497"/>
      <c r="BS81" s="484"/>
      <c r="BT81" s="484"/>
      <c r="BU81" s="484"/>
      <c r="BV81" s="485"/>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row>
    <row r="82" s="357" customFormat="true" ht="15" customHeight="true" x14ac:dyDescent="0.2">
      <c r="A82" s="948"/>
      <c r="B82" s="428"/>
      <c r="C82" s="454"/>
      <c r="D82" s="452"/>
      <c r="E82" s="452"/>
      <c r="F82" s="452"/>
      <c r="G82" s="456"/>
      <c r="H82" s="453"/>
      <c r="I82" s="452"/>
      <c r="J82" s="452"/>
      <c r="K82" s="452"/>
      <c r="L82" s="455"/>
      <c r="M82" s="454"/>
      <c r="N82" s="452"/>
      <c r="O82" s="452"/>
      <c r="P82" s="452"/>
      <c r="Q82" s="456"/>
      <c r="R82" s="454"/>
      <c r="S82" s="452"/>
      <c r="T82" s="452"/>
      <c r="U82" s="452"/>
      <c r="V82" s="455"/>
      <c r="W82" s="984"/>
      <c r="X82" s="984"/>
      <c r="Y82" s="984"/>
      <c r="Z82" s="984"/>
      <c r="AA82" s="984"/>
      <c r="AB82" s="984"/>
      <c r="AC82" s="984"/>
      <c r="AD82" s="984"/>
      <c r="AE82" s="984"/>
      <c r="AF82" s="984"/>
      <c r="AG82" s="984"/>
      <c r="AH82" s="984"/>
      <c r="AI82" s="984"/>
      <c r="AJ82" s="984"/>
      <c r="AK82" s="984"/>
      <c r="AL82" s="984"/>
      <c r="AM82" s="984"/>
      <c r="AN82" s="984"/>
      <c r="AO82" s="984"/>
      <c r="AP82" s="984"/>
      <c r="AQ82" s="984"/>
      <c r="AR82" s="984"/>
      <c r="AS82" s="984"/>
      <c r="AT82" s="984"/>
      <c r="AU82" s="984"/>
      <c r="AV82" s="984"/>
      <c r="AW82" s="984"/>
      <c r="AX82" s="984"/>
      <c r="AY82" s="984"/>
      <c r="AZ82" s="394"/>
      <c r="BA82" s="952"/>
      <c r="BB82" s="954"/>
      <c r="BC82" s="497"/>
      <c r="BD82" s="484"/>
      <c r="BE82" s="484"/>
      <c r="BF82" s="484"/>
      <c r="BG82" s="501"/>
      <c r="BH82" s="497"/>
      <c r="BI82" s="484"/>
      <c r="BJ82" s="484"/>
      <c r="BK82" s="484"/>
      <c r="BL82" s="501"/>
      <c r="BM82" s="497"/>
      <c r="BN82" s="484"/>
      <c r="BO82" s="484"/>
      <c r="BP82" s="484"/>
      <c r="BQ82" s="501"/>
      <c r="BR82" s="497"/>
      <c r="BS82" s="484"/>
      <c r="BT82" s="484"/>
      <c r="BU82" s="484"/>
      <c r="BV82" s="485"/>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row>
    <row r="83" s="357" customFormat="true" ht="15" customHeight="true" x14ac:dyDescent="0.2">
      <c r="A83" s="948"/>
      <c r="B83" s="428"/>
      <c r="C83" s="454"/>
      <c r="D83" s="452"/>
      <c r="E83" s="452"/>
      <c r="F83" s="452"/>
      <c r="G83" s="456"/>
      <c r="H83" s="453"/>
      <c r="I83" s="452"/>
      <c r="J83" s="452"/>
      <c r="K83" s="452"/>
      <c r="L83" s="455"/>
      <c r="M83" s="454"/>
      <c r="N83" s="452"/>
      <c r="O83" s="452"/>
      <c r="P83" s="452"/>
      <c r="Q83" s="456"/>
      <c r="R83" s="454"/>
      <c r="S83" s="452"/>
      <c r="T83" s="452"/>
      <c r="U83" s="452"/>
      <c r="V83" s="455"/>
      <c r="W83" s="984"/>
      <c r="X83" s="984"/>
      <c r="Y83" s="984"/>
      <c r="Z83" s="984"/>
      <c r="AA83" s="984"/>
      <c r="AB83" s="984"/>
      <c r="AC83" s="984"/>
      <c r="AD83" s="984"/>
      <c r="AE83" s="984"/>
      <c r="AF83" s="984"/>
      <c r="AG83" s="984"/>
      <c r="AH83" s="984"/>
      <c r="AI83" s="984"/>
      <c r="AJ83" s="984"/>
      <c r="AK83" s="984"/>
      <c r="AL83" s="984"/>
      <c r="AM83" s="984"/>
      <c r="AN83" s="984"/>
      <c r="AO83" s="984"/>
      <c r="AP83" s="984"/>
      <c r="AQ83" s="984"/>
      <c r="AR83" s="984"/>
      <c r="AS83" s="984"/>
      <c r="AT83" s="984"/>
      <c r="AU83" s="984"/>
      <c r="AV83" s="984"/>
      <c r="AW83" s="984"/>
      <c r="AX83" s="984"/>
      <c r="AY83" s="984"/>
      <c r="AZ83" s="394"/>
      <c r="BA83" s="952"/>
      <c r="BB83" s="954"/>
      <c r="BC83" s="497"/>
      <c r="BD83" s="484"/>
      <c r="BE83" s="484"/>
      <c r="BF83" s="484"/>
      <c r="BG83" s="501"/>
      <c r="BH83" s="497"/>
      <c r="BI83" s="484"/>
      <c r="BJ83" s="484"/>
      <c r="BK83" s="484"/>
      <c r="BL83" s="501"/>
      <c r="BM83" s="497"/>
      <c r="BN83" s="484"/>
      <c r="BO83" s="484"/>
      <c r="BP83" s="484"/>
      <c r="BQ83" s="501"/>
      <c r="BR83" s="497"/>
      <c r="BS83" s="484"/>
      <c r="BT83" s="484"/>
      <c r="BU83" s="484"/>
      <c r="BV83" s="485"/>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row>
    <row r="84" s="357" customFormat="true" ht="15" customHeight="true" x14ac:dyDescent="0.2">
      <c r="A84" s="948"/>
      <c r="B84" s="428"/>
      <c r="C84" s="454"/>
      <c r="D84" s="452"/>
      <c r="E84" s="452"/>
      <c r="F84" s="452"/>
      <c r="G84" s="456"/>
      <c r="H84" s="453"/>
      <c r="I84" s="452"/>
      <c r="J84" s="452"/>
      <c r="K84" s="452"/>
      <c r="L84" s="455"/>
      <c r="M84" s="454"/>
      <c r="N84" s="452"/>
      <c r="O84" s="452"/>
      <c r="P84" s="452"/>
      <c r="Q84" s="456"/>
      <c r="R84" s="454"/>
      <c r="S84" s="452"/>
      <c r="T84" s="452"/>
      <c r="U84" s="452"/>
      <c r="V84" s="455"/>
      <c r="W84" s="984"/>
      <c r="X84" s="984"/>
      <c r="Y84" s="984"/>
      <c r="Z84" s="984"/>
      <c r="AA84" s="984"/>
      <c r="AB84" s="984"/>
      <c r="AC84" s="984"/>
      <c r="AD84" s="984"/>
      <c r="AE84" s="984"/>
      <c r="AF84" s="984"/>
      <c r="AG84" s="984"/>
      <c r="AH84" s="984"/>
      <c r="AI84" s="984"/>
      <c r="AJ84" s="984"/>
      <c r="AK84" s="984"/>
      <c r="AL84" s="984"/>
      <c r="AM84" s="984"/>
      <c r="AN84" s="984"/>
      <c r="AO84" s="984"/>
      <c r="AP84" s="984"/>
      <c r="AQ84" s="984"/>
      <c r="AR84" s="984"/>
      <c r="AS84" s="984"/>
      <c r="AT84" s="984"/>
      <c r="AU84" s="984"/>
      <c r="AV84" s="984"/>
      <c r="AW84" s="984"/>
      <c r="AX84" s="984"/>
      <c r="AY84" s="984"/>
      <c r="AZ84" s="394"/>
      <c r="BA84" s="952"/>
      <c r="BB84" s="954"/>
      <c r="BC84" s="497"/>
      <c r="BD84" s="484"/>
      <c r="BE84" s="484"/>
      <c r="BF84" s="484"/>
      <c r="BG84" s="501"/>
      <c r="BH84" s="497"/>
      <c r="BI84" s="484"/>
      <c r="BJ84" s="484"/>
      <c r="BK84" s="484"/>
      <c r="BL84" s="501"/>
      <c r="BM84" s="497"/>
      <c r="BN84" s="484"/>
      <c r="BO84" s="484"/>
      <c r="BP84" s="484"/>
      <c r="BQ84" s="501"/>
      <c r="BR84" s="497"/>
      <c r="BS84" s="484"/>
      <c r="BT84" s="484"/>
      <c r="BU84" s="484"/>
      <c r="BV84" s="485"/>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row>
    <row r="85" s="357" customFormat="true" ht="15" customHeight="true" x14ac:dyDescent="0.2">
      <c r="A85" s="948"/>
      <c r="B85" s="428"/>
      <c r="C85" s="454"/>
      <c r="D85" s="452"/>
      <c r="E85" s="452"/>
      <c r="F85" s="452"/>
      <c r="G85" s="456"/>
      <c r="H85" s="453"/>
      <c r="I85" s="452"/>
      <c r="J85" s="452"/>
      <c r="K85" s="452"/>
      <c r="L85" s="455"/>
      <c r="M85" s="454"/>
      <c r="N85" s="452"/>
      <c r="O85" s="452"/>
      <c r="P85" s="452"/>
      <c r="Q85" s="456"/>
      <c r="R85" s="454"/>
      <c r="S85" s="452"/>
      <c r="T85" s="452"/>
      <c r="U85" s="452"/>
      <c r="V85" s="455"/>
      <c r="W85" s="984"/>
      <c r="X85" s="984"/>
      <c r="Y85" s="984"/>
      <c r="Z85" s="984"/>
      <c r="AA85" s="984"/>
      <c r="AB85" s="984"/>
      <c r="AC85" s="984"/>
      <c r="AD85" s="984"/>
      <c r="AE85" s="984"/>
      <c r="AF85" s="984"/>
      <c r="AG85" s="984"/>
      <c r="AH85" s="984"/>
      <c r="AI85" s="984"/>
      <c r="AJ85" s="984"/>
      <c r="AK85" s="984"/>
      <c r="AL85" s="984"/>
      <c r="AM85" s="984"/>
      <c r="AN85" s="984"/>
      <c r="AO85" s="984"/>
      <c r="AP85" s="984"/>
      <c r="AQ85" s="984"/>
      <c r="AR85" s="984"/>
      <c r="AS85" s="984"/>
      <c r="AT85" s="984"/>
      <c r="AU85" s="984"/>
      <c r="AV85" s="984"/>
      <c r="AW85" s="984"/>
      <c r="AX85" s="984"/>
      <c r="AY85" s="984"/>
      <c r="AZ85" s="394"/>
      <c r="BA85" s="952"/>
      <c r="BB85" s="954"/>
      <c r="BC85" s="497"/>
      <c r="BD85" s="484"/>
      <c r="BE85" s="484"/>
      <c r="BF85" s="484"/>
      <c r="BG85" s="501"/>
      <c r="BH85" s="497"/>
      <c r="BI85" s="484"/>
      <c r="BJ85" s="484"/>
      <c r="BK85" s="484"/>
      <c r="BL85" s="501"/>
      <c r="BM85" s="497"/>
      <c r="BN85" s="484"/>
      <c r="BO85" s="484"/>
      <c r="BP85" s="484"/>
      <c r="BQ85" s="501"/>
      <c r="BR85" s="497"/>
      <c r="BS85" s="484"/>
      <c r="BT85" s="484"/>
      <c r="BU85" s="484"/>
      <c r="BV85" s="485"/>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row>
    <row r="86" s="357" customFormat="true" ht="15" customHeight="true" x14ac:dyDescent="0.2">
      <c r="A86" s="948"/>
      <c r="B86" s="428"/>
      <c r="C86" s="454"/>
      <c r="D86" s="452"/>
      <c r="E86" s="452"/>
      <c r="F86" s="452"/>
      <c r="G86" s="456"/>
      <c r="H86" s="453"/>
      <c r="I86" s="452"/>
      <c r="J86" s="452"/>
      <c r="K86" s="452"/>
      <c r="L86" s="455"/>
      <c r="M86" s="454"/>
      <c r="N86" s="452"/>
      <c r="O86" s="452"/>
      <c r="P86" s="452"/>
      <c r="Q86" s="456"/>
      <c r="R86" s="454"/>
      <c r="S86" s="452"/>
      <c r="T86" s="452"/>
      <c r="U86" s="452"/>
      <c r="V86" s="455"/>
      <c r="W86" s="984"/>
      <c r="X86" s="984"/>
      <c r="Y86" s="984"/>
      <c r="Z86" s="984"/>
      <c r="AA86" s="984"/>
      <c r="AB86" s="984"/>
      <c r="AC86" s="984"/>
      <c r="AD86" s="984"/>
      <c r="AE86" s="984"/>
      <c r="AF86" s="984"/>
      <c r="AG86" s="984"/>
      <c r="AH86" s="984"/>
      <c r="AI86" s="984"/>
      <c r="AJ86" s="984"/>
      <c r="AK86" s="984"/>
      <c r="AL86" s="984"/>
      <c r="AM86" s="984"/>
      <c r="AN86" s="984"/>
      <c r="AO86" s="984"/>
      <c r="AP86" s="984"/>
      <c r="AQ86" s="984"/>
      <c r="AR86" s="984"/>
      <c r="AS86" s="984"/>
      <c r="AT86" s="984"/>
      <c r="AU86" s="984"/>
      <c r="AV86" s="984"/>
      <c r="AW86" s="984"/>
      <c r="AX86" s="984"/>
      <c r="AY86" s="984"/>
      <c r="AZ86" s="394"/>
      <c r="BA86" s="952"/>
      <c r="BB86" s="954"/>
      <c r="BC86" s="497"/>
      <c r="BD86" s="484"/>
      <c r="BE86" s="484"/>
      <c r="BF86" s="484"/>
      <c r="BG86" s="501"/>
      <c r="BH86" s="497"/>
      <c r="BI86" s="484"/>
      <c r="BJ86" s="484"/>
      <c r="BK86" s="484"/>
      <c r="BL86" s="501"/>
      <c r="BM86" s="497"/>
      <c r="BN86" s="484"/>
      <c r="BO86" s="484"/>
      <c r="BP86" s="484"/>
      <c r="BQ86" s="501"/>
      <c r="BR86" s="497"/>
      <c r="BS86" s="484"/>
      <c r="BT86" s="484"/>
      <c r="BU86" s="484"/>
      <c r="BV86" s="485"/>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row>
    <row r="87" s="357" customFormat="true" ht="15" customHeight="true" x14ac:dyDescent="0.2">
      <c r="A87" s="948"/>
      <c r="B87" s="428"/>
      <c r="C87" s="454"/>
      <c r="D87" s="452"/>
      <c r="E87" s="452"/>
      <c r="F87" s="452"/>
      <c r="G87" s="456"/>
      <c r="H87" s="453"/>
      <c r="I87" s="452"/>
      <c r="J87" s="452"/>
      <c r="K87" s="452"/>
      <c r="L87" s="455"/>
      <c r="M87" s="454"/>
      <c r="N87" s="452"/>
      <c r="O87" s="452"/>
      <c r="P87" s="452"/>
      <c r="Q87" s="456"/>
      <c r="R87" s="454"/>
      <c r="S87" s="452"/>
      <c r="T87" s="452"/>
      <c r="U87" s="452"/>
      <c r="V87" s="455"/>
      <c r="W87" s="984"/>
      <c r="X87" s="984"/>
      <c r="Y87" s="984"/>
      <c r="Z87" s="984"/>
      <c r="AA87" s="984"/>
      <c r="AB87" s="984"/>
      <c r="AC87" s="984"/>
      <c r="AD87" s="984"/>
      <c r="AE87" s="984"/>
      <c r="AF87" s="984"/>
      <c r="AG87" s="984"/>
      <c r="AH87" s="984"/>
      <c r="AI87" s="984"/>
      <c r="AJ87" s="984"/>
      <c r="AK87" s="984"/>
      <c r="AL87" s="984"/>
      <c r="AM87" s="984"/>
      <c r="AN87" s="984"/>
      <c r="AO87" s="984"/>
      <c r="AP87" s="984"/>
      <c r="AQ87" s="984"/>
      <c r="AR87" s="984"/>
      <c r="AS87" s="984"/>
      <c r="AT87" s="984"/>
      <c r="AU87" s="984"/>
      <c r="AV87" s="984"/>
      <c r="AW87" s="984"/>
      <c r="AX87" s="984"/>
      <c r="AY87" s="984"/>
      <c r="AZ87" s="394"/>
      <c r="BA87" s="952"/>
      <c r="BB87" s="954"/>
      <c r="BC87" s="497"/>
      <c r="BD87" s="484"/>
      <c r="BE87" s="484"/>
      <c r="BF87" s="484"/>
      <c r="BG87" s="501"/>
      <c r="BH87" s="497"/>
      <c r="BI87" s="484"/>
      <c r="BJ87" s="484"/>
      <c r="BK87" s="484"/>
      <c r="BL87" s="501"/>
      <c r="BM87" s="497"/>
      <c r="BN87" s="484"/>
      <c r="BO87" s="484"/>
      <c r="BP87" s="484"/>
      <c r="BQ87" s="501"/>
      <c r="BR87" s="497"/>
      <c r="BS87" s="484"/>
      <c r="BT87" s="484"/>
      <c r="BU87" s="484"/>
      <c r="BV87" s="485"/>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row>
    <row r="88" s="357" customFormat="true" ht="15" customHeight="true" x14ac:dyDescent="0.2">
      <c r="A88" s="948"/>
      <c r="B88" s="428"/>
      <c r="C88" s="454"/>
      <c r="D88" s="452"/>
      <c r="E88" s="452"/>
      <c r="F88" s="452"/>
      <c r="G88" s="456"/>
      <c r="H88" s="453"/>
      <c r="I88" s="452"/>
      <c r="J88" s="452"/>
      <c r="K88" s="452"/>
      <c r="L88" s="455"/>
      <c r="M88" s="454"/>
      <c r="N88" s="452"/>
      <c r="O88" s="452"/>
      <c r="P88" s="452"/>
      <c r="Q88" s="456"/>
      <c r="R88" s="454"/>
      <c r="S88" s="452"/>
      <c r="T88" s="452"/>
      <c r="U88" s="452"/>
      <c r="V88" s="455"/>
      <c r="W88" s="984"/>
      <c r="X88" s="984"/>
      <c r="Y88" s="984"/>
      <c r="Z88" s="984"/>
      <c r="AA88" s="984"/>
      <c r="AB88" s="984"/>
      <c r="AC88" s="984"/>
      <c r="AD88" s="984"/>
      <c r="AE88" s="984"/>
      <c r="AF88" s="984"/>
      <c r="AG88" s="984"/>
      <c r="AH88" s="984"/>
      <c r="AI88" s="984"/>
      <c r="AJ88" s="984"/>
      <c r="AK88" s="984"/>
      <c r="AL88" s="984"/>
      <c r="AM88" s="984"/>
      <c r="AN88" s="984"/>
      <c r="AO88" s="984"/>
      <c r="AP88" s="984"/>
      <c r="AQ88" s="984"/>
      <c r="AR88" s="984"/>
      <c r="AS88" s="984"/>
      <c r="AT88" s="984"/>
      <c r="AU88" s="984"/>
      <c r="AV88" s="984"/>
      <c r="AW88" s="984"/>
      <c r="AX88" s="984"/>
      <c r="AY88" s="984"/>
      <c r="AZ88" s="394"/>
      <c r="BA88" s="952"/>
      <c r="BB88" s="954"/>
      <c r="BC88" s="497"/>
      <c r="BD88" s="484"/>
      <c r="BE88" s="484"/>
      <c r="BF88" s="484"/>
      <c r="BG88" s="501"/>
      <c r="BH88" s="497"/>
      <c r="BI88" s="484"/>
      <c r="BJ88" s="484"/>
      <c r="BK88" s="484"/>
      <c r="BL88" s="501"/>
      <c r="BM88" s="497"/>
      <c r="BN88" s="484"/>
      <c r="BO88" s="484"/>
      <c r="BP88" s="484"/>
      <c r="BQ88" s="501"/>
      <c r="BR88" s="497"/>
      <c r="BS88" s="484"/>
      <c r="BT88" s="484"/>
      <c r="BU88" s="484"/>
      <c r="BV88" s="485"/>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row>
    <row r="89" s="357" customFormat="true" ht="15" customHeight="true" x14ac:dyDescent="0.2">
      <c r="A89" s="948"/>
      <c r="B89" s="428"/>
      <c r="C89" s="454"/>
      <c r="D89" s="452"/>
      <c r="E89" s="452"/>
      <c r="F89" s="452"/>
      <c r="G89" s="456"/>
      <c r="H89" s="453"/>
      <c r="I89" s="452"/>
      <c r="J89" s="452"/>
      <c r="K89" s="452"/>
      <c r="L89" s="455"/>
      <c r="M89" s="454"/>
      <c r="N89" s="452"/>
      <c r="O89" s="452"/>
      <c r="P89" s="452"/>
      <c r="Q89" s="456"/>
      <c r="R89" s="454"/>
      <c r="S89" s="452"/>
      <c r="T89" s="452"/>
      <c r="U89" s="452"/>
      <c r="V89" s="455"/>
      <c r="W89" s="984"/>
      <c r="X89" s="984"/>
      <c r="Y89" s="984"/>
      <c r="Z89" s="984"/>
      <c r="AA89" s="984"/>
      <c r="AB89" s="984"/>
      <c r="AC89" s="984"/>
      <c r="AD89" s="984"/>
      <c r="AE89" s="984"/>
      <c r="AF89" s="984"/>
      <c r="AG89" s="984"/>
      <c r="AH89" s="984"/>
      <c r="AI89" s="984"/>
      <c r="AJ89" s="984"/>
      <c r="AK89" s="984"/>
      <c r="AL89" s="984"/>
      <c r="AM89" s="984"/>
      <c r="AN89" s="984"/>
      <c r="AO89" s="984"/>
      <c r="AP89" s="984"/>
      <c r="AQ89" s="984"/>
      <c r="AR89" s="984"/>
      <c r="AS89" s="984"/>
      <c r="AT89" s="984"/>
      <c r="AU89" s="984"/>
      <c r="AV89" s="984"/>
      <c r="AW89" s="984"/>
      <c r="AX89" s="984"/>
      <c r="AY89" s="984"/>
      <c r="AZ89" s="394"/>
      <c r="BA89" s="952"/>
      <c r="BB89" s="954"/>
      <c r="BC89" s="497"/>
      <c r="BD89" s="484"/>
      <c r="BE89" s="484"/>
      <c r="BF89" s="484"/>
      <c r="BG89" s="501"/>
      <c r="BH89" s="497"/>
      <c r="BI89" s="484"/>
      <c r="BJ89" s="484"/>
      <c r="BK89" s="484"/>
      <c r="BL89" s="501"/>
      <c r="BM89" s="497"/>
      <c r="BN89" s="484"/>
      <c r="BO89" s="484"/>
      <c r="BP89" s="484"/>
      <c r="BQ89" s="501"/>
      <c r="BR89" s="497"/>
      <c r="BS89" s="484"/>
      <c r="BT89" s="484"/>
      <c r="BU89" s="484"/>
      <c r="BV89" s="485"/>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row>
    <row r="90" s="357" customFormat="true" ht="15" customHeight="true" x14ac:dyDescent="0.2">
      <c r="A90" s="948"/>
      <c r="B90" s="428"/>
      <c r="C90" s="454"/>
      <c r="D90" s="452"/>
      <c r="E90" s="452"/>
      <c r="F90" s="452"/>
      <c r="G90" s="456"/>
      <c r="H90" s="453"/>
      <c r="I90" s="452"/>
      <c r="J90" s="452"/>
      <c r="K90" s="452"/>
      <c r="L90" s="455"/>
      <c r="M90" s="454"/>
      <c r="N90" s="452"/>
      <c r="O90" s="452"/>
      <c r="P90" s="452"/>
      <c r="Q90" s="456"/>
      <c r="R90" s="454"/>
      <c r="S90" s="452"/>
      <c r="T90" s="452"/>
      <c r="U90" s="452"/>
      <c r="V90" s="455"/>
      <c r="W90" s="984"/>
      <c r="X90" s="984"/>
      <c r="Y90" s="984"/>
      <c r="Z90" s="984"/>
      <c r="AA90" s="984"/>
      <c r="AB90" s="984"/>
      <c r="AC90" s="984"/>
      <c r="AD90" s="984"/>
      <c r="AE90" s="984"/>
      <c r="AF90" s="984"/>
      <c r="AG90" s="984"/>
      <c r="AH90" s="984"/>
      <c r="AI90" s="984"/>
      <c r="AJ90" s="984"/>
      <c r="AK90" s="984"/>
      <c r="AL90" s="984"/>
      <c r="AM90" s="984"/>
      <c r="AN90" s="984"/>
      <c r="AO90" s="984"/>
      <c r="AP90" s="984"/>
      <c r="AQ90" s="984"/>
      <c r="AR90" s="984"/>
      <c r="AS90" s="984"/>
      <c r="AT90" s="984"/>
      <c r="AU90" s="984"/>
      <c r="AV90" s="984"/>
      <c r="AW90" s="984"/>
      <c r="AX90" s="984"/>
      <c r="AY90" s="984"/>
      <c r="AZ90" s="394"/>
      <c r="BA90" s="952"/>
      <c r="BB90" s="954"/>
      <c r="BC90" s="497"/>
      <c r="BD90" s="484"/>
      <c r="BE90" s="484"/>
      <c r="BF90" s="484"/>
      <c r="BG90" s="501"/>
      <c r="BH90" s="497"/>
      <c r="BI90" s="484"/>
      <c r="BJ90" s="484"/>
      <c r="BK90" s="484"/>
      <c r="BL90" s="501"/>
      <c r="BM90" s="497"/>
      <c r="BN90" s="484"/>
      <c r="BO90" s="484"/>
      <c r="BP90" s="484"/>
      <c r="BQ90" s="501"/>
      <c r="BR90" s="497"/>
      <c r="BS90" s="484"/>
      <c r="BT90" s="484"/>
      <c r="BU90" s="484"/>
      <c r="BV90" s="485"/>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row>
    <row r="91" s="357" customFormat="true" ht="15" customHeight="true" x14ac:dyDescent="0.2">
      <c r="A91" s="948"/>
      <c r="B91" s="428"/>
      <c r="C91" s="454"/>
      <c r="D91" s="452"/>
      <c r="E91" s="452"/>
      <c r="F91" s="452"/>
      <c r="G91" s="456"/>
      <c r="H91" s="453"/>
      <c r="I91" s="452"/>
      <c r="J91" s="452"/>
      <c r="K91" s="452"/>
      <c r="L91" s="455"/>
      <c r="M91" s="454"/>
      <c r="N91" s="452"/>
      <c r="O91" s="452"/>
      <c r="P91" s="452"/>
      <c r="Q91" s="456"/>
      <c r="R91" s="454"/>
      <c r="S91" s="452"/>
      <c r="T91" s="452"/>
      <c r="U91" s="452"/>
      <c r="V91" s="455"/>
      <c r="W91" s="984"/>
      <c r="X91" s="984"/>
      <c r="Y91" s="984"/>
      <c r="Z91" s="984"/>
      <c r="AA91" s="984"/>
      <c r="AB91" s="984"/>
      <c r="AC91" s="984"/>
      <c r="AD91" s="984"/>
      <c r="AE91" s="984"/>
      <c r="AF91" s="984"/>
      <c r="AG91" s="984"/>
      <c r="AH91" s="984"/>
      <c r="AI91" s="984"/>
      <c r="AJ91" s="984"/>
      <c r="AK91" s="984"/>
      <c r="AL91" s="984"/>
      <c r="AM91" s="984"/>
      <c r="AN91" s="984"/>
      <c r="AO91" s="984"/>
      <c r="AP91" s="984"/>
      <c r="AQ91" s="984"/>
      <c r="AR91" s="984"/>
      <c r="AS91" s="984"/>
      <c r="AT91" s="984"/>
      <c r="AU91" s="984"/>
      <c r="AV91" s="984"/>
      <c r="AW91" s="984"/>
      <c r="AX91" s="984"/>
      <c r="AY91" s="984"/>
      <c r="AZ91" s="394"/>
      <c r="BA91" s="952"/>
      <c r="BB91" s="954"/>
      <c r="BC91" s="497"/>
      <c r="BD91" s="484"/>
      <c r="BE91" s="484"/>
      <c r="BF91" s="484"/>
      <c r="BG91" s="501"/>
      <c r="BH91" s="497"/>
      <c r="BI91" s="484"/>
      <c r="BJ91" s="484"/>
      <c r="BK91" s="484"/>
      <c r="BL91" s="501"/>
      <c r="BM91" s="497"/>
      <c r="BN91" s="484"/>
      <c r="BO91" s="484"/>
      <c r="BP91" s="484"/>
      <c r="BQ91" s="501"/>
      <c r="BR91" s="497"/>
      <c r="BS91" s="484"/>
      <c r="BT91" s="484"/>
      <c r="BU91" s="484"/>
      <c r="BV91" s="485"/>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row>
    <row r="92" s="357" customFormat="true" ht="15" customHeight="true" x14ac:dyDescent="0.2">
      <c r="A92" s="948"/>
      <c r="B92" s="428"/>
      <c r="C92" s="454"/>
      <c r="D92" s="452"/>
      <c r="E92" s="452"/>
      <c r="F92" s="452"/>
      <c r="G92" s="456"/>
      <c r="H92" s="453"/>
      <c r="I92" s="452"/>
      <c r="J92" s="452"/>
      <c r="K92" s="452"/>
      <c r="L92" s="455"/>
      <c r="M92" s="454"/>
      <c r="N92" s="452"/>
      <c r="O92" s="452"/>
      <c r="P92" s="452"/>
      <c r="Q92" s="456"/>
      <c r="R92" s="454"/>
      <c r="S92" s="452"/>
      <c r="T92" s="452"/>
      <c r="U92" s="452"/>
      <c r="V92" s="455"/>
      <c r="W92" s="984"/>
      <c r="X92" s="984"/>
      <c r="Y92" s="984"/>
      <c r="Z92" s="984"/>
      <c r="AA92" s="984"/>
      <c r="AB92" s="984"/>
      <c r="AC92" s="984"/>
      <c r="AD92" s="984"/>
      <c r="AE92" s="984"/>
      <c r="AF92" s="984"/>
      <c r="AG92" s="984"/>
      <c r="AH92" s="984"/>
      <c r="AI92" s="984"/>
      <c r="AJ92" s="984"/>
      <c r="AK92" s="984"/>
      <c r="AL92" s="984"/>
      <c r="AM92" s="984"/>
      <c r="AN92" s="984"/>
      <c r="AO92" s="984"/>
      <c r="AP92" s="984"/>
      <c r="AQ92" s="984"/>
      <c r="AR92" s="984"/>
      <c r="AS92" s="984"/>
      <c r="AT92" s="984"/>
      <c r="AU92" s="984"/>
      <c r="AV92" s="984"/>
      <c r="AW92" s="984"/>
      <c r="AX92" s="984"/>
      <c r="AY92" s="984"/>
      <c r="AZ92" s="394"/>
      <c r="BA92" s="952"/>
      <c r="BB92" s="954"/>
      <c r="BC92" s="497"/>
      <c r="BD92" s="484"/>
      <c r="BE92" s="484"/>
      <c r="BF92" s="484"/>
      <c r="BG92" s="501"/>
      <c r="BH92" s="497"/>
      <c r="BI92" s="484"/>
      <c r="BJ92" s="484"/>
      <c r="BK92" s="484"/>
      <c r="BL92" s="501"/>
      <c r="BM92" s="497"/>
      <c r="BN92" s="484"/>
      <c r="BO92" s="484"/>
      <c r="BP92" s="484"/>
      <c r="BQ92" s="501"/>
      <c r="BR92" s="497"/>
      <c r="BS92" s="484"/>
      <c r="BT92" s="484"/>
      <c r="BU92" s="484"/>
      <c r="BV92" s="485"/>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row>
    <row r="93" s="357" customFormat="true" ht="15" customHeight="true" x14ac:dyDescent="0.2">
      <c r="A93" s="948"/>
      <c r="B93" s="428"/>
      <c r="C93" s="454"/>
      <c r="D93" s="452"/>
      <c r="E93" s="452"/>
      <c r="F93" s="452"/>
      <c r="G93" s="456"/>
      <c r="H93" s="453"/>
      <c r="I93" s="452"/>
      <c r="J93" s="452"/>
      <c r="K93" s="452"/>
      <c r="L93" s="455"/>
      <c r="M93" s="454"/>
      <c r="N93" s="452"/>
      <c r="O93" s="452"/>
      <c r="P93" s="452"/>
      <c r="Q93" s="456"/>
      <c r="R93" s="454"/>
      <c r="S93" s="452"/>
      <c r="T93" s="452"/>
      <c r="U93" s="452"/>
      <c r="V93" s="455"/>
      <c r="W93" s="984"/>
      <c r="X93" s="984"/>
      <c r="Y93" s="984"/>
      <c r="Z93" s="984"/>
      <c r="AA93" s="984"/>
      <c r="AB93" s="984"/>
      <c r="AC93" s="984"/>
      <c r="AD93" s="984"/>
      <c r="AE93" s="984"/>
      <c r="AF93" s="984"/>
      <c r="AG93" s="984"/>
      <c r="AH93" s="984"/>
      <c r="AI93" s="984"/>
      <c r="AJ93" s="984"/>
      <c r="AK93" s="984"/>
      <c r="AL93" s="984"/>
      <c r="AM93" s="984"/>
      <c r="AN93" s="984"/>
      <c r="AO93" s="984"/>
      <c r="AP93" s="984"/>
      <c r="AQ93" s="984"/>
      <c r="AR93" s="984"/>
      <c r="AS93" s="984"/>
      <c r="AT93" s="984"/>
      <c r="AU93" s="984"/>
      <c r="AV93" s="984"/>
      <c r="AW93" s="984"/>
      <c r="AX93" s="984"/>
      <c r="AY93" s="984"/>
      <c r="AZ93" s="394"/>
      <c r="BA93" s="952"/>
      <c r="BB93" s="954"/>
      <c r="BC93" s="497"/>
      <c r="BD93" s="484"/>
      <c r="BE93" s="484"/>
      <c r="BF93" s="484"/>
      <c r="BG93" s="501"/>
      <c r="BH93" s="497"/>
      <c r="BI93" s="484"/>
      <c r="BJ93" s="484"/>
      <c r="BK93" s="484"/>
      <c r="BL93" s="501"/>
      <c r="BM93" s="497"/>
      <c r="BN93" s="484"/>
      <c r="BO93" s="484"/>
      <c r="BP93" s="484"/>
      <c r="BQ93" s="501"/>
      <c r="BR93" s="497"/>
      <c r="BS93" s="484"/>
      <c r="BT93" s="484"/>
      <c r="BU93" s="484"/>
      <c r="BV93" s="485"/>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row>
    <row r="94" s="357" customFormat="true" ht="15" customHeight="true" x14ac:dyDescent="0.2">
      <c r="A94" s="948"/>
      <c r="B94" s="428"/>
      <c r="C94" s="454"/>
      <c r="D94" s="452"/>
      <c r="E94" s="452"/>
      <c r="F94" s="452"/>
      <c r="G94" s="456"/>
      <c r="H94" s="453"/>
      <c r="I94" s="452"/>
      <c r="J94" s="452"/>
      <c r="K94" s="452"/>
      <c r="L94" s="455"/>
      <c r="M94" s="454"/>
      <c r="N94" s="452"/>
      <c r="O94" s="452"/>
      <c r="P94" s="452"/>
      <c r="Q94" s="456"/>
      <c r="R94" s="454"/>
      <c r="S94" s="452"/>
      <c r="T94" s="452"/>
      <c r="U94" s="452"/>
      <c r="V94" s="455"/>
      <c r="W94" s="984"/>
      <c r="X94" s="984"/>
      <c r="Y94" s="984"/>
      <c r="Z94" s="984"/>
      <c r="AA94" s="984"/>
      <c r="AB94" s="984"/>
      <c r="AC94" s="984"/>
      <c r="AD94" s="984"/>
      <c r="AE94" s="984"/>
      <c r="AF94" s="984"/>
      <c r="AG94" s="984"/>
      <c r="AH94" s="984"/>
      <c r="AI94" s="984"/>
      <c r="AJ94" s="984"/>
      <c r="AK94" s="984"/>
      <c r="AL94" s="984"/>
      <c r="AM94" s="984"/>
      <c r="AN94" s="984"/>
      <c r="AO94" s="984"/>
      <c r="AP94" s="984"/>
      <c r="AQ94" s="984"/>
      <c r="AR94" s="984"/>
      <c r="AS94" s="984"/>
      <c r="AT94" s="984"/>
      <c r="AU94" s="984"/>
      <c r="AV94" s="984"/>
      <c r="AW94" s="984"/>
      <c r="AX94" s="984"/>
      <c r="AY94" s="984"/>
      <c r="AZ94" s="394"/>
      <c r="BA94" s="952"/>
      <c r="BB94" s="954"/>
      <c r="BC94" s="497"/>
      <c r="BD94" s="484"/>
      <c r="BE94" s="484"/>
      <c r="BF94" s="484"/>
      <c r="BG94" s="501"/>
      <c r="BH94" s="497"/>
      <c r="BI94" s="484"/>
      <c r="BJ94" s="484"/>
      <c r="BK94" s="484"/>
      <c r="BL94" s="501"/>
      <c r="BM94" s="497"/>
      <c r="BN94" s="484"/>
      <c r="BO94" s="484"/>
      <c r="BP94" s="484"/>
      <c r="BQ94" s="501"/>
      <c r="BR94" s="497"/>
      <c r="BS94" s="484"/>
      <c r="BT94" s="484"/>
      <c r="BU94" s="484"/>
      <c r="BV94" s="485"/>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row>
    <row r="95" s="357" customFormat="true" ht="15" customHeight="true" x14ac:dyDescent="0.2">
      <c r="A95" s="948"/>
      <c r="B95" s="428"/>
      <c r="C95" s="454"/>
      <c r="D95" s="452"/>
      <c r="E95" s="452"/>
      <c r="F95" s="452"/>
      <c r="G95" s="456"/>
      <c r="H95" s="453"/>
      <c r="I95" s="452"/>
      <c r="J95" s="452"/>
      <c r="K95" s="452"/>
      <c r="L95" s="455"/>
      <c r="M95" s="454"/>
      <c r="N95" s="452"/>
      <c r="O95" s="452"/>
      <c r="P95" s="452"/>
      <c r="Q95" s="456"/>
      <c r="R95" s="454"/>
      <c r="S95" s="452"/>
      <c r="T95" s="452"/>
      <c r="U95" s="452"/>
      <c r="V95" s="455"/>
      <c r="W95" s="984"/>
      <c r="X95" s="984"/>
      <c r="Y95" s="984"/>
      <c r="Z95" s="984"/>
      <c r="AA95" s="984"/>
      <c r="AB95" s="984"/>
      <c r="AC95" s="984"/>
      <c r="AD95" s="984"/>
      <c r="AE95" s="984"/>
      <c r="AF95" s="984"/>
      <c r="AG95" s="984"/>
      <c r="AH95" s="984"/>
      <c r="AI95" s="984"/>
      <c r="AJ95" s="984"/>
      <c r="AK95" s="984"/>
      <c r="AL95" s="984"/>
      <c r="AM95" s="984"/>
      <c r="AN95" s="984"/>
      <c r="AO95" s="984"/>
      <c r="AP95" s="984"/>
      <c r="AQ95" s="984"/>
      <c r="AR95" s="984"/>
      <c r="AS95" s="984"/>
      <c r="AT95" s="984"/>
      <c r="AU95" s="984"/>
      <c r="AV95" s="984"/>
      <c r="AW95" s="984"/>
      <c r="AX95" s="984"/>
      <c r="AY95" s="984"/>
      <c r="AZ95" s="394"/>
      <c r="BA95" s="952"/>
      <c r="BB95" s="954"/>
      <c r="BC95" s="497"/>
      <c r="BD95" s="484"/>
      <c r="BE95" s="484"/>
      <c r="BF95" s="484"/>
      <c r="BG95" s="501"/>
      <c r="BH95" s="497"/>
      <c r="BI95" s="484"/>
      <c r="BJ95" s="484"/>
      <c r="BK95" s="484"/>
      <c r="BL95" s="501"/>
      <c r="BM95" s="497"/>
      <c r="BN95" s="484"/>
      <c r="BO95" s="484"/>
      <c r="BP95" s="484"/>
      <c r="BQ95" s="501"/>
      <c r="BR95" s="497"/>
      <c r="BS95" s="484"/>
      <c r="BT95" s="484"/>
      <c r="BU95" s="484"/>
      <c r="BV95" s="485"/>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row>
    <row r="96" s="357" customFormat="true" ht="15" customHeight="true" x14ac:dyDescent="0.2">
      <c r="A96" s="948"/>
      <c r="B96" s="428"/>
      <c r="C96" s="454"/>
      <c r="D96" s="452"/>
      <c r="E96" s="452"/>
      <c r="F96" s="452"/>
      <c r="G96" s="456"/>
      <c r="H96" s="453"/>
      <c r="I96" s="452"/>
      <c r="J96" s="452"/>
      <c r="K96" s="452"/>
      <c r="L96" s="455"/>
      <c r="M96" s="454"/>
      <c r="N96" s="452"/>
      <c r="O96" s="452"/>
      <c r="P96" s="452"/>
      <c r="Q96" s="456"/>
      <c r="R96" s="454"/>
      <c r="S96" s="452"/>
      <c r="T96" s="452"/>
      <c r="U96" s="452"/>
      <c r="V96" s="455"/>
      <c r="W96" s="984"/>
      <c r="X96" s="984"/>
      <c r="Y96" s="984"/>
      <c r="Z96" s="984"/>
      <c r="AA96" s="984"/>
      <c r="AB96" s="984"/>
      <c r="AC96" s="984"/>
      <c r="AD96" s="984"/>
      <c r="AE96" s="984"/>
      <c r="AF96" s="984"/>
      <c r="AG96" s="984"/>
      <c r="AH96" s="984"/>
      <c r="AI96" s="984"/>
      <c r="AJ96" s="984"/>
      <c r="AK96" s="984"/>
      <c r="AL96" s="984"/>
      <c r="AM96" s="984"/>
      <c r="AN96" s="984"/>
      <c r="AO96" s="984"/>
      <c r="AP96" s="984"/>
      <c r="AQ96" s="984"/>
      <c r="AR96" s="984"/>
      <c r="AS96" s="984"/>
      <c r="AT96" s="984"/>
      <c r="AU96" s="984"/>
      <c r="AV96" s="984"/>
      <c r="AW96" s="984"/>
      <c r="AX96" s="984"/>
      <c r="AY96" s="984"/>
      <c r="AZ96" s="394"/>
      <c r="BA96" s="952"/>
      <c r="BB96" s="954"/>
      <c r="BC96" s="497"/>
      <c r="BD96" s="484"/>
      <c r="BE96" s="484"/>
      <c r="BF96" s="484"/>
      <c r="BG96" s="501"/>
      <c r="BH96" s="497"/>
      <c r="BI96" s="484"/>
      <c r="BJ96" s="484"/>
      <c r="BK96" s="484"/>
      <c r="BL96" s="501"/>
      <c r="BM96" s="497"/>
      <c r="BN96" s="484"/>
      <c r="BO96" s="484"/>
      <c r="BP96" s="484"/>
      <c r="BQ96" s="501"/>
      <c r="BR96" s="497"/>
      <c r="BS96" s="484"/>
      <c r="BT96" s="484"/>
      <c r="BU96" s="484"/>
      <c r="BV96" s="485"/>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row>
    <row r="97" s="357" customFormat="true" ht="15" customHeight="true" x14ac:dyDescent="0.2">
      <c r="A97" s="948"/>
      <c r="B97" s="428"/>
      <c r="C97" s="454"/>
      <c r="D97" s="452"/>
      <c r="E97" s="452"/>
      <c r="F97" s="452"/>
      <c r="G97" s="456"/>
      <c r="H97" s="453"/>
      <c r="I97" s="452"/>
      <c r="J97" s="452"/>
      <c r="K97" s="452"/>
      <c r="L97" s="455"/>
      <c r="M97" s="454"/>
      <c r="N97" s="452"/>
      <c r="O97" s="452"/>
      <c r="P97" s="452"/>
      <c r="Q97" s="456"/>
      <c r="R97" s="454"/>
      <c r="S97" s="452"/>
      <c r="T97" s="452"/>
      <c r="U97" s="452"/>
      <c r="V97" s="455"/>
      <c r="W97" s="984"/>
      <c r="X97" s="984"/>
      <c r="Y97" s="984"/>
      <c r="Z97" s="984"/>
      <c r="AA97" s="984"/>
      <c r="AB97" s="984"/>
      <c r="AC97" s="984"/>
      <c r="AD97" s="984"/>
      <c r="AE97" s="984"/>
      <c r="AF97" s="984"/>
      <c r="AG97" s="984"/>
      <c r="AH97" s="984"/>
      <c r="AI97" s="984"/>
      <c r="AJ97" s="984"/>
      <c r="AK97" s="984"/>
      <c r="AL97" s="984"/>
      <c r="AM97" s="984"/>
      <c r="AN97" s="984"/>
      <c r="AO97" s="984"/>
      <c r="AP97" s="984"/>
      <c r="AQ97" s="984"/>
      <c r="AR97" s="984"/>
      <c r="AS97" s="984"/>
      <c r="AT97" s="984"/>
      <c r="AU97" s="984"/>
      <c r="AV97" s="984"/>
      <c r="AW97" s="984"/>
      <c r="AX97" s="984"/>
      <c r="AY97" s="984"/>
      <c r="AZ97" s="394"/>
      <c r="BA97" s="952"/>
      <c r="BB97" s="954"/>
      <c r="BC97" s="497"/>
      <c r="BD97" s="484"/>
      <c r="BE97" s="484"/>
      <c r="BF97" s="484"/>
      <c r="BG97" s="501"/>
      <c r="BH97" s="497"/>
      <c r="BI97" s="484"/>
      <c r="BJ97" s="484"/>
      <c r="BK97" s="484"/>
      <c r="BL97" s="501"/>
      <c r="BM97" s="497"/>
      <c r="BN97" s="484"/>
      <c r="BO97" s="484"/>
      <c r="BP97" s="484"/>
      <c r="BQ97" s="501"/>
      <c r="BR97" s="497"/>
      <c r="BS97" s="484"/>
      <c r="BT97" s="484"/>
      <c r="BU97" s="484"/>
      <c r="BV97" s="485"/>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row>
    <row r="98" s="357" customFormat="true" ht="15" customHeight="true" x14ac:dyDescent="0.2">
      <c r="A98" s="948"/>
      <c r="B98" s="428"/>
      <c r="C98" s="454"/>
      <c r="D98" s="452"/>
      <c r="E98" s="452"/>
      <c r="F98" s="452"/>
      <c r="G98" s="456"/>
      <c r="H98" s="453"/>
      <c r="I98" s="452"/>
      <c r="J98" s="452"/>
      <c r="K98" s="452"/>
      <c r="L98" s="455"/>
      <c r="M98" s="454"/>
      <c r="N98" s="452"/>
      <c r="O98" s="452"/>
      <c r="P98" s="452"/>
      <c r="Q98" s="456"/>
      <c r="R98" s="454"/>
      <c r="S98" s="452"/>
      <c r="T98" s="452"/>
      <c r="U98" s="452"/>
      <c r="V98" s="455"/>
      <c r="W98" s="984"/>
      <c r="X98" s="984"/>
      <c r="Y98" s="984"/>
      <c r="Z98" s="984"/>
      <c r="AA98" s="984"/>
      <c r="AB98" s="984"/>
      <c r="AC98" s="984"/>
      <c r="AD98" s="984"/>
      <c r="AE98" s="984"/>
      <c r="AF98" s="984"/>
      <c r="AG98" s="984"/>
      <c r="AH98" s="984"/>
      <c r="AI98" s="984"/>
      <c r="AJ98" s="984"/>
      <c r="AK98" s="984"/>
      <c r="AL98" s="984"/>
      <c r="AM98" s="984"/>
      <c r="AN98" s="984"/>
      <c r="AO98" s="984"/>
      <c r="AP98" s="984"/>
      <c r="AQ98" s="984"/>
      <c r="AR98" s="984"/>
      <c r="AS98" s="984"/>
      <c r="AT98" s="984"/>
      <c r="AU98" s="984"/>
      <c r="AV98" s="984"/>
      <c r="AW98" s="984"/>
      <c r="AX98" s="984"/>
      <c r="AY98" s="984"/>
      <c r="AZ98" s="394"/>
      <c r="BA98" s="952"/>
      <c r="BB98" s="954"/>
      <c r="BC98" s="497"/>
      <c r="BD98" s="484"/>
      <c r="BE98" s="484"/>
      <c r="BF98" s="484"/>
      <c r="BG98" s="501"/>
      <c r="BH98" s="497"/>
      <c r="BI98" s="484"/>
      <c r="BJ98" s="484"/>
      <c r="BK98" s="484"/>
      <c r="BL98" s="501"/>
      <c r="BM98" s="497"/>
      <c r="BN98" s="484"/>
      <c r="BO98" s="484"/>
      <c r="BP98" s="484"/>
      <c r="BQ98" s="501"/>
      <c r="BR98" s="497"/>
      <c r="BS98" s="484"/>
      <c r="BT98" s="484"/>
      <c r="BU98" s="484"/>
      <c r="BV98" s="485"/>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row>
    <row r="99" s="357" customFormat="true" ht="15" customHeight="true" x14ac:dyDescent="0.2">
      <c r="A99" s="948"/>
      <c r="B99" s="428"/>
      <c r="C99" s="454"/>
      <c r="D99" s="452"/>
      <c r="E99" s="452"/>
      <c r="F99" s="452"/>
      <c r="G99" s="456"/>
      <c r="H99" s="453"/>
      <c r="I99" s="452"/>
      <c r="J99" s="452"/>
      <c r="K99" s="452"/>
      <c r="L99" s="455"/>
      <c r="M99" s="454"/>
      <c r="N99" s="452"/>
      <c r="O99" s="452"/>
      <c r="P99" s="452"/>
      <c r="Q99" s="456"/>
      <c r="R99" s="454"/>
      <c r="S99" s="452"/>
      <c r="T99" s="452"/>
      <c r="U99" s="452"/>
      <c r="V99" s="455"/>
      <c r="W99" s="984"/>
      <c r="X99" s="984"/>
      <c r="Y99" s="984"/>
      <c r="Z99" s="984"/>
      <c r="AA99" s="984"/>
      <c r="AB99" s="984"/>
      <c r="AC99" s="984"/>
      <c r="AD99" s="984"/>
      <c r="AE99" s="984"/>
      <c r="AF99" s="984"/>
      <c r="AG99" s="984"/>
      <c r="AH99" s="984"/>
      <c r="AI99" s="984"/>
      <c r="AJ99" s="984"/>
      <c r="AK99" s="984"/>
      <c r="AL99" s="984"/>
      <c r="AM99" s="984"/>
      <c r="AN99" s="984"/>
      <c r="AO99" s="984"/>
      <c r="AP99" s="984"/>
      <c r="AQ99" s="984"/>
      <c r="AR99" s="984"/>
      <c r="AS99" s="984"/>
      <c r="AT99" s="984"/>
      <c r="AU99" s="984"/>
      <c r="AV99" s="984"/>
      <c r="AW99" s="984"/>
      <c r="AX99" s="984"/>
      <c r="AY99" s="984"/>
      <c r="AZ99" s="394"/>
      <c r="BA99" s="952"/>
      <c r="BB99" s="954"/>
      <c r="BC99" s="497"/>
      <c r="BD99" s="484"/>
      <c r="BE99" s="484"/>
      <c r="BF99" s="484"/>
      <c r="BG99" s="501"/>
      <c r="BH99" s="497"/>
      <c r="BI99" s="484"/>
      <c r="BJ99" s="484"/>
      <c r="BK99" s="484"/>
      <c r="BL99" s="501"/>
      <c r="BM99" s="497"/>
      <c r="BN99" s="484"/>
      <c r="BO99" s="484"/>
      <c r="BP99" s="484"/>
      <c r="BQ99" s="501"/>
      <c r="BR99" s="497"/>
      <c r="BS99" s="484"/>
      <c r="BT99" s="484"/>
      <c r="BU99" s="484"/>
      <c r="BV99" s="485"/>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row>
    <row r="100" s="357" customFormat="true" ht="15" customHeight="true" x14ac:dyDescent="0.2">
      <c r="A100" s="948"/>
      <c r="B100" s="428"/>
      <c r="C100" s="454"/>
      <c r="D100" s="452"/>
      <c r="E100" s="452"/>
      <c r="F100" s="452"/>
      <c r="G100" s="456"/>
      <c r="H100" s="453"/>
      <c r="I100" s="452"/>
      <c r="J100" s="452"/>
      <c r="K100" s="452"/>
      <c r="L100" s="455"/>
      <c r="M100" s="454"/>
      <c r="N100" s="452"/>
      <c r="O100" s="452"/>
      <c r="P100" s="452"/>
      <c r="Q100" s="456"/>
      <c r="R100" s="454"/>
      <c r="S100" s="452"/>
      <c r="T100" s="452"/>
      <c r="U100" s="452"/>
      <c r="V100" s="455"/>
      <c r="W100" s="984"/>
      <c r="X100" s="984"/>
      <c r="Y100" s="984"/>
      <c r="Z100" s="984"/>
      <c r="AA100" s="984"/>
      <c r="AB100" s="984"/>
      <c r="AC100" s="984"/>
      <c r="AD100" s="984"/>
      <c r="AE100" s="984"/>
      <c r="AF100" s="984"/>
      <c r="AG100" s="984"/>
      <c r="AH100" s="984"/>
      <c r="AI100" s="984"/>
      <c r="AJ100" s="984"/>
      <c r="AK100" s="984"/>
      <c r="AL100" s="984"/>
      <c r="AM100" s="984"/>
      <c r="AN100" s="984"/>
      <c r="AO100" s="984"/>
      <c r="AP100" s="984"/>
      <c r="AQ100" s="984"/>
      <c r="AR100" s="984"/>
      <c r="AS100" s="984"/>
      <c r="AT100" s="984"/>
      <c r="AU100" s="984"/>
      <c r="AV100" s="984"/>
      <c r="AW100" s="984"/>
      <c r="AX100" s="984"/>
      <c r="AY100" s="984"/>
      <c r="AZ100" s="394"/>
      <c r="BA100" s="952"/>
      <c r="BB100" s="954"/>
      <c r="BC100" s="497"/>
      <c r="BD100" s="484"/>
      <c r="BE100" s="484"/>
      <c r="BF100" s="484"/>
      <c r="BG100" s="501"/>
      <c r="BH100" s="497"/>
      <c r="BI100" s="484"/>
      <c r="BJ100" s="484"/>
      <c r="BK100" s="484"/>
      <c r="BL100" s="501"/>
      <c r="BM100" s="497"/>
      <c r="BN100" s="484"/>
      <c r="BO100" s="484"/>
      <c r="BP100" s="484"/>
      <c r="BQ100" s="501"/>
      <c r="BR100" s="497"/>
      <c r="BS100" s="484"/>
      <c r="BT100" s="484"/>
      <c r="BU100" s="484"/>
      <c r="BV100" s="485"/>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row>
    <row r="101" s="357" customFormat="true" ht="15" customHeight="true" x14ac:dyDescent="0.2">
      <c r="A101" s="948"/>
      <c r="B101" s="428"/>
      <c r="C101" s="454"/>
      <c r="D101" s="452"/>
      <c r="E101" s="452"/>
      <c r="F101" s="452"/>
      <c r="G101" s="456"/>
      <c r="H101" s="453"/>
      <c r="I101" s="452"/>
      <c r="J101" s="452"/>
      <c r="K101" s="452"/>
      <c r="L101" s="455"/>
      <c r="M101" s="454"/>
      <c r="N101" s="452"/>
      <c r="O101" s="452"/>
      <c r="P101" s="452"/>
      <c r="Q101" s="456"/>
      <c r="R101" s="454"/>
      <c r="S101" s="452"/>
      <c r="T101" s="452"/>
      <c r="U101" s="452"/>
      <c r="V101" s="455"/>
      <c r="W101" s="984"/>
      <c r="X101" s="984"/>
      <c r="Y101" s="984"/>
      <c r="Z101" s="984"/>
      <c r="AA101" s="984"/>
      <c r="AB101" s="984"/>
      <c r="AC101" s="984"/>
      <c r="AD101" s="984"/>
      <c r="AE101" s="984"/>
      <c r="AF101" s="984"/>
      <c r="AG101" s="984"/>
      <c r="AH101" s="984"/>
      <c r="AI101" s="984"/>
      <c r="AJ101" s="984"/>
      <c r="AK101" s="984"/>
      <c r="AL101" s="984"/>
      <c r="AM101" s="984"/>
      <c r="AN101" s="984"/>
      <c r="AO101" s="984"/>
      <c r="AP101" s="984"/>
      <c r="AQ101" s="984"/>
      <c r="AR101" s="984"/>
      <c r="AS101" s="984"/>
      <c r="AT101" s="984"/>
      <c r="AU101" s="984"/>
      <c r="AV101" s="984"/>
      <c r="AW101" s="984"/>
      <c r="AX101" s="984"/>
      <c r="AY101" s="984"/>
      <c r="AZ101" s="394"/>
      <c r="BA101" s="952"/>
      <c r="BB101" s="954"/>
      <c r="BC101" s="497"/>
      <c r="BD101" s="484"/>
      <c r="BE101" s="484"/>
      <c r="BF101" s="484"/>
      <c r="BG101" s="501"/>
      <c r="BH101" s="497"/>
      <c r="BI101" s="484"/>
      <c r="BJ101" s="484"/>
      <c r="BK101" s="484"/>
      <c r="BL101" s="501"/>
      <c r="BM101" s="497"/>
      <c r="BN101" s="484"/>
      <c r="BO101" s="484"/>
      <c r="BP101" s="484"/>
      <c r="BQ101" s="501"/>
      <c r="BR101" s="497"/>
      <c r="BS101" s="484"/>
      <c r="BT101" s="484"/>
      <c r="BU101" s="484"/>
      <c r="BV101" s="485"/>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row>
    <row r="102" s="357" customFormat="true" ht="15" customHeight="true" x14ac:dyDescent="0.2">
      <c r="A102" s="948"/>
      <c r="B102" s="428"/>
      <c r="C102" s="454"/>
      <c r="D102" s="452"/>
      <c r="E102" s="452"/>
      <c r="F102" s="452"/>
      <c r="G102" s="456"/>
      <c r="H102" s="453"/>
      <c r="I102" s="452"/>
      <c r="J102" s="452"/>
      <c r="K102" s="452"/>
      <c r="L102" s="455"/>
      <c r="M102" s="454"/>
      <c r="N102" s="452"/>
      <c r="O102" s="452"/>
      <c r="P102" s="452"/>
      <c r="Q102" s="456"/>
      <c r="R102" s="454"/>
      <c r="S102" s="452"/>
      <c r="T102" s="452"/>
      <c r="U102" s="452"/>
      <c r="V102" s="455"/>
      <c r="W102" s="984"/>
      <c r="X102" s="984"/>
      <c r="Y102" s="984"/>
      <c r="Z102" s="984"/>
      <c r="AA102" s="984"/>
      <c r="AB102" s="984"/>
      <c r="AC102" s="984"/>
      <c r="AD102" s="984"/>
      <c r="AE102" s="984"/>
      <c r="AF102" s="984"/>
      <c r="AG102" s="984"/>
      <c r="AH102" s="984"/>
      <c r="AI102" s="984"/>
      <c r="AJ102" s="984"/>
      <c r="AK102" s="984"/>
      <c r="AL102" s="984"/>
      <c r="AM102" s="984"/>
      <c r="AN102" s="984"/>
      <c r="AO102" s="984"/>
      <c r="AP102" s="984"/>
      <c r="AQ102" s="984"/>
      <c r="AR102" s="984"/>
      <c r="AS102" s="984"/>
      <c r="AT102" s="984"/>
      <c r="AU102" s="984"/>
      <c r="AV102" s="984"/>
      <c r="AW102" s="984"/>
      <c r="AX102" s="984"/>
      <c r="AY102" s="984"/>
      <c r="AZ102" s="394"/>
      <c r="BA102" s="952"/>
      <c r="BB102" s="954"/>
      <c r="BC102" s="497"/>
      <c r="BD102" s="484"/>
      <c r="BE102" s="484"/>
      <c r="BF102" s="484"/>
      <c r="BG102" s="501"/>
      <c r="BH102" s="497"/>
      <c r="BI102" s="484"/>
      <c r="BJ102" s="484"/>
      <c r="BK102" s="484"/>
      <c r="BL102" s="501"/>
      <c r="BM102" s="497"/>
      <c r="BN102" s="484"/>
      <c r="BO102" s="484"/>
      <c r="BP102" s="484"/>
      <c r="BQ102" s="501"/>
      <c r="BR102" s="497"/>
      <c r="BS102" s="484"/>
      <c r="BT102" s="484"/>
      <c r="BU102" s="484"/>
      <c r="BV102" s="485"/>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row>
    <row r="103" s="357" customFormat="true" ht="15" customHeight="true" x14ac:dyDescent="0.2">
      <c r="A103" s="948"/>
      <c r="B103" s="428"/>
      <c r="C103" s="454"/>
      <c r="D103" s="452"/>
      <c r="E103" s="452"/>
      <c r="F103" s="452"/>
      <c r="G103" s="456"/>
      <c r="H103" s="453"/>
      <c r="I103" s="452"/>
      <c r="J103" s="452"/>
      <c r="K103" s="452"/>
      <c r="L103" s="455"/>
      <c r="M103" s="454"/>
      <c r="N103" s="452"/>
      <c r="O103" s="452"/>
      <c r="P103" s="452"/>
      <c r="Q103" s="456"/>
      <c r="R103" s="454"/>
      <c r="S103" s="452"/>
      <c r="T103" s="452"/>
      <c r="U103" s="452"/>
      <c r="V103" s="455"/>
      <c r="W103" s="984"/>
      <c r="X103" s="984"/>
      <c r="Y103" s="984"/>
      <c r="Z103" s="984"/>
      <c r="AA103" s="984"/>
      <c r="AB103" s="984"/>
      <c r="AC103" s="984"/>
      <c r="AD103" s="984"/>
      <c r="AE103" s="984"/>
      <c r="AF103" s="984"/>
      <c r="AG103" s="984"/>
      <c r="AH103" s="984"/>
      <c r="AI103" s="984"/>
      <c r="AJ103" s="984"/>
      <c r="AK103" s="984"/>
      <c r="AL103" s="984"/>
      <c r="AM103" s="984"/>
      <c r="AN103" s="984"/>
      <c r="AO103" s="984"/>
      <c r="AP103" s="984"/>
      <c r="AQ103" s="984"/>
      <c r="AR103" s="984"/>
      <c r="AS103" s="984"/>
      <c r="AT103" s="984"/>
      <c r="AU103" s="984"/>
      <c r="AV103" s="984"/>
      <c r="AW103" s="984"/>
      <c r="AX103" s="984"/>
      <c r="AY103" s="984"/>
      <c r="AZ103" s="394"/>
      <c r="BA103" s="952"/>
      <c r="BB103" s="954"/>
      <c r="BC103" s="497"/>
      <c r="BD103" s="484"/>
      <c r="BE103" s="484"/>
      <c r="BF103" s="484"/>
      <c r="BG103" s="501"/>
      <c r="BH103" s="497"/>
      <c r="BI103" s="484"/>
      <c r="BJ103" s="484"/>
      <c r="BK103" s="484"/>
      <c r="BL103" s="501"/>
      <c r="BM103" s="497"/>
      <c r="BN103" s="484"/>
      <c r="BO103" s="484"/>
      <c r="BP103" s="484"/>
      <c r="BQ103" s="501"/>
      <c r="BR103" s="497"/>
      <c r="BS103" s="484"/>
      <c r="BT103" s="484"/>
      <c r="BU103" s="484"/>
      <c r="BV103" s="485"/>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row>
    <row r="104" s="357" customFormat="true" ht="15" customHeight="true" x14ac:dyDescent="0.2">
      <c r="A104" s="948"/>
      <c r="B104" s="428"/>
      <c r="C104" s="454"/>
      <c r="D104" s="452"/>
      <c r="E104" s="452"/>
      <c r="F104" s="452"/>
      <c r="G104" s="456"/>
      <c r="H104" s="453"/>
      <c r="I104" s="452"/>
      <c r="J104" s="452"/>
      <c r="K104" s="452"/>
      <c r="L104" s="455"/>
      <c r="M104" s="454"/>
      <c r="N104" s="452"/>
      <c r="O104" s="452"/>
      <c r="P104" s="452"/>
      <c r="Q104" s="456"/>
      <c r="R104" s="454"/>
      <c r="S104" s="452"/>
      <c r="T104" s="452"/>
      <c r="U104" s="452"/>
      <c r="V104" s="455"/>
      <c r="W104" s="984"/>
      <c r="X104" s="984"/>
      <c r="Y104" s="984"/>
      <c r="Z104" s="984"/>
      <c r="AA104" s="984"/>
      <c r="AB104" s="984"/>
      <c r="AC104" s="984"/>
      <c r="AD104" s="984"/>
      <c r="AE104" s="984"/>
      <c r="AF104" s="984"/>
      <c r="AG104" s="984"/>
      <c r="AH104" s="984"/>
      <c r="AI104" s="984"/>
      <c r="AJ104" s="984"/>
      <c r="AK104" s="984"/>
      <c r="AL104" s="984"/>
      <c r="AM104" s="984"/>
      <c r="AN104" s="984"/>
      <c r="AO104" s="984"/>
      <c r="AP104" s="984"/>
      <c r="AQ104" s="984"/>
      <c r="AR104" s="984"/>
      <c r="AS104" s="984"/>
      <c r="AT104" s="984"/>
      <c r="AU104" s="984"/>
      <c r="AV104" s="984"/>
      <c r="AW104" s="984"/>
      <c r="AX104" s="984"/>
      <c r="AY104" s="984"/>
      <c r="AZ104" s="394"/>
      <c r="BA104" s="952"/>
      <c r="BB104" s="954"/>
      <c r="BC104" s="497"/>
      <c r="BD104" s="484"/>
      <c r="BE104" s="484"/>
      <c r="BF104" s="484"/>
      <c r="BG104" s="501"/>
      <c r="BH104" s="497"/>
      <c r="BI104" s="484"/>
      <c r="BJ104" s="484"/>
      <c r="BK104" s="484"/>
      <c r="BL104" s="501"/>
      <c r="BM104" s="497"/>
      <c r="BN104" s="484"/>
      <c r="BO104" s="484"/>
      <c r="BP104" s="484"/>
      <c r="BQ104" s="501"/>
      <c r="BR104" s="497"/>
      <c r="BS104" s="484"/>
      <c r="BT104" s="484"/>
      <c r="BU104" s="484"/>
      <c r="BV104" s="485"/>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row>
    <row r="105" s="357" customFormat="true" ht="15" customHeight="true" x14ac:dyDescent="0.2">
      <c r="A105" s="949"/>
      <c r="B105" s="429"/>
      <c r="C105" s="459"/>
      <c r="D105" s="457"/>
      <c r="E105" s="457"/>
      <c r="F105" s="457"/>
      <c r="G105" s="461"/>
      <c r="H105" s="458"/>
      <c r="I105" s="457"/>
      <c r="J105" s="457"/>
      <c r="K105" s="457"/>
      <c r="L105" s="460"/>
      <c r="M105" s="459"/>
      <c r="N105" s="457"/>
      <c r="O105" s="457"/>
      <c r="P105" s="457"/>
      <c r="Q105" s="461"/>
      <c r="R105" s="459"/>
      <c r="S105" s="457"/>
      <c r="T105" s="457"/>
      <c r="U105" s="457"/>
      <c r="V105" s="460"/>
      <c r="W105" s="984"/>
      <c r="X105" s="984"/>
      <c r="Y105" s="984"/>
      <c r="Z105" s="984"/>
      <c r="AA105" s="984"/>
      <c r="AB105" s="984"/>
      <c r="AC105" s="984"/>
      <c r="AD105" s="984"/>
      <c r="AE105" s="984"/>
      <c r="AF105" s="984"/>
      <c r="AG105" s="984"/>
      <c r="AH105" s="984"/>
      <c r="AI105" s="984"/>
      <c r="AJ105" s="984"/>
      <c r="AK105" s="984"/>
      <c r="AL105" s="984"/>
      <c r="AM105" s="984"/>
      <c r="AN105" s="984"/>
      <c r="AO105" s="984"/>
      <c r="AP105" s="984"/>
      <c r="AQ105" s="984"/>
      <c r="AR105" s="984"/>
      <c r="AS105" s="984"/>
      <c r="AT105" s="984"/>
      <c r="AU105" s="984"/>
      <c r="AV105" s="984"/>
      <c r="AW105" s="984"/>
      <c r="AX105" s="984"/>
      <c r="AY105" s="984"/>
      <c r="AZ105" s="394"/>
      <c r="BA105" s="952"/>
      <c r="BB105" s="954"/>
      <c r="BC105" s="500"/>
      <c r="BD105" s="499"/>
      <c r="BE105" s="499"/>
      <c r="BF105" s="499"/>
      <c r="BG105" s="503"/>
      <c r="BH105" s="500"/>
      <c r="BI105" s="499"/>
      <c r="BJ105" s="499"/>
      <c r="BK105" s="499"/>
      <c r="BL105" s="503"/>
      <c r="BM105" s="500"/>
      <c r="BN105" s="499"/>
      <c r="BO105" s="499"/>
      <c r="BP105" s="499"/>
      <c r="BQ105" s="503"/>
      <c r="BR105" s="500"/>
      <c r="BS105" s="499"/>
      <c r="BT105" s="499"/>
      <c r="BU105" s="499"/>
      <c r="BV105" s="502"/>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row>
    <row r="106" s="357" customFormat="true" ht="250.15" customHeight="true" x14ac:dyDescent="0.2">
      <c r="A106" s="477"/>
      <c r="B106" s="477"/>
      <c r="C106" s="477"/>
      <c r="D106" s="477"/>
      <c r="E106" s="477"/>
      <c r="F106" s="477"/>
      <c r="G106" s="477"/>
      <c r="H106" s="477"/>
      <c r="I106" s="477"/>
      <c r="J106" s="477"/>
      <c r="K106" s="477"/>
      <c r="L106" s="477"/>
      <c r="M106" s="477"/>
      <c r="N106" s="477"/>
      <c r="O106" s="477"/>
      <c r="P106" s="477"/>
      <c r="Q106" s="477"/>
      <c r="R106" s="477"/>
      <c r="S106" s="477"/>
      <c r="T106" s="477"/>
      <c r="U106" s="477"/>
      <c r="V106" s="477"/>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477"/>
      <c r="BB106" s="478"/>
      <c r="BC106" s="478"/>
      <c r="BD106" s="478"/>
      <c r="BE106" s="478"/>
      <c r="BF106" s="478"/>
      <c r="BG106" s="478"/>
      <c r="BH106" s="478"/>
      <c r="BI106" s="478"/>
      <c r="BJ106" s="478"/>
      <c r="BK106" s="478"/>
      <c r="BL106" s="478"/>
      <c r="BM106" s="478"/>
      <c r="BN106" s="478"/>
      <c r="BO106" s="478"/>
      <c r="BP106" s="478"/>
      <c r="BQ106" s="478"/>
      <c r="BR106" s="478"/>
      <c r="BS106" s="478"/>
      <c r="BT106" s="478"/>
      <c r="BU106" s="478"/>
      <c r="BV106" s="477"/>
      <c r="BW106" s="394"/>
      <c r="BX106" s="394"/>
      <c r="BY106" s="394"/>
      <c r="BZ106" s="394"/>
      <c r="CA106" s="394"/>
      <c r="CB106" s="394"/>
      <c r="CC106" s="394"/>
      <c r="CD106" s="394"/>
      <c r="CE106" s="394"/>
      <c r="CF106" s="394"/>
      <c r="CG106" s="394"/>
      <c r="CH106" s="394"/>
      <c r="CI106" s="394"/>
      <c r="CJ106" s="394"/>
      <c r="CK106" s="394"/>
      <c r="CL106" s="394"/>
      <c r="CM106" s="394"/>
      <c r="CN106" s="394"/>
      <c r="CO106" s="394"/>
      <c r="CP106" s="394"/>
      <c r="CQ106" s="394"/>
      <c r="CR106" s="394"/>
      <c r="CS106" s="394"/>
      <c r="CT106" s="394"/>
      <c r="CU106" s="394"/>
      <c r="CV106" s="394"/>
      <c r="CW106" s="394"/>
      <c r="CX106" s="394"/>
      <c r="CY106" s="394"/>
      <c r="CZ106" s="394"/>
    </row>
    <row r="107" s="350" customFormat="true" ht="18" customHeight="true" x14ac:dyDescent="0.2">
      <c r="A107" s="339"/>
      <c r="B107" s="339"/>
      <c r="C107" s="464"/>
      <c r="D107" s="464"/>
      <c r="E107" s="464"/>
      <c r="F107" s="464"/>
      <c r="G107" s="464"/>
      <c r="H107" s="356"/>
      <c r="I107" s="356"/>
      <c r="J107" s="356"/>
      <c r="K107" s="356"/>
      <c r="L107" s="356"/>
      <c r="M107" s="356"/>
      <c r="N107" s="356"/>
      <c r="O107" s="356"/>
      <c r="P107" s="356"/>
      <c r="Q107" s="356"/>
      <c r="R107" s="356"/>
      <c r="S107" s="356"/>
      <c r="T107" s="356"/>
      <c r="U107" s="356"/>
      <c r="W107" s="390"/>
      <c r="X107" s="390"/>
      <c r="Y107" s="390"/>
      <c r="Z107" s="390"/>
      <c r="AA107" s="390"/>
      <c r="AB107" s="390"/>
      <c r="AC107" s="390"/>
      <c r="AD107" s="390"/>
      <c r="AE107" s="390"/>
      <c r="AF107" s="390"/>
      <c r="AG107" s="390"/>
      <c r="AH107" s="390"/>
      <c r="AI107" s="390"/>
      <c r="AJ107" s="390"/>
      <c r="AK107" s="390"/>
      <c r="AL107" s="390"/>
      <c r="AM107" s="390"/>
      <c r="AN107" s="390"/>
      <c r="AO107" s="390"/>
      <c r="AP107" s="390"/>
      <c r="AQ107" s="390"/>
      <c r="AR107" s="390"/>
      <c r="AS107" s="390"/>
      <c r="AT107" s="390"/>
      <c r="AU107" s="390"/>
      <c r="AV107" s="390"/>
      <c r="AW107" s="390"/>
      <c r="AX107" s="390"/>
      <c r="AY107" s="390"/>
      <c r="AZ107" s="390"/>
      <c r="BB107" s="361"/>
      <c r="BW107" s="390"/>
      <c r="BX107" s="390"/>
      <c r="BY107" s="390"/>
      <c r="BZ107" s="390"/>
      <c r="CA107" s="390"/>
      <c r="CB107" s="390"/>
      <c r="CC107" s="390"/>
      <c r="CD107" s="390"/>
      <c r="CE107" s="390"/>
      <c r="CF107" s="390"/>
      <c r="CG107" s="390"/>
      <c r="CH107" s="390"/>
      <c r="CI107" s="390"/>
      <c r="CJ107" s="390"/>
      <c r="CK107" s="390"/>
      <c r="CL107" s="390"/>
      <c r="CM107" s="390"/>
      <c r="CN107" s="390"/>
      <c r="CO107" s="390"/>
      <c r="CP107" s="390"/>
      <c r="CQ107" s="390"/>
      <c r="CR107" s="390"/>
      <c r="CS107" s="390"/>
      <c r="CT107" s="390"/>
      <c r="CU107" s="390"/>
      <c r="CV107" s="390"/>
      <c r="CW107" s="390"/>
      <c r="CX107" s="390"/>
      <c r="CY107" s="390"/>
      <c r="CZ107" s="390"/>
    </row>
    <row r="108" s="350" customFormat="true" ht="22.5" customHeight="true" x14ac:dyDescent="0.35">
      <c r="A108" s="1145" t="str">
        <f>A1026</f>
        <v>Thailand</v>
      </c>
      <c r="B108" s="1146"/>
      <c r="C108" s="464"/>
      <c r="D108" s="464"/>
      <c r="E108" s="464"/>
      <c r="F108" s="464"/>
      <c r="G108" s="464"/>
      <c r="H108" s="356"/>
      <c r="I108" s="356"/>
      <c r="J108" s="356"/>
      <c r="K108" s="356"/>
      <c r="L108" s="356"/>
      <c r="M108" s="356"/>
      <c r="N108" s="356"/>
      <c r="O108" s="356"/>
      <c r="P108" s="356"/>
      <c r="Q108" s="356"/>
      <c r="R108" s="356"/>
      <c r="S108" s="356"/>
      <c r="T108" s="356"/>
      <c r="U108" s="356"/>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B108" s="361"/>
      <c r="BW108" s="390"/>
      <c r="BX108" s="390"/>
      <c r="BY108" s="390"/>
      <c r="BZ108" s="390"/>
      <c r="CA108" s="390"/>
      <c r="CB108" s="390"/>
      <c r="CC108" s="390"/>
      <c r="CD108" s="390"/>
      <c r="CE108" s="390"/>
      <c r="CF108" s="390"/>
      <c r="CG108" s="390"/>
      <c r="CH108" s="390"/>
      <c r="CI108" s="390"/>
      <c r="CJ108" s="390"/>
      <c r="CK108" s="390"/>
      <c r="CL108" s="390"/>
      <c r="CM108" s="390"/>
      <c r="CN108" s="390"/>
      <c r="CO108" s="390"/>
      <c r="CP108" s="390"/>
      <c r="CQ108" s="390"/>
      <c r="CR108" s="390"/>
      <c r="CS108" s="390"/>
      <c r="CT108" s="390"/>
      <c r="CU108" s="390"/>
      <c r="CV108" s="390"/>
      <c r="CW108" s="390"/>
      <c r="CX108" s="390"/>
      <c r="CY108" s="390"/>
      <c r="CZ108" s="390"/>
    </row>
    <row r="109" s="350" customFormat="true" ht="22.5" customHeight="true" x14ac:dyDescent="0.35">
      <c r="A109" s="365" t="str">
        <f>A1034</f>
        <v>2019</v>
      </c>
      <c r="B109" s="366"/>
      <c r="C109" s="464"/>
      <c r="D109" s="464"/>
      <c r="E109" s="464"/>
      <c r="F109" s="464"/>
      <c r="G109" s="464"/>
      <c r="H109" s="356"/>
      <c r="I109" s="356"/>
      <c r="J109" s="356"/>
      <c r="K109" s="356"/>
      <c r="L109" s="356"/>
      <c r="M109" s="356"/>
      <c r="N109" s="356"/>
      <c r="O109" s="356"/>
      <c r="P109" s="356"/>
      <c r="Q109" s="356"/>
      <c r="R109" s="356"/>
      <c r="S109" s="356"/>
      <c r="T109" s="356"/>
      <c r="U109" s="356"/>
      <c r="W109" s="390"/>
      <c r="X109" s="390"/>
      <c r="Y109" s="390"/>
      <c r="Z109" s="390"/>
      <c r="AA109" s="390"/>
      <c r="AB109" s="390"/>
      <c r="AC109" s="390"/>
      <c r="AD109" s="390"/>
      <c r="AE109" s="390"/>
      <c r="AF109" s="390"/>
      <c r="AG109" s="390"/>
      <c r="AH109" s="390"/>
      <c r="AI109" s="390"/>
      <c r="AJ109" s="390"/>
      <c r="AK109" s="390"/>
      <c r="AL109" s="390"/>
      <c r="AM109" s="390"/>
      <c r="AN109" s="390"/>
      <c r="AO109" s="390"/>
      <c r="AP109" s="390"/>
      <c r="AQ109" s="390"/>
      <c r="AR109" s="390"/>
      <c r="AS109" s="390"/>
      <c r="AT109" s="390"/>
      <c r="AU109" s="390"/>
      <c r="AV109" s="390"/>
      <c r="AW109" s="390"/>
      <c r="AX109" s="390"/>
      <c r="AY109" s="390"/>
      <c r="AZ109" s="390"/>
      <c r="BB109" s="361"/>
      <c r="BW109" s="390"/>
      <c r="BX109" s="390"/>
      <c r="BY109" s="390"/>
      <c r="BZ109" s="390"/>
      <c r="CA109" s="390"/>
      <c r="CB109" s="390"/>
      <c r="CC109" s="390"/>
      <c r="CD109" s="390"/>
      <c r="CE109" s="390"/>
      <c r="CF109" s="390"/>
      <c r="CG109" s="390"/>
      <c r="CH109" s="390"/>
      <c r="CI109" s="390"/>
      <c r="CJ109" s="390"/>
      <c r="CK109" s="390"/>
      <c r="CL109" s="390"/>
      <c r="CM109" s="390"/>
      <c r="CN109" s="390"/>
      <c r="CO109" s="390"/>
      <c r="CP109" s="390"/>
      <c r="CQ109" s="390"/>
      <c r="CR109" s="390"/>
      <c r="CS109" s="390"/>
      <c r="CT109" s="390"/>
      <c r="CU109" s="390"/>
      <c r="CV109" s="390"/>
      <c r="CW109" s="390"/>
      <c r="CX109" s="390"/>
      <c r="CY109" s="390"/>
      <c r="CZ109" s="390"/>
    </row>
    <row r="110" s="350" customFormat="true" ht="23.85" customHeight="true" x14ac:dyDescent="0.35">
      <c r="A110" s="367" t="s">
        <v>100</v>
      </c>
      <c r="B110" s="368"/>
      <c r="C110" s="464"/>
      <c r="D110" s="464"/>
      <c r="E110" s="464"/>
      <c r="F110" s="464"/>
      <c r="G110" s="464"/>
      <c r="H110" s="356"/>
      <c r="I110" s="356"/>
      <c r="J110" s="356"/>
      <c r="K110" s="356"/>
      <c r="L110" s="356"/>
      <c r="M110" s="356"/>
      <c r="N110" s="356"/>
      <c r="O110" s="356"/>
      <c r="P110" s="356"/>
      <c r="Q110" s="356"/>
      <c r="R110" s="356"/>
      <c r="S110" s="356"/>
      <c r="T110" s="356"/>
      <c r="U110" s="356"/>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B110" s="361"/>
      <c r="BW110" s="390"/>
      <c r="BX110" s="390"/>
      <c r="BY110" s="390"/>
      <c r="BZ110" s="390"/>
      <c r="CA110" s="390"/>
      <c r="CB110" s="390"/>
      <c r="CC110" s="390"/>
      <c r="CD110" s="390"/>
      <c r="CE110" s="390"/>
      <c r="CF110" s="390"/>
      <c r="CG110" s="390"/>
      <c r="CH110" s="390"/>
      <c r="CI110" s="390"/>
      <c r="CJ110" s="390"/>
      <c r="CK110" s="390"/>
      <c r="CL110" s="390"/>
      <c r="CM110" s="390"/>
      <c r="CN110" s="390"/>
      <c r="CO110" s="390"/>
      <c r="CP110" s="390"/>
      <c r="CQ110" s="390"/>
      <c r="CR110" s="390"/>
      <c r="CS110" s="390"/>
      <c r="CT110" s="390"/>
      <c r="CU110" s="390"/>
      <c r="CV110" s="390"/>
      <c r="CW110" s="390"/>
      <c r="CX110" s="390"/>
      <c r="CY110" s="390"/>
      <c r="CZ110" s="390"/>
    </row>
    <row r="111" s="350" customFormat="true" ht="20.1" customHeight="true" x14ac:dyDescent="0.35">
      <c r="A111" s="369" t="s">
        <v>98</v>
      </c>
      <c r="B111" s="366"/>
      <c r="C111" s="464"/>
      <c r="D111" s="464"/>
      <c r="E111" s="464"/>
      <c r="F111" s="464"/>
      <c r="G111" s="464"/>
      <c r="H111" s="356"/>
      <c r="I111" s="356"/>
      <c r="J111" s="356"/>
      <c r="K111" s="356"/>
      <c r="L111" s="356"/>
      <c r="M111" s="356"/>
      <c r="N111" s="356"/>
      <c r="O111" s="356"/>
      <c r="P111" s="356"/>
      <c r="Q111" s="356"/>
      <c r="R111" s="356"/>
      <c r="S111" s="356"/>
      <c r="T111" s="356"/>
      <c r="U111" s="356"/>
      <c r="W111" s="390"/>
      <c r="X111" s="390"/>
      <c r="Y111" s="390"/>
      <c r="Z111" s="390"/>
      <c r="AA111" s="390"/>
      <c r="AB111" s="390"/>
      <c r="AC111" s="390"/>
      <c r="AD111" s="390"/>
      <c r="AE111" s="390"/>
      <c r="AF111" s="390"/>
      <c r="AG111" s="390"/>
      <c r="AH111" s="390"/>
      <c r="AI111" s="390"/>
      <c r="AJ111" s="390"/>
      <c r="AK111" s="390"/>
      <c r="AL111" s="390"/>
      <c r="AM111" s="390"/>
      <c r="AN111" s="390"/>
      <c r="AO111" s="390"/>
      <c r="AP111" s="390"/>
      <c r="AQ111" s="390"/>
      <c r="AR111" s="390"/>
      <c r="AS111" s="390"/>
      <c r="AT111" s="390"/>
      <c r="AU111" s="390"/>
      <c r="AV111" s="390"/>
      <c r="AW111" s="390"/>
      <c r="AX111" s="390"/>
      <c r="AY111" s="390"/>
      <c r="AZ111" s="390"/>
      <c r="BB111" s="361"/>
      <c r="BW111" s="390"/>
      <c r="BX111" s="390"/>
      <c r="BY111" s="390"/>
      <c r="BZ111" s="390"/>
      <c r="CA111" s="390"/>
      <c r="CB111" s="390"/>
      <c r="CC111" s="390"/>
      <c r="CD111" s="390"/>
      <c r="CE111" s="390"/>
      <c r="CF111" s="390"/>
      <c r="CG111" s="390"/>
      <c r="CH111" s="390"/>
      <c r="CI111" s="390"/>
      <c r="CJ111" s="390"/>
      <c r="CK111" s="390"/>
      <c r="CL111" s="390"/>
      <c r="CM111" s="390"/>
      <c r="CN111" s="390"/>
      <c r="CO111" s="390"/>
      <c r="CP111" s="390"/>
      <c r="CQ111" s="390"/>
      <c r="CR111" s="390"/>
      <c r="CS111" s="390"/>
      <c r="CT111" s="390"/>
      <c r="CU111" s="390"/>
      <c r="CV111" s="390"/>
      <c r="CW111" s="390"/>
      <c r="CX111" s="390"/>
      <c r="CY111" s="390"/>
      <c r="CZ111" s="390"/>
    </row>
    <row r="112" s="350" customFormat="true" ht="15" customHeight="true" x14ac:dyDescent="0.2">
      <c r="A112" s="958" t="s">
        <v>99</v>
      </c>
      <c r="B112" s="403"/>
      <c r="C112" s="464"/>
      <c r="D112" s="464"/>
      <c r="E112" s="464"/>
      <c r="F112" s="464"/>
      <c r="G112" s="464"/>
      <c r="H112" s="356"/>
      <c r="I112" s="356"/>
      <c r="J112" s="356"/>
      <c r="K112" s="356"/>
      <c r="L112" s="356"/>
      <c r="M112" s="356"/>
      <c r="N112" s="356"/>
      <c r="O112" s="356"/>
      <c r="P112" s="356"/>
      <c r="Q112" s="356"/>
      <c r="R112" s="356"/>
      <c r="S112" s="356"/>
      <c r="T112" s="356"/>
      <c r="U112" s="356"/>
      <c r="W112" s="390"/>
      <c r="X112" s="390"/>
      <c r="Y112" s="390"/>
      <c r="Z112" s="390"/>
      <c r="AA112" s="390"/>
      <c r="AB112" s="390"/>
      <c r="AC112" s="390"/>
      <c r="AD112" s="390"/>
      <c r="AE112" s="390"/>
      <c r="AF112" s="390"/>
      <c r="AG112" s="390"/>
      <c r="AH112" s="390"/>
      <c r="AI112" s="390"/>
      <c r="AJ112" s="390"/>
      <c r="AK112" s="390"/>
      <c r="AL112" s="390"/>
      <c r="AM112" s="390"/>
      <c r="AN112" s="390"/>
      <c r="AO112" s="390"/>
      <c r="AP112" s="390"/>
      <c r="AQ112" s="390"/>
      <c r="AR112" s="390"/>
      <c r="AS112" s="390"/>
      <c r="AT112" s="390"/>
      <c r="AU112" s="390"/>
      <c r="AV112" s="390"/>
      <c r="AW112" s="390"/>
      <c r="AX112" s="390"/>
      <c r="AY112" s="390"/>
      <c r="AZ112" s="390"/>
      <c r="BB112" s="361"/>
      <c r="BW112" s="390"/>
      <c r="BX112" s="390"/>
      <c r="BY112" s="390"/>
      <c r="BZ112" s="390"/>
      <c r="CA112" s="390"/>
      <c r="CB112" s="390"/>
      <c r="CC112" s="390"/>
      <c r="CD112" s="390"/>
      <c r="CE112" s="390"/>
      <c r="CF112" s="390"/>
      <c r="CG112" s="390"/>
      <c r="CH112" s="390"/>
      <c r="CI112" s="390"/>
      <c r="CJ112" s="390"/>
      <c r="CK112" s="390"/>
      <c r="CL112" s="390"/>
      <c r="CM112" s="390"/>
      <c r="CN112" s="390"/>
      <c r="CO112" s="390"/>
      <c r="CP112" s="390"/>
      <c r="CQ112" s="390"/>
      <c r="CR112" s="390"/>
      <c r="CS112" s="390"/>
      <c r="CT112" s="390"/>
      <c r="CU112" s="390"/>
      <c r="CV112" s="390"/>
      <c r="CW112" s="390"/>
      <c r="CX112" s="390"/>
      <c r="CY112" s="390"/>
      <c r="CZ112" s="390"/>
    </row>
    <row r="113" s="350" customFormat="true" ht="15" customHeight="true" x14ac:dyDescent="0.2">
      <c r="A113" s="379" t="s">
        <v>41</v>
      </c>
      <c r="B113" s="378"/>
      <c r="C113" s="464"/>
      <c r="D113" s="464"/>
      <c r="E113" s="464"/>
      <c r="F113" s="464"/>
      <c r="G113" s="464"/>
      <c r="H113" s="356"/>
      <c r="I113" s="356"/>
      <c r="J113" s="356"/>
      <c r="K113" s="356"/>
      <c r="L113" s="356"/>
      <c r="M113" s="356"/>
      <c r="N113" s="356"/>
      <c r="O113" s="356"/>
      <c r="P113" s="356"/>
      <c r="Q113" s="356"/>
      <c r="R113" s="356"/>
      <c r="S113" s="356"/>
      <c r="T113" s="356"/>
      <c r="U113" s="356"/>
      <c r="W113" s="390"/>
      <c r="X113" s="390"/>
      <c r="Y113" s="390"/>
      <c r="Z113" s="390"/>
      <c r="AA113" s="390"/>
      <c r="AB113" s="390"/>
      <c r="AC113" s="390"/>
      <c r="AD113" s="390"/>
      <c r="AE113" s="390"/>
      <c r="AF113" s="390"/>
      <c r="AG113" s="390"/>
      <c r="AH113" s="390"/>
      <c r="AI113" s="390"/>
      <c r="AJ113" s="390"/>
      <c r="AK113" s="390"/>
      <c r="AL113" s="390"/>
      <c r="AM113" s="390"/>
      <c r="AN113" s="390"/>
      <c r="AO113" s="390"/>
      <c r="AP113" s="390"/>
      <c r="AQ113" s="390"/>
      <c r="AR113" s="390"/>
      <c r="AS113" s="390"/>
      <c r="AT113" s="390"/>
      <c r="AU113" s="390"/>
      <c r="AV113" s="390"/>
      <c r="AW113" s="390"/>
      <c r="AX113" s="390"/>
      <c r="AY113" s="390"/>
      <c r="AZ113" s="390"/>
      <c r="BB113" s="361"/>
      <c r="BW113" s="390"/>
      <c r="BX113" s="390"/>
      <c r="BY113" s="390"/>
      <c r="BZ113" s="390"/>
      <c r="CA113" s="390"/>
      <c r="CB113" s="390"/>
      <c r="CC113" s="390"/>
      <c r="CD113" s="390"/>
      <c r="CE113" s="390"/>
      <c r="CF113" s="390"/>
      <c r="CG113" s="390"/>
      <c r="CH113" s="390"/>
      <c r="CI113" s="390"/>
      <c r="CJ113" s="390"/>
      <c r="CK113" s="390"/>
      <c r="CL113" s="390"/>
      <c r="CM113" s="390"/>
      <c r="CN113" s="390"/>
      <c r="CO113" s="390"/>
      <c r="CP113" s="390"/>
      <c r="CQ113" s="390"/>
      <c r="CR113" s="390"/>
      <c r="CS113" s="390"/>
      <c r="CT113" s="390"/>
      <c r="CU113" s="390"/>
      <c r="CV113" s="390"/>
      <c r="CW113" s="390"/>
      <c r="CX113" s="390"/>
      <c r="CY113" s="390"/>
      <c r="CZ113" s="390"/>
    </row>
    <row r="114" s="350" customFormat="true" ht="15" customHeight="true" x14ac:dyDescent="0.2">
      <c r="A114" s="377" t="s">
        <v>40</v>
      </c>
      <c r="B114" s="378"/>
      <c r="C114" s="464"/>
      <c r="D114" s="464"/>
      <c r="E114" s="464"/>
      <c r="F114" s="464"/>
      <c r="G114" s="464"/>
      <c r="H114" s="356"/>
      <c r="I114" s="356"/>
      <c r="J114" s="356"/>
      <c r="K114" s="356"/>
      <c r="L114" s="356"/>
      <c r="M114" s="356"/>
      <c r="N114" s="356"/>
      <c r="O114" s="356"/>
      <c r="P114" s="356"/>
      <c r="Q114" s="356"/>
      <c r="R114" s="356"/>
      <c r="S114" s="356"/>
      <c r="T114" s="356"/>
      <c r="U114" s="356"/>
      <c r="W114" s="390"/>
      <c r="X114" s="390"/>
      <c r="Y114" s="390"/>
      <c r="Z114" s="390"/>
      <c r="AA114" s="390"/>
      <c r="AB114" s="390"/>
      <c r="AC114" s="390"/>
      <c r="AD114" s="390"/>
      <c r="AE114" s="390"/>
      <c r="AF114" s="390"/>
      <c r="AG114" s="390"/>
      <c r="AH114" s="390"/>
      <c r="AI114" s="390"/>
      <c r="AJ114" s="390"/>
      <c r="AK114" s="390"/>
      <c r="AL114" s="390"/>
      <c r="AM114" s="390"/>
      <c r="AN114" s="390"/>
      <c r="AO114" s="390"/>
      <c r="AP114" s="390"/>
      <c r="AQ114" s="390"/>
      <c r="AR114" s="390"/>
      <c r="AS114" s="390"/>
      <c r="AT114" s="390"/>
      <c r="AU114" s="390"/>
      <c r="AV114" s="390"/>
      <c r="AW114" s="390"/>
      <c r="AX114" s="390"/>
      <c r="AY114" s="390"/>
      <c r="AZ114" s="390"/>
      <c r="BB114" s="361"/>
      <c r="BW114" s="390"/>
      <c r="BX114" s="390"/>
      <c r="BY114" s="390"/>
      <c r="BZ114" s="390"/>
      <c r="CA114" s="390"/>
      <c r="CB114" s="390"/>
      <c r="CC114" s="390"/>
      <c r="CD114" s="390"/>
      <c r="CE114" s="390"/>
      <c r="CF114" s="390"/>
      <c r="CG114" s="390"/>
      <c r="CH114" s="390"/>
      <c r="CI114" s="390"/>
      <c r="CJ114" s="390"/>
      <c r="CK114" s="390"/>
      <c r="CL114" s="390"/>
      <c r="CM114" s="390"/>
      <c r="CN114" s="390"/>
      <c r="CO114" s="390"/>
      <c r="CP114" s="390"/>
      <c r="CQ114" s="390"/>
      <c r="CR114" s="390"/>
      <c r="CS114" s="390"/>
      <c r="CT114" s="390"/>
      <c r="CU114" s="390"/>
      <c r="CV114" s="390"/>
      <c r="CW114" s="390"/>
      <c r="CX114" s="390"/>
      <c r="CY114" s="390"/>
      <c r="CZ114" s="390"/>
    </row>
    <row r="115" s="350" customFormat="true" ht="15" customHeight="true" x14ac:dyDescent="0.2">
      <c r="A115" s="377" t="s">
        <v>137</v>
      </c>
      <c r="B115" s="402" t="str">
        <f>A1025</f>
        <v>MICS19</v>
      </c>
      <c r="C115" s="464"/>
      <c r="D115" s="464"/>
      <c r="E115" s="464"/>
      <c r="F115" s="464"/>
      <c r="G115" s="464"/>
      <c r="H115" s="356"/>
      <c r="I115" s="356"/>
      <c r="J115" s="356"/>
      <c r="K115" s="356"/>
      <c r="L115" s="356"/>
      <c r="M115" s="356"/>
      <c r="N115" s="356"/>
      <c r="O115" s="356"/>
      <c r="P115" s="356"/>
      <c r="Q115" s="356"/>
      <c r="R115" s="356"/>
      <c r="S115" s="356"/>
      <c r="T115" s="356"/>
      <c r="U115" s="356"/>
      <c r="W115" s="390"/>
      <c r="X115" s="390"/>
      <c r="Y115" s="390"/>
      <c r="Z115" s="390"/>
      <c r="AA115" s="390"/>
      <c r="AB115" s="390"/>
      <c r="AC115" s="390"/>
      <c r="AD115" s="390"/>
      <c r="AE115" s="390"/>
      <c r="AF115" s="390"/>
      <c r="AG115" s="390"/>
      <c r="AH115" s="390"/>
      <c r="AI115" s="390"/>
      <c r="AJ115" s="390"/>
      <c r="AK115" s="390"/>
      <c r="AL115" s="390"/>
      <c r="AM115" s="390"/>
      <c r="AN115" s="390"/>
      <c r="AO115" s="390"/>
      <c r="AP115" s="390"/>
      <c r="AQ115" s="390"/>
      <c r="AR115" s="390"/>
      <c r="AS115" s="390"/>
      <c r="AT115" s="390"/>
      <c r="AU115" s="390"/>
      <c r="AV115" s="390"/>
      <c r="AW115" s="390"/>
      <c r="AX115" s="390"/>
      <c r="AY115" s="390"/>
      <c r="AZ115" s="390"/>
      <c r="BB115" s="361"/>
      <c r="BW115" s="390"/>
      <c r="BX115" s="390"/>
      <c r="BY115" s="390"/>
      <c r="BZ115" s="390"/>
      <c r="CA115" s="390"/>
      <c r="CB115" s="390"/>
      <c r="CC115" s="390"/>
      <c r="CD115" s="390"/>
      <c r="CE115" s="390"/>
      <c r="CF115" s="390"/>
      <c r="CG115" s="390"/>
      <c r="CH115" s="390"/>
      <c r="CI115" s="390"/>
      <c r="CJ115" s="390"/>
      <c r="CK115" s="390"/>
      <c r="CL115" s="390"/>
      <c r="CM115" s="390"/>
      <c r="CN115" s="390"/>
      <c r="CO115" s="390"/>
      <c r="CP115" s="390"/>
      <c r="CQ115" s="390"/>
      <c r="CR115" s="390"/>
      <c r="CS115" s="390"/>
      <c r="CT115" s="390"/>
      <c r="CU115" s="390"/>
      <c r="CV115" s="390"/>
      <c r="CW115" s="390"/>
      <c r="CX115" s="390"/>
      <c r="CY115" s="390"/>
      <c r="CZ115" s="390"/>
    </row>
    <row r="116" s="350" customFormat="true" ht="15" customHeight="true" x14ac:dyDescent="0.2">
      <c r="A116" s="462" t="str">
        <f>B1030</f>
        <v/>
      </c>
      <c r="B116" s="403"/>
      <c r="C116" s="464"/>
      <c r="D116" s="464"/>
      <c r="E116" s="464"/>
      <c r="F116" s="464"/>
      <c r="G116" s="464"/>
      <c r="H116" s="356"/>
      <c r="I116" s="356"/>
      <c r="J116" s="356"/>
      <c r="K116" s="356"/>
      <c r="L116" s="356"/>
      <c r="M116" s="356"/>
      <c r="N116" s="356"/>
      <c r="O116" s="356"/>
      <c r="P116" s="356"/>
      <c r="Q116" s="356"/>
      <c r="R116" s="356"/>
      <c r="S116" s="356"/>
      <c r="T116" s="356"/>
      <c r="U116" s="356"/>
      <c r="W116" s="390"/>
      <c r="X116" s="390"/>
      <c r="Y116" s="390"/>
      <c r="Z116" s="390"/>
      <c r="AA116" s="390"/>
      <c r="AB116" s="390"/>
      <c r="AC116" s="390"/>
      <c r="AD116" s="390"/>
      <c r="AE116" s="390"/>
      <c r="AF116" s="390"/>
      <c r="AG116" s="390"/>
      <c r="AH116" s="390"/>
      <c r="AI116" s="390"/>
      <c r="AJ116" s="390"/>
      <c r="AK116" s="390"/>
      <c r="AL116" s="390"/>
      <c r="AM116" s="390"/>
      <c r="AN116" s="390"/>
      <c r="AO116" s="390"/>
      <c r="AP116" s="390"/>
      <c r="AQ116" s="390"/>
      <c r="AR116" s="390"/>
      <c r="AS116" s="390"/>
      <c r="AT116" s="390"/>
      <c r="AU116" s="390"/>
      <c r="AV116" s="390"/>
      <c r="AW116" s="390"/>
      <c r="AX116" s="390"/>
      <c r="AY116" s="390"/>
      <c r="AZ116" s="390"/>
      <c r="BB116" s="361"/>
      <c r="BW116" s="390"/>
      <c r="BX116" s="390"/>
      <c r="BY116" s="390"/>
      <c r="BZ116" s="390"/>
      <c r="CA116" s="390"/>
      <c r="CB116" s="390"/>
      <c r="CC116" s="390"/>
      <c r="CD116" s="390"/>
      <c r="CE116" s="390"/>
      <c r="CF116" s="390"/>
      <c r="CG116" s="390"/>
      <c r="CH116" s="390"/>
      <c r="CI116" s="390"/>
      <c r="CJ116" s="390"/>
      <c r="CK116" s="390"/>
      <c r="CL116" s="390"/>
      <c r="CM116" s="390"/>
      <c r="CN116" s="390"/>
      <c r="CO116" s="390"/>
      <c r="CP116" s="390"/>
      <c r="CQ116" s="390"/>
      <c r="CR116" s="390"/>
      <c r="CS116" s="390"/>
      <c r="CT116" s="390"/>
      <c r="CU116" s="390"/>
      <c r="CV116" s="390"/>
      <c r="CW116" s="390"/>
      <c r="CX116" s="390"/>
      <c r="CY116" s="390"/>
      <c r="CZ116" s="390"/>
    </row>
    <row r="117" s="350" customFormat="true" ht="15" customHeight="true" x14ac:dyDescent="0.2">
      <c r="A117" s="462" t="str">
        <f>B1029</f>
        <v/>
      </c>
      <c r="B117" s="959"/>
      <c r="C117" s="464"/>
      <c r="D117" s="464"/>
      <c r="E117" s="464"/>
      <c r="F117" s="464"/>
      <c r="G117" s="464"/>
      <c r="H117" s="356"/>
      <c r="I117" s="356"/>
      <c r="J117" s="356"/>
      <c r="K117" s="356"/>
      <c r="L117" s="356"/>
      <c r="M117" s="356"/>
      <c r="N117" s="356"/>
      <c r="O117" s="356"/>
      <c r="P117" s="356"/>
      <c r="Q117" s="356"/>
      <c r="R117" s="356"/>
      <c r="S117" s="356"/>
      <c r="T117" s="356"/>
      <c r="U117" s="356"/>
      <c r="W117" s="390"/>
      <c r="X117" s="390"/>
      <c r="Y117" s="390"/>
      <c r="Z117" s="390"/>
      <c r="AA117" s="390"/>
      <c r="AB117" s="390"/>
      <c r="AC117" s="390"/>
      <c r="AD117" s="390"/>
      <c r="AE117" s="390"/>
      <c r="AF117" s="390"/>
      <c r="AG117" s="390"/>
      <c r="AH117" s="390"/>
      <c r="AI117" s="390"/>
      <c r="AJ117" s="390"/>
      <c r="AK117" s="390"/>
      <c r="AL117" s="390"/>
      <c r="AM117" s="390"/>
      <c r="AN117" s="390"/>
      <c r="AO117" s="390"/>
      <c r="AP117" s="390"/>
      <c r="AQ117" s="390"/>
      <c r="AR117" s="390"/>
      <c r="AS117" s="390"/>
      <c r="AT117" s="390"/>
      <c r="AU117" s="390"/>
      <c r="AV117" s="390"/>
      <c r="AW117" s="390"/>
      <c r="AX117" s="390"/>
      <c r="AY117" s="390"/>
      <c r="AZ117" s="390"/>
      <c r="BB117" s="361"/>
      <c r="BW117" s="390"/>
      <c r="BX117" s="390"/>
      <c r="BY117" s="390"/>
      <c r="BZ117" s="390"/>
      <c r="CA117" s="390"/>
      <c r="CB117" s="390"/>
      <c r="CC117" s="390"/>
      <c r="CD117" s="390"/>
      <c r="CE117" s="390"/>
      <c r="CF117" s="390"/>
      <c r="CG117" s="390"/>
      <c r="CH117" s="390"/>
      <c r="CI117" s="390"/>
      <c r="CJ117" s="390"/>
      <c r="CK117" s="390"/>
      <c r="CL117" s="390"/>
      <c r="CM117" s="390"/>
      <c r="CN117" s="390"/>
      <c r="CO117" s="390"/>
      <c r="CP117" s="390"/>
      <c r="CQ117" s="390"/>
      <c r="CR117" s="390"/>
      <c r="CS117" s="390"/>
      <c r="CT117" s="390"/>
      <c r="CU117" s="390"/>
      <c r="CV117" s="390"/>
      <c r="CW117" s="390"/>
      <c r="CX117" s="390"/>
      <c r="CY117" s="390"/>
      <c r="CZ117" s="390"/>
    </row>
    <row r="118" s="350" customFormat="true" ht="21" customHeight="true" x14ac:dyDescent="0.2">
      <c r="A118" s="958"/>
      <c r="B118" s="403"/>
      <c r="C118" s="464"/>
      <c r="D118" s="464"/>
      <c r="E118" s="464"/>
      <c r="F118" s="464"/>
      <c r="G118" s="464"/>
      <c r="H118" s="356"/>
      <c r="I118" s="356"/>
      <c r="J118" s="356"/>
      <c r="K118" s="356"/>
      <c r="L118" s="356"/>
      <c r="M118" s="356"/>
      <c r="N118" s="356"/>
      <c r="O118" s="356"/>
      <c r="P118" s="356"/>
      <c r="Q118" s="356"/>
      <c r="R118" s="356"/>
      <c r="S118" s="356"/>
      <c r="T118" s="356"/>
      <c r="U118" s="356"/>
      <c r="W118" s="390"/>
      <c r="X118" s="390"/>
      <c r="Y118" s="390"/>
      <c r="Z118" s="390"/>
      <c r="AA118" s="390"/>
      <c r="AB118" s="390"/>
      <c r="AC118" s="390"/>
      <c r="AD118" s="390"/>
      <c r="AE118" s="390"/>
      <c r="AF118" s="390"/>
      <c r="AG118" s="390"/>
      <c r="AH118" s="390"/>
      <c r="AI118" s="390"/>
      <c r="AJ118" s="390"/>
      <c r="AK118" s="390"/>
      <c r="AL118" s="390"/>
      <c r="AM118" s="390"/>
      <c r="AN118" s="390"/>
      <c r="AO118" s="390"/>
      <c r="AP118" s="390"/>
      <c r="AQ118" s="390"/>
      <c r="AR118" s="390"/>
      <c r="AS118" s="390"/>
      <c r="AT118" s="390"/>
      <c r="AU118" s="390"/>
      <c r="AV118" s="390"/>
      <c r="AW118" s="390"/>
      <c r="AX118" s="390"/>
      <c r="AY118" s="390"/>
      <c r="AZ118" s="390"/>
      <c r="BB118" s="361"/>
      <c r="BW118" s="390"/>
      <c r="BX118" s="390"/>
      <c r="BY118" s="390"/>
      <c r="BZ118" s="390"/>
      <c r="CA118" s="390"/>
      <c r="CB118" s="390"/>
      <c r="CC118" s="390"/>
      <c r="CD118" s="390"/>
      <c r="CE118" s="390"/>
      <c r="CF118" s="390"/>
      <c r="CG118" s="390"/>
      <c r="CH118" s="390"/>
      <c r="CI118" s="390"/>
      <c r="CJ118" s="390"/>
      <c r="CK118" s="390"/>
      <c r="CL118" s="390"/>
      <c r="CM118" s="390"/>
      <c r="CN118" s="390"/>
      <c r="CO118" s="390"/>
      <c r="CP118" s="390"/>
      <c r="CQ118" s="390"/>
      <c r="CR118" s="390"/>
      <c r="CS118" s="390"/>
      <c r="CT118" s="390"/>
      <c r="CU118" s="390"/>
      <c r="CV118" s="390"/>
      <c r="CW118" s="390"/>
      <c r="CX118" s="390"/>
      <c r="CY118" s="390"/>
      <c r="CZ118" s="390"/>
    </row>
    <row r="119" s="350" customFormat="true" ht="15" customHeight="true" x14ac:dyDescent="0.2">
      <c r="A119" s="463"/>
      <c r="B119" s="404"/>
      <c r="C119" s="464"/>
      <c r="D119" s="464"/>
      <c r="E119" s="464"/>
      <c r="F119" s="464"/>
      <c r="G119" s="464"/>
      <c r="H119" s="356"/>
      <c r="I119" s="356"/>
      <c r="J119" s="356"/>
      <c r="K119" s="356"/>
      <c r="L119" s="356"/>
      <c r="M119" s="356"/>
      <c r="N119" s="356"/>
      <c r="O119" s="356"/>
      <c r="P119" s="356"/>
      <c r="Q119" s="356"/>
      <c r="R119" s="356"/>
      <c r="S119" s="356"/>
      <c r="T119" s="356"/>
      <c r="U119" s="356"/>
      <c r="W119" s="390"/>
      <c r="X119" s="390"/>
      <c r="Y119" s="390"/>
      <c r="Z119" s="390"/>
      <c r="AA119" s="390"/>
      <c r="AB119" s="390"/>
      <c r="AC119" s="390"/>
      <c r="AD119" s="390"/>
      <c r="AE119" s="390"/>
      <c r="AF119" s="390"/>
      <c r="AG119" s="390"/>
      <c r="AH119" s="390"/>
      <c r="AI119" s="390"/>
      <c r="AJ119" s="390"/>
      <c r="AK119" s="390"/>
      <c r="AL119" s="390"/>
      <c r="AM119" s="390"/>
      <c r="AN119" s="390"/>
      <c r="AO119" s="390"/>
      <c r="AP119" s="390"/>
      <c r="AQ119" s="390"/>
      <c r="AR119" s="390"/>
      <c r="AS119" s="390"/>
      <c r="AT119" s="390"/>
      <c r="AU119" s="390"/>
      <c r="AV119" s="390"/>
      <c r="AW119" s="390"/>
      <c r="AX119" s="390"/>
      <c r="AY119" s="390"/>
      <c r="AZ119" s="390"/>
      <c r="BB119" s="361"/>
      <c r="BW119" s="390"/>
      <c r="BX119" s="390"/>
      <c r="BY119" s="390"/>
      <c r="BZ119" s="390"/>
      <c r="CA119" s="390"/>
      <c r="CB119" s="390"/>
      <c r="CC119" s="390"/>
      <c r="CD119" s="390"/>
      <c r="CE119" s="390"/>
      <c r="CF119" s="390"/>
      <c r="CG119" s="390"/>
      <c r="CH119" s="390"/>
      <c r="CI119" s="390"/>
      <c r="CJ119" s="390"/>
      <c r="CK119" s="390"/>
      <c r="CL119" s="390"/>
      <c r="CM119" s="390"/>
      <c r="CN119" s="390"/>
      <c r="CO119" s="390"/>
      <c r="CP119" s="390"/>
      <c r="CQ119" s="390"/>
      <c r="CR119" s="390"/>
      <c r="CS119" s="390"/>
      <c r="CT119" s="390"/>
      <c r="CU119" s="390"/>
      <c r="CV119" s="390"/>
      <c r="CW119" s="390"/>
      <c r="CX119" s="390"/>
      <c r="CY119" s="390"/>
      <c r="CZ119" s="390"/>
    </row>
    <row r="120" s="357" customFormat="true" ht="15" customHeight="true" x14ac:dyDescent="0.2">
      <c r="A120" s="343" t="s">
        <v>100</v>
      </c>
      <c r="B120" s="386"/>
      <c r="C120" s="1138" t="s">
        <v>116</v>
      </c>
      <c r="D120" s="1139"/>
      <c r="E120" s="1139"/>
      <c r="F120" s="1139"/>
      <c r="G120" s="1140"/>
      <c r="H120" s="1141" t="s">
        <v>39</v>
      </c>
      <c r="I120" s="1129"/>
      <c r="J120" s="1129"/>
      <c r="K120" s="1129"/>
      <c r="L120" s="1131"/>
      <c r="M120" s="1119" t="s">
        <v>38</v>
      </c>
      <c r="N120" s="1120"/>
      <c r="O120" s="1120"/>
      <c r="P120" s="1120"/>
      <c r="Q120" s="1121"/>
      <c r="R120" s="545" t="s">
        <v>142</v>
      </c>
      <c r="S120" s="504"/>
      <c r="T120" s="504"/>
      <c r="U120" s="504"/>
      <c r="V120" s="504"/>
      <c r="W120" s="31"/>
      <c r="X120" s="31"/>
      <c r="Y120" s="31"/>
      <c r="Z120" s="983"/>
      <c r="AA120" s="983"/>
      <c r="AB120" s="983"/>
      <c r="AC120" s="983"/>
      <c r="AD120" s="983"/>
      <c r="AE120" s="983"/>
      <c r="AF120" s="983"/>
      <c r="AG120" s="983"/>
      <c r="AH120" s="983"/>
      <c r="AI120" s="983"/>
      <c r="AJ120" s="983"/>
      <c r="AK120" s="983"/>
      <c r="AL120" s="983"/>
      <c r="AM120" s="983"/>
      <c r="AN120" s="983"/>
      <c r="AO120" s="983"/>
      <c r="AP120" s="983"/>
      <c r="AQ120" s="983"/>
      <c r="AR120" s="983"/>
      <c r="AS120" s="983"/>
      <c r="AT120" s="983"/>
      <c r="AU120" s="983"/>
      <c r="AV120" s="983"/>
      <c r="AW120" s="983"/>
      <c r="AX120" s="983"/>
      <c r="AY120" s="983"/>
      <c r="AZ120" s="394"/>
      <c r="BA120" s="396" t="s">
        <v>132</v>
      </c>
      <c r="BB120" s="343" t="s">
        <v>100</v>
      </c>
      <c r="BC120" s="1119" t="s">
        <v>116</v>
      </c>
      <c r="BD120" s="1120"/>
      <c r="BE120" s="1120"/>
      <c r="BF120" s="1120"/>
      <c r="BG120" s="1122"/>
      <c r="BH120" s="1119" t="s">
        <v>39</v>
      </c>
      <c r="BI120" s="1120"/>
      <c r="BJ120" s="1120"/>
      <c r="BK120" s="1120"/>
      <c r="BL120" s="1122"/>
      <c r="BM120" s="1119" t="s">
        <v>38</v>
      </c>
      <c r="BN120" s="1120"/>
      <c r="BO120" s="1120"/>
      <c r="BP120" s="1120"/>
      <c r="BQ120" s="1122"/>
      <c r="BR120" s="545" t="s">
        <v>142</v>
      </c>
      <c r="BS120" s="504"/>
      <c r="BT120" s="504"/>
      <c r="BU120" s="504"/>
      <c r="BV120" s="504"/>
      <c r="BW120" s="31"/>
      <c r="BX120" s="31"/>
      <c r="BY120" s="31"/>
      <c r="BZ120" s="394"/>
      <c r="CA120" s="394"/>
      <c r="CB120" s="394"/>
      <c r="CC120" s="394"/>
      <c r="CD120" s="394"/>
      <c r="CE120" s="394"/>
      <c r="CF120" s="394"/>
      <c r="CG120" s="394"/>
      <c r="CH120" s="394"/>
      <c r="CI120" s="394"/>
      <c r="CJ120" s="394"/>
      <c r="CK120" s="394"/>
      <c r="CL120" s="394"/>
      <c r="CM120" s="394"/>
      <c r="CN120" s="394"/>
      <c r="CO120" s="394"/>
      <c r="CP120" s="394"/>
      <c r="CQ120" s="394"/>
      <c r="CR120" s="394"/>
      <c r="CS120" s="394"/>
      <c r="CT120" s="394"/>
      <c r="CU120" s="394"/>
      <c r="CV120" s="394"/>
      <c r="CW120" s="394"/>
      <c r="CX120" s="394"/>
      <c r="CY120" s="394"/>
      <c r="CZ120" s="394"/>
    </row>
    <row r="121" s="357" customFormat="true" ht="12.75" x14ac:dyDescent="0.2">
      <c r="A121" s="382" t="s">
        <v>88</v>
      </c>
      <c r="B121" s="425"/>
      <c r="C121" s="467" t="s">
        <v>0</v>
      </c>
      <c r="D121" s="950" t="s">
        <v>1</v>
      </c>
      <c r="E121" s="950" t="s">
        <v>2</v>
      </c>
      <c r="F121" s="950" t="s">
        <v>3</v>
      </c>
      <c r="G121" s="951" t="s">
        <v>4</v>
      </c>
      <c r="H121" s="430" t="s">
        <v>0</v>
      </c>
      <c r="I121" s="946" t="s">
        <v>1</v>
      </c>
      <c r="J121" s="946" t="s">
        <v>2</v>
      </c>
      <c r="K121" s="946" t="s">
        <v>3</v>
      </c>
      <c r="L121" s="947" t="s">
        <v>4</v>
      </c>
      <c r="M121" s="431" t="s">
        <v>0</v>
      </c>
      <c r="N121" s="946" t="s">
        <v>1</v>
      </c>
      <c r="O121" s="946" t="s">
        <v>2</v>
      </c>
      <c r="P121" s="946" t="s">
        <v>3</v>
      </c>
      <c r="Q121" s="947" t="s">
        <v>4</v>
      </c>
      <c r="R121" s="431" t="s">
        <v>372</v>
      </c>
      <c r="S121" s="946" t="s">
        <v>159</v>
      </c>
      <c r="T121" s="946" t="s">
        <v>161</v>
      </c>
      <c r="U121" s="946" t="s">
        <v>162</v>
      </c>
      <c r="V121" s="947" t="s">
        <v>163</v>
      </c>
      <c r="W121" s="943"/>
      <c r="X121" s="943"/>
      <c r="Y121" s="943"/>
      <c r="Z121" s="943"/>
      <c r="AA121" s="943"/>
      <c r="AB121" s="943"/>
      <c r="AC121" s="943"/>
      <c r="AD121" s="943"/>
      <c r="AE121" s="943"/>
      <c r="AF121" s="943"/>
      <c r="AG121" s="943"/>
      <c r="AH121" s="943"/>
      <c r="AI121" s="943"/>
      <c r="AJ121" s="943"/>
      <c r="AK121" s="943"/>
      <c r="AL121" s="943"/>
      <c r="AM121" s="943"/>
      <c r="AN121" s="943"/>
      <c r="AO121" s="943"/>
      <c r="AP121" s="943"/>
      <c r="AQ121" s="943"/>
      <c r="AR121" s="943"/>
      <c r="AS121" s="943"/>
      <c r="AT121" s="943"/>
      <c r="AU121" s="943"/>
      <c r="AV121" s="943"/>
      <c r="AW121" s="943"/>
      <c r="AX121" s="943"/>
      <c r="AY121" s="943"/>
      <c r="AZ121" s="394"/>
      <c r="BA121" s="382" t="s">
        <v>118</v>
      </c>
      <c r="BB121" s="381"/>
      <c r="BC121" s="505" t="s">
        <v>0</v>
      </c>
      <c r="BD121" s="620" t="s">
        <v>1</v>
      </c>
      <c r="BE121" s="620" t="s">
        <v>2</v>
      </c>
      <c r="BF121" s="620" t="s">
        <v>3</v>
      </c>
      <c r="BG121" s="506" t="s">
        <v>4</v>
      </c>
      <c r="BH121" s="505" t="s">
        <v>0</v>
      </c>
      <c r="BI121" s="620" t="s">
        <v>1</v>
      </c>
      <c r="BJ121" s="620" t="s">
        <v>2</v>
      </c>
      <c r="BK121" s="620" t="s">
        <v>3</v>
      </c>
      <c r="BL121" s="506" t="s">
        <v>4</v>
      </c>
      <c r="BM121" s="505" t="s">
        <v>0</v>
      </c>
      <c r="BN121" s="620" t="s">
        <v>1</v>
      </c>
      <c r="BO121" s="620" t="s">
        <v>2</v>
      </c>
      <c r="BP121" s="620" t="s">
        <v>3</v>
      </c>
      <c r="BQ121" s="506" t="s">
        <v>4</v>
      </c>
      <c r="BR121" s="505" t="s">
        <v>372</v>
      </c>
      <c r="BS121" s="620" t="s">
        <v>159</v>
      </c>
      <c r="BT121" s="620" t="s">
        <v>161</v>
      </c>
      <c r="BU121" s="620" t="s">
        <v>162</v>
      </c>
      <c r="BV121" s="621" t="s">
        <v>163</v>
      </c>
      <c r="BW121" s="943"/>
      <c r="BX121" s="943"/>
      <c r="BY121" s="943"/>
      <c r="BZ121" s="943"/>
      <c r="CA121" s="943"/>
      <c r="CB121" s="943"/>
      <c r="CC121" s="943"/>
      <c r="CD121" s="943"/>
      <c r="CE121" s="943"/>
      <c r="CF121" s="943"/>
      <c r="CG121" s="943"/>
      <c r="CH121" s="943"/>
      <c r="CI121" s="943"/>
      <c r="CJ121" s="943"/>
      <c r="CK121" s="943"/>
      <c r="CL121" s="943"/>
      <c r="CM121" s="943"/>
      <c r="CN121" s="943"/>
      <c r="CO121" s="943"/>
      <c r="CP121" s="943"/>
      <c r="CQ121" s="943"/>
      <c r="CR121" s="943"/>
      <c r="CS121" s="943"/>
      <c r="CT121" s="943"/>
      <c r="CU121" s="943"/>
      <c r="CV121" s="943"/>
      <c r="CW121" s="943"/>
      <c r="CX121" s="943"/>
      <c r="CY121" s="943"/>
      <c r="CZ121" s="943"/>
    </row>
    <row r="122" s="357" customFormat="true" ht="15" customHeight="true" x14ac:dyDescent="0.2">
      <c r="A122" s="1132" t="s">
        <v>18</v>
      </c>
      <c r="B122" s="427" t="s">
        <v>14</v>
      </c>
      <c r="C122" s="516">
        <v>99.233167068280906</v>
      </c>
      <c r="D122" s="507">
        <v>99.488949663103782</v>
      </c>
      <c r="E122" s="507">
        <v>99.795526103320242</v>
      </c>
      <c r="F122" s="507">
        <v>99.628368782026911</v>
      </c>
      <c r="G122" s="522">
        <v>99.973811156436128</v>
      </c>
      <c r="H122" s="512">
        <v>99.540867256603377</v>
      </c>
      <c r="I122" s="507">
        <v>99.914548911174265</v>
      </c>
      <c r="J122" s="507">
        <v>99.496676485600801</v>
      </c>
      <c r="K122" s="507">
        <v>99.756261790214268</v>
      </c>
      <c r="L122" s="518">
        <v>99.995792856477607</v>
      </c>
      <c r="M122" s="516">
        <v>98.948392599779069</v>
      </c>
      <c r="N122" s="507">
        <v>99.439188827230637</v>
      </c>
      <c r="O122" s="507">
        <v>99.489054287604858</v>
      </c>
      <c r="P122" s="507">
        <v>99.75590812394681</v>
      </c>
      <c r="Q122" s="518">
        <v>99.999397646137851</v>
      </c>
      <c r="R122" s="516">
        <v>99.874638087553961</v>
      </c>
      <c r="S122" s="507">
        <v>99.364971123348255</v>
      </c>
      <c r="T122" s="507">
        <v>99.832849050847997</v>
      </c>
      <c r="U122" s="507">
        <v>99.946159040738891</v>
      </c>
      <c r="V122" s="518">
        <v>98.999009636641716</v>
      </c>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394"/>
      <c r="BA122" s="1123" t="s">
        <v>18</v>
      </c>
      <c r="BB122" s="956" t="s">
        <v>14</v>
      </c>
      <c r="BC122" s="529">
        <v>20049.094008253076</v>
      </c>
      <c r="BD122" s="526">
        <v>20095.641400773849</v>
      </c>
      <c r="BE122" s="526">
        <v>20168.128177766637</v>
      </c>
      <c r="BF122" s="526">
        <v>20128.972235208366</v>
      </c>
      <c r="BG122" s="535">
        <v>20197.81184324135</v>
      </c>
      <c r="BH122" s="529">
        <v>9138.5251628377282</v>
      </c>
      <c r="BI122" s="526">
        <v>9178.7181576263592</v>
      </c>
      <c r="BJ122" s="526">
        <v>9136.3882333708825</v>
      </c>
      <c r="BK122" s="526">
        <v>9161.4840504417025</v>
      </c>
      <c r="BL122" s="535">
        <v>9183.5111871262907</v>
      </c>
      <c r="BM122" s="529">
        <v>10886.530224077458</v>
      </c>
      <c r="BN122" s="526">
        <v>10981.031063433174</v>
      </c>
      <c r="BO122" s="526">
        <v>10956.309944575689</v>
      </c>
      <c r="BP122" s="526">
        <v>10993.645475530944</v>
      </c>
      <c r="BQ122" s="535">
        <v>11023.504166223231</v>
      </c>
      <c r="BR122" s="529">
        <v>13929.847040803654</v>
      </c>
      <c r="BS122" s="526">
        <v>28196.848965916808</v>
      </c>
      <c r="BT122" s="526">
        <v>17515.417096380192</v>
      </c>
      <c r="BU122" s="526">
        <v>27337.719824302469</v>
      </c>
      <c r="BV122" s="532">
        <v>13659.814737840063</v>
      </c>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30"/>
    </row>
    <row r="123" s="357" customFormat="true" ht="15" customHeight="true" x14ac:dyDescent="0.2">
      <c r="A123" s="1133"/>
      <c r="B123" s="428" t="s">
        <v>52</v>
      </c>
      <c r="C123" s="517">
        <v>0.76683293171907785</v>
      </c>
      <c r="D123" s="509">
        <v>0.51105033689622126</v>
      </c>
      <c r="E123" s="509">
        <v>0.20447389667974897</v>
      </c>
      <c r="F123" s="509">
        <v>0.37163121797307808</v>
      </c>
      <c r="G123" s="524">
        <v>2.6188843563884047E-2</v>
      </c>
      <c r="H123" s="513">
        <v>0.45913274339661608</v>
      </c>
      <c r="I123" s="509">
        <v>8.5451088825761828E-2</v>
      </c>
      <c r="J123" s="509">
        <v>0.50332351439923539</v>
      </c>
      <c r="K123" s="509">
        <v>0.24373820978571578</v>
      </c>
      <c r="L123" s="520">
        <v>4.2071435223898649E-3</v>
      </c>
      <c r="M123" s="517">
        <v>1.0516074002208835</v>
      </c>
      <c r="N123" s="509">
        <v>0.56081117276939496</v>
      </c>
      <c r="O123" s="509">
        <v>0.51094571239518072</v>
      </c>
      <c r="P123" s="509">
        <v>0.2440918760531918</v>
      </c>
      <c r="Q123" s="520">
        <v>6.0235386216627872E-4</v>
      </c>
      <c r="R123" s="517">
        <v>0.12536191244601849</v>
      </c>
      <c r="S123" s="509">
        <v>0.63502887665178853</v>
      </c>
      <c r="T123" s="509">
        <v>0.16715094915203998</v>
      </c>
      <c r="U123" s="509">
        <v>5.3840959261119363E-2</v>
      </c>
      <c r="V123" s="520">
        <v>1.0009903633582642</v>
      </c>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394"/>
      <c r="BA123" s="1124"/>
      <c r="BB123" s="954" t="s">
        <v>52</v>
      </c>
      <c r="BC123" s="530">
        <v>154.93111820245812</v>
      </c>
      <c r="BD123" s="527">
        <v>103.22638185233339</v>
      </c>
      <c r="BE123" s="527">
        <v>41.323052427972385</v>
      </c>
      <c r="BF123" s="527">
        <v>75.084582431367267</v>
      </c>
      <c r="BG123" s="536">
        <v>5.2909589879264987</v>
      </c>
      <c r="BH123" s="530">
        <v>42.15149259044005</v>
      </c>
      <c r="BI123" s="527">
        <v>7.8500225356694244</v>
      </c>
      <c r="BJ123" s="527">
        <v>46.218217501984199</v>
      </c>
      <c r="BK123" s="527">
        <v>22.384597030420181</v>
      </c>
      <c r="BL123" s="536">
        <v>0.38637975158782312</v>
      </c>
      <c r="BM123" s="530">
        <v>115.70027006576889</v>
      </c>
      <c r="BN123" s="527">
        <v>61.930160347554207</v>
      </c>
      <c r="BO123" s="527">
        <v>56.268296346154749</v>
      </c>
      <c r="BP123" s="527">
        <v>26.900256829418375</v>
      </c>
      <c r="BQ123" s="536">
        <v>6.6400903059710359E-2</v>
      </c>
      <c r="BR123" s="530">
        <v>17.484641732416669</v>
      </c>
      <c r="BS123" s="527">
        <v>180.20247096654046</v>
      </c>
      <c r="BT123" s="527">
        <v>29.326204954469834</v>
      </c>
      <c r="BU123" s="527">
        <v>14.726819654492276</v>
      </c>
      <c r="BV123" s="533">
        <v>138.1159565941384</v>
      </c>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30"/>
    </row>
    <row r="124" s="357" customFormat="true" ht="15" customHeight="true" x14ac:dyDescent="0.2">
      <c r="A124" s="1133" t="s">
        <v>51</v>
      </c>
      <c r="B124" s="428" t="s">
        <v>15</v>
      </c>
      <c r="C124" s="517">
        <v>92.82153543303852</v>
      </c>
      <c r="D124" s="509">
        <v>97.447923295337901</v>
      </c>
      <c r="E124" s="509">
        <v>98.27877708241968</v>
      </c>
      <c r="F124" s="509">
        <v>98.25631712740217</v>
      </c>
      <c r="G124" s="524">
        <v>98.461381690471157</v>
      </c>
      <c r="H124" s="513">
        <v>91.832508702617829</v>
      </c>
      <c r="I124" s="509">
        <v>97.170042878147456</v>
      </c>
      <c r="J124" s="509">
        <v>98.319092187293407</v>
      </c>
      <c r="K124" s="509">
        <v>98.341501959188491</v>
      </c>
      <c r="L124" s="520">
        <v>98.282569389866097</v>
      </c>
      <c r="M124" s="517">
        <v>93.925541060986745</v>
      </c>
      <c r="N124" s="509">
        <v>97.131291832482162</v>
      </c>
      <c r="O124" s="509">
        <v>98.23918619347377</v>
      </c>
      <c r="P124" s="509">
        <v>98.512828412081106</v>
      </c>
      <c r="Q124" s="520">
        <v>98.539038806055473</v>
      </c>
      <c r="R124" s="517">
        <v>95.696883687862581</v>
      </c>
      <c r="S124" s="509">
        <v>97.971029550064799</v>
      </c>
      <c r="T124" s="509">
        <v>98.79554714382779</v>
      </c>
      <c r="U124" s="509">
        <v>95.8012622987209</v>
      </c>
      <c r="V124" s="520">
        <v>96.809483493771282</v>
      </c>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394"/>
      <c r="BA124" s="1124" t="s">
        <v>51</v>
      </c>
      <c r="BB124" s="954" t="s">
        <v>15</v>
      </c>
      <c r="BC124" s="530">
        <v>18639.07921542511</v>
      </c>
      <c r="BD124" s="527">
        <v>19552.541861543279</v>
      </c>
      <c r="BE124" s="527">
        <v>19784.142427619809</v>
      </c>
      <c r="BF124" s="527">
        <v>19755.881337923729</v>
      </c>
      <c r="BG124" s="536">
        <v>19822.049123988127</v>
      </c>
      <c r="BH124" s="530">
        <v>8363.1924169661816</v>
      </c>
      <c r="BI124" s="527">
        <v>8887.8913500234939</v>
      </c>
      <c r="BJ124" s="527">
        <v>8983.1726294581786</v>
      </c>
      <c r="BK124" s="527">
        <v>8982.0646451774628</v>
      </c>
      <c r="BL124" s="536">
        <v>9010.4643019929244</v>
      </c>
      <c r="BM124" s="530">
        <v>10258.467568738966</v>
      </c>
      <c r="BN124" s="527">
        <v>10668.965030949248</v>
      </c>
      <c r="BO124" s="527">
        <v>10773.536978310811</v>
      </c>
      <c r="BP124" s="527">
        <v>10818.491904317742</v>
      </c>
      <c r="BQ124" s="536">
        <v>10807.447140565284</v>
      </c>
      <c r="BR124" s="530">
        <v>13274.271692042983</v>
      </c>
      <c r="BS124" s="527">
        <v>27684.636474960247</v>
      </c>
      <c r="BT124" s="527">
        <v>17244.009033057664</v>
      </c>
      <c r="BU124" s="527">
        <v>26036.513284322344</v>
      </c>
      <c r="BV124" s="533">
        <v>13314.263482116801</v>
      </c>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30"/>
    </row>
    <row r="125" s="357" customFormat="true" ht="15" customHeight="true" x14ac:dyDescent="0.2">
      <c r="A125" s="1133"/>
      <c r="B125" s="428" t="s">
        <v>16</v>
      </c>
      <c r="C125" s="517">
        <v>6.4069165676370607</v>
      </c>
      <c r="D125" s="509">
        <v>2.037606687820408</v>
      </c>
      <c r="E125" s="509">
        <v>1.5159484624053512</v>
      </c>
      <c r="F125" s="509">
        <v>1.3702480246878515</v>
      </c>
      <c r="G125" s="524">
        <v>1.5123367112359687</v>
      </c>
      <c r="H125" s="513">
        <v>7.7046444421208813</v>
      </c>
      <c r="I125" s="509">
        <v>2.7441339500399047</v>
      </c>
      <c r="J125" s="509">
        <v>1.1750583344934755</v>
      </c>
      <c r="K125" s="509">
        <v>1.4134168729861796</v>
      </c>
      <c r="L125" s="520">
        <v>1.7132161331132509</v>
      </c>
      <c r="M125" s="517">
        <v>5.0151184094448062</v>
      </c>
      <c r="N125" s="509">
        <v>2.3048899845449533</v>
      </c>
      <c r="O125" s="509">
        <v>1.2477277464266154</v>
      </c>
      <c r="P125" s="509">
        <v>1.2422187415596024</v>
      </c>
      <c r="Q125" s="520">
        <v>1.4603557705657677</v>
      </c>
      <c r="R125" s="517">
        <v>4.1770660274205138</v>
      </c>
      <c r="S125" s="509">
        <v>1.3912657929127357</v>
      </c>
      <c r="T125" s="509">
        <v>1.0364351719682123</v>
      </c>
      <c r="U125" s="509">
        <v>4.1445504183223285</v>
      </c>
      <c r="V125" s="520">
        <v>2.1862600981979017</v>
      </c>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394"/>
      <c r="BA125" s="1124"/>
      <c r="BB125" s="954" t="s">
        <v>16</v>
      </c>
      <c r="BC125" s="530">
        <v>1286.5443872877502</v>
      </c>
      <c r="BD125" s="527">
        <v>408.83775368125384</v>
      </c>
      <c r="BE125" s="527">
        <v>305.17005994088333</v>
      </c>
      <c r="BF125" s="527">
        <v>275.50856953204533</v>
      </c>
      <c r="BG125" s="536">
        <v>304.46061255131843</v>
      </c>
      <c r="BH125" s="530">
        <v>701.66246010362067</v>
      </c>
      <c r="BI125" s="527">
        <v>250.9988024647711</v>
      </c>
      <c r="BJ125" s="527">
        <v>107.36217792095022</v>
      </c>
      <c r="BK125" s="527">
        <v>129.09505621558446</v>
      </c>
      <c r="BL125" s="536">
        <v>157.06623163035661</v>
      </c>
      <c r="BM125" s="530">
        <v>547.74695972493782</v>
      </c>
      <c r="BN125" s="527">
        <v>253.17063308193053</v>
      </c>
      <c r="BO125" s="527">
        <v>136.83379856707896</v>
      </c>
      <c r="BP125" s="527">
        <v>136.41810529222658</v>
      </c>
      <c r="BQ125" s="536">
        <v>160.16715799179414</v>
      </c>
      <c r="BR125" s="530">
        <v>579.40767961094105</v>
      </c>
      <c r="BS125" s="527">
        <v>393.14364556262785</v>
      </c>
      <c r="BT125" s="527">
        <v>180.90185220169704</v>
      </c>
      <c r="BU125" s="527">
        <v>1126.3906073358055</v>
      </c>
      <c r="BV125" s="533">
        <v>300.67759828217919</v>
      </c>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30"/>
    </row>
    <row r="126" s="357" customFormat="true" ht="15" customHeight="true" x14ac:dyDescent="0.2">
      <c r="A126" s="1133"/>
      <c r="B126" s="428" t="s">
        <v>22</v>
      </c>
      <c r="C126" s="517">
        <v>0.29190942449365009</v>
      </c>
      <c r="D126" s="509">
        <v>0.42829259975441158</v>
      </c>
      <c r="E126" s="509">
        <v>0.2007379297025986</v>
      </c>
      <c r="F126" s="509">
        <v>0.3734348479099715</v>
      </c>
      <c r="G126" s="524">
        <v>2.6281598292903715E-2</v>
      </c>
      <c r="H126" s="513">
        <v>0.36717483971474119</v>
      </c>
      <c r="I126" s="509">
        <v>8.1684548541803556E-2</v>
      </c>
      <c r="J126" s="509">
        <v>0.50584947821313797</v>
      </c>
      <c r="K126" s="509">
        <v>0.24508116782533113</v>
      </c>
      <c r="L126" s="520">
        <v>4.2144770206647749E-3</v>
      </c>
      <c r="M126" s="517">
        <v>0.37738338905722046</v>
      </c>
      <c r="N126" s="509">
        <v>0.35632791665259539</v>
      </c>
      <c r="O126" s="509">
        <v>0.43873852221782644</v>
      </c>
      <c r="P126" s="509">
        <v>0.24495284635927508</v>
      </c>
      <c r="Q126" s="520">
        <v>6.0542337873657098E-4</v>
      </c>
      <c r="R126" s="517">
        <v>0.126050284716864</v>
      </c>
      <c r="S126" s="509">
        <v>0.61479033310996711</v>
      </c>
      <c r="T126" s="509">
        <v>0.11973725644543508</v>
      </c>
      <c r="U126" s="509">
        <v>4.2389800768220756E-2</v>
      </c>
      <c r="V126" s="520">
        <v>0.30324793628235353</v>
      </c>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394"/>
      <c r="BA126" s="1124"/>
      <c r="BB126" s="954" t="s">
        <v>22</v>
      </c>
      <c r="BC126" s="530">
        <v>58.617031720956412</v>
      </c>
      <c r="BD126" s="527">
        <v>85.935222655360292</v>
      </c>
      <c r="BE126" s="527">
        <v>40.409821018948776</v>
      </c>
      <c r="BF126" s="527">
        <v>75.084582431367267</v>
      </c>
      <c r="BG126" s="536">
        <v>5.2909589879264987</v>
      </c>
      <c r="BH126" s="530">
        <v>33.438636040611179</v>
      </c>
      <c r="BI126" s="527">
        <v>7.4714734182600715</v>
      </c>
      <c r="BJ126" s="527">
        <v>46.218217501984199</v>
      </c>
      <c r="BK126" s="527">
        <v>22.384597030420181</v>
      </c>
      <c r="BL126" s="536">
        <v>0.38637975158782312</v>
      </c>
      <c r="BM126" s="530">
        <v>41.217492216633339</v>
      </c>
      <c r="BN126" s="527">
        <v>39.139292915758482</v>
      </c>
      <c r="BO126" s="527">
        <v>48.114870206825891</v>
      </c>
      <c r="BP126" s="527">
        <v>26.900256829418375</v>
      </c>
      <c r="BQ126" s="536">
        <v>6.6400903059710359E-2</v>
      </c>
      <c r="BR126" s="530">
        <v>17.484641732416669</v>
      </c>
      <c r="BS126" s="527">
        <v>173.72734530437421</v>
      </c>
      <c r="BT126" s="527">
        <v>20.89922462530356</v>
      </c>
      <c r="BU126" s="527">
        <v>11.520543512048203</v>
      </c>
      <c r="BV126" s="533">
        <v>41.705861640416629</v>
      </c>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30"/>
    </row>
    <row r="127" s="357" customFormat="true" ht="15" customHeight="true" x14ac:dyDescent="0.2">
      <c r="A127" s="1133"/>
      <c r="B127" s="428" t="s">
        <v>19</v>
      </c>
      <c r="C127" s="517">
        <v>0.47963857483072297</v>
      </c>
      <c r="D127" s="509">
        <v>8.6177417087044308E-2</v>
      </c>
      <c r="E127" s="509">
        <v>4.5365254723801806E-3</v>
      </c>
      <c r="F127" s="509">
        <v>0</v>
      </c>
      <c r="G127" s="524">
        <v>0</v>
      </c>
      <c r="H127" s="513">
        <v>9.5672015546794262E-2</v>
      </c>
      <c r="I127" s="509">
        <v>4.1386232708677893E-3</v>
      </c>
      <c r="J127" s="509">
        <v>0</v>
      </c>
      <c r="K127" s="509">
        <v>0</v>
      </c>
      <c r="L127" s="520">
        <v>0</v>
      </c>
      <c r="M127" s="517">
        <v>0.68195714051132006</v>
      </c>
      <c r="N127" s="509">
        <v>0.20749026632025649</v>
      </c>
      <c r="O127" s="509">
        <v>7.4347537881830378E-2</v>
      </c>
      <c r="P127" s="509">
        <v>0</v>
      </c>
      <c r="Q127" s="520">
        <v>0</v>
      </c>
      <c r="R127" s="517">
        <v>0</v>
      </c>
      <c r="S127" s="509">
        <v>2.2914323912551403E-2</v>
      </c>
      <c r="T127" s="509">
        <v>4.8280427758662044E-2</v>
      </c>
      <c r="U127" s="509">
        <v>1.1797482188576017E-2</v>
      </c>
      <c r="V127" s="520">
        <v>0.7010084717484768</v>
      </c>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394"/>
      <c r="BA127" s="1124"/>
      <c r="BB127" s="954" t="s">
        <v>19</v>
      </c>
      <c r="BC127" s="530">
        <v>96.314086481501732</v>
      </c>
      <c r="BD127" s="527">
        <v>17.291159196973076</v>
      </c>
      <c r="BE127" s="527">
        <v>0.91323140902360322</v>
      </c>
      <c r="BF127" s="527">
        <v>0</v>
      </c>
      <c r="BG127" s="536">
        <v>0</v>
      </c>
      <c r="BH127" s="530">
        <v>8.712856549828869</v>
      </c>
      <c r="BI127" s="527">
        <v>0.3785491174093536</v>
      </c>
      <c r="BJ127" s="527">
        <v>0</v>
      </c>
      <c r="BK127" s="527">
        <v>0</v>
      </c>
      <c r="BL127" s="536">
        <v>0</v>
      </c>
      <c r="BM127" s="530">
        <v>74.482777849135601</v>
      </c>
      <c r="BN127" s="527">
        <v>22.790867431795718</v>
      </c>
      <c r="BO127" s="527">
        <v>8.1534261393288556</v>
      </c>
      <c r="BP127" s="527">
        <v>0</v>
      </c>
      <c r="BQ127" s="536">
        <v>0</v>
      </c>
      <c r="BR127" s="530">
        <v>0</v>
      </c>
      <c r="BS127" s="527">
        <v>6.4751256621662687</v>
      </c>
      <c r="BT127" s="527">
        <v>8.4269803291662768</v>
      </c>
      <c r="BU127" s="527">
        <v>3.2062761424440733</v>
      </c>
      <c r="BV127" s="533">
        <v>96.410094953721796</v>
      </c>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30"/>
    </row>
    <row r="128" s="357" customFormat="true" ht="15" customHeight="true" x14ac:dyDescent="0.2">
      <c r="A128" s="1133" t="s">
        <v>110</v>
      </c>
      <c r="B128" s="428" t="s">
        <v>50</v>
      </c>
      <c r="C128" s="517">
        <v>6.4567333647343839</v>
      </c>
      <c r="D128" s="509">
        <v>2.0481437734365437</v>
      </c>
      <c r="E128" s="509">
        <v>1.5190667183351587</v>
      </c>
      <c r="F128" s="509">
        <v>1.3753841885405056</v>
      </c>
      <c r="G128" s="524">
        <v>1.5127342819831981</v>
      </c>
      <c r="H128" s="513">
        <v>7.7404709685813904</v>
      </c>
      <c r="I128" s="509">
        <v>2.7464910757947032</v>
      </c>
      <c r="J128" s="509">
        <v>1.1810325816452547</v>
      </c>
      <c r="K128" s="509">
        <v>1.4168894020795895</v>
      </c>
      <c r="L128" s="520">
        <v>1.7132883392566065</v>
      </c>
      <c r="M128" s="517">
        <v>5.0688144149105652</v>
      </c>
      <c r="N128" s="509">
        <v>2.3179590591945578</v>
      </c>
      <c r="O128" s="509">
        <v>1.2541626803102592</v>
      </c>
      <c r="P128" s="509">
        <v>1.2452690635756616</v>
      </c>
      <c r="Q128" s="520">
        <v>1.4603646119545433</v>
      </c>
      <c r="R128" s="517">
        <v>4.1823378762213119</v>
      </c>
      <c r="S128" s="509">
        <v>1.4001949010038293</v>
      </c>
      <c r="T128" s="509">
        <v>1.0381794971171503</v>
      </c>
      <c r="U128" s="509">
        <v>4.1467974551930196</v>
      </c>
      <c r="V128" s="520">
        <v>2.2084384831826842</v>
      </c>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394"/>
      <c r="BA128" s="1124" t="s">
        <v>110</v>
      </c>
      <c r="BB128" s="954" t="s">
        <v>50</v>
      </c>
      <c r="BC128" s="530">
        <v>1286.5443872877502</v>
      </c>
      <c r="BD128" s="527">
        <v>408.83775368125384</v>
      </c>
      <c r="BE128" s="527">
        <v>305.17005994088333</v>
      </c>
      <c r="BF128" s="527">
        <v>275.50856953204533</v>
      </c>
      <c r="BG128" s="536">
        <v>304.46061255131843</v>
      </c>
      <c r="BH128" s="530">
        <v>701.66246010362067</v>
      </c>
      <c r="BI128" s="527">
        <v>250.9988024647711</v>
      </c>
      <c r="BJ128" s="527">
        <v>107.36217792095022</v>
      </c>
      <c r="BK128" s="527">
        <v>129.09505621558446</v>
      </c>
      <c r="BL128" s="536">
        <v>157.06623163035661</v>
      </c>
      <c r="BM128" s="530">
        <v>547.74695972493782</v>
      </c>
      <c r="BN128" s="527">
        <v>253.17063308193053</v>
      </c>
      <c r="BO128" s="527">
        <v>136.83379856707896</v>
      </c>
      <c r="BP128" s="527">
        <v>136.41810529222658</v>
      </c>
      <c r="BQ128" s="536">
        <v>160.16715799179414</v>
      </c>
      <c r="BR128" s="530">
        <v>579.40767961094105</v>
      </c>
      <c r="BS128" s="527">
        <v>393.14364556262785</v>
      </c>
      <c r="BT128" s="527">
        <v>180.90185220169704</v>
      </c>
      <c r="BU128" s="527">
        <v>1126.3906073358055</v>
      </c>
      <c r="BV128" s="533">
        <v>300.67759828217919</v>
      </c>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30"/>
    </row>
    <row r="129" s="357" customFormat="true" ht="15" customHeight="true" x14ac:dyDescent="0.2">
      <c r="A129" s="1134"/>
      <c r="B129" s="429" t="s">
        <v>49</v>
      </c>
      <c r="C129" s="515">
        <v>93.543266635265638</v>
      </c>
      <c r="D129" s="510">
        <v>97.951856226563194</v>
      </c>
      <c r="E129" s="510">
        <v>98.480933281664875</v>
      </c>
      <c r="F129" s="510">
        <v>98.624615811459492</v>
      </c>
      <c r="G129" s="525">
        <v>98.487265718016815</v>
      </c>
      <c r="H129" s="511">
        <v>92.25952903141885</v>
      </c>
      <c r="I129" s="510">
        <v>97.253508924205306</v>
      </c>
      <c r="J129" s="510">
        <v>98.81896741835476</v>
      </c>
      <c r="K129" s="510">
        <v>98.58311059792041</v>
      </c>
      <c r="L129" s="521">
        <v>98.286711660743407</v>
      </c>
      <c r="M129" s="515">
        <v>94.931185585089494</v>
      </c>
      <c r="N129" s="510">
        <v>97.682040940805393</v>
      </c>
      <c r="O129" s="510">
        <v>98.745837319689784</v>
      </c>
      <c r="P129" s="510">
        <v>98.754730936424252</v>
      </c>
      <c r="Q129" s="521">
        <v>98.539635388045426</v>
      </c>
      <c r="R129" s="515">
        <v>95.817662123778618</v>
      </c>
      <c r="S129" s="510">
        <v>98.599805098996228</v>
      </c>
      <c r="T129" s="510">
        <v>98.961820502882929</v>
      </c>
      <c r="U129" s="510">
        <v>95.85320254480699</v>
      </c>
      <c r="V129" s="521">
        <v>97.791561516817396</v>
      </c>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394"/>
      <c r="BA129" s="1127"/>
      <c r="BB129" s="955" t="s">
        <v>49</v>
      </c>
      <c r="BC129" s="531">
        <v>18639.07921542511</v>
      </c>
      <c r="BD129" s="528">
        <v>19552.541861543279</v>
      </c>
      <c r="BE129" s="528">
        <v>19784.142427619809</v>
      </c>
      <c r="BF129" s="528">
        <v>19755.881337923729</v>
      </c>
      <c r="BG129" s="537">
        <v>19822.049123988127</v>
      </c>
      <c r="BH129" s="531">
        <v>8363.1924169661816</v>
      </c>
      <c r="BI129" s="528">
        <v>8887.8913500234939</v>
      </c>
      <c r="BJ129" s="528">
        <v>8983.1726294581786</v>
      </c>
      <c r="BK129" s="528">
        <v>8982.0646451774628</v>
      </c>
      <c r="BL129" s="537">
        <v>9010.4643019929244</v>
      </c>
      <c r="BM129" s="531">
        <v>10258.467568738966</v>
      </c>
      <c r="BN129" s="528">
        <v>10668.965030949248</v>
      </c>
      <c r="BO129" s="528">
        <v>10773.536978310811</v>
      </c>
      <c r="BP129" s="528">
        <v>10818.491904317742</v>
      </c>
      <c r="BQ129" s="537">
        <v>10807.447140565284</v>
      </c>
      <c r="BR129" s="531">
        <v>13274.271692042983</v>
      </c>
      <c r="BS129" s="528">
        <v>27684.636474960247</v>
      </c>
      <c r="BT129" s="528">
        <v>17244.009033057664</v>
      </c>
      <c r="BU129" s="528">
        <v>26036.513284322344</v>
      </c>
      <c r="BV129" s="534">
        <v>13314.263482116801</v>
      </c>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30"/>
    </row>
    <row r="130" s="358" customFormat="true" ht="15" hidden="true" customHeight="true" x14ac:dyDescent="0.2">
      <c r="A130" s="1168" t="s">
        <v>48</v>
      </c>
      <c r="B130" s="426" t="s">
        <v>43</v>
      </c>
      <c r="C130" s="432"/>
      <c r="D130" s="433"/>
      <c r="E130" s="433"/>
      <c r="F130" s="433"/>
      <c r="G130" s="434"/>
      <c r="H130" s="435"/>
      <c r="I130" s="433"/>
      <c r="J130" s="433"/>
      <c r="K130" s="433"/>
      <c r="L130" s="436"/>
      <c r="M130" s="432"/>
      <c r="N130" s="433"/>
      <c r="O130" s="433"/>
      <c r="P130" s="433"/>
      <c r="Q130" s="436"/>
      <c r="R130" s="432"/>
      <c r="S130" s="435"/>
      <c r="T130" s="435"/>
      <c r="U130" s="435"/>
      <c r="V130" s="25"/>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395"/>
      <c r="BB130" s="360"/>
      <c r="BW130" s="395"/>
      <c r="BX130" s="395"/>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row>
    <row r="131" s="358" customFormat="true" ht="15" hidden="true" customHeight="true" x14ac:dyDescent="0.2">
      <c r="A131" s="1169"/>
      <c r="B131" s="423" t="s">
        <v>47</v>
      </c>
      <c r="C131" s="437"/>
      <c r="D131" s="438"/>
      <c r="E131" s="438"/>
      <c r="F131" s="438"/>
      <c r="G131" s="439"/>
      <c r="H131" s="440"/>
      <c r="I131" s="438"/>
      <c r="J131" s="438"/>
      <c r="K131" s="438"/>
      <c r="L131" s="441"/>
      <c r="M131" s="437"/>
      <c r="N131" s="438"/>
      <c r="O131" s="438"/>
      <c r="P131" s="438"/>
      <c r="Q131" s="441"/>
      <c r="R131" s="437"/>
      <c r="S131" s="440"/>
      <c r="T131" s="440"/>
      <c r="U131" s="440"/>
      <c r="V131" s="24"/>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395"/>
      <c r="BB131" s="360"/>
      <c r="BW131" s="395"/>
      <c r="BX131" s="395"/>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row>
    <row r="132" s="358" customFormat="true" ht="15" hidden="true" customHeight="true" x14ac:dyDescent="0.2">
      <c r="A132" s="1170"/>
      <c r="B132" s="424" t="s">
        <v>47</v>
      </c>
      <c r="C132" s="442"/>
      <c r="D132" s="443"/>
      <c r="E132" s="443"/>
      <c r="F132" s="443"/>
      <c r="G132" s="444"/>
      <c r="H132" s="445"/>
      <c r="I132" s="443"/>
      <c r="J132" s="443"/>
      <c r="K132" s="443"/>
      <c r="L132" s="446"/>
      <c r="M132" s="442"/>
      <c r="N132" s="443"/>
      <c r="O132" s="443"/>
      <c r="P132" s="443"/>
      <c r="Q132" s="446"/>
      <c r="R132" s="491"/>
      <c r="S132" s="492"/>
      <c r="T132" s="492"/>
      <c r="U132" s="492"/>
      <c r="V132" s="982"/>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395"/>
      <c r="BB132" s="360"/>
      <c r="BW132" s="395"/>
      <c r="BX132" s="395"/>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row>
    <row r="133" s="357" customFormat="true" ht="15" customHeight="true" x14ac:dyDescent="0.2">
      <c r="B133" s="425"/>
      <c r="C133" s="1142" t="s">
        <v>116</v>
      </c>
      <c r="D133" s="1143"/>
      <c r="E133" s="1143"/>
      <c r="F133" s="1143"/>
      <c r="G133" s="1144"/>
      <c r="H133" s="1141" t="s">
        <v>39</v>
      </c>
      <c r="I133" s="1129"/>
      <c r="J133" s="1129"/>
      <c r="K133" s="1129"/>
      <c r="L133" s="1131"/>
      <c r="M133" s="1119" t="s">
        <v>38</v>
      </c>
      <c r="N133" s="1120"/>
      <c r="O133" s="1120"/>
      <c r="P133" s="1120"/>
      <c r="Q133" s="1121"/>
      <c r="R133" s="545" t="s">
        <v>142</v>
      </c>
      <c r="S133" s="504"/>
      <c r="T133" s="504"/>
      <c r="U133" s="504"/>
      <c r="V133" s="504"/>
      <c r="W133" s="31"/>
      <c r="X133" s="31"/>
      <c r="Y133" s="31"/>
      <c r="Z133" s="983"/>
      <c r="AA133" s="983"/>
      <c r="AB133" s="983"/>
      <c r="AC133" s="983"/>
      <c r="AD133" s="983"/>
      <c r="AE133" s="983"/>
      <c r="AF133" s="983"/>
      <c r="AG133" s="983"/>
      <c r="AH133" s="983"/>
      <c r="AI133" s="983"/>
      <c r="AJ133" s="983"/>
      <c r="AK133" s="983"/>
      <c r="AL133" s="983"/>
      <c r="AM133" s="983"/>
      <c r="AN133" s="983"/>
      <c r="AO133" s="983"/>
      <c r="AP133" s="983"/>
      <c r="AQ133" s="983"/>
      <c r="AR133" s="983"/>
      <c r="AS133" s="983"/>
      <c r="AT133" s="983"/>
      <c r="AU133" s="983"/>
      <c r="AV133" s="983"/>
      <c r="AW133" s="983"/>
      <c r="AX133" s="983"/>
      <c r="AY133" s="983"/>
      <c r="AZ133" s="394"/>
      <c r="BA133" s="396" t="s">
        <v>132</v>
      </c>
      <c r="BB133" s="343" t="s">
        <v>100</v>
      </c>
      <c r="BC133" s="1119" t="s">
        <v>116</v>
      </c>
      <c r="BD133" s="1120"/>
      <c r="BE133" s="1120"/>
      <c r="BF133" s="1120"/>
      <c r="BG133" s="1122"/>
      <c r="BH133" s="1119" t="s">
        <v>39</v>
      </c>
      <c r="BI133" s="1120"/>
      <c r="BJ133" s="1120"/>
      <c r="BK133" s="1120"/>
      <c r="BL133" s="1122"/>
      <c r="BM133" s="1119" t="s">
        <v>38</v>
      </c>
      <c r="BN133" s="1120"/>
      <c r="BO133" s="1120"/>
      <c r="BP133" s="1120"/>
      <c r="BQ133" s="1122"/>
      <c r="BR133" s="545" t="s">
        <v>142</v>
      </c>
      <c r="BS133" s="504"/>
      <c r="BT133" s="504"/>
      <c r="BU133" s="504"/>
      <c r="BV133" s="504"/>
      <c r="BW133" s="31"/>
      <c r="BX133" s="31"/>
      <c r="BY133" s="31"/>
      <c r="BZ133" s="394"/>
      <c r="CA133" s="394"/>
      <c r="CB133" s="394"/>
      <c r="CC133" s="394"/>
      <c r="CD133" s="394"/>
      <c r="CE133" s="394"/>
      <c r="CF133" s="394"/>
      <c r="CG133" s="394"/>
      <c r="CH133" s="394"/>
      <c r="CI133" s="394"/>
      <c r="CJ133" s="394"/>
      <c r="CK133" s="394"/>
      <c r="CL133" s="394"/>
      <c r="CM133" s="394"/>
      <c r="CN133" s="394"/>
      <c r="CO133" s="394"/>
      <c r="CP133" s="394"/>
      <c r="CQ133" s="394"/>
      <c r="CR133" s="394"/>
      <c r="CS133" s="394"/>
      <c r="CT133" s="394"/>
      <c r="CU133" s="394"/>
      <c r="CV133" s="394"/>
      <c r="CW133" s="394"/>
      <c r="CX133" s="394"/>
      <c r="CY133" s="394"/>
      <c r="CZ133" s="394"/>
    </row>
    <row r="134" s="357" customFormat="true" ht="12.75" x14ac:dyDescent="0.2">
      <c r="A134" s="382" t="s">
        <v>70</v>
      </c>
      <c r="B134" s="425"/>
      <c r="C134" s="467" t="s">
        <v>0</v>
      </c>
      <c r="D134" s="950" t="s">
        <v>1</v>
      </c>
      <c r="E134" s="950" t="s">
        <v>2</v>
      </c>
      <c r="F134" s="950" t="s">
        <v>3</v>
      </c>
      <c r="G134" s="951" t="s">
        <v>4</v>
      </c>
      <c r="H134" s="430" t="s">
        <v>0</v>
      </c>
      <c r="I134" s="946" t="s">
        <v>1</v>
      </c>
      <c r="J134" s="946" t="s">
        <v>2</v>
      </c>
      <c r="K134" s="946" t="s">
        <v>3</v>
      </c>
      <c r="L134" s="947" t="s">
        <v>4</v>
      </c>
      <c r="M134" s="431" t="s">
        <v>0</v>
      </c>
      <c r="N134" s="946" t="s">
        <v>1</v>
      </c>
      <c r="O134" s="946" t="s">
        <v>2</v>
      </c>
      <c r="P134" s="946" t="s">
        <v>3</v>
      </c>
      <c r="Q134" s="947" t="s">
        <v>4</v>
      </c>
      <c r="R134" s="431" t="s">
        <v>372</v>
      </c>
      <c r="S134" s="946" t="s">
        <v>159</v>
      </c>
      <c r="T134" s="946" t="s">
        <v>161</v>
      </c>
      <c r="U134" s="946" t="s">
        <v>162</v>
      </c>
      <c r="V134" s="947" t="s">
        <v>163</v>
      </c>
      <c r="W134" s="943"/>
      <c r="X134" s="943"/>
      <c r="Y134" s="943"/>
      <c r="Z134" s="943"/>
      <c r="AA134" s="943"/>
      <c r="AB134" s="943"/>
      <c r="AC134" s="943"/>
      <c r="AD134" s="943"/>
      <c r="AE134" s="943"/>
      <c r="AF134" s="943"/>
      <c r="AG134" s="943"/>
      <c r="AH134" s="943"/>
      <c r="AI134" s="943"/>
      <c r="AJ134" s="943"/>
      <c r="AK134" s="943"/>
      <c r="AL134" s="943"/>
      <c r="AM134" s="943"/>
      <c r="AN134" s="943"/>
      <c r="AO134" s="943"/>
      <c r="AP134" s="943"/>
      <c r="AQ134" s="943"/>
      <c r="AR134" s="943"/>
      <c r="AS134" s="943"/>
      <c r="AT134" s="943"/>
      <c r="AU134" s="943"/>
      <c r="AV134" s="943"/>
      <c r="AW134" s="943"/>
      <c r="AX134" s="943"/>
      <c r="AY134" s="943"/>
      <c r="AZ134" s="394"/>
      <c r="BA134" s="382" t="s">
        <v>118</v>
      </c>
      <c r="BB134" s="381"/>
      <c r="BC134" s="505" t="s">
        <v>0</v>
      </c>
      <c r="BD134" s="620" t="s">
        <v>1</v>
      </c>
      <c r="BE134" s="620" t="s">
        <v>2</v>
      </c>
      <c r="BF134" s="620" t="s">
        <v>3</v>
      </c>
      <c r="BG134" s="506" t="s">
        <v>4</v>
      </c>
      <c r="BH134" s="505" t="s">
        <v>0</v>
      </c>
      <c r="BI134" s="620" t="s">
        <v>1</v>
      </c>
      <c r="BJ134" s="620" t="s">
        <v>2</v>
      </c>
      <c r="BK134" s="620" t="s">
        <v>3</v>
      </c>
      <c r="BL134" s="506" t="s">
        <v>4</v>
      </c>
      <c r="BM134" s="505" t="s">
        <v>0</v>
      </c>
      <c r="BN134" s="620" t="s">
        <v>1</v>
      </c>
      <c r="BO134" s="620" t="s">
        <v>2</v>
      </c>
      <c r="BP134" s="620" t="s">
        <v>3</v>
      </c>
      <c r="BQ134" s="506" t="s">
        <v>4</v>
      </c>
      <c r="BR134" s="505" t="s">
        <v>372</v>
      </c>
      <c r="BS134" s="620" t="s">
        <v>159</v>
      </c>
      <c r="BT134" s="620" t="s">
        <v>161</v>
      </c>
      <c r="BU134" s="620" t="s">
        <v>162</v>
      </c>
      <c r="BV134" s="621" t="s">
        <v>163</v>
      </c>
      <c r="BW134" s="943"/>
      <c r="BX134" s="943"/>
      <c r="BY134" s="943"/>
      <c r="BZ134" s="943"/>
      <c r="CA134" s="943"/>
      <c r="CB134" s="943"/>
      <c r="CC134" s="943"/>
      <c r="CD134" s="943"/>
      <c r="CE134" s="943"/>
      <c r="CF134" s="943"/>
      <c r="CG134" s="943"/>
      <c r="CH134" s="943"/>
      <c r="CI134" s="943"/>
      <c r="CJ134" s="943"/>
      <c r="CK134" s="943"/>
      <c r="CL134" s="943"/>
      <c r="CM134" s="943"/>
      <c r="CN134" s="943"/>
      <c r="CO134" s="943"/>
      <c r="CP134" s="943"/>
      <c r="CQ134" s="943"/>
      <c r="CR134" s="943"/>
      <c r="CS134" s="943"/>
      <c r="CT134" s="943"/>
      <c r="CU134" s="943"/>
      <c r="CV134" s="943"/>
      <c r="CW134" s="943"/>
      <c r="CX134" s="943"/>
      <c r="CY134" s="943"/>
      <c r="CZ134" s="943"/>
    </row>
    <row r="135" s="357" customFormat="true" ht="15" customHeight="true" x14ac:dyDescent="0.2">
      <c r="A135" s="1132" t="s">
        <v>46</v>
      </c>
      <c r="B135" s="427" t="s">
        <v>45</v>
      </c>
      <c r="C135" s="516">
        <v>11.22934327665946</v>
      </c>
      <c r="D135" s="507">
        <v>12.035730153241191</v>
      </c>
      <c r="E135" s="507">
        <v>14.413981079022484</v>
      </c>
      <c r="F135" s="507">
        <v>17.215675610004745</v>
      </c>
      <c r="G135" s="522">
        <v>25.770696211175675</v>
      </c>
      <c r="H135" s="512">
        <v>17.302761176361358</v>
      </c>
      <c r="I135" s="507">
        <v>16.479807611698309</v>
      </c>
      <c r="J135" s="507">
        <v>20.741014312153894</v>
      </c>
      <c r="K135" s="507">
        <v>28.50372107060921</v>
      </c>
      <c r="L135" s="518">
        <v>31.430846777817926</v>
      </c>
      <c r="M135" s="516">
        <v>9.2735245808769644</v>
      </c>
      <c r="N135" s="507">
        <v>7.970890018943094</v>
      </c>
      <c r="O135" s="507">
        <v>11.806518918000798</v>
      </c>
      <c r="P135" s="507">
        <v>11.945753523398889</v>
      </c>
      <c r="Q135" s="518">
        <v>11.512239504526965</v>
      </c>
      <c r="R135" s="516">
        <v>41.569563715245025</v>
      </c>
      <c r="S135" s="507">
        <v>13.999129028960249</v>
      </c>
      <c r="T135" s="507">
        <v>9.1094948980047921</v>
      </c>
      <c r="U135" s="507">
        <v>10.961630046533012</v>
      </c>
      <c r="V135" s="518">
        <v>13.992646619331412</v>
      </c>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394"/>
      <c r="BA135" s="1123" t="s">
        <v>46</v>
      </c>
      <c r="BB135" s="956" t="s">
        <v>45</v>
      </c>
      <c r="BC135" s="529">
        <v>2268.779337152223</v>
      </c>
      <c r="BD135" s="526">
        <v>2431.0812203268597</v>
      </c>
      <c r="BE135" s="526">
        <v>2912.9864764945282</v>
      </c>
      <c r="BF135" s="526">
        <v>3478.2648817859044</v>
      </c>
      <c r="BG135" s="535">
        <v>5206.4802483940257</v>
      </c>
      <c r="BH135" s="529">
        <v>1588.5105560626957</v>
      </c>
      <c r="BI135" s="526">
        <v>1513.9287622081968</v>
      </c>
      <c r="BJ135" s="526">
        <v>1904.5657182043074</v>
      </c>
      <c r="BK135" s="526">
        <v>2617.744302766585</v>
      </c>
      <c r="BL135" s="535">
        <v>2886.5767724771349</v>
      </c>
      <c r="BM135" s="529">
        <v>1020.2945493191137</v>
      </c>
      <c r="BN135" s="526">
        <v>880.22229398209402</v>
      </c>
      <c r="BO135" s="526">
        <v>1300.2021333740763</v>
      </c>
      <c r="BP135" s="526">
        <v>1316.4872301212238</v>
      </c>
      <c r="BQ135" s="535">
        <v>1269.0598456381199</v>
      </c>
      <c r="BR135" s="529">
        <v>5797.8449303483885</v>
      </c>
      <c r="BS135" s="526">
        <v>3972.5400452637164</v>
      </c>
      <c r="BT135" s="526">
        <v>1598.2374959031179</v>
      </c>
      <c r="BU135" s="526">
        <v>2998.2740097858964</v>
      </c>
      <c r="BV135" s="532">
        <v>1930.6956828524389</v>
      </c>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30"/>
    </row>
    <row r="136" s="357" customFormat="true" ht="15" customHeight="true" x14ac:dyDescent="0.2">
      <c r="A136" s="1133"/>
      <c r="B136" s="428" t="s">
        <v>44</v>
      </c>
      <c r="C136" s="517">
        <v>84.251510670456696</v>
      </c>
      <c r="D136" s="509">
        <v>84.677016567961644</v>
      </c>
      <c r="E136" s="509">
        <v>82.972397157113193</v>
      </c>
      <c r="F136" s="509">
        <v>80.867388923070294</v>
      </c>
      <c r="G136" s="524">
        <v>72.795403206438252</v>
      </c>
      <c r="H136" s="513">
        <v>81.058255473571123</v>
      </c>
      <c r="I136" s="509">
        <v>82.342400216259421</v>
      </c>
      <c r="J136" s="509">
        <v>77.955141761136417</v>
      </c>
      <c r="K136" s="509">
        <v>70.46137216008988</v>
      </c>
      <c r="L136" s="520">
        <v>67.43988897957874</v>
      </c>
      <c r="M136" s="517">
        <v>84.616350884643083</v>
      </c>
      <c r="N136" s="509">
        <v>87.742752856864911</v>
      </c>
      <c r="O136" s="509">
        <v>84.306783349613028</v>
      </c>
      <c r="P136" s="509">
        <v>84.240869947177544</v>
      </c>
      <c r="Q136" s="520">
        <v>86.571815206604327</v>
      </c>
      <c r="R136" s="517">
        <v>58.003877470764785</v>
      </c>
      <c r="S136" s="509">
        <v>85.002418520264342</v>
      </c>
      <c r="T136" s="509">
        <v>85.842286754055223</v>
      </c>
      <c r="U136" s="509">
        <v>86.394065474550729</v>
      </c>
      <c r="V136" s="520">
        <v>79.988891185484022</v>
      </c>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394"/>
      <c r="BA136" s="1124"/>
      <c r="BB136" s="954" t="s">
        <v>44</v>
      </c>
      <c r="BC136" s="530">
        <v>17022.196385277439</v>
      </c>
      <c r="BD136" s="527">
        <v>17103.798618835037</v>
      </c>
      <c r="BE136" s="527">
        <v>16768.266137990173</v>
      </c>
      <c r="BF136" s="527">
        <v>16338.493204958824</v>
      </c>
      <c r="BG136" s="536">
        <v>14706.930145094026</v>
      </c>
      <c r="BH136" s="530">
        <v>7441.6963375594705</v>
      </c>
      <c r="BI136" s="527">
        <v>7564.440737048556</v>
      </c>
      <c r="BJ136" s="527">
        <v>7158.3138761451983</v>
      </c>
      <c r="BK136" s="527">
        <v>6471.0798663891455</v>
      </c>
      <c r="BL136" s="536">
        <v>6193.6103231006746</v>
      </c>
      <c r="BM136" s="530">
        <v>9309.6859600614371</v>
      </c>
      <c r="BN136" s="527">
        <v>9689.3981746613463</v>
      </c>
      <c r="BO136" s="527">
        <v>9284.3504787805996</v>
      </c>
      <c r="BP136" s="527">
        <v>9283.8035978669177</v>
      </c>
      <c r="BQ136" s="536">
        <v>9543.3051405421957</v>
      </c>
      <c r="BR136" s="530">
        <v>8089.9931795793809</v>
      </c>
      <c r="BS136" s="527">
        <v>24121.18002609026</v>
      </c>
      <c r="BT136" s="527">
        <v>15060.80885499459</v>
      </c>
      <c r="BU136" s="527">
        <v>23630.890662471727</v>
      </c>
      <c r="BV136" s="533">
        <v>11036.811769019476</v>
      </c>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30"/>
    </row>
    <row r="137" s="357" customFormat="true" ht="15" customHeight="true" x14ac:dyDescent="0.2">
      <c r="A137" s="1133"/>
      <c r="B137" s="428" t="s">
        <v>43</v>
      </c>
      <c r="C137" s="517">
        <v>3.7523131211645349</v>
      </c>
      <c r="D137" s="509">
        <v>2.7762029419010279</v>
      </c>
      <c r="E137" s="509">
        <v>2.409147867184918</v>
      </c>
      <c r="F137" s="509">
        <v>1.5453042489523381</v>
      </c>
      <c r="G137" s="524">
        <v>1.4077117388223221</v>
      </c>
      <c r="H137" s="513">
        <v>1.1798506066709145</v>
      </c>
      <c r="I137" s="509">
        <v>1.0923410832165201</v>
      </c>
      <c r="J137" s="509">
        <v>0.80052041231072968</v>
      </c>
      <c r="K137" s="509">
        <v>0.79116855951542209</v>
      </c>
      <c r="L137" s="520">
        <v>1.1250570990810238</v>
      </c>
      <c r="M137" s="517">
        <v>5.0585171342593327</v>
      </c>
      <c r="N137" s="509">
        <v>3.7255459514226361</v>
      </c>
      <c r="O137" s="509">
        <v>3.3757520199908941</v>
      </c>
      <c r="P137" s="509">
        <v>3.5692846533702167</v>
      </c>
      <c r="Q137" s="520">
        <v>1.9153429350063595</v>
      </c>
      <c r="R137" s="517">
        <v>0.30119690154462597</v>
      </c>
      <c r="S137" s="509">
        <v>0.36342357412383786</v>
      </c>
      <c r="T137" s="509">
        <v>4.8810673987880691</v>
      </c>
      <c r="U137" s="509">
        <v>2.5904635196555015</v>
      </c>
      <c r="V137" s="520">
        <v>5.0174718318261462</v>
      </c>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394"/>
      <c r="BA137" s="1124"/>
      <c r="BB137" s="954" t="s">
        <v>43</v>
      </c>
      <c r="BC137" s="530">
        <v>758.11828582337057</v>
      </c>
      <c r="BD137" s="527">
        <v>560.76156161196695</v>
      </c>
      <c r="BE137" s="527">
        <v>486.87556328200969</v>
      </c>
      <c r="BF137" s="527">
        <v>312.21414846373136</v>
      </c>
      <c r="BG137" s="536">
        <v>284.40144975332299</v>
      </c>
      <c r="BH137" s="530">
        <v>108.31826921556427</v>
      </c>
      <c r="BI137" s="527">
        <v>100.34865836960604</v>
      </c>
      <c r="BJ137" s="527">
        <v>73.508639021399105</v>
      </c>
      <c r="BK137" s="527">
        <v>72.659881285993677</v>
      </c>
      <c r="BL137" s="536">
        <v>103.32409154848898</v>
      </c>
      <c r="BM137" s="530">
        <v>556.54971469694067</v>
      </c>
      <c r="BN137" s="527">
        <v>411.41059478973438</v>
      </c>
      <c r="BO137" s="527">
        <v>371.75733242099665</v>
      </c>
      <c r="BP137" s="527">
        <v>393.35464754278479</v>
      </c>
      <c r="BQ137" s="536">
        <v>211.13918004289386</v>
      </c>
      <c r="BR137" s="530">
        <v>42.008930875950604</v>
      </c>
      <c r="BS137" s="527">
        <v>103.1288945628813</v>
      </c>
      <c r="BT137" s="527">
        <v>856.3707454824995</v>
      </c>
      <c r="BU137" s="527">
        <v>708.55515204494054</v>
      </c>
      <c r="BV137" s="533">
        <v>692.30728596813003</v>
      </c>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30"/>
    </row>
    <row r="138" s="357" customFormat="true" ht="15" customHeight="true" x14ac:dyDescent="0.2">
      <c r="A138" s="1133"/>
      <c r="B138" s="428" t="s">
        <v>42</v>
      </c>
      <c r="C138" s="517">
        <v>0.29012551387199648</v>
      </c>
      <c r="D138" s="509">
        <v>0.42544574072253921</v>
      </c>
      <c r="E138" s="509">
        <v>0.19995506339416641</v>
      </c>
      <c r="F138" s="509">
        <v>0.37163121797307808</v>
      </c>
      <c r="G138" s="524">
        <v>2.6188843563884047E-2</v>
      </c>
      <c r="H138" s="513">
        <v>0.36422844737528409</v>
      </c>
      <c r="I138" s="509">
        <v>8.1330408393358214E-2</v>
      </c>
      <c r="J138" s="509">
        <v>0.50332351439923539</v>
      </c>
      <c r="K138" s="509">
        <v>0.24373820978571578</v>
      </c>
      <c r="L138" s="520">
        <v>4.2071435223898649E-3</v>
      </c>
      <c r="M138" s="517">
        <v>0.37462851045135315</v>
      </c>
      <c r="N138" s="509">
        <v>0.35442751380375265</v>
      </c>
      <c r="O138" s="509">
        <v>0.4369083166014201</v>
      </c>
      <c r="P138" s="509">
        <v>0.2440918760531918</v>
      </c>
      <c r="Q138" s="520">
        <v>6.0235386216627872E-4</v>
      </c>
      <c r="R138" s="517">
        <v>0.12536191244601849</v>
      </c>
      <c r="S138" s="509">
        <v>0.61221070022296431</v>
      </c>
      <c r="T138" s="509">
        <v>0.11911958052822423</v>
      </c>
      <c r="U138" s="509">
        <v>4.211887756151958E-2</v>
      </c>
      <c r="V138" s="520">
        <v>0.30226171274537489</v>
      </c>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394"/>
      <c r="BA138" s="1124"/>
      <c r="BB138" s="954" t="s">
        <v>42</v>
      </c>
      <c r="BC138" s="530">
        <v>58.617031720956412</v>
      </c>
      <c r="BD138" s="527">
        <v>85.935222655360292</v>
      </c>
      <c r="BE138" s="527">
        <v>40.409821018948776</v>
      </c>
      <c r="BF138" s="527">
        <v>75.084582431367267</v>
      </c>
      <c r="BG138" s="536">
        <v>5.2909589879264987</v>
      </c>
      <c r="BH138" s="530">
        <v>33.438636040611179</v>
      </c>
      <c r="BI138" s="527">
        <v>7.4714734182600715</v>
      </c>
      <c r="BJ138" s="527">
        <v>46.218217501984199</v>
      </c>
      <c r="BK138" s="527">
        <v>22.384597030420181</v>
      </c>
      <c r="BL138" s="536">
        <v>0.38637975158782312</v>
      </c>
      <c r="BM138" s="530">
        <v>41.217492216633339</v>
      </c>
      <c r="BN138" s="527">
        <v>39.139292915758482</v>
      </c>
      <c r="BO138" s="527">
        <v>48.114870206825891</v>
      </c>
      <c r="BP138" s="527">
        <v>26.900256829418375</v>
      </c>
      <c r="BQ138" s="536">
        <v>6.6400903059710359E-2</v>
      </c>
      <c r="BR138" s="530">
        <v>17.484641732416669</v>
      </c>
      <c r="BS138" s="527">
        <v>173.72734530437421</v>
      </c>
      <c r="BT138" s="527">
        <v>20.89922462530356</v>
      </c>
      <c r="BU138" s="527">
        <v>11.520543512048203</v>
      </c>
      <c r="BV138" s="533">
        <v>41.705861640416629</v>
      </c>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30"/>
    </row>
    <row r="139" s="357" customFormat="true" ht="15" customHeight="true" x14ac:dyDescent="0.2">
      <c r="A139" s="1133"/>
      <c r="B139" s="428" t="s">
        <v>19</v>
      </c>
      <c r="C139" s="517">
        <v>0.47670741784708148</v>
      </c>
      <c r="D139" s="509">
        <v>8.5604596173681893E-2</v>
      </c>
      <c r="E139" s="509">
        <v>4.5188332855825349E-3</v>
      </c>
      <c r="F139" s="509">
        <v>0</v>
      </c>
      <c r="G139" s="524">
        <v>0</v>
      </c>
      <c r="H139" s="513">
        <v>9.4904296021331963E-2</v>
      </c>
      <c r="I139" s="509">
        <v>4.1206804324036162E-3</v>
      </c>
      <c r="J139" s="509">
        <v>0</v>
      </c>
      <c r="K139" s="509">
        <v>0</v>
      </c>
      <c r="L139" s="520">
        <v>0</v>
      </c>
      <c r="M139" s="517">
        <v>0.67697888976953069</v>
      </c>
      <c r="N139" s="509">
        <v>0.20638365896564217</v>
      </c>
      <c r="O139" s="509">
        <v>7.4037395793760549E-2</v>
      </c>
      <c r="P139" s="509">
        <v>0</v>
      </c>
      <c r="Q139" s="520">
        <v>0</v>
      </c>
      <c r="R139" s="517">
        <v>0</v>
      </c>
      <c r="S139" s="509">
        <v>2.2818176428824329E-2</v>
      </c>
      <c r="T139" s="509">
        <v>4.8031368623815789E-2</v>
      </c>
      <c r="U139" s="509">
        <v>1.1722081699599781E-2</v>
      </c>
      <c r="V139" s="520">
        <v>0.69872865061288936</v>
      </c>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394"/>
      <c r="BA139" s="1124"/>
      <c r="BB139" s="954" t="s">
        <v>19</v>
      </c>
      <c r="BC139" s="530">
        <v>96.314086481501732</v>
      </c>
      <c r="BD139" s="527">
        <v>17.291159196973076</v>
      </c>
      <c r="BE139" s="527">
        <v>0.91323140902360322</v>
      </c>
      <c r="BF139" s="527">
        <v>0</v>
      </c>
      <c r="BG139" s="536">
        <v>0</v>
      </c>
      <c r="BH139" s="530">
        <v>8.712856549828869</v>
      </c>
      <c r="BI139" s="527">
        <v>0.3785491174093536</v>
      </c>
      <c r="BJ139" s="527">
        <v>0</v>
      </c>
      <c r="BK139" s="527">
        <v>0</v>
      </c>
      <c r="BL139" s="536">
        <v>0</v>
      </c>
      <c r="BM139" s="530">
        <v>74.482777849135601</v>
      </c>
      <c r="BN139" s="527">
        <v>22.790867431795718</v>
      </c>
      <c r="BO139" s="527">
        <v>8.1534261393288556</v>
      </c>
      <c r="BP139" s="527">
        <v>0</v>
      </c>
      <c r="BQ139" s="536">
        <v>0</v>
      </c>
      <c r="BR139" s="530">
        <v>0</v>
      </c>
      <c r="BS139" s="527">
        <v>6.4751256621662687</v>
      </c>
      <c r="BT139" s="527">
        <v>8.4269803291662768</v>
      </c>
      <c r="BU139" s="527">
        <v>3.2062761424440733</v>
      </c>
      <c r="BV139" s="533">
        <v>96.410094953721796</v>
      </c>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30"/>
    </row>
    <row r="140" s="357" customFormat="true" ht="15" customHeight="true" x14ac:dyDescent="0.2">
      <c r="A140" s="1133" t="s">
        <v>108</v>
      </c>
      <c r="B140" s="428" t="s">
        <v>65</v>
      </c>
      <c r="C140" s="517">
        <v>35.246591347283349</v>
      </c>
      <c r="D140" s="509">
        <v>43.387175110992374</v>
      </c>
      <c r="E140" s="509">
        <v>45.48260304674848</v>
      </c>
      <c r="F140" s="509">
        <v>42.580946510589371</v>
      </c>
      <c r="G140" s="524">
        <v>40.598896364106949</v>
      </c>
      <c r="H140" s="513">
        <v>55.628832295901589</v>
      </c>
      <c r="I140" s="509">
        <v>54.756886660851677</v>
      </c>
      <c r="J140" s="509">
        <v>46.064085459779513</v>
      </c>
      <c r="K140" s="509">
        <v>41.562087405024542</v>
      </c>
      <c r="L140" s="520">
        <v>43.682944264462293</v>
      </c>
      <c r="M140" s="517">
        <v>26.963278687234776</v>
      </c>
      <c r="N140" s="509">
        <v>33.792400139850166</v>
      </c>
      <c r="O140" s="509">
        <v>38.38829295311929</v>
      </c>
      <c r="P140" s="509">
        <v>40.00039606271757</v>
      </c>
      <c r="Q140" s="520">
        <v>41.289211466930567</v>
      </c>
      <c r="R140" s="517">
        <v>61.802945913681064</v>
      </c>
      <c r="S140" s="509">
        <v>59.366415304470991</v>
      </c>
      <c r="T140" s="509">
        <v>38.034749300361057</v>
      </c>
      <c r="U140" s="509">
        <v>8.0832483089259775</v>
      </c>
      <c r="V140" s="520">
        <v>63.589075742461631</v>
      </c>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394"/>
      <c r="BA140" s="1124" t="s">
        <v>108</v>
      </c>
      <c r="BB140" s="954" t="s">
        <v>65</v>
      </c>
      <c r="BC140" s="530">
        <v>5997.0207726627978</v>
      </c>
      <c r="BD140" s="527">
        <v>7420.8550573854527</v>
      </c>
      <c r="BE140" s="527">
        <v>7626.6439253644112</v>
      </c>
      <c r="BF140" s="527">
        <v>6957.0850522397968</v>
      </c>
      <c r="BG140" s="536">
        <v>5970.8513279483268</v>
      </c>
      <c r="BH140" s="530">
        <v>4135.4307753095627</v>
      </c>
      <c r="BI140" s="527">
        <v>4142.0522409129708</v>
      </c>
      <c r="BJ140" s="527">
        <v>3297.4118213867796</v>
      </c>
      <c r="BK140" s="527">
        <v>2689.5158701176019</v>
      </c>
      <c r="BL140" s="536">
        <v>2705.5513453980507</v>
      </c>
      <c r="BM140" s="530">
        <v>2510.1965703177339</v>
      </c>
      <c r="BN140" s="527">
        <v>3274.2802023249001</v>
      </c>
      <c r="BO140" s="527">
        <v>3564.1036605886302</v>
      </c>
      <c r="BP140" s="527">
        <v>3713.5582088315905</v>
      </c>
      <c r="BQ140" s="536">
        <v>3940.3554404129222</v>
      </c>
      <c r="BR140" s="530">
        <v>4997.1750965935207</v>
      </c>
      <c r="BS140" s="527">
        <v>14319.879910627847</v>
      </c>
      <c r="BT140" s="527">
        <v>5727.0509631662835</v>
      </c>
      <c r="BU140" s="527">
        <v>1910.1435698583928</v>
      </c>
      <c r="BV140" s="533">
        <v>7018.2065953547135</v>
      </c>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30"/>
    </row>
    <row r="141" s="357" customFormat="true" ht="15" customHeight="true" x14ac:dyDescent="0.2">
      <c r="A141" s="1133"/>
      <c r="B141" s="428" t="s">
        <v>66</v>
      </c>
      <c r="C141" s="517">
        <v>0.66336911602292881</v>
      </c>
      <c r="D141" s="509">
        <v>1.336069679991273</v>
      </c>
      <c r="E141" s="509">
        <v>0.87006675210481754</v>
      </c>
      <c r="F141" s="509">
        <v>0.74478220016870378</v>
      </c>
      <c r="G141" s="524">
        <v>0.51545272086714167</v>
      </c>
      <c r="H141" s="513">
        <v>0.20010715147214578</v>
      </c>
      <c r="I141" s="509">
        <v>0.89252655772976242</v>
      </c>
      <c r="J141" s="509">
        <v>0.25602054859842766</v>
      </c>
      <c r="K141" s="509">
        <v>0.57595255792755307</v>
      </c>
      <c r="L141" s="520">
        <v>0.47860063821797905</v>
      </c>
      <c r="M141" s="517">
        <v>1.0354435768532579</v>
      </c>
      <c r="N141" s="509">
        <v>0.94556507509844256</v>
      </c>
      <c r="O141" s="509">
        <v>1.6642466873564961</v>
      </c>
      <c r="P141" s="509">
        <v>1.0235436006875855</v>
      </c>
      <c r="Q141" s="520">
        <v>0.83400123223339939</v>
      </c>
      <c r="R141" s="517">
        <v>1.7607893907963731E-2</v>
      </c>
      <c r="S141" s="509">
        <v>1.0920179770703793</v>
      </c>
      <c r="T141" s="509">
        <v>0.73335593316363346</v>
      </c>
      <c r="U141" s="509">
        <v>0.37146447976409414</v>
      </c>
      <c r="V141" s="520">
        <v>2.0090929925578354</v>
      </c>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394"/>
      <c r="BA141" s="1124"/>
      <c r="BB141" s="954" t="s">
        <v>66</v>
      </c>
      <c r="BC141" s="530">
        <v>112.86874039917866</v>
      </c>
      <c r="BD141" s="527">
        <v>228.51866747302105</v>
      </c>
      <c r="BE141" s="527">
        <v>145.89510857110301</v>
      </c>
      <c r="BF141" s="527">
        <v>121.68618916630651</v>
      </c>
      <c r="BG141" s="536">
        <v>75.807271588917018</v>
      </c>
      <c r="BH141" s="530">
        <v>14.875905863988654</v>
      </c>
      <c r="BI141" s="527">
        <v>67.514642521887353</v>
      </c>
      <c r="BJ141" s="527">
        <v>18.326754456104307</v>
      </c>
      <c r="BK141" s="527">
        <v>37.270350016003171</v>
      </c>
      <c r="BL141" s="536">
        <v>29.642658535094462</v>
      </c>
      <c r="BM141" s="530">
        <v>96.396545298665714</v>
      </c>
      <c r="BN141" s="527">
        <v>91.619565126823673</v>
      </c>
      <c r="BO141" s="527">
        <v>154.51449528567312</v>
      </c>
      <c r="BP141" s="527">
        <v>95.023777626370659</v>
      </c>
      <c r="BQ141" s="536">
        <v>79.591282467915264</v>
      </c>
      <c r="BR141" s="530">
        <v>1.4237141553613095</v>
      </c>
      <c r="BS141" s="527">
        <v>263.40762216641525</v>
      </c>
      <c r="BT141" s="527">
        <v>110.42446396060842</v>
      </c>
      <c r="BU141" s="527">
        <v>87.780365062972507</v>
      </c>
      <c r="BV141" s="533">
        <v>221.73981185316876</v>
      </c>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30"/>
    </row>
    <row r="142" s="357" customFormat="true" ht="15" customHeight="true" x14ac:dyDescent="0.2">
      <c r="A142" s="1133"/>
      <c r="B142" s="428" t="s">
        <v>67</v>
      </c>
      <c r="C142" s="517">
        <v>1.7384577522508931</v>
      </c>
      <c r="D142" s="509">
        <v>2.5723781722541181</v>
      </c>
      <c r="E142" s="509">
        <v>2.4239933743582736</v>
      </c>
      <c r="F142" s="509">
        <v>1.8795216462003737</v>
      </c>
      <c r="G142" s="524">
        <v>1.1299144221042052</v>
      </c>
      <c r="H142" s="513">
        <v>1.8804510721480372</v>
      </c>
      <c r="I142" s="509">
        <v>1.1591421603411307</v>
      </c>
      <c r="J142" s="509">
        <v>1.4985425724399946</v>
      </c>
      <c r="K142" s="509">
        <v>1.8424208637920891</v>
      </c>
      <c r="L142" s="520">
        <v>1.2080637354813628</v>
      </c>
      <c r="M142" s="517">
        <v>1.9521519502249851</v>
      </c>
      <c r="N142" s="509">
        <v>2.7551297863515787</v>
      </c>
      <c r="O142" s="509">
        <v>2.9280538188160756</v>
      </c>
      <c r="P142" s="509">
        <v>2.6699596060123496</v>
      </c>
      <c r="Q142" s="520">
        <v>1.2393494946780268</v>
      </c>
      <c r="R142" s="517">
        <v>0.5136161091069793</v>
      </c>
      <c r="S142" s="509">
        <v>0.82196169829341381</v>
      </c>
      <c r="T142" s="509">
        <v>2.1040308056276555</v>
      </c>
      <c r="U142" s="509">
        <v>2.3937329801482075</v>
      </c>
      <c r="V142" s="520">
        <v>4.468839738373596</v>
      </c>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394"/>
      <c r="BA142" s="1124"/>
      <c r="BB142" s="954" t="s">
        <v>67</v>
      </c>
      <c r="BC142" s="530">
        <v>295.78937577034202</v>
      </c>
      <c r="BD142" s="527">
        <v>439.97438229721382</v>
      </c>
      <c r="BE142" s="527">
        <v>406.46166017964373</v>
      </c>
      <c r="BF142" s="527">
        <v>307.08551645017832</v>
      </c>
      <c r="BG142" s="536">
        <v>166.1757247582083</v>
      </c>
      <c r="BH142" s="530">
        <v>139.7921709709837</v>
      </c>
      <c r="BI142" s="527">
        <v>87.68262177714918</v>
      </c>
      <c r="BJ142" s="527">
        <v>107.27038090291535</v>
      </c>
      <c r="BK142" s="527">
        <v>119.22452557100286</v>
      </c>
      <c r="BL142" s="536">
        <v>74.822760230409315</v>
      </c>
      <c r="BM142" s="530">
        <v>181.73921602916096</v>
      </c>
      <c r="BN142" s="527">
        <v>266.95549522830089</v>
      </c>
      <c r="BO142" s="527">
        <v>271.85077874620396</v>
      </c>
      <c r="BP142" s="527">
        <v>247.87380596456788</v>
      </c>
      <c r="BQ142" s="536">
        <v>118.27490403489186</v>
      </c>
      <c r="BR142" s="530">
        <v>41.529244143530278</v>
      </c>
      <c r="BS142" s="527">
        <v>198.26686099086319</v>
      </c>
      <c r="BT142" s="527">
        <v>316.81270084740669</v>
      </c>
      <c r="BU142" s="527">
        <v>565.66042329034894</v>
      </c>
      <c r="BV142" s="533">
        <v>493.21743018343619</v>
      </c>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30"/>
    </row>
    <row r="143" s="357" customFormat="true" ht="15" customHeight="true" x14ac:dyDescent="0.2">
      <c r="A143" s="1133"/>
      <c r="B143" s="428" t="s">
        <v>68</v>
      </c>
      <c r="C143" s="517">
        <v>62.351581784443098</v>
      </c>
      <c r="D143" s="509">
        <v>52.704377036762736</v>
      </c>
      <c r="E143" s="509">
        <v>51.223336826788433</v>
      </c>
      <c r="F143" s="509">
        <v>54.794749643041271</v>
      </c>
      <c r="G143" s="524">
        <v>57.755736492921464</v>
      </c>
      <c r="H143" s="513">
        <v>42.290609480478281</v>
      </c>
      <c r="I143" s="509">
        <v>43.191444621077451</v>
      </c>
      <c r="J143" s="509">
        <v>52.18135141918188</v>
      </c>
      <c r="K143" s="509">
        <v>56.019539173255836</v>
      </c>
      <c r="L143" s="520">
        <v>54.630391361838214</v>
      </c>
      <c r="M143" s="517">
        <v>70.049125785687352</v>
      </c>
      <c r="N143" s="509">
        <v>62.506904998699945</v>
      </c>
      <c r="O143" s="509">
        <v>57.019406540708275</v>
      </c>
      <c r="P143" s="509">
        <v>56.306100730582557</v>
      </c>
      <c r="Q143" s="520">
        <v>56.637437806157934</v>
      </c>
      <c r="R143" s="517">
        <v>37.665830083303632</v>
      </c>
      <c r="S143" s="509">
        <v>38.719605020166213</v>
      </c>
      <c r="T143" s="509">
        <v>59.127863960847371</v>
      </c>
      <c r="U143" s="509">
        <v>89.151554231161754</v>
      </c>
      <c r="V143" s="520">
        <v>29.932991526606411</v>
      </c>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394"/>
      <c r="BA143" s="1124"/>
      <c r="BB143" s="954" t="s">
        <v>68</v>
      </c>
      <c r="BC143" s="530">
        <v>10608.791286664631</v>
      </c>
      <c r="BD143" s="527">
        <v>9014.4505116794353</v>
      </c>
      <c r="BE143" s="527">
        <v>8589.2654438750142</v>
      </c>
      <c r="BF143" s="527">
        <v>8952.636447102499</v>
      </c>
      <c r="BG143" s="536">
        <v>8494.0958207985368</v>
      </c>
      <c r="BH143" s="530">
        <v>3143.8712756343998</v>
      </c>
      <c r="BI143" s="527">
        <v>3267.1912318365503</v>
      </c>
      <c r="BJ143" s="527">
        <v>3735.3049193993852</v>
      </c>
      <c r="BK143" s="527">
        <v>3625.069120684539</v>
      </c>
      <c r="BL143" s="536">
        <v>3383.5935589371106</v>
      </c>
      <c r="BM143" s="530">
        <v>6521.3536284159109</v>
      </c>
      <c r="BN143" s="527">
        <v>6056.5429119813334</v>
      </c>
      <c r="BO143" s="527">
        <v>5293.8815441601046</v>
      </c>
      <c r="BP143" s="527">
        <v>5227.347805444394</v>
      </c>
      <c r="BQ143" s="536">
        <v>5405.0835136264586</v>
      </c>
      <c r="BR143" s="530">
        <v>3045.53035947016</v>
      </c>
      <c r="BS143" s="527">
        <v>9339.6256323053749</v>
      </c>
      <c r="BT143" s="527">
        <v>8903.129282456488</v>
      </c>
      <c r="BU143" s="527">
        <v>21067.306304260022</v>
      </c>
      <c r="BV143" s="533">
        <v>3303.6479316280988</v>
      </c>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30"/>
    </row>
    <row r="144" s="357" customFormat="true" ht="15" customHeight="true" x14ac:dyDescent="0.2">
      <c r="A144" s="1133" t="s">
        <v>109</v>
      </c>
      <c r="B144" s="428" t="s">
        <v>65</v>
      </c>
      <c r="C144" s="517">
        <v>54.10790819696647</v>
      </c>
      <c r="D144" s="509">
        <v>36.898531116677965</v>
      </c>
      <c r="E144" s="509">
        <v>46.489541333432364</v>
      </c>
      <c r="F144" s="509">
        <v>49.742393858859828</v>
      </c>
      <c r="G144" s="524">
        <v>26.598528262332362</v>
      </c>
      <c r="H144" s="513">
        <v>52.047744309744047</v>
      </c>
      <c r="I144" s="509">
        <v>49.139491539402727</v>
      </c>
      <c r="J144" s="509">
        <v>65.589414681681319</v>
      </c>
      <c r="K144" s="509">
        <v>41.059313004713225</v>
      </c>
      <c r="L144" s="520">
        <v>27.96770133281921</v>
      </c>
      <c r="M144" s="517">
        <v>58.27671850214027</v>
      </c>
      <c r="N144" s="509">
        <v>40.531928807917879</v>
      </c>
      <c r="O144" s="509">
        <v>27.878673264879968</v>
      </c>
      <c r="P144" s="509">
        <v>52.910996152908773</v>
      </c>
      <c r="Q144" s="520">
        <v>27.756343242018129</v>
      </c>
      <c r="R144" s="517">
        <v>29.866064059848128</v>
      </c>
      <c r="S144" s="509">
        <v>63.826733726393201</v>
      </c>
      <c r="T144" s="509">
        <v>62.792223270939274</v>
      </c>
      <c r="U144" s="509">
        <v>10.517842693361205</v>
      </c>
      <c r="V144" s="520">
        <v>49.264016848733483</v>
      </c>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394"/>
      <c r="BA144" s="1124" t="s">
        <v>109</v>
      </c>
      <c r="BB144" s="954" t="s">
        <v>65</v>
      </c>
      <c r="BC144" s="530">
        <v>356.36106017868752</v>
      </c>
      <c r="BD144" s="527">
        <v>190.7405970627926</v>
      </c>
      <c r="BE144" s="527">
        <v>211.1260275934213</v>
      </c>
      <c r="BF144" s="527">
        <v>148.37465001414776</v>
      </c>
      <c r="BG144" s="536">
        <v>56.865579437820905</v>
      </c>
      <c r="BH144" s="530">
        <v>48.272135910766146</v>
      </c>
      <c r="BI144" s="527">
        <v>43.815042903617282</v>
      </c>
      <c r="BJ144" s="527">
        <v>46.9117824430122</v>
      </c>
      <c r="BK144" s="527">
        <v>29.833648086069189</v>
      </c>
      <c r="BL144" s="536">
        <v>11.08038781533171</v>
      </c>
      <c r="BM144" s="530">
        <v>284.89343924619868</v>
      </c>
      <c r="BN144" s="527">
        <v>145.96994268595975</v>
      </c>
      <c r="BO144" s="527">
        <v>97.716818395055924</v>
      </c>
      <c r="BP144" s="527">
        <v>199.71639130425635</v>
      </c>
      <c r="BQ144" s="536">
        <v>55.258325496602481</v>
      </c>
      <c r="BR144" s="530">
        <v>10.493337320582537</v>
      </c>
      <c r="BS144" s="527">
        <v>20.366062506500281</v>
      </c>
      <c r="BT144" s="527">
        <v>537.73423053037823</v>
      </c>
      <c r="BU144" s="527">
        <v>55.738331543684197</v>
      </c>
      <c r="BV144" s="533">
        <v>339.13595238572412</v>
      </c>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30"/>
    </row>
    <row r="145" s="357" customFormat="true" ht="15" customHeight="true" x14ac:dyDescent="0.2">
      <c r="A145" s="1133"/>
      <c r="B145" s="428" t="s">
        <v>66</v>
      </c>
      <c r="C145" s="517">
        <v>4.1887904649264174E-2</v>
      </c>
      <c r="D145" s="509">
        <v>6.7375751773326149</v>
      </c>
      <c r="E145" s="509">
        <v>0.54048870731311127</v>
      </c>
      <c r="F145" s="509">
        <v>0</v>
      </c>
      <c r="G145" s="524">
        <v>0</v>
      </c>
      <c r="H145" s="513">
        <v>0.4308112526975505</v>
      </c>
      <c r="I145" s="509">
        <v>0</v>
      </c>
      <c r="J145" s="509">
        <v>1.1281001051040549</v>
      </c>
      <c r="K145" s="509">
        <v>0</v>
      </c>
      <c r="L145" s="520">
        <v>0</v>
      </c>
      <c r="M145" s="517">
        <v>5.6432692947212697E-2</v>
      </c>
      <c r="N145" s="509">
        <v>0</v>
      </c>
      <c r="O145" s="509">
        <v>10.281621998958705</v>
      </c>
      <c r="P145" s="509">
        <v>1.0339573421668398E-2</v>
      </c>
      <c r="Q145" s="520">
        <v>0</v>
      </c>
      <c r="R145" s="517">
        <v>0</v>
      </c>
      <c r="S145" s="509">
        <v>3.5743852159727112</v>
      </c>
      <c r="T145" s="509">
        <v>0</v>
      </c>
      <c r="U145" s="509">
        <v>0.12745545197024513</v>
      </c>
      <c r="V145" s="520">
        <v>5.1921766621808292</v>
      </c>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394"/>
      <c r="BA145" s="1124"/>
      <c r="BB145" s="954" t="s">
        <v>66</v>
      </c>
      <c r="BC145" s="530">
        <v>0.27587867664624377</v>
      </c>
      <c r="BD145" s="527">
        <v>34.828733642976957</v>
      </c>
      <c r="BE145" s="527">
        <v>2.4545570995353936</v>
      </c>
      <c r="BF145" s="527">
        <v>0</v>
      </c>
      <c r="BG145" s="536">
        <v>0</v>
      </c>
      <c r="BH145" s="530">
        <v>0.39955966618538447</v>
      </c>
      <c r="BI145" s="527">
        <v>0</v>
      </c>
      <c r="BJ145" s="527">
        <v>0.80685560256053246</v>
      </c>
      <c r="BK145" s="527">
        <v>0</v>
      </c>
      <c r="BL145" s="536">
        <v>0</v>
      </c>
      <c r="BM145" s="530">
        <v>0.27587867664624377</v>
      </c>
      <c r="BN145" s="527">
        <v>0</v>
      </c>
      <c r="BO145" s="527">
        <v>36.037848004212961</v>
      </c>
      <c r="BP145" s="527">
        <v>3.9027469553462417E-2</v>
      </c>
      <c r="BQ145" s="536">
        <v>0</v>
      </c>
      <c r="BR145" s="530">
        <v>0</v>
      </c>
      <c r="BS145" s="527">
        <v>1.1405276203364387</v>
      </c>
      <c r="BT145" s="527">
        <v>0</v>
      </c>
      <c r="BU145" s="527">
        <v>0.67543834283162818</v>
      </c>
      <c r="BV145" s="533">
        <v>35.743203455990518</v>
      </c>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30"/>
    </row>
    <row r="146" s="357" customFormat="true" ht="15" customHeight="true" x14ac:dyDescent="0.2">
      <c r="A146" s="1133"/>
      <c r="B146" s="428" t="s">
        <v>67</v>
      </c>
      <c r="C146" s="517">
        <v>1.5383260970553803</v>
      </c>
      <c r="D146" s="509">
        <v>1.7436111310735771</v>
      </c>
      <c r="E146" s="509">
        <v>2.5931595767646649</v>
      </c>
      <c r="F146" s="509">
        <v>0.85837149117486167</v>
      </c>
      <c r="G146" s="524">
        <v>2.6735754076576623</v>
      </c>
      <c r="H146" s="513">
        <v>0</v>
      </c>
      <c r="I146" s="509">
        <v>3.1559567030052338</v>
      </c>
      <c r="J146" s="509">
        <v>1.4716457420979183</v>
      </c>
      <c r="K146" s="509">
        <v>4.6830680374521521</v>
      </c>
      <c r="L146" s="520">
        <v>0</v>
      </c>
      <c r="M146" s="517">
        <v>1.1687482711557104</v>
      </c>
      <c r="N146" s="509">
        <v>3.2732666867777307</v>
      </c>
      <c r="O146" s="509">
        <v>2.2370348166057963</v>
      </c>
      <c r="P146" s="509">
        <v>0.92997752831440006</v>
      </c>
      <c r="Q146" s="520">
        <v>1.5447669109429094</v>
      </c>
      <c r="R146" s="517">
        <v>0</v>
      </c>
      <c r="S146" s="509">
        <v>2.0246639349706861</v>
      </c>
      <c r="T146" s="509">
        <v>3.5765682337075502</v>
      </c>
      <c r="U146" s="509">
        <v>0</v>
      </c>
      <c r="V146" s="520">
        <v>1.1509153606793836</v>
      </c>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394"/>
      <c r="BA146" s="1124"/>
      <c r="BB146" s="954" t="s">
        <v>67</v>
      </c>
      <c r="BC146" s="530">
        <v>10.131596971954876</v>
      </c>
      <c r="BD146" s="527">
        <v>9.0132972267826084</v>
      </c>
      <c r="BE146" s="527">
        <v>11.776487026006548</v>
      </c>
      <c r="BF146" s="527">
        <v>2.5604029019304524</v>
      </c>
      <c r="BG146" s="536">
        <v>5.715895752866353</v>
      </c>
      <c r="BH146" s="530">
        <v>0</v>
      </c>
      <c r="BI146" s="527">
        <v>2.813996930213527</v>
      </c>
      <c r="BJ146" s="527">
        <v>1.0525711385219068</v>
      </c>
      <c r="BK146" s="527">
        <v>3.4027116765550471</v>
      </c>
      <c r="BL146" s="536">
        <v>0</v>
      </c>
      <c r="BM146" s="530">
        <v>5.713580365208287</v>
      </c>
      <c r="BN146" s="527">
        <v>11.78820166513934</v>
      </c>
      <c r="BO146" s="527">
        <v>7.840973020515329</v>
      </c>
      <c r="BP146" s="527">
        <v>3.5102676088776166</v>
      </c>
      <c r="BQ146" s="536">
        <v>3.0753774745097839</v>
      </c>
      <c r="BR146" s="530">
        <v>0</v>
      </c>
      <c r="BS146" s="527">
        <v>0.64603701062050167</v>
      </c>
      <c r="BT146" s="527">
        <v>30.62868404569161</v>
      </c>
      <c r="BU146" s="527">
        <v>0</v>
      </c>
      <c r="BV146" s="533">
        <v>7.9229588232287345</v>
      </c>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30"/>
    </row>
    <row r="147" s="357" customFormat="true" ht="15" customHeight="true" x14ac:dyDescent="0.2">
      <c r="A147" s="1133"/>
      <c r="B147" s="428" t="s">
        <v>68</v>
      </c>
      <c r="C147" s="517">
        <v>44.311877801328961</v>
      </c>
      <c r="D147" s="509">
        <v>54.620282574915848</v>
      </c>
      <c r="E147" s="509">
        <v>50.37681038249</v>
      </c>
      <c r="F147" s="509">
        <v>49.399234649965337</v>
      </c>
      <c r="G147" s="524">
        <v>70.727896330009983</v>
      </c>
      <c r="H147" s="513">
        <v>47.521444437558394</v>
      </c>
      <c r="I147" s="509">
        <v>47.704551757592064</v>
      </c>
      <c r="J147" s="509">
        <v>31.810839471116687</v>
      </c>
      <c r="K147" s="509">
        <v>54.257618957834651</v>
      </c>
      <c r="L147" s="520">
        <v>72.032298667180768</v>
      </c>
      <c r="M147" s="517">
        <v>40.498100533756713</v>
      </c>
      <c r="N147" s="509">
        <v>56.194804505304397</v>
      </c>
      <c r="O147" s="509">
        <v>59.602669919555574</v>
      </c>
      <c r="P147" s="509">
        <v>46.148686745355128</v>
      </c>
      <c r="Q147" s="520">
        <v>70.698889847039013</v>
      </c>
      <c r="R147" s="517">
        <v>70.133935940151858</v>
      </c>
      <c r="S147" s="509">
        <v>30.574217122663409</v>
      </c>
      <c r="T147" s="509">
        <v>33.631208495353185</v>
      </c>
      <c r="U147" s="509">
        <v>89.354701854668534</v>
      </c>
      <c r="V147" s="520">
        <v>44.392891128406283</v>
      </c>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394"/>
      <c r="BA147" s="1124"/>
      <c r="BB147" s="954" t="s">
        <v>68</v>
      </c>
      <c r="BC147" s="530">
        <v>291.84324949888475</v>
      </c>
      <c r="BD147" s="527">
        <v>282.35013684240863</v>
      </c>
      <c r="BE147" s="527">
        <v>228.77953952265594</v>
      </c>
      <c r="BF147" s="527">
        <v>147.35105377020093</v>
      </c>
      <c r="BG147" s="536">
        <v>151.21072743411506</v>
      </c>
      <c r="BH147" s="530">
        <v>44.074179486319821</v>
      </c>
      <c r="BI147" s="527">
        <v>42.53558424145902</v>
      </c>
      <c r="BJ147" s="527">
        <v>22.752195424232095</v>
      </c>
      <c r="BK147" s="527">
        <v>39.423521523369459</v>
      </c>
      <c r="BL147" s="536">
        <v>28.538126711384951</v>
      </c>
      <c r="BM147" s="530">
        <v>197.98031599148007</v>
      </c>
      <c r="BN147" s="527">
        <v>202.37754861756281</v>
      </c>
      <c r="BO147" s="527">
        <v>208.91178059490599</v>
      </c>
      <c r="BP147" s="527">
        <v>174.19156414249835</v>
      </c>
      <c r="BQ147" s="536">
        <v>140.74989033505247</v>
      </c>
      <c r="BR147" s="530">
        <v>24.641313497667582</v>
      </c>
      <c r="BS147" s="527">
        <v>9.7557305638842244</v>
      </c>
      <c r="BT147" s="527">
        <v>288.00783090642977</v>
      </c>
      <c r="BU147" s="527">
        <v>473.52695245254205</v>
      </c>
      <c r="BV147" s="533">
        <v>305.60287964774187</v>
      </c>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30"/>
    </row>
    <row r="148" s="357" customFormat="true" ht="15" customHeight="true" x14ac:dyDescent="0.2">
      <c r="A148" s="1133" t="s">
        <v>110</v>
      </c>
      <c r="B148" s="428" t="s">
        <v>50</v>
      </c>
      <c r="C148" s="517">
        <v>6.3677627563585055</v>
      </c>
      <c r="D148" s="509">
        <v>2.0240627251043786</v>
      </c>
      <c r="E148" s="509">
        <v>1.5100363511352239</v>
      </c>
      <c r="F148" s="509">
        <v>1.3636299482760543</v>
      </c>
      <c r="G148" s="524">
        <v>1.5069992739814366</v>
      </c>
      <c r="H148" s="513">
        <v>7.6428185681581056</v>
      </c>
      <c r="I148" s="509">
        <v>2.7322368651962061</v>
      </c>
      <c r="J148" s="509">
        <v>1.1691906703759996</v>
      </c>
      <c r="K148" s="509">
        <v>1.4056718488794817</v>
      </c>
      <c r="L148" s="520">
        <v>1.7102350117320857</v>
      </c>
      <c r="M148" s="517">
        <v>4.9785083126236769</v>
      </c>
      <c r="N148" s="509">
        <v>2.2925973201529883</v>
      </c>
      <c r="O148" s="509">
        <v>1.2425228277481448</v>
      </c>
      <c r="P148" s="509">
        <v>1.2378525402027325</v>
      </c>
      <c r="Q148" s="520">
        <v>1.4529517184698149</v>
      </c>
      <c r="R148" s="517">
        <v>4.1542546832555578</v>
      </c>
      <c r="S148" s="509">
        <v>1.3854281035401577</v>
      </c>
      <c r="T148" s="509">
        <v>1.0310886234963355</v>
      </c>
      <c r="U148" s="509">
        <v>4.1180616198538926</v>
      </c>
      <c r="V148" s="520">
        <v>2.1791499387909394</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94"/>
      <c r="BA148" s="1124" t="s">
        <v>110</v>
      </c>
      <c r="BB148" s="954" t="s">
        <v>50</v>
      </c>
      <c r="BC148" s="530">
        <v>1286.5443872877502</v>
      </c>
      <c r="BD148" s="527">
        <v>408.83775368125384</v>
      </c>
      <c r="BE148" s="527">
        <v>305.17005994088333</v>
      </c>
      <c r="BF148" s="527">
        <v>275.50856953204533</v>
      </c>
      <c r="BG148" s="536">
        <v>304.46061255131843</v>
      </c>
      <c r="BH148" s="530">
        <v>701.66246010362067</v>
      </c>
      <c r="BI148" s="527">
        <v>250.9988024647711</v>
      </c>
      <c r="BJ148" s="527">
        <v>107.36217792095022</v>
      </c>
      <c r="BK148" s="527">
        <v>129.09505621558446</v>
      </c>
      <c r="BL148" s="536">
        <v>157.06623163035661</v>
      </c>
      <c r="BM148" s="530">
        <v>547.74695972493782</v>
      </c>
      <c r="BN148" s="527">
        <v>253.17063308193053</v>
      </c>
      <c r="BO148" s="527">
        <v>136.83379856707896</v>
      </c>
      <c r="BP148" s="527">
        <v>136.41810529222658</v>
      </c>
      <c r="BQ148" s="536">
        <v>160.16715799179414</v>
      </c>
      <c r="BR148" s="530">
        <v>579.40767961094105</v>
      </c>
      <c r="BS148" s="527">
        <v>393.14364556262785</v>
      </c>
      <c r="BT148" s="527">
        <v>180.90185220169704</v>
      </c>
      <c r="BU148" s="527">
        <v>1126.3906073358055</v>
      </c>
      <c r="BV148" s="533">
        <v>300.67759828217919</v>
      </c>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30"/>
    </row>
    <row r="149" s="357" customFormat="true" ht="15" customHeight="true" x14ac:dyDescent="0.2">
      <c r="A149" s="1133"/>
      <c r="B149" s="428" t="s">
        <v>49</v>
      </c>
      <c r="C149" s="517">
        <v>92.254286454132071</v>
      </c>
      <c r="D149" s="509">
        <v>96.800187376646761</v>
      </c>
      <c r="E149" s="509">
        <v>97.895495539535688</v>
      </c>
      <c r="F149" s="509">
        <v>97.781755002170087</v>
      </c>
      <c r="G149" s="524">
        <v>98.113885367157067</v>
      </c>
      <c r="H149" s="513">
        <v>91.095599277220572</v>
      </c>
      <c r="I149" s="509">
        <v>96.748765977881575</v>
      </c>
      <c r="J149" s="509">
        <v>97.828134936614561</v>
      </c>
      <c r="K149" s="509">
        <v>97.802625341879121</v>
      </c>
      <c r="L149" s="520">
        <v>98.111550530458345</v>
      </c>
      <c r="M149" s="517">
        <v>93.239889622379849</v>
      </c>
      <c r="N149" s="509">
        <v>96.613261739739826</v>
      </c>
      <c r="O149" s="509">
        <v>97.829379665855441</v>
      </c>
      <c r="P149" s="509">
        <v>98.166571484302125</v>
      </c>
      <c r="Q149" s="520">
        <v>98.039442617571538</v>
      </c>
      <c r="R149" s="517">
        <v>95.174274149256448</v>
      </c>
      <c r="S149" s="509">
        <v>97.559947468597414</v>
      </c>
      <c r="T149" s="509">
        <v>98.285901006861039</v>
      </c>
      <c r="U149" s="509">
        <v>95.188973853915385</v>
      </c>
      <c r="V149" s="520">
        <v>96.494639500454198</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94"/>
      <c r="BA149" s="1124"/>
      <c r="BB149" s="954" t="s">
        <v>49</v>
      </c>
      <c r="BC149" s="530">
        <v>18639.07921542511</v>
      </c>
      <c r="BD149" s="527">
        <v>19552.541861543279</v>
      </c>
      <c r="BE149" s="527">
        <v>19784.142427619809</v>
      </c>
      <c r="BF149" s="527">
        <v>19755.881337923729</v>
      </c>
      <c r="BG149" s="536">
        <v>19822.049123988127</v>
      </c>
      <c r="BH149" s="530">
        <v>8363.1924169661816</v>
      </c>
      <c r="BI149" s="527">
        <v>8887.8913500234939</v>
      </c>
      <c r="BJ149" s="527">
        <v>8983.1726294581786</v>
      </c>
      <c r="BK149" s="527">
        <v>8982.0646451774628</v>
      </c>
      <c r="BL149" s="536">
        <v>9010.4643019929244</v>
      </c>
      <c r="BM149" s="530">
        <v>10258.467568738966</v>
      </c>
      <c r="BN149" s="527">
        <v>10668.965030949248</v>
      </c>
      <c r="BO149" s="527">
        <v>10773.536978310811</v>
      </c>
      <c r="BP149" s="527">
        <v>10818.491904317742</v>
      </c>
      <c r="BQ149" s="536">
        <v>10807.447140565284</v>
      </c>
      <c r="BR149" s="530">
        <v>13274.271692042983</v>
      </c>
      <c r="BS149" s="527">
        <v>27684.636474960247</v>
      </c>
      <c r="BT149" s="527">
        <v>17244.009033057664</v>
      </c>
      <c r="BU149" s="527">
        <v>26036.513284322344</v>
      </c>
      <c r="BV149" s="533">
        <v>13314.263482116801</v>
      </c>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30"/>
    </row>
    <row r="150" s="357" customFormat="true" ht="15" customHeight="true" x14ac:dyDescent="0.2">
      <c r="A150" s="1133"/>
      <c r="B150" s="428" t="s">
        <v>112</v>
      </c>
      <c r="C150" s="517">
        <v>1.3779507895093837</v>
      </c>
      <c r="D150" s="509">
        <v>1.175749898248674</v>
      </c>
      <c r="E150" s="509">
        <v>0.5944681093291434</v>
      </c>
      <c r="F150" s="509">
        <v>0.85461504955386625</v>
      </c>
      <c r="G150" s="524">
        <v>0.3791153588614547</v>
      </c>
      <c r="H150" s="513">
        <v>1.2615821546215578</v>
      </c>
      <c r="I150" s="509">
        <v>0.51899715692225534</v>
      </c>
      <c r="J150" s="509">
        <v>1.0026743930094855</v>
      </c>
      <c r="K150" s="509">
        <v>0.7917028092413545</v>
      </c>
      <c r="L150" s="520">
        <v>0.17821445780954939</v>
      </c>
      <c r="M150" s="517">
        <v>1.781602064996505</v>
      </c>
      <c r="N150" s="509">
        <v>1.0941409401071429</v>
      </c>
      <c r="O150" s="509">
        <v>0.92809750639648325</v>
      </c>
      <c r="P150" s="509">
        <v>0.59557597549515329</v>
      </c>
      <c r="Q150" s="520">
        <v>0.50760566395862483</v>
      </c>
      <c r="R150" s="517">
        <v>0.67147116748791025</v>
      </c>
      <c r="S150" s="509">
        <v>1.0546244278625572</v>
      </c>
      <c r="T150" s="509">
        <v>0.68301036964275585</v>
      </c>
      <c r="U150" s="509">
        <v>0.69296452623074467</v>
      </c>
      <c r="V150" s="520">
        <v>1.3262105607549373</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94"/>
      <c r="BA150" s="1124"/>
      <c r="BB150" s="954" t="s">
        <v>112</v>
      </c>
      <c r="BC150" s="530">
        <v>278.4015237426683</v>
      </c>
      <c r="BD150" s="527">
        <v>237.48816740161152</v>
      </c>
      <c r="BE150" s="527">
        <v>120.13874263393322</v>
      </c>
      <c r="BF150" s="527">
        <v>172.66691018396313</v>
      </c>
      <c r="BG150" s="536">
        <v>76.593065689820122</v>
      </c>
      <c r="BH150" s="530">
        <v>115.82177835838907</v>
      </c>
      <c r="BI150" s="527">
        <v>47.678027673765492</v>
      </c>
      <c r="BJ150" s="527">
        <v>92.07164349373933</v>
      </c>
      <c r="BK150" s="527">
        <v>72.708946079072788</v>
      </c>
      <c r="BL150" s="536">
        <v>16.36703325459581</v>
      </c>
      <c r="BM150" s="530">
        <v>196.01596567933098</v>
      </c>
      <c r="BN150" s="527">
        <v>120.82555974954168</v>
      </c>
      <c r="BO150" s="527">
        <v>102.20746404395729</v>
      </c>
      <c r="BP150" s="527">
        <v>65.63572275039472</v>
      </c>
      <c r="BQ150" s="536">
        <v>55.956268569208945</v>
      </c>
      <c r="BR150" s="530">
        <v>93.652310882136163</v>
      </c>
      <c r="BS150" s="527">
        <v>299.27131636049444</v>
      </c>
      <c r="BT150" s="527">
        <v>119.83241607531848</v>
      </c>
      <c r="BU150" s="527">
        <v>189.54275229881355</v>
      </c>
      <c r="BV150" s="533">
        <v>182.98961403523347</v>
      </c>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30"/>
    </row>
    <row r="151" s="357" customFormat="true" ht="15" customHeight="true" x14ac:dyDescent="0.2">
      <c r="A151" s="1133" t="s">
        <v>111</v>
      </c>
      <c r="B151" s="428" t="s">
        <v>50</v>
      </c>
      <c r="C151" s="517">
        <v>6.5419415827077652</v>
      </c>
      <c r="D151" s="509">
        <v>2.0708351124959585</v>
      </c>
      <c r="E151" s="509">
        <v>1.5184969001259319</v>
      </c>
      <c r="F151" s="509">
        <v>1.3702480246878515</v>
      </c>
      <c r="G151" s="524">
        <v>1.5123367112359687</v>
      </c>
      <c r="H151" s="513">
        <v>7.7287142949651155</v>
      </c>
      <c r="I151" s="509">
        <v>2.7574389860510373</v>
      </c>
      <c r="J151" s="509">
        <v>1.1750583344934755</v>
      </c>
      <c r="K151" s="509">
        <v>1.4134168729861796</v>
      </c>
      <c r="L151" s="520">
        <v>1.7132161331132509</v>
      </c>
      <c r="M151" s="517">
        <v>5.2274240406993187</v>
      </c>
      <c r="N151" s="509">
        <v>2.3505848551242936</v>
      </c>
      <c r="O151" s="509">
        <v>1.2588605636311443</v>
      </c>
      <c r="P151" s="509">
        <v>1.2422187415596024</v>
      </c>
      <c r="Q151" s="520">
        <v>1.4603557705657677</v>
      </c>
      <c r="R151" s="517">
        <v>4.1770660274205138</v>
      </c>
      <c r="S151" s="509">
        <v>1.3993553692652154</v>
      </c>
      <c r="T151" s="509">
        <v>1.0487081400117628</v>
      </c>
      <c r="U151" s="509">
        <v>4.1804295745226634</v>
      </c>
      <c r="V151" s="520">
        <v>2.3024143683698766</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94"/>
      <c r="BA151" s="1124" t="s">
        <v>111</v>
      </c>
      <c r="BB151" s="954" t="s">
        <v>50</v>
      </c>
      <c r="BC151" s="530">
        <v>1307.3573480524085</v>
      </c>
      <c r="BD151" s="527">
        <v>415.14683477542991</v>
      </c>
      <c r="BE151" s="527">
        <v>305.66920925974</v>
      </c>
      <c r="BF151" s="527">
        <v>275.50856953204533</v>
      </c>
      <c r="BG151" s="536">
        <v>304.46061255131843</v>
      </c>
      <c r="BH151" s="530">
        <v>703.18111134564663</v>
      </c>
      <c r="BI151" s="527">
        <v>252.20534127795796</v>
      </c>
      <c r="BJ151" s="527">
        <v>107.36217792095022</v>
      </c>
      <c r="BK151" s="527">
        <v>129.09505621558446</v>
      </c>
      <c r="BL151" s="536">
        <v>157.06623163035661</v>
      </c>
      <c r="BM151" s="530">
        <v>567.04126924756986</v>
      </c>
      <c r="BN151" s="527">
        <v>257.65406906652669</v>
      </c>
      <c r="BO151" s="527">
        <v>137.95205418232865</v>
      </c>
      <c r="BP151" s="527">
        <v>136.41810529222658</v>
      </c>
      <c r="BQ151" s="536">
        <v>160.16715799179414</v>
      </c>
      <c r="BR151" s="530">
        <v>579.40767961094105</v>
      </c>
      <c r="BS151" s="527">
        <v>395.33898662141661</v>
      </c>
      <c r="BT151" s="527">
        <v>182.95563071335536</v>
      </c>
      <c r="BU151" s="527">
        <v>1136.0076757941679</v>
      </c>
      <c r="BV151" s="533">
        <v>314.43260143106022</v>
      </c>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30"/>
    </row>
    <row r="152" s="357" customFormat="true" ht="15" customHeight="true" x14ac:dyDescent="0.2">
      <c r="A152" s="1133"/>
      <c r="B152" s="428" t="s">
        <v>49</v>
      </c>
      <c r="C152" s="517">
        <v>93.458058417292179</v>
      </c>
      <c r="D152" s="509">
        <v>97.929164887503873</v>
      </c>
      <c r="E152" s="509">
        <v>98.481503099874075</v>
      </c>
      <c r="F152" s="509">
        <v>98.629751975312118</v>
      </c>
      <c r="G152" s="524">
        <v>98.487663288764054</v>
      </c>
      <c r="H152" s="513">
        <v>92.271285705035126</v>
      </c>
      <c r="I152" s="509">
        <v>97.242561013948986</v>
      </c>
      <c r="J152" s="509">
        <v>98.824941665506543</v>
      </c>
      <c r="K152" s="509">
        <v>98.586583127013867</v>
      </c>
      <c r="L152" s="520">
        <v>98.286783866886765</v>
      </c>
      <c r="M152" s="517">
        <v>94.772575959300752</v>
      </c>
      <c r="N152" s="509">
        <v>97.64941514487569</v>
      </c>
      <c r="O152" s="509">
        <v>98.741139436368854</v>
      </c>
      <c r="P152" s="509">
        <v>98.75778125844036</v>
      </c>
      <c r="Q152" s="520">
        <v>98.539644229434202</v>
      </c>
      <c r="R152" s="517">
        <v>95.822933972579449</v>
      </c>
      <c r="S152" s="509">
        <v>98.60064463073482</v>
      </c>
      <c r="T152" s="509">
        <v>98.951291859988331</v>
      </c>
      <c r="U152" s="509">
        <v>95.81957042547738</v>
      </c>
      <c r="V152" s="520">
        <v>97.69758563163019</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94"/>
      <c r="BA152" s="1124"/>
      <c r="BB152" s="954" t="s">
        <v>49</v>
      </c>
      <c r="BC152" s="530">
        <v>18676.883286381406</v>
      </c>
      <c r="BD152" s="527">
        <v>19632.168003104471</v>
      </c>
      <c r="BE152" s="527">
        <v>19824.053099319903</v>
      </c>
      <c r="BF152" s="527">
        <v>19830.965920355091</v>
      </c>
      <c r="BG152" s="536">
        <v>19827.340082976054</v>
      </c>
      <c r="BH152" s="530">
        <v>8395.1124017647671</v>
      </c>
      <c r="BI152" s="527">
        <v>8894.1562846285669</v>
      </c>
      <c r="BJ152" s="527">
        <v>9029.3908469601629</v>
      </c>
      <c r="BK152" s="527">
        <v>9004.4492422078856</v>
      </c>
      <c r="BL152" s="536">
        <v>9010.8506817445123</v>
      </c>
      <c r="BM152" s="530">
        <v>10280.390751432966</v>
      </c>
      <c r="BN152" s="527">
        <v>10703.62088788041</v>
      </c>
      <c r="BO152" s="527">
        <v>10820.533592902382</v>
      </c>
      <c r="BP152" s="527">
        <v>10845.392161147158</v>
      </c>
      <c r="BQ152" s="536">
        <v>10807.513541468343</v>
      </c>
      <c r="BR152" s="530">
        <v>13291.756333775402</v>
      </c>
      <c r="BS152" s="527">
        <v>27856.168479205826</v>
      </c>
      <c r="BT152" s="527">
        <v>17262.854479171307</v>
      </c>
      <c r="BU152" s="527">
        <v>26038.416759376032</v>
      </c>
      <c r="BV152" s="533">
        <v>13342.214340608336</v>
      </c>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30"/>
    </row>
    <row r="153" s="357" customFormat="true" ht="15" customHeight="true" x14ac:dyDescent="0.2">
      <c r="A153" s="1194" t="s">
        <v>63</v>
      </c>
      <c r="B153" s="428" t="s">
        <v>535</v>
      </c>
      <c r="C153" s="541">
        <v>11.22934327665946</v>
      </c>
      <c r="D153" s="539">
        <v>12.035730153241191</v>
      </c>
      <c r="E153" s="539">
        <v>14.413981079022484</v>
      </c>
      <c r="F153" s="539">
        <v>17.215675610004745</v>
      </c>
      <c r="G153" s="543">
        <v>25.770696211175675</v>
      </c>
      <c r="H153" s="540">
        <v>17.302761176361358</v>
      </c>
      <c r="I153" s="539">
        <v>16.479807611698309</v>
      </c>
      <c r="J153" s="539">
        <v>20.741014312153894</v>
      </c>
      <c r="K153" s="539">
        <v>28.50372107060921</v>
      </c>
      <c r="L153" s="542">
        <v>31.430846777817926</v>
      </c>
      <c r="M153" s="541">
        <v>9.2735245808769644</v>
      </c>
      <c r="N153" s="539">
        <v>7.970890018943094</v>
      </c>
      <c r="O153" s="539">
        <v>11.806518918000798</v>
      </c>
      <c r="P153" s="539">
        <v>11.945753523398889</v>
      </c>
      <c r="Q153" s="542">
        <v>11.512239504526965</v>
      </c>
      <c r="R153" s="541">
        <v>41.569563715245025</v>
      </c>
      <c r="S153" s="539">
        <v>13.999129028960249</v>
      </c>
      <c r="T153" s="539">
        <v>9.1094948980047921</v>
      </c>
      <c r="U153" s="539">
        <v>10.961630046533012</v>
      </c>
      <c r="V153" s="542">
        <v>13.992646619331412</v>
      </c>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394"/>
      <c r="BA153" s="1178" t="s">
        <v>63</v>
      </c>
      <c r="BB153" s="417" t="s">
        <v>535</v>
      </c>
      <c r="BC153" s="496">
        <v>2268.779337152223</v>
      </c>
      <c r="BD153" s="482">
        <v>2431.0812203268597</v>
      </c>
      <c r="BE153" s="482">
        <v>2912.9864764945282</v>
      </c>
      <c r="BF153" s="482">
        <v>3478.2648817859044</v>
      </c>
      <c r="BG153" s="498">
        <v>5206.4802483940257</v>
      </c>
      <c r="BH153" s="496">
        <v>1588.5105560626957</v>
      </c>
      <c r="BI153" s="482">
        <v>1513.9287622081968</v>
      </c>
      <c r="BJ153" s="482">
        <v>1904.5657182043074</v>
      </c>
      <c r="BK153" s="482">
        <v>2617.744302766585</v>
      </c>
      <c r="BL153" s="498">
        <v>2886.5767724771349</v>
      </c>
      <c r="BM153" s="496">
        <v>1020.2945493191137</v>
      </c>
      <c r="BN153" s="482">
        <v>880.22229398209402</v>
      </c>
      <c r="BO153" s="482">
        <v>1300.2021333740763</v>
      </c>
      <c r="BP153" s="482">
        <v>1316.4872301212238</v>
      </c>
      <c r="BQ153" s="498">
        <v>1269.0598456381199</v>
      </c>
      <c r="BR153" s="496">
        <v>5797.8449303483885</v>
      </c>
      <c r="BS153" s="482">
        <v>3972.5400452637164</v>
      </c>
      <c r="BT153" s="482">
        <v>1598.2374959031179</v>
      </c>
      <c r="BU153" s="482">
        <v>2998.2740097858964</v>
      </c>
      <c r="BV153" s="483">
        <v>1930.6956828524389</v>
      </c>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row>
    <row r="154" s="357" customFormat="true" ht="15" customHeight="true" x14ac:dyDescent="0.2">
      <c r="A154" s="1194"/>
      <c r="B154" s="428" t="s">
        <v>536</v>
      </c>
      <c r="C154" s="454">
        <v>84.251510670456696</v>
      </c>
      <c r="D154" s="452">
        <v>84.677016567961644</v>
      </c>
      <c r="E154" s="452">
        <v>82.972397157113193</v>
      </c>
      <c r="F154" s="452">
        <v>80.867388923070294</v>
      </c>
      <c r="G154" s="456">
        <v>72.795403206438252</v>
      </c>
      <c r="H154" s="453">
        <v>81.058255473571123</v>
      </c>
      <c r="I154" s="452">
        <v>82.342400216259421</v>
      </c>
      <c r="J154" s="452">
        <v>77.955141761136417</v>
      </c>
      <c r="K154" s="452">
        <v>70.46137216008988</v>
      </c>
      <c r="L154" s="455">
        <v>67.43988897957874</v>
      </c>
      <c r="M154" s="454">
        <v>84.616350884643083</v>
      </c>
      <c r="N154" s="452">
        <v>87.742752856864911</v>
      </c>
      <c r="O154" s="452">
        <v>84.306783349613028</v>
      </c>
      <c r="P154" s="452">
        <v>84.240869947177544</v>
      </c>
      <c r="Q154" s="455">
        <v>86.571815206604327</v>
      </c>
      <c r="R154" s="454">
        <v>58.003877470764785</v>
      </c>
      <c r="S154" s="452">
        <v>85.002418520264342</v>
      </c>
      <c r="T154" s="452">
        <v>85.842286754055223</v>
      </c>
      <c r="U154" s="452">
        <v>86.394065474550729</v>
      </c>
      <c r="V154" s="455">
        <v>79.988891185484022</v>
      </c>
      <c r="W154" s="984"/>
      <c r="X154" s="984"/>
      <c r="Y154" s="984"/>
      <c r="Z154" s="984"/>
      <c r="AA154" s="984"/>
      <c r="AB154" s="984"/>
      <c r="AC154" s="984"/>
      <c r="AD154" s="984"/>
      <c r="AE154" s="984"/>
      <c r="AF154" s="984"/>
      <c r="AG154" s="984"/>
      <c r="AH154" s="984"/>
      <c r="AI154" s="984"/>
      <c r="AJ154" s="984"/>
      <c r="AK154" s="984"/>
      <c r="AL154" s="984"/>
      <c r="AM154" s="984"/>
      <c r="AN154" s="984"/>
      <c r="AO154" s="984"/>
      <c r="AP154" s="984"/>
      <c r="AQ154" s="984"/>
      <c r="AR154" s="984"/>
      <c r="AS154" s="984"/>
      <c r="AT154" s="984"/>
      <c r="AU154" s="984"/>
      <c r="AV154" s="984"/>
      <c r="AW154" s="984"/>
      <c r="AX154" s="984"/>
      <c r="AY154" s="984"/>
      <c r="AZ154" s="394"/>
      <c r="BA154" s="1178"/>
      <c r="BB154" s="954" t="s">
        <v>536</v>
      </c>
      <c r="BC154" s="497">
        <v>17022.196385277439</v>
      </c>
      <c r="BD154" s="484">
        <v>17103.798618835037</v>
      </c>
      <c r="BE154" s="484">
        <v>16768.266137990173</v>
      </c>
      <c r="BF154" s="484">
        <v>16338.493204958824</v>
      </c>
      <c r="BG154" s="501">
        <v>14706.930145094026</v>
      </c>
      <c r="BH154" s="497">
        <v>7441.6963375594705</v>
      </c>
      <c r="BI154" s="484">
        <v>7564.440737048556</v>
      </c>
      <c r="BJ154" s="484">
        <v>7158.3138761451983</v>
      </c>
      <c r="BK154" s="484">
        <v>6471.0798663891455</v>
      </c>
      <c r="BL154" s="501">
        <v>6193.6103231006746</v>
      </c>
      <c r="BM154" s="497">
        <v>9309.6859600614371</v>
      </c>
      <c r="BN154" s="484">
        <v>9689.3981746613463</v>
      </c>
      <c r="BO154" s="484">
        <v>9284.3504787805996</v>
      </c>
      <c r="BP154" s="484">
        <v>9283.8035978669177</v>
      </c>
      <c r="BQ154" s="501">
        <v>9543.3051405421957</v>
      </c>
      <c r="BR154" s="497">
        <v>8089.9931795793809</v>
      </c>
      <c r="BS154" s="484">
        <v>24121.18002609026</v>
      </c>
      <c r="BT154" s="484">
        <v>15060.80885499459</v>
      </c>
      <c r="BU154" s="484">
        <v>23630.890662471727</v>
      </c>
      <c r="BV154" s="485">
        <v>11036.811769019476</v>
      </c>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row>
    <row r="155" s="357" customFormat="true" ht="15" customHeight="true" x14ac:dyDescent="0.2">
      <c r="A155" s="1194"/>
      <c r="B155" s="428" t="s">
        <v>537</v>
      </c>
      <c r="C155" s="454">
        <v>3.1261324560538588</v>
      </c>
      <c r="D155" s="452">
        <v>2.5414960294563294</v>
      </c>
      <c r="E155" s="452">
        <v>2.229100667202653</v>
      </c>
      <c r="F155" s="452">
        <v>1.4578582332467829</v>
      </c>
      <c r="G155" s="456">
        <v>0.99882311726744843</v>
      </c>
      <c r="H155" s="453">
        <v>0.85923886934519234</v>
      </c>
      <c r="I155" s="452">
        <v>0.97059775017875261</v>
      </c>
      <c r="J155" s="452">
        <v>0.77890090347417651</v>
      </c>
      <c r="K155" s="452">
        <v>0.79116855951542209</v>
      </c>
      <c r="L155" s="455">
        <v>0.39192650649515165</v>
      </c>
      <c r="M155" s="454">
        <v>4.4322568003991734</v>
      </c>
      <c r="N155" s="452">
        <v>3.1207860216114405</v>
      </c>
      <c r="O155" s="452">
        <v>3.1496695269272346</v>
      </c>
      <c r="P155" s="452">
        <v>3.4250322959672772</v>
      </c>
      <c r="Q155" s="455">
        <v>1.6960878097447094</v>
      </c>
      <c r="R155" s="454">
        <v>0.22592325114735909</v>
      </c>
      <c r="S155" s="452">
        <v>0.10545516024933969</v>
      </c>
      <c r="T155" s="452">
        <v>4.8722357547148816</v>
      </c>
      <c r="U155" s="452">
        <v>1.8759332514291873</v>
      </c>
      <c r="V155" s="455">
        <v>4.8008398890491728</v>
      </c>
      <c r="W155" s="984"/>
      <c r="X155" s="984"/>
      <c r="Y155" s="984"/>
      <c r="Z155" s="984"/>
      <c r="AA155" s="984"/>
      <c r="AB155" s="984"/>
      <c r="AC155" s="984"/>
      <c r="AD155" s="984"/>
      <c r="AE155" s="984"/>
      <c r="AF155" s="984"/>
      <c r="AG155" s="984"/>
      <c r="AH155" s="984"/>
      <c r="AI155" s="984"/>
      <c r="AJ155" s="984"/>
      <c r="AK155" s="984"/>
      <c r="AL155" s="984"/>
      <c r="AM155" s="984"/>
      <c r="AN155" s="984"/>
      <c r="AO155" s="984"/>
      <c r="AP155" s="984"/>
      <c r="AQ155" s="984"/>
      <c r="AR155" s="984"/>
      <c r="AS155" s="984"/>
      <c r="AT155" s="984"/>
      <c r="AU155" s="984"/>
      <c r="AV155" s="984"/>
      <c r="AW155" s="984"/>
      <c r="AX155" s="984"/>
      <c r="AY155" s="984"/>
      <c r="AZ155" s="394"/>
      <c r="BA155" s="1178"/>
      <c r="BB155" s="954" t="s">
        <v>537</v>
      </c>
      <c r="BC155" s="497">
        <v>631.60458690740325</v>
      </c>
      <c r="BD155" s="484">
        <v>513.3534226905781</v>
      </c>
      <c r="BE155" s="484">
        <v>450.48901221026284</v>
      </c>
      <c r="BF155" s="484">
        <v>294.54650576581884</v>
      </c>
      <c r="BG155" s="501">
        <v>201.79326119397368</v>
      </c>
      <c r="BH155" s="497">
        <v>78.883942292339029</v>
      </c>
      <c r="BI155" s="484">
        <v>89.164624075289808</v>
      </c>
      <c r="BJ155" s="484">
        <v>71.523404608326743</v>
      </c>
      <c r="BK155" s="484">
        <v>72.659881285993677</v>
      </c>
      <c r="BL155" s="501">
        <v>35.994128893957701</v>
      </c>
      <c r="BM155" s="497">
        <v>487.64710927225491</v>
      </c>
      <c r="BN155" s="484">
        <v>344.62719024372052</v>
      </c>
      <c r="BO155" s="484">
        <v>346.85982098333443</v>
      </c>
      <c r="BP155" s="484">
        <v>377.45725052518588</v>
      </c>
      <c r="BQ155" s="501">
        <v>186.96943658763473</v>
      </c>
      <c r="BR155" s="497">
        <v>31.510265185491157</v>
      </c>
      <c r="BS155" s="484">
        <v>29.925065066802873</v>
      </c>
      <c r="BT155" s="484">
        <v>854.82125620057116</v>
      </c>
      <c r="BU155" s="484">
        <v>513.11364167341537</v>
      </c>
      <c r="BV155" s="485">
        <v>662.41656064175686</v>
      </c>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row>
    <row r="156" s="357" customFormat="true" ht="15" customHeight="true" x14ac:dyDescent="0.2">
      <c r="A156" s="1194"/>
      <c r="B156" s="428" t="s">
        <v>538</v>
      </c>
      <c r="C156" s="454">
        <v>0.10318384129330974</v>
      </c>
      <c r="D156" s="452">
        <v>0.39421091527552704</v>
      </c>
      <c r="E156" s="452">
        <v>0.1927273389530309</v>
      </c>
      <c r="F156" s="452">
        <v>0.37163121797307808</v>
      </c>
      <c r="G156" s="456">
        <v>2.42763662807155E-2</v>
      </c>
      <c r="H156" s="453">
        <v>0.34632874434082284</v>
      </c>
      <c r="I156" s="452">
        <v>6.8196681091444569E-2</v>
      </c>
      <c r="J156" s="452">
        <v>0.49285225950802664</v>
      </c>
      <c r="K156" s="452">
        <v>0.24373820978571578</v>
      </c>
      <c r="L156" s="455">
        <v>0</v>
      </c>
      <c r="M156" s="454">
        <v>7.2941273272398979E-2</v>
      </c>
      <c r="N156" s="452">
        <v>0.28725767348483577</v>
      </c>
      <c r="O156" s="452">
        <v>0.42675396772156982</v>
      </c>
      <c r="P156" s="452">
        <v>0.2440918760531918</v>
      </c>
      <c r="Q156" s="455">
        <v>6.0235386216627872E-4</v>
      </c>
      <c r="R156" s="454">
        <v>0.12536191244601849</v>
      </c>
      <c r="S156" s="452">
        <v>0.60108595319652347</v>
      </c>
      <c r="T156" s="452">
        <v>0.11332350710978088</v>
      </c>
      <c r="U156" s="452">
        <v>6.5033028342600671E-3</v>
      </c>
      <c r="V156" s="455">
        <v>7.0267691052519524E-2</v>
      </c>
      <c r="W156" s="984"/>
      <c r="X156" s="984"/>
      <c r="Y156" s="984"/>
      <c r="Z156" s="984"/>
      <c r="AA156" s="984"/>
      <c r="AB156" s="984"/>
      <c r="AC156" s="984"/>
      <c r="AD156" s="984"/>
      <c r="AE156" s="984"/>
      <c r="AF156" s="984"/>
      <c r="AG156" s="984"/>
      <c r="AH156" s="984"/>
      <c r="AI156" s="984"/>
      <c r="AJ156" s="984"/>
      <c r="AK156" s="984"/>
      <c r="AL156" s="984"/>
      <c r="AM156" s="984"/>
      <c r="AN156" s="984"/>
      <c r="AO156" s="984"/>
      <c r="AP156" s="984"/>
      <c r="AQ156" s="984"/>
      <c r="AR156" s="984"/>
      <c r="AS156" s="984"/>
      <c r="AT156" s="984"/>
      <c r="AU156" s="984"/>
      <c r="AV156" s="984"/>
      <c r="AW156" s="984"/>
      <c r="AX156" s="984"/>
      <c r="AY156" s="984"/>
      <c r="AZ156" s="394"/>
      <c r="BA156" s="1178"/>
      <c r="BB156" s="954" t="s">
        <v>538</v>
      </c>
      <c r="BC156" s="497">
        <v>20.847289221342304</v>
      </c>
      <c r="BD156" s="484">
        <v>79.626141561184227</v>
      </c>
      <c r="BE156" s="484">
        <v>38.949137572964645</v>
      </c>
      <c r="BF156" s="484">
        <v>75.084582431367267</v>
      </c>
      <c r="BG156" s="501">
        <v>4.9045792363386758</v>
      </c>
      <c r="BH156" s="497">
        <v>31.795322182735429</v>
      </c>
      <c r="BI156" s="484">
        <v>6.2649346050732202</v>
      </c>
      <c r="BJ156" s="484">
        <v>45.256683374856721</v>
      </c>
      <c r="BK156" s="484">
        <v>22.384597030420181</v>
      </c>
      <c r="BL156" s="501">
        <v>0</v>
      </c>
      <c r="BM156" s="497">
        <v>8.0251670107922273</v>
      </c>
      <c r="BN156" s="484">
        <v>31.721753495265059</v>
      </c>
      <c r="BO156" s="484">
        <v>46.996614591576204</v>
      </c>
      <c r="BP156" s="484">
        <v>26.900256829418375</v>
      </c>
      <c r="BQ156" s="501">
        <v>6.6400903059710359E-2</v>
      </c>
      <c r="BR156" s="497">
        <v>17.484641732416669</v>
      </c>
      <c r="BS156" s="484">
        <v>170.57047011845796</v>
      </c>
      <c r="BT156" s="484">
        <v>19.882318422480786</v>
      </c>
      <c r="BU156" s="484">
        <v>1.7788124378359254</v>
      </c>
      <c r="BV156" s="485">
        <v>9.6954873120057883</v>
      </c>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row>
    <row r="157" s="357" customFormat="true" ht="15" customHeight="true" x14ac:dyDescent="0.2">
      <c r="A157" s="1194"/>
      <c r="B157" s="428" t="s">
        <v>539</v>
      </c>
      <c r="C157" s="454">
        <v>0.49085821068738056</v>
      </c>
      <c r="D157" s="452">
        <v>0.21698640393450502</v>
      </c>
      <c r="E157" s="452">
        <v>0.16199822383834159</v>
      </c>
      <c r="F157" s="452">
        <v>6.8936857103332069E-2</v>
      </c>
      <c r="G157" s="456">
        <v>0.34949704419030775</v>
      </c>
      <c r="H157" s="453">
        <v>0.16962142047651316</v>
      </c>
      <c r="I157" s="452">
        <v>0.12174333303776703</v>
      </c>
      <c r="J157" s="452">
        <v>2.1619508836553086E-2</v>
      </c>
      <c r="K157" s="452">
        <v>0</v>
      </c>
      <c r="L157" s="455">
        <v>0.69366602314391246</v>
      </c>
      <c r="M157" s="454">
        <v>0.61217692338486562</v>
      </c>
      <c r="N157" s="452">
        <v>0.4643220308575684</v>
      </c>
      <c r="O157" s="452">
        <v>0.19296037623000534</v>
      </c>
      <c r="P157" s="452">
        <v>0.14425235740293921</v>
      </c>
      <c r="Q157" s="455">
        <v>0.10936190468703955</v>
      </c>
      <c r="R157" s="454">
        <v>4.9287420806863047E-2</v>
      </c>
      <c r="S157" s="452">
        <v>0.2509793415991427</v>
      </c>
      <c r="T157" s="452">
        <v>0</v>
      </c>
      <c r="U157" s="452">
        <v>0.65179195028471582</v>
      </c>
      <c r="V157" s="455">
        <v>2.8281716598407721E-2</v>
      </c>
      <c r="W157" s="984"/>
      <c r="X157" s="984"/>
      <c r="Y157" s="984"/>
      <c r="Z157" s="984"/>
      <c r="AA157" s="984"/>
      <c r="AB157" s="984"/>
      <c r="AC157" s="984"/>
      <c r="AD157" s="984"/>
      <c r="AE157" s="984"/>
      <c r="AF157" s="984"/>
      <c r="AG157" s="984"/>
      <c r="AH157" s="984"/>
      <c r="AI157" s="984"/>
      <c r="AJ157" s="984"/>
      <c r="AK157" s="984"/>
      <c r="AL157" s="984"/>
      <c r="AM157" s="984"/>
      <c r="AN157" s="984"/>
      <c r="AO157" s="984"/>
      <c r="AP157" s="984"/>
      <c r="AQ157" s="984"/>
      <c r="AR157" s="984"/>
      <c r="AS157" s="984"/>
      <c r="AT157" s="984"/>
      <c r="AU157" s="984"/>
      <c r="AV157" s="984"/>
      <c r="AW157" s="984"/>
      <c r="AX157" s="984"/>
      <c r="AY157" s="984"/>
      <c r="AZ157" s="394"/>
      <c r="BA157" s="1178"/>
      <c r="BB157" s="954" t="s">
        <v>539</v>
      </c>
      <c r="BC157" s="497">
        <v>99.17311622254843</v>
      </c>
      <c r="BD157" s="484">
        <v>43.828796837005846</v>
      </c>
      <c r="BE157" s="484">
        <v>32.738952040391148</v>
      </c>
      <c r="BF157" s="484">
        <v>13.928041777452325</v>
      </c>
      <c r="BG157" s="501">
        <v>70.609247128520551</v>
      </c>
      <c r="BH157" s="497">
        <v>15.572394152292901</v>
      </c>
      <c r="BI157" s="484">
        <v>11.18403429431619</v>
      </c>
      <c r="BJ157" s="484">
        <v>1.9852344130723525</v>
      </c>
      <c r="BK157" s="484">
        <v>0</v>
      </c>
      <c r="BL157" s="501">
        <v>63.705577021772321</v>
      </c>
      <c r="BM157" s="497">
        <v>67.353116142757543</v>
      </c>
      <c r="BN157" s="484">
        <v>51.274901821072454</v>
      </c>
      <c r="BO157" s="484">
        <v>21.249912406306485</v>
      </c>
      <c r="BP157" s="484">
        <v>15.897397017598836</v>
      </c>
      <c r="BQ157" s="501">
        <v>12.055586736729197</v>
      </c>
      <c r="BR157" s="497">
        <v>6.8742800577004868</v>
      </c>
      <c r="BS157" s="484">
        <v>71.22053686153987</v>
      </c>
      <c r="BT157" s="484">
        <v>0</v>
      </c>
      <c r="BU157" s="484">
        <v>178.28104543123337</v>
      </c>
      <c r="BV157" s="485">
        <v>3.9022916554445919</v>
      </c>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row>
    <row r="158" s="357" customFormat="true" ht="15" customHeight="true" x14ac:dyDescent="0.2">
      <c r="A158" s="1194"/>
      <c r="B158" s="428" t="s">
        <v>540</v>
      </c>
      <c r="C158" s="454">
        <v>1.3968579886747306E-2</v>
      </c>
      <c r="D158" s="452">
        <v>0</v>
      </c>
      <c r="E158" s="452">
        <v>1.8048976143923551E-2</v>
      </c>
      <c r="F158" s="452">
        <v>0</v>
      </c>
      <c r="G158" s="456">
        <v>1.7939747514223604E-2</v>
      </c>
      <c r="H158" s="453">
        <v>0</v>
      </c>
      <c r="I158" s="452">
        <v>0</v>
      </c>
      <c r="J158" s="452">
        <v>0</v>
      </c>
      <c r="K158" s="452">
        <v>0</v>
      </c>
      <c r="L158" s="455">
        <v>3.9464569441959668E-2</v>
      </c>
      <c r="M158" s="454">
        <v>0</v>
      </c>
      <c r="N158" s="452">
        <v>2.5556690211407006E-2</v>
      </c>
      <c r="O158" s="452">
        <v>3.3122116833654007E-2</v>
      </c>
      <c r="P158" s="452">
        <v>0</v>
      </c>
      <c r="Q158" s="455">
        <v>0</v>
      </c>
      <c r="R158" s="454">
        <v>2.5986229590403889E-2</v>
      </c>
      <c r="S158" s="452">
        <v>0</v>
      </c>
      <c r="T158" s="452">
        <v>0</v>
      </c>
      <c r="U158" s="452">
        <v>0</v>
      </c>
      <c r="V158" s="455">
        <v>4.6889744301244519E-2</v>
      </c>
      <c r="W158" s="984"/>
      <c r="X158" s="984"/>
      <c r="Y158" s="984"/>
      <c r="Z158" s="984"/>
      <c r="AA158" s="984"/>
      <c r="AB158" s="984"/>
      <c r="AC158" s="984"/>
      <c r="AD158" s="984"/>
      <c r="AE158" s="984"/>
      <c r="AF158" s="984"/>
      <c r="AG158" s="984"/>
      <c r="AH158" s="984"/>
      <c r="AI158" s="984"/>
      <c r="AJ158" s="984"/>
      <c r="AK158" s="984"/>
      <c r="AL158" s="984"/>
      <c r="AM158" s="984"/>
      <c r="AN158" s="984"/>
      <c r="AO158" s="984"/>
      <c r="AP158" s="984"/>
      <c r="AQ158" s="984"/>
      <c r="AR158" s="984"/>
      <c r="AS158" s="984"/>
      <c r="AT158" s="984"/>
      <c r="AU158" s="984"/>
      <c r="AV158" s="984"/>
      <c r="AW158" s="984"/>
      <c r="AX158" s="984"/>
      <c r="AY158" s="984"/>
      <c r="AZ158" s="394"/>
      <c r="BA158" s="1178"/>
      <c r="BB158" s="954" t="s">
        <v>540</v>
      </c>
      <c r="BC158" s="497">
        <v>2.82221539012744</v>
      </c>
      <c r="BD158" s="484">
        <v>0</v>
      </c>
      <c r="BE158" s="484">
        <v>3.6475990313556905</v>
      </c>
      <c r="BF158" s="484">
        <v>0</v>
      </c>
      <c r="BG158" s="501">
        <v>3.624385632758965</v>
      </c>
      <c r="BH158" s="497">
        <v>0</v>
      </c>
      <c r="BI158" s="484">
        <v>0</v>
      </c>
      <c r="BJ158" s="484">
        <v>0</v>
      </c>
      <c r="BK158" s="484">
        <v>0</v>
      </c>
      <c r="BL158" s="501">
        <v>3.624385632758965</v>
      </c>
      <c r="BM158" s="497">
        <v>0</v>
      </c>
      <c r="BN158" s="484">
        <v>2.82221539012744</v>
      </c>
      <c r="BO158" s="484">
        <v>3.6475990313556905</v>
      </c>
      <c r="BP158" s="484">
        <v>0</v>
      </c>
      <c r="BQ158" s="501">
        <v>0</v>
      </c>
      <c r="BR158" s="497">
        <v>3.624385632758965</v>
      </c>
      <c r="BS158" s="484">
        <v>0</v>
      </c>
      <c r="BT158" s="484">
        <v>0</v>
      </c>
      <c r="BU158" s="484">
        <v>0</v>
      </c>
      <c r="BV158" s="485">
        <v>6.4698144214831306</v>
      </c>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row>
    <row r="159" s="357" customFormat="true" ht="15" customHeight="true" x14ac:dyDescent="0.2">
      <c r="A159" s="1194"/>
      <c r="B159" s="428" t="s">
        <v>541</v>
      </c>
      <c r="C159" s="454">
        <v>0.12135387453654921</v>
      </c>
      <c r="D159" s="452">
        <v>1.7720508510192027E-2</v>
      </c>
      <c r="E159" s="452">
        <v>0</v>
      </c>
      <c r="F159" s="452">
        <v>1.8509158602223418E-2</v>
      </c>
      <c r="G159" s="456">
        <v>4.1451829850341286E-2</v>
      </c>
      <c r="H159" s="453">
        <v>0.15099031684920886</v>
      </c>
      <c r="I159" s="452">
        <v>0</v>
      </c>
      <c r="J159" s="452">
        <v>0</v>
      </c>
      <c r="K159" s="452">
        <v>0</v>
      </c>
      <c r="L159" s="455">
        <v>0</v>
      </c>
      <c r="M159" s="454">
        <v>1.4083410475294954E-2</v>
      </c>
      <c r="N159" s="452">
        <v>0.11488120874221897</v>
      </c>
      <c r="O159" s="452">
        <v>0</v>
      </c>
      <c r="P159" s="452">
        <v>0</v>
      </c>
      <c r="Q159" s="455">
        <v>0.10989322057461004</v>
      </c>
      <c r="R159" s="454">
        <v>0</v>
      </c>
      <c r="S159" s="452">
        <v>6.9890722753554648E-3</v>
      </c>
      <c r="T159" s="452">
        <v>8.8316440731873898E-3</v>
      </c>
      <c r="U159" s="452">
        <v>6.2738317941599994E-2</v>
      </c>
      <c r="V159" s="455">
        <v>0.14146048187731994</v>
      </c>
      <c r="W159" s="984"/>
      <c r="X159" s="984"/>
      <c r="Y159" s="984"/>
      <c r="Z159" s="984"/>
      <c r="AA159" s="984"/>
      <c r="AB159" s="984"/>
      <c r="AC159" s="984"/>
      <c r="AD159" s="984"/>
      <c r="AE159" s="984"/>
      <c r="AF159" s="984"/>
      <c r="AG159" s="984"/>
      <c r="AH159" s="984"/>
      <c r="AI159" s="984"/>
      <c r="AJ159" s="984"/>
      <c r="AK159" s="984"/>
      <c r="AL159" s="984"/>
      <c r="AM159" s="984"/>
      <c r="AN159" s="984"/>
      <c r="AO159" s="984"/>
      <c r="AP159" s="984"/>
      <c r="AQ159" s="984"/>
      <c r="AR159" s="984"/>
      <c r="AS159" s="984"/>
      <c r="AT159" s="984"/>
      <c r="AU159" s="984"/>
      <c r="AV159" s="984"/>
      <c r="AW159" s="984"/>
      <c r="AX159" s="984"/>
      <c r="AY159" s="984"/>
      <c r="AZ159" s="394"/>
      <c r="BA159" s="1178"/>
      <c r="BB159" s="954" t="s">
        <v>541</v>
      </c>
      <c r="BC159" s="497">
        <v>24.518367303291733</v>
      </c>
      <c r="BD159" s="484">
        <v>3.579342084382708</v>
      </c>
      <c r="BE159" s="484">
        <v>0</v>
      </c>
      <c r="BF159" s="484">
        <v>3.7396009204602718</v>
      </c>
      <c r="BG159" s="501">
        <v>8.3745557980696113</v>
      </c>
      <c r="BH159" s="497">
        <v>13.861932770932343</v>
      </c>
      <c r="BI159" s="484">
        <v>0</v>
      </c>
      <c r="BJ159" s="484">
        <v>0</v>
      </c>
      <c r="BK159" s="484">
        <v>0</v>
      </c>
      <c r="BL159" s="501">
        <v>0</v>
      </c>
      <c r="BM159" s="497">
        <v>1.5494892819282637</v>
      </c>
      <c r="BN159" s="484">
        <v>12.686287334813832</v>
      </c>
      <c r="BO159" s="484">
        <v>0</v>
      </c>
      <c r="BP159" s="484">
        <v>0</v>
      </c>
      <c r="BQ159" s="501">
        <v>12.114156718529884</v>
      </c>
      <c r="BR159" s="497">
        <v>0</v>
      </c>
      <c r="BS159" s="484">
        <v>1.9832926345385729</v>
      </c>
      <c r="BT159" s="484">
        <v>1.5494892819282637</v>
      </c>
      <c r="BU159" s="484">
        <v>17.160464940292215</v>
      </c>
      <c r="BV159" s="485">
        <v>19.518619249445265</v>
      </c>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row>
    <row r="160" s="357" customFormat="true" ht="15" customHeight="true" x14ac:dyDescent="0.2">
      <c r="A160" s="1194"/>
      <c r="B160" s="428" t="s">
        <v>542</v>
      </c>
      <c r="C160" s="454">
        <v>0.47670741784708148</v>
      </c>
      <c r="D160" s="452">
        <v>8.5604596173681893E-2</v>
      </c>
      <c r="E160" s="452">
        <v>4.5188332855825349E-3</v>
      </c>
      <c r="F160" s="452">
        <v>0</v>
      </c>
      <c r="G160" s="456">
        <v>0</v>
      </c>
      <c r="H160" s="453">
        <v>9.4904296021331963E-2</v>
      </c>
      <c r="I160" s="452">
        <v>4.1206804324036162E-3</v>
      </c>
      <c r="J160" s="452">
        <v>0</v>
      </c>
      <c r="K160" s="452">
        <v>0</v>
      </c>
      <c r="L160" s="455">
        <v>0</v>
      </c>
      <c r="M160" s="454">
        <v>0.67697888976953069</v>
      </c>
      <c r="N160" s="452">
        <v>0.20638365896564217</v>
      </c>
      <c r="O160" s="452">
        <v>7.4037395793760549E-2</v>
      </c>
      <c r="P160" s="452">
        <v>0</v>
      </c>
      <c r="Q160" s="455">
        <v>0</v>
      </c>
      <c r="R160" s="454">
        <v>0</v>
      </c>
      <c r="S160" s="452">
        <v>2.2818176428824329E-2</v>
      </c>
      <c r="T160" s="452">
        <v>4.8031368623815789E-2</v>
      </c>
      <c r="U160" s="452">
        <v>1.1722081699599781E-2</v>
      </c>
      <c r="V160" s="455">
        <v>0.69872865061288936</v>
      </c>
      <c r="W160" s="984"/>
      <c r="X160" s="984"/>
      <c r="Y160" s="984"/>
      <c r="Z160" s="984"/>
      <c r="AA160" s="984"/>
      <c r="AB160" s="984"/>
      <c r="AC160" s="984"/>
      <c r="AD160" s="984"/>
      <c r="AE160" s="984"/>
      <c r="AF160" s="984"/>
      <c r="AG160" s="984"/>
      <c r="AH160" s="984"/>
      <c r="AI160" s="984"/>
      <c r="AJ160" s="984"/>
      <c r="AK160" s="984"/>
      <c r="AL160" s="984"/>
      <c r="AM160" s="984"/>
      <c r="AN160" s="984"/>
      <c r="AO160" s="984"/>
      <c r="AP160" s="984"/>
      <c r="AQ160" s="984"/>
      <c r="AR160" s="984"/>
      <c r="AS160" s="984"/>
      <c r="AT160" s="984"/>
      <c r="AU160" s="984"/>
      <c r="AV160" s="984"/>
      <c r="AW160" s="984"/>
      <c r="AX160" s="984"/>
      <c r="AY160" s="984"/>
      <c r="AZ160" s="394"/>
      <c r="BA160" s="1178"/>
      <c r="BB160" s="954" t="s">
        <v>542</v>
      </c>
      <c r="BC160" s="497">
        <v>96.314086481501732</v>
      </c>
      <c r="BD160" s="484">
        <v>17.291159196973076</v>
      </c>
      <c r="BE160" s="484">
        <v>0.91323140902360322</v>
      </c>
      <c r="BF160" s="484">
        <v>0</v>
      </c>
      <c r="BG160" s="501">
        <v>0</v>
      </c>
      <c r="BH160" s="497">
        <v>8.712856549828869</v>
      </c>
      <c r="BI160" s="484">
        <v>0.3785491174093536</v>
      </c>
      <c r="BJ160" s="484">
        <v>0</v>
      </c>
      <c r="BK160" s="484">
        <v>0</v>
      </c>
      <c r="BL160" s="501">
        <v>0</v>
      </c>
      <c r="BM160" s="497">
        <v>74.482777849135601</v>
      </c>
      <c r="BN160" s="484">
        <v>22.790867431795718</v>
      </c>
      <c r="BO160" s="484">
        <v>8.1534261393288556</v>
      </c>
      <c r="BP160" s="484">
        <v>0</v>
      </c>
      <c r="BQ160" s="501">
        <v>0</v>
      </c>
      <c r="BR160" s="497">
        <v>0</v>
      </c>
      <c r="BS160" s="484">
        <v>6.4751256621662687</v>
      </c>
      <c r="BT160" s="484">
        <v>8.4269803291662768</v>
      </c>
      <c r="BU160" s="484">
        <v>3.2062761424440733</v>
      </c>
      <c r="BV160" s="485">
        <v>96.410094953721796</v>
      </c>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row>
    <row r="161" s="357" customFormat="true" ht="15" customHeight="true" x14ac:dyDescent="0.2">
      <c r="A161" s="1194"/>
      <c r="B161" s="428" t="s">
        <v>543</v>
      </c>
      <c r="C161" s="454">
        <v>0.18694167257868674</v>
      </c>
      <c r="D161" s="452">
        <v>3.1234825447012112E-2</v>
      </c>
      <c r="E161" s="452">
        <v>2.4698806175938188E-3</v>
      </c>
      <c r="F161" s="452">
        <v>0</v>
      </c>
      <c r="G161" s="456">
        <v>0</v>
      </c>
      <c r="H161" s="453">
        <v>1.789970303446119E-2</v>
      </c>
      <c r="I161" s="452">
        <v>1.3133727301913641E-2</v>
      </c>
      <c r="J161" s="452">
        <v>0</v>
      </c>
      <c r="K161" s="452">
        <v>0</v>
      </c>
      <c r="L161" s="455">
        <v>0</v>
      </c>
      <c r="M161" s="454">
        <v>0.30168723717895413</v>
      </c>
      <c r="N161" s="452">
        <v>6.7169840318916874E-2</v>
      </c>
      <c r="O161" s="452">
        <v>1.0154348879850327E-2</v>
      </c>
      <c r="P161" s="452">
        <v>0</v>
      </c>
      <c r="Q161" s="455">
        <v>0</v>
      </c>
      <c r="R161" s="454">
        <v>0</v>
      </c>
      <c r="S161" s="452">
        <v>7.7363254729676855E-3</v>
      </c>
      <c r="T161" s="452">
        <v>5.7960734184433387E-3</v>
      </c>
      <c r="U161" s="452">
        <v>3.5615574727259521E-2</v>
      </c>
      <c r="V161" s="455">
        <v>0.22919374852041741</v>
      </c>
      <c r="W161" s="984"/>
      <c r="X161" s="984"/>
      <c r="Y161" s="984"/>
      <c r="Z161" s="984"/>
      <c r="AA161" s="984"/>
      <c r="AB161" s="984"/>
      <c r="AC161" s="984"/>
      <c r="AD161" s="984"/>
      <c r="AE161" s="984"/>
      <c r="AF161" s="984"/>
      <c r="AG161" s="984"/>
      <c r="AH161" s="984"/>
      <c r="AI161" s="984"/>
      <c r="AJ161" s="984"/>
      <c r="AK161" s="984"/>
      <c r="AL161" s="984"/>
      <c r="AM161" s="984"/>
      <c r="AN161" s="984"/>
      <c r="AO161" s="984"/>
      <c r="AP161" s="984"/>
      <c r="AQ161" s="984"/>
      <c r="AR161" s="984"/>
      <c r="AS161" s="984"/>
      <c r="AT161" s="984"/>
      <c r="AU161" s="984"/>
      <c r="AV161" s="984"/>
      <c r="AW161" s="984"/>
      <c r="AX161" s="984"/>
      <c r="AY161" s="984"/>
      <c r="AZ161" s="394"/>
      <c r="BA161" s="1178"/>
      <c r="BB161" s="954" t="s">
        <v>543</v>
      </c>
      <c r="BC161" s="497">
        <v>37.769742499614111</v>
      </c>
      <c r="BD161" s="484">
        <v>6.3090810941760536</v>
      </c>
      <c r="BE161" s="484">
        <v>0.49914931885665231</v>
      </c>
      <c r="BF161" s="484">
        <v>0</v>
      </c>
      <c r="BG161" s="501">
        <v>0</v>
      </c>
      <c r="BH161" s="497">
        <v>1.6433138578757462</v>
      </c>
      <c r="BI161" s="484">
        <v>1.2065388131868513</v>
      </c>
      <c r="BJ161" s="484">
        <v>0</v>
      </c>
      <c r="BK161" s="484">
        <v>0</v>
      </c>
      <c r="BL161" s="501">
        <v>0</v>
      </c>
      <c r="BM161" s="497">
        <v>33.192325205841108</v>
      </c>
      <c r="BN161" s="484">
        <v>7.417539420493422</v>
      </c>
      <c r="BO161" s="484">
        <v>1.1182556152496876</v>
      </c>
      <c r="BP161" s="484">
        <v>0</v>
      </c>
      <c r="BQ161" s="501">
        <v>0</v>
      </c>
      <c r="BR161" s="497">
        <v>0</v>
      </c>
      <c r="BS161" s="484">
        <v>2.1953410587887481</v>
      </c>
      <c r="BT161" s="484">
        <v>1.0169062028227762</v>
      </c>
      <c r="BU161" s="484">
        <v>9.7417310742122787</v>
      </c>
      <c r="BV161" s="485">
        <v>31.623994576823016</v>
      </c>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row>
    <row r="162" s="357" customFormat="true" ht="15" customHeight="true" x14ac:dyDescent="0.2">
      <c r="A162" s="1195"/>
      <c r="B162" s="428" t="s">
        <v>544</v>
      </c>
      <c r="C162" s="454">
        <v>0</v>
      </c>
      <c r="D162" s="452">
        <v>0</v>
      </c>
      <c r="E162" s="452">
        <v>4.7578438235416761E-3</v>
      </c>
      <c r="F162" s="452">
        <v>0</v>
      </c>
      <c r="G162" s="456">
        <v>1.9124772831685477E-3</v>
      </c>
      <c r="H162" s="453">
        <v>0</v>
      </c>
      <c r="I162" s="452">
        <v>0</v>
      </c>
      <c r="J162" s="452">
        <v>1.0471254891208823E-2</v>
      </c>
      <c r="K162" s="452">
        <v>0</v>
      </c>
      <c r="L162" s="455">
        <v>4.2071435223898649E-3</v>
      </c>
      <c r="M162" s="454">
        <v>0</v>
      </c>
      <c r="N162" s="452">
        <v>0</v>
      </c>
      <c r="O162" s="452">
        <v>0</v>
      </c>
      <c r="P162" s="452">
        <v>0</v>
      </c>
      <c r="Q162" s="455">
        <v>0</v>
      </c>
      <c r="R162" s="454">
        <v>0</v>
      </c>
      <c r="S162" s="452">
        <v>3.3884215534730252E-3</v>
      </c>
      <c r="T162" s="452">
        <v>0</v>
      </c>
      <c r="U162" s="452">
        <v>0</v>
      </c>
      <c r="V162" s="455">
        <v>2.8002731724379552E-3</v>
      </c>
      <c r="W162" s="984"/>
      <c r="X162" s="984"/>
      <c r="Y162" s="984"/>
      <c r="Z162" s="984"/>
      <c r="AA162" s="984"/>
      <c r="AB162" s="984"/>
      <c r="AC162" s="984"/>
      <c r="AD162" s="984"/>
      <c r="AE162" s="984"/>
      <c r="AF162" s="984"/>
      <c r="AG162" s="984"/>
      <c r="AH162" s="984"/>
      <c r="AI162" s="984"/>
      <c r="AJ162" s="984"/>
      <c r="AK162" s="984"/>
      <c r="AL162" s="984"/>
      <c r="AM162" s="984"/>
      <c r="AN162" s="984"/>
      <c r="AO162" s="984"/>
      <c r="AP162" s="984"/>
      <c r="AQ162" s="984"/>
      <c r="AR162" s="984"/>
      <c r="AS162" s="984"/>
      <c r="AT162" s="984"/>
      <c r="AU162" s="984"/>
      <c r="AV162" s="984"/>
      <c r="AW162" s="984"/>
      <c r="AX162" s="984"/>
      <c r="AY162" s="984"/>
      <c r="AZ162" s="394"/>
      <c r="BA162" s="1179"/>
      <c r="BB162" s="954" t="s">
        <v>544</v>
      </c>
      <c r="BC162" s="497">
        <v>0</v>
      </c>
      <c r="BD162" s="484">
        <v>0</v>
      </c>
      <c r="BE162" s="484">
        <v>0.96153412712748165</v>
      </c>
      <c r="BF162" s="484">
        <v>0</v>
      </c>
      <c r="BG162" s="501">
        <v>0.38637975158782312</v>
      </c>
      <c r="BH162" s="497">
        <v>0</v>
      </c>
      <c r="BI162" s="484">
        <v>0</v>
      </c>
      <c r="BJ162" s="484">
        <v>0.96153412712748165</v>
      </c>
      <c r="BK162" s="484">
        <v>0</v>
      </c>
      <c r="BL162" s="501">
        <v>0.38637975158782312</v>
      </c>
      <c r="BM162" s="497">
        <v>0</v>
      </c>
      <c r="BN162" s="484">
        <v>0</v>
      </c>
      <c r="BO162" s="484">
        <v>0</v>
      </c>
      <c r="BP162" s="484">
        <v>0</v>
      </c>
      <c r="BQ162" s="501">
        <v>0</v>
      </c>
      <c r="BR162" s="497">
        <v>0</v>
      </c>
      <c r="BS162" s="484">
        <v>0.96153412712748165</v>
      </c>
      <c r="BT162" s="484">
        <v>0</v>
      </c>
      <c r="BU162" s="484">
        <v>0</v>
      </c>
      <c r="BV162" s="485">
        <v>0.38637975158782312</v>
      </c>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row>
    <row r="163" s="357" customFormat="true" ht="15" customHeight="true" x14ac:dyDescent="0.2">
      <c r="A163" s="948"/>
      <c r="B163" s="428"/>
      <c r="C163" s="454"/>
      <c r="D163" s="452"/>
      <c r="E163" s="452"/>
      <c r="F163" s="452"/>
      <c r="G163" s="456"/>
      <c r="H163" s="453"/>
      <c r="I163" s="452"/>
      <c r="J163" s="452"/>
      <c r="K163" s="452"/>
      <c r="L163" s="455"/>
      <c r="M163" s="454"/>
      <c r="N163" s="452"/>
      <c r="O163" s="452"/>
      <c r="P163" s="452"/>
      <c r="Q163" s="455"/>
      <c r="R163" s="454"/>
      <c r="S163" s="452"/>
      <c r="T163" s="452"/>
      <c r="U163" s="452"/>
      <c r="V163" s="455"/>
      <c r="W163" s="984"/>
      <c r="X163" s="984"/>
      <c r="Y163" s="984"/>
      <c r="Z163" s="984"/>
      <c r="AA163" s="984"/>
      <c r="AB163" s="984"/>
      <c r="AC163" s="984"/>
      <c r="AD163" s="984"/>
      <c r="AE163" s="984"/>
      <c r="AF163" s="984"/>
      <c r="AG163" s="984"/>
      <c r="AH163" s="984"/>
      <c r="AI163" s="984"/>
      <c r="AJ163" s="984"/>
      <c r="AK163" s="984"/>
      <c r="AL163" s="984"/>
      <c r="AM163" s="984"/>
      <c r="AN163" s="984"/>
      <c r="AO163" s="984"/>
      <c r="AP163" s="984"/>
      <c r="AQ163" s="984"/>
      <c r="AR163" s="984"/>
      <c r="AS163" s="984"/>
      <c r="AT163" s="984"/>
      <c r="AU163" s="984"/>
      <c r="AV163" s="984"/>
      <c r="AW163" s="984"/>
      <c r="AX163" s="984"/>
      <c r="AY163" s="984"/>
      <c r="AZ163" s="394"/>
      <c r="BA163" s="952"/>
      <c r="BB163" s="954"/>
      <c r="BC163" s="497"/>
      <c r="BD163" s="484"/>
      <c r="BE163" s="484"/>
      <c r="BF163" s="484"/>
      <c r="BG163" s="501"/>
      <c r="BH163" s="497"/>
      <c r="BI163" s="484"/>
      <c r="BJ163" s="484"/>
      <c r="BK163" s="484"/>
      <c r="BL163" s="501"/>
      <c r="BM163" s="497"/>
      <c r="BN163" s="484"/>
      <c r="BO163" s="484"/>
      <c r="BP163" s="484"/>
      <c r="BQ163" s="501"/>
      <c r="BR163" s="497"/>
      <c r="BS163" s="484"/>
      <c r="BT163" s="484"/>
      <c r="BU163" s="484"/>
      <c r="BV163" s="485"/>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row>
    <row r="164" s="357" customFormat="true" ht="15" customHeight="true" x14ac:dyDescent="0.2">
      <c r="A164" s="948"/>
      <c r="B164" s="428"/>
      <c r="C164" s="454"/>
      <c r="D164" s="452"/>
      <c r="E164" s="452"/>
      <c r="F164" s="452"/>
      <c r="G164" s="456"/>
      <c r="H164" s="453"/>
      <c r="I164" s="452"/>
      <c r="J164" s="452"/>
      <c r="K164" s="452"/>
      <c r="L164" s="455"/>
      <c r="M164" s="454"/>
      <c r="N164" s="452"/>
      <c r="O164" s="452"/>
      <c r="P164" s="452"/>
      <c r="Q164" s="455"/>
      <c r="R164" s="454"/>
      <c r="S164" s="452"/>
      <c r="T164" s="452"/>
      <c r="U164" s="452"/>
      <c r="V164" s="455"/>
      <c r="W164" s="984"/>
      <c r="X164" s="984"/>
      <c r="Y164" s="984"/>
      <c r="Z164" s="984"/>
      <c r="AA164" s="984"/>
      <c r="AB164" s="984"/>
      <c r="AC164" s="984"/>
      <c r="AD164" s="984"/>
      <c r="AE164" s="984"/>
      <c r="AF164" s="984"/>
      <c r="AG164" s="984"/>
      <c r="AH164" s="984"/>
      <c r="AI164" s="984"/>
      <c r="AJ164" s="984"/>
      <c r="AK164" s="984"/>
      <c r="AL164" s="984"/>
      <c r="AM164" s="984"/>
      <c r="AN164" s="984"/>
      <c r="AO164" s="984"/>
      <c r="AP164" s="984"/>
      <c r="AQ164" s="984"/>
      <c r="AR164" s="984"/>
      <c r="AS164" s="984"/>
      <c r="AT164" s="984"/>
      <c r="AU164" s="984"/>
      <c r="AV164" s="984"/>
      <c r="AW164" s="984"/>
      <c r="AX164" s="984"/>
      <c r="AY164" s="984"/>
      <c r="AZ164" s="394"/>
      <c r="BA164" s="952"/>
      <c r="BB164" s="954"/>
      <c r="BC164" s="497"/>
      <c r="BD164" s="484"/>
      <c r="BE164" s="484"/>
      <c r="BF164" s="484"/>
      <c r="BG164" s="501"/>
      <c r="BH164" s="497"/>
      <c r="BI164" s="484"/>
      <c r="BJ164" s="484"/>
      <c r="BK164" s="484"/>
      <c r="BL164" s="501"/>
      <c r="BM164" s="497"/>
      <c r="BN164" s="484"/>
      <c r="BO164" s="484"/>
      <c r="BP164" s="484"/>
      <c r="BQ164" s="501"/>
      <c r="BR164" s="497"/>
      <c r="BS164" s="484"/>
      <c r="BT164" s="484"/>
      <c r="BU164" s="484"/>
      <c r="BV164" s="485"/>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row>
    <row r="165" s="357" customFormat="true" ht="15" customHeight="true" x14ac:dyDescent="0.2">
      <c r="A165" s="948"/>
      <c r="B165" s="428"/>
      <c r="C165" s="454"/>
      <c r="D165" s="452"/>
      <c r="E165" s="452"/>
      <c r="F165" s="452"/>
      <c r="G165" s="456"/>
      <c r="H165" s="453"/>
      <c r="I165" s="452"/>
      <c r="J165" s="452"/>
      <c r="K165" s="452"/>
      <c r="L165" s="455"/>
      <c r="M165" s="454"/>
      <c r="N165" s="452"/>
      <c r="O165" s="452"/>
      <c r="P165" s="452"/>
      <c r="Q165" s="455"/>
      <c r="R165" s="454"/>
      <c r="S165" s="452"/>
      <c r="T165" s="452"/>
      <c r="U165" s="452"/>
      <c r="V165" s="455"/>
      <c r="W165" s="984"/>
      <c r="X165" s="984"/>
      <c r="Y165" s="984"/>
      <c r="Z165" s="984"/>
      <c r="AA165" s="984"/>
      <c r="AB165" s="984"/>
      <c r="AC165" s="984"/>
      <c r="AD165" s="984"/>
      <c r="AE165" s="984"/>
      <c r="AF165" s="984"/>
      <c r="AG165" s="984"/>
      <c r="AH165" s="984"/>
      <c r="AI165" s="984"/>
      <c r="AJ165" s="984"/>
      <c r="AK165" s="984"/>
      <c r="AL165" s="984"/>
      <c r="AM165" s="984"/>
      <c r="AN165" s="984"/>
      <c r="AO165" s="984"/>
      <c r="AP165" s="984"/>
      <c r="AQ165" s="984"/>
      <c r="AR165" s="984"/>
      <c r="AS165" s="984"/>
      <c r="AT165" s="984"/>
      <c r="AU165" s="984"/>
      <c r="AV165" s="984"/>
      <c r="AW165" s="984"/>
      <c r="AX165" s="984"/>
      <c r="AY165" s="984"/>
      <c r="AZ165" s="394"/>
      <c r="BA165" s="952"/>
      <c r="BB165" s="954"/>
      <c r="BC165" s="497"/>
      <c r="BD165" s="484"/>
      <c r="BE165" s="484"/>
      <c r="BF165" s="484"/>
      <c r="BG165" s="501"/>
      <c r="BH165" s="497"/>
      <c r="BI165" s="484"/>
      <c r="BJ165" s="484"/>
      <c r="BK165" s="484"/>
      <c r="BL165" s="501"/>
      <c r="BM165" s="497"/>
      <c r="BN165" s="484"/>
      <c r="BO165" s="484"/>
      <c r="BP165" s="484"/>
      <c r="BQ165" s="501"/>
      <c r="BR165" s="497"/>
      <c r="BS165" s="484"/>
      <c r="BT165" s="484"/>
      <c r="BU165" s="484"/>
      <c r="BV165" s="485"/>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row>
    <row r="166" s="357" customFormat="true" ht="15" customHeight="true" x14ac:dyDescent="0.2">
      <c r="A166" s="948"/>
      <c r="B166" s="428"/>
      <c r="C166" s="454"/>
      <c r="D166" s="452"/>
      <c r="E166" s="452"/>
      <c r="F166" s="452"/>
      <c r="G166" s="456"/>
      <c r="H166" s="453"/>
      <c r="I166" s="452"/>
      <c r="J166" s="452"/>
      <c r="K166" s="452"/>
      <c r="L166" s="455"/>
      <c r="M166" s="454"/>
      <c r="N166" s="452"/>
      <c r="O166" s="452"/>
      <c r="P166" s="452"/>
      <c r="Q166" s="455"/>
      <c r="R166" s="454"/>
      <c r="S166" s="452"/>
      <c r="T166" s="452"/>
      <c r="U166" s="452"/>
      <c r="V166" s="455"/>
      <c r="W166" s="984"/>
      <c r="X166" s="984"/>
      <c r="Y166" s="984"/>
      <c r="Z166" s="984"/>
      <c r="AA166" s="984"/>
      <c r="AB166" s="984"/>
      <c r="AC166" s="984"/>
      <c r="AD166" s="984"/>
      <c r="AE166" s="984"/>
      <c r="AF166" s="984"/>
      <c r="AG166" s="984"/>
      <c r="AH166" s="984"/>
      <c r="AI166" s="984"/>
      <c r="AJ166" s="984"/>
      <c r="AK166" s="984"/>
      <c r="AL166" s="984"/>
      <c r="AM166" s="984"/>
      <c r="AN166" s="984"/>
      <c r="AO166" s="984"/>
      <c r="AP166" s="984"/>
      <c r="AQ166" s="984"/>
      <c r="AR166" s="984"/>
      <c r="AS166" s="984"/>
      <c r="AT166" s="984"/>
      <c r="AU166" s="984"/>
      <c r="AV166" s="984"/>
      <c r="AW166" s="984"/>
      <c r="AX166" s="984"/>
      <c r="AY166" s="984"/>
      <c r="AZ166" s="394"/>
      <c r="BA166" s="952"/>
      <c r="BB166" s="954"/>
      <c r="BC166" s="497"/>
      <c r="BD166" s="484"/>
      <c r="BE166" s="484"/>
      <c r="BF166" s="484"/>
      <c r="BG166" s="501"/>
      <c r="BH166" s="497"/>
      <c r="BI166" s="484"/>
      <c r="BJ166" s="484"/>
      <c r="BK166" s="484"/>
      <c r="BL166" s="501"/>
      <c r="BM166" s="497"/>
      <c r="BN166" s="484"/>
      <c r="BO166" s="484"/>
      <c r="BP166" s="484"/>
      <c r="BQ166" s="501"/>
      <c r="BR166" s="497"/>
      <c r="BS166" s="484"/>
      <c r="BT166" s="484"/>
      <c r="BU166" s="484"/>
      <c r="BV166" s="485"/>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row>
    <row r="167" s="357" customFormat="true" ht="15" customHeight="true" x14ac:dyDescent="0.2">
      <c r="A167" s="948"/>
      <c r="B167" s="428"/>
      <c r="C167" s="454"/>
      <c r="D167" s="452"/>
      <c r="E167" s="452"/>
      <c r="F167" s="452"/>
      <c r="G167" s="456"/>
      <c r="H167" s="453"/>
      <c r="I167" s="452"/>
      <c r="J167" s="452"/>
      <c r="K167" s="452"/>
      <c r="L167" s="455"/>
      <c r="M167" s="454"/>
      <c r="N167" s="452"/>
      <c r="O167" s="452"/>
      <c r="P167" s="452"/>
      <c r="Q167" s="455"/>
      <c r="R167" s="454"/>
      <c r="S167" s="452"/>
      <c r="T167" s="452"/>
      <c r="U167" s="452"/>
      <c r="V167" s="455"/>
      <c r="W167" s="984"/>
      <c r="X167" s="984"/>
      <c r="Y167" s="984"/>
      <c r="Z167" s="984"/>
      <c r="AA167" s="984"/>
      <c r="AB167" s="984"/>
      <c r="AC167" s="984"/>
      <c r="AD167" s="984"/>
      <c r="AE167" s="984"/>
      <c r="AF167" s="984"/>
      <c r="AG167" s="984"/>
      <c r="AH167" s="984"/>
      <c r="AI167" s="984"/>
      <c r="AJ167" s="984"/>
      <c r="AK167" s="984"/>
      <c r="AL167" s="984"/>
      <c r="AM167" s="984"/>
      <c r="AN167" s="984"/>
      <c r="AO167" s="984"/>
      <c r="AP167" s="984"/>
      <c r="AQ167" s="984"/>
      <c r="AR167" s="984"/>
      <c r="AS167" s="984"/>
      <c r="AT167" s="984"/>
      <c r="AU167" s="984"/>
      <c r="AV167" s="984"/>
      <c r="AW167" s="984"/>
      <c r="AX167" s="984"/>
      <c r="AY167" s="984"/>
      <c r="AZ167" s="394"/>
      <c r="BA167" s="952"/>
      <c r="BB167" s="954"/>
      <c r="BC167" s="497"/>
      <c r="BD167" s="484"/>
      <c r="BE167" s="484"/>
      <c r="BF167" s="484"/>
      <c r="BG167" s="501"/>
      <c r="BH167" s="497"/>
      <c r="BI167" s="484"/>
      <c r="BJ167" s="484"/>
      <c r="BK167" s="484"/>
      <c r="BL167" s="501"/>
      <c r="BM167" s="497"/>
      <c r="BN167" s="484"/>
      <c r="BO167" s="484"/>
      <c r="BP167" s="484"/>
      <c r="BQ167" s="501"/>
      <c r="BR167" s="497"/>
      <c r="BS167" s="484"/>
      <c r="BT167" s="484"/>
      <c r="BU167" s="484"/>
      <c r="BV167" s="485"/>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row>
    <row r="168" s="357" customFormat="true" ht="15" customHeight="true" x14ac:dyDescent="0.2">
      <c r="A168" s="948"/>
      <c r="B168" s="428"/>
      <c r="C168" s="454"/>
      <c r="D168" s="452"/>
      <c r="E168" s="452"/>
      <c r="F168" s="452"/>
      <c r="G168" s="456"/>
      <c r="H168" s="453"/>
      <c r="I168" s="452"/>
      <c r="J168" s="452"/>
      <c r="K168" s="452"/>
      <c r="L168" s="455"/>
      <c r="M168" s="454"/>
      <c r="N168" s="452"/>
      <c r="O168" s="452"/>
      <c r="P168" s="452"/>
      <c r="Q168" s="455"/>
      <c r="R168" s="454"/>
      <c r="S168" s="452"/>
      <c r="T168" s="452"/>
      <c r="U168" s="452"/>
      <c r="V168" s="455"/>
      <c r="W168" s="984"/>
      <c r="X168" s="984"/>
      <c r="Y168" s="984"/>
      <c r="Z168" s="984"/>
      <c r="AA168" s="984"/>
      <c r="AB168" s="984"/>
      <c r="AC168" s="984"/>
      <c r="AD168" s="984"/>
      <c r="AE168" s="984"/>
      <c r="AF168" s="984"/>
      <c r="AG168" s="984"/>
      <c r="AH168" s="984"/>
      <c r="AI168" s="984"/>
      <c r="AJ168" s="984"/>
      <c r="AK168" s="984"/>
      <c r="AL168" s="984"/>
      <c r="AM168" s="984"/>
      <c r="AN168" s="984"/>
      <c r="AO168" s="984"/>
      <c r="AP168" s="984"/>
      <c r="AQ168" s="984"/>
      <c r="AR168" s="984"/>
      <c r="AS168" s="984"/>
      <c r="AT168" s="984"/>
      <c r="AU168" s="984"/>
      <c r="AV168" s="984"/>
      <c r="AW168" s="984"/>
      <c r="AX168" s="984"/>
      <c r="AY168" s="984"/>
      <c r="AZ168" s="394"/>
      <c r="BA168" s="952"/>
      <c r="BB168" s="954"/>
      <c r="BC168" s="497"/>
      <c r="BD168" s="484"/>
      <c r="BE168" s="484"/>
      <c r="BF168" s="484"/>
      <c r="BG168" s="501"/>
      <c r="BH168" s="497"/>
      <c r="BI168" s="484"/>
      <c r="BJ168" s="484"/>
      <c r="BK168" s="484"/>
      <c r="BL168" s="501"/>
      <c r="BM168" s="497"/>
      <c r="BN168" s="484"/>
      <c r="BO168" s="484"/>
      <c r="BP168" s="484"/>
      <c r="BQ168" s="501"/>
      <c r="BR168" s="497"/>
      <c r="BS168" s="484"/>
      <c r="BT168" s="484"/>
      <c r="BU168" s="484"/>
      <c r="BV168" s="485"/>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row>
    <row r="169" s="357" customFormat="true" ht="15" customHeight="true" x14ac:dyDescent="0.2">
      <c r="A169" s="948"/>
      <c r="B169" s="428"/>
      <c r="C169" s="454"/>
      <c r="D169" s="452"/>
      <c r="E169" s="452"/>
      <c r="F169" s="452"/>
      <c r="G169" s="456"/>
      <c r="H169" s="453"/>
      <c r="I169" s="452"/>
      <c r="J169" s="452"/>
      <c r="K169" s="452"/>
      <c r="L169" s="455"/>
      <c r="M169" s="454"/>
      <c r="N169" s="452"/>
      <c r="O169" s="452"/>
      <c r="P169" s="452"/>
      <c r="Q169" s="455"/>
      <c r="R169" s="454"/>
      <c r="S169" s="452"/>
      <c r="T169" s="452"/>
      <c r="U169" s="452"/>
      <c r="V169" s="455"/>
      <c r="W169" s="984"/>
      <c r="X169" s="984"/>
      <c r="Y169" s="984"/>
      <c r="Z169" s="984"/>
      <c r="AA169" s="984"/>
      <c r="AB169" s="984"/>
      <c r="AC169" s="984"/>
      <c r="AD169" s="984"/>
      <c r="AE169" s="984"/>
      <c r="AF169" s="984"/>
      <c r="AG169" s="984"/>
      <c r="AH169" s="984"/>
      <c r="AI169" s="984"/>
      <c r="AJ169" s="984"/>
      <c r="AK169" s="984"/>
      <c r="AL169" s="984"/>
      <c r="AM169" s="984"/>
      <c r="AN169" s="984"/>
      <c r="AO169" s="984"/>
      <c r="AP169" s="984"/>
      <c r="AQ169" s="984"/>
      <c r="AR169" s="984"/>
      <c r="AS169" s="984"/>
      <c r="AT169" s="984"/>
      <c r="AU169" s="984"/>
      <c r="AV169" s="984"/>
      <c r="AW169" s="984"/>
      <c r="AX169" s="984"/>
      <c r="AY169" s="984"/>
      <c r="AZ169" s="394"/>
      <c r="BA169" s="952"/>
      <c r="BB169" s="954"/>
      <c r="BC169" s="497"/>
      <c r="BD169" s="484"/>
      <c r="BE169" s="484"/>
      <c r="BF169" s="484"/>
      <c r="BG169" s="501"/>
      <c r="BH169" s="497"/>
      <c r="BI169" s="484"/>
      <c r="BJ169" s="484"/>
      <c r="BK169" s="484"/>
      <c r="BL169" s="501"/>
      <c r="BM169" s="497"/>
      <c r="BN169" s="484"/>
      <c r="BO169" s="484"/>
      <c r="BP169" s="484"/>
      <c r="BQ169" s="501"/>
      <c r="BR169" s="497"/>
      <c r="BS169" s="484"/>
      <c r="BT169" s="484"/>
      <c r="BU169" s="484"/>
      <c r="BV169" s="485"/>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row>
    <row r="170" s="357" customFormat="true" ht="15" customHeight="true" x14ac:dyDescent="0.2">
      <c r="A170" s="948"/>
      <c r="B170" s="428"/>
      <c r="C170" s="454"/>
      <c r="D170" s="452"/>
      <c r="E170" s="452"/>
      <c r="F170" s="452"/>
      <c r="G170" s="456"/>
      <c r="H170" s="453"/>
      <c r="I170" s="452"/>
      <c r="J170" s="452"/>
      <c r="K170" s="452"/>
      <c r="L170" s="455"/>
      <c r="M170" s="454"/>
      <c r="N170" s="452"/>
      <c r="O170" s="452"/>
      <c r="P170" s="452"/>
      <c r="Q170" s="455"/>
      <c r="R170" s="454"/>
      <c r="S170" s="452"/>
      <c r="T170" s="452"/>
      <c r="U170" s="452"/>
      <c r="V170" s="455"/>
      <c r="W170" s="984"/>
      <c r="X170" s="984"/>
      <c r="Y170" s="984"/>
      <c r="Z170" s="984"/>
      <c r="AA170" s="984"/>
      <c r="AB170" s="984"/>
      <c r="AC170" s="984"/>
      <c r="AD170" s="984"/>
      <c r="AE170" s="984"/>
      <c r="AF170" s="984"/>
      <c r="AG170" s="984"/>
      <c r="AH170" s="984"/>
      <c r="AI170" s="984"/>
      <c r="AJ170" s="984"/>
      <c r="AK170" s="984"/>
      <c r="AL170" s="984"/>
      <c r="AM170" s="984"/>
      <c r="AN170" s="984"/>
      <c r="AO170" s="984"/>
      <c r="AP170" s="984"/>
      <c r="AQ170" s="984"/>
      <c r="AR170" s="984"/>
      <c r="AS170" s="984"/>
      <c r="AT170" s="984"/>
      <c r="AU170" s="984"/>
      <c r="AV170" s="984"/>
      <c r="AW170" s="984"/>
      <c r="AX170" s="984"/>
      <c r="AY170" s="984"/>
      <c r="AZ170" s="394"/>
      <c r="BA170" s="952"/>
      <c r="BB170" s="954"/>
      <c r="BC170" s="497"/>
      <c r="BD170" s="484"/>
      <c r="BE170" s="484"/>
      <c r="BF170" s="484"/>
      <c r="BG170" s="501"/>
      <c r="BH170" s="497"/>
      <c r="BI170" s="484"/>
      <c r="BJ170" s="484"/>
      <c r="BK170" s="484"/>
      <c r="BL170" s="501"/>
      <c r="BM170" s="497"/>
      <c r="BN170" s="484"/>
      <c r="BO170" s="484"/>
      <c r="BP170" s="484"/>
      <c r="BQ170" s="501"/>
      <c r="BR170" s="497"/>
      <c r="BS170" s="484"/>
      <c r="BT170" s="484"/>
      <c r="BU170" s="484"/>
      <c r="BV170" s="485"/>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row>
    <row r="171" s="357" customFormat="true" ht="15" customHeight="true" x14ac:dyDescent="0.2">
      <c r="A171" s="948"/>
      <c r="B171" s="428"/>
      <c r="C171" s="454"/>
      <c r="D171" s="452"/>
      <c r="E171" s="452"/>
      <c r="F171" s="452"/>
      <c r="G171" s="456"/>
      <c r="H171" s="453"/>
      <c r="I171" s="452"/>
      <c r="J171" s="452"/>
      <c r="K171" s="452"/>
      <c r="L171" s="455"/>
      <c r="M171" s="454"/>
      <c r="N171" s="452"/>
      <c r="O171" s="452"/>
      <c r="P171" s="452"/>
      <c r="Q171" s="455"/>
      <c r="R171" s="454"/>
      <c r="S171" s="452"/>
      <c r="T171" s="452"/>
      <c r="U171" s="452"/>
      <c r="V171" s="455"/>
      <c r="W171" s="984"/>
      <c r="X171" s="984"/>
      <c r="Y171" s="984"/>
      <c r="Z171" s="984"/>
      <c r="AA171" s="984"/>
      <c r="AB171" s="984"/>
      <c r="AC171" s="984"/>
      <c r="AD171" s="984"/>
      <c r="AE171" s="984"/>
      <c r="AF171" s="984"/>
      <c r="AG171" s="984"/>
      <c r="AH171" s="984"/>
      <c r="AI171" s="984"/>
      <c r="AJ171" s="984"/>
      <c r="AK171" s="984"/>
      <c r="AL171" s="984"/>
      <c r="AM171" s="984"/>
      <c r="AN171" s="984"/>
      <c r="AO171" s="984"/>
      <c r="AP171" s="984"/>
      <c r="AQ171" s="984"/>
      <c r="AR171" s="984"/>
      <c r="AS171" s="984"/>
      <c r="AT171" s="984"/>
      <c r="AU171" s="984"/>
      <c r="AV171" s="984"/>
      <c r="AW171" s="984"/>
      <c r="AX171" s="984"/>
      <c r="AY171" s="984"/>
      <c r="AZ171" s="394"/>
      <c r="BA171" s="952"/>
      <c r="BB171" s="954"/>
      <c r="BC171" s="497"/>
      <c r="BD171" s="484"/>
      <c r="BE171" s="484"/>
      <c r="BF171" s="484"/>
      <c r="BG171" s="501"/>
      <c r="BH171" s="497"/>
      <c r="BI171" s="484"/>
      <c r="BJ171" s="484"/>
      <c r="BK171" s="484"/>
      <c r="BL171" s="501"/>
      <c r="BM171" s="497"/>
      <c r="BN171" s="484"/>
      <c r="BO171" s="484"/>
      <c r="BP171" s="484"/>
      <c r="BQ171" s="501"/>
      <c r="BR171" s="497"/>
      <c r="BS171" s="484"/>
      <c r="BT171" s="484"/>
      <c r="BU171" s="484"/>
      <c r="BV171" s="485"/>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row>
    <row r="172" s="357" customFormat="true" ht="15" customHeight="true" x14ac:dyDescent="0.2">
      <c r="A172" s="948"/>
      <c r="B172" s="428"/>
      <c r="C172" s="454"/>
      <c r="D172" s="452"/>
      <c r="E172" s="452"/>
      <c r="F172" s="452"/>
      <c r="G172" s="456"/>
      <c r="H172" s="453"/>
      <c r="I172" s="452"/>
      <c r="J172" s="452"/>
      <c r="K172" s="452"/>
      <c r="L172" s="455"/>
      <c r="M172" s="454"/>
      <c r="N172" s="452"/>
      <c r="O172" s="452"/>
      <c r="P172" s="452"/>
      <c r="Q172" s="455"/>
      <c r="R172" s="454"/>
      <c r="S172" s="452"/>
      <c r="T172" s="452"/>
      <c r="U172" s="452"/>
      <c r="V172" s="455"/>
      <c r="W172" s="984"/>
      <c r="X172" s="984"/>
      <c r="Y172" s="984"/>
      <c r="Z172" s="984"/>
      <c r="AA172" s="984"/>
      <c r="AB172" s="984"/>
      <c r="AC172" s="984"/>
      <c r="AD172" s="984"/>
      <c r="AE172" s="984"/>
      <c r="AF172" s="984"/>
      <c r="AG172" s="984"/>
      <c r="AH172" s="984"/>
      <c r="AI172" s="984"/>
      <c r="AJ172" s="984"/>
      <c r="AK172" s="984"/>
      <c r="AL172" s="984"/>
      <c r="AM172" s="984"/>
      <c r="AN172" s="984"/>
      <c r="AO172" s="984"/>
      <c r="AP172" s="984"/>
      <c r="AQ172" s="984"/>
      <c r="AR172" s="984"/>
      <c r="AS172" s="984"/>
      <c r="AT172" s="984"/>
      <c r="AU172" s="984"/>
      <c r="AV172" s="984"/>
      <c r="AW172" s="984"/>
      <c r="AX172" s="984"/>
      <c r="AY172" s="984"/>
      <c r="AZ172" s="394"/>
      <c r="BA172" s="952"/>
      <c r="BB172" s="954"/>
      <c r="BC172" s="497"/>
      <c r="BD172" s="484"/>
      <c r="BE172" s="484"/>
      <c r="BF172" s="484"/>
      <c r="BG172" s="501"/>
      <c r="BH172" s="497"/>
      <c r="BI172" s="484"/>
      <c r="BJ172" s="484"/>
      <c r="BK172" s="484"/>
      <c r="BL172" s="501"/>
      <c r="BM172" s="497"/>
      <c r="BN172" s="484"/>
      <c r="BO172" s="484"/>
      <c r="BP172" s="484"/>
      <c r="BQ172" s="501"/>
      <c r="BR172" s="497"/>
      <c r="BS172" s="484"/>
      <c r="BT172" s="484"/>
      <c r="BU172" s="484"/>
      <c r="BV172" s="485"/>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row>
    <row r="173" s="357" customFormat="true" ht="15" customHeight="true" x14ac:dyDescent="0.2">
      <c r="A173" s="948"/>
      <c r="B173" s="428"/>
      <c r="C173" s="454"/>
      <c r="D173" s="452"/>
      <c r="E173" s="452"/>
      <c r="F173" s="452"/>
      <c r="G173" s="456"/>
      <c r="H173" s="453"/>
      <c r="I173" s="452"/>
      <c r="J173" s="452"/>
      <c r="K173" s="452"/>
      <c r="L173" s="455"/>
      <c r="M173" s="454"/>
      <c r="N173" s="452"/>
      <c r="O173" s="452"/>
      <c r="P173" s="452"/>
      <c r="Q173" s="455"/>
      <c r="R173" s="454"/>
      <c r="S173" s="452"/>
      <c r="T173" s="452"/>
      <c r="U173" s="452"/>
      <c r="V173" s="455"/>
      <c r="W173" s="984"/>
      <c r="X173" s="984"/>
      <c r="Y173" s="984"/>
      <c r="Z173" s="984"/>
      <c r="AA173" s="984"/>
      <c r="AB173" s="984"/>
      <c r="AC173" s="984"/>
      <c r="AD173" s="984"/>
      <c r="AE173" s="984"/>
      <c r="AF173" s="984"/>
      <c r="AG173" s="984"/>
      <c r="AH173" s="984"/>
      <c r="AI173" s="984"/>
      <c r="AJ173" s="984"/>
      <c r="AK173" s="984"/>
      <c r="AL173" s="984"/>
      <c r="AM173" s="984"/>
      <c r="AN173" s="984"/>
      <c r="AO173" s="984"/>
      <c r="AP173" s="984"/>
      <c r="AQ173" s="984"/>
      <c r="AR173" s="984"/>
      <c r="AS173" s="984"/>
      <c r="AT173" s="984"/>
      <c r="AU173" s="984"/>
      <c r="AV173" s="984"/>
      <c r="AW173" s="984"/>
      <c r="AX173" s="984"/>
      <c r="AY173" s="984"/>
      <c r="AZ173" s="394"/>
      <c r="BA173" s="952"/>
      <c r="BB173" s="954"/>
      <c r="BC173" s="497"/>
      <c r="BD173" s="484"/>
      <c r="BE173" s="484"/>
      <c r="BF173" s="484"/>
      <c r="BG173" s="501"/>
      <c r="BH173" s="497"/>
      <c r="BI173" s="484"/>
      <c r="BJ173" s="484"/>
      <c r="BK173" s="484"/>
      <c r="BL173" s="501"/>
      <c r="BM173" s="497"/>
      <c r="BN173" s="484"/>
      <c r="BO173" s="484"/>
      <c r="BP173" s="484"/>
      <c r="BQ173" s="501"/>
      <c r="BR173" s="497"/>
      <c r="BS173" s="484"/>
      <c r="BT173" s="484"/>
      <c r="BU173" s="484"/>
      <c r="BV173" s="485"/>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row>
    <row r="174" s="357" customFormat="true" ht="15" customHeight="true" x14ac:dyDescent="0.2">
      <c r="A174" s="948"/>
      <c r="B174" s="428"/>
      <c r="C174" s="454"/>
      <c r="D174" s="452"/>
      <c r="E174" s="452"/>
      <c r="F174" s="452"/>
      <c r="G174" s="456"/>
      <c r="H174" s="453"/>
      <c r="I174" s="452"/>
      <c r="J174" s="452"/>
      <c r="K174" s="452"/>
      <c r="L174" s="455"/>
      <c r="M174" s="454"/>
      <c r="N174" s="452"/>
      <c r="O174" s="452"/>
      <c r="P174" s="452"/>
      <c r="Q174" s="455"/>
      <c r="R174" s="454"/>
      <c r="S174" s="452"/>
      <c r="T174" s="452"/>
      <c r="U174" s="452"/>
      <c r="V174" s="455"/>
      <c r="W174" s="984"/>
      <c r="X174" s="984"/>
      <c r="Y174" s="984"/>
      <c r="Z174" s="984"/>
      <c r="AA174" s="984"/>
      <c r="AB174" s="984"/>
      <c r="AC174" s="984"/>
      <c r="AD174" s="984"/>
      <c r="AE174" s="984"/>
      <c r="AF174" s="984"/>
      <c r="AG174" s="984"/>
      <c r="AH174" s="984"/>
      <c r="AI174" s="984"/>
      <c r="AJ174" s="984"/>
      <c r="AK174" s="984"/>
      <c r="AL174" s="984"/>
      <c r="AM174" s="984"/>
      <c r="AN174" s="984"/>
      <c r="AO174" s="984"/>
      <c r="AP174" s="984"/>
      <c r="AQ174" s="984"/>
      <c r="AR174" s="984"/>
      <c r="AS174" s="984"/>
      <c r="AT174" s="984"/>
      <c r="AU174" s="984"/>
      <c r="AV174" s="984"/>
      <c r="AW174" s="984"/>
      <c r="AX174" s="984"/>
      <c r="AY174" s="984"/>
      <c r="AZ174" s="394"/>
      <c r="BA174" s="952"/>
      <c r="BB174" s="954"/>
      <c r="BC174" s="497"/>
      <c r="BD174" s="484"/>
      <c r="BE174" s="484"/>
      <c r="BF174" s="484"/>
      <c r="BG174" s="501"/>
      <c r="BH174" s="497"/>
      <c r="BI174" s="484"/>
      <c r="BJ174" s="484"/>
      <c r="BK174" s="484"/>
      <c r="BL174" s="501"/>
      <c r="BM174" s="497"/>
      <c r="BN174" s="484"/>
      <c r="BO174" s="484"/>
      <c r="BP174" s="484"/>
      <c r="BQ174" s="501"/>
      <c r="BR174" s="497"/>
      <c r="BS174" s="484"/>
      <c r="BT174" s="484"/>
      <c r="BU174" s="484"/>
      <c r="BV174" s="485"/>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row>
    <row r="175" s="357" customFormat="true" ht="15" customHeight="true" x14ac:dyDescent="0.2">
      <c r="A175" s="948"/>
      <c r="B175" s="428"/>
      <c r="C175" s="454"/>
      <c r="D175" s="452"/>
      <c r="E175" s="452"/>
      <c r="F175" s="452"/>
      <c r="G175" s="456"/>
      <c r="H175" s="453"/>
      <c r="I175" s="452"/>
      <c r="J175" s="452"/>
      <c r="K175" s="452"/>
      <c r="L175" s="455"/>
      <c r="M175" s="454"/>
      <c r="N175" s="452"/>
      <c r="O175" s="452"/>
      <c r="P175" s="452"/>
      <c r="Q175" s="455"/>
      <c r="R175" s="454"/>
      <c r="S175" s="452"/>
      <c r="T175" s="452"/>
      <c r="U175" s="452"/>
      <c r="V175" s="455"/>
      <c r="W175" s="984"/>
      <c r="X175" s="984"/>
      <c r="Y175" s="984"/>
      <c r="Z175" s="984"/>
      <c r="AA175" s="984"/>
      <c r="AB175" s="984"/>
      <c r="AC175" s="984"/>
      <c r="AD175" s="984"/>
      <c r="AE175" s="984"/>
      <c r="AF175" s="984"/>
      <c r="AG175" s="984"/>
      <c r="AH175" s="984"/>
      <c r="AI175" s="984"/>
      <c r="AJ175" s="984"/>
      <c r="AK175" s="984"/>
      <c r="AL175" s="984"/>
      <c r="AM175" s="984"/>
      <c r="AN175" s="984"/>
      <c r="AO175" s="984"/>
      <c r="AP175" s="984"/>
      <c r="AQ175" s="984"/>
      <c r="AR175" s="984"/>
      <c r="AS175" s="984"/>
      <c r="AT175" s="984"/>
      <c r="AU175" s="984"/>
      <c r="AV175" s="984"/>
      <c r="AW175" s="984"/>
      <c r="AX175" s="984"/>
      <c r="AY175" s="984"/>
      <c r="AZ175" s="394"/>
      <c r="BA175" s="952"/>
      <c r="BB175" s="954"/>
      <c r="BC175" s="497"/>
      <c r="BD175" s="484"/>
      <c r="BE175" s="484"/>
      <c r="BF175" s="484"/>
      <c r="BG175" s="501"/>
      <c r="BH175" s="497"/>
      <c r="BI175" s="484"/>
      <c r="BJ175" s="484"/>
      <c r="BK175" s="484"/>
      <c r="BL175" s="501"/>
      <c r="BM175" s="497"/>
      <c r="BN175" s="484"/>
      <c r="BO175" s="484"/>
      <c r="BP175" s="484"/>
      <c r="BQ175" s="501"/>
      <c r="BR175" s="497"/>
      <c r="BS175" s="484"/>
      <c r="BT175" s="484"/>
      <c r="BU175" s="484"/>
      <c r="BV175" s="485"/>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row>
    <row r="176" s="357" customFormat="true" ht="15" customHeight="true" x14ac:dyDescent="0.2">
      <c r="A176" s="948"/>
      <c r="B176" s="428"/>
      <c r="C176" s="454"/>
      <c r="D176" s="452"/>
      <c r="E176" s="452"/>
      <c r="F176" s="452"/>
      <c r="G176" s="456"/>
      <c r="H176" s="453"/>
      <c r="I176" s="452"/>
      <c r="J176" s="452"/>
      <c r="K176" s="452"/>
      <c r="L176" s="455"/>
      <c r="M176" s="454"/>
      <c r="N176" s="452"/>
      <c r="O176" s="452"/>
      <c r="P176" s="452"/>
      <c r="Q176" s="455"/>
      <c r="R176" s="454"/>
      <c r="S176" s="452"/>
      <c r="T176" s="452"/>
      <c r="U176" s="452"/>
      <c r="V176" s="455"/>
      <c r="W176" s="984"/>
      <c r="X176" s="984"/>
      <c r="Y176" s="984"/>
      <c r="Z176" s="984"/>
      <c r="AA176" s="984"/>
      <c r="AB176" s="984"/>
      <c r="AC176" s="984"/>
      <c r="AD176" s="984"/>
      <c r="AE176" s="984"/>
      <c r="AF176" s="984"/>
      <c r="AG176" s="984"/>
      <c r="AH176" s="984"/>
      <c r="AI176" s="984"/>
      <c r="AJ176" s="984"/>
      <c r="AK176" s="984"/>
      <c r="AL176" s="984"/>
      <c r="AM176" s="984"/>
      <c r="AN176" s="984"/>
      <c r="AO176" s="984"/>
      <c r="AP176" s="984"/>
      <c r="AQ176" s="984"/>
      <c r="AR176" s="984"/>
      <c r="AS176" s="984"/>
      <c r="AT176" s="984"/>
      <c r="AU176" s="984"/>
      <c r="AV176" s="984"/>
      <c r="AW176" s="984"/>
      <c r="AX176" s="984"/>
      <c r="AY176" s="984"/>
      <c r="AZ176" s="394"/>
      <c r="BA176" s="952"/>
      <c r="BB176" s="954"/>
      <c r="BC176" s="497"/>
      <c r="BD176" s="484"/>
      <c r="BE176" s="484"/>
      <c r="BF176" s="484"/>
      <c r="BG176" s="501"/>
      <c r="BH176" s="497"/>
      <c r="BI176" s="484"/>
      <c r="BJ176" s="484"/>
      <c r="BK176" s="484"/>
      <c r="BL176" s="501"/>
      <c r="BM176" s="497"/>
      <c r="BN176" s="484"/>
      <c r="BO176" s="484"/>
      <c r="BP176" s="484"/>
      <c r="BQ176" s="501"/>
      <c r="BR176" s="497"/>
      <c r="BS176" s="484"/>
      <c r="BT176" s="484"/>
      <c r="BU176" s="484"/>
      <c r="BV176" s="485"/>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row>
    <row r="177" s="357" customFormat="true" ht="15" customHeight="true" x14ac:dyDescent="0.2">
      <c r="A177" s="948"/>
      <c r="B177" s="428"/>
      <c r="C177" s="454"/>
      <c r="D177" s="452"/>
      <c r="E177" s="452"/>
      <c r="F177" s="452"/>
      <c r="G177" s="456"/>
      <c r="H177" s="453"/>
      <c r="I177" s="452"/>
      <c r="J177" s="452"/>
      <c r="K177" s="452"/>
      <c r="L177" s="455"/>
      <c r="M177" s="454"/>
      <c r="N177" s="452"/>
      <c r="O177" s="452"/>
      <c r="P177" s="452"/>
      <c r="Q177" s="455"/>
      <c r="R177" s="454"/>
      <c r="S177" s="452"/>
      <c r="T177" s="452"/>
      <c r="U177" s="452"/>
      <c r="V177" s="455"/>
      <c r="W177" s="984"/>
      <c r="X177" s="984"/>
      <c r="Y177" s="984"/>
      <c r="Z177" s="984"/>
      <c r="AA177" s="984"/>
      <c r="AB177" s="984"/>
      <c r="AC177" s="984"/>
      <c r="AD177" s="984"/>
      <c r="AE177" s="984"/>
      <c r="AF177" s="984"/>
      <c r="AG177" s="984"/>
      <c r="AH177" s="984"/>
      <c r="AI177" s="984"/>
      <c r="AJ177" s="984"/>
      <c r="AK177" s="984"/>
      <c r="AL177" s="984"/>
      <c r="AM177" s="984"/>
      <c r="AN177" s="984"/>
      <c r="AO177" s="984"/>
      <c r="AP177" s="984"/>
      <c r="AQ177" s="984"/>
      <c r="AR177" s="984"/>
      <c r="AS177" s="984"/>
      <c r="AT177" s="984"/>
      <c r="AU177" s="984"/>
      <c r="AV177" s="984"/>
      <c r="AW177" s="984"/>
      <c r="AX177" s="984"/>
      <c r="AY177" s="984"/>
      <c r="AZ177" s="394"/>
      <c r="BA177" s="952"/>
      <c r="BB177" s="954"/>
      <c r="BC177" s="497"/>
      <c r="BD177" s="484"/>
      <c r="BE177" s="484"/>
      <c r="BF177" s="484"/>
      <c r="BG177" s="501"/>
      <c r="BH177" s="497"/>
      <c r="BI177" s="484"/>
      <c r="BJ177" s="484"/>
      <c r="BK177" s="484"/>
      <c r="BL177" s="501"/>
      <c r="BM177" s="497"/>
      <c r="BN177" s="484"/>
      <c r="BO177" s="484"/>
      <c r="BP177" s="484"/>
      <c r="BQ177" s="501"/>
      <c r="BR177" s="497"/>
      <c r="BS177" s="484"/>
      <c r="BT177" s="484"/>
      <c r="BU177" s="484"/>
      <c r="BV177" s="485"/>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row>
    <row r="178" s="357" customFormat="true" ht="15" customHeight="true" x14ac:dyDescent="0.2">
      <c r="A178" s="948"/>
      <c r="B178" s="428"/>
      <c r="C178" s="454"/>
      <c r="D178" s="452"/>
      <c r="E178" s="452"/>
      <c r="F178" s="452"/>
      <c r="G178" s="456"/>
      <c r="H178" s="453"/>
      <c r="I178" s="452"/>
      <c r="J178" s="452"/>
      <c r="K178" s="452"/>
      <c r="L178" s="455"/>
      <c r="M178" s="454"/>
      <c r="N178" s="452"/>
      <c r="O178" s="452"/>
      <c r="P178" s="452"/>
      <c r="Q178" s="455"/>
      <c r="R178" s="454"/>
      <c r="S178" s="452"/>
      <c r="T178" s="452"/>
      <c r="U178" s="452"/>
      <c r="V178" s="455"/>
      <c r="W178" s="984"/>
      <c r="X178" s="984"/>
      <c r="Y178" s="984"/>
      <c r="Z178" s="984"/>
      <c r="AA178" s="984"/>
      <c r="AB178" s="984"/>
      <c r="AC178" s="984"/>
      <c r="AD178" s="984"/>
      <c r="AE178" s="984"/>
      <c r="AF178" s="984"/>
      <c r="AG178" s="984"/>
      <c r="AH178" s="984"/>
      <c r="AI178" s="984"/>
      <c r="AJ178" s="984"/>
      <c r="AK178" s="984"/>
      <c r="AL178" s="984"/>
      <c r="AM178" s="984"/>
      <c r="AN178" s="984"/>
      <c r="AO178" s="984"/>
      <c r="AP178" s="984"/>
      <c r="AQ178" s="984"/>
      <c r="AR178" s="984"/>
      <c r="AS178" s="984"/>
      <c r="AT178" s="984"/>
      <c r="AU178" s="984"/>
      <c r="AV178" s="984"/>
      <c r="AW178" s="984"/>
      <c r="AX178" s="984"/>
      <c r="AY178" s="984"/>
      <c r="AZ178" s="394"/>
      <c r="BA178" s="952"/>
      <c r="BB178" s="954"/>
      <c r="BC178" s="497"/>
      <c r="BD178" s="484"/>
      <c r="BE178" s="484"/>
      <c r="BF178" s="484"/>
      <c r="BG178" s="501"/>
      <c r="BH178" s="497"/>
      <c r="BI178" s="484"/>
      <c r="BJ178" s="484"/>
      <c r="BK178" s="484"/>
      <c r="BL178" s="501"/>
      <c r="BM178" s="497"/>
      <c r="BN178" s="484"/>
      <c r="BO178" s="484"/>
      <c r="BP178" s="484"/>
      <c r="BQ178" s="501"/>
      <c r="BR178" s="497"/>
      <c r="BS178" s="484"/>
      <c r="BT178" s="484"/>
      <c r="BU178" s="484"/>
      <c r="BV178" s="485"/>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row>
    <row r="179" s="357" customFormat="true" ht="15" customHeight="true" x14ac:dyDescent="0.2">
      <c r="A179" s="948"/>
      <c r="B179" s="428"/>
      <c r="C179" s="454"/>
      <c r="D179" s="452"/>
      <c r="E179" s="452"/>
      <c r="F179" s="452"/>
      <c r="G179" s="456"/>
      <c r="H179" s="453"/>
      <c r="I179" s="452"/>
      <c r="J179" s="452"/>
      <c r="K179" s="452"/>
      <c r="L179" s="455"/>
      <c r="M179" s="454"/>
      <c r="N179" s="452"/>
      <c r="O179" s="452"/>
      <c r="P179" s="452"/>
      <c r="Q179" s="455"/>
      <c r="R179" s="454"/>
      <c r="S179" s="452"/>
      <c r="T179" s="452"/>
      <c r="U179" s="452"/>
      <c r="V179" s="455"/>
      <c r="W179" s="984"/>
      <c r="X179" s="984"/>
      <c r="Y179" s="984"/>
      <c r="Z179" s="984"/>
      <c r="AA179" s="984"/>
      <c r="AB179" s="984"/>
      <c r="AC179" s="984"/>
      <c r="AD179" s="984"/>
      <c r="AE179" s="984"/>
      <c r="AF179" s="984"/>
      <c r="AG179" s="984"/>
      <c r="AH179" s="984"/>
      <c r="AI179" s="984"/>
      <c r="AJ179" s="984"/>
      <c r="AK179" s="984"/>
      <c r="AL179" s="984"/>
      <c r="AM179" s="984"/>
      <c r="AN179" s="984"/>
      <c r="AO179" s="984"/>
      <c r="AP179" s="984"/>
      <c r="AQ179" s="984"/>
      <c r="AR179" s="984"/>
      <c r="AS179" s="984"/>
      <c r="AT179" s="984"/>
      <c r="AU179" s="984"/>
      <c r="AV179" s="984"/>
      <c r="AW179" s="984"/>
      <c r="AX179" s="984"/>
      <c r="AY179" s="984"/>
      <c r="AZ179" s="394"/>
      <c r="BA179" s="952"/>
      <c r="BB179" s="954"/>
      <c r="BC179" s="497"/>
      <c r="BD179" s="484"/>
      <c r="BE179" s="484"/>
      <c r="BF179" s="484"/>
      <c r="BG179" s="501"/>
      <c r="BH179" s="497"/>
      <c r="BI179" s="484"/>
      <c r="BJ179" s="484"/>
      <c r="BK179" s="484"/>
      <c r="BL179" s="501"/>
      <c r="BM179" s="497"/>
      <c r="BN179" s="484"/>
      <c r="BO179" s="484"/>
      <c r="BP179" s="484"/>
      <c r="BQ179" s="501"/>
      <c r="BR179" s="497"/>
      <c r="BS179" s="484"/>
      <c r="BT179" s="484"/>
      <c r="BU179" s="484"/>
      <c r="BV179" s="485"/>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row>
    <row r="180" s="357" customFormat="true" ht="15" customHeight="true" x14ac:dyDescent="0.2">
      <c r="A180" s="948"/>
      <c r="B180" s="428"/>
      <c r="C180" s="454"/>
      <c r="D180" s="452"/>
      <c r="E180" s="452"/>
      <c r="F180" s="452"/>
      <c r="G180" s="456"/>
      <c r="H180" s="453"/>
      <c r="I180" s="452"/>
      <c r="J180" s="452"/>
      <c r="K180" s="452"/>
      <c r="L180" s="455"/>
      <c r="M180" s="454"/>
      <c r="N180" s="452"/>
      <c r="O180" s="452"/>
      <c r="P180" s="452"/>
      <c r="Q180" s="455"/>
      <c r="R180" s="454"/>
      <c r="S180" s="452"/>
      <c r="T180" s="452"/>
      <c r="U180" s="452"/>
      <c r="V180" s="455"/>
      <c r="W180" s="984"/>
      <c r="X180" s="984"/>
      <c r="Y180" s="984"/>
      <c r="Z180" s="984"/>
      <c r="AA180" s="984"/>
      <c r="AB180" s="984"/>
      <c r="AC180" s="984"/>
      <c r="AD180" s="984"/>
      <c r="AE180" s="984"/>
      <c r="AF180" s="984"/>
      <c r="AG180" s="984"/>
      <c r="AH180" s="984"/>
      <c r="AI180" s="984"/>
      <c r="AJ180" s="984"/>
      <c r="AK180" s="984"/>
      <c r="AL180" s="984"/>
      <c r="AM180" s="984"/>
      <c r="AN180" s="984"/>
      <c r="AO180" s="984"/>
      <c r="AP180" s="984"/>
      <c r="AQ180" s="984"/>
      <c r="AR180" s="984"/>
      <c r="AS180" s="984"/>
      <c r="AT180" s="984"/>
      <c r="AU180" s="984"/>
      <c r="AV180" s="984"/>
      <c r="AW180" s="984"/>
      <c r="AX180" s="984"/>
      <c r="AY180" s="984"/>
      <c r="AZ180" s="394"/>
      <c r="BA180" s="952"/>
      <c r="BB180" s="954"/>
      <c r="BC180" s="497"/>
      <c r="BD180" s="484"/>
      <c r="BE180" s="484"/>
      <c r="BF180" s="484"/>
      <c r="BG180" s="501"/>
      <c r="BH180" s="497"/>
      <c r="BI180" s="484"/>
      <c r="BJ180" s="484"/>
      <c r="BK180" s="484"/>
      <c r="BL180" s="501"/>
      <c r="BM180" s="497"/>
      <c r="BN180" s="484"/>
      <c r="BO180" s="484"/>
      <c r="BP180" s="484"/>
      <c r="BQ180" s="501"/>
      <c r="BR180" s="497"/>
      <c r="BS180" s="484"/>
      <c r="BT180" s="484"/>
      <c r="BU180" s="484"/>
      <c r="BV180" s="485"/>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row>
    <row r="181" s="357" customFormat="true" ht="15" customHeight="true" x14ac:dyDescent="0.2">
      <c r="A181" s="948"/>
      <c r="B181" s="428"/>
      <c r="C181" s="454"/>
      <c r="D181" s="452"/>
      <c r="E181" s="452"/>
      <c r="F181" s="452"/>
      <c r="G181" s="456"/>
      <c r="H181" s="453"/>
      <c r="I181" s="452"/>
      <c r="J181" s="452"/>
      <c r="K181" s="452"/>
      <c r="L181" s="455"/>
      <c r="M181" s="454"/>
      <c r="N181" s="452"/>
      <c r="O181" s="452"/>
      <c r="P181" s="452"/>
      <c r="Q181" s="455"/>
      <c r="R181" s="454"/>
      <c r="S181" s="452"/>
      <c r="T181" s="452"/>
      <c r="U181" s="452"/>
      <c r="V181" s="455"/>
      <c r="W181" s="984"/>
      <c r="X181" s="984"/>
      <c r="Y181" s="984"/>
      <c r="Z181" s="984"/>
      <c r="AA181" s="984"/>
      <c r="AB181" s="984"/>
      <c r="AC181" s="984"/>
      <c r="AD181" s="984"/>
      <c r="AE181" s="984"/>
      <c r="AF181" s="984"/>
      <c r="AG181" s="984"/>
      <c r="AH181" s="984"/>
      <c r="AI181" s="984"/>
      <c r="AJ181" s="984"/>
      <c r="AK181" s="984"/>
      <c r="AL181" s="984"/>
      <c r="AM181" s="984"/>
      <c r="AN181" s="984"/>
      <c r="AO181" s="984"/>
      <c r="AP181" s="984"/>
      <c r="AQ181" s="984"/>
      <c r="AR181" s="984"/>
      <c r="AS181" s="984"/>
      <c r="AT181" s="984"/>
      <c r="AU181" s="984"/>
      <c r="AV181" s="984"/>
      <c r="AW181" s="984"/>
      <c r="AX181" s="984"/>
      <c r="AY181" s="984"/>
      <c r="AZ181" s="394"/>
      <c r="BA181" s="952"/>
      <c r="BB181" s="954"/>
      <c r="BC181" s="497"/>
      <c r="BD181" s="484"/>
      <c r="BE181" s="484"/>
      <c r="BF181" s="484"/>
      <c r="BG181" s="501"/>
      <c r="BH181" s="497"/>
      <c r="BI181" s="484"/>
      <c r="BJ181" s="484"/>
      <c r="BK181" s="484"/>
      <c r="BL181" s="501"/>
      <c r="BM181" s="497"/>
      <c r="BN181" s="484"/>
      <c r="BO181" s="484"/>
      <c r="BP181" s="484"/>
      <c r="BQ181" s="501"/>
      <c r="BR181" s="497"/>
      <c r="BS181" s="484"/>
      <c r="BT181" s="484"/>
      <c r="BU181" s="484"/>
      <c r="BV181" s="485"/>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row>
    <row r="182" s="357" customFormat="true" ht="15" customHeight="true" x14ac:dyDescent="0.2">
      <c r="A182" s="948"/>
      <c r="B182" s="428"/>
      <c r="C182" s="454"/>
      <c r="D182" s="452"/>
      <c r="E182" s="452"/>
      <c r="F182" s="452"/>
      <c r="G182" s="456"/>
      <c r="H182" s="453"/>
      <c r="I182" s="452"/>
      <c r="J182" s="452"/>
      <c r="K182" s="452"/>
      <c r="L182" s="455"/>
      <c r="M182" s="454"/>
      <c r="N182" s="452"/>
      <c r="O182" s="452"/>
      <c r="P182" s="452"/>
      <c r="Q182" s="455"/>
      <c r="R182" s="454"/>
      <c r="S182" s="452"/>
      <c r="T182" s="452"/>
      <c r="U182" s="452"/>
      <c r="V182" s="455"/>
      <c r="W182" s="984"/>
      <c r="X182" s="984"/>
      <c r="Y182" s="984"/>
      <c r="Z182" s="984"/>
      <c r="AA182" s="984"/>
      <c r="AB182" s="984"/>
      <c r="AC182" s="984"/>
      <c r="AD182" s="984"/>
      <c r="AE182" s="984"/>
      <c r="AF182" s="984"/>
      <c r="AG182" s="984"/>
      <c r="AH182" s="984"/>
      <c r="AI182" s="984"/>
      <c r="AJ182" s="984"/>
      <c r="AK182" s="984"/>
      <c r="AL182" s="984"/>
      <c r="AM182" s="984"/>
      <c r="AN182" s="984"/>
      <c r="AO182" s="984"/>
      <c r="AP182" s="984"/>
      <c r="AQ182" s="984"/>
      <c r="AR182" s="984"/>
      <c r="AS182" s="984"/>
      <c r="AT182" s="984"/>
      <c r="AU182" s="984"/>
      <c r="AV182" s="984"/>
      <c r="AW182" s="984"/>
      <c r="AX182" s="984"/>
      <c r="AY182" s="984"/>
      <c r="AZ182" s="394"/>
      <c r="BA182" s="952"/>
      <c r="BB182" s="954"/>
      <c r="BC182" s="497"/>
      <c r="BD182" s="484"/>
      <c r="BE182" s="484"/>
      <c r="BF182" s="484"/>
      <c r="BG182" s="501"/>
      <c r="BH182" s="497"/>
      <c r="BI182" s="484"/>
      <c r="BJ182" s="484"/>
      <c r="BK182" s="484"/>
      <c r="BL182" s="501"/>
      <c r="BM182" s="497"/>
      <c r="BN182" s="484"/>
      <c r="BO182" s="484"/>
      <c r="BP182" s="484"/>
      <c r="BQ182" s="501"/>
      <c r="BR182" s="497"/>
      <c r="BS182" s="484"/>
      <c r="BT182" s="484"/>
      <c r="BU182" s="484"/>
      <c r="BV182" s="485"/>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row>
    <row r="183" s="357" customFormat="true" ht="15" customHeight="true" x14ac:dyDescent="0.2">
      <c r="A183" s="948"/>
      <c r="B183" s="428"/>
      <c r="C183" s="454"/>
      <c r="D183" s="452"/>
      <c r="E183" s="452"/>
      <c r="F183" s="452"/>
      <c r="G183" s="456"/>
      <c r="H183" s="453"/>
      <c r="I183" s="452"/>
      <c r="J183" s="452"/>
      <c r="K183" s="452"/>
      <c r="L183" s="455"/>
      <c r="M183" s="454"/>
      <c r="N183" s="452"/>
      <c r="O183" s="452"/>
      <c r="P183" s="452"/>
      <c r="Q183" s="455"/>
      <c r="R183" s="454"/>
      <c r="S183" s="452"/>
      <c r="T183" s="452"/>
      <c r="U183" s="452"/>
      <c r="V183" s="455"/>
      <c r="W183" s="984"/>
      <c r="X183" s="984"/>
      <c r="Y183" s="984"/>
      <c r="Z183" s="984"/>
      <c r="AA183" s="984"/>
      <c r="AB183" s="984"/>
      <c r="AC183" s="984"/>
      <c r="AD183" s="984"/>
      <c r="AE183" s="984"/>
      <c r="AF183" s="984"/>
      <c r="AG183" s="984"/>
      <c r="AH183" s="984"/>
      <c r="AI183" s="984"/>
      <c r="AJ183" s="984"/>
      <c r="AK183" s="984"/>
      <c r="AL183" s="984"/>
      <c r="AM183" s="984"/>
      <c r="AN183" s="984"/>
      <c r="AO183" s="984"/>
      <c r="AP183" s="984"/>
      <c r="AQ183" s="984"/>
      <c r="AR183" s="984"/>
      <c r="AS183" s="984"/>
      <c r="AT183" s="984"/>
      <c r="AU183" s="984"/>
      <c r="AV183" s="984"/>
      <c r="AW183" s="984"/>
      <c r="AX183" s="984"/>
      <c r="AY183" s="984"/>
      <c r="AZ183" s="394"/>
      <c r="BA183" s="952"/>
      <c r="BB183" s="954"/>
      <c r="BC183" s="497"/>
      <c r="BD183" s="484"/>
      <c r="BE183" s="484"/>
      <c r="BF183" s="484"/>
      <c r="BG183" s="501"/>
      <c r="BH183" s="497"/>
      <c r="BI183" s="484"/>
      <c r="BJ183" s="484"/>
      <c r="BK183" s="484"/>
      <c r="BL183" s="501"/>
      <c r="BM183" s="497"/>
      <c r="BN183" s="484"/>
      <c r="BO183" s="484"/>
      <c r="BP183" s="484"/>
      <c r="BQ183" s="501"/>
      <c r="BR183" s="497"/>
      <c r="BS183" s="484"/>
      <c r="BT183" s="484"/>
      <c r="BU183" s="484"/>
      <c r="BV183" s="485"/>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row>
    <row r="184" s="357" customFormat="true" ht="15" customHeight="true" x14ac:dyDescent="0.2">
      <c r="A184" s="948"/>
      <c r="B184" s="428"/>
      <c r="C184" s="454"/>
      <c r="D184" s="452"/>
      <c r="E184" s="452"/>
      <c r="F184" s="452"/>
      <c r="G184" s="456"/>
      <c r="H184" s="453"/>
      <c r="I184" s="452"/>
      <c r="J184" s="452"/>
      <c r="K184" s="452"/>
      <c r="L184" s="455"/>
      <c r="M184" s="454"/>
      <c r="N184" s="452"/>
      <c r="O184" s="452"/>
      <c r="P184" s="452"/>
      <c r="Q184" s="455"/>
      <c r="R184" s="454"/>
      <c r="S184" s="452"/>
      <c r="T184" s="452"/>
      <c r="U184" s="452"/>
      <c r="V184" s="455"/>
      <c r="W184" s="984"/>
      <c r="X184" s="984"/>
      <c r="Y184" s="984"/>
      <c r="Z184" s="984"/>
      <c r="AA184" s="984"/>
      <c r="AB184" s="984"/>
      <c r="AC184" s="984"/>
      <c r="AD184" s="984"/>
      <c r="AE184" s="984"/>
      <c r="AF184" s="984"/>
      <c r="AG184" s="984"/>
      <c r="AH184" s="984"/>
      <c r="AI184" s="984"/>
      <c r="AJ184" s="984"/>
      <c r="AK184" s="984"/>
      <c r="AL184" s="984"/>
      <c r="AM184" s="984"/>
      <c r="AN184" s="984"/>
      <c r="AO184" s="984"/>
      <c r="AP184" s="984"/>
      <c r="AQ184" s="984"/>
      <c r="AR184" s="984"/>
      <c r="AS184" s="984"/>
      <c r="AT184" s="984"/>
      <c r="AU184" s="984"/>
      <c r="AV184" s="984"/>
      <c r="AW184" s="984"/>
      <c r="AX184" s="984"/>
      <c r="AY184" s="984"/>
      <c r="AZ184" s="394"/>
      <c r="BA184" s="952"/>
      <c r="BB184" s="954"/>
      <c r="BC184" s="497"/>
      <c r="BD184" s="484"/>
      <c r="BE184" s="484"/>
      <c r="BF184" s="484"/>
      <c r="BG184" s="501"/>
      <c r="BH184" s="497"/>
      <c r="BI184" s="484"/>
      <c r="BJ184" s="484"/>
      <c r="BK184" s="484"/>
      <c r="BL184" s="501"/>
      <c r="BM184" s="497"/>
      <c r="BN184" s="484"/>
      <c r="BO184" s="484"/>
      <c r="BP184" s="484"/>
      <c r="BQ184" s="501"/>
      <c r="BR184" s="497"/>
      <c r="BS184" s="484"/>
      <c r="BT184" s="484"/>
      <c r="BU184" s="484"/>
      <c r="BV184" s="485"/>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row>
    <row r="185" s="357" customFormat="true" ht="15" customHeight="true" x14ac:dyDescent="0.2">
      <c r="A185" s="948"/>
      <c r="B185" s="428"/>
      <c r="C185" s="454"/>
      <c r="D185" s="452"/>
      <c r="E185" s="452"/>
      <c r="F185" s="452"/>
      <c r="G185" s="456"/>
      <c r="H185" s="453"/>
      <c r="I185" s="452"/>
      <c r="J185" s="452"/>
      <c r="K185" s="452"/>
      <c r="L185" s="455"/>
      <c r="M185" s="454"/>
      <c r="N185" s="452"/>
      <c r="O185" s="452"/>
      <c r="P185" s="452"/>
      <c r="Q185" s="455"/>
      <c r="R185" s="454"/>
      <c r="S185" s="452"/>
      <c r="T185" s="452"/>
      <c r="U185" s="452"/>
      <c r="V185" s="455"/>
      <c r="W185" s="984"/>
      <c r="X185" s="984"/>
      <c r="Y185" s="984"/>
      <c r="Z185" s="984"/>
      <c r="AA185" s="984"/>
      <c r="AB185" s="984"/>
      <c r="AC185" s="984"/>
      <c r="AD185" s="984"/>
      <c r="AE185" s="984"/>
      <c r="AF185" s="984"/>
      <c r="AG185" s="984"/>
      <c r="AH185" s="984"/>
      <c r="AI185" s="984"/>
      <c r="AJ185" s="984"/>
      <c r="AK185" s="984"/>
      <c r="AL185" s="984"/>
      <c r="AM185" s="984"/>
      <c r="AN185" s="984"/>
      <c r="AO185" s="984"/>
      <c r="AP185" s="984"/>
      <c r="AQ185" s="984"/>
      <c r="AR185" s="984"/>
      <c r="AS185" s="984"/>
      <c r="AT185" s="984"/>
      <c r="AU185" s="984"/>
      <c r="AV185" s="984"/>
      <c r="AW185" s="984"/>
      <c r="AX185" s="984"/>
      <c r="AY185" s="984"/>
      <c r="AZ185" s="394"/>
      <c r="BA185" s="952"/>
      <c r="BB185" s="954"/>
      <c r="BC185" s="497"/>
      <c r="BD185" s="484"/>
      <c r="BE185" s="484"/>
      <c r="BF185" s="484"/>
      <c r="BG185" s="501"/>
      <c r="BH185" s="497"/>
      <c r="BI185" s="484"/>
      <c r="BJ185" s="484"/>
      <c r="BK185" s="484"/>
      <c r="BL185" s="501"/>
      <c r="BM185" s="497"/>
      <c r="BN185" s="484"/>
      <c r="BO185" s="484"/>
      <c r="BP185" s="484"/>
      <c r="BQ185" s="501"/>
      <c r="BR185" s="497"/>
      <c r="BS185" s="484"/>
      <c r="BT185" s="484"/>
      <c r="BU185" s="484"/>
      <c r="BV185" s="485"/>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row>
    <row r="186" s="357" customFormat="true" ht="15" customHeight="true" x14ac:dyDescent="0.2">
      <c r="A186" s="948"/>
      <c r="B186" s="428"/>
      <c r="C186" s="454"/>
      <c r="D186" s="452"/>
      <c r="E186" s="452"/>
      <c r="F186" s="452"/>
      <c r="G186" s="456"/>
      <c r="H186" s="453"/>
      <c r="I186" s="452"/>
      <c r="J186" s="452"/>
      <c r="K186" s="452"/>
      <c r="L186" s="455"/>
      <c r="M186" s="454"/>
      <c r="N186" s="452"/>
      <c r="O186" s="452"/>
      <c r="P186" s="452"/>
      <c r="Q186" s="455"/>
      <c r="R186" s="454"/>
      <c r="S186" s="452"/>
      <c r="T186" s="452"/>
      <c r="U186" s="452"/>
      <c r="V186" s="455"/>
      <c r="W186" s="984"/>
      <c r="X186" s="984"/>
      <c r="Y186" s="984"/>
      <c r="Z186" s="984"/>
      <c r="AA186" s="984"/>
      <c r="AB186" s="984"/>
      <c r="AC186" s="984"/>
      <c r="AD186" s="984"/>
      <c r="AE186" s="984"/>
      <c r="AF186" s="984"/>
      <c r="AG186" s="984"/>
      <c r="AH186" s="984"/>
      <c r="AI186" s="984"/>
      <c r="AJ186" s="984"/>
      <c r="AK186" s="984"/>
      <c r="AL186" s="984"/>
      <c r="AM186" s="984"/>
      <c r="AN186" s="984"/>
      <c r="AO186" s="984"/>
      <c r="AP186" s="984"/>
      <c r="AQ186" s="984"/>
      <c r="AR186" s="984"/>
      <c r="AS186" s="984"/>
      <c r="AT186" s="984"/>
      <c r="AU186" s="984"/>
      <c r="AV186" s="984"/>
      <c r="AW186" s="984"/>
      <c r="AX186" s="984"/>
      <c r="AY186" s="984"/>
      <c r="AZ186" s="394"/>
      <c r="BA186" s="952"/>
      <c r="BB186" s="954"/>
      <c r="BC186" s="497"/>
      <c r="BD186" s="484"/>
      <c r="BE186" s="484"/>
      <c r="BF186" s="484"/>
      <c r="BG186" s="501"/>
      <c r="BH186" s="497"/>
      <c r="BI186" s="484"/>
      <c r="BJ186" s="484"/>
      <c r="BK186" s="484"/>
      <c r="BL186" s="501"/>
      <c r="BM186" s="497"/>
      <c r="BN186" s="484"/>
      <c r="BO186" s="484"/>
      <c r="BP186" s="484"/>
      <c r="BQ186" s="501"/>
      <c r="BR186" s="497"/>
      <c r="BS186" s="484"/>
      <c r="BT186" s="484"/>
      <c r="BU186" s="484"/>
      <c r="BV186" s="485"/>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row>
    <row r="187" s="357" customFormat="true" ht="15" customHeight="true" x14ac:dyDescent="0.2">
      <c r="A187" s="948"/>
      <c r="B187" s="428"/>
      <c r="C187" s="454"/>
      <c r="D187" s="452"/>
      <c r="E187" s="452"/>
      <c r="F187" s="452"/>
      <c r="G187" s="456"/>
      <c r="H187" s="453"/>
      <c r="I187" s="452"/>
      <c r="J187" s="452"/>
      <c r="K187" s="452"/>
      <c r="L187" s="455"/>
      <c r="M187" s="454"/>
      <c r="N187" s="452"/>
      <c r="O187" s="452"/>
      <c r="P187" s="452"/>
      <c r="Q187" s="455"/>
      <c r="R187" s="454"/>
      <c r="S187" s="452"/>
      <c r="T187" s="452"/>
      <c r="U187" s="452"/>
      <c r="V187" s="455"/>
      <c r="W187" s="984"/>
      <c r="X187" s="984"/>
      <c r="Y187" s="984"/>
      <c r="Z187" s="984"/>
      <c r="AA187" s="984"/>
      <c r="AB187" s="984"/>
      <c r="AC187" s="984"/>
      <c r="AD187" s="984"/>
      <c r="AE187" s="984"/>
      <c r="AF187" s="984"/>
      <c r="AG187" s="984"/>
      <c r="AH187" s="984"/>
      <c r="AI187" s="984"/>
      <c r="AJ187" s="984"/>
      <c r="AK187" s="984"/>
      <c r="AL187" s="984"/>
      <c r="AM187" s="984"/>
      <c r="AN187" s="984"/>
      <c r="AO187" s="984"/>
      <c r="AP187" s="984"/>
      <c r="AQ187" s="984"/>
      <c r="AR187" s="984"/>
      <c r="AS187" s="984"/>
      <c r="AT187" s="984"/>
      <c r="AU187" s="984"/>
      <c r="AV187" s="984"/>
      <c r="AW187" s="984"/>
      <c r="AX187" s="984"/>
      <c r="AY187" s="984"/>
      <c r="AZ187" s="394"/>
      <c r="BA187" s="952"/>
      <c r="BB187" s="954"/>
      <c r="BC187" s="497"/>
      <c r="BD187" s="484"/>
      <c r="BE187" s="484"/>
      <c r="BF187" s="484"/>
      <c r="BG187" s="501"/>
      <c r="BH187" s="497"/>
      <c r="BI187" s="484"/>
      <c r="BJ187" s="484"/>
      <c r="BK187" s="484"/>
      <c r="BL187" s="501"/>
      <c r="BM187" s="497"/>
      <c r="BN187" s="484"/>
      <c r="BO187" s="484"/>
      <c r="BP187" s="484"/>
      <c r="BQ187" s="501"/>
      <c r="BR187" s="497"/>
      <c r="BS187" s="484"/>
      <c r="BT187" s="484"/>
      <c r="BU187" s="484"/>
      <c r="BV187" s="485"/>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row>
    <row r="188" s="357" customFormat="true" ht="15" customHeight="true" x14ac:dyDescent="0.2">
      <c r="A188" s="948"/>
      <c r="B188" s="428"/>
      <c r="C188" s="454"/>
      <c r="D188" s="452"/>
      <c r="E188" s="452"/>
      <c r="F188" s="452"/>
      <c r="G188" s="456"/>
      <c r="H188" s="453"/>
      <c r="I188" s="452"/>
      <c r="J188" s="452"/>
      <c r="K188" s="452"/>
      <c r="L188" s="455"/>
      <c r="M188" s="454"/>
      <c r="N188" s="452"/>
      <c r="O188" s="452"/>
      <c r="P188" s="452"/>
      <c r="Q188" s="455"/>
      <c r="R188" s="454"/>
      <c r="S188" s="452"/>
      <c r="T188" s="452"/>
      <c r="U188" s="452"/>
      <c r="V188" s="455"/>
      <c r="W188" s="984"/>
      <c r="X188" s="984"/>
      <c r="Y188" s="984"/>
      <c r="Z188" s="984"/>
      <c r="AA188" s="984"/>
      <c r="AB188" s="984"/>
      <c r="AC188" s="984"/>
      <c r="AD188" s="984"/>
      <c r="AE188" s="984"/>
      <c r="AF188" s="984"/>
      <c r="AG188" s="984"/>
      <c r="AH188" s="984"/>
      <c r="AI188" s="984"/>
      <c r="AJ188" s="984"/>
      <c r="AK188" s="984"/>
      <c r="AL188" s="984"/>
      <c r="AM188" s="984"/>
      <c r="AN188" s="984"/>
      <c r="AO188" s="984"/>
      <c r="AP188" s="984"/>
      <c r="AQ188" s="984"/>
      <c r="AR188" s="984"/>
      <c r="AS188" s="984"/>
      <c r="AT188" s="984"/>
      <c r="AU188" s="984"/>
      <c r="AV188" s="984"/>
      <c r="AW188" s="984"/>
      <c r="AX188" s="984"/>
      <c r="AY188" s="984"/>
      <c r="AZ188" s="394"/>
      <c r="BA188" s="952"/>
      <c r="BB188" s="954"/>
      <c r="BC188" s="497"/>
      <c r="BD188" s="484"/>
      <c r="BE188" s="484"/>
      <c r="BF188" s="484"/>
      <c r="BG188" s="501"/>
      <c r="BH188" s="497"/>
      <c r="BI188" s="484"/>
      <c r="BJ188" s="484"/>
      <c r="BK188" s="484"/>
      <c r="BL188" s="501"/>
      <c r="BM188" s="497"/>
      <c r="BN188" s="484"/>
      <c r="BO188" s="484"/>
      <c r="BP188" s="484"/>
      <c r="BQ188" s="501"/>
      <c r="BR188" s="497"/>
      <c r="BS188" s="484"/>
      <c r="BT188" s="484"/>
      <c r="BU188" s="484"/>
      <c r="BV188" s="485"/>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row>
    <row r="189" s="357" customFormat="true" ht="15" customHeight="true" x14ac:dyDescent="0.2">
      <c r="A189" s="948"/>
      <c r="B189" s="428"/>
      <c r="C189" s="454"/>
      <c r="D189" s="452"/>
      <c r="E189" s="452"/>
      <c r="F189" s="452"/>
      <c r="G189" s="456"/>
      <c r="H189" s="453"/>
      <c r="I189" s="452"/>
      <c r="J189" s="452"/>
      <c r="K189" s="452"/>
      <c r="L189" s="455"/>
      <c r="M189" s="454"/>
      <c r="N189" s="452"/>
      <c r="O189" s="452"/>
      <c r="P189" s="452"/>
      <c r="Q189" s="455"/>
      <c r="R189" s="454"/>
      <c r="S189" s="452"/>
      <c r="T189" s="452"/>
      <c r="U189" s="452"/>
      <c r="V189" s="455"/>
      <c r="W189" s="984"/>
      <c r="X189" s="984"/>
      <c r="Y189" s="984"/>
      <c r="Z189" s="984"/>
      <c r="AA189" s="984"/>
      <c r="AB189" s="984"/>
      <c r="AC189" s="984"/>
      <c r="AD189" s="984"/>
      <c r="AE189" s="984"/>
      <c r="AF189" s="984"/>
      <c r="AG189" s="984"/>
      <c r="AH189" s="984"/>
      <c r="AI189" s="984"/>
      <c r="AJ189" s="984"/>
      <c r="AK189" s="984"/>
      <c r="AL189" s="984"/>
      <c r="AM189" s="984"/>
      <c r="AN189" s="984"/>
      <c r="AO189" s="984"/>
      <c r="AP189" s="984"/>
      <c r="AQ189" s="984"/>
      <c r="AR189" s="984"/>
      <c r="AS189" s="984"/>
      <c r="AT189" s="984"/>
      <c r="AU189" s="984"/>
      <c r="AV189" s="984"/>
      <c r="AW189" s="984"/>
      <c r="AX189" s="984"/>
      <c r="AY189" s="984"/>
      <c r="AZ189" s="394"/>
      <c r="BA189" s="952"/>
      <c r="BB189" s="954"/>
      <c r="BC189" s="497"/>
      <c r="BD189" s="484"/>
      <c r="BE189" s="484"/>
      <c r="BF189" s="484"/>
      <c r="BG189" s="501"/>
      <c r="BH189" s="497"/>
      <c r="BI189" s="484"/>
      <c r="BJ189" s="484"/>
      <c r="BK189" s="484"/>
      <c r="BL189" s="501"/>
      <c r="BM189" s="497"/>
      <c r="BN189" s="484"/>
      <c r="BO189" s="484"/>
      <c r="BP189" s="484"/>
      <c r="BQ189" s="501"/>
      <c r="BR189" s="497"/>
      <c r="BS189" s="484"/>
      <c r="BT189" s="484"/>
      <c r="BU189" s="484"/>
      <c r="BV189" s="485"/>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row>
    <row r="190" s="357" customFormat="true" ht="15" customHeight="true" x14ac:dyDescent="0.2">
      <c r="A190" s="948"/>
      <c r="B190" s="428"/>
      <c r="C190" s="454"/>
      <c r="D190" s="452"/>
      <c r="E190" s="452"/>
      <c r="F190" s="452"/>
      <c r="G190" s="456"/>
      <c r="H190" s="453"/>
      <c r="I190" s="452"/>
      <c r="J190" s="452"/>
      <c r="K190" s="452"/>
      <c r="L190" s="455"/>
      <c r="M190" s="454"/>
      <c r="N190" s="452"/>
      <c r="O190" s="452"/>
      <c r="P190" s="452"/>
      <c r="Q190" s="455"/>
      <c r="R190" s="454"/>
      <c r="S190" s="452"/>
      <c r="T190" s="452"/>
      <c r="U190" s="452"/>
      <c r="V190" s="455"/>
      <c r="W190" s="984"/>
      <c r="X190" s="984"/>
      <c r="Y190" s="984"/>
      <c r="Z190" s="984"/>
      <c r="AA190" s="984"/>
      <c r="AB190" s="984"/>
      <c r="AC190" s="984"/>
      <c r="AD190" s="984"/>
      <c r="AE190" s="984"/>
      <c r="AF190" s="984"/>
      <c r="AG190" s="984"/>
      <c r="AH190" s="984"/>
      <c r="AI190" s="984"/>
      <c r="AJ190" s="984"/>
      <c r="AK190" s="984"/>
      <c r="AL190" s="984"/>
      <c r="AM190" s="984"/>
      <c r="AN190" s="984"/>
      <c r="AO190" s="984"/>
      <c r="AP190" s="984"/>
      <c r="AQ190" s="984"/>
      <c r="AR190" s="984"/>
      <c r="AS190" s="984"/>
      <c r="AT190" s="984"/>
      <c r="AU190" s="984"/>
      <c r="AV190" s="984"/>
      <c r="AW190" s="984"/>
      <c r="AX190" s="984"/>
      <c r="AY190" s="984"/>
      <c r="AZ190" s="394"/>
      <c r="BA190" s="952"/>
      <c r="BB190" s="954"/>
      <c r="BC190" s="497"/>
      <c r="BD190" s="484"/>
      <c r="BE190" s="484"/>
      <c r="BF190" s="484"/>
      <c r="BG190" s="501"/>
      <c r="BH190" s="497"/>
      <c r="BI190" s="484"/>
      <c r="BJ190" s="484"/>
      <c r="BK190" s="484"/>
      <c r="BL190" s="501"/>
      <c r="BM190" s="497"/>
      <c r="BN190" s="484"/>
      <c r="BO190" s="484"/>
      <c r="BP190" s="484"/>
      <c r="BQ190" s="501"/>
      <c r="BR190" s="497"/>
      <c r="BS190" s="484"/>
      <c r="BT190" s="484"/>
      <c r="BU190" s="484"/>
      <c r="BV190" s="485"/>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row>
    <row r="191" s="357" customFormat="true" ht="15" customHeight="true" x14ac:dyDescent="0.2">
      <c r="A191" s="948"/>
      <c r="B191" s="428"/>
      <c r="C191" s="454"/>
      <c r="D191" s="452"/>
      <c r="E191" s="452"/>
      <c r="F191" s="452"/>
      <c r="G191" s="456"/>
      <c r="H191" s="453"/>
      <c r="I191" s="452"/>
      <c r="J191" s="452"/>
      <c r="K191" s="452"/>
      <c r="L191" s="455"/>
      <c r="M191" s="454"/>
      <c r="N191" s="452"/>
      <c r="O191" s="452"/>
      <c r="P191" s="452"/>
      <c r="Q191" s="455"/>
      <c r="R191" s="454"/>
      <c r="S191" s="452"/>
      <c r="T191" s="452"/>
      <c r="U191" s="452"/>
      <c r="V191" s="455"/>
      <c r="W191" s="984"/>
      <c r="X191" s="984"/>
      <c r="Y191" s="984"/>
      <c r="Z191" s="984"/>
      <c r="AA191" s="984"/>
      <c r="AB191" s="984"/>
      <c r="AC191" s="984"/>
      <c r="AD191" s="984"/>
      <c r="AE191" s="984"/>
      <c r="AF191" s="984"/>
      <c r="AG191" s="984"/>
      <c r="AH191" s="984"/>
      <c r="AI191" s="984"/>
      <c r="AJ191" s="984"/>
      <c r="AK191" s="984"/>
      <c r="AL191" s="984"/>
      <c r="AM191" s="984"/>
      <c r="AN191" s="984"/>
      <c r="AO191" s="984"/>
      <c r="AP191" s="984"/>
      <c r="AQ191" s="984"/>
      <c r="AR191" s="984"/>
      <c r="AS191" s="984"/>
      <c r="AT191" s="984"/>
      <c r="AU191" s="984"/>
      <c r="AV191" s="984"/>
      <c r="AW191" s="984"/>
      <c r="AX191" s="984"/>
      <c r="AY191" s="984"/>
      <c r="AZ191" s="394"/>
      <c r="BA191" s="952"/>
      <c r="BB191" s="954"/>
      <c r="BC191" s="497"/>
      <c r="BD191" s="484"/>
      <c r="BE191" s="484"/>
      <c r="BF191" s="484"/>
      <c r="BG191" s="501"/>
      <c r="BH191" s="497"/>
      <c r="BI191" s="484"/>
      <c r="BJ191" s="484"/>
      <c r="BK191" s="484"/>
      <c r="BL191" s="501"/>
      <c r="BM191" s="497"/>
      <c r="BN191" s="484"/>
      <c r="BO191" s="484"/>
      <c r="BP191" s="484"/>
      <c r="BQ191" s="501"/>
      <c r="BR191" s="497"/>
      <c r="BS191" s="484"/>
      <c r="BT191" s="484"/>
      <c r="BU191" s="484"/>
      <c r="BV191" s="485"/>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row>
    <row r="192" s="357" customFormat="true" ht="15" customHeight="true" x14ac:dyDescent="0.2">
      <c r="A192" s="948"/>
      <c r="B192" s="428"/>
      <c r="C192" s="454"/>
      <c r="D192" s="452"/>
      <c r="E192" s="452"/>
      <c r="F192" s="452"/>
      <c r="G192" s="456"/>
      <c r="H192" s="453"/>
      <c r="I192" s="452"/>
      <c r="J192" s="452"/>
      <c r="K192" s="452"/>
      <c r="L192" s="455"/>
      <c r="M192" s="454"/>
      <c r="N192" s="452"/>
      <c r="O192" s="452"/>
      <c r="P192" s="452"/>
      <c r="Q192" s="455"/>
      <c r="R192" s="454"/>
      <c r="S192" s="452"/>
      <c r="T192" s="452"/>
      <c r="U192" s="452"/>
      <c r="V192" s="455"/>
      <c r="W192" s="984"/>
      <c r="X192" s="984"/>
      <c r="Y192" s="984"/>
      <c r="Z192" s="984"/>
      <c r="AA192" s="984"/>
      <c r="AB192" s="984"/>
      <c r="AC192" s="984"/>
      <c r="AD192" s="984"/>
      <c r="AE192" s="984"/>
      <c r="AF192" s="984"/>
      <c r="AG192" s="984"/>
      <c r="AH192" s="984"/>
      <c r="AI192" s="984"/>
      <c r="AJ192" s="984"/>
      <c r="AK192" s="984"/>
      <c r="AL192" s="984"/>
      <c r="AM192" s="984"/>
      <c r="AN192" s="984"/>
      <c r="AO192" s="984"/>
      <c r="AP192" s="984"/>
      <c r="AQ192" s="984"/>
      <c r="AR192" s="984"/>
      <c r="AS192" s="984"/>
      <c r="AT192" s="984"/>
      <c r="AU192" s="984"/>
      <c r="AV192" s="984"/>
      <c r="AW192" s="984"/>
      <c r="AX192" s="984"/>
      <c r="AY192" s="984"/>
      <c r="AZ192" s="394"/>
      <c r="BA192" s="952"/>
      <c r="BB192" s="954"/>
      <c r="BC192" s="497"/>
      <c r="BD192" s="484"/>
      <c r="BE192" s="484"/>
      <c r="BF192" s="484"/>
      <c r="BG192" s="501"/>
      <c r="BH192" s="497"/>
      <c r="BI192" s="484"/>
      <c r="BJ192" s="484"/>
      <c r="BK192" s="484"/>
      <c r="BL192" s="501"/>
      <c r="BM192" s="497"/>
      <c r="BN192" s="484"/>
      <c r="BO192" s="484"/>
      <c r="BP192" s="484"/>
      <c r="BQ192" s="501"/>
      <c r="BR192" s="497"/>
      <c r="BS192" s="484"/>
      <c r="BT192" s="484"/>
      <c r="BU192" s="484"/>
      <c r="BV192" s="485"/>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row>
    <row r="193" s="357" customFormat="true" ht="15" customHeight="true" x14ac:dyDescent="0.2">
      <c r="A193" s="948"/>
      <c r="B193" s="428"/>
      <c r="C193" s="454"/>
      <c r="D193" s="452"/>
      <c r="E193" s="452"/>
      <c r="F193" s="452"/>
      <c r="G193" s="456"/>
      <c r="H193" s="453"/>
      <c r="I193" s="452"/>
      <c r="J193" s="452"/>
      <c r="K193" s="452"/>
      <c r="L193" s="455"/>
      <c r="M193" s="454"/>
      <c r="N193" s="452"/>
      <c r="O193" s="452"/>
      <c r="P193" s="452"/>
      <c r="Q193" s="455"/>
      <c r="R193" s="454"/>
      <c r="S193" s="452"/>
      <c r="T193" s="452"/>
      <c r="U193" s="452"/>
      <c r="V193" s="455"/>
      <c r="W193" s="984"/>
      <c r="X193" s="984"/>
      <c r="Y193" s="984"/>
      <c r="Z193" s="984"/>
      <c r="AA193" s="984"/>
      <c r="AB193" s="984"/>
      <c r="AC193" s="984"/>
      <c r="AD193" s="984"/>
      <c r="AE193" s="984"/>
      <c r="AF193" s="984"/>
      <c r="AG193" s="984"/>
      <c r="AH193" s="984"/>
      <c r="AI193" s="984"/>
      <c r="AJ193" s="984"/>
      <c r="AK193" s="984"/>
      <c r="AL193" s="984"/>
      <c r="AM193" s="984"/>
      <c r="AN193" s="984"/>
      <c r="AO193" s="984"/>
      <c r="AP193" s="984"/>
      <c r="AQ193" s="984"/>
      <c r="AR193" s="984"/>
      <c r="AS193" s="984"/>
      <c r="AT193" s="984"/>
      <c r="AU193" s="984"/>
      <c r="AV193" s="984"/>
      <c r="AW193" s="984"/>
      <c r="AX193" s="984"/>
      <c r="AY193" s="984"/>
      <c r="AZ193" s="394"/>
      <c r="BA193" s="952"/>
      <c r="BB193" s="954"/>
      <c r="BC193" s="497"/>
      <c r="BD193" s="484"/>
      <c r="BE193" s="484"/>
      <c r="BF193" s="484"/>
      <c r="BG193" s="501"/>
      <c r="BH193" s="497"/>
      <c r="BI193" s="484"/>
      <c r="BJ193" s="484"/>
      <c r="BK193" s="484"/>
      <c r="BL193" s="501"/>
      <c r="BM193" s="497"/>
      <c r="BN193" s="484"/>
      <c r="BO193" s="484"/>
      <c r="BP193" s="484"/>
      <c r="BQ193" s="501"/>
      <c r="BR193" s="497"/>
      <c r="BS193" s="484"/>
      <c r="BT193" s="484"/>
      <c r="BU193" s="484"/>
      <c r="BV193" s="485"/>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row>
    <row r="194" s="357" customFormat="true" ht="15" customHeight="true" x14ac:dyDescent="0.2">
      <c r="A194" s="948"/>
      <c r="B194" s="428"/>
      <c r="C194" s="454"/>
      <c r="D194" s="452"/>
      <c r="E194" s="452"/>
      <c r="F194" s="452"/>
      <c r="G194" s="456"/>
      <c r="H194" s="453"/>
      <c r="I194" s="452"/>
      <c r="J194" s="452"/>
      <c r="K194" s="452"/>
      <c r="L194" s="455"/>
      <c r="M194" s="454"/>
      <c r="N194" s="452"/>
      <c r="O194" s="452"/>
      <c r="P194" s="452"/>
      <c r="Q194" s="455"/>
      <c r="R194" s="454"/>
      <c r="S194" s="452"/>
      <c r="T194" s="452"/>
      <c r="U194" s="452"/>
      <c r="V194" s="455"/>
      <c r="W194" s="984"/>
      <c r="X194" s="984"/>
      <c r="Y194" s="984"/>
      <c r="Z194" s="984"/>
      <c r="AA194" s="984"/>
      <c r="AB194" s="984"/>
      <c r="AC194" s="984"/>
      <c r="AD194" s="984"/>
      <c r="AE194" s="984"/>
      <c r="AF194" s="984"/>
      <c r="AG194" s="984"/>
      <c r="AH194" s="984"/>
      <c r="AI194" s="984"/>
      <c r="AJ194" s="984"/>
      <c r="AK194" s="984"/>
      <c r="AL194" s="984"/>
      <c r="AM194" s="984"/>
      <c r="AN194" s="984"/>
      <c r="AO194" s="984"/>
      <c r="AP194" s="984"/>
      <c r="AQ194" s="984"/>
      <c r="AR194" s="984"/>
      <c r="AS194" s="984"/>
      <c r="AT194" s="984"/>
      <c r="AU194" s="984"/>
      <c r="AV194" s="984"/>
      <c r="AW194" s="984"/>
      <c r="AX194" s="984"/>
      <c r="AY194" s="984"/>
      <c r="AZ194" s="394"/>
      <c r="BA194" s="952"/>
      <c r="BB194" s="954"/>
      <c r="BC194" s="497"/>
      <c r="BD194" s="484"/>
      <c r="BE194" s="484"/>
      <c r="BF194" s="484"/>
      <c r="BG194" s="501"/>
      <c r="BH194" s="497"/>
      <c r="BI194" s="484"/>
      <c r="BJ194" s="484"/>
      <c r="BK194" s="484"/>
      <c r="BL194" s="501"/>
      <c r="BM194" s="497"/>
      <c r="BN194" s="484"/>
      <c r="BO194" s="484"/>
      <c r="BP194" s="484"/>
      <c r="BQ194" s="501"/>
      <c r="BR194" s="497"/>
      <c r="BS194" s="484"/>
      <c r="BT194" s="484"/>
      <c r="BU194" s="484"/>
      <c r="BV194" s="485"/>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row>
    <row r="195" s="357" customFormat="true" ht="15" customHeight="true" x14ac:dyDescent="0.2">
      <c r="A195" s="948"/>
      <c r="B195" s="428"/>
      <c r="C195" s="454"/>
      <c r="D195" s="452"/>
      <c r="E195" s="452"/>
      <c r="F195" s="452"/>
      <c r="G195" s="456"/>
      <c r="H195" s="453"/>
      <c r="I195" s="452"/>
      <c r="J195" s="452"/>
      <c r="K195" s="452"/>
      <c r="L195" s="455"/>
      <c r="M195" s="454"/>
      <c r="N195" s="452"/>
      <c r="O195" s="452"/>
      <c r="P195" s="452"/>
      <c r="Q195" s="455"/>
      <c r="R195" s="454"/>
      <c r="S195" s="452"/>
      <c r="T195" s="452"/>
      <c r="U195" s="452"/>
      <c r="V195" s="455"/>
      <c r="W195" s="984"/>
      <c r="X195" s="984"/>
      <c r="Y195" s="984"/>
      <c r="Z195" s="984"/>
      <c r="AA195" s="984"/>
      <c r="AB195" s="984"/>
      <c r="AC195" s="984"/>
      <c r="AD195" s="984"/>
      <c r="AE195" s="984"/>
      <c r="AF195" s="984"/>
      <c r="AG195" s="984"/>
      <c r="AH195" s="984"/>
      <c r="AI195" s="984"/>
      <c r="AJ195" s="984"/>
      <c r="AK195" s="984"/>
      <c r="AL195" s="984"/>
      <c r="AM195" s="984"/>
      <c r="AN195" s="984"/>
      <c r="AO195" s="984"/>
      <c r="AP195" s="984"/>
      <c r="AQ195" s="984"/>
      <c r="AR195" s="984"/>
      <c r="AS195" s="984"/>
      <c r="AT195" s="984"/>
      <c r="AU195" s="984"/>
      <c r="AV195" s="984"/>
      <c r="AW195" s="984"/>
      <c r="AX195" s="984"/>
      <c r="AY195" s="984"/>
      <c r="AZ195" s="394"/>
      <c r="BA195" s="952"/>
      <c r="BB195" s="954"/>
      <c r="BC195" s="497"/>
      <c r="BD195" s="484"/>
      <c r="BE195" s="484"/>
      <c r="BF195" s="484"/>
      <c r="BG195" s="501"/>
      <c r="BH195" s="497"/>
      <c r="BI195" s="484"/>
      <c r="BJ195" s="484"/>
      <c r="BK195" s="484"/>
      <c r="BL195" s="501"/>
      <c r="BM195" s="497"/>
      <c r="BN195" s="484"/>
      <c r="BO195" s="484"/>
      <c r="BP195" s="484"/>
      <c r="BQ195" s="501"/>
      <c r="BR195" s="497"/>
      <c r="BS195" s="484"/>
      <c r="BT195" s="484"/>
      <c r="BU195" s="484"/>
      <c r="BV195" s="485"/>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row>
    <row r="196" s="357" customFormat="true" ht="15" customHeight="true" x14ac:dyDescent="0.2">
      <c r="A196" s="948"/>
      <c r="B196" s="428"/>
      <c r="C196" s="454"/>
      <c r="D196" s="452"/>
      <c r="E196" s="452"/>
      <c r="F196" s="452"/>
      <c r="G196" s="456"/>
      <c r="H196" s="453"/>
      <c r="I196" s="452"/>
      <c r="J196" s="452"/>
      <c r="K196" s="452"/>
      <c r="L196" s="455"/>
      <c r="M196" s="454"/>
      <c r="N196" s="452"/>
      <c r="O196" s="452"/>
      <c r="P196" s="452"/>
      <c r="Q196" s="455"/>
      <c r="R196" s="454"/>
      <c r="S196" s="452"/>
      <c r="T196" s="452"/>
      <c r="U196" s="452"/>
      <c r="V196" s="455"/>
      <c r="W196" s="984"/>
      <c r="X196" s="984"/>
      <c r="Y196" s="984"/>
      <c r="Z196" s="984"/>
      <c r="AA196" s="984"/>
      <c r="AB196" s="984"/>
      <c r="AC196" s="984"/>
      <c r="AD196" s="984"/>
      <c r="AE196" s="984"/>
      <c r="AF196" s="984"/>
      <c r="AG196" s="984"/>
      <c r="AH196" s="984"/>
      <c r="AI196" s="984"/>
      <c r="AJ196" s="984"/>
      <c r="AK196" s="984"/>
      <c r="AL196" s="984"/>
      <c r="AM196" s="984"/>
      <c r="AN196" s="984"/>
      <c r="AO196" s="984"/>
      <c r="AP196" s="984"/>
      <c r="AQ196" s="984"/>
      <c r="AR196" s="984"/>
      <c r="AS196" s="984"/>
      <c r="AT196" s="984"/>
      <c r="AU196" s="984"/>
      <c r="AV196" s="984"/>
      <c r="AW196" s="984"/>
      <c r="AX196" s="984"/>
      <c r="AY196" s="984"/>
      <c r="AZ196" s="394"/>
      <c r="BA196" s="952"/>
      <c r="BB196" s="954"/>
      <c r="BC196" s="497"/>
      <c r="BD196" s="484"/>
      <c r="BE196" s="484"/>
      <c r="BF196" s="484"/>
      <c r="BG196" s="501"/>
      <c r="BH196" s="497"/>
      <c r="BI196" s="484"/>
      <c r="BJ196" s="484"/>
      <c r="BK196" s="484"/>
      <c r="BL196" s="501"/>
      <c r="BM196" s="497"/>
      <c r="BN196" s="484"/>
      <c r="BO196" s="484"/>
      <c r="BP196" s="484"/>
      <c r="BQ196" s="501"/>
      <c r="BR196" s="497"/>
      <c r="BS196" s="484"/>
      <c r="BT196" s="484"/>
      <c r="BU196" s="484"/>
      <c r="BV196" s="485"/>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row>
    <row r="197" s="357" customFormat="true" ht="15" customHeight="true" x14ac:dyDescent="0.2">
      <c r="A197" s="948"/>
      <c r="B197" s="428"/>
      <c r="C197" s="454"/>
      <c r="D197" s="452"/>
      <c r="E197" s="452"/>
      <c r="F197" s="452"/>
      <c r="G197" s="456"/>
      <c r="H197" s="453"/>
      <c r="I197" s="452"/>
      <c r="J197" s="452"/>
      <c r="K197" s="452"/>
      <c r="L197" s="455"/>
      <c r="M197" s="454"/>
      <c r="N197" s="452"/>
      <c r="O197" s="452"/>
      <c r="P197" s="452"/>
      <c r="Q197" s="455"/>
      <c r="R197" s="454"/>
      <c r="S197" s="452"/>
      <c r="T197" s="452"/>
      <c r="U197" s="452"/>
      <c r="V197" s="455"/>
      <c r="W197" s="984"/>
      <c r="X197" s="984"/>
      <c r="Y197" s="984"/>
      <c r="Z197" s="984"/>
      <c r="AA197" s="984"/>
      <c r="AB197" s="984"/>
      <c r="AC197" s="984"/>
      <c r="AD197" s="984"/>
      <c r="AE197" s="984"/>
      <c r="AF197" s="984"/>
      <c r="AG197" s="984"/>
      <c r="AH197" s="984"/>
      <c r="AI197" s="984"/>
      <c r="AJ197" s="984"/>
      <c r="AK197" s="984"/>
      <c r="AL197" s="984"/>
      <c r="AM197" s="984"/>
      <c r="AN197" s="984"/>
      <c r="AO197" s="984"/>
      <c r="AP197" s="984"/>
      <c r="AQ197" s="984"/>
      <c r="AR197" s="984"/>
      <c r="AS197" s="984"/>
      <c r="AT197" s="984"/>
      <c r="AU197" s="984"/>
      <c r="AV197" s="984"/>
      <c r="AW197" s="984"/>
      <c r="AX197" s="984"/>
      <c r="AY197" s="984"/>
      <c r="AZ197" s="394"/>
      <c r="BA197" s="952"/>
      <c r="BB197" s="954"/>
      <c r="BC197" s="497"/>
      <c r="BD197" s="484"/>
      <c r="BE197" s="484"/>
      <c r="BF197" s="484"/>
      <c r="BG197" s="501"/>
      <c r="BH197" s="497"/>
      <c r="BI197" s="484"/>
      <c r="BJ197" s="484"/>
      <c r="BK197" s="484"/>
      <c r="BL197" s="501"/>
      <c r="BM197" s="497"/>
      <c r="BN197" s="484"/>
      <c r="BO197" s="484"/>
      <c r="BP197" s="484"/>
      <c r="BQ197" s="501"/>
      <c r="BR197" s="497"/>
      <c r="BS197" s="484"/>
      <c r="BT197" s="484"/>
      <c r="BU197" s="484"/>
      <c r="BV197" s="485"/>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row>
    <row r="198" s="357" customFormat="true" ht="15" customHeight="true" x14ac:dyDescent="0.2">
      <c r="A198" s="948"/>
      <c r="B198" s="428"/>
      <c r="C198" s="454"/>
      <c r="D198" s="452"/>
      <c r="E198" s="452"/>
      <c r="F198" s="452"/>
      <c r="G198" s="456"/>
      <c r="H198" s="453"/>
      <c r="I198" s="452"/>
      <c r="J198" s="452"/>
      <c r="K198" s="452"/>
      <c r="L198" s="455"/>
      <c r="M198" s="454"/>
      <c r="N198" s="452"/>
      <c r="O198" s="452"/>
      <c r="P198" s="452"/>
      <c r="Q198" s="455"/>
      <c r="R198" s="454"/>
      <c r="S198" s="452"/>
      <c r="T198" s="452"/>
      <c r="U198" s="452"/>
      <c r="V198" s="455"/>
      <c r="W198" s="984"/>
      <c r="X198" s="984"/>
      <c r="Y198" s="984"/>
      <c r="Z198" s="984"/>
      <c r="AA198" s="984"/>
      <c r="AB198" s="984"/>
      <c r="AC198" s="984"/>
      <c r="AD198" s="984"/>
      <c r="AE198" s="984"/>
      <c r="AF198" s="984"/>
      <c r="AG198" s="984"/>
      <c r="AH198" s="984"/>
      <c r="AI198" s="984"/>
      <c r="AJ198" s="984"/>
      <c r="AK198" s="984"/>
      <c r="AL198" s="984"/>
      <c r="AM198" s="984"/>
      <c r="AN198" s="984"/>
      <c r="AO198" s="984"/>
      <c r="AP198" s="984"/>
      <c r="AQ198" s="984"/>
      <c r="AR198" s="984"/>
      <c r="AS198" s="984"/>
      <c r="AT198" s="984"/>
      <c r="AU198" s="984"/>
      <c r="AV198" s="984"/>
      <c r="AW198" s="984"/>
      <c r="AX198" s="984"/>
      <c r="AY198" s="984"/>
      <c r="AZ198" s="394"/>
      <c r="BA198" s="952"/>
      <c r="BB198" s="954"/>
      <c r="BC198" s="497"/>
      <c r="BD198" s="484"/>
      <c r="BE198" s="484"/>
      <c r="BF198" s="484"/>
      <c r="BG198" s="501"/>
      <c r="BH198" s="497"/>
      <c r="BI198" s="484"/>
      <c r="BJ198" s="484"/>
      <c r="BK198" s="484"/>
      <c r="BL198" s="501"/>
      <c r="BM198" s="497"/>
      <c r="BN198" s="484"/>
      <c r="BO198" s="484"/>
      <c r="BP198" s="484"/>
      <c r="BQ198" s="501"/>
      <c r="BR198" s="497"/>
      <c r="BS198" s="484"/>
      <c r="BT198" s="484"/>
      <c r="BU198" s="484"/>
      <c r="BV198" s="485"/>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row>
    <row r="199" s="357" customFormat="true" ht="15" customHeight="true" x14ac:dyDescent="0.2">
      <c r="A199" s="948"/>
      <c r="B199" s="428"/>
      <c r="C199" s="454"/>
      <c r="D199" s="452"/>
      <c r="E199" s="452"/>
      <c r="F199" s="452"/>
      <c r="G199" s="456"/>
      <c r="H199" s="453"/>
      <c r="I199" s="452"/>
      <c r="J199" s="452"/>
      <c r="K199" s="452"/>
      <c r="L199" s="455"/>
      <c r="M199" s="454"/>
      <c r="N199" s="452"/>
      <c r="O199" s="452"/>
      <c r="P199" s="452"/>
      <c r="Q199" s="455"/>
      <c r="R199" s="454"/>
      <c r="S199" s="452"/>
      <c r="T199" s="452"/>
      <c r="U199" s="452"/>
      <c r="V199" s="455"/>
      <c r="W199" s="984"/>
      <c r="X199" s="984"/>
      <c r="Y199" s="984"/>
      <c r="Z199" s="984"/>
      <c r="AA199" s="984"/>
      <c r="AB199" s="984"/>
      <c r="AC199" s="984"/>
      <c r="AD199" s="984"/>
      <c r="AE199" s="984"/>
      <c r="AF199" s="984"/>
      <c r="AG199" s="984"/>
      <c r="AH199" s="984"/>
      <c r="AI199" s="984"/>
      <c r="AJ199" s="984"/>
      <c r="AK199" s="984"/>
      <c r="AL199" s="984"/>
      <c r="AM199" s="984"/>
      <c r="AN199" s="984"/>
      <c r="AO199" s="984"/>
      <c r="AP199" s="984"/>
      <c r="AQ199" s="984"/>
      <c r="AR199" s="984"/>
      <c r="AS199" s="984"/>
      <c r="AT199" s="984"/>
      <c r="AU199" s="984"/>
      <c r="AV199" s="984"/>
      <c r="AW199" s="984"/>
      <c r="AX199" s="984"/>
      <c r="AY199" s="984"/>
      <c r="AZ199" s="394"/>
      <c r="BA199" s="952"/>
      <c r="BB199" s="954"/>
      <c r="BC199" s="497"/>
      <c r="BD199" s="484"/>
      <c r="BE199" s="484"/>
      <c r="BF199" s="484"/>
      <c r="BG199" s="501"/>
      <c r="BH199" s="497"/>
      <c r="BI199" s="484"/>
      <c r="BJ199" s="484"/>
      <c r="BK199" s="484"/>
      <c r="BL199" s="501"/>
      <c r="BM199" s="497"/>
      <c r="BN199" s="484"/>
      <c r="BO199" s="484"/>
      <c r="BP199" s="484"/>
      <c r="BQ199" s="501"/>
      <c r="BR199" s="497"/>
      <c r="BS199" s="484"/>
      <c r="BT199" s="484"/>
      <c r="BU199" s="484"/>
      <c r="BV199" s="485"/>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row>
    <row r="200" s="357" customFormat="true" ht="15" customHeight="true" x14ac:dyDescent="0.2">
      <c r="A200" s="948"/>
      <c r="B200" s="428"/>
      <c r="C200" s="454"/>
      <c r="D200" s="452"/>
      <c r="E200" s="452"/>
      <c r="F200" s="452"/>
      <c r="G200" s="456"/>
      <c r="H200" s="453"/>
      <c r="I200" s="452"/>
      <c r="J200" s="452"/>
      <c r="K200" s="452"/>
      <c r="L200" s="455"/>
      <c r="M200" s="454"/>
      <c r="N200" s="452"/>
      <c r="O200" s="452"/>
      <c r="P200" s="452"/>
      <c r="Q200" s="455"/>
      <c r="R200" s="454"/>
      <c r="S200" s="452"/>
      <c r="T200" s="452"/>
      <c r="U200" s="452"/>
      <c r="V200" s="455"/>
      <c r="W200" s="984"/>
      <c r="X200" s="984"/>
      <c r="Y200" s="984"/>
      <c r="Z200" s="984"/>
      <c r="AA200" s="984"/>
      <c r="AB200" s="984"/>
      <c r="AC200" s="984"/>
      <c r="AD200" s="984"/>
      <c r="AE200" s="984"/>
      <c r="AF200" s="984"/>
      <c r="AG200" s="984"/>
      <c r="AH200" s="984"/>
      <c r="AI200" s="984"/>
      <c r="AJ200" s="984"/>
      <c r="AK200" s="984"/>
      <c r="AL200" s="984"/>
      <c r="AM200" s="984"/>
      <c r="AN200" s="984"/>
      <c r="AO200" s="984"/>
      <c r="AP200" s="984"/>
      <c r="AQ200" s="984"/>
      <c r="AR200" s="984"/>
      <c r="AS200" s="984"/>
      <c r="AT200" s="984"/>
      <c r="AU200" s="984"/>
      <c r="AV200" s="984"/>
      <c r="AW200" s="984"/>
      <c r="AX200" s="984"/>
      <c r="AY200" s="984"/>
      <c r="AZ200" s="394"/>
      <c r="BA200" s="952"/>
      <c r="BB200" s="954"/>
      <c r="BC200" s="497"/>
      <c r="BD200" s="484"/>
      <c r="BE200" s="484"/>
      <c r="BF200" s="484"/>
      <c r="BG200" s="501"/>
      <c r="BH200" s="497"/>
      <c r="BI200" s="484"/>
      <c r="BJ200" s="484"/>
      <c r="BK200" s="484"/>
      <c r="BL200" s="501"/>
      <c r="BM200" s="497"/>
      <c r="BN200" s="484"/>
      <c r="BO200" s="484"/>
      <c r="BP200" s="484"/>
      <c r="BQ200" s="501"/>
      <c r="BR200" s="497"/>
      <c r="BS200" s="484"/>
      <c r="BT200" s="484"/>
      <c r="BU200" s="484"/>
      <c r="BV200" s="485"/>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row>
    <row r="201" s="357" customFormat="true" ht="15" customHeight="true" x14ac:dyDescent="0.2">
      <c r="A201" s="948"/>
      <c r="B201" s="428"/>
      <c r="C201" s="454"/>
      <c r="D201" s="452"/>
      <c r="E201" s="452"/>
      <c r="F201" s="452"/>
      <c r="G201" s="456"/>
      <c r="H201" s="453"/>
      <c r="I201" s="452"/>
      <c r="J201" s="452"/>
      <c r="K201" s="452"/>
      <c r="L201" s="455"/>
      <c r="M201" s="454"/>
      <c r="N201" s="452"/>
      <c r="O201" s="452"/>
      <c r="P201" s="452"/>
      <c r="Q201" s="455"/>
      <c r="R201" s="454"/>
      <c r="S201" s="452"/>
      <c r="T201" s="452"/>
      <c r="U201" s="452"/>
      <c r="V201" s="455"/>
      <c r="W201" s="984"/>
      <c r="X201" s="984"/>
      <c r="Y201" s="984"/>
      <c r="Z201" s="984"/>
      <c r="AA201" s="984"/>
      <c r="AB201" s="984"/>
      <c r="AC201" s="984"/>
      <c r="AD201" s="984"/>
      <c r="AE201" s="984"/>
      <c r="AF201" s="984"/>
      <c r="AG201" s="984"/>
      <c r="AH201" s="984"/>
      <c r="AI201" s="984"/>
      <c r="AJ201" s="984"/>
      <c r="AK201" s="984"/>
      <c r="AL201" s="984"/>
      <c r="AM201" s="984"/>
      <c r="AN201" s="984"/>
      <c r="AO201" s="984"/>
      <c r="AP201" s="984"/>
      <c r="AQ201" s="984"/>
      <c r="AR201" s="984"/>
      <c r="AS201" s="984"/>
      <c r="AT201" s="984"/>
      <c r="AU201" s="984"/>
      <c r="AV201" s="984"/>
      <c r="AW201" s="984"/>
      <c r="AX201" s="984"/>
      <c r="AY201" s="984"/>
      <c r="AZ201" s="394"/>
      <c r="BA201" s="952"/>
      <c r="BB201" s="954"/>
      <c r="BC201" s="497"/>
      <c r="BD201" s="484"/>
      <c r="BE201" s="484"/>
      <c r="BF201" s="484"/>
      <c r="BG201" s="501"/>
      <c r="BH201" s="497"/>
      <c r="BI201" s="484"/>
      <c r="BJ201" s="484"/>
      <c r="BK201" s="484"/>
      <c r="BL201" s="501"/>
      <c r="BM201" s="497"/>
      <c r="BN201" s="484"/>
      <c r="BO201" s="484"/>
      <c r="BP201" s="484"/>
      <c r="BQ201" s="501"/>
      <c r="BR201" s="497"/>
      <c r="BS201" s="484"/>
      <c r="BT201" s="484"/>
      <c r="BU201" s="484"/>
      <c r="BV201" s="485"/>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row>
    <row r="202" s="357" customFormat="true" ht="15" customHeight="true" x14ac:dyDescent="0.2">
      <c r="A202" s="948"/>
      <c r="B202" s="428"/>
      <c r="C202" s="454"/>
      <c r="D202" s="452"/>
      <c r="E202" s="452"/>
      <c r="F202" s="452"/>
      <c r="G202" s="456"/>
      <c r="H202" s="453"/>
      <c r="I202" s="452"/>
      <c r="J202" s="452"/>
      <c r="K202" s="452"/>
      <c r="L202" s="455"/>
      <c r="M202" s="454"/>
      <c r="N202" s="452"/>
      <c r="O202" s="452"/>
      <c r="P202" s="452"/>
      <c r="Q202" s="455"/>
      <c r="R202" s="454"/>
      <c r="S202" s="452"/>
      <c r="T202" s="452"/>
      <c r="U202" s="452"/>
      <c r="V202" s="455"/>
      <c r="W202" s="984"/>
      <c r="X202" s="984"/>
      <c r="Y202" s="984"/>
      <c r="Z202" s="984"/>
      <c r="AA202" s="984"/>
      <c r="AB202" s="984"/>
      <c r="AC202" s="984"/>
      <c r="AD202" s="984"/>
      <c r="AE202" s="984"/>
      <c r="AF202" s="984"/>
      <c r="AG202" s="984"/>
      <c r="AH202" s="984"/>
      <c r="AI202" s="984"/>
      <c r="AJ202" s="984"/>
      <c r="AK202" s="984"/>
      <c r="AL202" s="984"/>
      <c r="AM202" s="984"/>
      <c r="AN202" s="984"/>
      <c r="AO202" s="984"/>
      <c r="AP202" s="984"/>
      <c r="AQ202" s="984"/>
      <c r="AR202" s="984"/>
      <c r="AS202" s="984"/>
      <c r="AT202" s="984"/>
      <c r="AU202" s="984"/>
      <c r="AV202" s="984"/>
      <c r="AW202" s="984"/>
      <c r="AX202" s="984"/>
      <c r="AY202" s="984"/>
      <c r="AZ202" s="394"/>
      <c r="BA202" s="952"/>
      <c r="BB202" s="954"/>
      <c r="BC202" s="497"/>
      <c r="BD202" s="484"/>
      <c r="BE202" s="484"/>
      <c r="BF202" s="484"/>
      <c r="BG202" s="501"/>
      <c r="BH202" s="497"/>
      <c r="BI202" s="484"/>
      <c r="BJ202" s="484"/>
      <c r="BK202" s="484"/>
      <c r="BL202" s="501"/>
      <c r="BM202" s="497"/>
      <c r="BN202" s="484"/>
      <c r="BO202" s="484"/>
      <c r="BP202" s="484"/>
      <c r="BQ202" s="501"/>
      <c r="BR202" s="497"/>
      <c r="BS202" s="484"/>
      <c r="BT202" s="484"/>
      <c r="BU202" s="484"/>
      <c r="BV202" s="485"/>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row>
    <row r="203" s="357" customFormat="true" ht="15" customHeight="true" x14ac:dyDescent="0.2">
      <c r="A203" s="948"/>
      <c r="B203" s="428"/>
      <c r="C203" s="454"/>
      <c r="D203" s="452"/>
      <c r="E203" s="452"/>
      <c r="F203" s="452"/>
      <c r="G203" s="456"/>
      <c r="H203" s="453"/>
      <c r="I203" s="452"/>
      <c r="J203" s="452"/>
      <c r="K203" s="452"/>
      <c r="L203" s="455"/>
      <c r="M203" s="454"/>
      <c r="N203" s="452"/>
      <c r="O203" s="452"/>
      <c r="P203" s="452"/>
      <c r="Q203" s="455"/>
      <c r="R203" s="454"/>
      <c r="S203" s="452"/>
      <c r="T203" s="452"/>
      <c r="U203" s="452"/>
      <c r="V203" s="455"/>
      <c r="W203" s="984"/>
      <c r="X203" s="984"/>
      <c r="Y203" s="984"/>
      <c r="Z203" s="984"/>
      <c r="AA203" s="984"/>
      <c r="AB203" s="984"/>
      <c r="AC203" s="984"/>
      <c r="AD203" s="984"/>
      <c r="AE203" s="984"/>
      <c r="AF203" s="984"/>
      <c r="AG203" s="984"/>
      <c r="AH203" s="984"/>
      <c r="AI203" s="984"/>
      <c r="AJ203" s="984"/>
      <c r="AK203" s="984"/>
      <c r="AL203" s="984"/>
      <c r="AM203" s="984"/>
      <c r="AN203" s="984"/>
      <c r="AO203" s="984"/>
      <c r="AP203" s="984"/>
      <c r="AQ203" s="984"/>
      <c r="AR203" s="984"/>
      <c r="AS203" s="984"/>
      <c r="AT203" s="984"/>
      <c r="AU203" s="984"/>
      <c r="AV203" s="984"/>
      <c r="AW203" s="984"/>
      <c r="AX203" s="984"/>
      <c r="AY203" s="984"/>
      <c r="AZ203" s="394"/>
      <c r="BA203" s="952"/>
      <c r="BB203" s="954"/>
      <c r="BC203" s="497"/>
      <c r="BD203" s="484"/>
      <c r="BE203" s="484"/>
      <c r="BF203" s="484"/>
      <c r="BG203" s="501"/>
      <c r="BH203" s="497"/>
      <c r="BI203" s="484"/>
      <c r="BJ203" s="484"/>
      <c r="BK203" s="484"/>
      <c r="BL203" s="501"/>
      <c r="BM203" s="497"/>
      <c r="BN203" s="484"/>
      <c r="BO203" s="484"/>
      <c r="BP203" s="484"/>
      <c r="BQ203" s="501"/>
      <c r="BR203" s="497"/>
      <c r="BS203" s="484"/>
      <c r="BT203" s="484"/>
      <c r="BU203" s="484"/>
      <c r="BV203" s="485"/>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row>
    <row r="204" s="357" customFormat="true" ht="15" customHeight="true" x14ac:dyDescent="0.2">
      <c r="A204" s="948"/>
      <c r="B204" s="428"/>
      <c r="C204" s="454"/>
      <c r="D204" s="452"/>
      <c r="E204" s="452"/>
      <c r="F204" s="452"/>
      <c r="G204" s="456"/>
      <c r="H204" s="453"/>
      <c r="I204" s="452"/>
      <c r="J204" s="452"/>
      <c r="K204" s="452"/>
      <c r="L204" s="455"/>
      <c r="M204" s="454"/>
      <c r="N204" s="452"/>
      <c r="O204" s="452"/>
      <c r="P204" s="452"/>
      <c r="Q204" s="455"/>
      <c r="R204" s="454"/>
      <c r="S204" s="452"/>
      <c r="T204" s="452"/>
      <c r="U204" s="452"/>
      <c r="V204" s="455"/>
      <c r="W204" s="984"/>
      <c r="X204" s="984"/>
      <c r="Y204" s="984"/>
      <c r="Z204" s="984"/>
      <c r="AA204" s="984"/>
      <c r="AB204" s="984"/>
      <c r="AC204" s="984"/>
      <c r="AD204" s="984"/>
      <c r="AE204" s="984"/>
      <c r="AF204" s="984"/>
      <c r="AG204" s="984"/>
      <c r="AH204" s="984"/>
      <c r="AI204" s="984"/>
      <c r="AJ204" s="984"/>
      <c r="AK204" s="984"/>
      <c r="AL204" s="984"/>
      <c r="AM204" s="984"/>
      <c r="AN204" s="984"/>
      <c r="AO204" s="984"/>
      <c r="AP204" s="984"/>
      <c r="AQ204" s="984"/>
      <c r="AR204" s="984"/>
      <c r="AS204" s="984"/>
      <c r="AT204" s="984"/>
      <c r="AU204" s="984"/>
      <c r="AV204" s="984"/>
      <c r="AW204" s="984"/>
      <c r="AX204" s="984"/>
      <c r="AY204" s="984"/>
      <c r="AZ204" s="394"/>
      <c r="BA204" s="952"/>
      <c r="BB204" s="954"/>
      <c r="BC204" s="497"/>
      <c r="BD204" s="484"/>
      <c r="BE204" s="484"/>
      <c r="BF204" s="484"/>
      <c r="BG204" s="501"/>
      <c r="BH204" s="497"/>
      <c r="BI204" s="484"/>
      <c r="BJ204" s="484"/>
      <c r="BK204" s="484"/>
      <c r="BL204" s="501"/>
      <c r="BM204" s="497"/>
      <c r="BN204" s="484"/>
      <c r="BO204" s="484"/>
      <c r="BP204" s="484"/>
      <c r="BQ204" s="501"/>
      <c r="BR204" s="497"/>
      <c r="BS204" s="484"/>
      <c r="BT204" s="484"/>
      <c r="BU204" s="484"/>
      <c r="BV204" s="485"/>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row>
    <row r="205" s="357" customFormat="true" ht="15" customHeight="true" x14ac:dyDescent="0.2">
      <c r="A205" s="949"/>
      <c r="B205" s="429"/>
      <c r="C205" s="459"/>
      <c r="D205" s="457"/>
      <c r="E205" s="457"/>
      <c r="F205" s="457"/>
      <c r="G205" s="461"/>
      <c r="H205" s="458"/>
      <c r="I205" s="457"/>
      <c r="J205" s="457"/>
      <c r="K205" s="457"/>
      <c r="L205" s="460"/>
      <c r="M205" s="459"/>
      <c r="N205" s="457"/>
      <c r="O205" s="457"/>
      <c r="P205" s="457"/>
      <c r="Q205" s="460"/>
      <c r="R205" s="459"/>
      <c r="S205" s="457"/>
      <c r="T205" s="457"/>
      <c r="U205" s="457"/>
      <c r="V205" s="460"/>
      <c r="W205" s="984"/>
      <c r="X205" s="984"/>
      <c r="Y205" s="984"/>
      <c r="Z205" s="984"/>
      <c r="AA205" s="984"/>
      <c r="AB205" s="984"/>
      <c r="AC205" s="984"/>
      <c r="AD205" s="984"/>
      <c r="AE205" s="984"/>
      <c r="AF205" s="984"/>
      <c r="AG205" s="984"/>
      <c r="AH205" s="984"/>
      <c r="AI205" s="984"/>
      <c r="AJ205" s="984"/>
      <c r="AK205" s="984"/>
      <c r="AL205" s="984"/>
      <c r="AM205" s="984"/>
      <c r="AN205" s="984"/>
      <c r="AO205" s="984"/>
      <c r="AP205" s="984"/>
      <c r="AQ205" s="984"/>
      <c r="AR205" s="984"/>
      <c r="AS205" s="984"/>
      <c r="AT205" s="984"/>
      <c r="AU205" s="984"/>
      <c r="AV205" s="984"/>
      <c r="AW205" s="984"/>
      <c r="AX205" s="984"/>
      <c r="AY205" s="984"/>
      <c r="AZ205" s="394"/>
      <c r="BA205" s="952"/>
      <c r="BB205" s="954"/>
      <c r="BC205" s="500"/>
      <c r="BD205" s="499"/>
      <c r="BE205" s="499"/>
      <c r="BF205" s="499"/>
      <c r="BG205" s="503"/>
      <c r="BH205" s="500"/>
      <c r="BI205" s="499"/>
      <c r="BJ205" s="499"/>
      <c r="BK205" s="499"/>
      <c r="BL205" s="503"/>
      <c r="BM205" s="500"/>
      <c r="BN205" s="499"/>
      <c r="BO205" s="499"/>
      <c r="BP205" s="499"/>
      <c r="BQ205" s="503"/>
      <c r="BR205" s="500"/>
      <c r="BS205" s="499"/>
      <c r="BT205" s="499"/>
      <c r="BU205" s="499"/>
      <c r="BV205" s="502"/>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row>
    <row r="206" s="357" customFormat="true" ht="250.15" customHeight="true" x14ac:dyDescent="0.2">
      <c r="A206" s="359"/>
      <c r="B206" s="359"/>
      <c r="C206" s="359"/>
      <c r="D206" s="359"/>
      <c r="E206" s="359"/>
      <c r="F206" s="359"/>
      <c r="G206" s="359"/>
      <c r="H206" s="359"/>
      <c r="I206" s="359"/>
      <c r="J206" s="359"/>
      <c r="K206" s="359"/>
      <c r="L206" s="359"/>
      <c r="M206" s="359"/>
      <c r="N206" s="359"/>
      <c r="O206" s="359"/>
      <c r="P206" s="359"/>
      <c r="Q206" s="359"/>
      <c r="R206" s="538"/>
      <c r="S206" s="359"/>
      <c r="T206" s="359"/>
      <c r="U206" s="359"/>
      <c r="V206" s="359"/>
      <c r="W206" s="394"/>
      <c r="X206" s="394"/>
      <c r="Y206" s="394"/>
      <c r="Z206" s="394"/>
      <c r="AA206" s="394"/>
      <c r="AB206" s="394"/>
      <c r="AC206" s="394"/>
      <c r="AD206" s="394"/>
      <c r="AE206" s="394"/>
      <c r="AF206" s="394"/>
      <c r="AG206" s="394"/>
      <c r="AH206" s="394"/>
      <c r="AI206" s="394"/>
      <c r="AJ206" s="394"/>
      <c r="AK206" s="394"/>
      <c r="AL206" s="394"/>
      <c r="AM206" s="394"/>
      <c r="AN206" s="394"/>
      <c r="AO206" s="394"/>
      <c r="AP206" s="394"/>
      <c r="AQ206" s="394"/>
      <c r="AR206" s="394"/>
      <c r="AS206" s="394"/>
      <c r="AT206" s="394"/>
      <c r="AU206" s="394"/>
      <c r="AV206" s="394"/>
      <c r="AW206" s="394"/>
      <c r="AX206" s="394"/>
      <c r="AY206" s="394"/>
      <c r="AZ206" s="394"/>
      <c r="BA206" s="359"/>
      <c r="BV206" s="359"/>
      <c r="BW206" s="394"/>
      <c r="BX206" s="394"/>
      <c r="BY206" s="394"/>
      <c r="BZ206" s="394"/>
      <c r="CA206" s="394"/>
      <c r="CB206" s="394"/>
      <c r="CC206" s="394"/>
      <c r="CD206" s="394"/>
      <c r="CE206" s="394"/>
      <c r="CF206" s="394"/>
      <c r="CG206" s="394"/>
      <c r="CH206" s="394"/>
      <c r="CI206" s="394"/>
      <c r="CJ206" s="394"/>
      <c r="CK206" s="394"/>
      <c r="CL206" s="394"/>
      <c r="CM206" s="394"/>
      <c r="CN206" s="394"/>
      <c r="CO206" s="394"/>
      <c r="CP206" s="394"/>
      <c r="CQ206" s="394"/>
      <c r="CR206" s="394"/>
      <c r="CS206" s="394"/>
      <c r="CT206" s="394"/>
      <c r="CU206" s="394"/>
      <c r="CV206" s="394"/>
      <c r="CW206" s="394"/>
      <c r="CX206" s="394"/>
      <c r="CY206" s="394"/>
      <c r="CZ206" s="394"/>
    </row>
    <row r="207" s="350" customFormat="true" ht="18" customHeight="true" x14ac:dyDescent="0.2">
      <c r="A207" s="361"/>
      <c r="B207" s="361"/>
      <c r="C207" s="361"/>
      <c r="D207" s="361"/>
      <c r="E207" s="361"/>
      <c r="F207" s="361"/>
      <c r="G207" s="361"/>
      <c r="W207" s="390"/>
      <c r="X207" s="390"/>
      <c r="Y207" s="390"/>
      <c r="Z207" s="390"/>
      <c r="AA207" s="390"/>
      <c r="AB207" s="390"/>
      <c r="AC207" s="390"/>
      <c r="AD207" s="390"/>
      <c r="AE207" s="390"/>
      <c r="AF207" s="390"/>
      <c r="AG207" s="390"/>
      <c r="AH207" s="390"/>
      <c r="AI207" s="390"/>
      <c r="AJ207" s="390"/>
      <c r="AK207" s="390"/>
      <c r="AL207" s="390"/>
      <c r="AM207" s="390"/>
      <c r="AN207" s="390"/>
      <c r="AO207" s="390"/>
      <c r="AP207" s="390"/>
      <c r="AQ207" s="390"/>
      <c r="AR207" s="390"/>
      <c r="AS207" s="390"/>
      <c r="AT207" s="390"/>
      <c r="AU207" s="390"/>
      <c r="AV207" s="390"/>
      <c r="AW207" s="390"/>
      <c r="AX207" s="390"/>
      <c r="AY207" s="390"/>
      <c r="AZ207" s="390"/>
      <c r="BB207" s="361"/>
      <c r="BW207" s="390"/>
      <c r="BX207" s="390"/>
      <c r="BY207" s="390"/>
      <c r="BZ207" s="390"/>
      <c r="CA207" s="390"/>
      <c r="CB207" s="390"/>
      <c r="CC207" s="390"/>
      <c r="CD207" s="390"/>
      <c r="CE207" s="390"/>
      <c r="CF207" s="390"/>
      <c r="CG207" s="390"/>
      <c r="CH207" s="390"/>
      <c r="CI207" s="390"/>
      <c r="CJ207" s="390"/>
      <c r="CK207" s="390"/>
      <c r="CL207" s="390"/>
      <c r="CM207" s="390"/>
      <c r="CN207" s="390"/>
      <c r="CO207" s="390"/>
      <c r="CP207" s="390"/>
      <c r="CQ207" s="390"/>
      <c r="CR207" s="390"/>
      <c r="CS207" s="390"/>
      <c r="CT207" s="390"/>
      <c r="CU207" s="390"/>
      <c r="CV207" s="390"/>
      <c r="CW207" s="390"/>
      <c r="CX207" s="390"/>
      <c r="CY207" s="390"/>
      <c r="CZ207" s="390"/>
    </row>
    <row r="208" s="350" customFormat="true" ht="22.5" customHeight="true" x14ac:dyDescent="0.35">
      <c r="A208" s="1145" t="str">
        <f>A1026</f>
        <v>Thailand</v>
      </c>
      <c r="B208" s="1146"/>
      <c r="C208" s="361"/>
      <c r="D208" s="361"/>
      <c r="E208" s="361"/>
      <c r="F208" s="361"/>
      <c r="G208" s="361"/>
      <c r="R208" s="490"/>
      <c r="W208" s="390"/>
      <c r="X208" s="390"/>
      <c r="Y208" s="390"/>
      <c r="Z208" s="390"/>
      <c r="AA208" s="390"/>
      <c r="AB208" s="390"/>
      <c r="AC208" s="390"/>
      <c r="AD208" s="390"/>
      <c r="AE208" s="390"/>
      <c r="AF208" s="390"/>
      <c r="AG208" s="390"/>
      <c r="AH208" s="390"/>
      <c r="AI208" s="390"/>
      <c r="AJ208" s="390"/>
      <c r="AK208" s="390"/>
      <c r="AL208" s="390"/>
      <c r="AM208" s="390"/>
      <c r="AN208" s="390"/>
      <c r="AO208" s="390"/>
      <c r="AP208" s="390"/>
      <c r="AQ208" s="390"/>
      <c r="AR208" s="390"/>
      <c r="AS208" s="390"/>
      <c r="AT208" s="390"/>
      <c r="AU208" s="390"/>
      <c r="AV208" s="390"/>
      <c r="AW208" s="390"/>
      <c r="AX208" s="390"/>
      <c r="AY208" s="390"/>
      <c r="AZ208" s="390"/>
      <c r="BB208" s="361"/>
      <c r="BW208" s="390"/>
      <c r="BX208" s="390"/>
      <c r="BY208" s="390"/>
      <c r="BZ208" s="390"/>
      <c r="CA208" s="390"/>
      <c r="CB208" s="390"/>
      <c r="CC208" s="390"/>
      <c r="CD208" s="390"/>
      <c r="CE208" s="390"/>
      <c r="CF208" s="390"/>
      <c r="CG208" s="390"/>
      <c r="CH208" s="390"/>
      <c r="CI208" s="390"/>
      <c r="CJ208" s="390"/>
      <c r="CK208" s="390"/>
      <c r="CL208" s="390"/>
      <c r="CM208" s="390"/>
      <c r="CN208" s="390"/>
      <c r="CO208" s="390"/>
      <c r="CP208" s="390"/>
      <c r="CQ208" s="390"/>
      <c r="CR208" s="390"/>
      <c r="CS208" s="390"/>
      <c r="CT208" s="390"/>
      <c r="CU208" s="390"/>
      <c r="CV208" s="390"/>
      <c r="CW208" s="390"/>
      <c r="CX208" s="390"/>
      <c r="CY208" s="390"/>
      <c r="CZ208" s="390"/>
    </row>
    <row r="209" s="350" customFormat="true" ht="22.5" customHeight="true" x14ac:dyDescent="0.35">
      <c r="A209" s="365" t="str">
        <f>A1034</f>
        <v>2019</v>
      </c>
      <c r="B209" s="366"/>
      <c r="C209" s="361"/>
      <c r="D209" s="361"/>
      <c r="E209" s="361"/>
      <c r="F209" s="361"/>
      <c r="G209" s="361"/>
      <c r="R209" s="490"/>
      <c r="W209" s="390"/>
      <c r="X209" s="390"/>
      <c r="Y209" s="390"/>
      <c r="Z209" s="390"/>
      <c r="AA209" s="390"/>
      <c r="AB209" s="390"/>
      <c r="AC209" s="390"/>
      <c r="AD209" s="390"/>
      <c r="AE209" s="390"/>
      <c r="AF209" s="390"/>
      <c r="AG209" s="390"/>
      <c r="AH209" s="390"/>
      <c r="AI209" s="390"/>
      <c r="AJ209" s="390"/>
      <c r="AK209" s="390"/>
      <c r="AL209" s="390"/>
      <c r="AM209" s="390"/>
      <c r="AN209" s="390"/>
      <c r="AO209" s="390"/>
      <c r="AP209" s="390"/>
      <c r="AQ209" s="390"/>
      <c r="AR209" s="390"/>
      <c r="AS209" s="390"/>
      <c r="AT209" s="390"/>
      <c r="AU209" s="390"/>
      <c r="AV209" s="390"/>
      <c r="AW209" s="390"/>
      <c r="AX209" s="390"/>
      <c r="AY209" s="390"/>
      <c r="AZ209" s="390"/>
      <c r="BB209" s="361"/>
      <c r="BW209" s="390"/>
      <c r="BX209" s="390"/>
      <c r="BY209" s="390"/>
      <c r="BZ209" s="390"/>
      <c r="CA209" s="390"/>
      <c r="CB209" s="390"/>
      <c r="CC209" s="390"/>
      <c r="CD209" s="390"/>
      <c r="CE209" s="390"/>
      <c r="CF209" s="390"/>
      <c r="CG209" s="390"/>
      <c r="CH209" s="390"/>
      <c r="CI209" s="390"/>
      <c r="CJ209" s="390"/>
      <c r="CK209" s="390"/>
      <c r="CL209" s="390"/>
      <c r="CM209" s="390"/>
      <c r="CN209" s="390"/>
      <c r="CO209" s="390"/>
      <c r="CP209" s="390"/>
      <c r="CQ209" s="390"/>
      <c r="CR209" s="390"/>
      <c r="CS209" s="390"/>
      <c r="CT209" s="390"/>
      <c r="CU209" s="390"/>
      <c r="CV209" s="390"/>
      <c r="CW209" s="390"/>
      <c r="CX209" s="390"/>
      <c r="CY209" s="390"/>
      <c r="CZ209" s="390"/>
    </row>
    <row r="210" s="350" customFormat="true" ht="22.5" customHeight="true" x14ac:dyDescent="0.35">
      <c r="A210" s="957" t="s">
        <v>113</v>
      </c>
      <c r="B210" s="368"/>
      <c r="C210" s="361"/>
      <c r="D210" s="361"/>
      <c r="E210" s="361"/>
      <c r="F210" s="361"/>
      <c r="G210" s="361"/>
      <c r="R210" s="490"/>
      <c r="W210" s="390"/>
      <c r="X210" s="390"/>
      <c r="Y210" s="390"/>
      <c r="Z210" s="390"/>
      <c r="AA210" s="390"/>
      <c r="AB210" s="390"/>
      <c r="AC210" s="390"/>
      <c r="AD210" s="390"/>
      <c r="AE210" s="390"/>
      <c r="AF210" s="390"/>
      <c r="AG210" s="390"/>
      <c r="AH210" s="390"/>
      <c r="AI210" s="390"/>
      <c r="AJ210" s="390"/>
      <c r="AK210" s="390"/>
      <c r="AL210" s="390"/>
      <c r="AM210" s="390"/>
      <c r="AN210" s="390"/>
      <c r="AO210" s="390"/>
      <c r="AP210" s="390"/>
      <c r="AQ210" s="390"/>
      <c r="AR210" s="390"/>
      <c r="AS210" s="390"/>
      <c r="AT210" s="390"/>
      <c r="AU210" s="390"/>
      <c r="AV210" s="390"/>
      <c r="AW210" s="390"/>
      <c r="AX210" s="390"/>
      <c r="AY210" s="390"/>
      <c r="AZ210" s="390"/>
      <c r="BB210" s="361"/>
      <c r="BW210" s="390"/>
      <c r="BX210" s="390"/>
      <c r="BY210" s="390"/>
      <c r="BZ210" s="390"/>
      <c r="CA210" s="390"/>
      <c r="CB210" s="390"/>
      <c r="CC210" s="390"/>
      <c r="CD210" s="390"/>
      <c r="CE210" s="390"/>
      <c r="CF210" s="390"/>
      <c r="CG210" s="390"/>
      <c r="CH210" s="390"/>
      <c r="CI210" s="390"/>
      <c r="CJ210" s="390"/>
      <c r="CK210" s="390"/>
      <c r="CL210" s="390"/>
      <c r="CM210" s="390"/>
      <c r="CN210" s="390"/>
      <c r="CO210" s="390"/>
      <c r="CP210" s="390"/>
      <c r="CQ210" s="390"/>
      <c r="CR210" s="390"/>
      <c r="CS210" s="390"/>
      <c r="CT210" s="390"/>
      <c r="CU210" s="390"/>
      <c r="CV210" s="390"/>
      <c r="CW210" s="390"/>
      <c r="CX210" s="390"/>
      <c r="CY210" s="390"/>
      <c r="CZ210" s="390"/>
    </row>
    <row r="211" s="350" customFormat="true" ht="20.1" customHeight="true" x14ac:dyDescent="0.35">
      <c r="A211" s="370" t="s">
        <v>98</v>
      </c>
      <c r="B211" s="366"/>
      <c r="C211" s="361"/>
      <c r="D211" s="361"/>
      <c r="E211" s="361"/>
      <c r="F211" s="361"/>
      <c r="G211" s="361"/>
      <c r="R211" s="490"/>
      <c r="W211" s="390"/>
      <c r="X211" s="390"/>
      <c r="Y211" s="390"/>
      <c r="Z211" s="390"/>
      <c r="AA211" s="390"/>
      <c r="AB211" s="390"/>
      <c r="AC211" s="390"/>
      <c r="AD211" s="390"/>
      <c r="AE211" s="390"/>
      <c r="AF211" s="390"/>
      <c r="AG211" s="390"/>
      <c r="AH211" s="390"/>
      <c r="AI211" s="390"/>
      <c r="AJ211" s="390"/>
      <c r="AK211" s="390"/>
      <c r="AL211" s="390"/>
      <c r="AM211" s="390"/>
      <c r="AN211" s="390"/>
      <c r="AO211" s="390"/>
      <c r="AP211" s="390"/>
      <c r="AQ211" s="390"/>
      <c r="AR211" s="390"/>
      <c r="AS211" s="390"/>
      <c r="AT211" s="390"/>
      <c r="AU211" s="390"/>
      <c r="AV211" s="390"/>
      <c r="AW211" s="390"/>
      <c r="AX211" s="390"/>
      <c r="AY211" s="390"/>
      <c r="AZ211" s="390"/>
      <c r="BB211" s="361"/>
      <c r="BW211" s="390"/>
      <c r="BX211" s="390"/>
      <c r="BY211" s="390"/>
      <c r="BZ211" s="390"/>
      <c r="CA211" s="390"/>
      <c r="CB211" s="390"/>
      <c r="CC211" s="390"/>
      <c r="CD211" s="390"/>
      <c r="CE211" s="390"/>
      <c r="CF211" s="390"/>
      <c r="CG211" s="390"/>
      <c r="CH211" s="390"/>
      <c r="CI211" s="390"/>
      <c r="CJ211" s="390"/>
      <c r="CK211" s="390"/>
      <c r="CL211" s="390"/>
      <c r="CM211" s="390"/>
      <c r="CN211" s="390"/>
      <c r="CO211" s="390"/>
      <c r="CP211" s="390"/>
      <c r="CQ211" s="390"/>
      <c r="CR211" s="390"/>
      <c r="CS211" s="390"/>
      <c r="CT211" s="390"/>
      <c r="CU211" s="390"/>
      <c r="CV211" s="390"/>
      <c r="CW211" s="390"/>
      <c r="CX211" s="390"/>
      <c r="CY211" s="390"/>
      <c r="CZ211" s="390"/>
    </row>
    <row r="212" s="350" customFormat="true" ht="15" customHeight="true" x14ac:dyDescent="0.2">
      <c r="A212" s="958" t="s">
        <v>99</v>
      </c>
      <c r="B212" s="403"/>
      <c r="C212" s="361"/>
      <c r="D212" s="361"/>
      <c r="E212" s="361"/>
      <c r="F212" s="361"/>
      <c r="G212" s="361"/>
      <c r="R212" s="490"/>
      <c r="W212" s="390"/>
      <c r="X212" s="390"/>
      <c r="Y212" s="390"/>
      <c r="Z212" s="390"/>
      <c r="AA212" s="390"/>
      <c r="AB212" s="390"/>
      <c r="AC212" s="390"/>
      <c r="AD212" s="390"/>
      <c r="AE212" s="390"/>
      <c r="AF212" s="390"/>
      <c r="AG212" s="390"/>
      <c r="AH212" s="390"/>
      <c r="AI212" s="390"/>
      <c r="AJ212" s="390"/>
      <c r="AK212" s="390"/>
      <c r="AL212" s="390"/>
      <c r="AM212" s="390"/>
      <c r="AN212" s="390"/>
      <c r="AO212" s="390"/>
      <c r="AP212" s="390"/>
      <c r="AQ212" s="390"/>
      <c r="AR212" s="390"/>
      <c r="AS212" s="390"/>
      <c r="AT212" s="390"/>
      <c r="AU212" s="390"/>
      <c r="AV212" s="390"/>
      <c r="AW212" s="390"/>
      <c r="AX212" s="390"/>
      <c r="AY212" s="390"/>
      <c r="AZ212" s="390"/>
      <c r="BB212" s="361"/>
      <c r="BW212" s="390"/>
      <c r="BX212" s="390"/>
      <c r="BY212" s="390"/>
      <c r="BZ212" s="390"/>
      <c r="CA212" s="390"/>
      <c r="CB212" s="390"/>
      <c r="CC212" s="390"/>
      <c r="CD212" s="390"/>
      <c r="CE212" s="390"/>
      <c r="CF212" s="390"/>
      <c r="CG212" s="390"/>
      <c r="CH212" s="390"/>
      <c r="CI212" s="390"/>
      <c r="CJ212" s="390"/>
      <c r="CK212" s="390"/>
      <c r="CL212" s="390"/>
      <c r="CM212" s="390"/>
      <c r="CN212" s="390"/>
      <c r="CO212" s="390"/>
      <c r="CP212" s="390"/>
      <c r="CQ212" s="390"/>
      <c r="CR212" s="390"/>
      <c r="CS212" s="390"/>
      <c r="CT212" s="390"/>
      <c r="CU212" s="390"/>
      <c r="CV212" s="390"/>
      <c r="CW212" s="390"/>
      <c r="CX212" s="390"/>
      <c r="CY212" s="390"/>
      <c r="CZ212" s="390"/>
    </row>
    <row r="213" s="350" customFormat="true" ht="15" customHeight="true" x14ac:dyDescent="0.2">
      <c r="A213" s="379" t="s">
        <v>41</v>
      </c>
      <c r="B213" s="378"/>
      <c r="C213" s="361"/>
      <c r="D213" s="361"/>
      <c r="E213" s="361"/>
      <c r="F213" s="361"/>
      <c r="G213" s="361"/>
      <c r="R213" s="490"/>
      <c r="W213" s="390"/>
      <c r="X213" s="390"/>
      <c r="Y213" s="390"/>
      <c r="Z213" s="390"/>
      <c r="AA213" s="390"/>
      <c r="AB213" s="390"/>
      <c r="AC213" s="390"/>
      <c r="AD213" s="390"/>
      <c r="AE213" s="390"/>
      <c r="AF213" s="390"/>
      <c r="AG213" s="390"/>
      <c r="AH213" s="390"/>
      <c r="AI213" s="390"/>
      <c r="AJ213" s="390"/>
      <c r="AK213" s="390"/>
      <c r="AL213" s="390"/>
      <c r="AM213" s="390"/>
      <c r="AN213" s="390"/>
      <c r="AO213" s="390"/>
      <c r="AP213" s="390"/>
      <c r="AQ213" s="390"/>
      <c r="AR213" s="390"/>
      <c r="AS213" s="390"/>
      <c r="AT213" s="390"/>
      <c r="AU213" s="390"/>
      <c r="AV213" s="390"/>
      <c r="AW213" s="390"/>
      <c r="AX213" s="390"/>
      <c r="AY213" s="390"/>
      <c r="AZ213" s="390"/>
      <c r="BB213" s="361"/>
      <c r="BW213" s="390"/>
      <c r="BX213" s="390"/>
      <c r="BY213" s="390"/>
      <c r="BZ213" s="390"/>
      <c r="CA213" s="390"/>
      <c r="CB213" s="390"/>
      <c r="CC213" s="390"/>
      <c r="CD213" s="390"/>
      <c r="CE213" s="390"/>
      <c r="CF213" s="390"/>
      <c r="CG213" s="390"/>
      <c r="CH213" s="390"/>
      <c r="CI213" s="390"/>
      <c r="CJ213" s="390"/>
      <c r="CK213" s="390"/>
      <c r="CL213" s="390"/>
      <c r="CM213" s="390"/>
      <c r="CN213" s="390"/>
      <c r="CO213" s="390"/>
      <c r="CP213" s="390"/>
      <c r="CQ213" s="390"/>
      <c r="CR213" s="390"/>
      <c r="CS213" s="390"/>
      <c r="CT213" s="390"/>
      <c r="CU213" s="390"/>
      <c r="CV213" s="390"/>
      <c r="CW213" s="390"/>
      <c r="CX213" s="390"/>
      <c r="CY213" s="390"/>
      <c r="CZ213" s="390"/>
    </row>
    <row r="214" s="350" customFormat="true" ht="15" customHeight="true" x14ac:dyDescent="0.2">
      <c r="A214" s="377" t="s">
        <v>40</v>
      </c>
      <c r="B214" s="378"/>
      <c r="C214" s="361"/>
      <c r="D214" s="361"/>
      <c r="E214" s="361"/>
      <c r="F214" s="361"/>
      <c r="G214" s="361"/>
      <c r="R214" s="490"/>
      <c r="W214" s="390"/>
      <c r="X214" s="390"/>
      <c r="Y214" s="390"/>
      <c r="Z214" s="390"/>
      <c r="AA214" s="390"/>
      <c r="AB214" s="390"/>
      <c r="AC214" s="390"/>
      <c r="AD214" s="390"/>
      <c r="AE214" s="390"/>
      <c r="AF214" s="390"/>
      <c r="AG214" s="390"/>
      <c r="AH214" s="390"/>
      <c r="AI214" s="390"/>
      <c r="AJ214" s="390"/>
      <c r="AK214" s="390"/>
      <c r="AL214" s="390"/>
      <c r="AM214" s="390"/>
      <c r="AN214" s="390"/>
      <c r="AO214" s="390"/>
      <c r="AP214" s="390"/>
      <c r="AQ214" s="390"/>
      <c r="AR214" s="390"/>
      <c r="AS214" s="390"/>
      <c r="AT214" s="390"/>
      <c r="AU214" s="390"/>
      <c r="AV214" s="390"/>
      <c r="AW214" s="390"/>
      <c r="AX214" s="390"/>
      <c r="AY214" s="390"/>
      <c r="AZ214" s="390"/>
      <c r="BB214" s="361"/>
      <c r="BW214" s="390"/>
      <c r="BX214" s="390"/>
      <c r="BY214" s="390"/>
      <c r="BZ214" s="390"/>
      <c r="CA214" s="390"/>
      <c r="CB214" s="390"/>
      <c r="CC214" s="390"/>
      <c r="CD214" s="390"/>
      <c r="CE214" s="390"/>
      <c r="CF214" s="390"/>
      <c r="CG214" s="390"/>
      <c r="CH214" s="390"/>
      <c r="CI214" s="390"/>
      <c r="CJ214" s="390"/>
      <c r="CK214" s="390"/>
      <c r="CL214" s="390"/>
      <c r="CM214" s="390"/>
      <c r="CN214" s="390"/>
      <c r="CO214" s="390"/>
      <c r="CP214" s="390"/>
      <c r="CQ214" s="390"/>
      <c r="CR214" s="390"/>
      <c r="CS214" s="390"/>
      <c r="CT214" s="390"/>
      <c r="CU214" s="390"/>
      <c r="CV214" s="390"/>
      <c r="CW214" s="390"/>
      <c r="CX214" s="390"/>
      <c r="CY214" s="390"/>
      <c r="CZ214" s="390"/>
    </row>
    <row r="215" s="350" customFormat="true" ht="15" customHeight="true" x14ac:dyDescent="0.2">
      <c r="A215" s="377" t="s">
        <v>137</v>
      </c>
      <c r="B215" s="402" t="str">
        <f>A1025</f>
        <v>MICS19</v>
      </c>
      <c r="C215" s="361"/>
      <c r="D215" s="361"/>
      <c r="E215" s="361"/>
      <c r="F215" s="361"/>
      <c r="G215" s="361"/>
      <c r="R215" s="490"/>
      <c r="W215" s="390"/>
      <c r="X215" s="390"/>
      <c r="Y215" s="390"/>
      <c r="Z215" s="390"/>
      <c r="AA215" s="390"/>
      <c r="AB215" s="390"/>
      <c r="AC215" s="390"/>
      <c r="AD215" s="390"/>
      <c r="AE215" s="390"/>
      <c r="AF215" s="390"/>
      <c r="AG215" s="390"/>
      <c r="AH215" s="390"/>
      <c r="AI215" s="390"/>
      <c r="AJ215" s="390"/>
      <c r="AK215" s="390"/>
      <c r="AL215" s="390"/>
      <c r="AM215" s="390"/>
      <c r="AN215" s="390"/>
      <c r="AO215" s="390"/>
      <c r="AP215" s="390"/>
      <c r="AQ215" s="390"/>
      <c r="AR215" s="390"/>
      <c r="AS215" s="390"/>
      <c r="AT215" s="390"/>
      <c r="AU215" s="390"/>
      <c r="AV215" s="390"/>
      <c r="AW215" s="390"/>
      <c r="AX215" s="390"/>
      <c r="AY215" s="390"/>
      <c r="AZ215" s="390"/>
      <c r="BB215" s="361"/>
      <c r="BW215" s="390"/>
      <c r="BX215" s="390"/>
      <c r="BY215" s="390"/>
      <c r="BZ215" s="390"/>
      <c r="CA215" s="390"/>
      <c r="CB215" s="390"/>
      <c r="CC215" s="390"/>
      <c r="CD215" s="390"/>
      <c r="CE215" s="390"/>
      <c r="CF215" s="390"/>
      <c r="CG215" s="390"/>
      <c r="CH215" s="390"/>
      <c r="CI215" s="390"/>
      <c r="CJ215" s="390"/>
      <c r="CK215" s="390"/>
      <c r="CL215" s="390"/>
      <c r="CM215" s="390"/>
      <c r="CN215" s="390"/>
      <c r="CO215" s="390"/>
      <c r="CP215" s="390"/>
      <c r="CQ215" s="390"/>
      <c r="CR215" s="390"/>
      <c r="CS215" s="390"/>
      <c r="CT215" s="390"/>
      <c r="CU215" s="390"/>
      <c r="CV215" s="390"/>
      <c r="CW215" s="390"/>
      <c r="CX215" s="390"/>
      <c r="CY215" s="390"/>
      <c r="CZ215" s="390"/>
    </row>
    <row r="216" s="350" customFormat="true" ht="15" customHeight="true" x14ac:dyDescent="0.2">
      <c r="A216" s="465"/>
      <c r="B216" s="419"/>
      <c r="C216" s="361"/>
      <c r="D216" s="361"/>
      <c r="E216" s="361"/>
      <c r="F216" s="361"/>
      <c r="G216" s="361"/>
      <c r="R216" s="490"/>
      <c r="W216" s="390"/>
      <c r="X216" s="390"/>
      <c r="Y216" s="390"/>
      <c r="Z216" s="390"/>
      <c r="AA216" s="390"/>
      <c r="AB216" s="390"/>
      <c r="AC216" s="390"/>
      <c r="AD216" s="390"/>
      <c r="AE216" s="390"/>
      <c r="AF216" s="390"/>
      <c r="AG216" s="390"/>
      <c r="AH216" s="390"/>
      <c r="AI216" s="390"/>
      <c r="AJ216" s="390"/>
      <c r="AK216" s="390"/>
      <c r="AL216" s="390"/>
      <c r="AM216" s="390"/>
      <c r="AN216" s="390"/>
      <c r="AO216" s="390"/>
      <c r="AP216" s="390"/>
      <c r="AQ216" s="390"/>
      <c r="AR216" s="390"/>
      <c r="AS216" s="390"/>
      <c r="AT216" s="390"/>
      <c r="AU216" s="390"/>
      <c r="AV216" s="390"/>
      <c r="AW216" s="390"/>
      <c r="AX216" s="390"/>
      <c r="AY216" s="390"/>
      <c r="AZ216" s="390"/>
      <c r="BB216" s="361"/>
      <c r="BW216" s="390"/>
      <c r="BX216" s="390"/>
      <c r="BY216" s="390"/>
      <c r="BZ216" s="390"/>
      <c r="CA216" s="390"/>
      <c r="CB216" s="390"/>
      <c r="CC216" s="390"/>
      <c r="CD216" s="390"/>
      <c r="CE216" s="390"/>
      <c r="CF216" s="390"/>
      <c r="CG216" s="390"/>
      <c r="CH216" s="390"/>
      <c r="CI216" s="390"/>
      <c r="CJ216" s="390"/>
      <c r="CK216" s="390"/>
      <c r="CL216" s="390"/>
      <c r="CM216" s="390"/>
      <c r="CN216" s="390"/>
      <c r="CO216" s="390"/>
      <c r="CP216" s="390"/>
      <c r="CQ216" s="390"/>
      <c r="CR216" s="390"/>
      <c r="CS216" s="390"/>
      <c r="CT216" s="390"/>
      <c r="CU216" s="390"/>
      <c r="CV216" s="390"/>
      <c r="CW216" s="390"/>
      <c r="CX216" s="390"/>
      <c r="CY216" s="390"/>
      <c r="CZ216" s="390"/>
    </row>
    <row r="217" s="350" customFormat="true" ht="15" customHeight="true" x14ac:dyDescent="0.2">
      <c r="A217" s="465"/>
      <c r="B217" s="420"/>
      <c r="C217" s="361"/>
      <c r="D217" s="361"/>
      <c r="E217" s="361"/>
      <c r="F217" s="361"/>
      <c r="G217" s="361"/>
      <c r="R217" s="490"/>
      <c r="W217" s="390"/>
      <c r="X217" s="390"/>
      <c r="Y217" s="390"/>
      <c r="Z217" s="390"/>
      <c r="AA217" s="390"/>
      <c r="AB217" s="390"/>
      <c r="AC217" s="390"/>
      <c r="AD217" s="390"/>
      <c r="AE217" s="390"/>
      <c r="AF217" s="390"/>
      <c r="AG217" s="390"/>
      <c r="AH217" s="390"/>
      <c r="AI217" s="390"/>
      <c r="AJ217" s="390"/>
      <c r="AK217" s="390"/>
      <c r="AL217" s="390"/>
      <c r="AM217" s="390"/>
      <c r="AN217" s="390"/>
      <c r="AO217" s="390"/>
      <c r="AP217" s="390"/>
      <c r="AQ217" s="390"/>
      <c r="AR217" s="390"/>
      <c r="AS217" s="390"/>
      <c r="AT217" s="390"/>
      <c r="AU217" s="390"/>
      <c r="AV217" s="390"/>
      <c r="AW217" s="390"/>
      <c r="AX217" s="390"/>
      <c r="AY217" s="390"/>
      <c r="AZ217" s="390"/>
      <c r="BB217" s="361"/>
      <c r="BW217" s="390"/>
      <c r="BX217" s="390"/>
      <c r="BY217" s="390"/>
      <c r="BZ217" s="390"/>
      <c r="CA217" s="390"/>
      <c r="CB217" s="390"/>
      <c r="CC217" s="390"/>
      <c r="CD217" s="390"/>
      <c r="CE217" s="390"/>
      <c r="CF217" s="390"/>
      <c r="CG217" s="390"/>
      <c r="CH217" s="390"/>
      <c r="CI217" s="390"/>
      <c r="CJ217" s="390"/>
      <c r="CK217" s="390"/>
      <c r="CL217" s="390"/>
      <c r="CM217" s="390"/>
      <c r="CN217" s="390"/>
      <c r="CO217" s="390"/>
      <c r="CP217" s="390"/>
      <c r="CQ217" s="390"/>
      <c r="CR217" s="390"/>
      <c r="CS217" s="390"/>
      <c r="CT217" s="390"/>
      <c r="CU217" s="390"/>
      <c r="CV217" s="390"/>
      <c r="CW217" s="390"/>
      <c r="CX217" s="390"/>
      <c r="CY217" s="390"/>
      <c r="CZ217" s="390"/>
    </row>
    <row r="218" s="350" customFormat="true" ht="18" customHeight="true" x14ac:dyDescent="0.2">
      <c r="A218" s="465"/>
      <c r="B218" s="419"/>
      <c r="C218" s="361"/>
      <c r="D218" s="361"/>
      <c r="E218" s="361"/>
      <c r="F218" s="361"/>
      <c r="G218" s="361"/>
      <c r="R218" s="490"/>
      <c r="W218" s="390"/>
      <c r="X218" s="390"/>
      <c r="Y218" s="390"/>
      <c r="Z218" s="390"/>
      <c r="AA218" s="390"/>
      <c r="AB218" s="390"/>
      <c r="AC218" s="390"/>
      <c r="AD218" s="390"/>
      <c r="AE218" s="390"/>
      <c r="AF218" s="390"/>
      <c r="AG218" s="390"/>
      <c r="AH218" s="390"/>
      <c r="AI218" s="390"/>
      <c r="AJ218" s="390"/>
      <c r="AK218" s="390"/>
      <c r="AL218" s="390"/>
      <c r="AM218" s="390"/>
      <c r="AN218" s="390"/>
      <c r="AO218" s="390"/>
      <c r="AP218" s="390"/>
      <c r="AQ218" s="390"/>
      <c r="AR218" s="390"/>
      <c r="AS218" s="390"/>
      <c r="AT218" s="390"/>
      <c r="AU218" s="390"/>
      <c r="AV218" s="390"/>
      <c r="AW218" s="390"/>
      <c r="AX218" s="390"/>
      <c r="AY218" s="390"/>
      <c r="AZ218" s="390"/>
      <c r="BB218" s="361"/>
      <c r="BW218" s="390"/>
      <c r="BX218" s="390"/>
      <c r="BY218" s="390"/>
      <c r="BZ218" s="390"/>
      <c r="CA218" s="390"/>
      <c r="CB218" s="390"/>
      <c r="CC218" s="390"/>
      <c r="CD218" s="390"/>
      <c r="CE218" s="390"/>
      <c r="CF218" s="390"/>
      <c r="CG218" s="390"/>
      <c r="CH218" s="390"/>
      <c r="CI218" s="390"/>
      <c r="CJ218" s="390"/>
      <c r="CK218" s="390"/>
      <c r="CL218" s="390"/>
      <c r="CM218" s="390"/>
      <c r="CN218" s="390"/>
      <c r="CO218" s="390"/>
      <c r="CP218" s="390"/>
      <c r="CQ218" s="390"/>
      <c r="CR218" s="390"/>
      <c r="CS218" s="390"/>
      <c r="CT218" s="390"/>
      <c r="CU218" s="390"/>
      <c r="CV218" s="390"/>
      <c r="CW218" s="390"/>
      <c r="CX218" s="390"/>
      <c r="CY218" s="390"/>
      <c r="CZ218" s="390"/>
    </row>
    <row r="219" s="350" customFormat="true" ht="18" customHeight="true" x14ac:dyDescent="0.2">
      <c r="A219" s="466"/>
      <c r="B219" s="421"/>
      <c r="C219" s="361"/>
      <c r="D219" s="361"/>
      <c r="E219" s="361"/>
      <c r="F219" s="361"/>
      <c r="G219" s="361"/>
      <c r="R219" s="490"/>
      <c r="W219" s="390"/>
      <c r="X219" s="390"/>
      <c r="Y219" s="390"/>
      <c r="Z219" s="390"/>
      <c r="AA219" s="390"/>
      <c r="AB219" s="390"/>
      <c r="AC219" s="390"/>
      <c r="AD219" s="390"/>
      <c r="AE219" s="390"/>
      <c r="AF219" s="390"/>
      <c r="AG219" s="390"/>
      <c r="AH219" s="390"/>
      <c r="AI219" s="390"/>
      <c r="AJ219" s="390"/>
      <c r="AK219" s="390"/>
      <c r="AL219" s="390"/>
      <c r="AM219" s="390"/>
      <c r="AN219" s="390"/>
      <c r="AO219" s="390"/>
      <c r="AP219" s="390"/>
      <c r="AQ219" s="390"/>
      <c r="AR219" s="390"/>
      <c r="AS219" s="390"/>
      <c r="AT219" s="390"/>
      <c r="AU219" s="390"/>
      <c r="AV219" s="390"/>
      <c r="AW219" s="390"/>
      <c r="AX219" s="390"/>
      <c r="AY219" s="390"/>
      <c r="AZ219" s="390"/>
      <c r="BB219" s="361"/>
      <c r="BW219" s="390"/>
      <c r="BX219" s="390"/>
      <c r="BY219" s="390"/>
      <c r="BZ219" s="390"/>
      <c r="CA219" s="390"/>
      <c r="CB219" s="390"/>
      <c r="CC219" s="390"/>
      <c r="CD219" s="390"/>
      <c r="CE219" s="390"/>
      <c r="CF219" s="390"/>
      <c r="CG219" s="390"/>
      <c r="CH219" s="390"/>
      <c r="CI219" s="390"/>
      <c r="CJ219" s="390"/>
      <c r="CK219" s="390"/>
      <c r="CL219" s="390"/>
      <c r="CM219" s="390"/>
      <c r="CN219" s="390"/>
      <c r="CO219" s="390"/>
      <c r="CP219" s="390"/>
      <c r="CQ219" s="390"/>
      <c r="CR219" s="390"/>
      <c r="CS219" s="390"/>
      <c r="CT219" s="390"/>
      <c r="CU219" s="390"/>
      <c r="CV219" s="390"/>
      <c r="CW219" s="390"/>
      <c r="CX219" s="390"/>
      <c r="CY219" s="390"/>
      <c r="CZ219" s="390"/>
    </row>
    <row r="220" s="357" customFormat="true" ht="15" customHeight="true" x14ac:dyDescent="0.2">
      <c r="A220" s="341" t="s">
        <v>87</v>
      </c>
      <c r="B220" s="385"/>
      <c r="C220" s="1138" t="s">
        <v>116</v>
      </c>
      <c r="D220" s="1139"/>
      <c r="E220" s="1139"/>
      <c r="F220" s="1139"/>
      <c r="G220" s="1140"/>
      <c r="H220" s="1141" t="s">
        <v>39</v>
      </c>
      <c r="I220" s="1129"/>
      <c r="J220" s="1129"/>
      <c r="K220" s="1129"/>
      <c r="L220" s="1131"/>
      <c r="M220" s="1119" t="s">
        <v>38</v>
      </c>
      <c r="N220" s="1120"/>
      <c r="O220" s="1120"/>
      <c r="P220" s="1120"/>
      <c r="Q220" s="1121"/>
      <c r="R220" s="545" t="s">
        <v>142</v>
      </c>
      <c r="S220" s="504"/>
      <c r="T220" s="504"/>
      <c r="U220" s="504"/>
      <c r="V220" s="504"/>
      <c r="W220" s="31"/>
      <c r="X220" s="31"/>
      <c r="Y220" s="31"/>
      <c r="Z220" s="983"/>
      <c r="AA220" s="983"/>
      <c r="AB220" s="983"/>
      <c r="AC220" s="983"/>
      <c r="AD220" s="983"/>
      <c r="AE220" s="983"/>
      <c r="AF220" s="983"/>
      <c r="AG220" s="983"/>
      <c r="AH220" s="983"/>
      <c r="AI220" s="983"/>
      <c r="AJ220" s="983"/>
      <c r="AK220" s="983"/>
      <c r="AL220" s="983"/>
      <c r="AM220" s="983"/>
      <c r="AN220" s="983"/>
      <c r="AO220" s="983"/>
      <c r="AP220" s="983"/>
      <c r="AQ220" s="983"/>
      <c r="AR220" s="983"/>
      <c r="AS220" s="983"/>
      <c r="AT220" s="983"/>
      <c r="AU220" s="983"/>
      <c r="AV220" s="983"/>
      <c r="AW220" s="983"/>
      <c r="AX220" s="983"/>
      <c r="AY220" s="983"/>
      <c r="AZ220" s="394"/>
      <c r="BA220" s="396" t="s">
        <v>132</v>
      </c>
      <c r="BB220" s="341" t="s">
        <v>87</v>
      </c>
      <c r="BC220" s="1119" t="s">
        <v>116</v>
      </c>
      <c r="BD220" s="1120"/>
      <c r="BE220" s="1120"/>
      <c r="BF220" s="1120"/>
      <c r="BG220" s="1122"/>
      <c r="BH220" s="1119" t="s">
        <v>39</v>
      </c>
      <c r="BI220" s="1120"/>
      <c r="BJ220" s="1120"/>
      <c r="BK220" s="1120"/>
      <c r="BL220" s="1122"/>
      <c r="BM220" s="1119" t="s">
        <v>38</v>
      </c>
      <c r="BN220" s="1120"/>
      <c r="BO220" s="1120"/>
      <c r="BP220" s="1120"/>
      <c r="BQ220" s="1122"/>
      <c r="BR220" s="545" t="s">
        <v>142</v>
      </c>
      <c r="BS220" s="504"/>
      <c r="BT220" s="504"/>
      <c r="BU220" s="504"/>
      <c r="BV220" s="504"/>
      <c r="BW220" s="31"/>
      <c r="BX220" s="31"/>
      <c r="BY220" s="31"/>
      <c r="BZ220" s="394"/>
      <c r="CA220" s="394"/>
      <c r="CB220" s="394"/>
      <c r="CC220" s="394"/>
      <c r="CD220" s="394"/>
      <c r="CE220" s="394"/>
      <c r="CF220" s="394"/>
      <c r="CG220" s="394"/>
      <c r="CH220" s="394"/>
      <c r="CI220" s="394"/>
      <c r="CJ220" s="394"/>
      <c r="CK220" s="394"/>
      <c r="CL220" s="394"/>
      <c r="CM220" s="394"/>
      <c r="CN220" s="394"/>
      <c r="CO220" s="394"/>
      <c r="CP220" s="394"/>
      <c r="CQ220" s="394"/>
      <c r="CR220" s="394"/>
      <c r="CS220" s="394"/>
      <c r="CT220" s="394"/>
      <c r="CU220" s="394"/>
      <c r="CV220" s="394"/>
      <c r="CW220" s="394"/>
      <c r="CX220" s="394"/>
      <c r="CY220" s="394"/>
      <c r="CZ220" s="394"/>
    </row>
    <row r="221" s="357" customFormat="true" ht="12.75" x14ac:dyDescent="0.2">
      <c r="A221" s="382" t="s">
        <v>88</v>
      </c>
      <c r="B221" s="425"/>
      <c r="C221" s="467" t="s">
        <v>0</v>
      </c>
      <c r="D221" s="950" t="s">
        <v>1</v>
      </c>
      <c r="E221" s="950" t="s">
        <v>2</v>
      </c>
      <c r="F221" s="950" t="s">
        <v>3</v>
      </c>
      <c r="G221" s="951" t="s">
        <v>4</v>
      </c>
      <c r="H221" s="430" t="s">
        <v>0</v>
      </c>
      <c r="I221" s="946" t="s">
        <v>1</v>
      </c>
      <c r="J221" s="946" t="s">
        <v>2</v>
      </c>
      <c r="K221" s="946" t="s">
        <v>3</v>
      </c>
      <c r="L221" s="947" t="s">
        <v>4</v>
      </c>
      <c r="M221" s="431" t="s">
        <v>0</v>
      </c>
      <c r="N221" s="946" t="s">
        <v>1</v>
      </c>
      <c r="O221" s="946" t="s">
        <v>2</v>
      </c>
      <c r="P221" s="946" t="s">
        <v>3</v>
      </c>
      <c r="Q221" s="947" t="s">
        <v>4</v>
      </c>
      <c r="R221" s="431" t="s">
        <v>372</v>
      </c>
      <c r="S221" s="946" t="s">
        <v>159</v>
      </c>
      <c r="T221" s="946" t="s">
        <v>161</v>
      </c>
      <c r="U221" s="946" t="s">
        <v>162</v>
      </c>
      <c r="V221" s="947" t="s">
        <v>163</v>
      </c>
      <c r="W221" s="943"/>
      <c r="X221" s="943"/>
      <c r="Y221" s="943"/>
      <c r="Z221" s="943"/>
      <c r="AA221" s="943"/>
      <c r="AB221" s="943"/>
      <c r="AC221" s="943"/>
      <c r="AD221" s="943"/>
      <c r="AE221" s="943"/>
      <c r="AF221" s="943"/>
      <c r="AG221" s="943"/>
      <c r="AH221" s="943"/>
      <c r="AI221" s="943"/>
      <c r="AJ221" s="943"/>
      <c r="AK221" s="943"/>
      <c r="AL221" s="943"/>
      <c r="AM221" s="943"/>
      <c r="AN221" s="943"/>
      <c r="AO221" s="943"/>
      <c r="AP221" s="943"/>
      <c r="AQ221" s="943"/>
      <c r="AR221" s="943"/>
      <c r="AS221" s="943"/>
      <c r="AT221" s="943"/>
      <c r="AU221" s="943"/>
      <c r="AV221" s="943"/>
      <c r="AW221" s="943"/>
      <c r="AX221" s="943"/>
      <c r="AY221" s="943"/>
      <c r="AZ221" s="394"/>
      <c r="BA221" s="382" t="s">
        <v>119</v>
      </c>
      <c r="BB221" s="381"/>
      <c r="BC221" s="505" t="s">
        <v>0</v>
      </c>
      <c r="BD221" s="620" t="s">
        <v>1</v>
      </c>
      <c r="BE221" s="620" t="s">
        <v>2</v>
      </c>
      <c r="BF221" s="620" t="s">
        <v>3</v>
      </c>
      <c r="BG221" s="506" t="s">
        <v>4</v>
      </c>
      <c r="BH221" s="505" t="s">
        <v>0</v>
      </c>
      <c r="BI221" s="620" t="s">
        <v>1</v>
      </c>
      <c r="BJ221" s="620" t="s">
        <v>2</v>
      </c>
      <c r="BK221" s="620" t="s">
        <v>3</v>
      </c>
      <c r="BL221" s="506" t="s">
        <v>4</v>
      </c>
      <c r="BM221" s="505" t="s">
        <v>0</v>
      </c>
      <c r="BN221" s="620" t="s">
        <v>1</v>
      </c>
      <c r="BO221" s="620" t="s">
        <v>2</v>
      </c>
      <c r="BP221" s="620" t="s">
        <v>3</v>
      </c>
      <c r="BQ221" s="506" t="s">
        <v>4</v>
      </c>
      <c r="BR221" s="505" t="s">
        <v>372</v>
      </c>
      <c r="BS221" s="620" t="s">
        <v>159</v>
      </c>
      <c r="BT221" s="620" t="s">
        <v>161</v>
      </c>
      <c r="BU221" s="620" t="s">
        <v>162</v>
      </c>
      <c r="BV221" s="621" t="s">
        <v>163</v>
      </c>
      <c r="BW221" s="943"/>
      <c r="BX221" s="943"/>
      <c r="BY221" s="943"/>
      <c r="BZ221" s="943"/>
      <c r="CA221" s="943"/>
      <c r="CB221" s="943"/>
      <c r="CC221" s="943"/>
      <c r="CD221" s="943"/>
      <c r="CE221" s="943"/>
      <c r="CF221" s="943"/>
      <c r="CG221" s="943"/>
      <c r="CH221" s="943"/>
      <c r="CI221" s="943"/>
      <c r="CJ221" s="943"/>
      <c r="CK221" s="943"/>
      <c r="CL221" s="943"/>
      <c r="CM221" s="943"/>
      <c r="CN221" s="943"/>
      <c r="CO221" s="943"/>
      <c r="CP221" s="943"/>
      <c r="CQ221" s="943"/>
      <c r="CR221" s="943"/>
      <c r="CS221" s="943"/>
      <c r="CT221" s="943"/>
      <c r="CU221" s="943"/>
      <c r="CV221" s="943"/>
      <c r="CW221" s="943"/>
      <c r="CX221" s="943"/>
      <c r="CY221" s="943"/>
      <c r="CZ221" s="943"/>
    </row>
    <row r="222" s="357" customFormat="true" ht="15" customHeight="true" x14ac:dyDescent="0.2">
      <c r="A222" s="1132" t="s">
        <v>37</v>
      </c>
      <c r="B222" s="427" t="s">
        <v>15</v>
      </c>
      <c r="C222" s="516">
        <v>78.653560440209475</v>
      </c>
      <c r="D222" s="507">
        <v>84.472342042981907</v>
      </c>
      <c r="E222" s="507">
        <v>88.59129199364564</v>
      </c>
      <c r="F222" s="507">
        <v>91.23156128957423</v>
      </c>
      <c r="G222" s="522">
        <v>94.876124060018512</v>
      </c>
      <c r="H222" s="512">
        <v>81.941827838147987</v>
      </c>
      <c r="I222" s="507">
        <v>88.735962388527824</v>
      </c>
      <c r="J222" s="507">
        <v>90.687528325938288</v>
      </c>
      <c r="K222" s="507">
        <v>93.89824416856672</v>
      </c>
      <c r="L222" s="518">
        <v>96.320550040101892</v>
      </c>
      <c r="M222" s="516">
        <v>75.774509862633678</v>
      </c>
      <c r="N222" s="507">
        <v>83.050808669011928</v>
      </c>
      <c r="O222" s="507">
        <v>86.6977577184296</v>
      </c>
      <c r="P222" s="507">
        <v>89.804297329610307</v>
      </c>
      <c r="Q222" s="518">
        <v>91.366672406800717</v>
      </c>
      <c r="R222" s="516">
        <v>89.59410060533321</v>
      </c>
      <c r="S222" s="507">
        <v>89.140254983958073</v>
      </c>
      <c r="T222" s="507">
        <v>88.191766567793167</v>
      </c>
      <c r="U222" s="507">
        <v>85.999034653324998</v>
      </c>
      <c r="V222" s="518">
        <v>84.42201474234318</v>
      </c>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394"/>
      <c r="BA222" s="1123" t="s">
        <v>37</v>
      </c>
      <c r="BB222" s="956" t="s">
        <v>15</v>
      </c>
      <c r="BC222" s="529">
        <v>15341.879543948618</v>
      </c>
      <c r="BD222" s="526">
        <v>16243.643436856408</v>
      </c>
      <c r="BE222" s="526">
        <v>17393.180684975963</v>
      </c>
      <c r="BF222" s="526">
        <v>17632.984195382309</v>
      </c>
      <c r="BG222" s="535">
        <v>17275.603527125648</v>
      </c>
      <c r="BH222" s="529">
        <v>6841.8593459176427</v>
      </c>
      <c r="BI222" s="526">
        <v>7439.344785037395</v>
      </c>
      <c r="BJ222" s="526">
        <v>7850.036926060895</v>
      </c>
      <c r="BK222" s="526">
        <v>7840.6870819066717</v>
      </c>
      <c r="BL222" s="535">
        <v>7699.8236488094126</v>
      </c>
      <c r="BM222" s="529">
        <v>8225.7937219880769</v>
      </c>
      <c r="BN222" s="526">
        <v>9049.0799221093785</v>
      </c>
      <c r="BO222" s="526">
        <v>9451.8504938556671</v>
      </c>
      <c r="BP222" s="526">
        <v>9823.8412485914941</v>
      </c>
      <c r="BQ222" s="535">
        <v>9664.9742140123635</v>
      </c>
      <c r="BR222" s="529">
        <v>9953.2597044228678</v>
      </c>
      <c r="BS222" s="526">
        <v>23909.61669110506</v>
      </c>
      <c r="BT222" s="526">
        <v>15320.83465768345</v>
      </c>
      <c r="BU222" s="526">
        <v>23324.611281059391</v>
      </c>
      <c r="BV222" s="532">
        <v>11378.96905401802</v>
      </c>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30"/>
    </row>
    <row r="223" s="357" customFormat="true" ht="15" customHeight="true" x14ac:dyDescent="0.2">
      <c r="A223" s="1133"/>
      <c r="B223" s="428" t="s">
        <v>16</v>
      </c>
      <c r="C223" s="517">
        <v>11.364898095701822</v>
      </c>
      <c r="D223" s="509">
        <v>9.3810969014078225</v>
      </c>
      <c r="E223" s="509">
        <v>7.1901771909762218</v>
      </c>
      <c r="F223" s="509">
        <v>6.090755525303222</v>
      </c>
      <c r="G223" s="524">
        <v>4.199847287770984</v>
      </c>
      <c r="H223" s="513">
        <v>9.004565586423114</v>
      </c>
      <c r="I223" s="509">
        <v>6.4074942603568026</v>
      </c>
      <c r="J223" s="509">
        <v>6.1715265956238978</v>
      </c>
      <c r="K223" s="509">
        <v>4.3288595406802726</v>
      </c>
      <c r="L223" s="520">
        <v>3.2020724059041807</v>
      </c>
      <c r="M223" s="517">
        <v>13.068704105494975</v>
      </c>
      <c r="N223" s="509">
        <v>10.21072036387511</v>
      </c>
      <c r="O223" s="509">
        <v>8.6517904320489922</v>
      </c>
      <c r="P223" s="509">
        <v>7.0504967674422128</v>
      </c>
      <c r="Q223" s="520">
        <v>6.5031129320486549</v>
      </c>
      <c r="R223" s="517">
        <v>5.3278680072306077</v>
      </c>
      <c r="S223" s="509">
        <v>6.3369948496828004</v>
      </c>
      <c r="T223" s="509">
        <v>7.7997375848991908</v>
      </c>
      <c r="U223" s="509">
        <v>7.9171343270103085</v>
      </c>
      <c r="V223" s="520">
        <v>11.725449127488227</v>
      </c>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394"/>
      <c r="BA223" s="1124"/>
      <c r="BB223" s="954" t="s">
        <v>16</v>
      </c>
      <c r="BC223" s="530">
        <v>2216.7959929296753</v>
      </c>
      <c r="BD223" s="527">
        <v>1803.9418515888938</v>
      </c>
      <c r="BE223" s="527">
        <v>1411.6517348975167</v>
      </c>
      <c r="BF223" s="527">
        <v>1177.2044059919256</v>
      </c>
      <c r="BG223" s="536">
        <v>764.73293293587074</v>
      </c>
      <c r="BH223" s="530">
        <v>751.85009706014637</v>
      </c>
      <c r="BI223" s="527">
        <v>537.1842230349788</v>
      </c>
      <c r="BJ223" s="527">
        <v>534.2158129141319</v>
      </c>
      <c r="BK223" s="527">
        <v>361.46824022682199</v>
      </c>
      <c r="BL223" s="536">
        <v>255.97230109167864</v>
      </c>
      <c r="BM223" s="530">
        <v>1418.689007429813</v>
      </c>
      <c r="BN223" s="527">
        <v>1112.5433468475208</v>
      </c>
      <c r="BO223" s="527">
        <v>943.22427499776904</v>
      </c>
      <c r="BP223" s="527">
        <v>771.26555216887596</v>
      </c>
      <c r="BQ223" s="536">
        <v>687.91406257214499</v>
      </c>
      <c r="BR223" s="530">
        <v>591.88778712619296</v>
      </c>
      <c r="BS223" s="527">
        <v>1699.7384386738604</v>
      </c>
      <c r="BT223" s="527">
        <v>1354.9846494990099</v>
      </c>
      <c r="BU223" s="527">
        <v>2147.2808547427981</v>
      </c>
      <c r="BV223" s="533">
        <v>1580.4351883020208</v>
      </c>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30"/>
    </row>
    <row r="224" s="357" customFormat="true" ht="15" customHeight="true" x14ac:dyDescent="0.2">
      <c r="A224" s="1164"/>
      <c r="B224" s="475" t="s">
        <v>20</v>
      </c>
      <c r="C224" s="517">
        <v>9.98154146408881</v>
      </c>
      <c r="D224" s="509">
        <v>6.1465610556107881</v>
      </c>
      <c r="E224" s="509">
        <v>4.2185308153782612</v>
      </c>
      <c r="F224" s="509">
        <v>2.6776831851227536</v>
      </c>
      <c r="G224" s="524">
        <v>0.92402865221066321</v>
      </c>
      <c r="H224" s="513">
        <v>9.0536065754289012</v>
      </c>
      <c r="I224" s="509">
        <v>4.8565433511154197</v>
      </c>
      <c r="J224" s="509">
        <v>3.1409450784378121</v>
      </c>
      <c r="K224" s="509">
        <v>1.7728962907530437</v>
      </c>
      <c r="L224" s="520">
        <v>0.47737755399392678</v>
      </c>
      <c r="M224" s="517">
        <v>11.156786031871929</v>
      </c>
      <c r="N224" s="509">
        <v>6.7384709671131571</v>
      </c>
      <c r="O224" s="509">
        <v>4.6504518495212341</v>
      </c>
      <c r="P224" s="509">
        <v>3.1452059029474317</v>
      </c>
      <c r="Q224" s="520">
        <v>2.1302146611506685</v>
      </c>
      <c r="R224" s="517">
        <v>5.0780313874362975</v>
      </c>
      <c r="S224" s="509">
        <v>4.5227501663593062</v>
      </c>
      <c r="T224" s="509">
        <v>4.0084958473077688</v>
      </c>
      <c r="U224" s="509">
        <v>6.0838310196649052</v>
      </c>
      <c r="V224" s="520">
        <v>3.8525361301683416</v>
      </c>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394"/>
      <c r="BA224" s="1124"/>
      <c r="BB224" s="954" t="s">
        <v>20</v>
      </c>
      <c r="BC224" s="530">
        <v>1946.9634425689987</v>
      </c>
      <c r="BD224" s="527">
        <v>1181.9554630012112</v>
      </c>
      <c r="BE224" s="527">
        <v>828.22664672590986</v>
      </c>
      <c r="BF224" s="527">
        <v>517.53521057965463</v>
      </c>
      <c r="BG224" s="536">
        <v>168.25257989246506</v>
      </c>
      <c r="BH224" s="530">
        <v>755.94485010403776</v>
      </c>
      <c r="BI224" s="527">
        <v>407.15736303435318</v>
      </c>
      <c r="BJ224" s="527">
        <v>271.88451712840254</v>
      </c>
      <c r="BK224" s="527">
        <v>148.04030860803928</v>
      </c>
      <c r="BL224" s="536">
        <v>38.16135786312357</v>
      </c>
      <c r="BM224" s="530">
        <v>1211.1384245824356</v>
      </c>
      <c r="BN224" s="527">
        <v>734.21274652768636</v>
      </c>
      <c r="BO224" s="527">
        <v>506.99552984177757</v>
      </c>
      <c r="BP224" s="527">
        <v>344.05929786726068</v>
      </c>
      <c r="BQ224" s="536">
        <v>225.3389472111258</v>
      </c>
      <c r="BR224" s="530">
        <v>564.13273691990844</v>
      </c>
      <c r="BS224" s="527">
        <v>1213.1132324755333</v>
      </c>
      <c r="BT224" s="527">
        <v>696.36321498792495</v>
      </c>
      <c r="BU224" s="527">
        <v>1650.0533314747934</v>
      </c>
      <c r="BV224" s="533">
        <v>519.27082691008457</v>
      </c>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30"/>
    </row>
    <row r="225" s="357" customFormat="true" ht="15" customHeight="true" x14ac:dyDescent="0.2">
      <c r="A225" s="1133" t="s">
        <v>71</v>
      </c>
      <c r="B225" s="475" t="s">
        <v>72</v>
      </c>
      <c r="C225" s="517">
        <v>64.407989124427303</v>
      </c>
      <c r="D225" s="509">
        <v>73.3442971366797</v>
      </c>
      <c r="E225" s="509">
        <v>83.038292018029281</v>
      </c>
      <c r="F225" s="509">
        <v>93.075022944070327</v>
      </c>
      <c r="G225" s="524">
        <v>98.320252143816191</v>
      </c>
      <c r="H225" s="513">
        <v>75.0881632538822</v>
      </c>
      <c r="I225" s="509">
        <v>83.148857352577267</v>
      </c>
      <c r="J225" s="509">
        <v>90.977224912318334</v>
      </c>
      <c r="K225" s="509">
        <v>97.411551385839246</v>
      </c>
      <c r="L225" s="520">
        <v>99.068119938893432</v>
      </c>
      <c r="M225" s="517">
        <v>60.133398830406449</v>
      </c>
      <c r="N225" s="509">
        <v>67.301585667973299</v>
      </c>
      <c r="O225" s="509">
        <v>75.327402959138595</v>
      </c>
      <c r="P225" s="509">
        <v>87.52607451799085</v>
      </c>
      <c r="Q225" s="520">
        <v>94.984111964218343</v>
      </c>
      <c r="R225" s="517">
        <v>95.008513710264268</v>
      </c>
      <c r="S225" s="509">
        <v>86.439831409796923</v>
      </c>
      <c r="T225" s="509">
        <v>89.142679312381162</v>
      </c>
      <c r="U225" s="509">
        <v>69.956445266322575</v>
      </c>
      <c r="V225" s="520">
        <v>81.29714343344196</v>
      </c>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394"/>
      <c r="BA225" s="1124" t="s">
        <v>71</v>
      </c>
      <c r="BB225" s="954" t="s">
        <v>72</v>
      </c>
      <c r="BC225" s="530">
        <v>11466.739299948038</v>
      </c>
      <c r="BD225" s="527">
        <v>13396.394136434727</v>
      </c>
      <c r="BE225" s="527">
        <v>15786.74004197041</v>
      </c>
      <c r="BF225" s="527">
        <v>17574.229803894836</v>
      </c>
      <c r="BG225" s="536">
        <v>17793.035918069847</v>
      </c>
      <c r="BH225" s="530">
        <v>5755.9817636714542</v>
      </c>
      <c r="BI225" s="527">
        <v>6672.4938107025519</v>
      </c>
      <c r="BJ225" s="527">
        <v>7702.7903664000214</v>
      </c>
      <c r="BK225" s="527">
        <v>8021.4866070948356</v>
      </c>
      <c r="BL225" s="536">
        <v>7895.1834784333441</v>
      </c>
      <c r="BM225" s="530">
        <v>5903.82259371893</v>
      </c>
      <c r="BN225" s="527">
        <v>6919.5426542233763</v>
      </c>
      <c r="BO225" s="527">
        <v>7948.392833334753</v>
      </c>
      <c r="BP225" s="527">
        <v>9308.904924437822</v>
      </c>
      <c r="BQ225" s="536">
        <v>9888.540168300713</v>
      </c>
      <c r="BR225" s="530">
        <v>10084.264985511179</v>
      </c>
      <c r="BS225" s="527">
        <v>22232.307338168954</v>
      </c>
      <c r="BT225" s="527">
        <v>14999.464602998969</v>
      </c>
      <c r="BU225" s="527">
        <v>18024.714616973859</v>
      </c>
      <c r="BV225" s="533">
        <v>10676.387656664765</v>
      </c>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30"/>
    </row>
    <row r="226" s="357" customFormat="true" ht="15" customHeight="true" x14ac:dyDescent="0.2">
      <c r="A226" s="1133"/>
      <c r="B226" s="475" t="s">
        <v>73</v>
      </c>
      <c r="C226" s="517">
        <v>35.592010875573074</v>
      </c>
      <c r="D226" s="509">
        <v>26.655702863320769</v>
      </c>
      <c r="E226" s="509">
        <v>16.96170798197091</v>
      </c>
      <c r="F226" s="509">
        <v>6.9249770559298636</v>
      </c>
      <c r="G226" s="524">
        <v>1.6797478561838695</v>
      </c>
      <c r="H226" s="513">
        <v>24.911836746117839</v>
      </c>
      <c r="I226" s="509">
        <v>16.851142647422655</v>
      </c>
      <c r="J226" s="509">
        <v>9.0227750876816373</v>
      </c>
      <c r="K226" s="509">
        <v>2.5884486141607748</v>
      </c>
      <c r="L226" s="520">
        <v>0.93188006110656929</v>
      </c>
      <c r="M226" s="517">
        <v>39.866601169594098</v>
      </c>
      <c r="N226" s="509">
        <v>32.698414332026779</v>
      </c>
      <c r="O226" s="509">
        <v>24.672597040861298</v>
      </c>
      <c r="P226" s="509">
        <v>12.473925482008863</v>
      </c>
      <c r="Q226" s="520">
        <v>5.0158880357815789</v>
      </c>
      <c r="R226" s="517">
        <v>4.9914862897358798</v>
      </c>
      <c r="S226" s="509">
        <v>13.56016859020338</v>
      </c>
      <c r="T226" s="509">
        <v>10.857320687618829</v>
      </c>
      <c r="U226" s="509">
        <v>30.04355473367783</v>
      </c>
      <c r="V226" s="520">
        <v>18.702856566557799</v>
      </c>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394"/>
      <c r="BA226" s="1124"/>
      <c r="BB226" s="954" t="s">
        <v>73</v>
      </c>
      <c r="BC226" s="530">
        <v>6336.5479254859547</v>
      </c>
      <c r="BD226" s="527">
        <v>4868.6853031706924</v>
      </c>
      <c r="BE226" s="527">
        <v>3224.6577822319737</v>
      </c>
      <c r="BF226" s="527">
        <v>1307.5595827759496</v>
      </c>
      <c r="BG226" s="536">
        <v>303.98430930244712</v>
      </c>
      <c r="BH226" s="530">
        <v>1909.6495612149768</v>
      </c>
      <c r="BI226" s="527">
        <v>1352.2632613147789</v>
      </c>
      <c r="BJ226" s="527">
        <v>763.93344697611064</v>
      </c>
      <c r="BK226" s="527">
        <v>213.14931952374383</v>
      </c>
      <c r="BL226" s="536">
        <v>74.265707947906591</v>
      </c>
      <c r="BM226" s="530">
        <v>3914.0535093256472</v>
      </c>
      <c r="BN226" s="527">
        <v>3361.8535202447297</v>
      </c>
      <c r="BO226" s="527">
        <v>2603.4017607870651</v>
      </c>
      <c r="BP226" s="527">
        <v>1326.6742166378631</v>
      </c>
      <c r="BQ226" s="536">
        <v>522.19059899417653</v>
      </c>
      <c r="BR226" s="530">
        <v>529.79957744360161</v>
      </c>
      <c r="BS226" s="527">
        <v>3487.6726474112288</v>
      </c>
      <c r="BT226" s="527">
        <v>1826.8914350965442</v>
      </c>
      <c r="BU226" s="527">
        <v>7740.9093342635988</v>
      </c>
      <c r="BV226" s="533">
        <v>2456.1619087520162</v>
      </c>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30"/>
    </row>
    <row r="227" s="357" customFormat="true" ht="15" customHeight="true" x14ac:dyDescent="0.2">
      <c r="A227" s="1133" t="s">
        <v>96</v>
      </c>
      <c r="B227" s="428" t="s">
        <v>62</v>
      </c>
      <c r="C227" s="517">
        <v>86.285194137827233</v>
      </c>
      <c r="D227" s="509">
        <v>88.978697109922379</v>
      </c>
      <c r="E227" s="509">
        <v>91.49631407315043</v>
      </c>
      <c r="F227" s="509">
        <v>93.386192559853413</v>
      </c>
      <c r="G227" s="524">
        <v>95.563267434874845</v>
      </c>
      <c r="H227" s="513">
        <v>89.282857646531099</v>
      </c>
      <c r="I227" s="509">
        <v>92.81750349984658</v>
      </c>
      <c r="J227" s="509">
        <v>92.718206229148151</v>
      </c>
      <c r="K227" s="509">
        <v>95.215953100750212</v>
      </c>
      <c r="L227" s="520">
        <v>96.774674550684608</v>
      </c>
      <c r="M227" s="517">
        <v>83.951703831635044</v>
      </c>
      <c r="N227" s="509">
        <v>88.020291676122625</v>
      </c>
      <c r="O227" s="509">
        <v>89.586061769951996</v>
      </c>
      <c r="P227" s="509">
        <v>92.367713297819336</v>
      </c>
      <c r="Q227" s="520">
        <v>92.893359169458407</v>
      </c>
      <c r="R227" s="517">
        <v>93.923948522019245</v>
      </c>
      <c r="S227" s="509">
        <v>92.970976423129798</v>
      </c>
      <c r="T227" s="509">
        <v>91.087001487410902</v>
      </c>
      <c r="U227" s="509">
        <v>90.609365596493888</v>
      </c>
      <c r="V227" s="520">
        <v>86.671422689267303</v>
      </c>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394"/>
      <c r="BA227" s="1124" t="s">
        <v>96</v>
      </c>
      <c r="BB227" s="954" t="s">
        <v>62</v>
      </c>
      <c r="BC227" s="530">
        <v>15341.879543948618</v>
      </c>
      <c r="BD227" s="527">
        <v>16243.643436856408</v>
      </c>
      <c r="BE227" s="527">
        <v>17393.180684975963</v>
      </c>
      <c r="BF227" s="527">
        <v>17632.984195382309</v>
      </c>
      <c r="BG227" s="536">
        <v>17275.603527125648</v>
      </c>
      <c r="BH227" s="530">
        <v>6841.8593459176427</v>
      </c>
      <c r="BI227" s="527">
        <v>7439.344785037395</v>
      </c>
      <c r="BJ227" s="527">
        <v>7850.036926060895</v>
      </c>
      <c r="BK227" s="527">
        <v>7840.6870819066717</v>
      </c>
      <c r="BL227" s="536">
        <v>7699.8236488094126</v>
      </c>
      <c r="BM227" s="530">
        <v>8225.7937219880769</v>
      </c>
      <c r="BN227" s="527">
        <v>9049.0799221093785</v>
      </c>
      <c r="BO227" s="527">
        <v>9451.8504938556671</v>
      </c>
      <c r="BP227" s="527">
        <v>9823.8412485914941</v>
      </c>
      <c r="BQ227" s="536">
        <v>9664.9742140123635</v>
      </c>
      <c r="BR227" s="530">
        <v>9953.2597044228678</v>
      </c>
      <c r="BS227" s="527">
        <v>23909.61669110506</v>
      </c>
      <c r="BT227" s="527">
        <v>15320.83465768345</v>
      </c>
      <c r="BU227" s="527">
        <v>23324.611281059391</v>
      </c>
      <c r="BV227" s="533">
        <v>11378.96905401802</v>
      </c>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30"/>
    </row>
    <row r="228" s="357" customFormat="true" ht="15" customHeight="true" x14ac:dyDescent="0.2">
      <c r="A228" s="1133"/>
      <c r="B228" s="428" t="s">
        <v>93</v>
      </c>
      <c r="C228" s="517">
        <v>10.574541105406835</v>
      </c>
      <c r="D228" s="509">
        <v>7.7050062750433783</v>
      </c>
      <c r="E228" s="509">
        <v>6.157998680734698</v>
      </c>
      <c r="F228" s="509">
        <v>4.8218226343768462</v>
      </c>
      <c r="G228" s="524">
        <v>3.2571755682180492</v>
      </c>
      <c r="H228" s="513">
        <v>8.2708881902987752</v>
      </c>
      <c r="I228" s="509">
        <v>5.2707838742520963</v>
      </c>
      <c r="J228" s="509">
        <v>4.806098309996357</v>
      </c>
      <c r="K228" s="509">
        <v>3.1568238189749644</v>
      </c>
      <c r="L228" s="520">
        <v>2.9743853690195112</v>
      </c>
      <c r="M228" s="517">
        <v>12.432598797733402</v>
      </c>
      <c r="N228" s="509">
        <v>8.5338074500063819</v>
      </c>
      <c r="O228" s="509">
        <v>6.9798195374773293</v>
      </c>
      <c r="P228" s="509">
        <v>6.2912539661655904</v>
      </c>
      <c r="Q228" s="520">
        <v>4.7659612926638566</v>
      </c>
      <c r="R228" s="517">
        <v>5.1354562270339263</v>
      </c>
      <c r="S228" s="509">
        <v>5.446024657021697</v>
      </c>
      <c r="T228" s="509">
        <v>6.6988828667873648</v>
      </c>
      <c r="U228" s="509">
        <v>5.7050972304500558</v>
      </c>
      <c r="V228" s="520">
        <v>10.789561837135174</v>
      </c>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394"/>
      <c r="BA228" s="1124"/>
      <c r="BB228" s="954" t="s">
        <v>93</v>
      </c>
      <c r="BC228" s="530">
        <v>1880.1990016101986</v>
      </c>
      <c r="BD228" s="527">
        <v>1406.5993173166951</v>
      </c>
      <c r="BE228" s="527">
        <v>1170.6174701882642</v>
      </c>
      <c r="BF228" s="527">
        <v>910.4463944218553</v>
      </c>
      <c r="BG228" s="536">
        <v>588.82115738792925</v>
      </c>
      <c r="BH228" s="530">
        <v>633.80871933856781</v>
      </c>
      <c r="BI228" s="527">
        <v>422.45456998357366</v>
      </c>
      <c r="BJ228" s="527">
        <v>406.91090496840923</v>
      </c>
      <c r="BK228" s="527">
        <v>259.952948337365</v>
      </c>
      <c r="BL228" s="536">
        <v>236.65533272400066</v>
      </c>
      <c r="BM228" s="530">
        <v>1218.176504713831</v>
      </c>
      <c r="BN228" s="527">
        <v>877.33298975136859</v>
      </c>
      <c r="BO228" s="527">
        <v>736.41155151722751</v>
      </c>
      <c r="BP228" s="527">
        <v>669.11129453760611</v>
      </c>
      <c r="BQ228" s="536">
        <v>495.86852505299231</v>
      </c>
      <c r="BR228" s="530">
        <v>544.21188986088191</v>
      </c>
      <c r="BS228" s="527">
        <v>1400.5700171102085</v>
      </c>
      <c r="BT228" s="527">
        <v>1126.7521722890672</v>
      </c>
      <c r="BU228" s="527">
        <v>1468.6028794582483</v>
      </c>
      <c r="BV228" s="533">
        <v>1416.5463822065351</v>
      </c>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30"/>
    </row>
    <row r="229" s="357" customFormat="true" ht="15" customHeight="true" x14ac:dyDescent="0.2">
      <c r="A229" s="1133"/>
      <c r="B229" s="428" t="s">
        <v>94</v>
      </c>
      <c r="C229" s="517">
        <v>1.893075529566737</v>
      </c>
      <c r="D229" s="509">
        <v>2.1765450062561302</v>
      </c>
      <c r="E229" s="509">
        <v>1.2679536414681367</v>
      </c>
      <c r="F229" s="509">
        <v>1.4127792981230005</v>
      </c>
      <c r="G229" s="524">
        <v>0.97308924838637045</v>
      </c>
      <c r="H229" s="513">
        <v>1.5403812020491852</v>
      </c>
      <c r="I229" s="509">
        <v>1.4314325093592868</v>
      </c>
      <c r="J229" s="509">
        <v>1.5036212975901433</v>
      </c>
      <c r="K229" s="509">
        <v>1.2327842152839734</v>
      </c>
      <c r="L229" s="520">
        <v>0.24278391458705142</v>
      </c>
      <c r="M229" s="517">
        <v>2.0464123963570127</v>
      </c>
      <c r="N229" s="509">
        <v>2.287888317381801</v>
      </c>
      <c r="O229" s="509">
        <v>1.9602021247145101</v>
      </c>
      <c r="P229" s="509">
        <v>0.9604954866702039</v>
      </c>
      <c r="Q229" s="520">
        <v>1.8458150739599615</v>
      </c>
      <c r="R229" s="517">
        <v>0.4498936683525252</v>
      </c>
      <c r="S229" s="509">
        <v>1.163296786689465</v>
      </c>
      <c r="T229" s="509">
        <v>1.3569111902576168</v>
      </c>
      <c r="U229" s="509">
        <v>2.6364675511133742</v>
      </c>
      <c r="V229" s="520">
        <v>1.2483095717819293</v>
      </c>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394"/>
      <c r="BA229" s="1124"/>
      <c r="BB229" s="954" t="s">
        <v>94</v>
      </c>
      <c r="BC229" s="530">
        <v>336.59699131947696</v>
      </c>
      <c r="BD229" s="527">
        <v>397.34253427219937</v>
      </c>
      <c r="BE229" s="527">
        <v>241.03426470925129</v>
      </c>
      <c r="BF229" s="527">
        <v>266.75801157007021</v>
      </c>
      <c r="BG229" s="536">
        <v>175.91177554794166</v>
      </c>
      <c r="BH229" s="530">
        <v>118.04137772157814</v>
      </c>
      <c r="BI229" s="527">
        <v>114.72965305140538</v>
      </c>
      <c r="BJ229" s="527">
        <v>127.30490794572253</v>
      </c>
      <c r="BK229" s="527">
        <v>101.51529188945698</v>
      </c>
      <c r="BL229" s="536">
        <v>19.316968367677951</v>
      </c>
      <c r="BM229" s="530">
        <v>200.51250271598261</v>
      </c>
      <c r="BN229" s="527">
        <v>235.21035709615208</v>
      </c>
      <c r="BO229" s="527">
        <v>206.81272348054125</v>
      </c>
      <c r="BP229" s="527">
        <v>102.15425763126989</v>
      </c>
      <c r="BQ229" s="536">
        <v>192.04553751915267</v>
      </c>
      <c r="BR229" s="530">
        <v>47.675897265311285</v>
      </c>
      <c r="BS229" s="527">
        <v>299.16842156365271</v>
      </c>
      <c r="BT229" s="527">
        <v>228.23247720994129</v>
      </c>
      <c r="BU229" s="527">
        <v>678.67797528455003</v>
      </c>
      <c r="BV229" s="533">
        <v>163.88880609548397</v>
      </c>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30"/>
    </row>
    <row r="230" s="357" customFormat="true" ht="15" customHeight="true" x14ac:dyDescent="0.2">
      <c r="A230" s="1133"/>
      <c r="B230" s="428" t="s">
        <v>95</v>
      </c>
      <c r="C230" s="517">
        <v>1.2471892271993741</v>
      </c>
      <c r="D230" s="509">
        <v>1.1397516087785315</v>
      </c>
      <c r="E230" s="509">
        <v>1.0777336046467594</v>
      </c>
      <c r="F230" s="509">
        <v>0.37920550764695454</v>
      </c>
      <c r="G230" s="524">
        <v>0.20646774852079772</v>
      </c>
      <c r="H230" s="513">
        <v>0.90587296112098203</v>
      </c>
      <c r="I230" s="509">
        <v>0.48028011654207392</v>
      </c>
      <c r="J230" s="509">
        <v>0.97207416326535601</v>
      </c>
      <c r="K230" s="509">
        <v>0.39443886499088759</v>
      </c>
      <c r="L230" s="520">
        <v>8.1561657088421741E-3</v>
      </c>
      <c r="M230" s="517">
        <v>1.5692849742751744</v>
      </c>
      <c r="N230" s="509">
        <v>1.1580125564894657</v>
      </c>
      <c r="O230" s="509">
        <v>1.4739165678559598</v>
      </c>
      <c r="P230" s="509">
        <v>0.38053724934483002</v>
      </c>
      <c r="Q230" s="520">
        <v>0.49486446391778682</v>
      </c>
      <c r="R230" s="517">
        <v>0.4907015825944247</v>
      </c>
      <c r="S230" s="509">
        <v>0.41970213315923194</v>
      </c>
      <c r="T230" s="509">
        <v>0.85720445554417113</v>
      </c>
      <c r="U230" s="509">
        <v>1.0490696219428977</v>
      </c>
      <c r="V230" s="520">
        <v>1.2907059018153624</v>
      </c>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394"/>
      <c r="BA230" s="1124"/>
      <c r="BB230" s="954" t="s">
        <v>95</v>
      </c>
      <c r="BC230" s="530">
        <v>221.75562196266486</v>
      </c>
      <c r="BD230" s="527">
        <v>208.0691147535064</v>
      </c>
      <c r="BE230" s="527">
        <v>204.87399416882428</v>
      </c>
      <c r="BF230" s="527">
        <v>71.600785296553596</v>
      </c>
      <c r="BG230" s="536">
        <v>37.324539651329424</v>
      </c>
      <c r="BH230" s="530">
        <v>69.418201305751836</v>
      </c>
      <c r="BI230" s="527">
        <v>38.494564555491799</v>
      </c>
      <c r="BJ230" s="527">
        <v>82.301183196357655</v>
      </c>
      <c r="BK230" s="527">
        <v>32.480604485086175</v>
      </c>
      <c r="BL230" s="536">
        <v>0.64894082982071977</v>
      </c>
      <c r="BM230" s="530">
        <v>153.7623883761924</v>
      </c>
      <c r="BN230" s="527">
        <v>119.0515047716209</v>
      </c>
      <c r="BO230" s="527">
        <v>155.50676929593607</v>
      </c>
      <c r="BP230" s="527">
        <v>40.472340315342031</v>
      </c>
      <c r="BQ230" s="536">
        <v>51.487558701278758</v>
      </c>
      <c r="BR230" s="530">
        <v>52.000372277668973</v>
      </c>
      <c r="BS230" s="527">
        <v>107.93601954448046</v>
      </c>
      <c r="BT230" s="527">
        <v>144.18179890395149</v>
      </c>
      <c r="BU230" s="527">
        <v>270.05090453401044</v>
      </c>
      <c r="BV230" s="533">
        <v>169.45496057276722</v>
      </c>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30"/>
    </row>
    <row r="231" s="357" customFormat="true" ht="15" customHeight="true" x14ac:dyDescent="0.2">
      <c r="A231" s="1196" t="s">
        <v>431</v>
      </c>
      <c r="B231" s="428" t="s">
        <v>545</v>
      </c>
      <c r="C231" s="454">
        <v>33.590401547908634</v>
      </c>
      <c r="D231" s="452">
        <v>46.186702100531726</v>
      </c>
      <c r="E231" s="452">
        <v>59.241781711901254</v>
      </c>
      <c r="F231" s="452">
        <v>71.051191456378078</v>
      </c>
      <c r="G231" s="456">
        <v>74.170784721213394</v>
      </c>
      <c r="H231" s="453">
        <v>44.235185669797666</v>
      </c>
      <c r="I231" s="452">
        <v>56.484822489433114</v>
      </c>
      <c r="J231" s="452">
        <v>68.649047599473676</v>
      </c>
      <c r="K231" s="452">
        <v>74.328703417667668</v>
      </c>
      <c r="L231" s="455">
        <v>73.464101979975766</v>
      </c>
      <c r="M231" s="454">
        <v>28.796599181004495</v>
      </c>
      <c r="N231" s="452">
        <v>38.879799750256105</v>
      </c>
      <c r="O231" s="452">
        <v>51.348258514519095</v>
      </c>
      <c r="P231" s="452">
        <v>65.737610176936968</v>
      </c>
      <c r="Q231" s="455">
        <v>72.02847459792217</v>
      </c>
      <c r="R231" s="454">
        <v>54.381407300315132</v>
      </c>
      <c r="S231" s="452">
        <v>61.758410589591115</v>
      </c>
      <c r="T231" s="452">
        <v>72.510630323280367</v>
      </c>
      <c r="U231" s="452">
        <v>43.967070696720988</v>
      </c>
      <c r="V231" s="455">
        <v>54.866352707036079</v>
      </c>
      <c r="W231" s="984"/>
      <c r="X231" s="984"/>
      <c r="Y231" s="984"/>
      <c r="Z231" s="984"/>
      <c r="AA231" s="984"/>
      <c r="AB231" s="984"/>
      <c r="AC231" s="984"/>
      <c r="AD231" s="984"/>
      <c r="AE231" s="984"/>
      <c r="AF231" s="984"/>
      <c r="AG231" s="984"/>
      <c r="AH231" s="984"/>
      <c r="AI231" s="984"/>
      <c r="AJ231" s="984"/>
      <c r="AK231" s="984"/>
      <c r="AL231" s="984"/>
      <c r="AM231" s="984"/>
      <c r="AN231" s="984"/>
      <c r="AO231" s="984"/>
      <c r="AP231" s="984"/>
      <c r="AQ231" s="984"/>
      <c r="AR231" s="984"/>
      <c r="AS231" s="984"/>
      <c r="AT231" s="984"/>
      <c r="AU231" s="984"/>
      <c r="AV231" s="984"/>
      <c r="AW231" s="984"/>
      <c r="AX231" s="984"/>
      <c r="AY231" s="984"/>
      <c r="AZ231" s="394"/>
      <c r="BA231" s="1180" t="s">
        <v>431</v>
      </c>
      <c r="BB231" s="954" t="s">
        <v>545</v>
      </c>
      <c r="BC231" s="497">
        <v>6786.6131688167698</v>
      </c>
      <c r="BD231" s="484">
        <v>9329.1908904418324</v>
      </c>
      <c r="BE231" s="484">
        <v>11972.438982965035</v>
      </c>
      <c r="BF231" s="484">
        <v>14355.223091456617</v>
      </c>
      <c r="BG231" s="501">
        <v>14984.799886446906</v>
      </c>
      <c r="BH231" s="497">
        <v>4061.0893642724213</v>
      </c>
      <c r="BI231" s="484">
        <v>5189.0167294352668</v>
      </c>
      <c r="BJ231" s="484">
        <v>6303.7718733320526</v>
      </c>
      <c r="BK231" s="484">
        <v>6826.2504892477218</v>
      </c>
      <c r="BL231" s="501">
        <v>6746.8678742676775</v>
      </c>
      <c r="BM231" s="497">
        <v>3168.2682163686768</v>
      </c>
      <c r="BN231" s="484">
        <v>4293.4812103043769</v>
      </c>
      <c r="BO231" s="484">
        <v>5654.7671442622259</v>
      </c>
      <c r="BP231" s="484">
        <v>7244.6433929101177</v>
      </c>
      <c r="BQ231" s="501">
        <v>7940.1097257265856</v>
      </c>
      <c r="BR231" s="497">
        <v>7584.7552498058376</v>
      </c>
      <c r="BS231" s="484">
        <v>17525.215939609876</v>
      </c>
      <c r="BT231" s="484">
        <v>12721.803956399268</v>
      </c>
      <c r="BU231" s="484">
        <v>12026.069553231444</v>
      </c>
      <c r="BV231" s="485">
        <v>7570.4213210806638</v>
      </c>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row>
    <row r="232" s="357" customFormat="true" ht="15" customHeight="true" x14ac:dyDescent="0.2">
      <c r="A232" s="1196"/>
      <c r="B232" s="428" t="s">
        <v>546</v>
      </c>
      <c r="C232" s="454">
        <v>23.164325434356339</v>
      </c>
      <c r="D232" s="452">
        <v>20.135798153455109</v>
      </c>
      <c r="E232" s="452">
        <v>18.873847763399262</v>
      </c>
      <c r="F232" s="452">
        <v>15.932477034155749</v>
      </c>
      <c r="G232" s="456">
        <v>13.90002347220177</v>
      </c>
      <c r="H232" s="453">
        <v>18.461519373922247</v>
      </c>
      <c r="I232" s="452">
        <v>16.148327124712214</v>
      </c>
      <c r="J232" s="452">
        <v>15.23552708648405</v>
      </c>
      <c r="K232" s="452">
        <v>13.014516689283404</v>
      </c>
      <c r="L232" s="455">
        <v>12.503575914295039</v>
      </c>
      <c r="M232" s="454">
        <v>24.863634503989466</v>
      </c>
      <c r="N232" s="452">
        <v>23.780409898242137</v>
      </c>
      <c r="O232" s="452">
        <v>20.827327069964372</v>
      </c>
      <c r="P232" s="452">
        <v>18.731028223641342</v>
      </c>
      <c r="Q232" s="455">
        <v>17.675130128749636</v>
      </c>
      <c r="R232" s="454">
        <v>17.921060404945006</v>
      </c>
      <c r="S232" s="452">
        <v>16.587669120693434</v>
      </c>
      <c r="T232" s="452">
        <v>12.982011805361774</v>
      </c>
      <c r="U232" s="452">
        <v>21.930926844775506</v>
      </c>
      <c r="V232" s="455">
        <v>22.510377855694788</v>
      </c>
      <c r="W232" s="984"/>
      <c r="X232" s="984"/>
      <c r="Y232" s="984"/>
      <c r="Z232" s="984"/>
      <c r="AA232" s="984"/>
      <c r="AB232" s="984"/>
      <c r="AC232" s="984"/>
      <c r="AD232" s="984"/>
      <c r="AE232" s="984"/>
      <c r="AF232" s="984"/>
      <c r="AG232" s="984"/>
      <c r="AH232" s="984"/>
      <c r="AI232" s="984"/>
      <c r="AJ232" s="984"/>
      <c r="AK232" s="984"/>
      <c r="AL232" s="984"/>
      <c r="AM232" s="984"/>
      <c r="AN232" s="984"/>
      <c r="AO232" s="984"/>
      <c r="AP232" s="984"/>
      <c r="AQ232" s="984"/>
      <c r="AR232" s="984"/>
      <c r="AS232" s="984"/>
      <c r="AT232" s="984"/>
      <c r="AU232" s="984"/>
      <c r="AV232" s="984"/>
      <c r="AW232" s="984"/>
      <c r="AX232" s="984"/>
      <c r="AY232" s="984"/>
      <c r="AZ232" s="394"/>
      <c r="BA232" s="1180"/>
      <c r="BB232" s="954" t="s">
        <v>546</v>
      </c>
      <c r="BC232" s="497">
        <v>4680.1261311312855</v>
      </c>
      <c r="BD232" s="484">
        <v>4067.2032459928814</v>
      </c>
      <c r="BE232" s="484">
        <v>3814.3010590053505</v>
      </c>
      <c r="BF232" s="484">
        <v>3219.0067124382294</v>
      </c>
      <c r="BG232" s="501">
        <v>2808.2360316229224</v>
      </c>
      <c r="BH232" s="497">
        <v>1694.8923993990286</v>
      </c>
      <c r="BI232" s="484">
        <v>1483.4770812672857</v>
      </c>
      <c r="BJ232" s="484">
        <v>1399.0184930679666</v>
      </c>
      <c r="BK232" s="484">
        <v>1195.2361178471256</v>
      </c>
      <c r="BL232" s="501">
        <v>1148.3156041656707</v>
      </c>
      <c r="BM232" s="497">
        <v>2735.5543773502477</v>
      </c>
      <c r="BN232" s="484">
        <v>2626.0614439189926</v>
      </c>
      <c r="BO232" s="484">
        <v>2293.6256890725203</v>
      </c>
      <c r="BP232" s="484">
        <v>2064.2615315277208</v>
      </c>
      <c r="BQ232" s="501">
        <v>1948.4304425741159</v>
      </c>
      <c r="BR232" s="497">
        <v>2499.5097357053223</v>
      </c>
      <c r="BS232" s="484">
        <v>4707.0913985591897</v>
      </c>
      <c r="BT232" s="484">
        <v>2277.6606465996838</v>
      </c>
      <c r="BU232" s="484">
        <v>5998.6450637424532</v>
      </c>
      <c r="BV232" s="485">
        <v>3105.9663355840312</v>
      </c>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row>
    <row r="233" s="357" customFormat="true" ht="15" customHeight="true" x14ac:dyDescent="0.2">
      <c r="A233" s="1196"/>
      <c r="B233" s="428" t="s">
        <v>547</v>
      </c>
      <c r="C233" s="454">
        <v>31.362799669006336</v>
      </c>
      <c r="D233" s="452">
        <v>24.103753515127391</v>
      </c>
      <c r="E233" s="452">
        <v>15.956186763815067</v>
      </c>
      <c r="F233" s="452">
        <v>6.4717674998535282</v>
      </c>
      <c r="G233" s="456">
        <v>1.5046416992389136</v>
      </c>
      <c r="H233" s="453">
        <v>20.800749584028502</v>
      </c>
      <c r="I233" s="452">
        <v>14.720004628441441</v>
      </c>
      <c r="J233" s="452">
        <v>8.3193530188097533</v>
      </c>
      <c r="K233" s="452">
        <v>2.3209099313763986</v>
      </c>
      <c r="L233" s="455">
        <v>0.80865130961117282</v>
      </c>
      <c r="M233" s="454">
        <v>35.575090990951317</v>
      </c>
      <c r="N233" s="452">
        <v>30.44340600422527</v>
      </c>
      <c r="O233" s="452">
        <v>23.640256657728319</v>
      </c>
      <c r="P233" s="452">
        <v>12.038189839748691</v>
      </c>
      <c r="Q233" s="455">
        <v>4.7370368413245005</v>
      </c>
      <c r="R233" s="454">
        <v>3.7985730138402145</v>
      </c>
      <c r="S233" s="452">
        <v>12.290468779564934</v>
      </c>
      <c r="T233" s="452">
        <v>10.412756708486977</v>
      </c>
      <c r="U233" s="452">
        <v>28.300610307465185</v>
      </c>
      <c r="V233" s="455">
        <v>17.800943946926623</v>
      </c>
      <c r="W233" s="984"/>
      <c r="X233" s="984"/>
      <c r="Y233" s="984"/>
      <c r="Z233" s="984"/>
      <c r="AA233" s="984"/>
      <c r="AB233" s="984"/>
      <c r="AC233" s="984"/>
      <c r="AD233" s="984"/>
      <c r="AE233" s="984"/>
      <c r="AF233" s="984"/>
      <c r="AG233" s="984"/>
      <c r="AH233" s="984"/>
      <c r="AI233" s="984"/>
      <c r="AJ233" s="984"/>
      <c r="AK233" s="984"/>
      <c r="AL233" s="984"/>
      <c r="AM233" s="984"/>
      <c r="AN233" s="984"/>
      <c r="AO233" s="984"/>
      <c r="AP233" s="984"/>
      <c r="AQ233" s="984"/>
      <c r="AR233" s="984"/>
      <c r="AS233" s="984"/>
      <c r="AT233" s="984"/>
      <c r="AU233" s="984"/>
      <c r="AV233" s="984"/>
      <c r="AW233" s="984"/>
      <c r="AX233" s="984"/>
      <c r="AY233" s="984"/>
      <c r="AZ233" s="394"/>
      <c r="BA233" s="1180"/>
      <c r="BB233" s="954" t="s">
        <v>547</v>
      </c>
      <c r="BC233" s="497">
        <v>6336.5479254859547</v>
      </c>
      <c r="BD233" s="484">
        <v>4868.6853031706924</v>
      </c>
      <c r="BE233" s="484">
        <v>3224.6577822319737</v>
      </c>
      <c r="BF233" s="484">
        <v>1307.5595827759496</v>
      </c>
      <c r="BG233" s="501">
        <v>303.98430930244712</v>
      </c>
      <c r="BH233" s="497">
        <v>1909.6495612149768</v>
      </c>
      <c r="BI233" s="484">
        <v>1352.2632613147789</v>
      </c>
      <c r="BJ233" s="484">
        <v>763.93344697611064</v>
      </c>
      <c r="BK233" s="484">
        <v>213.14931952374383</v>
      </c>
      <c r="BL233" s="501">
        <v>74.265707947906591</v>
      </c>
      <c r="BM233" s="497">
        <v>3914.0535093256472</v>
      </c>
      <c r="BN233" s="484">
        <v>3361.8535202447297</v>
      </c>
      <c r="BO233" s="484">
        <v>2603.4017607870651</v>
      </c>
      <c r="BP233" s="484">
        <v>1326.6742166378631</v>
      </c>
      <c r="BQ233" s="501">
        <v>522.19059899417653</v>
      </c>
      <c r="BR233" s="497">
        <v>529.79957744360161</v>
      </c>
      <c r="BS233" s="484">
        <v>3487.6726474112288</v>
      </c>
      <c r="BT233" s="484">
        <v>1826.8914350965442</v>
      </c>
      <c r="BU233" s="484">
        <v>7740.9093342635988</v>
      </c>
      <c r="BV233" s="485">
        <v>2456.1619087520162</v>
      </c>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row>
    <row r="234" s="357" customFormat="true" ht="15" customHeight="true" x14ac:dyDescent="0.2">
      <c r="A234" s="1196"/>
      <c r="B234" s="428" t="s">
        <v>548</v>
      </c>
      <c r="C234" s="454">
        <v>8.5389312763589587</v>
      </c>
      <c r="D234" s="452">
        <v>4.8214897920435966</v>
      </c>
      <c r="E234" s="452">
        <v>3.0844610546660678</v>
      </c>
      <c r="F234" s="452">
        <v>2.2071528966091853</v>
      </c>
      <c r="G234" s="456">
        <v>0.64805907054380096</v>
      </c>
      <c r="H234" s="453">
        <v>7.4779526015914106</v>
      </c>
      <c r="I234" s="452">
        <v>4.0130633251595711</v>
      </c>
      <c r="J234" s="452">
        <v>2.0645917359773591</v>
      </c>
      <c r="K234" s="452">
        <v>1.2582900361359275</v>
      </c>
      <c r="L234" s="455">
        <v>0.40845857393480733</v>
      </c>
      <c r="M234" s="454">
        <v>9.6105606655769602</v>
      </c>
      <c r="N234" s="452">
        <v>5.5706185079354631</v>
      </c>
      <c r="O234" s="452">
        <v>3.191702731697633</v>
      </c>
      <c r="P234" s="452">
        <v>2.7547361530425483</v>
      </c>
      <c r="Q234" s="455">
        <v>1.5770878178826591</v>
      </c>
      <c r="R234" s="454">
        <v>3.6719020978292063</v>
      </c>
      <c r="S234" s="452">
        <v>3.8946160963523782</v>
      </c>
      <c r="T234" s="452">
        <v>3.1472755491496298</v>
      </c>
      <c r="U234" s="452">
        <v>5.0452613797371937</v>
      </c>
      <c r="V234" s="455">
        <v>2.5352777462378859</v>
      </c>
      <c r="W234" s="984"/>
      <c r="X234" s="984"/>
      <c r="Y234" s="984"/>
      <c r="Z234" s="984"/>
      <c r="AA234" s="984"/>
      <c r="AB234" s="984"/>
      <c r="AC234" s="984"/>
      <c r="AD234" s="984"/>
      <c r="AE234" s="984"/>
      <c r="AF234" s="984"/>
      <c r="AG234" s="984"/>
      <c r="AH234" s="984"/>
      <c r="AI234" s="984"/>
      <c r="AJ234" s="984"/>
      <c r="AK234" s="984"/>
      <c r="AL234" s="984"/>
      <c r="AM234" s="984"/>
      <c r="AN234" s="984"/>
      <c r="AO234" s="984"/>
      <c r="AP234" s="984"/>
      <c r="AQ234" s="984"/>
      <c r="AR234" s="984"/>
      <c r="AS234" s="984"/>
      <c r="AT234" s="984"/>
      <c r="AU234" s="984"/>
      <c r="AV234" s="984"/>
      <c r="AW234" s="984"/>
      <c r="AX234" s="984"/>
      <c r="AY234" s="984"/>
      <c r="AZ234" s="394"/>
      <c r="BA234" s="1180"/>
      <c r="BB234" s="954" t="s">
        <v>548</v>
      </c>
      <c r="BC234" s="497">
        <v>1725.2078206063345</v>
      </c>
      <c r="BD234" s="484">
        <v>973.88634824770418</v>
      </c>
      <c r="BE234" s="484">
        <v>623.35265255708532</v>
      </c>
      <c r="BF234" s="484">
        <v>445.93442528310101</v>
      </c>
      <c r="BG234" s="501">
        <v>130.92804024113565</v>
      </c>
      <c r="BH234" s="497">
        <v>686.52664879828603</v>
      </c>
      <c r="BI234" s="484">
        <v>368.6627984788613</v>
      </c>
      <c r="BJ234" s="484">
        <v>189.58333393204501</v>
      </c>
      <c r="BK234" s="484">
        <v>115.55970412295309</v>
      </c>
      <c r="BL234" s="501">
        <v>37.512417033302846</v>
      </c>
      <c r="BM234" s="497">
        <v>1057.376036206243</v>
      </c>
      <c r="BN234" s="484">
        <v>615.16124175606558</v>
      </c>
      <c r="BO234" s="484">
        <v>351.48876054584144</v>
      </c>
      <c r="BP234" s="484">
        <v>303.5869575519186</v>
      </c>
      <c r="BQ234" s="501">
        <v>173.85138850984708</v>
      </c>
      <c r="BR234" s="497">
        <v>512.13236464223962</v>
      </c>
      <c r="BS234" s="484">
        <v>1105.1772129310523</v>
      </c>
      <c r="BT234" s="484">
        <v>552.1814160839732</v>
      </c>
      <c r="BU234" s="484">
        <v>1380.0024269407827</v>
      </c>
      <c r="BV234" s="485">
        <v>349.815866337317</v>
      </c>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row>
    <row r="235" s="357" customFormat="true" ht="15" customHeight="true" x14ac:dyDescent="0.2">
      <c r="A235" s="1196"/>
      <c r="B235" s="428" t="s">
        <v>549</v>
      </c>
      <c r="C235" s="454">
        <v>3.321436538170234</v>
      </c>
      <c r="D235" s="452">
        <v>4.5998593255871549</v>
      </c>
      <c r="E235" s="452">
        <v>2.8354377975908709</v>
      </c>
      <c r="F235" s="452">
        <v>4.3318958089905859</v>
      </c>
      <c r="G235" s="456">
        <v>9.6336649847276465</v>
      </c>
      <c r="H235" s="453">
        <v>8.8978686081936864</v>
      </c>
      <c r="I235" s="452">
        <v>8.3829411464705341</v>
      </c>
      <c r="J235" s="452">
        <v>5.7314805592553215</v>
      </c>
      <c r="K235" s="452">
        <v>8.9588090633885873</v>
      </c>
      <c r="L235" s="455">
        <v>12.692078002059207</v>
      </c>
      <c r="M235" s="454">
        <v>1.1489260946453292</v>
      </c>
      <c r="N235" s="452">
        <v>1.3257658393410194</v>
      </c>
      <c r="O235" s="452">
        <v>0.98282928755576771</v>
      </c>
      <c r="P235" s="452">
        <v>0.73286153982715829</v>
      </c>
      <c r="Q235" s="455">
        <v>3.9119365184561259</v>
      </c>
      <c r="R235" s="454">
        <v>19.92936802062383</v>
      </c>
      <c r="S235" s="452">
        <v>5.4656378702320998</v>
      </c>
      <c r="T235" s="452">
        <v>0.90478430139860089</v>
      </c>
      <c r="U235" s="452">
        <v>0.73227643903335593</v>
      </c>
      <c r="V235" s="455">
        <v>2.2111155468848263</v>
      </c>
      <c r="W235" s="984"/>
      <c r="X235" s="984"/>
      <c r="Y235" s="984"/>
      <c r="Z235" s="984"/>
      <c r="AA235" s="984"/>
      <c r="AB235" s="984"/>
      <c r="AC235" s="984"/>
      <c r="AD235" s="984"/>
      <c r="AE235" s="984"/>
      <c r="AF235" s="984"/>
      <c r="AG235" s="984"/>
      <c r="AH235" s="984"/>
      <c r="AI235" s="984"/>
      <c r="AJ235" s="984"/>
      <c r="AK235" s="984"/>
      <c r="AL235" s="984"/>
      <c r="AM235" s="984"/>
      <c r="AN235" s="984"/>
      <c r="AO235" s="984"/>
      <c r="AP235" s="984"/>
      <c r="AQ235" s="984"/>
      <c r="AR235" s="984"/>
      <c r="AS235" s="984"/>
      <c r="AT235" s="984"/>
      <c r="AU235" s="984"/>
      <c r="AV235" s="984"/>
      <c r="AW235" s="984"/>
      <c r="AX235" s="984"/>
      <c r="AY235" s="984"/>
      <c r="AZ235" s="394"/>
      <c r="BA235" s="1180"/>
      <c r="BB235" s="954" t="s">
        <v>549</v>
      </c>
      <c r="BC235" s="497">
        <v>671.06387273118901</v>
      </c>
      <c r="BD235" s="484">
        <v>929.11950336214977</v>
      </c>
      <c r="BE235" s="484">
        <v>573.02641886663127</v>
      </c>
      <c r="BF235" s="484">
        <v>875.21869052941247</v>
      </c>
      <c r="BG235" s="501">
        <v>1946.2992404868917</v>
      </c>
      <c r="BH235" s="497">
        <v>816.88454614310911</v>
      </c>
      <c r="BI235" s="484">
        <v>770.10460392337188</v>
      </c>
      <c r="BJ235" s="484">
        <v>526.29930356470322</v>
      </c>
      <c r="BK235" s="484">
        <v>822.76525675943537</v>
      </c>
      <c r="BL235" s="501">
        <v>1165.6274428173579</v>
      </c>
      <c r="BM235" s="497">
        <v>126.40749714023734</v>
      </c>
      <c r="BN235" s="484">
        <v>146.40380755655983</v>
      </c>
      <c r="BO235" s="484">
        <v>108.23484426677361</v>
      </c>
      <c r="BP235" s="484">
        <v>80.76534115153234</v>
      </c>
      <c r="BQ235" s="501">
        <v>431.23508265319435</v>
      </c>
      <c r="BR235" s="497">
        <v>2779.6150600696797</v>
      </c>
      <c r="BS235" s="484">
        <v>1550.9868697895379</v>
      </c>
      <c r="BT235" s="484">
        <v>158.74208311115859</v>
      </c>
      <c r="BU235" s="484">
        <v>200.29552227286669</v>
      </c>
      <c r="BV235" s="485">
        <v>305.08819073302817</v>
      </c>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row>
    <row r="236" s="357" customFormat="true" ht="15" customHeight="true" x14ac:dyDescent="0.2">
      <c r="A236" s="1197"/>
      <c r="B236" s="428" t="s">
        <v>550</v>
      </c>
      <c r="C236" s="454">
        <v>2.2105534199677274E-2</v>
      </c>
      <c r="D236" s="452">
        <v>0.15239711325539998</v>
      </c>
      <c r="E236" s="452">
        <v>8.2849086277884884E-3</v>
      </c>
      <c r="F236" s="452">
        <v>5.5153040131732016E-3</v>
      </c>
      <c r="G236" s="456">
        <v>0.1428260520745297</v>
      </c>
      <c r="H236" s="453">
        <v>0.12672416246646354</v>
      </c>
      <c r="I236" s="452">
        <v>0.25084128578316767</v>
      </c>
      <c r="J236" s="452">
        <v>0</v>
      </c>
      <c r="K236" s="452">
        <v>0.11877086214817803</v>
      </c>
      <c r="L236" s="455">
        <v>0.12313422012405452</v>
      </c>
      <c r="M236" s="454">
        <v>5.1885638328514902E-3</v>
      </c>
      <c r="N236" s="452">
        <v>0</v>
      </c>
      <c r="O236" s="452">
        <v>9.6257385346900336E-3</v>
      </c>
      <c r="P236" s="452">
        <v>5.5740668032074718E-3</v>
      </c>
      <c r="Q236" s="455">
        <v>7.0334095664659729E-2</v>
      </c>
      <c r="R236" s="454">
        <v>0.2976891624467633</v>
      </c>
      <c r="S236" s="452">
        <v>3.1975435668299781E-3</v>
      </c>
      <c r="T236" s="452">
        <v>4.2541312322674892E-2</v>
      </c>
      <c r="U236" s="452">
        <v>2.385433226824633E-2</v>
      </c>
      <c r="V236" s="455">
        <v>7.5932197219008027E-2</v>
      </c>
      <c r="W236" s="984"/>
      <c r="X236" s="984"/>
      <c r="Y236" s="984"/>
      <c r="Z236" s="984"/>
      <c r="AA236" s="984"/>
      <c r="AB236" s="984"/>
      <c r="AC236" s="984"/>
      <c r="AD236" s="984"/>
      <c r="AE236" s="984"/>
      <c r="AF236" s="984"/>
      <c r="AG236" s="984"/>
      <c r="AH236" s="984"/>
      <c r="AI236" s="984"/>
      <c r="AJ236" s="984"/>
      <c r="AK236" s="984"/>
      <c r="AL236" s="984"/>
      <c r="AM236" s="984"/>
      <c r="AN236" s="984"/>
      <c r="AO236" s="984"/>
      <c r="AP236" s="984"/>
      <c r="AQ236" s="984"/>
      <c r="AR236" s="984"/>
      <c r="AS236" s="984"/>
      <c r="AT236" s="984"/>
      <c r="AU236" s="984"/>
      <c r="AV236" s="984"/>
      <c r="AW236" s="984"/>
      <c r="AX236" s="984"/>
      <c r="AY236" s="984"/>
      <c r="AZ236" s="394"/>
      <c r="BA236" s="1181"/>
      <c r="BB236" s="954" t="s">
        <v>550</v>
      </c>
      <c r="BC236" s="497">
        <v>4.4662076840400182</v>
      </c>
      <c r="BD236" s="484">
        <v>30.782491410997316</v>
      </c>
      <c r="BE236" s="484">
        <v>1.6743345685991002</v>
      </c>
      <c r="BF236" s="484">
        <v>1.1143151564870781</v>
      </c>
      <c r="BG236" s="501">
        <v>28.855294128982749</v>
      </c>
      <c r="BH236" s="497">
        <v>11.634135600345482</v>
      </c>
      <c r="BI236" s="484">
        <v>23.043705742465775</v>
      </c>
      <c r="BJ236" s="484">
        <v>0</v>
      </c>
      <c r="BK236" s="484">
        <v>10.907759971158859</v>
      </c>
      <c r="BL236" s="501">
        <v>11.308520645967093</v>
      </c>
      <c r="BM236" s="497">
        <v>0.5708577522260736</v>
      </c>
      <c r="BN236" s="484">
        <v>0</v>
      </c>
      <c r="BO236" s="484">
        <v>1.0600419873993034</v>
      </c>
      <c r="BP236" s="484">
        <v>0.61429258119979668</v>
      </c>
      <c r="BQ236" s="501">
        <v>7.7533286683438778</v>
      </c>
      <c r="BR236" s="497">
        <v>41.519694869413698</v>
      </c>
      <c r="BS236" s="484">
        <v>0.90736858267609699</v>
      </c>
      <c r="BT236" s="484">
        <v>7.4637640440323576</v>
      </c>
      <c r="BU236" s="484">
        <v>6.5247435059442846</v>
      </c>
      <c r="BV236" s="485">
        <v>10.477071947039823</v>
      </c>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row>
    <row r="237" s="357" customFormat="true" ht="15" customHeight="true" x14ac:dyDescent="0.2">
      <c r="A237" s="948"/>
      <c r="B237" s="428"/>
      <c r="C237" s="454"/>
      <c r="D237" s="452"/>
      <c r="E237" s="452"/>
      <c r="F237" s="452"/>
      <c r="G237" s="456"/>
      <c r="H237" s="453"/>
      <c r="I237" s="452"/>
      <c r="J237" s="452"/>
      <c r="K237" s="452"/>
      <c r="L237" s="455"/>
      <c r="M237" s="454"/>
      <c r="N237" s="452"/>
      <c r="O237" s="452"/>
      <c r="P237" s="452"/>
      <c r="Q237" s="455"/>
      <c r="R237" s="454"/>
      <c r="S237" s="452"/>
      <c r="T237" s="452"/>
      <c r="U237" s="452"/>
      <c r="V237" s="455"/>
      <c r="W237" s="984"/>
      <c r="X237" s="984"/>
      <c r="Y237" s="984"/>
      <c r="Z237" s="984"/>
      <c r="AA237" s="984"/>
      <c r="AB237" s="984"/>
      <c r="AC237" s="984"/>
      <c r="AD237" s="984"/>
      <c r="AE237" s="984"/>
      <c r="AF237" s="984"/>
      <c r="AG237" s="984"/>
      <c r="AH237" s="984"/>
      <c r="AI237" s="984"/>
      <c r="AJ237" s="984"/>
      <c r="AK237" s="984"/>
      <c r="AL237" s="984"/>
      <c r="AM237" s="984"/>
      <c r="AN237" s="984"/>
      <c r="AO237" s="984"/>
      <c r="AP237" s="984"/>
      <c r="AQ237" s="984"/>
      <c r="AR237" s="984"/>
      <c r="AS237" s="984"/>
      <c r="AT237" s="984"/>
      <c r="AU237" s="984"/>
      <c r="AV237" s="984"/>
      <c r="AW237" s="984"/>
      <c r="AX237" s="984"/>
      <c r="AY237" s="984"/>
      <c r="AZ237" s="394"/>
      <c r="BA237" s="952"/>
      <c r="BB237" s="954"/>
      <c r="BC237" s="497"/>
      <c r="BD237" s="484"/>
      <c r="BE237" s="484"/>
      <c r="BF237" s="484"/>
      <c r="BG237" s="501"/>
      <c r="BH237" s="497"/>
      <c r="BI237" s="484"/>
      <c r="BJ237" s="484"/>
      <c r="BK237" s="484"/>
      <c r="BL237" s="501"/>
      <c r="BM237" s="497"/>
      <c r="BN237" s="484"/>
      <c r="BO237" s="484"/>
      <c r="BP237" s="484"/>
      <c r="BQ237" s="501"/>
      <c r="BR237" s="497"/>
      <c r="BS237" s="484"/>
      <c r="BT237" s="484"/>
      <c r="BU237" s="484"/>
      <c r="BV237" s="485"/>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row>
    <row r="238" s="357" customFormat="true" ht="15" customHeight="true" x14ac:dyDescent="0.2">
      <c r="A238" s="948"/>
      <c r="B238" s="428"/>
      <c r="C238" s="454"/>
      <c r="D238" s="452"/>
      <c r="E238" s="452"/>
      <c r="F238" s="452"/>
      <c r="G238" s="456"/>
      <c r="H238" s="453"/>
      <c r="I238" s="452"/>
      <c r="J238" s="452"/>
      <c r="K238" s="452"/>
      <c r="L238" s="455"/>
      <c r="M238" s="454"/>
      <c r="N238" s="452"/>
      <c r="O238" s="452"/>
      <c r="P238" s="452"/>
      <c r="Q238" s="455"/>
      <c r="R238" s="454"/>
      <c r="S238" s="452"/>
      <c r="T238" s="452"/>
      <c r="U238" s="452"/>
      <c r="V238" s="455"/>
      <c r="W238" s="984"/>
      <c r="X238" s="984"/>
      <c r="Y238" s="984"/>
      <c r="Z238" s="984"/>
      <c r="AA238" s="984"/>
      <c r="AB238" s="984"/>
      <c r="AC238" s="984"/>
      <c r="AD238" s="984"/>
      <c r="AE238" s="984"/>
      <c r="AF238" s="984"/>
      <c r="AG238" s="984"/>
      <c r="AH238" s="984"/>
      <c r="AI238" s="984"/>
      <c r="AJ238" s="984"/>
      <c r="AK238" s="984"/>
      <c r="AL238" s="984"/>
      <c r="AM238" s="984"/>
      <c r="AN238" s="984"/>
      <c r="AO238" s="984"/>
      <c r="AP238" s="984"/>
      <c r="AQ238" s="984"/>
      <c r="AR238" s="984"/>
      <c r="AS238" s="984"/>
      <c r="AT238" s="984"/>
      <c r="AU238" s="984"/>
      <c r="AV238" s="984"/>
      <c r="AW238" s="984"/>
      <c r="AX238" s="984"/>
      <c r="AY238" s="984"/>
      <c r="AZ238" s="394"/>
      <c r="BA238" s="952"/>
      <c r="BB238" s="954"/>
      <c r="BC238" s="497"/>
      <c r="BD238" s="484"/>
      <c r="BE238" s="484"/>
      <c r="BF238" s="484"/>
      <c r="BG238" s="501"/>
      <c r="BH238" s="497"/>
      <c r="BI238" s="484"/>
      <c r="BJ238" s="484"/>
      <c r="BK238" s="484"/>
      <c r="BL238" s="501"/>
      <c r="BM238" s="497"/>
      <c r="BN238" s="484"/>
      <c r="BO238" s="484"/>
      <c r="BP238" s="484"/>
      <c r="BQ238" s="501"/>
      <c r="BR238" s="497"/>
      <c r="BS238" s="484"/>
      <c r="BT238" s="484"/>
      <c r="BU238" s="484"/>
      <c r="BV238" s="485"/>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row>
    <row r="239" s="357" customFormat="true" ht="15" customHeight="true" x14ac:dyDescent="0.2">
      <c r="A239" s="948"/>
      <c r="B239" s="428"/>
      <c r="C239" s="454"/>
      <c r="D239" s="452"/>
      <c r="E239" s="452"/>
      <c r="F239" s="452"/>
      <c r="G239" s="456"/>
      <c r="H239" s="453"/>
      <c r="I239" s="452"/>
      <c r="J239" s="452"/>
      <c r="K239" s="452"/>
      <c r="L239" s="455"/>
      <c r="M239" s="454"/>
      <c r="N239" s="452"/>
      <c r="O239" s="452"/>
      <c r="P239" s="452"/>
      <c r="Q239" s="455"/>
      <c r="R239" s="454"/>
      <c r="S239" s="452"/>
      <c r="T239" s="452"/>
      <c r="U239" s="452"/>
      <c r="V239" s="455"/>
      <c r="W239" s="984"/>
      <c r="X239" s="984"/>
      <c r="Y239" s="984"/>
      <c r="Z239" s="984"/>
      <c r="AA239" s="984"/>
      <c r="AB239" s="984"/>
      <c r="AC239" s="984"/>
      <c r="AD239" s="984"/>
      <c r="AE239" s="984"/>
      <c r="AF239" s="984"/>
      <c r="AG239" s="984"/>
      <c r="AH239" s="984"/>
      <c r="AI239" s="984"/>
      <c r="AJ239" s="984"/>
      <c r="AK239" s="984"/>
      <c r="AL239" s="984"/>
      <c r="AM239" s="984"/>
      <c r="AN239" s="984"/>
      <c r="AO239" s="984"/>
      <c r="AP239" s="984"/>
      <c r="AQ239" s="984"/>
      <c r="AR239" s="984"/>
      <c r="AS239" s="984"/>
      <c r="AT239" s="984"/>
      <c r="AU239" s="984"/>
      <c r="AV239" s="984"/>
      <c r="AW239" s="984"/>
      <c r="AX239" s="984"/>
      <c r="AY239" s="984"/>
      <c r="AZ239" s="394"/>
      <c r="BA239" s="952"/>
      <c r="BB239" s="954"/>
      <c r="BC239" s="497"/>
      <c r="BD239" s="484"/>
      <c r="BE239" s="484"/>
      <c r="BF239" s="484"/>
      <c r="BG239" s="501"/>
      <c r="BH239" s="497"/>
      <c r="BI239" s="484"/>
      <c r="BJ239" s="484"/>
      <c r="BK239" s="484"/>
      <c r="BL239" s="501"/>
      <c r="BM239" s="497"/>
      <c r="BN239" s="484"/>
      <c r="BO239" s="484"/>
      <c r="BP239" s="484"/>
      <c r="BQ239" s="501"/>
      <c r="BR239" s="497"/>
      <c r="BS239" s="484"/>
      <c r="BT239" s="484"/>
      <c r="BU239" s="484"/>
      <c r="BV239" s="485"/>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row>
    <row r="240" s="357" customFormat="true" ht="15" customHeight="true" x14ac:dyDescent="0.2">
      <c r="A240" s="948"/>
      <c r="B240" s="428"/>
      <c r="C240" s="454"/>
      <c r="D240" s="452"/>
      <c r="E240" s="452"/>
      <c r="F240" s="452"/>
      <c r="G240" s="456"/>
      <c r="H240" s="453"/>
      <c r="I240" s="452"/>
      <c r="J240" s="452"/>
      <c r="K240" s="452"/>
      <c r="L240" s="455"/>
      <c r="M240" s="454"/>
      <c r="N240" s="452"/>
      <c r="O240" s="452"/>
      <c r="P240" s="452"/>
      <c r="Q240" s="455"/>
      <c r="R240" s="454"/>
      <c r="S240" s="452"/>
      <c r="T240" s="452"/>
      <c r="U240" s="452"/>
      <c r="V240" s="455"/>
      <c r="W240" s="984"/>
      <c r="X240" s="984"/>
      <c r="Y240" s="984"/>
      <c r="Z240" s="984"/>
      <c r="AA240" s="984"/>
      <c r="AB240" s="984"/>
      <c r="AC240" s="984"/>
      <c r="AD240" s="984"/>
      <c r="AE240" s="984"/>
      <c r="AF240" s="984"/>
      <c r="AG240" s="984"/>
      <c r="AH240" s="984"/>
      <c r="AI240" s="984"/>
      <c r="AJ240" s="984"/>
      <c r="AK240" s="984"/>
      <c r="AL240" s="984"/>
      <c r="AM240" s="984"/>
      <c r="AN240" s="984"/>
      <c r="AO240" s="984"/>
      <c r="AP240" s="984"/>
      <c r="AQ240" s="984"/>
      <c r="AR240" s="984"/>
      <c r="AS240" s="984"/>
      <c r="AT240" s="984"/>
      <c r="AU240" s="984"/>
      <c r="AV240" s="984"/>
      <c r="AW240" s="984"/>
      <c r="AX240" s="984"/>
      <c r="AY240" s="984"/>
      <c r="AZ240" s="394"/>
      <c r="BA240" s="952"/>
      <c r="BB240" s="954"/>
      <c r="BC240" s="497"/>
      <c r="BD240" s="484"/>
      <c r="BE240" s="484"/>
      <c r="BF240" s="484"/>
      <c r="BG240" s="501"/>
      <c r="BH240" s="497"/>
      <c r="BI240" s="484"/>
      <c r="BJ240" s="484"/>
      <c r="BK240" s="484"/>
      <c r="BL240" s="501"/>
      <c r="BM240" s="497"/>
      <c r="BN240" s="484"/>
      <c r="BO240" s="484"/>
      <c r="BP240" s="484"/>
      <c r="BQ240" s="501"/>
      <c r="BR240" s="497"/>
      <c r="BS240" s="484"/>
      <c r="BT240" s="484"/>
      <c r="BU240" s="484"/>
      <c r="BV240" s="485"/>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row>
    <row r="241" s="357" customFormat="true" ht="15" customHeight="true" x14ac:dyDescent="0.2">
      <c r="A241" s="948"/>
      <c r="B241" s="428"/>
      <c r="C241" s="454"/>
      <c r="D241" s="452"/>
      <c r="E241" s="452"/>
      <c r="F241" s="452"/>
      <c r="G241" s="456"/>
      <c r="H241" s="453"/>
      <c r="I241" s="452"/>
      <c r="J241" s="452"/>
      <c r="K241" s="452"/>
      <c r="L241" s="455"/>
      <c r="M241" s="454"/>
      <c r="N241" s="452"/>
      <c r="O241" s="452"/>
      <c r="P241" s="452"/>
      <c r="Q241" s="455"/>
      <c r="R241" s="454"/>
      <c r="S241" s="452"/>
      <c r="T241" s="452"/>
      <c r="U241" s="452"/>
      <c r="V241" s="455"/>
      <c r="W241" s="984"/>
      <c r="X241" s="984"/>
      <c r="Y241" s="984"/>
      <c r="Z241" s="984"/>
      <c r="AA241" s="984"/>
      <c r="AB241" s="984"/>
      <c r="AC241" s="984"/>
      <c r="AD241" s="984"/>
      <c r="AE241" s="984"/>
      <c r="AF241" s="984"/>
      <c r="AG241" s="984"/>
      <c r="AH241" s="984"/>
      <c r="AI241" s="984"/>
      <c r="AJ241" s="984"/>
      <c r="AK241" s="984"/>
      <c r="AL241" s="984"/>
      <c r="AM241" s="984"/>
      <c r="AN241" s="984"/>
      <c r="AO241" s="984"/>
      <c r="AP241" s="984"/>
      <c r="AQ241" s="984"/>
      <c r="AR241" s="984"/>
      <c r="AS241" s="984"/>
      <c r="AT241" s="984"/>
      <c r="AU241" s="984"/>
      <c r="AV241" s="984"/>
      <c r="AW241" s="984"/>
      <c r="AX241" s="984"/>
      <c r="AY241" s="984"/>
      <c r="AZ241" s="394"/>
      <c r="BA241" s="952"/>
      <c r="BB241" s="954"/>
      <c r="BC241" s="497"/>
      <c r="BD241" s="484"/>
      <c r="BE241" s="484"/>
      <c r="BF241" s="484"/>
      <c r="BG241" s="501"/>
      <c r="BH241" s="497"/>
      <c r="BI241" s="484"/>
      <c r="BJ241" s="484"/>
      <c r="BK241" s="484"/>
      <c r="BL241" s="501"/>
      <c r="BM241" s="497"/>
      <c r="BN241" s="484"/>
      <c r="BO241" s="484"/>
      <c r="BP241" s="484"/>
      <c r="BQ241" s="501"/>
      <c r="BR241" s="497"/>
      <c r="BS241" s="484"/>
      <c r="BT241" s="484"/>
      <c r="BU241" s="484"/>
      <c r="BV241" s="485"/>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row>
    <row r="242" s="357" customFormat="true" ht="15" customHeight="true" x14ac:dyDescent="0.2">
      <c r="A242" s="948"/>
      <c r="B242" s="428"/>
      <c r="C242" s="454"/>
      <c r="D242" s="452"/>
      <c r="E242" s="452"/>
      <c r="F242" s="452"/>
      <c r="G242" s="456"/>
      <c r="H242" s="453"/>
      <c r="I242" s="452"/>
      <c r="J242" s="452"/>
      <c r="K242" s="452"/>
      <c r="L242" s="455"/>
      <c r="M242" s="454"/>
      <c r="N242" s="452"/>
      <c r="O242" s="452"/>
      <c r="P242" s="452"/>
      <c r="Q242" s="455"/>
      <c r="R242" s="454"/>
      <c r="S242" s="452"/>
      <c r="T242" s="452"/>
      <c r="U242" s="452"/>
      <c r="V242" s="455"/>
      <c r="W242" s="984"/>
      <c r="X242" s="984"/>
      <c r="Y242" s="984"/>
      <c r="Z242" s="984"/>
      <c r="AA242" s="984"/>
      <c r="AB242" s="984"/>
      <c r="AC242" s="984"/>
      <c r="AD242" s="984"/>
      <c r="AE242" s="984"/>
      <c r="AF242" s="984"/>
      <c r="AG242" s="984"/>
      <c r="AH242" s="984"/>
      <c r="AI242" s="984"/>
      <c r="AJ242" s="984"/>
      <c r="AK242" s="984"/>
      <c r="AL242" s="984"/>
      <c r="AM242" s="984"/>
      <c r="AN242" s="984"/>
      <c r="AO242" s="984"/>
      <c r="AP242" s="984"/>
      <c r="AQ242" s="984"/>
      <c r="AR242" s="984"/>
      <c r="AS242" s="984"/>
      <c r="AT242" s="984"/>
      <c r="AU242" s="984"/>
      <c r="AV242" s="984"/>
      <c r="AW242" s="984"/>
      <c r="AX242" s="984"/>
      <c r="AY242" s="984"/>
      <c r="AZ242" s="394"/>
      <c r="BA242" s="952"/>
      <c r="BB242" s="954"/>
      <c r="BC242" s="497"/>
      <c r="BD242" s="484"/>
      <c r="BE242" s="484"/>
      <c r="BF242" s="484"/>
      <c r="BG242" s="501"/>
      <c r="BH242" s="497"/>
      <c r="BI242" s="484"/>
      <c r="BJ242" s="484"/>
      <c r="BK242" s="484"/>
      <c r="BL242" s="501"/>
      <c r="BM242" s="497"/>
      <c r="BN242" s="484"/>
      <c r="BO242" s="484"/>
      <c r="BP242" s="484"/>
      <c r="BQ242" s="501"/>
      <c r="BR242" s="497"/>
      <c r="BS242" s="484"/>
      <c r="BT242" s="484"/>
      <c r="BU242" s="484"/>
      <c r="BV242" s="485"/>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row>
    <row r="243" s="357" customFormat="true" ht="15" customHeight="true" x14ac:dyDescent="0.2">
      <c r="A243" s="948"/>
      <c r="B243" s="428"/>
      <c r="C243" s="454"/>
      <c r="D243" s="452"/>
      <c r="E243" s="452"/>
      <c r="F243" s="452"/>
      <c r="G243" s="456"/>
      <c r="H243" s="453"/>
      <c r="I243" s="452"/>
      <c r="J243" s="452"/>
      <c r="K243" s="452"/>
      <c r="L243" s="455"/>
      <c r="M243" s="454"/>
      <c r="N243" s="452"/>
      <c r="O243" s="452"/>
      <c r="P243" s="452"/>
      <c r="Q243" s="455"/>
      <c r="R243" s="454"/>
      <c r="S243" s="452"/>
      <c r="T243" s="452"/>
      <c r="U243" s="452"/>
      <c r="V243" s="455"/>
      <c r="W243" s="984"/>
      <c r="X243" s="984"/>
      <c r="Y243" s="984"/>
      <c r="Z243" s="984"/>
      <c r="AA243" s="984"/>
      <c r="AB243" s="984"/>
      <c r="AC243" s="984"/>
      <c r="AD243" s="984"/>
      <c r="AE243" s="984"/>
      <c r="AF243" s="984"/>
      <c r="AG243" s="984"/>
      <c r="AH243" s="984"/>
      <c r="AI243" s="984"/>
      <c r="AJ243" s="984"/>
      <c r="AK243" s="984"/>
      <c r="AL243" s="984"/>
      <c r="AM243" s="984"/>
      <c r="AN243" s="984"/>
      <c r="AO243" s="984"/>
      <c r="AP243" s="984"/>
      <c r="AQ243" s="984"/>
      <c r="AR243" s="984"/>
      <c r="AS243" s="984"/>
      <c r="AT243" s="984"/>
      <c r="AU243" s="984"/>
      <c r="AV243" s="984"/>
      <c r="AW243" s="984"/>
      <c r="AX243" s="984"/>
      <c r="AY243" s="984"/>
      <c r="AZ243" s="394"/>
      <c r="BA243" s="952"/>
      <c r="BB243" s="954"/>
      <c r="BC243" s="497"/>
      <c r="BD243" s="484"/>
      <c r="BE243" s="484"/>
      <c r="BF243" s="484"/>
      <c r="BG243" s="501"/>
      <c r="BH243" s="497"/>
      <c r="BI243" s="484"/>
      <c r="BJ243" s="484"/>
      <c r="BK243" s="484"/>
      <c r="BL243" s="501"/>
      <c r="BM243" s="497"/>
      <c r="BN243" s="484"/>
      <c r="BO243" s="484"/>
      <c r="BP243" s="484"/>
      <c r="BQ243" s="501"/>
      <c r="BR243" s="497"/>
      <c r="BS243" s="484"/>
      <c r="BT243" s="484"/>
      <c r="BU243" s="484"/>
      <c r="BV243" s="485"/>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row>
    <row r="244" s="357" customFormat="true" ht="15" customHeight="true" x14ac:dyDescent="0.2">
      <c r="A244" s="948"/>
      <c r="B244" s="428"/>
      <c r="C244" s="454"/>
      <c r="D244" s="452"/>
      <c r="E244" s="452"/>
      <c r="F244" s="452"/>
      <c r="G244" s="456"/>
      <c r="H244" s="453"/>
      <c r="I244" s="452"/>
      <c r="J244" s="452"/>
      <c r="K244" s="452"/>
      <c r="L244" s="455"/>
      <c r="M244" s="454"/>
      <c r="N244" s="452"/>
      <c r="O244" s="452"/>
      <c r="P244" s="452"/>
      <c r="Q244" s="455"/>
      <c r="R244" s="454"/>
      <c r="S244" s="452"/>
      <c r="T244" s="452"/>
      <c r="U244" s="452"/>
      <c r="V244" s="455"/>
      <c r="W244" s="984"/>
      <c r="X244" s="984"/>
      <c r="Y244" s="984"/>
      <c r="Z244" s="984"/>
      <c r="AA244" s="984"/>
      <c r="AB244" s="984"/>
      <c r="AC244" s="984"/>
      <c r="AD244" s="984"/>
      <c r="AE244" s="984"/>
      <c r="AF244" s="984"/>
      <c r="AG244" s="984"/>
      <c r="AH244" s="984"/>
      <c r="AI244" s="984"/>
      <c r="AJ244" s="984"/>
      <c r="AK244" s="984"/>
      <c r="AL244" s="984"/>
      <c r="AM244" s="984"/>
      <c r="AN244" s="984"/>
      <c r="AO244" s="984"/>
      <c r="AP244" s="984"/>
      <c r="AQ244" s="984"/>
      <c r="AR244" s="984"/>
      <c r="AS244" s="984"/>
      <c r="AT244" s="984"/>
      <c r="AU244" s="984"/>
      <c r="AV244" s="984"/>
      <c r="AW244" s="984"/>
      <c r="AX244" s="984"/>
      <c r="AY244" s="984"/>
      <c r="AZ244" s="394"/>
      <c r="BA244" s="952"/>
      <c r="BB244" s="954"/>
      <c r="BC244" s="497"/>
      <c r="BD244" s="484"/>
      <c r="BE244" s="484"/>
      <c r="BF244" s="484"/>
      <c r="BG244" s="501"/>
      <c r="BH244" s="497"/>
      <c r="BI244" s="484"/>
      <c r="BJ244" s="484"/>
      <c r="BK244" s="484"/>
      <c r="BL244" s="501"/>
      <c r="BM244" s="497"/>
      <c r="BN244" s="484"/>
      <c r="BO244" s="484"/>
      <c r="BP244" s="484"/>
      <c r="BQ244" s="501"/>
      <c r="BR244" s="497"/>
      <c r="BS244" s="484"/>
      <c r="BT244" s="484"/>
      <c r="BU244" s="484"/>
      <c r="BV244" s="485"/>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row>
    <row r="245" s="357" customFormat="true" ht="15" customHeight="true" x14ac:dyDescent="0.2">
      <c r="A245" s="948"/>
      <c r="B245" s="428"/>
      <c r="C245" s="454"/>
      <c r="D245" s="452"/>
      <c r="E245" s="452"/>
      <c r="F245" s="452"/>
      <c r="G245" s="456"/>
      <c r="H245" s="453"/>
      <c r="I245" s="452"/>
      <c r="J245" s="452"/>
      <c r="K245" s="452"/>
      <c r="L245" s="455"/>
      <c r="M245" s="454"/>
      <c r="N245" s="452"/>
      <c r="O245" s="452"/>
      <c r="P245" s="452"/>
      <c r="Q245" s="455"/>
      <c r="R245" s="454"/>
      <c r="S245" s="452"/>
      <c r="T245" s="452"/>
      <c r="U245" s="452"/>
      <c r="V245" s="455"/>
      <c r="W245" s="984"/>
      <c r="X245" s="984"/>
      <c r="Y245" s="984"/>
      <c r="Z245" s="984"/>
      <c r="AA245" s="984"/>
      <c r="AB245" s="984"/>
      <c r="AC245" s="984"/>
      <c r="AD245" s="984"/>
      <c r="AE245" s="984"/>
      <c r="AF245" s="984"/>
      <c r="AG245" s="984"/>
      <c r="AH245" s="984"/>
      <c r="AI245" s="984"/>
      <c r="AJ245" s="984"/>
      <c r="AK245" s="984"/>
      <c r="AL245" s="984"/>
      <c r="AM245" s="984"/>
      <c r="AN245" s="984"/>
      <c r="AO245" s="984"/>
      <c r="AP245" s="984"/>
      <c r="AQ245" s="984"/>
      <c r="AR245" s="984"/>
      <c r="AS245" s="984"/>
      <c r="AT245" s="984"/>
      <c r="AU245" s="984"/>
      <c r="AV245" s="984"/>
      <c r="AW245" s="984"/>
      <c r="AX245" s="984"/>
      <c r="AY245" s="984"/>
      <c r="AZ245" s="394"/>
      <c r="BA245" s="952"/>
      <c r="BB245" s="954"/>
      <c r="BC245" s="497"/>
      <c r="BD245" s="484"/>
      <c r="BE245" s="484"/>
      <c r="BF245" s="484"/>
      <c r="BG245" s="501"/>
      <c r="BH245" s="497"/>
      <c r="BI245" s="484"/>
      <c r="BJ245" s="484"/>
      <c r="BK245" s="484"/>
      <c r="BL245" s="501"/>
      <c r="BM245" s="497"/>
      <c r="BN245" s="484"/>
      <c r="BO245" s="484"/>
      <c r="BP245" s="484"/>
      <c r="BQ245" s="501"/>
      <c r="BR245" s="497"/>
      <c r="BS245" s="484"/>
      <c r="BT245" s="484"/>
      <c r="BU245" s="484"/>
      <c r="BV245" s="485"/>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row>
    <row r="246" s="357" customFormat="true" ht="15" customHeight="true" x14ac:dyDescent="0.2">
      <c r="A246" s="948"/>
      <c r="B246" s="428"/>
      <c r="C246" s="454"/>
      <c r="D246" s="452"/>
      <c r="E246" s="452"/>
      <c r="F246" s="452"/>
      <c r="G246" s="456"/>
      <c r="H246" s="453"/>
      <c r="I246" s="452"/>
      <c r="J246" s="452"/>
      <c r="K246" s="452"/>
      <c r="L246" s="455"/>
      <c r="M246" s="454"/>
      <c r="N246" s="452"/>
      <c r="O246" s="452"/>
      <c r="P246" s="452"/>
      <c r="Q246" s="455"/>
      <c r="R246" s="454"/>
      <c r="S246" s="452"/>
      <c r="T246" s="452"/>
      <c r="U246" s="452"/>
      <c r="V246" s="455"/>
      <c r="W246" s="984"/>
      <c r="X246" s="984"/>
      <c r="Y246" s="984"/>
      <c r="Z246" s="984"/>
      <c r="AA246" s="984"/>
      <c r="AB246" s="984"/>
      <c r="AC246" s="984"/>
      <c r="AD246" s="984"/>
      <c r="AE246" s="984"/>
      <c r="AF246" s="984"/>
      <c r="AG246" s="984"/>
      <c r="AH246" s="984"/>
      <c r="AI246" s="984"/>
      <c r="AJ246" s="984"/>
      <c r="AK246" s="984"/>
      <c r="AL246" s="984"/>
      <c r="AM246" s="984"/>
      <c r="AN246" s="984"/>
      <c r="AO246" s="984"/>
      <c r="AP246" s="984"/>
      <c r="AQ246" s="984"/>
      <c r="AR246" s="984"/>
      <c r="AS246" s="984"/>
      <c r="AT246" s="984"/>
      <c r="AU246" s="984"/>
      <c r="AV246" s="984"/>
      <c r="AW246" s="984"/>
      <c r="AX246" s="984"/>
      <c r="AY246" s="984"/>
      <c r="AZ246" s="394"/>
      <c r="BA246" s="952"/>
      <c r="BB246" s="954"/>
      <c r="BC246" s="497"/>
      <c r="BD246" s="484"/>
      <c r="BE246" s="484"/>
      <c r="BF246" s="484"/>
      <c r="BG246" s="501"/>
      <c r="BH246" s="497"/>
      <c r="BI246" s="484"/>
      <c r="BJ246" s="484"/>
      <c r="BK246" s="484"/>
      <c r="BL246" s="501"/>
      <c r="BM246" s="497"/>
      <c r="BN246" s="484"/>
      <c r="BO246" s="484"/>
      <c r="BP246" s="484"/>
      <c r="BQ246" s="501"/>
      <c r="BR246" s="497"/>
      <c r="BS246" s="484"/>
      <c r="BT246" s="484"/>
      <c r="BU246" s="484"/>
      <c r="BV246" s="485"/>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row>
    <row r="247" s="357" customFormat="true" ht="15" customHeight="true" x14ac:dyDescent="0.2">
      <c r="A247" s="948"/>
      <c r="B247" s="428"/>
      <c r="C247" s="454"/>
      <c r="D247" s="452"/>
      <c r="E247" s="452"/>
      <c r="F247" s="452"/>
      <c r="G247" s="456"/>
      <c r="H247" s="453"/>
      <c r="I247" s="452"/>
      <c r="J247" s="452"/>
      <c r="K247" s="452"/>
      <c r="L247" s="455"/>
      <c r="M247" s="454"/>
      <c r="N247" s="452"/>
      <c r="O247" s="452"/>
      <c r="P247" s="452"/>
      <c r="Q247" s="455"/>
      <c r="R247" s="454"/>
      <c r="S247" s="452"/>
      <c r="T247" s="452"/>
      <c r="U247" s="452"/>
      <c r="V247" s="455"/>
      <c r="W247" s="984"/>
      <c r="X247" s="984"/>
      <c r="Y247" s="984"/>
      <c r="Z247" s="984"/>
      <c r="AA247" s="984"/>
      <c r="AB247" s="984"/>
      <c r="AC247" s="984"/>
      <c r="AD247" s="984"/>
      <c r="AE247" s="984"/>
      <c r="AF247" s="984"/>
      <c r="AG247" s="984"/>
      <c r="AH247" s="984"/>
      <c r="AI247" s="984"/>
      <c r="AJ247" s="984"/>
      <c r="AK247" s="984"/>
      <c r="AL247" s="984"/>
      <c r="AM247" s="984"/>
      <c r="AN247" s="984"/>
      <c r="AO247" s="984"/>
      <c r="AP247" s="984"/>
      <c r="AQ247" s="984"/>
      <c r="AR247" s="984"/>
      <c r="AS247" s="984"/>
      <c r="AT247" s="984"/>
      <c r="AU247" s="984"/>
      <c r="AV247" s="984"/>
      <c r="AW247" s="984"/>
      <c r="AX247" s="984"/>
      <c r="AY247" s="984"/>
      <c r="AZ247" s="394"/>
      <c r="BA247" s="952"/>
      <c r="BB247" s="954"/>
      <c r="BC247" s="497"/>
      <c r="BD247" s="484"/>
      <c r="BE247" s="484"/>
      <c r="BF247" s="484"/>
      <c r="BG247" s="501"/>
      <c r="BH247" s="497"/>
      <c r="BI247" s="484"/>
      <c r="BJ247" s="484"/>
      <c r="BK247" s="484"/>
      <c r="BL247" s="501"/>
      <c r="BM247" s="497"/>
      <c r="BN247" s="484"/>
      <c r="BO247" s="484"/>
      <c r="BP247" s="484"/>
      <c r="BQ247" s="501"/>
      <c r="BR247" s="497"/>
      <c r="BS247" s="484"/>
      <c r="BT247" s="484"/>
      <c r="BU247" s="484"/>
      <c r="BV247" s="485"/>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row>
    <row r="248" s="357" customFormat="true" ht="15" customHeight="true" x14ac:dyDescent="0.2">
      <c r="A248" s="949"/>
      <c r="B248" s="429"/>
      <c r="C248" s="459"/>
      <c r="D248" s="457"/>
      <c r="E248" s="457"/>
      <c r="F248" s="457"/>
      <c r="G248" s="461"/>
      <c r="H248" s="458"/>
      <c r="I248" s="457"/>
      <c r="J248" s="457"/>
      <c r="K248" s="457"/>
      <c r="L248" s="460"/>
      <c r="M248" s="459"/>
      <c r="N248" s="457"/>
      <c r="O248" s="457"/>
      <c r="P248" s="457"/>
      <c r="Q248" s="460"/>
      <c r="R248" s="459"/>
      <c r="S248" s="457"/>
      <c r="T248" s="457"/>
      <c r="U248" s="457"/>
      <c r="V248" s="460"/>
      <c r="W248" s="984"/>
      <c r="X248" s="984"/>
      <c r="Y248" s="984"/>
      <c r="Z248" s="984"/>
      <c r="AA248" s="984"/>
      <c r="AB248" s="984"/>
      <c r="AC248" s="984"/>
      <c r="AD248" s="984"/>
      <c r="AE248" s="984"/>
      <c r="AF248" s="984"/>
      <c r="AG248" s="984"/>
      <c r="AH248" s="984"/>
      <c r="AI248" s="984"/>
      <c r="AJ248" s="984"/>
      <c r="AK248" s="984"/>
      <c r="AL248" s="984"/>
      <c r="AM248" s="984"/>
      <c r="AN248" s="984"/>
      <c r="AO248" s="984"/>
      <c r="AP248" s="984"/>
      <c r="AQ248" s="984"/>
      <c r="AR248" s="984"/>
      <c r="AS248" s="984"/>
      <c r="AT248" s="984"/>
      <c r="AU248" s="984"/>
      <c r="AV248" s="984"/>
      <c r="AW248" s="984"/>
      <c r="AX248" s="984"/>
      <c r="AY248" s="984"/>
      <c r="AZ248" s="394"/>
      <c r="BA248" s="952"/>
      <c r="BB248" s="954"/>
      <c r="BC248" s="500"/>
      <c r="BD248" s="499"/>
      <c r="BE248" s="499"/>
      <c r="BF248" s="499"/>
      <c r="BG248" s="503"/>
      <c r="BH248" s="500"/>
      <c r="BI248" s="499"/>
      <c r="BJ248" s="499"/>
      <c r="BK248" s="499"/>
      <c r="BL248" s="503"/>
      <c r="BM248" s="500"/>
      <c r="BN248" s="499"/>
      <c r="BO248" s="499"/>
      <c r="BP248" s="499"/>
      <c r="BQ248" s="503"/>
      <c r="BR248" s="500"/>
      <c r="BS248" s="499"/>
      <c r="BT248" s="499"/>
      <c r="BU248" s="499"/>
      <c r="BV248" s="502"/>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row>
    <row r="249" s="357" customFormat="true" ht="250.15" customHeight="true" x14ac:dyDescent="0.2">
      <c r="A249" s="359"/>
      <c r="B249" s="359"/>
      <c r="C249" s="359"/>
      <c r="D249" s="359"/>
      <c r="E249" s="359"/>
      <c r="F249" s="359"/>
      <c r="G249" s="359"/>
      <c r="H249" s="359"/>
      <c r="I249" s="359"/>
      <c r="J249" s="359"/>
      <c r="K249" s="359"/>
      <c r="L249" s="359"/>
      <c r="M249" s="359"/>
      <c r="N249" s="359"/>
      <c r="O249" s="359"/>
      <c r="P249" s="359"/>
      <c r="Q249" s="359"/>
      <c r="R249" s="538"/>
      <c r="S249" s="359"/>
      <c r="T249" s="359"/>
      <c r="U249" s="359"/>
      <c r="V249" s="359"/>
      <c r="W249" s="394"/>
      <c r="X249" s="394"/>
      <c r="Y249" s="394"/>
      <c r="Z249" s="394"/>
      <c r="AA249" s="394"/>
      <c r="AB249" s="394"/>
      <c r="AC249" s="394"/>
      <c r="AD249" s="394"/>
      <c r="AE249" s="394"/>
      <c r="AF249" s="394"/>
      <c r="AG249" s="394"/>
      <c r="AH249" s="394"/>
      <c r="AI249" s="394"/>
      <c r="AJ249" s="394"/>
      <c r="AK249" s="394"/>
      <c r="AL249" s="394"/>
      <c r="AM249" s="394"/>
      <c r="AN249" s="394"/>
      <c r="AO249" s="394"/>
      <c r="AP249" s="394"/>
      <c r="AQ249" s="394"/>
      <c r="AR249" s="394"/>
      <c r="AS249" s="394"/>
      <c r="AT249" s="394"/>
      <c r="AU249" s="394"/>
      <c r="AV249" s="394"/>
      <c r="AW249" s="394"/>
      <c r="AX249" s="394"/>
      <c r="AY249" s="394"/>
      <c r="AZ249" s="394"/>
      <c r="BA249" s="359"/>
      <c r="BV249" s="359"/>
      <c r="BW249" s="394"/>
      <c r="BX249" s="394"/>
      <c r="BY249" s="394"/>
      <c r="BZ249" s="394"/>
      <c r="CA249" s="394"/>
      <c r="CB249" s="394"/>
      <c r="CC249" s="394"/>
      <c r="CD249" s="394"/>
      <c r="CE249" s="394"/>
      <c r="CF249" s="394"/>
      <c r="CG249" s="394"/>
      <c r="CH249" s="394"/>
      <c r="CI249" s="394"/>
      <c r="CJ249" s="394"/>
      <c r="CK249" s="394"/>
      <c r="CL249" s="394"/>
      <c r="CM249" s="394"/>
      <c r="CN249" s="394"/>
      <c r="CO249" s="394"/>
      <c r="CP249" s="394"/>
      <c r="CQ249" s="394"/>
      <c r="CR249" s="394"/>
      <c r="CS249" s="394"/>
      <c r="CT249" s="394"/>
      <c r="CU249" s="394"/>
      <c r="CV249" s="394"/>
      <c r="CW249" s="394"/>
      <c r="CX249" s="394"/>
      <c r="CY249" s="394"/>
      <c r="CZ249" s="394"/>
    </row>
    <row r="250" ht="19.15" customHeight="true" x14ac:dyDescent="0.2"/>
    <row r="251" ht="22.5" customHeight="true" x14ac:dyDescent="0.35">
      <c r="A251" s="1145" t="str">
        <f>A1026</f>
        <v>Thailand</v>
      </c>
      <c r="B251" s="1146"/>
    </row>
    <row r="252" ht="22.5" customHeight="true" x14ac:dyDescent="0.35">
      <c r="A252" s="410" t="str">
        <f>A1034</f>
        <v>2019</v>
      </c>
      <c r="B252" s="366"/>
    </row>
    <row r="253" ht="22.5" customHeight="true" x14ac:dyDescent="0.35">
      <c r="A253" s="1171" t="s">
        <v>130</v>
      </c>
      <c r="B253" s="1172"/>
    </row>
    <row r="254" ht="22.5" customHeight="true" x14ac:dyDescent="0.35">
      <c r="A254" s="1171" t="s">
        <v>98</v>
      </c>
      <c r="B254" s="1172"/>
    </row>
    <row r="255" ht="15" customHeight="true" x14ac:dyDescent="0.2">
      <c r="A255" s="1173" t="s">
        <v>99</v>
      </c>
      <c r="B255" s="1174"/>
    </row>
    <row r="256" ht="15" customHeight="true" x14ac:dyDescent="0.2">
      <c r="A256" s="379" t="s">
        <v>41</v>
      </c>
      <c r="B256" s="378"/>
    </row>
    <row r="257" ht="18" customHeight="true" x14ac:dyDescent="0.2">
      <c r="A257" s="377" t="s">
        <v>40</v>
      </c>
      <c r="B257" s="380"/>
    </row>
    <row r="258" ht="18" customHeight="true" x14ac:dyDescent="0.2">
      <c r="A258" s="400" t="s">
        <v>137</v>
      </c>
      <c r="B258" s="401" t="str">
        <f>A1025</f>
        <v>MICS19</v>
      </c>
    </row>
    <row r="259" s="357" customFormat="true" ht="15" customHeight="true" x14ac:dyDescent="0.2">
      <c r="A259" s="364" t="s">
        <v>86</v>
      </c>
      <c r="B259" s="384"/>
      <c r="C259" s="1138" t="s">
        <v>116</v>
      </c>
      <c r="D259" s="1139"/>
      <c r="E259" s="1139"/>
      <c r="F259" s="1139"/>
      <c r="G259" s="1140"/>
      <c r="H259" s="1119" t="s">
        <v>39</v>
      </c>
      <c r="I259" s="1120"/>
      <c r="J259" s="1120"/>
      <c r="K259" s="1120"/>
      <c r="L259" s="1122"/>
      <c r="M259" s="1119" t="s">
        <v>38</v>
      </c>
      <c r="N259" s="1120"/>
      <c r="O259" s="1120"/>
      <c r="P259" s="1120"/>
      <c r="Q259" s="1121"/>
      <c r="R259" s="544" t="s">
        <v>142</v>
      </c>
      <c r="S259" s="504"/>
      <c r="T259" s="504"/>
      <c r="U259" s="504"/>
      <c r="V259" s="504"/>
      <c r="W259" s="31"/>
      <c r="X259" s="31"/>
      <c r="Y259" s="31"/>
      <c r="Z259" s="394"/>
      <c r="AA259" s="394"/>
      <c r="AB259" s="394"/>
      <c r="AC259" s="394"/>
      <c r="AD259" s="394"/>
      <c r="AE259" s="394"/>
      <c r="AF259" s="394"/>
      <c r="AG259" s="394"/>
      <c r="AH259" s="394"/>
      <c r="AI259" s="394"/>
      <c r="AJ259" s="394"/>
      <c r="AK259" s="394"/>
      <c r="AL259" s="394"/>
      <c r="AM259" s="394"/>
      <c r="AN259" s="394"/>
      <c r="AO259" s="394"/>
      <c r="AP259" s="394"/>
      <c r="AQ259" s="394"/>
      <c r="AR259" s="394"/>
      <c r="AS259" s="394"/>
      <c r="AT259" s="394"/>
      <c r="AU259" s="394"/>
      <c r="AV259" s="394"/>
      <c r="AW259" s="394"/>
      <c r="AX259" s="394"/>
      <c r="AY259" s="394"/>
      <c r="AZ259" s="394"/>
      <c r="BA259" s="396" t="s">
        <v>132</v>
      </c>
      <c r="BB259" s="364" t="s">
        <v>86</v>
      </c>
      <c r="BC259" s="1119" t="s">
        <v>116</v>
      </c>
      <c r="BD259" s="1120"/>
      <c r="BE259" s="1120"/>
      <c r="BF259" s="1120"/>
      <c r="BG259" s="1122"/>
      <c r="BH259" s="1119" t="s">
        <v>39</v>
      </c>
      <c r="BI259" s="1120"/>
      <c r="BJ259" s="1120"/>
      <c r="BK259" s="1120"/>
      <c r="BL259" s="1122"/>
      <c r="BM259" s="1119" t="s">
        <v>38</v>
      </c>
      <c r="BN259" s="1120"/>
      <c r="BO259" s="1120"/>
      <c r="BP259" s="1120"/>
      <c r="BQ259" s="1122"/>
      <c r="BR259" s="545" t="s">
        <v>142</v>
      </c>
      <c r="BS259" s="504"/>
      <c r="BT259" s="504"/>
      <c r="BU259" s="504"/>
      <c r="BV259" s="504"/>
      <c r="BW259" s="31"/>
      <c r="BX259" s="31"/>
      <c r="BY259" s="31"/>
      <c r="BZ259" s="394"/>
      <c r="CA259" s="394"/>
      <c r="CB259" s="394"/>
      <c r="CC259" s="394"/>
      <c r="CD259" s="394"/>
      <c r="CE259" s="394"/>
      <c r="CF259" s="394"/>
      <c r="CG259" s="394"/>
      <c r="CH259" s="394"/>
      <c r="CI259" s="394"/>
      <c r="CJ259" s="394"/>
      <c r="CK259" s="394"/>
      <c r="CL259" s="394"/>
      <c r="CM259" s="394"/>
      <c r="CN259" s="394"/>
      <c r="CO259" s="394"/>
      <c r="CP259" s="394"/>
      <c r="CQ259" s="394"/>
      <c r="CR259" s="394"/>
      <c r="CS259" s="394"/>
      <c r="CT259" s="394"/>
      <c r="CU259" s="394"/>
      <c r="CV259" s="394"/>
      <c r="CW259" s="394"/>
      <c r="CX259" s="394"/>
      <c r="CY259" s="394"/>
      <c r="CZ259" s="394"/>
    </row>
    <row r="260" s="357" customFormat="true" ht="12.75" x14ac:dyDescent="0.2">
      <c r="A260" s="382" t="s">
        <v>89</v>
      </c>
      <c r="B260" s="381"/>
      <c r="C260" s="488" t="s">
        <v>0</v>
      </c>
      <c r="D260" s="468" t="s">
        <v>1</v>
      </c>
      <c r="E260" s="468" t="s">
        <v>2</v>
      </c>
      <c r="F260" s="468" t="s">
        <v>3</v>
      </c>
      <c r="G260" s="489" t="s">
        <v>4</v>
      </c>
      <c r="H260" s="505" t="s">
        <v>0</v>
      </c>
      <c r="I260" s="620" t="s">
        <v>1</v>
      </c>
      <c r="J260" s="620" t="s">
        <v>2</v>
      </c>
      <c r="K260" s="620" t="s">
        <v>3</v>
      </c>
      <c r="L260" s="506" t="s">
        <v>4</v>
      </c>
      <c r="M260" s="505" t="s">
        <v>0</v>
      </c>
      <c r="N260" s="620" t="s">
        <v>1</v>
      </c>
      <c r="O260" s="620" t="s">
        <v>2</v>
      </c>
      <c r="P260" s="620" t="s">
        <v>3</v>
      </c>
      <c r="Q260" s="621" t="s">
        <v>4</v>
      </c>
      <c r="R260" s="505" t="s">
        <v>372</v>
      </c>
      <c r="S260" s="620" t="s">
        <v>159</v>
      </c>
      <c r="T260" s="620" t="s">
        <v>161</v>
      </c>
      <c r="U260" s="620" t="s">
        <v>162</v>
      </c>
      <c r="V260" s="621" t="s">
        <v>163</v>
      </c>
      <c r="W260" s="943"/>
      <c r="X260" s="943"/>
      <c r="Y260" s="943"/>
      <c r="Z260" s="943"/>
      <c r="AA260" s="943"/>
      <c r="AB260" s="943"/>
      <c r="AC260" s="943"/>
      <c r="AD260" s="943"/>
      <c r="AE260" s="943"/>
      <c r="AF260" s="943"/>
      <c r="AG260" s="943"/>
      <c r="AH260" s="943"/>
      <c r="AI260" s="943"/>
      <c r="AJ260" s="943"/>
      <c r="AK260" s="943"/>
      <c r="AL260" s="943"/>
      <c r="AM260" s="943"/>
      <c r="AN260" s="943"/>
      <c r="AO260" s="943"/>
      <c r="AP260" s="943"/>
      <c r="AQ260" s="943"/>
      <c r="AR260" s="943"/>
      <c r="AS260" s="943"/>
      <c r="AT260" s="943"/>
      <c r="AU260" s="943"/>
      <c r="AV260" s="943"/>
      <c r="AW260" s="943"/>
      <c r="AX260" s="943"/>
      <c r="AY260" s="943"/>
      <c r="AZ260" s="394"/>
      <c r="BA260" s="382" t="s">
        <v>120</v>
      </c>
      <c r="BB260" s="381"/>
      <c r="BC260" s="505" t="s">
        <v>0</v>
      </c>
      <c r="BD260" s="620" t="s">
        <v>1</v>
      </c>
      <c r="BE260" s="620" t="s">
        <v>2</v>
      </c>
      <c r="BF260" s="620" t="s">
        <v>3</v>
      </c>
      <c r="BG260" s="506" t="s">
        <v>4</v>
      </c>
      <c r="BH260" s="505" t="s">
        <v>0</v>
      </c>
      <c r="BI260" s="620" t="s">
        <v>1</v>
      </c>
      <c r="BJ260" s="620" t="s">
        <v>2</v>
      </c>
      <c r="BK260" s="620" t="s">
        <v>3</v>
      </c>
      <c r="BL260" s="506" t="s">
        <v>4</v>
      </c>
      <c r="BM260" s="505" t="s">
        <v>0</v>
      </c>
      <c r="BN260" s="620" t="s">
        <v>1</v>
      </c>
      <c r="BO260" s="620" t="s">
        <v>2</v>
      </c>
      <c r="BP260" s="620" t="s">
        <v>3</v>
      </c>
      <c r="BQ260" s="506" t="s">
        <v>4</v>
      </c>
      <c r="BR260" s="505" t="s">
        <v>372</v>
      </c>
      <c r="BS260" s="620" t="s">
        <v>159</v>
      </c>
      <c r="BT260" s="620" t="s">
        <v>161</v>
      </c>
      <c r="BU260" s="620" t="s">
        <v>162</v>
      </c>
      <c r="BV260" s="621" t="s">
        <v>163</v>
      </c>
      <c r="BW260" s="943"/>
      <c r="BX260" s="943"/>
      <c r="BY260" s="943"/>
      <c r="BZ260" s="943"/>
      <c r="CA260" s="943"/>
      <c r="CB260" s="943"/>
      <c r="CC260" s="943"/>
      <c r="CD260" s="943"/>
      <c r="CE260" s="943"/>
      <c r="CF260" s="943"/>
      <c r="CG260" s="943"/>
      <c r="CH260" s="943"/>
      <c r="CI260" s="943"/>
      <c r="CJ260" s="943"/>
      <c r="CK260" s="943"/>
      <c r="CL260" s="943"/>
      <c r="CM260" s="943"/>
      <c r="CN260" s="943"/>
      <c r="CO260" s="943"/>
      <c r="CP260" s="943"/>
      <c r="CQ260" s="943"/>
      <c r="CR260" s="943"/>
      <c r="CS260" s="943"/>
      <c r="CT260" s="943"/>
      <c r="CU260" s="943"/>
      <c r="CV260" s="943"/>
      <c r="CW260" s="943"/>
      <c r="CX260" s="943"/>
      <c r="CY260" s="943"/>
      <c r="CZ260" s="943"/>
    </row>
    <row r="261" s="357" customFormat="true" ht="15" customHeight="true" x14ac:dyDescent="0.2">
      <c r="A261" s="1123" t="s">
        <v>74</v>
      </c>
      <c r="B261" s="956" t="s">
        <v>50</v>
      </c>
      <c r="C261" s="963" t="s">
        <v>36</v>
      </c>
      <c r="D261" s="966" t="s">
        <v>36</v>
      </c>
      <c r="E261" s="966" t="s">
        <v>36</v>
      </c>
      <c r="F261" s="966" t="s">
        <v>36</v>
      </c>
      <c r="G261" s="970" t="s">
        <v>36</v>
      </c>
      <c r="H261" s="963" t="s">
        <v>36</v>
      </c>
      <c r="I261" s="966" t="s">
        <v>36</v>
      </c>
      <c r="J261" s="966" t="s">
        <v>36</v>
      </c>
      <c r="K261" s="966" t="s">
        <v>36</v>
      </c>
      <c r="L261" s="970" t="s">
        <v>36</v>
      </c>
      <c r="M261" s="963" t="s">
        <v>36</v>
      </c>
      <c r="N261" s="966" t="s">
        <v>36</v>
      </c>
      <c r="O261" s="966" t="s">
        <v>36</v>
      </c>
      <c r="P261" s="966" t="s">
        <v>36</v>
      </c>
      <c r="Q261" s="977" t="s">
        <v>36</v>
      </c>
      <c r="R261" s="963" t="s">
        <v>36</v>
      </c>
      <c r="S261" s="966" t="s">
        <v>36</v>
      </c>
      <c r="T261" s="966" t="s">
        <v>36</v>
      </c>
      <c r="U261" s="966" t="s">
        <v>36</v>
      </c>
      <c r="V261" s="977" t="s">
        <v>36</v>
      </c>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3"/>
      <c r="AV261" s="33"/>
      <c r="AW261" s="33"/>
      <c r="AX261" s="33"/>
      <c r="AY261" s="33"/>
      <c r="AZ261" s="394"/>
      <c r="BA261" s="1123" t="s">
        <v>74</v>
      </c>
      <c r="BB261" s="956" t="s">
        <v>50</v>
      </c>
      <c r="BC261" s="92" t="s">
        <v>36</v>
      </c>
      <c r="BD261" s="88" t="s">
        <v>36</v>
      </c>
      <c r="BE261" s="88" t="s">
        <v>36</v>
      </c>
      <c r="BF261" s="88" t="s">
        <v>36</v>
      </c>
      <c r="BG261" s="83" t="s">
        <v>36</v>
      </c>
      <c r="BH261" s="92" t="s">
        <v>36</v>
      </c>
      <c r="BI261" s="88" t="s">
        <v>36</v>
      </c>
      <c r="BJ261" s="88" t="s">
        <v>36</v>
      </c>
      <c r="BK261" s="88" t="s">
        <v>36</v>
      </c>
      <c r="BL261" s="83" t="s">
        <v>36</v>
      </c>
      <c r="BM261" s="92" t="s">
        <v>36</v>
      </c>
      <c r="BN261" s="88" t="s">
        <v>36</v>
      </c>
      <c r="BO261" s="88" t="s">
        <v>36</v>
      </c>
      <c r="BP261" s="88" t="s">
        <v>36</v>
      </c>
      <c r="BQ261" s="83" t="s">
        <v>36</v>
      </c>
      <c r="BR261" s="92" t="s">
        <v>36</v>
      </c>
      <c r="BS261" s="88" t="s">
        <v>36</v>
      </c>
      <c r="BT261" s="88" t="s">
        <v>36</v>
      </c>
      <c r="BU261" s="88" t="s">
        <v>36</v>
      </c>
      <c r="BV261" s="78" t="s">
        <v>36</v>
      </c>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row>
    <row r="262" s="357" customFormat="true" ht="15" customHeight="true" x14ac:dyDescent="0.2">
      <c r="A262" s="1124"/>
      <c r="B262" s="954" t="s">
        <v>49</v>
      </c>
      <c r="C262" s="961" t="s">
        <v>36</v>
      </c>
      <c r="D262" s="964" t="s">
        <v>36</v>
      </c>
      <c r="E262" s="964" t="s">
        <v>36</v>
      </c>
      <c r="F262" s="964" t="s">
        <v>36</v>
      </c>
      <c r="G262" s="968" t="s">
        <v>36</v>
      </c>
      <c r="H262" s="961" t="s">
        <v>36</v>
      </c>
      <c r="I262" s="964" t="s">
        <v>36</v>
      </c>
      <c r="J262" s="964" t="s">
        <v>36</v>
      </c>
      <c r="K262" s="964" t="s">
        <v>36</v>
      </c>
      <c r="L262" s="968" t="s">
        <v>36</v>
      </c>
      <c r="M262" s="961" t="s">
        <v>36</v>
      </c>
      <c r="N262" s="964" t="s">
        <v>36</v>
      </c>
      <c r="O262" s="964" t="s">
        <v>36</v>
      </c>
      <c r="P262" s="964" t="s">
        <v>36</v>
      </c>
      <c r="Q262" s="974" t="s">
        <v>36</v>
      </c>
      <c r="R262" s="961" t="s">
        <v>36</v>
      </c>
      <c r="S262" s="964" t="s">
        <v>36</v>
      </c>
      <c r="T262" s="964" t="s">
        <v>36</v>
      </c>
      <c r="U262" s="964" t="s">
        <v>36</v>
      </c>
      <c r="V262" s="974" t="s">
        <v>36</v>
      </c>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3"/>
      <c r="AV262" s="33"/>
      <c r="AW262" s="33"/>
      <c r="AX262" s="33"/>
      <c r="AY262" s="33"/>
      <c r="AZ262" s="394"/>
      <c r="BA262" s="1124"/>
      <c r="BB262" s="954" t="s">
        <v>49</v>
      </c>
      <c r="BC262" s="91" t="s">
        <v>36</v>
      </c>
      <c r="BD262" s="87" t="s">
        <v>36</v>
      </c>
      <c r="BE262" s="87" t="s">
        <v>36</v>
      </c>
      <c r="BF262" s="87" t="s">
        <v>36</v>
      </c>
      <c r="BG262" s="82" t="s">
        <v>36</v>
      </c>
      <c r="BH262" s="91" t="s">
        <v>36</v>
      </c>
      <c r="BI262" s="87" t="s">
        <v>36</v>
      </c>
      <c r="BJ262" s="87" t="s">
        <v>36</v>
      </c>
      <c r="BK262" s="87" t="s">
        <v>36</v>
      </c>
      <c r="BL262" s="82" t="s">
        <v>36</v>
      </c>
      <c r="BM262" s="91" t="s">
        <v>36</v>
      </c>
      <c r="BN262" s="87" t="s">
        <v>36</v>
      </c>
      <c r="BO262" s="87" t="s">
        <v>36</v>
      </c>
      <c r="BP262" s="87" t="s">
        <v>36</v>
      </c>
      <c r="BQ262" s="82" t="s">
        <v>36</v>
      </c>
      <c r="BR262" s="91" t="s">
        <v>36</v>
      </c>
      <c r="BS262" s="87" t="s">
        <v>36</v>
      </c>
      <c r="BT262" s="87" t="s">
        <v>36</v>
      </c>
      <c r="BU262" s="87" t="s">
        <v>36</v>
      </c>
      <c r="BV262" s="77" t="s">
        <v>36</v>
      </c>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row>
    <row r="263" s="357" customFormat="true" ht="15" customHeight="true" x14ac:dyDescent="0.2">
      <c r="A263" s="1124"/>
      <c r="B263" s="954" t="s">
        <v>114</v>
      </c>
      <c r="C263" s="961" t="s">
        <v>36</v>
      </c>
      <c r="D263" s="964" t="s">
        <v>36</v>
      </c>
      <c r="E263" s="964" t="s">
        <v>36</v>
      </c>
      <c r="F263" s="967" t="s">
        <v>36</v>
      </c>
      <c r="G263" s="968" t="s">
        <v>36</v>
      </c>
      <c r="H263" s="973" t="s">
        <v>36</v>
      </c>
      <c r="I263" s="967" t="s">
        <v>36</v>
      </c>
      <c r="J263" s="967" t="s">
        <v>36</v>
      </c>
      <c r="K263" s="967" t="s">
        <v>36</v>
      </c>
      <c r="L263" s="976" t="s">
        <v>36</v>
      </c>
      <c r="M263" s="961" t="s">
        <v>36</v>
      </c>
      <c r="N263" s="964" t="s">
        <v>36</v>
      </c>
      <c r="O263" s="964" t="s">
        <v>36</v>
      </c>
      <c r="P263" s="967" t="s">
        <v>36</v>
      </c>
      <c r="Q263" s="974" t="s">
        <v>36</v>
      </c>
      <c r="R263" s="961" t="s">
        <v>36</v>
      </c>
      <c r="S263" s="967" t="s">
        <v>36</v>
      </c>
      <c r="T263" s="964" t="s">
        <v>36</v>
      </c>
      <c r="U263" s="964" t="s">
        <v>36</v>
      </c>
      <c r="V263" s="974" t="s">
        <v>36</v>
      </c>
      <c r="W263" s="985"/>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3"/>
      <c r="AV263" s="33"/>
      <c r="AW263" s="33"/>
      <c r="AX263" s="33"/>
      <c r="AY263" s="33"/>
      <c r="AZ263" s="394"/>
      <c r="BA263" s="1124"/>
      <c r="BB263" s="954" t="s">
        <v>114</v>
      </c>
      <c r="BC263" s="91" t="s">
        <v>36</v>
      </c>
      <c r="BD263" s="87" t="s">
        <v>36</v>
      </c>
      <c r="BE263" s="87" t="s">
        <v>36</v>
      </c>
      <c r="BF263" s="87" t="s">
        <v>36</v>
      </c>
      <c r="BG263" s="82" t="s">
        <v>36</v>
      </c>
      <c r="BH263" s="91" t="s">
        <v>36</v>
      </c>
      <c r="BI263" s="87" t="s">
        <v>36</v>
      </c>
      <c r="BJ263" s="87" t="s">
        <v>36</v>
      </c>
      <c r="BK263" s="87" t="s">
        <v>36</v>
      </c>
      <c r="BL263" s="82" t="s">
        <v>36</v>
      </c>
      <c r="BM263" s="91" t="s">
        <v>36</v>
      </c>
      <c r="BN263" s="87" t="s">
        <v>36</v>
      </c>
      <c r="BO263" s="87" t="s">
        <v>36</v>
      </c>
      <c r="BP263" s="87" t="s">
        <v>36</v>
      </c>
      <c r="BQ263" s="82" t="s">
        <v>36</v>
      </c>
      <c r="BR263" s="91" t="s">
        <v>36</v>
      </c>
      <c r="BS263" s="87" t="s">
        <v>36</v>
      </c>
      <c r="BT263" s="87" t="s">
        <v>36</v>
      </c>
      <c r="BU263" s="87" t="s">
        <v>36</v>
      </c>
      <c r="BV263" s="77" t="s">
        <v>36</v>
      </c>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row>
    <row r="264" s="357" customFormat="true" ht="15" customHeight="true" x14ac:dyDescent="0.2">
      <c r="A264" s="1124" t="s">
        <v>75</v>
      </c>
      <c r="B264" s="954" t="s">
        <v>90</v>
      </c>
      <c r="C264" s="961" t="s">
        <v>36</v>
      </c>
      <c r="D264" s="964" t="s">
        <v>36</v>
      </c>
      <c r="E264" s="964" t="s">
        <v>36</v>
      </c>
      <c r="F264" s="964" t="s">
        <v>36</v>
      </c>
      <c r="G264" s="968" t="s">
        <v>36</v>
      </c>
      <c r="H264" s="961" t="s">
        <v>36</v>
      </c>
      <c r="I264" s="964" t="s">
        <v>36</v>
      </c>
      <c r="J264" s="964" t="s">
        <v>36</v>
      </c>
      <c r="K264" s="964" t="s">
        <v>36</v>
      </c>
      <c r="L264" s="968" t="s">
        <v>36</v>
      </c>
      <c r="M264" s="961" t="s">
        <v>36</v>
      </c>
      <c r="N264" s="964" t="s">
        <v>36</v>
      </c>
      <c r="O264" s="964" t="s">
        <v>36</v>
      </c>
      <c r="P264" s="964" t="s">
        <v>36</v>
      </c>
      <c r="Q264" s="974" t="s">
        <v>36</v>
      </c>
      <c r="R264" s="961" t="s">
        <v>36</v>
      </c>
      <c r="S264" s="964" t="s">
        <v>36</v>
      </c>
      <c r="T264" s="964" t="s">
        <v>36</v>
      </c>
      <c r="U264" s="964" t="s">
        <v>36</v>
      </c>
      <c r="V264" s="974" t="s">
        <v>36</v>
      </c>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3"/>
      <c r="AV264" s="33"/>
      <c r="AW264" s="33"/>
      <c r="AX264" s="33"/>
      <c r="AY264" s="33"/>
      <c r="AZ264" s="394"/>
      <c r="BA264" s="1124" t="s">
        <v>75</v>
      </c>
      <c r="BB264" s="954" t="s">
        <v>90</v>
      </c>
      <c r="BC264" s="91" t="s">
        <v>36</v>
      </c>
      <c r="BD264" s="87" t="s">
        <v>36</v>
      </c>
      <c r="BE264" s="87" t="s">
        <v>36</v>
      </c>
      <c r="BF264" s="87" t="s">
        <v>36</v>
      </c>
      <c r="BG264" s="82" t="s">
        <v>36</v>
      </c>
      <c r="BH264" s="91" t="s">
        <v>36</v>
      </c>
      <c r="BI264" s="87" t="s">
        <v>36</v>
      </c>
      <c r="BJ264" s="87" t="s">
        <v>36</v>
      </c>
      <c r="BK264" s="87" t="s">
        <v>36</v>
      </c>
      <c r="BL264" s="82" t="s">
        <v>36</v>
      </c>
      <c r="BM264" s="91" t="s">
        <v>36</v>
      </c>
      <c r="BN264" s="87" t="s">
        <v>36</v>
      </c>
      <c r="BO264" s="87" t="s">
        <v>36</v>
      </c>
      <c r="BP264" s="87" t="s">
        <v>36</v>
      </c>
      <c r="BQ264" s="82" t="s">
        <v>36</v>
      </c>
      <c r="BR264" s="91" t="s">
        <v>36</v>
      </c>
      <c r="BS264" s="87" t="s">
        <v>36</v>
      </c>
      <c r="BT264" s="87" t="s">
        <v>36</v>
      </c>
      <c r="BU264" s="87" t="s">
        <v>36</v>
      </c>
      <c r="BV264" s="77" t="s">
        <v>36</v>
      </c>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row>
    <row r="265" s="357" customFormat="true" ht="15" customHeight="true" x14ac:dyDescent="0.2">
      <c r="A265" s="1124"/>
      <c r="B265" s="954" t="s">
        <v>91</v>
      </c>
      <c r="C265" s="961" t="s">
        <v>36</v>
      </c>
      <c r="D265" s="964" t="s">
        <v>36</v>
      </c>
      <c r="E265" s="964" t="s">
        <v>36</v>
      </c>
      <c r="F265" s="964" t="s">
        <v>36</v>
      </c>
      <c r="G265" s="968" t="s">
        <v>36</v>
      </c>
      <c r="H265" s="961" t="s">
        <v>36</v>
      </c>
      <c r="I265" s="964" t="s">
        <v>36</v>
      </c>
      <c r="J265" s="964" t="s">
        <v>36</v>
      </c>
      <c r="K265" s="964" t="s">
        <v>36</v>
      </c>
      <c r="L265" s="968" t="s">
        <v>36</v>
      </c>
      <c r="M265" s="961" t="s">
        <v>36</v>
      </c>
      <c r="N265" s="964" t="s">
        <v>36</v>
      </c>
      <c r="O265" s="964" t="s">
        <v>36</v>
      </c>
      <c r="P265" s="964" t="s">
        <v>36</v>
      </c>
      <c r="Q265" s="974" t="s">
        <v>36</v>
      </c>
      <c r="R265" s="961" t="s">
        <v>36</v>
      </c>
      <c r="S265" s="964" t="s">
        <v>36</v>
      </c>
      <c r="T265" s="964" t="s">
        <v>36</v>
      </c>
      <c r="U265" s="964" t="s">
        <v>36</v>
      </c>
      <c r="V265" s="974" t="s">
        <v>36</v>
      </c>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3"/>
      <c r="AV265" s="33"/>
      <c r="AW265" s="33"/>
      <c r="AX265" s="33"/>
      <c r="AY265" s="33"/>
      <c r="AZ265" s="394"/>
      <c r="BA265" s="1124"/>
      <c r="BB265" s="954" t="s">
        <v>91</v>
      </c>
      <c r="BC265" s="91" t="s">
        <v>36</v>
      </c>
      <c r="BD265" s="87" t="s">
        <v>36</v>
      </c>
      <c r="BE265" s="87" t="s">
        <v>36</v>
      </c>
      <c r="BF265" s="87" t="s">
        <v>36</v>
      </c>
      <c r="BG265" s="82" t="s">
        <v>36</v>
      </c>
      <c r="BH265" s="91" t="s">
        <v>36</v>
      </c>
      <c r="BI265" s="87" t="s">
        <v>36</v>
      </c>
      <c r="BJ265" s="87" t="s">
        <v>36</v>
      </c>
      <c r="BK265" s="87" t="s">
        <v>36</v>
      </c>
      <c r="BL265" s="82" t="s">
        <v>36</v>
      </c>
      <c r="BM265" s="91" t="s">
        <v>36</v>
      </c>
      <c r="BN265" s="87" t="s">
        <v>36</v>
      </c>
      <c r="BO265" s="87" t="s">
        <v>36</v>
      </c>
      <c r="BP265" s="87" t="s">
        <v>36</v>
      </c>
      <c r="BQ265" s="82" t="s">
        <v>36</v>
      </c>
      <c r="BR265" s="91" t="s">
        <v>36</v>
      </c>
      <c r="BS265" s="87" t="s">
        <v>36</v>
      </c>
      <c r="BT265" s="87" t="s">
        <v>36</v>
      </c>
      <c r="BU265" s="87" t="s">
        <v>36</v>
      </c>
      <c r="BV265" s="77" t="s">
        <v>36</v>
      </c>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row>
    <row r="266" s="357" customFormat="true" ht="15" customHeight="true" x14ac:dyDescent="0.2">
      <c r="A266" s="1124"/>
      <c r="B266" s="954" t="s">
        <v>92</v>
      </c>
      <c r="C266" s="961" t="s">
        <v>36</v>
      </c>
      <c r="D266" s="964" t="s">
        <v>36</v>
      </c>
      <c r="E266" s="964" t="s">
        <v>36</v>
      </c>
      <c r="F266" s="964" t="s">
        <v>36</v>
      </c>
      <c r="G266" s="968" t="s">
        <v>36</v>
      </c>
      <c r="H266" s="961" t="s">
        <v>36</v>
      </c>
      <c r="I266" s="964" t="s">
        <v>36</v>
      </c>
      <c r="J266" s="964" t="s">
        <v>36</v>
      </c>
      <c r="K266" s="964" t="s">
        <v>36</v>
      </c>
      <c r="L266" s="968" t="s">
        <v>36</v>
      </c>
      <c r="M266" s="961" t="s">
        <v>36</v>
      </c>
      <c r="N266" s="964" t="s">
        <v>36</v>
      </c>
      <c r="O266" s="964" t="s">
        <v>36</v>
      </c>
      <c r="P266" s="964" t="s">
        <v>36</v>
      </c>
      <c r="Q266" s="974" t="s">
        <v>36</v>
      </c>
      <c r="R266" s="961" t="s">
        <v>36</v>
      </c>
      <c r="S266" s="964" t="s">
        <v>36</v>
      </c>
      <c r="T266" s="964" t="s">
        <v>36</v>
      </c>
      <c r="U266" s="964" t="s">
        <v>36</v>
      </c>
      <c r="V266" s="974" t="s">
        <v>36</v>
      </c>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3"/>
      <c r="AV266" s="33"/>
      <c r="AW266" s="33"/>
      <c r="AX266" s="33"/>
      <c r="AY266" s="33"/>
      <c r="AZ266" s="394"/>
      <c r="BA266" s="1124"/>
      <c r="BB266" s="954" t="s">
        <v>92</v>
      </c>
      <c r="BC266" s="91" t="s">
        <v>36</v>
      </c>
      <c r="BD266" s="87" t="s">
        <v>36</v>
      </c>
      <c r="BE266" s="87" t="s">
        <v>36</v>
      </c>
      <c r="BF266" s="87" t="s">
        <v>36</v>
      </c>
      <c r="BG266" s="82" t="s">
        <v>36</v>
      </c>
      <c r="BH266" s="91" t="s">
        <v>36</v>
      </c>
      <c r="BI266" s="87" t="s">
        <v>36</v>
      </c>
      <c r="BJ266" s="87" t="s">
        <v>36</v>
      </c>
      <c r="BK266" s="87" t="s">
        <v>36</v>
      </c>
      <c r="BL266" s="82" t="s">
        <v>36</v>
      </c>
      <c r="BM266" s="91" t="s">
        <v>36</v>
      </c>
      <c r="BN266" s="87" t="s">
        <v>36</v>
      </c>
      <c r="BO266" s="87" t="s">
        <v>36</v>
      </c>
      <c r="BP266" s="87" t="s">
        <v>36</v>
      </c>
      <c r="BQ266" s="82" t="s">
        <v>36</v>
      </c>
      <c r="BR266" s="91" t="s">
        <v>36</v>
      </c>
      <c r="BS266" s="87" t="s">
        <v>36</v>
      </c>
      <c r="BT266" s="87" t="s">
        <v>36</v>
      </c>
      <c r="BU266" s="87" t="s">
        <v>36</v>
      </c>
      <c r="BV266" s="77" t="s">
        <v>36</v>
      </c>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row>
    <row r="267" s="357" customFormat="true" ht="15" customHeight="true" x14ac:dyDescent="0.2">
      <c r="A267" s="1124"/>
      <c r="B267" s="954" t="s">
        <v>114</v>
      </c>
      <c r="C267" s="961" t="s">
        <v>36</v>
      </c>
      <c r="D267" s="964" t="s">
        <v>36</v>
      </c>
      <c r="E267" s="964" t="s">
        <v>36</v>
      </c>
      <c r="F267" s="964" t="s">
        <v>36</v>
      </c>
      <c r="G267" s="968" t="s">
        <v>36</v>
      </c>
      <c r="H267" s="961" t="s">
        <v>36</v>
      </c>
      <c r="I267" s="964" t="s">
        <v>36</v>
      </c>
      <c r="J267" s="964" t="s">
        <v>36</v>
      </c>
      <c r="K267" s="964" t="s">
        <v>36</v>
      </c>
      <c r="L267" s="968" t="s">
        <v>36</v>
      </c>
      <c r="M267" s="961" t="s">
        <v>36</v>
      </c>
      <c r="N267" s="964" t="s">
        <v>36</v>
      </c>
      <c r="O267" s="964" t="s">
        <v>36</v>
      </c>
      <c r="P267" s="964" t="s">
        <v>36</v>
      </c>
      <c r="Q267" s="974" t="s">
        <v>36</v>
      </c>
      <c r="R267" s="961" t="s">
        <v>36</v>
      </c>
      <c r="S267" s="964" t="s">
        <v>36</v>
      </c>
      <c r="T267" s="964" t="s">
        <v>36</v>
      </c>
      <c r="U267" s="964" t="s">
        <v>36</v>
      </c>
      <c r="V267" s="974" t="s">
        <v>36</v>
      </c>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3"/>
      <c r="AV267" s="33"/>
      <c r="AW267" s="33"/>
      <c r="AX267" s="33"/>
      <c r="AY267" s="33"/>
      <c r="AZ267" s="394"/>
      <c r="BA267" s="1124"/>
      <c r="BB267" s="954" t="s">
        <v>114</v>
      </c>
      <c r="BC267" s="91" t="s">
        <v>36</v>
      </c>
      <c r="BD267" s="87" t="s">
        <v>36</v>
      </c>
      <c r="BE267" s="87" t="s">
        <v>36</v>
      </c>
      <c r="BF267" s="87" t="s">
        <v>36</v>
      </c>
      <c r="BG267" s="82" t="s">
        <v>36</v>
      </c>
      <c r="BH267" s="91" t="s">
        <v>36</v>
      </c>
      <c r="BI267" s="87" t="s">
        <v>36</v>
      </c>
      <c r="BJ267" s="87" t="s">
        <v>36</v>
      </c>
      <c r="BK267" s="87" t="s">
        <v>36</v>
      </c>
      <c r="BL267" s="82" t="s">
        <v>36</v>
      </c>
      <c r="BM267" s="91" t="s">
        <v>36</v>
      </c>
      <c r="BN267" s="87" t="s">
        <v>36</v>
      </c>
      <c r="BO267" s="87" t="s">
        <v>36</v>
      </c>
      <c r="BP267" s="87" t="s">
        <v>36</v>
      </c>
      <c r="BQ267" s="82" t="s">
        <v>36</v>
      </c>
      <c r="BR267" s="91" t="s">
        <v>36</v>
      </c>
      <c r="BS267" s="87" t="s">
        <v>36</v>
      </c>
      <c r="BT267" s="87" t="s">
        <v>36</v>
      </c>
      <c r="BU267" s="87" t="s">
        <v>36</v>
      </c>
      <c r="BV267" s="77" t="s">
        <v>36</v>
      </c>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row>
    <row r="268" s="357" customFormat="true" ht="15" customHeight="true" x14ac:dyDescent="0.2">
      <c r="A268" s="1124" t="s">
        <v>117</v>
      </c>
      <c r="B268" s="954" t="s">
        <v>90</v>
      </c>
      <c r="C268" s="961" t="s">
        <v>36</v>
      </c>
      <c r="D268" s="964" t="s">
        <v>36</v>
      </c>
      <c r="E268" s="964" t="s">
        <v>36</v>
      </c>
      <c r="F268" s="964" t="s">
        <v>36</v>
      </c>
      <c r="G268" s="968" t="s">
        <v>36</v>
      </c>
      <c r="H268" s="961" t="s">
        <v>36</v>
      </c>
      <c r="I268" s="964" t="s">
        <v>36</v>
      </c>
      <c r="J268" s="964" t="s">
        <v>36</v>
      </c>
      <c r="K268" s="964" t="s">
        <v>36</v>
      </c>
      <c r="L268" s="968" t="s">
        <v>36</v>
      </c>
      <c r="M268" s="961" t="s">
        <v>36</v>
      </c>
      <c r="N268" s="964" t="s">
        <v>36</v>
      </c>
      <c r="O268" s="964" t="s">
        <v>36</v>
      </c>
      <c r="P268" s="964" t="s">
        <v>36</v>
      </c>
      <c r="Q268" s="974" t="s">
        <v>36</v>
      </c>
      <c r="R268" s="961" t="s">
        <v>36</v>
      </c>
      <c r="S268" s="964" t="s">
        <v>36</v>
      </c>
      <c r="T268" s="964" t="s">
        <v>36</v>
      </c>
      <c r="U268" s="964" t="s">
        <v>36</v>
      </c>
      <c r="V268" s="974" t="s">
        <v>36</v>
      </c>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3"/>
      <c r="AV268" s="33"/>
      <c r="AW268" s="33"/>
      <c r="AX268" s="33"/>
      <c r="AY268" s="33"/>
      <c r="AZ268" s="394"/>
      <c r="BA268" s="1124" t="s">
        <v>117</v>
      </c>
      <c r="BB268" s="954" t="s">
        <v>90</v>
      </c>
      <c r="BC268" s="91" t="s">
        <v>36</v>
      </c>
      <c r="BD268" s="87" t="s">
        <v>36</v>
      </c>
      <c r="BE268" s="87" t="s">
        <v>36</v>
      </c>
      <c r="BF268" s="87" t="s">
        <v>36</v>
      </c>
      <c r="BG268" s="82" t="s">
        <v>36</v>
      </c>
      <c r="BH268" s="91" t="s">
        <v>36</v>
      </c>
      <c r="BI268" s="87" t="s">
        <v>36</v>
      </c>
      <c r="BJ268" s="87" t="s">
        <v>36</v>
      </c>
      <c r="BK268" s="87" t="s">
        <v>36</v>
      </c>
      <c r="BL268" s="82" t="s">
        <v>36</v>
      </c>
      <c r="BM268" s="91" t="s">
        <v>36</v>
      </c>
      <c r="BN268" s="87" t="s">
        <v>36</v>
      </c>
      <c r="BO268" s="87" t="s">
        <v>36</v>
      </c>
      <c r="BP268" s="87" t="s">
        <v>36</v>
      </c>
      <c r="BQ268" s="82" t="s">
        <v>36</v>
      </c>
      <c r="BR268" s="91" t="s">
        <v>36</v>
      </c>
      <c r="BS268" s="87" t="s">
        <v>36</v>
      </c>
      <c r="BT268" s="87" t="s">
        <v>36</v>
      </c>
      <c r="BU268" s="87" t="s">
        <v>36</v>
      </c>
      <c r="BV268" s="77" t="s">
        <v>36</v>
      </c>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row>
    <row r="269" s="357" customFormat="true" ht="15" customHeight="true" x14ac:dyDescent="0.2">
      <c r="A269" s="1124"/>
      <c r="B269" s="954" t="s">
        <v>91</v>
      </c>
      <c r="C269" s="961" t="s">
        <v>36</v>
      </c>
      <c r="D269" s="964" t="s">
        <v>36</v>
      </c>
      <c r="E269" s="964" t="s">
        <v>36</v>
      </c>
      <c r="F269" s="964" t="s">
        <v>36</v>
      </c>
      <c r="G269" s="968" t="s">
        <v>36</v>
      </c>
      <c r="H269" s="961" t="s">
        <v>36</v>
      </c>
      <c r="I269" s="964" t="s">
        <v>36</v>
      </c>
      <c r="J269" s="964" t="s">
        <v>36</v>
      </c>
      <c r="K269" s="964" t="s">
        <v>36</v>
      </c>
      <c r="L269" s="968" t="s">
        <v>36</v>
      </c>
      <c r="M269" s="961" t="s">
        <v>36</v>
      </c>
      <c r="N269" s="964" t="s">
        <v>36</v>
      </c>
      <c r="O269" s="964" t="s">
        <v>36</v>
      </c>
      <c r="P269" s="964" t="s">
        <v>36</v>
      </c>
      <c r="Q269" s="974" t="s">
        <v>36</v>
      </c>
      <c r="R269" s="961" t="s">
        <v>36</v>
      </c>
      <c r="S269" s="964" t="s">
        <v>36</v>
      </c>
      <c r="T269" s="964" t="s">
        <v>36</v>
      </c>
      <c r="U269" s="964" t="s">
        <v>36</v>
      </c>
      <c r="V269" s="974" t="s">
        <v>36</v>
      </c>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3"/>
      <c r="AV269" s="33"/>
      <c r="AW269" s="33"/>
      <c r="AX269" s="33"/>
      <c r="AY269" s="33"/>
      <c r="AZ269" s="394"/>
      <c r="BA269" s="1124"/>
      <c r="BB269" s="954" t="s">
        <v>91</v>
      </c>
      <c r="BC269" s="91" t="s">
        <v>36</v>
      </c>
      <c r="BD269" s="87" t="s">
        <v>36</v>
      </c>
      <c r="BE269" s="87" t="s">
        <v>36</v>
      </c>
      <c r="BF269" s="87" t="s">
        <v>36</v>
      </c>
      <c r="BG269" s="82" t="s">
        <v>36</v>
      </c>
      <c r="BH269" s="91" t="s">
        <v>36</v>
      </c>
      <c r="BI269" s="87" t="s">
        <v>36</v>
      </c>
      <c r="BJ269" s="87" t="s">
        <v>36</v>
      </c>
      <c r="BK269" s="87" t="s">
        <v>36</v>
      </c>
      <c r="BL269" s="82" t="s">
        <v>36</v>
      </c>
      <c r="BM269" s="91" t="s">
        <v>36</v>
      </c>
      <c r="BN269" s="87" t="s">
        <v>36</v>
      </c>
      <c r="BO269" s="87" t="s">
        <v>36</v>
      </c>
      <c r="BP269" s="87" t="s">
        <v>36</v>
      </c>
      <c r="BQ269" s="82" t="s">
        <v>36</v>
      </c>
      <c r="BR269" s="91" t="s">
        <v>36</v>
      </c>
      <c r="BS269" s="87" t="s">
        <v>36</v>
      </c>
      <c r="BT269" s="87" t="s">
        <v>36</v>
      </c>
      <c r="BU269" s="87" t="s">
        <v>36</v>
      </c>
      <c r="BV269" s="77" t="s">
        <v>36</v>
      </c>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row>
    <row r="270" s="357" customFormat="true" ht="15" customHeight="true" x14ac:dyDescent="0.2">
      <c r="A270" s="1124"/>
      <c r="B270" s="954" t="s">
        <v>92</v>
      </c>
      <c r="C270" s="961" t="s">
        <v>36</v>
      </c>
      <c r="D270" s="964" t="s">
        <v>36</v>
      </c>
      <c r="E270" s="964" t="s">
        <v>36</v>
      </c>
      <c r="F270" s="964" t="s">
        <v>36</v>
      </c>
      <c r="G270" s="968" t="s">
        <v>36</v>
      </c>
      <c r="H270" s="961" t="s">
        <v>36</v>
      </c>
      <c r="I270" s="964" t="s">
        <v>36</v>
      </c>
      <c r="J270" s="964" t="s">
        <v>36</v>
      </c>
      <c r="K270" s="964" t="s">
        <v>36</v>
      </c>
      <c r="L270" s="968" t="s">
        <v>36</v>
      </c>
      <c r="M270" s="961" t="s">
        <v>36</v>
      </c>
      <c r="N270" s="964" t="s">
        <v>36</v>
      </c>
      <c r="O270" s="964" t="s">
        <v>36</v>
      </c>
      <c r="P270" s="964" t="s">
        <v>36</v>
      </c>
      <c r="Q270" s="974" t="s">
        <v>36</v>
      </c>
      <c r="R270" s="961" t="s">
        <v>36</v>
      </c>
      <c r="S270" s="964" t="s">
        <v>36</v>
      </c>
      <c r="T270" s="964" t="s">
        <v>36</v>
      </c>
      <c r="U270" s="964" t="s">
        <v>36</v>
      </c>
      <c r="V270" s="974" t="s">
        <v>36</v>
      </c>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3"/>
      <c r="AV270" s="33"/>
      <c r="AW270" s="33"/>
      <c r="AX270" s="33"/>
      <c r="AY270" s="33"/>
      <c r="AZ270" s="394"/>
      <c r="BA270" s="1124"/>
      <c r="BB270" s="954" t="s">
        <v>92</v>
      </c>
      <c r="BC270" s="91" t="s">
        <v>36</v>
      </c>
      <c r="BD270" s="87" t="s">
        <v>36</v>
      </c>
      <c r="BE270" s="87" t="s">
        <v>36</v>
      </c>
      <c r="BF270" s="87" t="s">
        <v>36</v>
      </c>
      <c r="BG270" s="82" t="s">
        <v>36</v>
      </c>
      <c r="BH270" s="91" t="s">
        <v>36</v>
      </c>
      <c r="BI270" s="87" t="s">
        <v>36</v>
      </c>
      <c r="BJ270" s="87" t="s">
        <v>36</v>
      </c>
      <c r="BK270" s="87" t="s">
        <v>36</v>
      </c>
      <c r="BL270" s="82" t="s">
        <v>36</v>
      </c>
      <c r="BM270" s="91" t="s">
        <v>36</v>
      </c>
      <c r="BN270" s="87" t="s">
        <v>36</v>
      </c>
      <c r="BO270" s="87" t="s">
        <v>36</v>
      </c>
      <c r="BP270" s="87" t="s">
        <v>36</v>
      </c>
      <c r="BQ270" s="82" t="s">
        <v>36</v>
      </c>
      <c r="BR270" s="91" t="s">
        <v>36</v>
      </c>
      <c r="BS270" s="87" t="s">
        <v>36</v>
      </c>
      <c r="BT270" s="87" t="s">
        <v>36</v>
      </c>
      <c r="BU270" s="87" t="s">
        <v>36</v>
      </c>
      <c r="BV270" s="77" t="s">
        <v>36</v>
      </c>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row>
    <row r="271" s="357" customFormat="true" ht="15" customHeight="true" x14ac:dyDescent="0.2">
      <c r="A271" s="1124" t="s">
        <v>76</v>
      </c>
      <c r="B271" s="954" t="s">
        <v>50</v>
      </c>
      <c r="C271" s="91" t="s">
        <v>36</v>
      </c>
      <c r="D271" s="84" t="s">
        <v>36</v>
      </c>
      <c r="E271" s="84" t="s">
        <v>36</v>
      </c>
      <c r="F271" s="84" t="s">
        <v>36</v>
      </c>
      <c r="G271" s="79" t="s">
        <v>36</v>
      </c>
      <c r="H271" s="91" t="s">
        <v>36</v>
      </c>
      <c r="I271" s="84" t="s">
        <v>36</v>
      </c>
      <c r="J271" s="84" t="s">
        <v>36</v>
      </c>
      <c r="K271" s="84" t="s">
        <v>36</v>
      </c>
      <c r="L271" s="79" t="s">
        <v>36</v>
      </c>
      <c r="M271" s="91" t="s">
        <v>36</v>
      </c>
      <c r="N271" s="84" t="s">
        <v>36</v>
      </c>
      <c r="O271" s="84" t="s">
        <v>36</v>
      </c>
      <c r="P271" s="84" t="s">
        <v>36</v>
      </c>
      <c r="Q271" s="75" t="s">
        <v>36</v>
      </c>
      <c r="R271" s="91" t="s">
        <v>36</v>
      </c>
      <c r="S271" s="84" t="s">
        <v>36</v>
      </c>
      <c r="T271" s="84" t="s">
        <v>36</v>
      </c>
      <c r="U271" s="84" t="s">
        <v>36</v>
      </c>
      <c r="V271" s="75" t="s">
        <v>36</v>
      </c>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94"/>
      <c r="BA271" s="1124" t="s">
        <v>76</v>
      </c>
      <c r="BB271" s="954" t="s">
        <v>50</v>
      </c>
      <c r="BC271" s="91" t="s">
        <v>36</v>
      </c>
      <c r="BD271" s="84" t="s">
        <v>36</v>
      </c>
      <c r="BE271" s="84" t="s">
        <v>36</v>
      </c>
      <c r="BF271" s="84" t="s">
        <v>36</v>
      </c>
      <c r="BG271" s="79" t="s">
        <v>36</v>
      </c>
      <c r="BH271" s="91" t="s">
        <v>36</v>
      </c>
      <c r="BI271" s="84" t="s">
        <v>36</v>
      </c>
      <c r="BJ271" s="84" t="s">
        <v>36</v>
      </c>
      <c r="BK271" s="84" t="s">
        <v>36</v>
      </c>
      <c r="BL271" s="79" t="s">
        <v>36</v>
      </c>
      <c r="BM271" s="91" t="s">
        <v>36</v>
      </c>
      <c r="BN271" s="84" t="s">
        <v>36</v>
      </c>
      <c r="BO271" s="84" t="s">
        <v>36</v>
      </c>
      <c r="BP271" s="84" t="s">
        <v>36</v>
      </c>
      <c r="BQ271" s="79" t="s">
        <v>36</v>
      </c>
      <c r="BR271" s="91" t="s">
        <v>36</v>
      </c>
      <c r="BS271" s="84" t="s">
        <v>36</v>
      </c>
      <c r="BT271" s="84" t="s">
        <v>36</v>
      </c>
      <c r="BU271" s="84" t="s">
        <v>36</v>
      </c>
      <c r="BV271" s="75" t="s">
        <v>36</v>
      </c>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row>
    <row r="272" s="357" customFormat="true" ht="15" customHeight="true" x14ac:dyDescent="0.2">
      <c r="A272" s="1124"/>
      <c r="B272" s="954" t="s">
        <v>49</v>
      </c>
      <c r="C272" s="91" t="s">
        <v>36</v>
      </c>
      <c r="D272" s="84" t="s">
        <v>36</v>
      </c>
      <c r="E272" s="84" t="s">
        <v>36</v>
      </c>
      <c r="F272" s="84" t="s">
        <v>36</v>
      </c>
      <c r="G272" s="79" t="s">
        <v>36</v>
      </c>
      <c r="H272" s="91" t="s">
        <v>36</v>
      </c>
      <c r="I272" s="84" t="s">
        <v>36</v>
      </c>
      <c r="J272" s="84" t="s">
        <v>36</v>
      </c>
      <c r="K272" s="84" t="s">
        <v>36</v>
      </c>
      <c r="L272" s="79" t="s">
        <v>36</v>
      </c>
      <c r="M272" s="91" t="s">
        <v>36</v>
      </c>
      <c r="N272" s="84" t="s">
        <v>36</v>
      </c>
      <c r="O272" s="84" t="s">
        <v>36</v>
      </c>
      <c r="P272" s="84" t="s">
        <v>36</v>
      </c>
      <c r="Q272" s="75" t="s">
        <v>36</v>
      </c>
      <c r="R272" s="91" t="s">
        <v>36</v>
      </c>
      <c r="S272" s="84" t="s">
        <v>36</v>
      </c>
      <c r="T272" s="84" t="s">
        <v>36</v>
      </c>
      <c r="U272" s="84" t="s">
        <v>36</v>
      </c>
      <c r="V272" s="75" t="s">
        <v>36</v>
      </c>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94"/>
      <c r="BA272" s="1124"/>
      <c r="BB272" s="954" t="s">
        <v>49</v>
      </c>
      <c r="BC272" s="91" t="s">
        <v>36</v>
      </c>
      <c r="BD272" s="84" t="s">
        <v>36</v>
      </c>
      <c r="BE272" s="84" t="s">
        <v>36</v>
      </c>
      <c r="BF272" s="84" t="s">
        <v>36</v>
      </c>
      <c r="BG272" s="79" t="s">
        <v>36</v>
      </c>
      <c r="BH272" s="91" t="s">
        <v>36</v>
      </c>
      <c r="BI272" s="84" t="s">
        <v>36</v>
      </c>
      <c r="BJ272" s="84" t="s">
        <v>36</v>
      </c>
      <c r="BK272" s="84" t="s">
        <v>36</v>
      </c>
      <c r="BL272" s="79" t="s">
        <v>36</v>
      </c>
      <c r="BM272" s="91" t="s">
        <v>36</v>
      </c>
      <c r="BN272" s="84" t="s">
        <v>36</v>
      </c>
      <c r="BO272" s="84" t="s">
        <v>36</v>
      </c>
      <c r="BP272" s="84" t="s">
        <v>36</v>
      </c>
      <c r="BQ272" s="79" t="s">
        <v>36</v>
      </c>
      <c r="BR272" s="91" t="s">
        <v>36</v>
      </c>
      <c r="BS272" s="84" t="s">
        <v>36</v>
      </c>
      <c r="BT272" s="84" t="s">
        <v>36</v>
      </c>
      <c r="BU272" s="84" t="s">
        <v>36</v>
      </c>
      <c r="BV272" s="75" t="s">
        <v>36</v>
      </c>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row>
    <row r="273" s="357" customFormat="true" ht="15" customHeight="true" x14ac:dyDescent="0.2">
      <c r="A273" s="1124"/>
      <c r="B273" s="954" t="s">
        <v>114</v>
      </c>
      <c r="C273" s="91" t="s">
        <v>36</v>
      </c>
      <c r="D273" s="84" t="s">
        <v>36</v>
      </c>
      <c r="E273" s="84" t="s">
        <v>36</v>
      </c>
      <c r="F273" s="84" t="s">
        <v>36</v>
      </c>
      <c r="G273" s="79" t="s">
        <v>36</v>
      </c>
      <c r="H273" s="91" t="s">
        <v>36</v>
      </c>
      <c r="I273" s="84" t="s">
        <v>36</v>
      </c>
      <c r="J273" s="84" t="s">
        <v>36</v>
      </c>
      <c r="K273" s="84" t="s">
        <v>36</v>
      </c>
      <c r="L273" s="79" t="s">
        <v>36</v>
      </c>
      <c r="M273" s="91" t="s">
        <v>36</v>
      </c>
      <c r="N273" s="84" t="s">
        <v>36</v>
      </c>
      <c r="O273" s="84" t="s">
        <v>36</v>
      </c>
      <c r="P273" s="84" t="s">
        <v>36</v>
      </c>
      <c r="Q273" s="75" t="s">
        <v>36</v>
      </c>
      <c r="R273" s="91" t="s">
        <v>36</v>
      </c>
      <c r="S273" s="84" t="s">
        <v>36</v>
      </c>
      <c r="T273" s="84" t="s">
        <v>36</v>
      </c>
      <c r="U273" s="84" t="s">
        <v>36</v>
      </c>
      <c r="V273" s="75" t="s">
        <v>36</v>
      </c>
      <c r="W273" s="30"/>
      <c r="X273" s="30"/>
      <c r="Y273" s="30"/>
      <c r="Z273" s="30"/>
      <c r="AA273" s="30"/>
      <c r="AB273" s="30"/>
      <c r="AC273" s="30"/>
      <c r="AD273" s="30"/>
      <c r="AE273" s="30"/>
      <c r="AF273" s="30"/>
      <c r="AG273" s="30"/>
      <c r="AH273" s="30"/>
      <c r="AI273" s="30"/>
      <c r="AJ273" s="30"/>
      <c r="AK273" s="30"/>
      <c r="AL273" s="30"/>
      <c r="AM273" s="30"/>
      <c r="AN273" s="30"/>
      <c r="AO273" s="30"/>
      <c r="AP273" s="30"/>
      <c r="AQ273" s="30"/>
      <c r="AR273" s="30"/>
      <c r="AS273" s="30"/>
      <c r="AT273" s="30"/>
      <c r="AU273" s="30"/>
      <c r="AV273" s="30"/>
      <c r="AW273" s="30"/>
      <c r="AX273" s="30"/>
      <c r="AY273" s="30"/>
      <c r="AZ273" s="394"/>
      <c r="BA273" s="1124"/>
      <c r="BB273" s="954" t="s">
        <v>114</v>
      </c>
      <c r="BC273" s="91" t="s">
        <v>36</v>
      </c>
      <c r="BD273" s="84" t="s">
        <v>36</v>
      </c>
      <c r="BE273" s="84" t="s">
        <v>36</v>
      </c>
      <c r="BF273" s="84" t="s">
        <v>36</v>
      </c>
      <c r="BG273" s="79" t="s">
        <v>36</v>
      </c>
      <c r="BH273" s="91" t="s">
        <v>36</v>
      </c>
      <c r="BI273" s="84" t="s">
        <v>36</v>
      </c>
      <c r="BJ273" s="84" t="s">
        <v>36</v>
      </c>
      <c r="BK273" s="84" t="s">
        <v>36</v>
      </c>
      <c r="BL273" s="79" t="s">
        <v>36</v>
      </c>
      <c r="BM273" s="91" t="s">
        <v>36</v>
      </c>
      <c r="BN273" s="84" t="s">
        <v>36</v>
      </c>
      <c r="BO273" s="84" t="s">
        <v>36</v>
      </c>
      <c r="BP273" s="84" t="s">
        <v>36</v>
      </c>
      <c r="BQ273" s="79" t="s">
        <v>36</v>
      </c>
      <c r="BR273" s="91" t="s">
        <v>36</v>
      </c>
      <c r="BS273" s="84" t="s">
        <v>36</v>
      </c>
      <c r="BT273" s="84" t="s">
        <v>36</v>
      </c>
      <c r="BU273" s="84" t="s">
        <v>36</v>
      </c>
      <c r="BV273" s="75" t="s">
        <v>36</v>
      </c>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row>
    <row r="274" s="357" customFormat="true" ht="15" customHeight="true" x14ac:dyDescent="0.2">
      <c r="A274" s="1124" t="s">
        <v>77</v>
      </c>
      <c r="B274" s="954" t="s">
        <v>50</v>
      </c>
      <c r="C274" s="961" t="s">
        <v>36</v>
      </c>
      <c r="D274" s="964" t="s">
        <v>36</v>
      </c>
      <c r="E274" s="964" t="s">
        <v>36</v>
      </c>
      <c r="F274" s="964" t="s">
        <v>36</v>
      </c>
      <c r="G274" s="968" t="s">
        <v>36</v>
      </c>
      <c r="H274" s="961" t="s">
        <v>36</v>
      </c>
      <c r="I274" s="964" t="s">
        <v>36</v>
      </c>
      <c r="J274" s="964" t="s">
        <v>36</v>
      </c>
      <c r="K274" s="964" t="s">
        <v>36</v>
      </c>
      <c r="L274" s="968" t="s">
        <v>36</v>
      </c>
      <c r="M274" s="961" t="s">
        <v>36</v>
      </c>
      <c r="N274" s="964" t="s">
        <v>36</v>
      </c>
      <c r="O274" s="964" t="s">
        <v>36</v>
      </c>
      <c r="P274" s="964" t="s">
        <v>36</v>
      </c>
      <c r="Q274" s="974" t="s">
        <v>36</v>
      </c>
      <c r="R274" s="961" t="s">
        <v>36</v>
      </c>
      <c r="S274" s="964" t="s">
        <v>36</v>
      </c>
      <c r="T274" s="964" t="s">
        <v>36</v>
      </c>
      <c r="U274" s="964" t="s">
        <v>36</v>
      </c>
      <c r="V274" s="974" t="s">
        <v>36</v>
      </c>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3"/>
      <c r="AV274" s="33"/>
      <c r="AW274" s="33"/>
      <c r="AX274" s="33"/>
      <c r="AY274" s="33"/>
      <c r="AZ274" s="394"/>
      <c r="BA274" s="1124" t="s">
        <v>77</v>
      </c>
      <c r="BB274" s="954" t="s">
        <v>50</v>
      </c>
      <c r="BC274" s="91" t="s">
        <v>36</v>
      </c>
      <c r="BD274" s="87" t="s">
        <v>36</v>
      </c>
      <c r="BE274" s="87" t="s">
        <v>36</v>
      </c>
      <c r="BF274" s="87" t="s">
        <v>36</v>
      </c>
      <c r="BG274" s="82" t="s">
        <v>36</v>
      </c>
      <c r="BH274" s="91" t="s">
        <v>36</v>
      </c>
      <c r="BI274" s="87" t="s">
        <v>36</v>
      </c>
      <c r="BJ274" s="87" t="s">
        <v>36</v>
      </c>
      <c r="BK274" s="87" t="s">
        <v>36</v>
      </c>
      <c r="BL274" s="82" t="s">
        <v>36</v>
      </c>
      <c r="BM274" s="91" t="s">
        <v>36</v>
      </c>
      <c r="BN274" s="87" t="s">
        <v>36</v>
      </c>
      <c r="BO274" s="87" t="s">
        <v>36</v>
      </c>
      <c r="BP274" s="87" t="s">
        <v>36</v>
      </c>
      <c r="BQ274" s="82" t="s">
        <v>36</v>
      </c>
      <c r="BR274" s="91" t="s">
        <v>36</v>
      </c>
      <c r="BS274" s="87" t="s">
        <v>36</v>
      </c>
      <c r="BT274" s="87" t="s">
        <v>36</v>
      </c>
      <c r="BU274" s="87" t="s">
        <v>36</v>
      </c>
      <c r="BV274" s="77" t="s">
        <v>36</v>
      </c>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row>
    <row r="275" s="357" customFormat="true" ht="15" customHeight="true" x14ac:dyDescent="0.2">
      <c r="A275" s="1124"/>
      <c r="B275" s="954" t="s">
        <v>49</v>
      </c>
      <c r="C275" s="961" t="s">
        <v>36</v>
      </c>
      <c r="D275" s="964" t="s">
        <v>36</v>
      </c>
      <c r="E275" s="964" t="s">
        <v>36</v>
      </c>
      <c r="F275" s="964" t="s">
        <v>36</v>
      </c>
      <c r="G275" s="968" t="s">
        <v>36</v>
      </c>
      <c r="H275" s="961" t="s">
        <v>36</v>
      </c>
      <c r="I275" s="964" t="s">
        <v>36</v>
      </c>
      <c r="J275" s="964" t="s">
        <v>36</v>
      </c>
      <c r="K275" s="964" t="s">
        <v>36</v>
      </c>
      <c r="L275" s="968" t="s">
        <v>36</v>
      </c>
      <c r="M275" s="961" t="s">
        <v>36</v>
      </c>
      <c r="N275" s="964" t="s">
        <v>36</v>
      </c>
      <c r="O275" s="964" t="s">
        <v>36</v>
      </c>
      <c r="P275" s="964" t="s">
        <v>36</v>
      </c>
      <c r="Q275" s="974" t="s">
        <v>36</v>
      </c>
      <c r="R275" s="961" t="s">
        <v>36</v>
      </c>
      <c r="S275" s="964" t="s">
        <v>36</v>
      </c>
      <c r="T275" s="964" t="s">
        <v>36</v>
      </c>
      <c r="U275" s="964" t="s">
        <v>36</v>
      </c>
      <c r="V275" s="974" t="s">
        <v>36</v>
      </c>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3"/>
      <c r="AV275" s="33"/>
      <c r="AW275" s="33"/>
      <c r="AX275" s="33"/>
      <c r="AY275" s="33"/>
      <c r="AZ275" s="394"/>
      <c r="BA275" s="1124"/>
      <c r="BB275" s="954" t="s">
        <v>49</v>
      </c>
      <c r="BC275" s="91" t="s">
        <v>36</v>
      </c>
      <c r="BD275" s="87" t="s">
        <v>36</v>
      </c>
      <c r="BE275" s="87" t="s">
        <v>36</v>
      </c>
      <c r="BF275" s="87" t="s">
        <v>36</v>
      </c>
      <c r="BG275" s="82" t="s">
        <v>36</v>
      </c>
      <c r="BH275" s="91" t="s">
        <v>36</v>
      </c>
      <c r="BI275" s="87" t="s">
        <v>36</v>
      </c>
      <c r="BJ275" s="87" t="s">
        <v>36</v>
      </c>
      <c r="BK275" s="87" t="s">
        <v>36</v>
      </c>
      <c r="BL275" s="82" t="s">
        <v>36</v>
      </c>
      <c r="BM275" s="91" t="s">
        <v>36</v>
      </c>
      <c r="BN275" s="87" t="s">
        <v>36</v>
      </c>
      <c r="BO275" s="87" t="s">
        <v>36</v>
      </c>
      <c r="BP275" s="87" t="s">
        <v>36</v>
      </c>
      <c r="BQ275" s="82" t="s">
        <v>36</v>
      </c>
      <c r="BR275" s="91" t="s">
        <v>36</v>
      </c>
      <c r="BS275" s="87" t="s">
        <v>36</v>
      </c>
      <c r="BT275" s="87" t="s">
        <v>36</v>
      </c>
      <c r="BU275" s="87" t="s">
        <v>36</v>
      </c>
      <c r="BV275" s="77" t="s">
        <v>36</v>
      </c>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row>
    <row r="276" s="357" customFormat="true" ht="15" customHeight="true" x14ac:dyDescent="0.2">
      <c r="A276" s="1124"/>
      <c r="B276" s="954" t="s">
        <v>115</v>
      </c>
      <c r="C276" s="91" t="s">
        <v>36</v>
      </c>
      <c r="D276" s="84" t="s">
        <v>36</v>
      </c>
      <c r="E276" s="84" t="s">
        <v>36</v>
      </c>
      <c r="F276" s="84" t="s">
        <v>36</v>
      </c>
      <c r="G276" s="968" t="s">
        <v>36</v>
      </c>
      <c r="H276" s="961" t="s">
        <v>36</v>
      </c>
      <c r="I276" s="964" t="s">
        <v>36</v>
      </c>
      <c r="J276" s="964" t="s">
        <v>36</v>
      </c>
      <c r="K276" s="964" t="s">
        <v>36</v>
      </c>
      <c r="L276" s="968" t="s">
        <v>36</v>
      </c>
      <c r="M276" s="961" t="s">
        <v>36</v>
      </c>
      <c r="N276" s="964" t="s">
        <v>36</v>
      </c>
      <c r="O276" s="964" t="s">
        <v>36</v>
      </c>
      <c r="P276" s="964" t="s">
        <v>36</v>
      </c>
      <c r="Q276" s="974" t="s">
        <v>36</v>
      </c>
      <c r="R276" s="961" t="s">
        <v>36</v>
      </c>
      <c r="S276" s="964" t="s">
        <v>36</v>
      </c>
      <c r="T276" s="964" t="s">
        <v>36</v>
      </c>
      <c r="U276" s="964" t="s">
        <v>36</v>
      </c>
      <c r="V276" s="974" t="s">
        <v>36</v>
      </c>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3"/>
      <c r="AV276" s="33"/>
      <c r="AW276" s="33"/>
      <c r="AX276" s="33"/>
      <c r="AY276" s="33"/>
      <c r="AZ276" s="394"/>
      <c r="BA276" s="1124"/>
      <c r="BB276" s="954" t="s">
        <v>115</v>
      </c>
      <c r="BC276" s="91" t="s">
        <v>36</v>
      </c>
      <c r="BD276" s="87" t="s">
        <v>36</v>
      </c>
      <c r="BE276" s="87" t="s">
        <v>36</v>
      </c>
      <c r="BF276" s="87" t="s">
        <v>36</v>
      </c>
      <c r="BG276" s="82" t="s">
        <v>36</v>
      </c>
      <c r="BH276" s="91" t="s">
        <v>36</v>
      </c>
      <c r="BI276" s="87" t="s">
        <v>36</v>
      </c>
      <c r="BJ276" s="87" t="s">
        <v>36</v>
      </c>
      <c r="BK276" s="87" t="s">
        <v>36</v>
      </c>
      <c r="BL276" s="82" t="s">
        <v>36</v>
      </c>
      <c r="BM276" s="91" t="s">
        <v>36</v>
      </c>
      <c r="BN276" s="87" t="s">
        <v>36</v>
      </c>
      <c r="BO276" s="87" t="s">
        <v>36</v>
      </c>
      <c r="BP276" s="87" t="s">
        <v>36</v>
      </c>
      <c r="BQ276" s="82" t="s">
        <v>36</v>
      </c>
      <c r="BR276" s="91" t="s">
        <v>36</v>
      </c>
      <c r="BS276" s="87" t="s">
        <v>36</v>
      </c>
      <c r="BT276" s="87" t="s">
        <v>36</v>
      </c>
      <c r="BU276" s="87" t="s">
        <v>36</v>
      </c>
      <c r="BV276" s="77" t="s">
        <v>36</v>
      </c>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row>
    <row r="277" s="357" customFormat="true" ht="15" customHeight="true" x14ac:dyDescent="0.2">
      <c r="A277" s="1124" t="s">
        <v>78</v>
      </c>
      <c r="B277" s="954" t="s">
        <v>79</v>
      </c>
      <c r="C277" s="91" t="s">
        <v>36</v>
      </c>
      <c r="D277" s="964" t="s">
        <v>36</v>
      </c>
      <c r="E277" s="964" t="s">
        <v>36</v>
      </c>
      <c r="F277" s="964" t="s">
        <v>36</v>
      </c>
      <c r="G277" s="968" t="s">
        <v>36</v>
      </c>
      <c r="H277" s="961" t="s">
        <v>36</v>
      </c>
      <c r="I277" s="964" t="s">
        <v>36</v>
      </c>
      <c r="J277" s="964" t="s">
        <v>36</v>
      </c>
      <c r="K277" s="964" t="s">
        <v>36</v>
      </c>
      <c r="L277" s="968" t="s">
        <v>36</v>
      </c>
      <c r="M277" s="961" t="s">
        <v>36</v>
      </c>
      <c r="N277" s="964" t="s">
        <v>36</v>
      </c>
      <c r="O277" s="964" t="s">
        <v>36</v>
      </c>
      <c r="P277" s="964" t="s">
        <v>36</v>
      </c>
      <c r="Q277" s="974" t="s">
        <v>36</v>
      </c>
      <c r="R277" s="961" t="s">
        <v>36</v>
      </c>
      <c r="S277" s="964" t="s">
        <v>36</v>
      </c>
      <c r="T277" s="964" t="s">
        <v>36</v>
      </c>
      <c r="U277" s="964" t="s">
        <v>36</v>
      </c>
      <c r="V277" s="974" t="s">
        <v>36</v>
      </c>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3"/>
      <c r="AV277" s="33"/>
      <c r="AW277" s="33"/>
      <c r="AX277" s="33"/>
      <c r="AY277" s="33"/>
      <c r="AZ277" s="394"/>
      <c r="BA277" s="1124" t="s">
        <v>78</v>
      </c>
      <c r="BB277" s="954" t="s">
        <v>79</v>
      </c>
      <c r="BC277" s="91" t="s">
        <v>36</v>
      </c>
      <c r="BD277" s="87" t="s">
        <v>36</v>
      </c>
      <c r="BE277" s="87" t="s">
        <v>36</v>
      </c>
      <c r="BF277" s="87" t="s">
        <v>36</v>
      </c>
      <c r="BG277" s="82" t="s">
        <v>36</v>
      </c>
      <c r="BH277" s="91" t="s">
        <v>36</v>
      </c>
      <c r="BI277" s="87" t="s">
        <v>36</v>
      </c>
      <c r="BJ277" s="87" t="s">
        <v>36</v>
      </c>
      <c r="BK277" s="87" t="s">
        <v>36</v>
      </c>
      <c r="BL277" s="82" t="s">
        <v>36</v>
      </c>
      <c r="BM277" s="91" t="s">
        <v>36</v>
      </c>
      <c r="BN277" s="87" t="s">
        <v>36</v>
      </c>
      <c r="BO277" s="87" t="s">
        <v>36</v>
      </c>
      <c r="BP277" s="87" t="s">
        <v>36</v>
      </c>
      <c r="BQ277" s="82" t="s">
        <v>36</v>
      </c>
      <c r="BR277" s="91" t="s">
        <v>36</v>
      </c>
      <c r="BS277" s="87" t="s">
        <v>36</v>
      </c>
      <c r="BT277" s="87" t="s">
        <v>36</v>
      </c>
      <c r="BU277" s="87" t="s">
        <v>36</v>
      </c>
      <c r="BV277" s="77" t="s">
        <v>36</v>
      </c>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row>
    <row r="278" s="357" customFormat="true" ht="15" customHeight="true" x14ac:dyDescent="0.2">
      <c r="A278" s="1124"/>
      <c r="B278" s="954" t="s">
        <v>80</v>
      </c>
      <c r="C278" s="91" t="s">
        <v>36</v>
      </c>
      <c r="D278" s="964" t="s">
        <v>36</v>
      </c>
      <c r="E278" s="964" t="s">
        <v>36</v>
      </c>
      <c r="F278" s="964" t="s">
        <v>36</v>
      </c>
      <c r="G278" s="968" t="s">
        <v>36</v>
      </c>
      <c r="H278" s="961" t="s">
        <v>36</v>
      </c>
      <c r="I278" s="964" t="s">
        <v>36</v>
      </c>
      <c r="J278" s="964" t="s">
        <v>36</v>
      </c>
      <c r="K278" s="964" t="s">
        <v>36</v>
      </c>
      <c r="L278" s="968" t="s">
        <v>36</v>
      </c>
      <c r="M278" s="961" t="s">
        <v>36</v>
      </c>
      <c r="N278" s="964" t="s">
        <v>36</v>
      </c>
      <c r="O278" s="964" t="s">
        <v>36</v>
      </c>
      <c r="P278" s="964" t="s">
        <v>36</v>
      </c>
      <c r="Q278" s="974" t="s">
        <v>36</v>
      </c>
      <c r="R278" s="961" t="s">
        <v>36</v>
      </c>
      <c r="S278" s="964" t="s">
        <v>36</v>
      </c>
      <c r="T278" s="964" t="s">
        <v>36</v>
      </c>
      <c r="U278" s="964" t="s">
        <v>36</v>
      </c>
      <c r="V278" s="974" t="s">
        <v>36</v>
      </c>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3"/>
      <c r="AV278" s="33"/>
      <c r="AW278" s="33"/>
      <c r="AX278" s="33"/>
      <c r="AY278" s="33"/>
      <c r="AZ278" s="394"/>
      <c r="BA278" s="1124"/>
      <c r="BB278" s="954" t="s">
        <v>80</v>
      </c>
      <c r="BC278" s="91" t="s">
        <v>36</v>
      </c>
      <c r="BD278" s="87" t="s">
        <v>36</v>
      </c>
      <c r="BE278" s="87" t="s">
        <v>36</v>
      </c>
      <c r="BF278" s="87" t="s">
        <v>36</v>
      </c>
      <c r="BG278" s="82" t="s">
        <v>36</v>
      </c>
      <c r="BH278" s="91" t="s">
        <v>36</v>
      </c>
      <c r="BI278" s="87" t="s">
        <v>36</v>
      </c>
      <c r="BJ278" s="87" t="s">
        <v>36</v>
      </c>
      <c r="BK278" s="87" t="s">
        <v>36</v>
      </c>
      <c r="BL278" s="82" t="s">
        <v>36</v>
      </c>
      <c r="BM278" s="91" t="s">
        <v>36</v>
      </c>
      <c r="BN278" s="87" t="s">
        <v>36</v>
      </c>
      <c r="BO278" s="87" t="s">
        <v>36</v>
      </c>
      <c r="BP278" s="87" t="s">
        <v>36</v>
      </c>
      <c r="BQ278" s="82" t="s">
        <v>36</v>
      </c>
      <c r="BR278" s="91" t="s">
        <v>36</v>
      </c>
      <c r="BS278" s="87" t="s">
        <v>36</v>
      </c>
      <c r="BT278" s="87" t="s">
        <v>36</v>
      </c>
      <c r="BU278" s="87" t="s">
        <v>36</v>
      </c>
      <c r="BV278" s="77" t="s">
        <v>36</v>
      </c>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row>
    <row r="279" s="357" customFormat="true" ht="15" customHeight="true" x14ac:dyDescent="0.2">
      <c r="A279" s="1124"/>
      <c r="B279" s="954" t="s">
        <v>81</v>
      </c>
      <c r="C279" s="91" t="s">
        <v>36</v>
      </c>
      <c r="D279" s="84" t="s">
        <v>36</v>
      </c>
      <c r="E279" s="84" t="s">
        <v>36</v>
      </c>
      <c r="F279" s="84" t="s">
        <v>36</v>
      </c>
      <c r="G279" s="79" t="s">
        <v>36</v>
      </c>
      <c r="H279" s="91" t="s">
        <v>36</v>
      </c>
      <c r="I279" s="84" t="s">
        <v>36</v>
      </c>
      <c r="J279" s="84" t="s">
        <v>36</v>
      </c>
      <c r="K279" s="84" t="s">
        <v>36</v>
      </c>
      <c r="L279" s="79" t="s">
        <v>36</v>
      </c>
      <c r="M279" s="91" t="s">
        <v>36</v>
      </c>
      <c r="N279" s="84" t="s">
        <v>36</v>
      </c>
      <c r="O279" s="84" t="s">
        <v>36</v>
      </c>
      <c r="P279" s="84" t="s">
        <v>36</v>
      </c>
      <c r="Q279" s="75" t="s">
        <v>36</v>
      </c>
      <c r="R279" s="91" t="s">
        <v>36</v>
      </c>
      <c r="S279" s="84" t="s">
        <v>36</v>
      </c>
      <c r="T279" s="84" t="s">
        <v>36</v>
      </c>
      <c r="U279" s="84" t="s">
        <v>36</v>
      </c>
      <c r="V279" s="75" t="s">
        <v>36</v>
      </c>
      <c r="W279" s="30"/>
      <c r="X279" s="30"/>
      <c r="Y279" s="30"/>
      <c r="Z279" s="30"/>
      <c r="AA279" s="30"/>
      <c r="AB279" s="30"/>
      <c r="AC279" s="30"/>
      <c r="AD279" s="30"/>
      <c r="AE279" s="30"/>
      <c r="AF279" s="30"/>
      <c r="AG279" s="30"/>
      <c r="AH279" s="30"/>
      <c r="AI279" s="30"/>
      <c r="AJ279" s="30"/>
      <c r="AK279" s="30"/>
      <c r="AL279" s="30"/>
      <c r="AM279" s="30"/>
      <c r="AN279" s="30"/>
      <c r="AO279" s="30"/>
      <c r="AP279" s="30"/>
      <c r="AQ279" s="30"/>
      <c r="AR279" s="30"/>
      <c r="AS279" s="30"/>
      <c r="AT279" s="30"/>
      <c r="AU279" s="30"/>
      <c r="AV279" s="30"/>
      <c r="AW279" s="30"/>
      <c r="AX279" s="30"/>
      <c r="AY279" s="30"/>
      <c r="AZ279" s="394"/>
      <c r="BA279" s="1124"/>
      <c r="BB279" s="954" t="s">
        <v>81</v>
      </c>
      <c r="BC279" s="91" t="s">
        <v>36</v>
      </c>
      <c r="BD279" s="84" t="s">
        <v>36</v>
      </c>
      <c r="BE279" s="84" t="s">
        <v>36</v>
      </c>
      <c r="BF279" s="84" t="s">
        <v>36</v>
      </c>
      <c r="BG279" s="79" t="s">
        <v>36</v>
      </c>
      <c r="BH279" s="91" t="s">
        <v>36</v>
      </c>
      <c r="BI279" s="84" t="s">
        <v>36</v>
      </c>
      <c r="BJ279" s="84" t="s">
        <v>36</v>
      </c>
      <c r="BK279" s="84" t="s">
        <v>36</v>
      </c>
      <c r="BL279" s="79" t="s">
        <v>36</v>
      </c>
      <c r="BM279" s="91" t="s">
        <v>36</v>
      </c>
      <c r="BN279" s="84" t="s">
        <v>36</v>
      </c>
      <c r="BO279" s="84" t="s">
        <v>36</v>
      </c>
      <c r="BP279" s="84" t="s">
        <v>36</v>
      </c>
      <c r="BQ279" s="79" t="s">
        <v>36</v>
      </c>
      <c r="BR279" s="91" t="s">
        <v>36</v>
      </c>
      <c r="BS279" s="84" t="s">
        <v>36</v>
      </c>
      <c r="BT279" s="84" t="s">
        <v>36</v>
      </c>
      <c r="BU279" s="84" t="s">
        <v>36</v>
      </c>
      <c r="BV279" s="75" t="s">
        <v>36</v>
      </c>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row>
    <row r="280" s="357" customFormat="true" ht="15" customHeight="true" x14ac:dyDescent="0.2">
      <c r="A280" s="1124"/>
      <c r="B280" s="954" t="s">
        <v>82</v>
      </c>
      <c r="C280" s="91" t="s">
        <v>36</v>
      </c>
      <c r="D280" s="84" t="s">
        <v>36</v>
      </c>
      <c r="E280" s="84" t="s">
        <v>36</v>
      </c>
      <c r="F280" s="84" t="s">
        <v>36</v>
      </c>
      <c r="G280" s="79" t="s">
        <v>36</v>
      </c>
      <c r="H280" s="91" t="s">
        <v>36</v>
      </c>
      <c r="I280" s="84" t="s">
        <v>36</v>
      </c>
      <c r="J280" s="84" t="s">
        <v>36</v>
      </c>
      <c r="K280" s="84" t="s">
        <v>36</v>
      </c>
      <c r="L280" s="79" t="s">
        <v>36</v>
      </c>
      <c r="M280" s="91" t="s">
        <v>36</v>
      </c>
      <c r="N280" s="84" t="s">
        <v>36</v>
      </c>
      <c r="O280" s="84" t="s">
        <v>36</v>
      </c>
      <c r="P280" s="84" t="s">
        <v>36</v>
      </c>
      <c r="Q280" s="75" t="s">
        <v>36</v>
      </c>
      <c r="R280" s="91" t="s">
        <v>36</v>
      </c>
      <c r="S280" s="84" t="s">
        <v>36</v>
      </c>
      <c r="T280" s="84" t="s">
        <v>36</v>
      </c>
      <c r="U280" s="84" t="s">
        <v>36</v>
      </c>
      <c r="V280" s="75" t="s">
        <v>36</v>
      </c>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94"/>
      <c r="BA280" s="1124"/>
      <c r="BB280" s="954" t="s">
        <v>82</v>
      </c>
      <c r="BC280" s="91" t="s">
        <v>36</v>
      </c>
      <c r="BD280" s="84" t="s">
        <v>36</v>
      </c>
      <c r="BE280" s="84" t="s">
        <v>36</v>
      </c>
      <c r="BF280" s="84" t="s">
        <v>36</v>
      </c>
      <c r="BG280" s="79" t="s">
        <v>36</v>
      </c>
      <c r="BH280" s="91" t="s">
        <v>36</v>
      </c>
      <c r="BI280" s="84" t="s">
        <v>36</v>
      </c>
      <c r="BJ280" s="84" t="s">
        <v>36</v>
      </c>
      <c r="BK280" s="84" t="s">
        <v>36</v>
      </c>
      <c r="BL280" s="79" t="s">
        <v>36</v>
      </c>
      <c r="BM280" s="91" t="s">
        <v>36</v>
      </c>
      <c r="BN280" s="84" t="s">
        <v>36</v>
      </c>
      <c r="BO280" s="84" t="s">
        <v>36</v>
      </c>
      <c r="BP280" s="84" t="s">
        <v>36</v>
      </c>
      <c r="BQ280" s="79" t="s">
        <v>36</v>
      </c>
      <c r="BR280" s="91" t="s">
        <v>36</v>
      </c>
      <c r="BS280" s="84" t="s">
        <v>36</v>
      </c>
      <c r="BT280" s="84" t="s">
        <v>36</v>
      </c>
      <c r="BU280" s="84" t="s">
        <v>36</v>
      </c>
      <c r="BV280" s="75" t="s">
        <v>36</v>
      </c>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row>
    <row r="281" s="357" customFormat="true" ht="15" customHeight="true" x14ac:dyDescent="0.2">
      <c r="A281" s="1124"/>
      <c r="B281" s="954" t="s">
        <v>83</v>
      </c>
      <c r="C281" s="91" t="s">
        <v>36</v>
      </c>
      <c r="D281" s="84" t="s">
        <v>36</v>
      </c>
      <c r="E281" s="84" t="s">
        <v>36</v>
      </c>
      <c r="F281" s="84" t="s">
        <v>36</v>
      </c>
      <c r="G281" s="79" t="s">
        <v>36</v>
      </c>
      <c r="H281" s="91" t="s">
        <v>36</v>
      </c>
      <c r="I281" s="84" t="s">
        <v>36</v>
      </c>
      <c r="J281" s="84" t="s">
        <v>36</v>
      </c>
      <c r="K281" s="84" t="s">
        <v>36</v>
      </c>
      <c r="L281" s="79" t="s">
        <v>36</v>
      </c>
      <c r="M281" s="91" t="s">
        <v>36</v>
      </c>
      <c r="N281" s="84" t="s">
        <v>36</v>
      </c>
      <c r="O281" s="84" t="s">
        <v>36</v>
      </c>
      <c r="P281" s="84" t="s">
        <v>36</v>
      </c>
      <c r="Q281" s="75" t="s">
        <v>36</v>
      </c>
      <c r="R281" s="91" t="s">
        <v>36</v>
      </c>
      <c r="S281" s="84" t="s">
        <v>36</v>
      </c>
      <c r="T281" s="84" t="s">
        <v>36</v>
      </c>
      <c r="U281" s="84" t="s">
        <v>36</v>
      </c>
      <c r="V281" s="75" t="s">
        <v>36</v>
      </c>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94"/>
      <c r="BA281" s="1124"/>
      <c r="BB281" s="954" t="s">
        <v>83</v>
      </c>
      <c r="BC281" s="91" t="s">
        <v>36</v>
      </c>
      <c r="BD281" s="84" t="s">
        <v>36</v>
      </c>
      <c r="BE281" s="84" t="s">
        <v>36</v>
      </c>
      <c r="BF281" s="84" t="s">
        <v>36</v>
      </c>
      <c r="BG281" s="79" t="s">
        <v>36</v>
      </c>
      <c r="BH281" s="91" t="s">
        <v>36</v>
      </c>
      <c r="BI281" s="84" t="s">
        <v>36</v>
      </c>
      <c r="BJ281" s="84" t="s">
        <v>36</v>
      </c>
      <c r="BK281" s="84" t="s">
        <v>36</v>
      </c>
      <c r="BL281" s="79" t="s">
        <v>36</v>
      </c>
      <c r="BM281" s="91" t="s">
        <v>36</v>
      </c>
      <c r="BN281" s="84" t="s">
        <v>36</v>
      </c>
      <c r="BO281" s="84" t="s">
        <v>36</v>
      </c>
      <c r="BP281" s="84" t="s">
        <v>36</v>
      </c>
      <c r="BQ281" s="79" t="s">
        <v>36</v>
      </c>
      <c r="BR281" s="91" t="s">
        <v>36</v>
      </c>
      <c r="BS281" s="84" t="s">
        <v>36</v>
      </c>
      <c r="BT281" s="84" t="s">
        <v>36</v>
      </c>
      <c r="BU281" s="84" t="s">
        <v>36</v>
      </c>
      <c r="BV281" s="75" t="s">
        <v>36</v>
      </c>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row>
    <row r="282" s="357" customFormat="true" ht="15" customHeight="true" x14ac:dyDescent="0.2">
      <c r="A282" s="1124"/>
      <c r="B282" s="954" t="s">
        <v>84</v>
      </c>
      <c r="C282" s="91" t="s">
        <v>36</v>
      </c>
      <c r="D282" s="84" t="s">
        <v>36</v>
      </c>
      <c r="E282" s="84" t="s">
        <v>36</v>
      </c>
      <c r="F282" s="84" t="s">
        <v>36</v>
      </c>
      <c r="G282" s="79" t="s">
        <v>36</v>
      </c>
      <c r="H282" s="91" t="s">
        <v>36</v>
      </c>
      <c r="I282" s="84" t="s">
        <v>36</v>
      </c>
      <c r="J282" s="84" t="s">
        <v>36</v>
      </c>
      <c r="K282" s="84" t="s">
        <v>36</v>
      </c>
      <c r="L282" s="79" t="s">
        <v>36</v>
      </c>
      <c r="M282" s="91" t="s">
        <v>36</v>
      </c>
      <c r="N282" s="84" t="s">
        <v>36</v>
      </c>
      <c r="O282" s="84" t="s">
        <v>36</v>
      </c>
      <c r="P282" s="84" t="s">
        <v>36</v>
      </c>
      <c r="Q282" s="75" t="s">
        <v>36</v>
      </c>
      <c r="R282" s="91" t="s">
        <v>36</v>
      </c>
      <c r="S282" s="84" t="s">
        <v>36</v>
      </c>
      <c r="T282" s="84" t="s">
        <v>36</v>
      </c>
      <c r="U282" s="84" t="s">
        <v>36</v>
      </c>
      <c r="V282" s="75" t="s">
        <v>36</v>
      </c>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94"/>
      <c r="BA282" s="1124"/>
      <c r="BB282" s="954" t="s">
        <v>84</v>
      </c>
      <c r="BC282" s="91" t="s">
        <v>36</v>
      </c>
      <c r="BD282" s="84" t="s">
        <v>36</v>
      </c>
      <c r="BE282" s="84" t="s">
        <v>36</v>
      </c>
      <c r="BF282" s="84" t="s">
        <v>36</v>
      </c>
      <c r="BG282" s="79" t="s">
        <v>36</v>
      </c>
      <c r="BH282" s="91" t="s">
        <v>36</v>
      </c>
      <c r="BI282" s="84" t="s">
        <v>36</v>
      </c>
      <c r="BJ282" s="84" t="s">
        <v>36</v>
      </c>
      <c r="BK282" s="84" t="s">
        <v>36</v>
      </c>
      <c r="BL282" s="79" t="s">
        <v>36</v>
      </c>
      <c r="BM282" s="91" t="s">
        <v>36</v>
      </c>
      <c r="BN282" s="84" t="s">
        <v>36</v>
      </c>
      <c r="BO282" s="84" t="s">
        <v>36</v>
      </c>
      <c r="BP282" s="84" t="s">
        <v>36</v>
      </c>
      <c r="BQ282" s="79" t="s">
        <v>36</v>
      </c>
      <c r="BR282" s="91" t="s">
        <v>36</v>
      </c>
      <c r="BS282" s="84" t="s">
        <v>36</v>
      </c>
      <c r="BT282" s="84" t="s">
        <v>36</v>
      </c>
      <c r="BU282" s="84" t="s">
        <v>36</v>
      </c>
      <c r="BV282" s="75" t="s">
        <v>36</v>
      </c>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row>
    <row r="283" s="357" customFormat="true" ht="15" customHeight="true" x14ac:dyDescent="0.2">
      <c r="A283" s="1124"/>
      <c r="B283" s="954" t="s">
        <v>85</v>
      </c>
      <c r="C283" s="91" t="s">
        <v>36</v>
      </c>
      <c r="D283" s="84" t="s">
        <v>36</v>
      </c>
      <c r="E283" s="84" t="s">
        <v>36</v>
      </c>
      <c r="F283" s="84" t="s">
        <v>36</v>
      </c>
      <c r="G283" s="79" t="s">
        <v>36</v>
      </c>
      <c r="H283" s="91" t="s">
        <v>36</v>
      </c>
      <c r="I283" s="84" t="s">
        <v>36</v>
      </c>
      <c r="J283" s="84" t="s">
        <v>36</v>
      </c>
      <c r="K283" s="84" t="s">
        <v>36</v>
      </c>
      <c r="L283" s="79" t="s">
        <v>36</v>
      </c>
      <c r="M283" s="91" t="s">
        <v>36</v>
      </c>
      <c r="N283" s="84" t="s">
        <v>36</v>
      </c>
      <c r="O283" s="84" t="s">
        <v>36</v>
      </c>
      <c r="P283" s="84" t="s">
        <v>36</v>
      </c>
      <c r="Q283" s="75" t="s">
        <v>36</v>
      </c>
      <c r="R283" s="91" t="s">
        <v>36</v>
      </c>
      <c r="S283" s="84" t="s">
        <v>36</v>
      </c>
      <c r="T283" s="84" t="s">
        <v>36</v>
      </c>
      <c r="U283" s="84" t="s">
        <v>36</v>
      </c>
      <c r="V283" s="75" t="s">
        <v>36</v>
      </c>
      <c r="W283" s="30"/>
      <c r="X283" s="30"/>
      <c r="Y283" s="30"/>
      <c r="Z283" s="30"/>
      <c r="AA283" s="30"/>
      <c r="AB283" s="30"/>
      <c r="AC283" s="30"/>
      <c r="AD283" s="30"/>
      <c r="AE283" s="30"/>
      <c r="AF283" s="30"/>
      <c r="AG283" s="30"/>
      <c r="AH283" s="30"/>
      <c r="AI283" s="30"/>
      <c r="AJ283" s="30"/>
      <c r="AK283" s="30"/>
      <c r="AL283" s="30"/>
      <c r="AM283" s="30"/>
      <c r="AN283" s="30"/>
      <c r="AO283" s="30"/>
      <c r="AP283" s="30"/>
      <c r="AQ283" s="30"/>
      <c r="AR283" s="30"/>
      <c r="AS283" s="30"/>
      <c r="AT283" s="30"/>
      <c r="AU283" s="30"/>
      <c r="AV283" s="30"/>
      <c r="AW283" s="30"/>
      <c r="AX283" s="30"/>
      <c r="AY283" s="30"/>
      <c r="AZ283" s="394"/>
      <c r="BA283" s="1124"/>
      <c r="BB283" s="954" t="s">
        <v>85</v>
      </c>
      <c r="BC283" s="91" t="s">
        <v>36</v>
      </c>
      <c r="BD283" s="84" t="s">
        <v>36</v>
      </c>
      <c r="BE283" s="84" t="s">
        <v>36</v>
      </c>
      <c r="BF283" s="84" t="s">
        <v>36</v>
      </c>
      <c r="BG283" s="79" t="s">
        <v>36</v>
      </c>
      <c r="BH283" s="91" t="s">
        <v>36</v>
      </c>
      <c r="BI283" s="84" t="s">
        <v>36</v>
      </c>
      <c r="BJ283" s="84" t="s">
        <v>36</v>
      </c>
      <c r="BK283" s="84" t="s">
        <v>36</v>
      </c>
      <c r="BL283" s="79" t="s">
        <v>36</v>
      </c>
      <c r="BM283" s="91" t="s">
        <v>36</v>
      </c>
      <c r="BN283" s="84" t="s">
        <v>36</v>
      </c>
      <c r="BO283" s="84" t="s">
        <v>36</v>
      </c>
      <c r="BP283" s="84" t="s">
        <v>36</v>
      </c>
      <c r="BQ283" s="79" t="s">
        <v>36</v>
      </c>
      <c r="BR283" s="91" t="s">
        <v>36</v>
      </c>
      <c r="BS283" s="84" t="s">
        <v>36</v>
      </c>
      <c r="BT283" s="84" t="s">
        <v>36</v>
      </c>
      <c r="BU283" s="84" t="s">
        <v>36</v>
      </c>
      <c r="BV283" s="75" t="s">
        <v>36</v>
      </c>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row>
    <row r="284" s="357" customFormat="true" ht="15" customHeight="true" x14ac:dyDescent="0.2">
      <c r="A284" s="1127"/>
      <c r="B284" s="955" t="s">
        <v>115</v>
      </c>
      <c r="C284" s="962" t="s">
        <v>36</v>
      </c>
      <c r="D284" s="965" t="s">
        <v>36</v>
      </c>
      <c r="E284" s="965" t="s">
        <v>36</v>
      </c>
      <c r="F284" s="965" t="s">
        <v>36</v>
      </c>
      <c r="G284" s="969" t="s">
        <v>36</v>
      </c>
      <c r="H284" s="962" t="s">
        <v>36</v>
      </c>
      <c r="I284" s="965" t="s">
        <v>36</v>
      </c>
      <c r="J284" s="965" t="s">
        <v>36</v>
      </c>
      <c r="K284" s="965" t="s">
        <v>36</v>
      </c>
      <c r="L284" s="969" t="s">
        <v>36</v>
      </c>
      <c r="M284" s="962" t="s">
        <v>36</v>
      </c>
      <c r="N284" s="965" t="s">
        <v>36</v>
      </c>
      <c r="O284" s="965" t="s">
        <v>36</v>
      </c>
      <c r="P284" s="965" t="s">
        <v>36</v>
      </c>
      <c r="Q284" s="975" t="s">
        <v>36</v>
      </c>
      <c r="R284" s="962" t="s">
        <v>36</v>
      </c>
      <c r="S284" s="965" t="s">
        <v>36</v>
      </c>
      <c r="T284" s="965" t="s">
        <v>36</v>
      </c>
      <c r="U284" s="965" t="s">
        <v>36</v>
      </c>
      <c r="V284" s="975" t="s">
        <v>36</v>
      </c>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3"/>
      <c r="AV284" s="33"/>
      <c r="AW284" s="33"/>
      <c r="AX284" s="33"/>
      <c r="AY284" s="33"/>
      <c r="AZ284" s="394"/>
      <c r="BA284" s="1127"/>
      <c r="BB284" s="955" t="s">
        <v>115</v>
      </c>
      <c r="BC284" s="90" t="s">
        <v>36</v>
      </c>
      <c r="BD284" s="86" t="s">
        <v>36</v>
      </c>
      <c r="BE284" s="86" t="s">
        <v>36</v>
      </c>
      <c r="BF284" s="86" t="s">
        <v>36</v>
      </c>
      <c r="BG284" s="81" t="s">
        <v>36</v>
      </c>
      <c r="BH284" s="90" t="s">
        <v>36</v>
      </c>
      <c r="BI284" s="86" t="s">
        <v>36</v>
      </c>
      <c r="BJ284" s="86" t="s">
        <v>36</v>
      </c>
      <c r="BK284" s="86" t="s">
        <v>36</v>
      </c>
      <c r="BL284" s="81" t="s">
        <v>36</v>
      </c>
      <c r="BM284" s="90" t="s">
        <v>36</v>
      </c>
      <c r="BN284" s="86" t="s">
        <v>36</v>
      </c>
      <c r="BO284" s="86" t="s">
        <v>36</v>
      </c>
      <c r="BP284" s="86" t="s">
        <v>36</v>
      </c>
      <c r="BQ284" s="81" t="s">
        <v>36</v>
      </c>
      <c r="BR284" s="90" t="s">
        <v>36</v>
      </c>
      <c r="BS284" s="86" t="s">
        <v>36</v>
      </c>
      <c r="BT284" s="86" t="s">
        <v>36</v>
      </c>
      <c r="BU284" s="86" t="s">
        <v>36</v>
      </c>
      <c r="BV284" s="76" t="s">
        <v>36</v>
      </c>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row>
    <row r="285" s="357" customFormat="true" ht="15" customHeight="true" x14ac:dyDescent="0.2">
      <c r="V285" s="359"/>
      <c r="W285" s="394"/>
      <c r="X285" s="394"/>
      <c r="Y285" s="394"/>
      <c r="Z285" s="394"/>
      <c r="AA285" s="394"/>
      <c r="AB285" s="394"/>
      <c r="AC285" s="394"/>
      <c r="AD285" s="394"/>
      <c r="AE285" s="394"/>
      <c r="AF285" s="394"/>
      <c r="AG285" s="394"/>
      <c r="AH285" s="394"/>
      <c r="AI285" s="394"/>
      <c r="AJ285" s="394"/>
      <c r="AK285" s="394"/>
      <c r="AL285" s="394"/>
      <c r="AM285" s="394"/>
      <c r="AN285" s="394"/>
      <c r="AO285" s="394"/>
      <c r="AP285" s="394"/>
      <c r="AQ285" s="394"/>
      <c r="AR285" s="394"/>
      <c r="AS285" s="394"/>
      <c r="AT285" s="394"/>
      <c r="AU285" s="394"/>
      <c r="AV285" s="394"/>
      <c r="AW285" s="394"/>
      <c r="AX285" s="394"/>
      <c r="AY285" s="394"/>
      <c r="AZ285" s="394"/>
      <c r="BA285" s="359"/>
      <c r="BV285" s="359"/>
      <c r="BW285" s="394"/>
      <c r="BX285" s="394"/>
      <c r="BY285" s="394"/>
      <c r="BZ285" s="394"/>
      <c r="CA285" s="394"/>
      <c r="CB285" s="394"/>
      <c r="CC285" s="394"/>
      <c r="CD285" s="394"/>
      <c r="CE285" s="394"/>
      <c r="CF285" s="394"/>
      <c r="CG285" s="394"/>
      <c r="CH285" s="394"/>
      <c r="CI285" s="394"/>
      <c r="CJ285" s="394"/>
      <c r="CK285" s="394"/>
      <c r="CL285" s="394"/>
      <c r="CM285" s="394"/>
      <c r="CN285" s="394"/>
      <c r="CO285" s="394"/>
      <c r="CP285" s="394"/>
      <c r="CQ285" s="394"/>
      <c r="CR285" s="394"/>
      <c r="CS285" s="394"/>
      <c r="CT285" s="394"/>
      <c r="CU285" s="394"/>
      <c r="CV285" s="394"/>
      <c r="CW285" s="394"/>
      <c r="CX285" s="394"/>
      <c r="CY285" s="394"/>
      <c r="CZ285" s="394"/>
    </row>
    <row r="286" s="357" customFormat="true" ht="15" customHeight="true" x14ac:dyDescent="0.2">
      <c r="V286" s="359"/>
      <c r="W286" s="394"/>
      <c r="X286" s="394"/>
      <c r="Y286" s="394"/>
      <c r="Z286" s="394"/>
      <c r="AA286" s="394"/>
      <c r="AB286" s="394"/>
      <c r="AC286" s="394"/>
      <c r="AD286" s="394"/>
      <c r="AE286" s="394"/>
      <c r="AF286" s="394"/>
      <c r="AG286" s="394"/>
      <c r="AH286" s="394"/>
      <c r="AI286" s="394"/>
      <c r="AJ286" s="394"/>
      <c r="AK286" s="394"/>
      <c r="AL286" s="394"/>
      <c r="AM286" s="394"/>
      <c r="AN286" s="394"/>
      <c r="AO286" s="394"/>
      <c r="AP286" s="394"/>
      <c r="AQ286" s="394"/>
      <c r="AR286" s="394"/>
      <c r="AS286" s="394"/>
      <c r="AT286" s="394"/>
      <c r="AU286" s="394"/>
      <c r="AV286" s="394"/>
      <c r="AW286" s="394"/>
      <c r="AX286" s="394"/>
      <c r="AY286" s="394"/>
      <c r="AZ286" s="394"/>
      <c r="BA286" s="359"/>
      <c r="BV286" s="359"/>
      <c r="BW286" s="394"/>
      <c r="BX286" s="394"/>
      <c r="BY286" s="394"/>
      <c r="BZ286" s="394"/>
      <c r="CA286" s="394"/>
      <c r="CB286" s="394"/>
      <c r="CC286" s="394"/>
      <c r="CD286" s="394"/>
      <c r="CE286" s="394"/>
      <c r="CF286" s="394"/>
      <c r="CG286" s="394"/>
      <c r="CH286" s="394"/>
      <c r="CI286" s="394"/>
      <c r="CJ286" s="394"/>
      <c r="CK286" s="394"/>
      <c r="CL286" s="394"/>
      <c r="CM286" s="394"/>
      <c r="CN286" s="394"/>
      <c r="CO286" s="394"/>
      <c r="CP286" s="394"/>
      <c r="CQ286" s="394"/>
      <c r="CR286" s="394"/>
      <c r="CS286" s="394"/>
      <c r="CT286" s="394"/>
      <c r="CU286" s="394"/>
      <c r="CV286" s="394"/>
      <c r="CW286" s="394"/>
      <c r="CX286" s="394"/>
      <c r="CY286" s="394"/>
      <c r="CZ286" s="394"/>
    </row>
    <row r="287" s="357" customFormat="true" ht="15" customHeight="true" x14ac:dyDescent="0.2">
      <c r="V287" s="359"/>
      <c r="W287" s="394"/>
      <c r="X287" s="394"/>
      <c r="Y287" s="394"/>
      <c r="Z287" s="394"/>
      <c r="AA287" s="394"/>
      <c r="AB287" s="394"/>
      <c r="AC287" s="394"/>
      <c r="AD287" s="394"/>
      <c r="AE287" s="394"/>
      <c r="AF287" s="394"/>
      <c r="AG287" s="394"/>
      <c r="AH287" s="394"/>
      <c r="AI287" s="394"/>
      <c r="AJ287" s="394"/>
      <c r="AK287" s="394"/>
      <c r="AL287" s="394"/>
      <c r="AM287" s="394"/>
      <c r="AN287" s="394"/>
      <c r="AO287" s="394"/>
      <c r="AP287" s="394"/>
      <c r="AQ287" s="394"/>
      <c r="AR287" s="394"/>
      <c r="AS287" s="394"/>
      <c r="AT287" s="394"/>
      <c r="AU287" s="394"/>
      <c r="AV287" s="394"/>
      <c r="AW287" s="394"/>
      <c r="AX287" s="394"/>
      <c r="AY287" s="394"/>
      <c r="AZ287" s="394"/>
      <c r="BA287" s="359"/>
      <c r="BV287" s="359"/>
      <c r="BW287" s="394"/>
      <c r="BX287" s="394"/>
      <c r="BY287" s="394"/>
      <c r="BZ287" s="394"/>
      <c r="CA287" s="394"/>
      <c r="CB287" s="394"/>
      <c r="CC287" s="394"/>
      <c r="CD287" s="394"/>
      <c r="CE287" s="394"/>
      <c r="CF287" s="394"/>
      <c r="CG287" s="394"/>
      <c r="CH287" s="394"/>
      <c r="CI287" s="394"/>
      <c r="CJ287" s="394"/>
      <c r="CK287" s="394"/>
      <c r="CL287" s="394"/>
      <c r="CM287" s="394"/>
      <c r="CN287" s="394"/>
      <c r="CO287" s="394"/>
      <c r="CP287" s="394"/>
      <c r="CQ287" s="394"/>
      <c r="CR287" s="394"/>
      <c r="CS287" s="394"/>
      <c r="CT287" s="394"/>
      <c r="CU287" s="394"/>
      <c r="CV287" s="394"/>
      <c r="CW287" s="394"/>
      <c r="CX287" s="394"/>
      <c r="CY287" s="394"/>
      <c r="CZ287" s="394"/>
    </row>
    <row r="288" s="357" customFormat="true" ht="15" customHeight="true" x14ac:dyDescent="0.2">
      <c r="V288" s="359"/>
      <c r="W288" s="394"/>
      <c r="X288" s="394"/>
      <c r="Y288" s="394"/>
      <c r="Z288" s="394"/>
      <c r="AA288" s="394"/>
      <c r="AB288" s="394"/>
      <c r="AC288" s="394"/>
      <c r="AD288" s="394"/>
      <c r="AE288" s="394"/>
      <c r="AF288" s="394"/>
      <c r="AG288" s="394"/>
      <c r="AH288" s="394"/>
      <c r="AI288" s="394"/>
      <c r="AJ288" s="394"/>
      <c r="AK288" s="394"/>
      <c r="AL288" s="394"/>
      <c r="AM288" s="394"/>
      <c r="AN288" s="394"/>
      <c r="AO288" s="394"/>
      <c r="AP288" s="394"/>
      <c r="AQ288" s="394"/>
      <c r="AR288" s="394"/>
      <c r="AS288" s="394"/>
      <c r="AT288" s="394"/>
      <c r="AU288" s="394"/>
      <c r="AV288" s="394"/>
      <c r="AW288" s="394"/>
      <c r="AX288" s="394"/>
      <c r="AY288" s="394"/>
      <c r="AZ288" s="394"/>
      <c r="BA288" s="359"/>
      <c r="BV288" s="359"/>
      <c r="BW288" s="394"/>
      <c r="BX288" s="394"/>
      <c r="BY288" s="394"/>
      <c r="BZ288" s="394"/>
      <c r="CA288" s="394"/>
      <c r="CB288" s="394"/>
      <c r="CC288" s="394"/>
      <c r="CD288" s="394"/>
      <c r="CE288" s="394"/>
      <c r="CF288" s="394"/>
      <c r="CG288" s="394"/>
      <c r="CH288" s="394"/>
      <c r="CI288" s="394"/>
      <c r="CJ288" s="394"/>
      <c r="CK288" s="394"/>
      <c r="CL288" s="394"/>
      <c r="CM288" s="394"/>
      <c r="CN288" s="394"/>
      <c r="CO288" s="394"/>
      <c r="CP288" s="394"/>
      <c r="CQ288" s="394"/>
      <c r="CR288" s="394"/>
      <c r="CS288" s="394"/>
      <c r="CT288" s="394"/>
      <c r="CU288" s="394"/>
      <c r="CV288" s="394"/>
      <c r="CW288" s="394"/>
      <c r="CX288" s="394"/>
      <c r="CY288" s="394"/>
      <c r="CZ288" s="394"/>
    </row>
    <row r="289" s="357" customFormat="true" ht="15" customHeight="true" x14ac:dyDescent="0.2">
      <c r="V289" s="359"/>
      <c r="W289" s="394"/>
      <c r="X289" s="394"/>
      <c r="Y289" s="394"/>
      <c r="Z289" s="394"/>
      <c r="AA289" s="394"/>
      <c r="AB289" s="394"/>
      <c r="AC289" s="394"/>
      <c r="AD289" s="394"/>
      <c r="AE289" s="394"/>
      <c r="AF289" s="394"/>
      <c r="AG289" s="394"/>
      <c r="AH289" s="394"/>
      <c r="AI289" s="394"/>
      <c r="AJ289" s="394"/>
      <c r="AK289" s="394"/>
      <c r="AL289" s="394"/>
      <c r="AM289" s="394"/>
      <c r="AN289" s="394"/>
      <c r="AO289" s="394"/>
      <c r="AP289" s="394"/>
      <c r="AQ289" s="394"/>
      <c r="AR289" s="394"/>
      <c r="AS289" s="394"/>
      <c r="AT289" s="394"/>
      <c r="AU289" s="394"/>
      <c r="AV289" s="394"/>
      <c r="AW289" s="394"/>
      <c r="AX289" s="394"/>
      <c r="AY289" s="394"/>
      <c r="AZ289" s="394"/>
      <c r="BA289" s="359"/>
      <c r="BV289" s="359"/>
      <c r="BW289" s="394"/>
      <c r="BX289" s="394"/>
      <c r="BY289" s="394"/>
      <c r="BZ289" s="394"/>
      <c r="CA289" s="394"/>
      <c r="CB289" s="394"/>
      <c r="CC289" s="394"/>
      <c r="CD289" s="394"/>
      <c r="CE289" s="394"/>
      <c r="CF289" s="394"/>
      <c r="CG289" s="394"/>
      <c r="CH289" s="394"/>
      <c r="CI289" s="394"/>
      <c r="CJ289" s="394"/>
      <c r="CK289" s="394"/>
      <c r="CL289" s="394"/>
      <c r="CM289" s="394"/>
      <c r="CN289" s="394"/>
      <c r="CO289" s="394"/>
      <c r="CP289" s="394"/>
      <c r="CQ289" s="394"/>
      <c r="CR289" s="394"/>
      <c r="CS289" s="394"/>
      <c r="CT289" s="394"/>
      <c r="CU289" s="394"/>
      <c r="CV289" s="394"/>
      <c r="CW289" s="394"/>
      <c r="CX289" s="394"/>
      <c r="CY289" s="394"/>
      <c r="CZ289" s="394"/>
    </row>
    <row r="290" s="357" customFormat="true" ht="15" customHeight="true" x14ac:dyDescent="0.2">
      <c r="V290" s="359"/>
      <c r="W290" s="394"/>
      <c r="X290" s="394"/>
      <c r="Y290" s="394"/>
      <c r="Z290" s="394"/>
      <c r="AA290" s="394"/>
      <c r="AB290" s="394"/>
      <c r="AC290" s="394"/>
      <c r="AD290" s="394"/>
      <c r="AE290" s="394"/>
      <c r="AF290" s="394"/>
      <c r="AG290" s="394"/>
      <c r="AH290" s="394"/>
      <c r="AI290" s="394"/>
      <c r="AJ290" s="394"/>
      <c r="AK290" s="394"/>
      <c r="AL290" s="394"/>
      <c r="AM290" s="394"/>
      <c r="AN290" s="394"/>
      <c r="AO290" s="394"/>
      <c r="AP290" s="394"/>
      <c r="AQ290" s="394"/>
      <c r="AR290" s="394"/>
      <c r="AS290" s="394"/>
      <c r="AT290" s="394"/>
      <c r="AU290" s="394"/>
      <c r="AV290" s="394"/>
      <c r="AW290" s="394"/>
      <c r="AX290" s="394"/>
      <c r="AY290" s="394"/>
      <c r="AZ290" s="394"/>
      <c r="BA290" s="359"/>
      <c r="BV290" s="359"/>
      <c r="BW290" s="394"/>
      <c r="BX290" s="394"/>
      <c r="BY290" s="394"/>
      <c r="BZ290" s="394"/>
      <c r="CA290" s="394"/>
      <c r="CB290" s="394"/>
      <c r="CC290" s="394"/>
      <c r="CD290" s="394"/>
      <c r="CE290" s="394"/>
      <c r="CF290" s="394"/>
      <c r="CG290" s="394"/>
      <c r="CH290" s="394"/>
      <c r="CI290" s="394"/>
      <c r="CJ290" s="394"/>
      <c r="CK290" s="394"/>
      <c r="CL290" s="394"/>
      <c r="CM290" s="394"/>
      <c r="CN290" s="394"/>
      <c r="CO290" s="394"/>
      <c r="CP290" s="394"/>
      <c r="CQ290" s="394"/>
      <c r="CR290" s="394"/>
      <c r="CS290" s="394"/>
      <c r="CT290" s="394"/>
      <c r="CU290" s="394"/>
      <c r="CV290" s="394"/>
      <c r="CW290" s="394"/>
      <c r="CX290" s="394"/>
      <c r="CY290" s="394"/>
      <c r="CZ290" s="394"/>
    </row>
    <row r="291" s="357" customFormat="true" ht="15" customHeight="true" x14ac:dyDescent="0.2">
      <c r="V291" s="359"/>
      <c r="W291" s="394"/>
      <c r="X291" s="394"/>
      <c r="Y291" s="394"/>
      <c r="Z291" s="394"/>
      <c r="AA291" s="394"/>
      <c r="AB291" s="394"/>
      <c r="AC291" s="394"/>
      <c r="AD291" s="394"/>
      <c r="AE291" s="394"/>
      <c r="AF291" s="394"/>
      <c r="AG291" s="394"/>
      <c r="AH291" s="394"/>
      <c r="AI291" s="394"/>
      <c r="AJ291" s="394"/>
      <c r="AK291" s="394"/>
      <c r="AL291" s="394"/>
      <c r="AM291" s="394"/>
      <c r="AN291" s="394"/>
      <c r="AO291" s="394"/>
      <c r="AP291" s="394"/>
      <c r="AQ291" s="394"/>
      <c r="AR291" s="394"/>
      <c r="AS291" s="394"/>
      <c r="AT291" s="394"/>
      <c r="AU291" s="394"/>
      <c r="AV291" s="394"/>
      <c r="AW291" s="394"/>
      <c r="AX291" s="394"/>
      <c r="AY291" s="394"/>
      <c r="AZ291" s="394"/>
      <c r="BA291" s="359"/>
      <c r="BV291" s="359"/>
      <c r="BW291" s="394"/>
      <c r="BX291" s="394"/>
      <c r="BY291" s="394"/>
      <c r="BZ291" s="394"/>
      <c r="CA291" s="394"/>
      <c r="CB291" s="394"/>
      <c r="CC291" s="394"/>
      <c r="CD291" s="394"/>
      <c r="CE291" s="394"/>
      <c r="CF291" s="394"/>
      <c r="CG291" s="394"/>
      <c r="CH291" s="394"/>
      <c r="CI291" s="394"/>
      <c r="CJ291" s="394"/>
      <c r="CK291" s="394"/>
      <c r="CL291" s="394"/>
      <c r="CM291" s="394"/>
      <c r="CN291" s="394"/>
      <c r="CO291" s="394"/>
      <c r="CP291" s="394"/>
      <c r="CQ291" s="394"/>
      <c r="CR291" s="394"/>
      <c r="CS291" s="394"/>
      <c r="CT291" s="394"/>
      <c r="CU291" s="394"/>
      <c r="CV291" s="394"/>
      <c r="CW291" s="394"/>
      <c r="CX291" s="394"/>
      <c r="CY291" s="394"/>
      <c r="CZ291" s="394"/>
    </row>
    <row r="292" s="357" customFormat="true" ht="15" customHeight="true" x14ac:dyDescent="0.2">
      <c r="V292" s="359"/>
      <c r="W292" s="394"/>
      <c r="X292" s="394"/>
      <c r="Y292" s="394"/>
      <c r="Z292" s="394"/>
      <c r="AA292" s="394"/>
      <c r="AB292" s="394"/>
      <c r="AC292" s="394"/>
      <c r="AD292" s="394"/>
      <c r="AE292" s="394"/>
      <c r="AF292" s="394"/>
      <c r="AG292" s="394"/>
      <c r="AH292" s="394"/>
      <c r="AI292" s="394"/>
      <c r="AJ292" s="394"/>
      <c r="AK292" s="394"/>
      <c r="AL292" s="394"/>
      <c r="AM292" s="394"/>
      <c r="AN292" s="394"/>
      <c r="AO292" s="394"/>
      <c r="AP292" s="394"/>
      <c r="AQ292" s="394"/>
      <c r="AR292" s="394"/>
      <c r="AS292" s="394"/>
      <c r="AT292" s="394"/>
      <c r="AU292" s="394"/>
      <c r="AV292" s="394"/>
      <c r="AW292" s="394"/>
      <c r="AX292" s="394"/>
      <c r="AY292" s="394"/>
      <c r="AZ292" s="394"/>
      <c r="BA292" s="359"/>
      <c r="BV292" s="359"/>
      <c r="BW292" s="394"/>
      <c r="BX292" s="394"/>
      <c r="BY292" s="394"/>
      <c r="BZ292" s="394"/>
      <c r="CA292" s="394"/>
      <c r="CB292" s="394"/>
      <c r="CC292" s="394"/>
      <c r="CD292" s="394"/>
      <c r="CE292" s="394"/>
      <c r="CF292" s="394"/>
      <c r="CG292" s="394"/>
      <c r="CH292" s="394"/>
      <c r="CI292" s="394"/>
      <c r="CJ292" s="394"/>
      <c r="CK292" s="394"/>
      <c r="CL292" s="394"/>
      <c r="CM292" s="394"/>
      <c r="CN292" s="394"/>
      <c r="CO292" s="394"/>
      <c r="CP292" s="394"/>
      <c r="CQ292" s="394"/>
      <c r="CR292" s="394"/>
      <c r="CS292" s="394"/>
      <c r="CT292" s="394"/>
      <c r="CU292" s="394"/>
      <c r="CV292" s="394"/>
      <c r="CW292" s="394"/>
      <c r="CX292" s="394"/>
      <c r="CY292" s="394"/>
      <c r="CZ292" s="394"/>
    </row>
    <row r="293" s="357" customFormat="true" ht="15" customHeight="true" x14ac:dyDescent="0.2">
      <c r="V293" s="359"/>
      <c r="W293" s="394"/>
      <c r="X293" s="394"/>
      <c r="Y293" s="394"/>
      <c r="Z293" s="394"/>
      <c r="AA293" s="394"/>
      <c r="AB293" s="394"/>
      <c r="AC293" s="394"/>
      <c r="AD293" s="394"/>
      <c r="AE293" s="394"/>
      <c r="AF293" s="394"/>
      <c r="AG293" s="394"/>
      <c r="AH293" s="394"/>
      <c r="AI293" s="394"/>
      <c r="AJ293" s="394"/>
      <c r="AK293" s="394"/>
      <c r="AL293" s="394"/>
      <c r="AM293" s="394"/>
      <c r="AN293" s="394"/>
      <c r="AO293" s="394"/>
      <c r="AP293" s="394"/>
      <c r="AQ293" s="394"/>
      <c r="AR293" s="394"/>
      <c r="AS293" s="394"/>
      <c r="AT293" s="394"/>
      <c r="AU293" s="394"/>
      <c r="AV293" s="394"/>
      <c r="AW293" s="394"/>
      <c r="AX293" s="394"/>
      <c r="AY293" s="394"/>
      <c r="AZ293" s="394"/>
      <c r="BA293" s="359"/>
      <c r="BV293" s="359"/>
      <c r="BW293" s="394"/>
      <c r="BX293" s="394"/>
      <c r="BY293" s="394"/>
      <c r="BZ293" s="394"/>
      <c r="CA293" s="394"/>
      <c r="CB293" s="394"/>
      <c r="CC293" s="394"/>
      <c r="CD293" s="394"/>
      <c r="CE293" s="394"/>
      <c r="CF293" s="394"/>
      <c r="CG293" s="394"/>
      <c r="CH293" s="394"/>
      <c r="CI293" s="394"/>
      <c r="CJ293" s="394"/>
      <c r="CK293" s="394"/>
      <c r="CL293" s="394"/>
      <c r="CM293" s="394"/>
      <c r="CN293" s="394"/>
      <c r="CO293" s="394"/>
      <c r="CP293" s="394"/>
      <c r="CQ293" s="394"/>
      <c r="CR293" s="394"/>
      <c r="CS293" s="394"/>
      <c r="CT293" s="394"/>
      <c r="CU293" s="394"/>
      <c r="CV293" s="394"/>
      <c r="CW293" s="394"/>
      <c r="CX293" s="394"/>
      <c r="CY293" s="394"/>
      <c r="CZ293" s="394"/>
    </row>
    <row r="294" s="357" customFormat="true" ht="15" customHeight="true" x14ac:dyDescent="0.2">
      <c r="V294" s="359"/>
      <c r="W294" s="394"/>
      <c r="X294" s="394"/>
      <c r="Y294" s="394"/>
      <c r="Z294" s="394"/>
      <c r="AA294" s="394"/>
      <c r="AB294" s="394"/>
      <c r="AC294" s="394"/>
      <c r="AD294" s="394"/>
      <c r="AE294" s="394"/>
      <c r="AF294" s="394"/>
      <c r="AG294" s="394"/>
      <c r="AH294" s="394"/>
      <c r="AI294" s="394"/>
      <c r="AJ294" s="394"/>
      <c r="AK294" s="394"/>
      <c r="AL294" s="394"/>
      <c r="AM294" s="394"/>
      <c r="AN294" s="394"/>
      <c r="AO294" s="394"/>
      <c r="AP294" s="394"/>
      <c r="AQ294" s="394"/>
      <c r="AR294" s="394"/>
      <c r="AS294" s="394"/>
      <c r="AT294" s="394"/>
      <c r="AU294" s="394"/>
      <c r="AV294" s="394"/>
      <c r="AW294" s="394"/>
      <c r="AX294" s="394"/>
      <c r="AY294" s="394"/>
      <c r="AZ294" s="394"/>
      <c r="BA294" s="359"/>
      <c r="BV294" s="359"/>
      <c r="BW294" s="394"/>
      <c r="BX294" s="394"/>
      <c r="BY294" s="394"/>
      <c r="BZ294" s="394"/>
      <c r="CA294" s="394"/>
      <c r="CB294" s="394"/>
      <c r="CC294" s="394"/>
      <c r="CD294" s="394"/>
      <c r="CE294" s="394"/>
      <c r="CF294" s="394"/>
      <c r="CG294" s="394"/>
      <c r="CH294" s="394"/>
      <c r="CI294" s="394"/>
      <c r="CJ294" s="394"/>
      <c r="CK294" s="394"/>
      <c r="CL294" s="394"/>
      <c r="CM294" s="394"/>
      <c r="CN294" s="394"/>
      <c r="CO294" s="394"/>
      <c r="CP294" s="394"/>
      <c r="CQ294" s="394"/>
      <c r="CR294" s="394"/>
      <c r="CS294" s="394"/>
      <c r="CT294" s="394"/>
      <c r="CU294" s="394"/>
      <c r="CV294" s="394"/>
      <c r="CW294" s="394"/>
      <c r="CX294" s="394"/>
      <c r="CY294" s="394"/>
      <c r="CZ294" s="394"/>
    </row>
    <row r="295" s="357" customFormat="true" ht="15" customHeight="true" x14ac:dyDescent="0.2">
      <c r="V295" s="359"/>
      <c r="W295" s="394"/>
      <c r="X295" s="394"/>
      <c r="Y295" s="394"/>
      <c r="Z295" s="394"/>
      <c r="AA295" s="394"/>
      <c r="AB295" s="394"/>
      <c r="AC295" s="394"/>
      <c r="AD295" s="394"/>
      <c r="AE295" s="394"/>
      <c r="AF295" s="394"/>
      <c r="AG295" s="394"/>
      <c r="AH295" s="394"/>
      <c r="AI295" s="394"/>
      <c r="AJ295" s="394"/>
      <c r="AK295" s="394"/>
      <c r="AL295" s="394"/>
      <c r="AM295" s="394"/>
      <c r="AN295" s="394"/>
      <c r="AO295" s="394"/>
      <c r="AP295" s="394"/>
      <c r="AQ295" s="394"/>
      <c r="AR295" s="394"/>
      <c r="AS295" s="394"/>
      <c r="AT295" s="394"/>
      <c r="AU295" s="394"/>
      <c r="AV295" s="394"/>
      <c r="AW295" s="394"/>
      <c r="AX295" s="394"/>
      <c r="AY295" s="394"/>
      <c r="AZ295" s="394"/>
      <c r="BA295" s="359"/>
      <c r="BV295" s="359"/>
      <c r="BW295" s="394"/>
      <c r="BX295" s="394"/>
      <c r="BY295" s="394"/>
      <c r="BZ295" s="394"/>
      <c r="CA295" s="394"/>
      <c r="CB295" s="394"/>
      <c r="CC295" s="394"/>
      <c r="CD295" s="394"/>
      <c r="CE295" s="394"/>
      <c r="CF295" s="394"/>
      <c r="CG295" s="394"/>
      <c r="CH295" s="394"/>
      <c r="CI295" s="394"/>
      <c r="CJ295" s="394"/>
      <c r="CK295" s="394"/>
      <c r="CL295" s="394"/>
      <c r="CM295" s="394"/>
      <c r="CN295" s="394"/>
      <c r="CO295" s="394"/>
      <c r="CP295" s="394"/>
      <c r="CQ295" s="394"/>
      <c r="CR295" s="394"/>
      <c r="CS295" s="394"/>
      <c r="CT295" s="394"/>
      <c r="CU295" s="394"/>
      <c r="CV295" s="394"/>
      <c r="CW295" s="394"/>
      <c r="CX295" s="394"/>
      <c r="CY295" s="394"/>
      <c r="CZ295" s="394"/>
    </row>
    <row r="296" s="357" customFormat="true" ht="15" customHeight="true" x14ac:dyDescent="0.2">
      <c r="V296" s="359"/>
      <c r="W296" s="394"/>
      <c r="X296" s="394"/>
      <c r="Y296" s="394"/>
      <c r="Z296" s="394"/>
      <c r="AA296" s="394"/>
      <c r="AB296" s="394"/>
      <c r="AC296" s="394"/>
      <c r="AD296" s="394"/>
      <c r="AE296" s="394"/>
      <c r="AF296" s="394"/>
      <c r="AG296" s="394"/>
      <c r="AH296" s="394"/>
      <c r="AI296" s="394"/>
      <c r="AJ296" s="394"/>
      <c r="AK296" s="394"/>
      <c r="AL296" s="394"/>
      <c r="AM296" s="394"/>
      <c r="AN296" s="394"/>
      <c r="AO296" s="394"/>
      <c r="AP296" s="394"/>
      <c r="AQ296" s="394"/>
      <c r="AR296" s="394"/>
      <c r="AS296" s="394"/>
      <c r="AT296" s="394"/>
      <c r="AU296" s="394"/>
      <c r="AV296" s="394"/>
      <c r="AW296" s="394"/>
      <c r="AX296" s="394"/>
      <c r="AY296" s="394"/>
      <c r="AZ296" s="394"/>
      <c r="BA296" s="359"/>
      <c r="BV296" s="359"/>
      <c r="BW296" s="394"/>
      <c r="BX296" s="394"/>
      <c r="BY296" s="394"/>
      <c r="BZ296" s="394"/>
      <c r="CA296" s="394"/>
      <c r="CB296" s="394"/>
      <c r="CC296" s="394"/>
      <c r="CD296" s="394"/>
      <c r="CE296" s="394"/>
      <c r="CF296" s="394"/>
      <c r="CG296" s="394"/>
      <c r="CH296" s="394"/>
      <c r="CI296" s="394"/>
      <c r="CJ296" s="394"/>
      <c r="CK296" s="394"/>
      <c r="CL296" s="394"/>
      <c r="CM296" s="394"/>
      <c r="CN296" s="394"/>
      <c r="CO296" s="394"/>
      <c r="CP296" s="394"/>
      <c r="CQ296" s="394"/>
      <c r="CR296" s="394"/>
      <c r="CS296" s="394"/>
      <c r="CT296" s="394"/>
      <c r="CU296" s="394"/>
      <c r="CV296" s="394"/>
      <c r="CW296" s="394"/>
      <c r="CX296" s="394"/>
      <c r="CY296" s="394"/>
      <c r="CZ296" s="394"/>
    </row>
    <row r="297" s="357" customFormat="true" ht="15" customHeight="true" x14ac:dyDescent="0.2">
      <c r="V297" s="359"/>
      <c r="W297" s="394"/>
      <c r="X297" s="394"/>
      <c r="Y297" s="394"/>
      <c r="Z297" s="394"/>
      <c r="AA297" s="394"/>
      <c r="AB297" s="394"/>
      <c r="AC297" s="394"/>
      <c r="AD297" s="394"/>
      <c r="AE297" s="394"/>
      <c r="AF297" s="394"/>
      <c r="AG297" s="394"/>
      <c r="AH297" s="394"/>
      <c r="AI297" s="394"/>
      <c r="AJ297" s="394"/>
      <c r="AK297" s="394"/>
      <c r="AL297" s="394"/>
      <c r="AM297" s="394"/>
      <c r="AN297" s="394"/>
      <c r="AO297" s="394"/>
      <c r="AP297" s="394"/>
      <c r="AQ297" s="394"/>
      <c r="AR297" s="394"/>
      <c r="AS297" s="394"/>
      <c r="AT297" s="394"/>
      <c r="AU297" s="394"/>
      <c r="AV297" s="394"/>
      <c r="AW297" s="394"/>
      <c r="AX297" s="394"/>
      <c r="AY297" s="394"/>
      <c r="AZ297" s="394"/>
      <c r="BA297" s="359"/>
      <c r="BV297" s="359"/>
      <c r="BW297" s="394"/>
      <c r="BX297" s="394"/>
      <c r="BY297" s="394"/>
      <c r="BZ297" s="394"/>
      <c r="CA297" s="394"/>
      <c r="CB297" s="394"/>
      <c r="CC297" s="394"/>
      <c r="CD297" s="394"/>
      <c r="CE297" s="394"/>
      <c r="CF297" s="394"/>
      <c r="CG297" s="394"/>
      <c r="CH297" s="394"/>
      <c r="CI297" s="394"/>
      <c r="CJ297" s="394"/>
      <c r="CK297" s="394"/>
      <c r="CL297" s="394"/>
      <c r="CM297" s="394"/>
      <c r="CN297" s="394"/>
      <c r="CO297" s="394"/>
      <c r="CP297" s="394"/>
      <c r="CQ297" s="394"/>
      <c r="CR297" s="394"/>
      <c r="CS297" s="394"/>
      <c r="CT297" s="394"/>
      <c r="CU297" s="394"/>
      <c r="CV297" s="394"/>
      <c r="CW297" s="394"/>
      <c r="CX297" s="394"/>
      <c r="CY297" s="394"/>
      <c r="CZ297" s="394"/>
    </row>
    <row r="298" s="357" customFormat="true" ht="15" customHeight="true" x14ac:dyDescent="0.2">
      <c r="V298" s="359"/>
      <c r="W298" s="394"/>
      <c r="X298" s="394"/>
      <c r="Y298" s="394"/>
      <c r="Z298" s="394"/>
      <c r="AA298" s="394"/>
      <c r="AB298" s="394"/>
      <c r="AC298" s="394"/>
      <c r="AD298" s="394"/>
      <c r="AE298" s="394"/>
      <c r="AF298" s="394"/>
      <c r="AG298" s="394"/>
      <c r="AH298" s="394"/>
      <c r="AI298" s="394"/>
      <c r="AJ298" s="394"/>
      <c r="AK298" s="394"/>
      <c r="AL298" s="394"/>
      <c r="AM298" s="394"/>
      <c r="AN298" s="394"/>
      <c r="AO298" s="394"/>
      <c r="AP298" s="394"/>
      <c r="AQ298" s="394"/>
      <c r="AR298" s="394"/>
      <c r="AS298" s="394"/>
      <c r="AT298" s="394"/>
      <c r="AU298" s="394"/>
      <c r="AV298" s="394"/>
      <c r="AW298" s="394"/>
      <c r="AX298" s="394"/>
      <c r="AY298" s="394"/>
      <c r="AZ298" s="394"/>
      <c r="BA298" s="359"/>
      <c r="BV298" s="359"/>
      <c r="BW298" s="394"/>
      <c r="BX298" s="394"/>
      <c r="BY298" s="394"/>
      <c r="BZ298" s="394"/>
      <c r="CA298" s="394"/>
      <c r="CB298" s="394"/>
      <c r="CC298" s="394"/>
      <c r="CD298" s="394"/>
      <c r="CE298" s="394"/>
      <c r="CF298" s="394"/>
      <c r="CG298" s="394"/>
      <c r="CH298" s="394"/>
      <c r="CI298" s="394"/>
      <c r="CJ298" s="394"/>
      <c r="CK298" s="394"/>
      <c r="CL298" s="394"/>
      <c r="CM298" s="394"/>
      <c r="CN298" s="394"/>
      <c r="CO298" s="394"/>
      <c r="CP298" s="394"/>
      <c r="CQ298" s="394"/>
      <c r="CR298" s="394"/>
      <c r="CS298" s="394"/>
      <c r="CT298" s="394"/>
      <c r="CU298" s="394"/>
      <c r="CV298" s="394"/>
      <c r="CW298" s="394"/>
      <c r="CX298" s="394"/>
      <c r="CY298" s="394"/>
      <c r="CZ298" s="394"/>
    </row>
    <row r="299" s="357" customFormat="true" ht="15" customHeight="true" x14ac:dyDescent="0.2">
      <c r="V299" s="359"/>
      <c r="W299" s="394"/>
      <c r="X299" s="394"/>
      <c r="Y299" s="394"/>
      <c r="Z299" s="394"/>
      <c r="AA299" s="394"/>
      <c r="AB299" s="394"/>
      <c r="AC299" s="394"/>
      <c r="AD299" s="394"/>
      <c r="AE299" s="394"/>
      <c r="AF299" s="394"/>
      <c r="AG299" s="394"/>
      <c r="AH299" s="394"/>
      <c r="AI299" s="394"/>
      <c r="AJ299" s="394"/>
      <c r="AK299" s="394"/>
      <c r="AL299" s="394"/>
      <c r="AM299" s="394"/>
      <c r="AN299" s="394"/>
      <c r="AO299" s="394"/>
      <c r="AP299" s="394"/>
      <c r="AQ299" s="394"/>
      <c r="AR299" s="394"/>
      <c r="AS299" s="394"/>
      <c r="AT299" s="394"/>
      <c r="AU299" s="394"/>
      <c r="AV299" s="394"/>
      <c r="AW299" s="394"/>
      <c r="AX299" s="394"/>
      <c r="AY299" s="394"/>
      <c r="AZ299" s="394"/>
      <c r="BA299" s="359"/>
      <c r="BV299" s="359"/>
      <c r="BW299" s="394"/>
      <c r="BX299" s="394"/>
      <c r="BY299" s="394"/>
      <c r="BZ299" s="394"/>
      <c r="CA299" s="394"/>
      <c r="CB299" s="394"/>
      <c r="CC299" s="394"/>
      <c r="CD299" s="394"/>
      <c r="CE299" s="394"/>
      <c r="CF299" s="394"/>
      <c r="CG299" s="394"/>
      <c r="CH299" s="394"/>
      <c r="CI299" s="394"/>
      <c r="CJ299" s="394"/>
      <c r="CK299" s="394"/>
      <c r="CL299" s="394"/>
      <c r="CM299" s="394"/>
      <c r="CN299" s="394"/>
      <c r="CO299" s="394"/>
      <c r="CP299" s="394"/>
      <c r="CQ299" s="394"/>
      <c r="CR299" s="394"/>
      <c r="CS299" s="394"/>
      <c r="CT299" s="394"/>
      <c r="CU299" s="394"/>
      <c r="CV299" s="394"/>
      <c r="CW299" s="394"/>
      <c r="CX299" s="394"/>
      <c r="CY299" s="394"/>
      <c r="CZ299" s="394"/>
    </row>
    <row r="300" s="357" customFormat="true" ht="15" customHeight="true" x14ac:dyDescent="0.2">
      <c r="V300" s="359"/>
      <c r="W300" s="394"/>
      <c r="X300" s="394"/>
      <c r="Y300" s="394"/>
      <c r="Z300" s="394"/>
      <c r="AA300" s="394"/>
      <c r="AB300" s="394"/>
      <c r="AC300" s="394"/>
      <c r="AD300" s="394"/>
      <c r="AE300" s="394"/>
      <c r="AF300" s="394"/>
      <c r="AG300" s="394"/>
      <c r="AH300" s="394"/>
      <c r="AI300" s="394"/>
      <c r="AJ300" s="394"/>
      <c r="AK300" s="394"/>
      <c r="AL300" s="394"/>
      <c r="AM300" s="394"/>
      <c r="AN300" s="394"/>
      <c r="AO300" s="394"/>
      <c r="AP300" s="394"/>
      <c r="AQ300" s="394"/>
      <c r="AR300" s="394"/>
      <c r="AS300" s="394"/>
      <c r="AT300" s="394"/>
      <c r="AU300" s="394"/>
      <c r="AV300" s="394"/>
      <c r="AW300" s="394"/>
      <c r="AX300" s="394"/>
      <c r="AY300" s="394"/>
      <c r="AZ300" s="394"/>
      <c r="BA300" s="359"/>
      <c r="BV300" s="359"/>
      <c r="BW300" s="394"/>
      <c r="BX300" s="394"/>
      <c r="BY300" s="394"/>
      <c r="BZ300" s="394"/>
      <c r="CA300" s="394"/>
      <c r="CB300" s="394"/>
      <c r="CC300" s="394"/>
      <c r="CD300" s="394"/>
      <c r="CE300" s="394"/>
      <c r="CF300" s="394"/>
      <c r="CG300" s="394"/>
      <c r="CH300" s="394"/>
      <c r="CI300" s="394"/>
      <c r="CJ300" s="394"/>
      <c r="CK300" s="394"/>
      <c r="CL300" s="394"/>
      <c r="CM300" s="394"/>
      <c r="CN300" s="394"/>
      <c r="CO300" s="394"/>
      <c r="CP300" s="394"/>
      <c r="CQ300" s="394"/>
      <c r="CR300" s="394"/>
      <c r="CS300" s="394"/>
      <c r="CT300" s="394"/>
      <c r="CU300" s="394"/>
      <c r="CV300" s="394"/>
      <c r="CW300" s="394"/>
      <c r="CX300" s="394"/>
      <c r="CY300" s="394"/>
      <c r="CZ300" s="394"/>
    </row>
    <row r="301" s="357" customFormat="true" ht="15" customHeight="true" x14ac:dyDescent="0.2">
      <c r="V301" s="359"/>
      <c r="W301" s="394"/>
      <c r="X301" s="394"/>
      <c r="Y301" s="394"/>
      <c r="Z301" s="394"/>
      <c r="AA301" s="394"/>
      <c r="AB301" s="394"/>
      <c r="AC301" s="394"/>
      <c r="AD301" s="394"/>
      <c r="AE301" s="394"/>
      <c r="AF301" s="394"/>
      <c r="AG301" s="394"/>
      <c r="AH301" s="394"/>
      <c r="AI301" s="394"/>
      <c r="AJ301" s="394"/>
      <c r="AK301" s="394"/>
      <c r="AL301" s="394"/>
      <c r="AM301" s="394"/>
      <c r="AN301" s="394"/>
      <c r="AO301" s="394"/>
      <c r="AP301" s="394"/>
      <c r="AQ301" s="394"/>
      <c r="AR301" s="394"/>
      <c r="AS301" s="394"/>
      <c r="AT301" s="394"/>
      <c r="AU301" s="394"/>
      <c r="AV301" s="394"/>
      <c r="AW301" s="394"/>
      <c r="AX301" s="394"/>
      <c r="AY301" s="394"/>
      <c r="AZ301" s="394"/>
      <c r="BA301" s="359"/>
      <c r="BV301" s="359"/>
      <c r="BW301" s="394"/>
      <c r="BX301" s="394"/>
      <c r="BY301" s="394"/>
      <c r="BZ301" s="394"/>
      <c r="CA301" s="394"/>
      <c r="CB301" s="394"/>
      <c r="CC301" s="394"/>
      <c r="CD301" s="394"/>
      <c r="CE301" s="394"/>
      <c r="CF301" s="394"/>
      <c r="CG301" s="394"/>
      <c r="CH301" s="394"/>
      <c r="CI301" s="394"/>
      <c r="CJ301" s="394"/>
      <c r="CK301" s="394"/>
      <c r="CL301" s="394"/>
      <c r="CM301" s="394"/>
      <c r="CN301" s="394"/>
      <c r="CO301" s="394"/>
      <c r="CP301" s="394"/>
      <c r="CQ301" s="394"/>
      <c r="CR301" s="394"/>
      <c r="CS301" s="394"/>
      <c r="CT301" s="394"/>
      <c r="CU301" s="394"/>
      <c r="CV301" s="394"/>
      <c r="CW301" s="394"/>
      <c r="CX301" s="394"/>
      <c r="CY301" s="394"/>
      <c r="CZ301" s="394"/>
    </row>
    <row r="302" s="357" customFormat="true" ht="15" customHeight="true" x14ac:dyDescent="0.2">
      <c r="V302" s="359"/>
      <c r="W302" s="394"/>
      <c r="X302" s="394"/>
      <c r="Y302" s="394"/>
      <c r="Z302" s="394"/>
      <c r="AA302" s="394"/>
      <c r="AB302" s="394"/>
      <c r="AC302" s="394"/>
      <c r="AD302" s="394"/>
      <c r="AE302" s="394"/>
      <c r="AF302" s="394"/>
      <c r="AG302" s="394"/>
      <c r="AH302" s="394"/>
      <c r="AI302" s="394"/>
      <c r="AJ302" s="394"/>
      <c r="AK302" s="394"/>
      <c r="AL302" s="394"/>
      <c r="AM302" s="394"/>
      <c r="AN302" s="394"/>
      <c r="AO302" s="394"/>
      <c r="AP302" s="394"/>
      <c r="AQ302" s="394"/>
      <c r="AR302" s="394"/>
      <c r="AS302" s="394"/>
      <c r="AT302" s="394"/>
      <c r="AU302" s="394"/>
      <c r="AV302" s="394"/>
      <c r="AW302" s="394"/>
      <c r="AX302" s="394"/>
      <c r="AY302" s="394"/>
      <c r="AZ302" s="394"/>
      <c r="BA302" s="359"/>
      <c r="BV302" s="359"/>
      <c r="BW302" s="394"/>
      <c r="BX302" s="394"/>
      <c r="BY302" s="394"/>
      <c r="BZ302" s="394"/>
      <c r="CA302" s="394"/>
      <c r="CB302" s="394"/>
      <c r="CC302" s="394"/>
      <c r="CD302" s="394"/>
      <c r="CE302" s="394"/>
      <c r="CF302" s="394"/>
      <c r="CG302" s="394"/>
      <c r="CH302" s="394"/>
      <c r="CI302" s="394"/>
      <c r="CJ302" s="394"/>
      <c r="CK302" s="394"/>
      <c r="CL302" s="394"/>
      <c r="CM302" s="394"/>
      <c r="CN302" s="394"/>
      <c r="CO302" s="394"/>
      <c r="CP302" s="394"/>
      <c r="CQ302" s="394"/>
      <c r="CR302" s="394"/>
      <c r="CS302" s="394"/>
      <c r="CT302" s="394"/>
      <c r="CU302" s="394"/>
      <c r="CV302" s="394"/>
      <c r="CW302" s="394"/>
      <c r="CX302" s="394"/>
      <c r="CY302" s="394"/>
      <c r="CZ302" s="394"/>
    </row>
    <row r="303" s="357" customFormat="true" ht="15" customHeight="true" x14ac:dyDescent="0.2">
      <c r="V303" s="359"/>
      <c r="W303" s="394"/>
      <c r="X303" s="394"/>
      <c r="Y303" s="394"/>
      <c r="Z303" s="394"/>
      <c r="AA303" s="394"/>
      <c r="AB303" s="394"/>
      <c r="AC303" s="394"/>
      <c r="AD303" s="394"/>
      <c r="AE303" s="394"/>
      <c r="AF303" s="394"/>
      <c r="AG303" s="394"/>
      <c r="AH303" s="394"/>
      <c r="AI303" s="394"/>
      <c r="AJ303" s="394"/>
      <c r="AK303" s="394"/>
      <c r="AL303" s="394"/>
      <c r="AM303" s="394"/>
      <c r="AN303" s="394"/>
      <c r="AO303" s="394"/>
      <c r="AP303" s="394"/>
      <c r="AQ303" s="394"/>
      <c r="AR303" s="394"/>
      <c r="AS303" s="394"/>
      <c r="AT303" s="394"/>
      <c r="AU303" s="394"/>
      <c r="AV303" s="394"/>
      <c r="AW303" s="394"/>
      <c r="AX303" s="394"/>
      <c r="AY303" s="394"/>
      <c r="AZ303" s="394"/>
      <c r="BA303" s="359"/>
      <c r="BV303" s="359"/>
      <c r="BW303" s="394"/>
      <c r="BX303" s="394"/>
      <c r="BY303" s="394"/>
      <c r="BZ303" s="394"/>
      <c r="CA303" s="394"/>
      <c r="CB303" s="394"/>
      <c r="CC303" s="394"/>
      <c r="CD303" s="394"/>
      <c r="CE303" s="394"/>
      <c r="CF303" s="394"/>
      <c r="CG303" s="394"/>
      <c r="CH303" s="394"/>
      <c r="CI303" s="394"/>
      <c r="CJ303" s="394"/>
      <c r="CK303" s="394"/>
      <c r="CL303" s="394"/>
      <c r="CM303" s="394"/>
      <c r="CN303" s="394"/>
      <c r="CO303" s="394"/>
      <c r="CP303" s="394"/>
      <c r="CQ303" s="394"/>
      <c r="CR303" s="394"/>
      <c r="CS303" s="394"/>
      <c r="CT303" s="394"/>
      <c r="CU303" s="394"/>
      <c r="CV303" s="394"/>
      <c r="CW303" s="394"/>
      <c r="CX303" s="394"/>
      <c r="CY303" s="394"/>
      <c r="CZ303" s="394"/>
    </row>
    <row r="304" s="357" customFormat="true" ht="15" customHeight="true" x14ac:dyDescent="0.2">
      <c r="V304" s="359"/>
      <c r="W304" s="394"/>
      <c r="X304" s="394"/>
      <c r="Y304" s="394"/>
      <c r="Z304" s="394"/>
      <c r="AA304" s="394"/>
      <c r="AB304" s="394"/>
      <c r="AC304" s="394"/>
      <c r="AD304" s="394"/>
      <c r="AE304" s="394"/>
      <c r="AF304" s="394"/>
      <c r="AG304" s="394"/>
      <c r="AH304" s="394"/>
      <c r="AI304" s="394"/>
      <c r="AJ304" s="394"/>
      <c r="AK304" s="394"/>
      <c r="AL304" s="394"/>
      <c r="AM304" s="394"/>
      <c r="AN304" s="394"/>
      <c r="AO304" s="394"/>
      <c r="AP304" s="394"/>
      <c r="AQ304" s="394"/>
      <c r="AR304" s="394"/>
      <c r="AS304" s="394"/>
      <c r="AT304" s="394"/>
      <c r="AU304" s="394"/>
      <c r="AV304" s="394"/>
      <c r="AW304" s="394"/>
      <c r="AX304" s="394"/>
      <c r="AY304" s="394"/>
      <c r="AZ304" s="394"/>
      <c r="BA304" s="359"/>
      <c r="BV304" s="359"/>
      <c r="BW304" s="394"/>
      <c r="BX304" s="394"/>
      <c r="BY304" s="394"/>
      <c r="BZ304" s="394"/>
      <c r="CA304" s="394"/>
      <c r="CB304" s="394"/>
      <c r="CC304" s="394"/>
      <c r="CD304" s="394"/>
      <c r="CE304" s="394"/>
      <c r="CF304" s="394"/>
      <c r="CG304" s="394"/>
      <c r="CH304" s="394"/>
      <c r="CI304" s="394"/>
      <c r="CJ304" s="394"/>
      <c r="CK304" s="394"/>
      <c r="CL304" s="394"/>
      <c r="CM304" s="394"/>
      <c r="CN304" s="394"/>
      <c r="CO304" s="394"/>
      <c r="CP304" s="394"/>
      <c r="CQ304" s="394"/>
      <c r="CR304" s="394"/>
      <c r="CS304" s="394"/>
      <c r="CT304" s="394"/>
      <c r="CU304" s="394"/>
      <c r="CV304" s="394"/>
      <c r="CW304" s="394"/>
      <c r="CX304" s="394"/>
      <c r="CY304" s="394"/>
      <c r="CZ304" s="394"/>
    </row>
    <row r="305" s="357" customFormat="true" ht="15" customHeight="true" x14ac:dyDescent="0.2">
      <c r="V305" s="359"/>
      <c r="W305" s="394"/>
      <c r="X305" s="394"/>
      <c r="Y305" s="394"/>
      <c r="Z305" s="394"/>
      <c r="AA305" s="394"/>
      <c r="AB305" s="394"/>
      <c r="AC305" s="394"/>
      <c r="AD305" s="394"/>
      <c r="AE305" s="394"/>
      <c r="AF305" s="394"/>
      <c r="AG305" s="394"/>
      <c r="AH305" s="394"/>
      <c r="AI305" s="394"/>
      <c r="AJ305" s="394"/>
      <c r="AK305" s="394"/>
      <c r="AL305" s="394"/>
      <c r="AM305" s="394"/>
      <c r="AN305" s="394"/>
      <c r="AO305" s="394"/>
      <c r="AP305" s="394"/>
      <c r="AQ305" s="394"/>
      <c r="AR305" s="394"/>
      <c r="AS305" s="394"/>
      <c r="AT305" s="394"/>
      <c r="AU305" s="394"/>
      <c r="AV305" s="394"/>
      <c r="AW305" s="394"/>
      <c r="AX305" s="394"/>
      <c r="AY305" s="394"/>
      <c r="AZ305" s="394"/>
      <c r="BA305" s="359"/>
      <c r="BV305" s="359"/>
      <c r="BW305" s="394"/>
      <c r="BX305" s="394"/>
      <c r="BY305" s="394"/>
      <c r="BZ305" s="394"/>
      <c r="CA305" s="394"/>
      <c r="CB305" s="394"/>
      <c r="CC305" s="394"/>
      <c r="CD305" s="394"/>
      <c r="CE305" s="394"/>
      <c r="CF305" s="394"/>
      <c r="CG305" s="394"/>
      <c r="CH305" s="394"/>
      <c r="CI305" s="394"/>
      <c r="CJ305" s="394"/>
      <c r="CK305" s="394"/>
      <c r="CL305" s="394"/>
      <c r="CM305" s="394"/>
      <c r="CN305" s="394"/>
      <c r="CO305" s="394"/>
      <c r="CP305" s="394"/>
      <c r="CQ305" s="394"/>
      <c r="CR305" s="394"/>
      <c r="CS305" s="394"/>
      <c r="CT305" s="394"/>
      <c r="CU305" s="394"/>
      <c r="CV305" s="394"/>
      <c r="CW305" s="394"/>
      <c r="CX305" s="394"/>
      <c r="CY305" s="394"/>
      <c r="CZ305" s="394"/>
    </row>
    <row r="306" s="357" customFormat="true" ht="15" customHeight="true" x14ac:dyDescent="0.2">
      <c r="V306" s="359"/>
      <c r="W306" s="394"/>
      <c r="X306" s="394"/>
      <c r="Y306" s="394"/>
      <c r="Z306" s="394"/>
      <c r="AA306" s="394"/>
      <c r="AB306" s="394"/>
      <c r="AC306" s="394"/>
      <c r="AD306" s="394"/>
      <c r="AE306" s="394"/>
      <c r="AF306" s="394"/>
      <c r="AG306" s="394"/>
      <c r="AH306" s="394"/>
      <c r="AI306" s="394"/>
      <c r="AJ306" s="394"/>
      <c r="AK306" s="394"/>
      <c r="AL306" s="394"/>
      <c r="AM306" s="394"/>
      <c r="AN306" s="394"/>
      <c r="AO306" s="394"/>
      <c r="AP306" s="394"/>
      <c r="AQ306" s="394"/>
      <c r="AR306" s="394"/>
      <c r="AS306" s="394"/>
      <c r="AT306" s="394"/>
      <c r="AU306" s="394"/>
      <c r="AV306" s="394"/>
      <c r="AW306" s="394"/>
      <c r="AX306" s="394"/>
      <c r="AY306" s="394"/>
      <c r="AZ306" s="394"/>
      <c r="BA306" s="359"/>
      <c r="BV306" s="359"/>
      <c r="BW306" s="394"/>
      <c r="BX306" s="394"/>
      <c r="BY306" s="394"/>
      <c r="BZ306" s="394"/>
      <c r="CA306" s="394"/>
      <c r="CB306" s="394"/>
      <c r="CC306" s="394"/>
      <c r="CD306" s="394"/>
      <c r="CE306" s="394"/>
      <c r="CF306" s="394"/>
      <c r="CG306" s="394"/>
      <c r="CH306" s="394"/>
      <c r="CI306" s="394"/>
      <c r="CJ306" s="394"/>
      <c r="CK306" s="394"/>
      <c r="CL306" s="394"/>
      <c r="CM306" s="394"/>
      <c r="CN306" s="394"/>
      <c r="CO306" s="394"/>
      <c r="CP306" s="394"/>
      <c r="CQ306" s="394"/>
      <c r="CR306" s="394"/>
      <c r="CS306" s="394"/>
      <c r="CT306" s="394"/>
      <c r="CU306" s="394"/>
      <c r="CV306" s="394"/>
      <c r="CW306" s="394"/>
      <c r="CX306" s="394"/>
      <c r="CY306" s="394"/>
      <c r="CZ306" s="394"/>
    </row>
    <row r="307" s="357" customFormat="true" ht="15" customHeight="true" x14ac:dyDescent="0.2">
      <c r="V307" s="359"/>
      <c r="W307" s="394"/>
      <c r="X307" s="394"/>
      <c r="Y307" s="394"/>
      <c r="Z307" s="394"/>
      <c r="AA307" s="394"/>
      <c r="AB307" s="394"/>
      <c r="AC307" s="394"/>
      <c r="AD307" s="394"/>
      <c r="AE307" s="394"/>
      <c r="AF307" s="394"/>
      <c r="AG307" s="394"/>
      <c r="AH307" s="394"/>
      <c r="AI307" s="394"/>
      <c r="AJ307" s="394"/>
      <c r="AK307" s="394"/>
      <c r="AL307" s="394"/>
      <c r="AM307" s="394"/>
      <c r="AN307" s="394"/>
      <c r="AO307" s="394"/>
      <c r="AP307" s="394"/>
      <c r="AQ307" s="394"/>
      <c r="AR307" s="394"/>
      <c r="AS307" s="394"/>
      <c r="AT307" s="394"/>
      <c r="AU307" s="394"/>
      <c r="AV307" s="394"/>
      <c r="AW307" s="394"/>
      <c r="AX307" s="394"/>
      <c r="AY307" s="394"/>
      <c r="AZ307" s="394"/>
      <c r="BA307" s="359"/>
      <c r="BV307" s="359"/>
      <c r="BW307" s="394"/>
      <c r="BX307" s="394"/>
      <c r="BY307" s="394"/>
      <c r="BZ307" s="394"/>
      <c r="CA307" s="394"/>
      <c r="CB307" s="394"/>
      <c r="CC307" s="394"/>
      <c r="CD307" s="394"/>
      <c r="CE307" s="394"/>
      <c r="CF307" s="394"/>
      <c r="CG307" s="394"/>
      <c r="CH307" s="394"/>
      <c r="CI307" s="394"/>
      <c r="CJ307" s="394"/>
      <c r="CK307" s="394"/>
      <c r="CL307" s="394"/>
      <c r="CM307" s="394"/>
      <c r="CN307" s="394"/>
      <c r="CO307" s="394"/>
      <c r="CP307" s="394"/>
      <c r="CQ307" s="394"/>
      <c r="CR307" s="394"/>
      <c r="CS307" s="394"/>
      <c r="CT307" s="394"/>
      <c r="CU307" s="394"/>
      <c r="CV307" s="394"/>
      <c r="CW307" s="394"/>
      <c r="CX307" s="394"/>
      <c r="CY307" s="394"/>
      <c r="CZ307" s="394"/>
    </row>
    <row r="308" s="357" customFormat="true" ht="15" customHeight="true" x14ac:dyDescent="0.2">
      <c r="V308" s="359"/>
      <c r="W308" s="394"/>
      <c r="X308" s="394"/>
      <c r="Y308" s="394"/>
      <c r="Z308" s="394"/>
      <c r="AA308" s="394"/>
      <c r="AB308" s="394"/>
      <c r="AC308" s="394"/>
      <c r="AD308" s="394"/>
      <c r="AE308" s="394"/>
      <c r="AF308" s="394"/>
      <c r="AG308" s="394"/>
      <c r="AH308" s="394"/>
      <c r="AI308" s="394"/>
      <c r="AJ308" s="394"/>
      <c r="AK308" s="394"/>
      <c r="AL308" s="394"/>
      <c r="AM308" s="394"/>
      <c r="AN308" s="394"/>
      <c r="AO308" s="394"/>
      <c r="AP308" s="394"/>
      <c r="AQ308" s="394"/>
      <c r="AR308" s="394"/>
      <c r="AS308" s="394"/>
      <c r="AT308" s="394"/>
      <c r="AU308" s="394"/>
      <c r="AV308" s="394"/>
      <c r="AW308" s="394"/>
      <c r="AX308" s="394"/>
      <c r="AY308" s="394"/>
      <c r="AZ308" s="394"/>
      <c r="BA308" s="359"/>
      <c r="BV308" s="359"/>
      <c r="BW308" s="394"/>
      <c r="BX308" s="394"/>
      <c r="BY308" s="394"/>
      <c r="BZ308" s="394"/>
      <c r="CA308" s="394"/>
      <c r="CB308" s="394"/>
      <c r="CC308" s="394"/>
      <c r="CD308" s="394"/>
      <c r="CE308" s="394"/>
      <c r="CF308" s="394"/>
      <c r="CG308" s="394"/>
      <c r="CH308" s="394"/>
      <c r="CI308" s="394"/>
      <c r="CJ308" s="394"/>
      <c r="CK308" s="394"/>
      <c r="CL308" s="394"/>
      <c r="CM308" s="394"/>
      <c r="CN308" s="394"/>
      <c r="CO308" s="394"/>
      <c r="CP308" s="394"/>
      <c r="CQ308" s="394"/>
      <c r="CR308" s="394"/>
      <c r="CS308" s="394"/>
      <c r="CT308" s="394"/>
      <c r="CU308" s="394"/>
      <c r="CV308" s="394"/>
      <c r="CW308" s="394"/>
      <c r="CX308" s="394"/>
      <c r="CY308" s="394"/>
      <c r="CZ308" s="394"/>
    </row>
    <row r="309" s="357" customFormat="true" ht="15" customHeight="true" x14ac:dyDescent="0.2">
      <c r="V309" s="359"/>
      <c r="W309" s="394"/>
      <c r="X309" s="394"/>
      <c r="Y309" s="394"/>
      <c r="Z309" s="394"/>
      <c r="AA309" s="394"/>
      <c r="AB309" s="394"/>
      <c r="AC309" s="394"/>
      <c r="AD309" s="394"/>
      <c r="AE309" s="394"/>
      <c r="AF309" s="394"/>
      <c r="AG309" s="394"/>
      <c r="AH309" s="394"/>
      <c r="AI309" s="394"/>
      <c r="AJ309" s="394"/>
      <c r="AK309" s="394"/>
      <c r="AL309" s="394"/>
      <c r="AM309" s="394"/>
      <c r="AN309" s="394"/>
      <c r="AO309" s="394"/>
      <c r="AP309" s="394"/>
      <c r="AQ309" s="394"/>
      <c r="AR309" s="394"/>
      <c r="AS309" s="394"/>
      <c r="AT309" s="394"/>
      <c r="AU309" s="394"/>
      <c r="AV309" s="394"/>
      <c r="AW309" s="394"/>
      <c r="AX309" s="394"/>
      <c r="AY309" s="394"/>
      <c r="AZ309" s="394"/>
      <c r="BA309" s="359"/>
      <c r="BV309" s="359"/>
      <c r="BW309" s="394"/>
      <c r="BX309" s="394"/>
      <c r="BY309" s="394"/>
      <c r="BZ309" s="394"/>
      <c r="CA309" s="394"/>
      <c r="CB309" s="394"/>
      <c r="CC309" s="394"/>
      <c r="CD309" s="394"/>
      <c r="CE309" s="394"/>
      <c r="CF309" s="394"/>
      <c r="CG309" s="394"/>
      <c r="CH309" s="394"/>
      <c r="CI309" s="394"/>
      <c r="CJ309" s="394"/>
      <c r="CK309" s="394"/>
      <c r="CL309" s="394"/>
      <c r="CM309" s="394"/>
      <c r="CN309" s="394"/>
      <c r="CO309" s="394"/>
      <c r="CP309" s="394"/>
      <c r="CQ309" s="394"/>
      <c r="CR309" s="394"/>
      <c r="CS309" s="394"/>
      <c r="CT309" s="394"/>
      <c r="CU309" s="394"/>
      <c r="CV309" s="394"/>
      <c r="CW309" s="394"/>
      <c r="CX309" s="394"/>
      <c r="CY309" s="394"/>
      <c r="CZ309" s="394"/>
    </row>
    <row r="310" s="357" customFormat="true" ht="15" customHeight="true" x14ac:dyDescent="0.2">
      <c r="V310" s="359"/>
      <c r="W310" s="394"/>
      <c r="X310" s="394"/>
      <c r="Y310" s="394"/>
      <c r="Z310" s="394"/>
      <c r="AA310" s="394"/>
      <c r="AB310" s="394"/>
      <c r="AC310" s="394"/>
      <c r="AD310" s="394"/>
      <c r="AE310" s="394"/>
      <c r="AF310" s="394"/>
      <c r="AG310" s="394"/>
      <c r="AH310" s="394"/>
      <c r="AI310" s="394"/>
      <c r="AJ310" s="394"/>
      <c r="AK310" s="394"/>
      <c r="AL310" s="394"/>
      <c r="AM310" s="394"/>
      <c r="AN310" s="394"/>
      <c r="AO310" s="394"/>
      <c r="AP310" s="394"/>
      <c r="AQ310" s="394"/>
      <c r="AR310" s="394"/>
      <c r="AS310" s="394"/>
      <c r="AT310" s="394"/>
      <c r="AU310" s="394"/>
      <c r="AV310" s="394"/>
      <c r="AW310" s="394"/>
      <c r="AX310" s="394"/>
      <c r="AY310" s="394"/>
      <c r="AZ310" s="394"/>
      <c r="BA310" s="359"/>
      <c r="BV310" s="359"/>
      <c r="BW310" s="394"/>
      <c r="BX310" s="394"/>
      <c r="BY310" s="394"/>
      <c r="BZ310" s="394"/>
      <c r="CA310" s="394"/>
      <c r="CB310" s="394"/>
      <c r="CC310" s="394"/>
      <c r="CD310" s="394"/>
      <c r="CE310" s="394"/>
      <c r="CF310" s="394"/>
      <c r="CG310" s="394"/>
      <c r="CH310" s="394"/>
      <c r="CI310" s="394"/>
      <c r="CJ310" s="394"/>
      <c r="CK310" s="394"/>
      <c r="CL310" s="394"/>
      <c r="CM310" s="394"/>
      <c r="CN310" s="394"/>
      <c r="CO310" s="394"/>
      <c r="CP310" s="394"/>
      <c r="CQ310" s="394"/>
      <c r="CR310" s="394"/>
      <c r="CS310" s="394"/>
      <c r="CT310" s="394"/>
      <c r="CU310" s="394"/>
      <c r="CV310" s="394"/>
      <c r="CW310" s="394"/>
      <c r="CX310" s="394"/>
      <c r="CY310" s="394"/>
      <c r="CZ310" s="394"/>
    </row>
    <row r="311" s="357" customFormat="true" ht="15" customHeight="true" x14ac:dyDescent="0.2">
      <c r="V311" s="359"/>
      <c r="W311" s="394"/>
      <c r="X311" s="394"/>
      <c r="Y311" s="394"/>
      <c r="Z311" s="394"/>
      <c r="AA311" s="394"/>
      <c r="AB311" s="394"/>
      <c r="AC311" s="394"/>
      <c r="AD311" s="394"/>
      <c r="AE311" s="394"/>
      <c r="AF311" s="394"/>
      <c r="AG311" s="394"/>
      <c r="AH311" s="394"/>
      <c r="AI311" s="394"/>
      <c r="AJ311" s="394"/>
      <c r="AK311" s="394"/>
      <c r="AL311" s="394"/>
      <c r="AM311" s="394"/>
      <c r="AN311" s="394"/>
      <c r="AO311" s="394"/>
      <c r="AP311" s="394"/>
      <c r="AQ311" s="394"/>
      <c r="AR311" s="394"/>
      <c r="AS311" s="394"/>
      <c r="AT311" s="394"/>
      <c r="AU311" s="394"/>
      <c r="AV311" s="394"/>
      <c r="AW311" s="394"/>
      <c r="AX311" s="394"/>
      <c r="AY311" s="394"/>
      <c r="AZ311" s="394"/>
      <c r="BA311" s="359"/>
      <c r="BV311" s="359"/>
      <c r="BW311" s="394"/>
      <c r="BX311" s="394"/>
      <c r="BY311" s="394"/>
      <c r="BZ311" s="394"/>
      <c r="CA311" s="394"/>
      <c r="CB311" s="394"/>
      <c r="CC311" s="394"/>
      <c r="CD311" s="394"/>
      <c r="CE311" s="394"/>
      <c r="CF311" s="394"/>
      <c r="CG311" s="394"/>
      <c r="CH311" s="394"/>
      <c r="CI311" s="394"/>
      <c r="CJ311" s="394"/>
      <c r="CK311" s="394"/>
      <c r="CL311" s="394"/>
      <c r="CM311" s="394"/>
      <c r="CN311" s="394"/>
      <c r="CO311" s="394"/>
      <c r="CP311" s="394"/>
      <c r="CQ311" s="394"/>
      <c r="CR311" s="394"/>
      <c r="CS311" s="394"/>
      <c r="CT311" s="394"/>
      <c r="CU311" s="394"/>
      <c r="CV311" s="394"/>
      <c r="CW311" s="394"/>
      <c r="CX311" s="394"/>
      <c r="CY311" s="394"/>
      <c r="CZ311" s="394"/>
    </row>
    <row r="312" s="357" customFormat="true" ht="15" customHeight="true" x14ac:dyDescent="0.2">
      <c r="V312" s="359"/>
      <c r="W312" s="394"/>
      <c r="X312" s="394"/>
      <c r="Y312" s="394"/>
      <c r="Z312" s="394"/>
      <c r="AA312" s="394"/>
      <c r="AB312" s="394"/>
      <c r="AC312" s="394"/>
      <c r="AD312" s="394"/>
      <c r="AE312" s="394"/>
      <c r="AF312" s="394"/>
      <c r="AG312" s="394"/>
      <c r="AH312" s="394"/>
      <c r="AI312" s="394"/>
      <c r="AJ312" s="394"/>
      <c r="AK312" s="394"/>
      <c r="AL312" s="394"/>
      <c r="AM312" s="394"/>
      <c r="AN312" s="394"/>
      <c r="AO312" s="394"/>
      <c r="AP312" s="394"/>
      <c r="AQ312" s="394"/>
      <c r="AR312" s="394"/>
      <c r="AS312" s="394"/>
      <c r="AT312" s="394"/>
      <c r="AU312" s="394"/>
      <c r="AV312" s="394"/>
      <c r="AW312" s="394"/>
      <c r="AX312" s="394"/>
      <c r="AY312" s="394"/>
      <c r="AZ312" s="394"/>
      <c r="BA312" s="359"/>
      <c r="BV312" s="359"/>
      <c r="BW312" s="394"/>
      <c r="BX312" s="394"/>
      <c r="BY312" s="394"/>
      <c r="BZ312" s="394"/>
      <c r="CA312" s="394"/>
      <c r="CB312" s="394"/>
      <c r="CC312" s="394"/>
      <c r="CD312" s="394"/>
      <c r="CE312" s="394"/>
      <c r="CF312" s="394"/>
      <c r="CG312" s="394"/>
      <c r="CH312" s="394"/>
      <c r="CI312" s="394"/>
      <c r="CJ312" s="394"/>
      <c r="CK312" s="394"/>
      <c r="CL312" s="394"/>
      <c r="CM312" s="394"/>
      <c r="CN312" s="394"/>
      <c r="CO312" s="394"/>
      <c r="CP312" s="394"/>
      <c r="CQ312" s="394"/>
      <c r="CR312" s="394"/>
      <c r="CS312" s="394"/>
      <c r="CT312" s="394"/>
      <c r="CU312" s="394"/>
      <c r="CV312" s="394"/>
      <c r="CW312" s="394"/>
      <c r="CX312" s="394"/>
      <c r="CY312" s="394"/>
      <c r="CZ312" s="394"/>
    </row>
    <row r="313" s="357" customFormat="true" ht="15" customHeight="true" x14ac:dyDescent="0.2">
      <c r="V313" s="359"/>
      <c r="W313" s="394"/>
      <c r="X313" s="394"/>
      <c r="Y313" s="394"/>
      <c r="Z313" s="394"/>
      <c r="AA313" s="394"/>
      <c r="AB313" s="394"/>
      <c r="AC313" s="394"/>
      <c r="AD313" s="394"/>
      <c r="AE313" s="394"/>
      <c r="AF313" s="394"/>
      <c r="AG313" s="394"/>
      <c r="AH313" s="394"/>
      <c r="AI313" s="394"/>
      <c r="AJ313" s="394"/>
      <c r="AK313" s="394"/>
      <c r="AL313" s="394"/>
      <c r="AM313" s="394"/>
      <c r="AN313" s="394"/>
      <c r="AO313" s="394"/>
      <c r="AP313" s="394"/>
      <c r="AQ313" s="394"/>
      <c r="AR313" s="394"/>
      <c r="AS313" s="394"/>
      <c r="AT313" s="394"/>
      <c r="AU313" s="394"/>
      <c r="AV313" s="394"/>
      <c r="AW313" s="394"/>
      <c r="AX313" s="394"/>
      <c r="AY313" s="394"/>
      <c r="AZ313" s="394"/>
      <c r="BA313" s="359"/>
      <c r="BV313" s="359"/>
      <c r="BW313" s="394"/>
      <c r="BX313" s="394"/>
      <c r="BY313" s="394"/>
      <c r="BZ313" s="394"/>
      <c r="CA313" s="394"/>
      <c r="CB313" s="394"/>
      <c r="CC313" s="394"/>
      <c r="CD313" s="394"/>
      <c r="CE313" s="394"/>
      <c r="CF313" s="394"/>
      <c r="CG313" s="394"/>
      <c r="CH313" s="394"/>
      <c r="CI313" s="394"/>
      <c r="CJ313" s="394"/>
      <c r="CK313" s="394"/>
      <c r="CL313" s="394"/>
      <c r="CM313" s="394"/>
      <c r="CN313" s="394"/>
      <c r="CO313" s="394"/>
      <c r="CP313" s="394"/>
      <c r="CQ313" s="394"/>
      <c r="CR313" s="394"/>
      <c r="CS313" s="394"/>
      <c r="CT313" s="394"/>
      <c r="CU313" s="394"/>
      <c r="CV313" s="394"/>
      <c r="CW313" s="394"/>
      <c r="CX313" s="394"/>
      <c r="CY313" s="394"/>
      <c r="CZ313" s="394"/>
    </row>
    <row r="314" s="357" customFormat="true" ht="15" customHeight="true" x14ac:dyDescent="0.2">
      <c r="V314" s="359"/>
      <c r="W314" s="394"/>
      <c r="X314" s="394"/>
      <c r="Y314" s="394"/>
      <c r="Z314" s="394"/>
      <c r="AA314" s="394"/>
      <c r="AB314" s="394"/>
      <c r="AC314" s="394"/>
      <c r="AD314" s="394"/>
      <c r="AE314" s="394"/>
      <c r="AF314" s="394"/>
      <c r="AG314" s="394"/>
      <c r="AH314" s="394"/>
      <c r="AI314" s="394"/>
      <c r="AJ314" s="394"/>
      <c r="AK314" s="394"/>
      <c r="AL314" s="394"/>
      <c r="AM314" s="394"/>
      <c r="AN314" s="394"/>
      <c r="AO314" s="394"/>
      <c r="AP314" s="394"/>
      <c r="AQ314" s="394"/>
      <c r="AR314" s="394"/>
      <c r="AS314" s="394"/>
      <c r="AT314" s="394"/>
      <c r="AU314" s="394"/>
      <c r="AV314" s="394"/>
      <c r="AW314" s="394"/>
      <c r="AX314" s="394"/>
      <c r="AY314" s="394"/>
      <c r="AZ314" s="394"/>
      <c r="BA314" s="359"/>
      <c r="BV314" s="359"/>
      <c r="BW314" s="394"/>
      <c r="BX314" s="394"/>
      <c r="BY314" s="394"/>
      <c r="BZ314" s="394"/>
      <c r="CA314" s="394"/>
      <c r="CB314" s="394"/>
      <c r="CC314" s="394"/>
      <c r="CD314" s="394"/>
      <c r="CE314" s="394"/>
      <c r="CF314" s="394"/>
      <c r="CG314" s="394"/>
      <c r="CH314" s="394"/>
      <c r="CI314" s="394"/>
      <c r="CJ314" s="394"/>
      <c r="CK314" s="394"/>
      <c r="CL314" s="394"/>
      <c r="CM314" s="394"/>
      <c r="CN314" s="394"/>
      <c r="CO314" s="394"/>
      <c r="CP314" s="394"/>
      <c r="CQ314" s="394"/>
      <c r="CR314" s="394"/>
      <c r="CS314" s="394"/>
      <c r="CT314" s="394"/>
      <c r="CU314" s="394"/>
      <c r="CV314" s="394"/>
      <c r="CW314" s="394"/>
      <c r="CX314" s="394"/>
      <c r="CY314" s="394"/>
      <c r="CZ314" s="394"/>
    </row>
    <row r="315" s="357" customFormat="true" ht="15" customHeight="true" x14ac:dyDescent="0.2">
      <c r="V315" s="359"/>
      <c r="W315" s="394"/>
      <c r="X315" s="394"/>
      <c r="Y315" s="394"/>
      <c r="Z315" s="394"/>
      <c r="AA315" s="394"/>
      <c r="AB315" s="394"/>
      <c r="AC315" s="394"/>
      <c r="AD315" s="394"/>
      <c r="AE315" s="394"/>
      <c r="AF315" s="394"/>
      <c r="AG315" s="394"/>
      <c r="AH315" s="394"/>
      <c r="AI315" s="394"/>
      <c r="AJ315" s="394"/>
      <c r="AK315" s="394"/>
      <c r="AL315" s="394"/>
      <c r="AM315" s="394"/>
      <c r="AN315" s="394"/>
      <c r="AO315" s="394"/>
      <c r="AP315" s="394"/>
      <c r="AQ315" s="394"/>
      <c r="AR315" s="394"/>
      <c r="AS315" s="394"/>
      <c r="AT315" s="394"/>
      <c r="AU315" s="394"/>
      <c r="AV315" s="394"/>
      <c r="AW315" s="394"/>
      <c r="AX315" s="394"/>
      <c r="AY315" s="394"/>
      <c r="AZ315" s="394"/>
      <c r="BA315" s="359"/>
      <c r="BV315" s="359"/>
      <c r="BW315" s="394"/>
      <c r="BX315" s="394"/>
      <c r="BY315" s="394"/>
      <c r="BZ315" s="394"/>
      <c r="CA315" s="394"/>
      <c r="CB315" s="394"/>
      <c r="CC315" s="394"/>
      <c r="CD315" s="394"/>
      <c r="CE315" s="394"/>
      <c r="CF315" s="394"/>
      <c r="CG315" s="394"/>
      <c r="CH315" s="394"/>
      <c r="CI315" s="394"/>
      <c r="CJ315" s="394"/>
      <c r="CK315" s="394"/>
      <c r="CL315" s="394"/>
      <c r="CM315" s="394"/>
      <c r="CN315" s="394"/>
      <c r="CO315" s="394"/>
      <c r="CP315" s="394"/>
      <c r="CQ315" s="394"/>
      <c r="CR315" s="394"/>
      <c r="CS315" s="394"/>
      <c r="CT315" s="394"/>
      <c r="CU315" s="394"/>
      <c r="CV315" s="394"/>
      <c r="CW315" s="394"/>
      <c r="CX315" s="394"/>
      <c r="CY315" s="394"/>
      <c r="CZ315" s="394"/>
    </row>
    <row r="316" s="357" customFormat="true" ht="15" customHeight="true" x14ac:dyDescent="0.2">
      <c r="V316" s="359"/>
      <c r="W316" s="394"/>
      <c r="X316" s="394"/>
      <c r="Y316" s="394"/>
      <c r="Z316" s="394"/>
      <c r="AA316" s="394"/>
      <c r="AB316" s="394"/>
      <c r="AC316" s="394"/>
      <c r="AD316" s="394"/>
      <c r="AE316" s="394"/>
      <c r="AF316" s="394"/>
      <c r="AG316" s="394"/>
      <c r="AH316" s="394"/>
      <c r="AI316" s="394"/>
      <c r="AJ316" s="394"/>
      <c r="AK316" s="394"/>
      <c r="AL316" s="394"/>
      <c r="AM316" s="394"/>
      <c r="AN316" s="394"/>
      <c r="AO316" s="394"/>
      <c r="AP316" s="394"/>
      <c r="AQ316" s="394"/>
      <c r="AR316" s="394"/>
      <c r="AS316" s="394"/>
      <c r="AT316" s="394"/>
      <c r="AU316" s="394"/>
      <c r="AV316" s="394"/>
      <c r="AW316" s="394"/>
      <c r="AX316" s="394"/>
      <c r="AY316" s="394"/>
      <c r="AZ316" s="394"/>
      <c r="BA316" s="359"/>
      <c r="BV316" s="359"/>
      <c r="BW316" s="394"/>
      <c r="BX316" s="394"/>
      <c r="BY316" s="394"/>
      <c r="BZ316" s="394"/>
      <c r="CA316" s="394"/>
      <c r="CB316" s="394"/>
      <c r="CC316" s="394"/>
      <c r="CD316" s="394"/>
      <c r="CE316" s="394"/>
      <c r="CF316" s="394"/>
      <c r="CG316" s="394"/>
      <c r="CH316" s="394"/>
      <c r="CI316" s="394"/>
      <c r="CJ316" s="394"/>
      <c r="CK316" s="394"/>
      <c r="CL316" s="394"/>
      <c r="CM316" s="394"/>
      <c r="CN316" s="394"/>
      <c r="CO316" s="394"/>
      <c r="CP316" s="394"/>
      <c r="CQ316" s="394"/>
      <c r="CR316" s="394"/>
      <c r="CS316" s="394"/>
      <c r="CT316" s="394"/>
      <c r="CU316" s="394"/>
      <c r="CV316" s="394"/>
      <c r="CW316" s="394"/>
      <c r="CX316" s="394"/>
      <c r="CY316" s="394"/>
      <c r="CZ316" s="394"/>
    </row>
    <row r="317" s="357" customFormat="true" ht="15" customHeight="true" x14ac:dyDescent="0.2">
      <c r="V317" s="359"/>
      <c r="W317" s="394"/>
      <c r="X317" s="394"/>
      <c r="Y317" s="394"/>
      <c r="Z317" s="394"/>
      <c r="AA317" s="394"/>
      <c r="AB317" s="394"/>
      <c r="AC317" s="394"/>
      <c r="AD317" s="394"/>
      <c r="AE317" s="394"/>
      <c r="AF317" s="394"/>
      <c r="AG317" s="394"/>
      <c r="AH317" s="394"/>
      <c r="AI317" s="394"/>
      <c r="AJ317" s="394"/>
      <c r="AK317" s="394"/>
      <c r="AL317" s="394"/>
      <c r="AM317" s="394"/>
      <c r="AN317" s="394"/>
      <c r="AO317" s="394"/>
      <c r="AP317" s="394"/>
      <c r="AQ317" s="394"/>
      <c r="AR317" s="394"/>
      <c r="AS317" s="394"/>
      <c r="AT317" s="394"/>
      <c r="AU317" s="394"/>
      <c r="AV317" s="394"/>
      <c r="AW317" s="394"/>
      <c r="AX317" s="394"/>
      <c r="AY317" s="394"/>
      <c r="AZ317" s="394"/>
      <c r="BA317" s="359"/>
      <c r="BV317" s="359"/>
      <c r="BW317" s="394"/>
      <c r="BX317" s="394"/>
      <c r="BY317" s="394"/>
      <c r="BZ317" s="394"/>
      <c r="CA317" s="394"/>
      <c r="CB317" s="394"/>
      <c r="CC317" s="394"/>
      <c r="CD317" s="394"/>
      <c r="CE317" s="394"/>
      <c r="CF317" s="394"/>
      <c r="CG317" s="394"/>
      <c r="CH317" s="394"/>
      <c r="CI317" s="394"/>
      <c r="CJ317" s="394"/>
      <c r="CK317" s="394"/>
      <c r="CL317" s="394"/>
      <c r="CM317" s="394"/>
      <c r="CN317" s="394"/>
      <c r="CO317" s="394"/>
      <c r="CP317" s="394"/>
      <c r="CQ317" s="394"/>
      <c r="CR317" s="394"/>
      <c r="CS317" s="394"/>
      <c r="CT317" s="394"/>
      <c r="CU317" s="394"/>
      <c r="CV317" s="394"/>
      <c r="CW317" s="394"/>
      <c r="CX317" s="394"/>
      <c r="CY317" s="394"/>
      <c r="CZ317" s="394"/>
    </row>
    <row r="318" s="357" customFormat="true" ht="15" customHeight="true" x14ac:dyDescent="0.2">
      <c r="V318" s="359"/>
      <c r="W318" s="394"/>
      <c r="X318" s="394"/>
      <c r="Y318" s="394"/>
      <c r="Z318" s="394"/>
      <c r="AA318" s="394"/>
      <c r="AB318" s="394"/>
      <c r="AC318" s="394"/>
      <c r="AD318" s="394"/>
      <c r="AE318" s="394"/>
      <c r="AF318" s="394"/>
      <c r="AG318" s="394"/>
      <c r="AH318" s="394"/>
      <c r="AI318" s="394"/>
      <c r="AJ318" s="394"/>
      <c r="AK318" s="394"/>
      <c r="AL318" s="394"/>
      <c r="AM318" s="394"/>
      <c r="AN318" s="394"/>
      <c r="AO318" s="394"/>
      <c r="AP318" s="394"/>
      <c r="AQ318" s="394"/>
      <c r="AR318" s="394"/>
      <c r="AS318" s="394"/>
      <c r="AT318" s="394"/>
      <c r="AU318" s="394"/>
      <c r="AV318" s="394"/>
      <c r="AW318" s="394"/>
      <c r="AX318" s="394"/>
      <c r="AY318" s="394"/>
      <c r="AZ318" s="394"/>
      <c r="BA318" s="359"/>
      <c r="BV318" s="359"/>
      <c r="BW318" s="394"/>
      <c r="BX318" s="394"/>
      <c r="BY318" s="394"/>
      <c r="BZ318" s="394"/>
      <c r="CA318" s="394"/>
      <c r="CB318" s="394"/>
      <c r="CC318" s="394"/>
      <c r="CD318" s="394"/>
      <c r="CE318" s="394"/>
      <c r="CF318" s="394"/>
      <c r="CG318" s="394"/>
      <c r="CH318" s="394"/>
      <c r="CI318" s="394"/>
      <c r="CJ318" s="394"/>
      <c r="CK318" s="394"/>
      <c r="CL318" s="394"/>
      <c r="CM318" s="394"/>
      <c r="CN318" s="394"/>
      <c r="CO318" s="394"/>
      <c r="CP318" s="394"/>
      <c r="CQ318" s="394"/>
      <c r="CR318" s="394"/>
      <c r="CS318" s="394"/>
      <c r="CT318" s="394"/>
      <c r="CU318" s="394"/>
      <c r="CV318" s="394"/>
      <c r="CW318" s="394"/>
      <c r="CX318" s="394"/>
      <c r="CY318" s="394"/>
      <c r="CZ318" s="394"/>
    </row>
    <row r="319" s="357" customFormat="true" ht="15" customHeight="true" x14ac:dyDescent="0.2">
      <c r="V319" s="359"/>
      <c r="W319" s="394"/>
      <c r="X319" s="394"/>
      <c r="Y319" s="394"/>
      <c r="Z319" s="394"/>
      <c r="AA319" s="394"/>
      <c r="AB319" s="394"/>
      <c r="AC319" s="394"/>
      <c r="AD319" s="394"/>
      <c r="AE319" s="394"/>
      <c r="AF319" s="394"/>
      <c r="AG319" s="394"/>
      <c r="AH319" s="394"/>
      <c r="AI319" s="394"/>
      <c r="AJ319" s="394"/>
      <c r="AK319" s="394"/>
      <c r="AL319" s="394"/>
      <c r="AM319" s="394"/>
      <c r="AN319" s="394"/>
      <c r="AO319" s="394"/>
      <c r="AP319" s="394"/>
      <c r="AQ319" s="394"/>
      <c r="AR319" s="394"/>
      <c r="AS319" s="394"/>
      <c r="AT319" s="394"/>
      <c r="AU319" s="394"/>
      <c r="AV319" s="394"/>
      <c r="AW319" s="394"/>
      <c r="AX319" s="394"/>
      <c r="AY319" s="394"/>
      <c r="AZ319" s="394"/>
      <c r="BA319" s="359"/>
      <c r="BV319" s="359"/>
      <c r="BW319" s="394"/>
      <c r="BX319" s="394"/>
      <c r="BY319" s="394"/>
      <c r="BZ319" s="394"/>
      <c r="CA319" s="394"/>
      <c r="CB319" s="394"/>
      <c r="CC319" s="394"/>
      <c r="CD319" s="394"/>
      <c r="CE319" s="394"/>
      <c r="CF319" s="394"/>
      <c r="CG319" s="394"/>
      <c r="CH319" s="394"/>
      <c r="CI319" s="394"/>
      <c r="CJ319" s="394"/>
      <c r="CK319" s="394"/>
      <c r="CL319" s="394"/>
      <c r="CM319" s="394"/>
      <c r="CN319" s="394"/>
      <c r="CO319" s="394"/>
      <c r="CP319" s="394"/>
      <c r="CQ319" s="394"/>
      <c r="CR319" s="394"/>
      <c r="CS319" s="394"/>
      <c r="CT319" s="394"/>
      <c r="CU319" s="394"/>
      <c r="CV319" s="394"/>
      <c r="CW319" s="394"/>
      <c r="CX319" s="394"/>
      <c r="CY319" s="394"/>
      <c r="CZ319" s="394"/>
    </row>
    <row r="320" s="357" customFormat="true" ht="15" customHeight="true" x14ac:dyDescent="0.2">
      <c r="V320" s="359"/>
      <c r="W320" s="394"/>
      <c r="X320" s="394"/>
      <c r="Y320" s="394"/>
      <c r="Z320" s="394"/>
      <c r="AA320" s="394"/>
      <c r="AB320" s="394"/>
      <c r="AC320" s="394"/>
      <c r="AD320" s="394"/>
      <c r="AE320" s="394"/>
      <c r="AF320" s="394"/>
      <c r="AG320" s="394"/>
      <c r="AH320" s="394"/>
      <c r="AI320" s="394"/>
      <c r="AJ320" s="394"/>
      <c r="AK320" s="394"/>
      <c r="AL320" s="394"/>
      <c r="AM320" s="394"/>
      <c r="AN320" s="394"/>
      <c r="AO320" s="394"/>
      <c r="AP320" s="394"/>
      <c r="AQ320" s="394"/>
      <c r="AR320" s="394"/>
      <c r="AS320" s="394"/>
      <c r="AT320" s="394"/>
      <c r="AU320" s="394"/>
      <c r="AV320" s="394"/>
      <c r="AW320" s="394"/>
      <c r="AX320" s="394"/>
      <c r="AY320" s="394"/>
      <c r="AZ320" s="394"/>
      <c r="BA320" s="359"/>
      <c r="BV320" s="359"/>
      <c r="BW320" s="394"/>
      <c r="BX320" s="394"/>
      <c r="BY320" s="394"/>
      <c r="BZ320" s="394"/>
      <c r="CA320" s="394"/>
      <c r="CB320" s="394"/>
      <c r="CC320" s="394"/>
      <c r="CD320" s="394"/>
      <c r="CE320" s="394"/>
      <c r="CF320" s="394"/>
      <c r="CG320" s="394"/>
      <c r="CH320" s="394"/>
      <c r="CI320" s="394"/>
      <c r="CJ320" s="394"/>
      <c r="CK320" s="394"/>
      <c r="CL320" s="394"/>
      <c r="CM320" s="394"/>
      <c r="CN320" s="394"/>
      <c r="CO320" s="394"/>
      <c r="CP320" s="394"/>
      <c r="CQ320" s="394"/>
      <c r="CR320" s="394"/>
      <c r="CS320" s="394"/>
      <c r="CT320" s="394"/>
      <c r="CU320" s="394"/>
      <c r="CV320" s="394"/>
      <c r="CW320" s="394"/>
      <c r="CX320" s="394"/>
      <c r="CY320" s="394"/>
      <c r="CZ320" s="394"/>
    </row>
    <row r="321" s="357" customFormat="true" ht="15" customHeight="true" x14ac:dyDescent="0.2">
      <c r="V321" s="359"/>
      <c r="W321" s="394"/>
      <c r="X321" s="394"/>
      <c r="Y321" s="394"/>
      <c r="Z321" s="394"/>
      <c r="AA321" s="394"/>
      <c r="AB321" s="394"/>
      <c r="AC321" s="394"/>
      <c r="AD321" s="394"/>
      <c r="AE321" s="394"/>
      <c r="AF321" s="394"/>
      <c r="AG321" s="394"/>
      <c r="AH321" s="394"/>
      <c r="AI321" s="394"/>
      <c r="AJ321" s="394"/>
      <c r="AK321" s="394"/>
      <c r="AL321" s="394"/>
      <c r="AM321" s="394"/>
      <c r="AN321" s="394"/>
      <c r="AO321" s="394"/>
      <c r="AP321" s="394"/>
      <c r="AQ321" s="394"/>
      <c r="AR321" s="394"/>
      <c r="AS321" s="394"/>
      <c r="AT321" s="394"/>
      <c r="AU321" s="394"/>
      <c r="AV321" s="394"/>
      <c r="AW321" s="394"/>
      <c r="AX321" s="394"/>
      <c r="AY321" s="394"/>
      <c r="AZ321" s="394"/>
      <c r="BA321" s="359"/>
      <c r="BV321" s="359"/>
      <c r="BW321" s="394"/>
      <c r="BX321" s="394"/>
      <c r="BY321" s="394"/>
      <c r="BZ321" s="394"/>
      <c r="CA321" s="394"/>
      <c r="CB321" s="394"/>
      <c r="CC321" s="394"/>
      <c r="CD321" s="394"/>
      <c r="CE321" s="394"/>
      <c r="CF321" s="394"/>
      <c r="CG321" s="394"/>
      <c r="CH321" s="394"/>
      <c r="CI321" s="394"/>
      <c r="CJ321" s="394"/>
      <c r="CK321" s="394"/>
      <c r="CL321" s="394"/>
      <c r="CM321" s="394"/>
      <c r="CN321" s="394"/>
      <c r="CO321" s="394"/>
      <c r="CP321" s="394"/>
      <c r="CQ321" s="394"/>
      <c r="CR321" s="394"/>
      <c r="CS321" s="394"/>
      <c r="CT321" s="394"/>
      <c r="CU321" s="394"/>
      <c r="CV321" s="394"/>
      <c r="CW321" s="394"/>
      <c r="CX321" s="394"/>
      <c r="CY321" s="394"/>
      <c r="CZ321" s="394"/>
    </row>
    <row r="322" s="357" customFormat="true" ht="15" customHeight="true" x14ac:dyDescent="0.2">
      <c r="V322" s="359"/>
      <c r="W322" s="394"/>
      <c r="X322" s="394"/>
      <c r="Y322" s="394"/>
      <c r="Z322" s="394"/>
      <c r="AA322" s="394"/>
      <c r="AB322" s="394"/>
      <c r="AC322" s="394"/>
      <c r="AD322" s="394"/>
      <c r="AE322" s="394"/>
      <c r="AF322" s="394"/>
      <c r="AG322" s="394"/>
      <c r="AH322" s="394"/>
      <c r="AI322" s="394"/>
      <c r="AJ322" s="394"/>
      <c r="AK322" s="394"/>
      <c r="AL322" s="394"/>
      <c r="AM322" s="394"/>
      <c r="AN322" s="394"/>
      <c r="AO322" s="394"/>
      <c r="AP322" s="394"/>
      <c r="AQ322" s="394"/>
      <c r="AR322" s="394"/>
      <c r="AS322" s="394"/>
      <c r="AT322" s="394"/>
      <c r="AU322" s="394"/>
      <c r="AV322" s="394"/>
      <c r="AW322" s="394"/>
      <c r="AX322" s="394"/>
      <c r="AY322" s="394"/>
      <c r="AZ322" s="394"/>
      <c r="BA322" s="359"/>
      <c r="BV322" s="359"/>
      <c r="BW322" s="394"/>
      <c r="BX322" s="394"/>
      <c r="BY322" s="394"/>
      <c r="BZ322" s="394"/>
      <c r="CA322" s="394"/>
      <c r="CB322" s="394"/>
      <c r="CC322" s="394"/>
      <c r="CD322" s="394"/>
      <c r="CE322" s="394"/>
      <c r="CF322" s="394"/>
      <c r="CG322" s="394"/>
      <c r="CH322" s="394"/>
      <c r="CI322" s="394"/>
      <c r="CJ322" s="394"/>
      <c r="CK322" s="394"/>
      <c r="CL322" s="394"/>
      <c r="CM322" s="394"/>
      <c r="CN322" s="394"/>
      <c r="CO322" s="394"/>
      <c r="CP322" s="394"/>
      <c r="CQ322" s="394"/>
      <c r="CR322" s="394"/>
      <c r="CS322" s="394"/>
      <c r="CT322" s="394"/>
      <c r="CU322" s="394"/>
      <c r="CV322" s="394"/>
      <c r="CW322" s="394"/>
      <c r="CX322" s="394"/>
      <c r="CY322" s="394"/>
      <c r="CZ322" s="394"/>
    </row>
    <row r="323" s="357" customFormat="true" ht="15" customHeight="true" x14ac:dyDescent="0.2">
      <c r="V323" s="359"/>
      <c r="W323" s="394"/>
      <c r="X323" s="394"/>
      <c r="Y323" s="394"/>
      <c r="Z323" s="394"/>
      <c r="AA323" s="394"/>
      <c r="AB323" s="394"/>
      <c r="AC323" s="394"/>
      <c r="AD323" s="394"/>
      <c r="AE323" s="394"/>
      <c r="AF323" s="394"/>
      <c r="AG323" s="394"/>
      <c r="AH323" s="394"/>
      <c r="AI323" s="394"/>
      <c r="AJ323" s="394"/>
      <c r="AK323" s="394"/>
      <c r="AL323" s="394"/>
      <c r="AM323" s="394"/>
      <c r="AN323" s="394"/>
      <c r="AO323" s="394"/>
      <c r="AP323" s="394"/>
      <c r="AQ323" s="394"/>
      <c r="AR323" s="394"/>
      <c r="AS323" s="394"/>
      <c r="AT323" s="394"/>
      <c r="AU323" s="394"/>
      <c r="AV323" s="394"/>
      <c r="AW323" s="394"/>
      <c r="AX323" s="394"/>
      <c r="AY323" s="394"/>
      <c r="AZ323" s="394"/>
      <c r="BA323" s="359"/>
      <c r="BV323" s="359"/>
      <c r="BW323" s="394"/>
      <c r="BX323" s="394"/>
      <c r="BY323" s="394"/>
      <c r="BZ323" s="394"/>
      <c r="CA323" s="394"/>
      <c r="CB323" s="394"/>
      <c r="CC323" s="394"/>
      <c r="CD323" s="394"/>
      <c r="CE323" s="394"/>
      <c r="CF323" s="394"/>
      <c r="CG323" s="394"/>
      <c r="CH323" s="394"/>
      <c r="CI323" s="394"/>
      <c r="CJ323" s="394"/>
      <c r="CK323" s="394"/>
      <c r="CL323" s="394"/>
      <c r="CM323" s="394"/>
      <c r="CN323" s="394"/>
      <c r="CO323" s="394"/>
      <c r="CP323" s="394"/>
      <c r="CQ323" s="394"/>
      <c r="CR323" s="394"/>
      <c r="CS323" s="394"/>
      <c r="CT323" s="394"/>
      <c r="CU323" s="394"/>
      <c r="CV323" s="394"/>
      <c r="CW323" s="394"/>
      <c r="CX323" s="394"/>
      <c r="CY323" s="394"/>
      <c r="CZ323" s="394"/>
    </row>
    <row r="324" s="357" customFormat="true" ht="15" customHeight="true" x14ac:dyDescent="0.2">
      <c r="V324" s="359"/>
      <c r="W324" s="394"/>
      <c r="X324" s="394"/>
      <c r="Y324" s="394"/>
      <c r="Z324" s="394"/>
      <c r="AA324" s="394"/>
      <c r="AB324" s="394"/>
      <c r="AC324" s="394"/>
      <c r="AD324" s="394"/>
      <c r="AE324" s="394"/>
      <c r="AF324" s="394"/>
      <c r="AG324" s="394"/>
      <c r="AH324" s="394"/>
      <c r="AI324" s="394"/>
      <c r="AJ324" s="394"/>
      <c r="AK324" s="394"/>
      <c r="AL324" s="394"/>
      <c r="AM324" s="394"/>
      <c r="AN324" s="394"/>
      <c r="AO324" s="394"/>
      <c r="AP324" s="394"/>
      <c r="AQ324" s="394"/>
      <c r="AR324" s="394"/>
      <c r="AS324" s="394"/>
      <c r="AT324" s="394"/>
      <c r="AU324" s="394"/>
      <c r="AV324" s="394"/>
      <c r="AW324" s="394"/>
      <c r="AX324" s="394"/>
      <c r="AY324" s="394"/>
      <c r="AZ324" s="394"/>
      <c r="BA324" s="359"/>
      <c r="BV324" s="359"/>
      <c r="BW324" s="394"/>
      <c r="BX324" s="394"/>
      <c r="BY324" s="394"/>
      <c r="BZ324" s="394"/>
      <c r="CA324" s="394"/>
      <c r="CB324" s="394"/>
      <c r="CC324" s="394"/>
      <c r="CD324" s="394"/>
      <c r="CE324" s="394"/>
      <c r="CF324" s="394"/>
      <c r="CG324" s="394"/>
      <c r="CH324" s="394"/>
      <c r="CI324" s="394"/>
      <c r="CJ324" s="394"/>
      <c r="CK324" s="394"/>
      <c r="CL324" s="394"/>
      <c r="CM324" s="394"/>
      <c r="CN324" s="394"/>
      <c r="CO324" s="394"/>
      <c r="CP324" s="394"/>
      <c r="CQ324" s="394"/>
      <c r="CR324" s="394"/>
      <c r="CS324" s="394"/>
      <c r="CT324" s="394"/>
      <c r="CU324" s="394"/>
      <c r="CV324" s="394"/>
      <c r="CW324" s="394"/>
      <c r="CX324" s="394"/>
      <c r="CY324" s="394"/>
      <c r="CZ324" s="394"/>
    </row>
    <row r="325" s="357" customFormat="true" ht="15" customHeight="true" x14ac:dyDescent="0.2">
      <c r="V325" s="359"/>
      <c r="W325" s="394"/>
      <c r="X325" s="394"/>
      <c r="Y325" s="394"/>
      <c r="Z325" s="394"/>
      <c r="AA325" s="394"/>
      <c r="AB325" s="394"/>
      <c r="AC325" s="394"/>
      <c r="AD325" s="394"/>
      <c r="AE325" s="394"/>
      <c r="AF325" s="394"/>
      <c r="AG325" s="394"/>
      <c r="AH325" s="394"/>
      <c r="AI325" s="394"/>
      <c r="AJ325" s="394"/>
      <c r="AK325" s="394"/>
      <c r="AL325" s="394"/>
      <c r="AM325" s="394"/>
      <c r="AN325" s="394"/>
      <c r="AO325" s="394"/>
      <c r="AP325" s="394"/>
      <c r="AQ325" s="394"/>
      <c r="AR325" s="394"/>
      <c r="AS325" s="394"/>
      <c r="AT325" s="394"/>
      <c r="AU325" s="394"/>
      <c r="AV325" s="394"/>
      <c r="AW325" s="394"/>
      <c r="AX325" s="394"/>
      <c r="AY325" s="394"/>
      <c r="AZ325" s="394"/>
      <c r="BA325" s="359"/>
      <c r="BV325" s="359"/>
      <c r="BW325" s="394"/>
      <c r="BX325" s="394"/>
      <c r="BY325" s="394"/>
      <c r="BZ325" s="394"/>
      <c r="CA325" s="394"/>
      <c r="CB325" s="394"/>
      <c r="CC325" s="394"/>
      <c r="CD325" s="394"/>
      <c r="CE325" s="394"/>
      <c r="CF325" s="394"/>
      <c r="CG325" s="394"/>
      <c r="CH325" s="394"/>
      <c r="CI325" s="394"/>
      <c r="CJ325" s="394"/>
      <c r="CK325" s="394"/>
      <c r="CL325" s="394"/>
      <c r="CM325" s="394"/>
      <c r="CN325" s="394"/>
      <c r="CO325" s="394"/>
      <c r="CP325" s="394"/>
      <c r="CQ325" s="394"/>
      <c r="CR325" s="394"/>
      <c r="CS325" s="394"/>
      <c r="CT325" s="394"/>
      <c r="CU325" s="394"/>
      <c r="CV325" s="394"/>
      <c r="CW325" s="394"/>
      <c r="CX325" s="394"/>
      <c r="CY325" s="394"/>
      <c r="CZ325" s="394"/>
    </row>
    <row r="326" s="357" customFormat="true" ht="15" customHeight="true" x14ac:dyDescent="0.2">
      <c r="V326" s="359"/>
      <c r="W326" s="394"/>
      <c r="X326" s="394"/>
      <c r="Y326" s="394"/>
      <c r="Z326" s="394"/>
      <c r="AA326" s="394"/>
      <c r="AB326" s="394"/>
      <c r="AC326" s="394"/>
      <c r="AD326" s="394"/>
      <c r="AE326" s="394"/>
      <c r="AF326" s="394"/>
      <c r="AG326" s="394"/>
      <c r="AH326" s="394"/>
      <c r="AI326" s="394"/>
      <c r="AJ326" s="394"/>
      <c r="AK326" s="394"/>
      <c r="AL326" s="394"/>
      <c r="AM326" s="394"/>
      <c r="AN326" s="394"/>
      <c r="AO326" s="394"/>
      <c r="AP326" s="394"/>
      <c r="AQ326" s="394"/>
      <c r="AR326" s="394"/>
      <c r="AS326" s="394"/>
      <c r="AT326" s="394"/>
      <c r="AU326" s="394"/>
      <c r="AV326" s="394"/>
      <c r="AW326" s="394"/>
      <c r="AX326" s="394"/>
      <c r="AY326" s="394"/>
      <c r="AZ326" s="394"/>
      <c r="BA326" s="359"/>
      <c r="BV326" s="359"/>
      <c r="BW326" s="394"/>
      <c r="BX326" s="394"/>
      <c r="BY326" s="394"/>
      <c r="BZ326" s="394"/>
      <c r="CA326" s="394"/>
      <c r="CB326" s="394"/>
      <c r="CC326" s="394"/>
      <c r="CD326" s="394"/>
      <c r="CE326" s="394"/>
      <c r="CF326" s="394"/>
      <c r="CG326" s="394"/>
      <c r="CH326" s="394"/>
      <c r="CI326" s="394"/>
      <c r="CJ326" s="394"/>
      <c r="CK326" s="394"/>
      <c r="CL326" s="394"/>
      <c r="CM326" s="394"/>
      <c r="CN326" s="394"/>
      <c r="CO326" s="394"/>
      <c r="CP326" s="394"/>
      <c r="CQ326" s="394"/>
      <c r="CR326" s="394"/>
      <c r="CS326" s="394"/>
      <c r="CT326" s="394"/>
      <c r="CU326" s="394"/>
      <c r="CV326" s="394"/>
      <c r="CW326" s="394"/>
      <c r="CX326" s="394"/>
      <c r="CY326" s="394"/>
      <c r="CZ326" s="394"/>
    </row>
    <row r="327" s="357" customFormat="true" ht="15" customHeight="true" x14ac:dyDescent="0.2">
      <c r="V327" s="359"/>
      <c r="W327" s="394"/>
      <c r="X327" s="394"/>
      <c r="Y327" s="394"/>
      <c r="Z327" s="394"/>
      <c r="AA327" s="394"/>
      <c r="AB327" s="394"/>
      <c r="AC327" s="394"/>
      <c r="AD327" s="394"/>
      <c r="AE327" s="394"/>
      <c r="AF327" s="394"/>
      <c r="AG327" s="394"/>
      <c r="AH327" s="394"/>
      <c r="AI327" s="394"/>
      <c r="AJ327" s="394"/>
      <c r="AK327" s="394"/>
      <c r="AL327" s="394"/>
      <c r="AM327" s="394"/>
      <c r="AN327" s="394"/>
      <c r="AO327" s="394"/>
      <c r="AP327" s="394"/>
      <c r="AQ327" s="394"/>
      <c r="AR327" s="394"/>
      <c r="AS327" s="394"/>
      <c r="AT327" s="394"/>
      <c r="AU327" s="394"/>
      <c r="AV327" s="394"/>
      <c r="AW327" s="394"/>
      <c r="AX327" s="394"/>
      <c r="AY327" s="394"/>
      <c r="AZ327" s="394"/>
      <c r="BA327" s="359"/>
      <c r="BV327" s="359"/>
      <c r="BW327" s="394"/>
      <c r="BX327" s="394"/>
      <c r="BY327" s="394"/>
      <c r="BZ327" s="394"/>
      <c r="CA327" s="394"/>
      <c r="CB327" s="394"/>
      <c r="CC327" s="394"/>
      <c r="CD327" s="394"/>
      <c r="CE327" s="394"/>
      <c r="CF327" s="394"/>
      <c r="CG327" s="394"/>
      <c r="CH327" s="394"/>
      <c r="CI327" s="394"/>
      <c r="CJ327" s="394"/>
      <c r="CK327" s="394"/>
      <c r="CL327" s="394"/>
      <c r="CM327" s="394"/>
      <c r="CN327" s="394"/>
      <c r="CO327" s="394"/>
      <c r="CP327" s="394"/>
      <c r="CQ327" s="394"/>
      <c r="CR327" s="394"/>
      <c r="CS327" s="394"/>
      <c r="CT327" s="394"/>
      <c r="CU327" s="394"/>
      <c r="CV327" s="394"/>
      <c r="CW327" s="394"/>
      <c r="CX327" s="394"/>
      <c r="CY327" s="394"/>
      <c r="CZ327" s="394"/>
    </row>
    <row r="328" s="357" customFormat="true" ht="15" customHeight="true" x14ac:dyDescent="0.2">
      <c r="V328" s="359"/>
      <c r="W328" s="394"/>
      <c r="X328" s="394"/>
      <c r="Y328" s="394"/>
      <c r="Z328" s="394"/>
      <c r="AA328" s="394"/>
      <c r="AB328" s="394"/>
      <c r="AC328" s="394"/>
      <c r="AD328" s="394"/>
      <c r="AE328" s="394"/>
      <c r="AF328" s="394"/>
      <c r="AG328" s="394"/>
      <c r="AH328" s="394"/>
      <c r="AI328" s="394"/>
      <c r="AJ328" s="394"/>
      <c r="AK328" s="394"/>
      <c r="AL328" s="394"/>
      <c r="AM328" s="394"/>
      <c r="AN328" s="394"/>
      <c r="AO328" s="394"/>
      <c r="AP328" s="394"/>
      <c r="AQ328" s="394"/>
      <c r="AR328" s="394"/>
      <c r="AS328" s="394"/>
      <c r="AT328" s="394"/>
      <c r="AU328" s="394"/>
      <c r="AV328" s="394"/>
      <c r="AW328" s="394"/>
      <c r="AX328" s="394"/>
      <c r="AY328" s="394"/>
      <c r="AZ328" s="394"/>
      <c r="BA328" s="359"/>
      <c r="BV328" s="359"/>
      <c r="BW328" s="394"/>
      <c r="BX328" s="394"/>
      <c r="BY328" s="394"/>
      <c r="BZ328" s="394"/>
      <c r="CA328" s="394"/>
      <c r="CB328" s="394"/>
      <c r="CC328" s="394"/>
      <c r="CD328" s="394"/>
      <c r="CE328" s="394"/>
      <c r="CF328" s="394"/>
      <c r="CG328" s="394"/>
      <c r="CH328" s="394"/>
      <c r="CI328" s="394"/>
      <c r="CJ328" s="394"/>
      <c r="CK328" s="394"/>
      <c r="CL328" s="394"/>
      <c r="CM328" s="394"/>
      <c r="CN328" s="394"/>
      <c r="CO328" s="394"/>
      <c r="CP328" s="394"/>
      <c r="CQ328" s="394"/>
      <c r="CR328" s="394"/>
      <c r="CS328" s="394"/>
      <c r="CT328" s="394"/>
      <c r="CU328" s="394"/>
      <c r="CV328" s="394"/>
      <c r="CW328" s="394"/>
      <c r="CX328" s="394"/>
      <c r="CY328" s="394"/>
      <c r="CZ328" s="394"/>
    </row>
    <row r="329" s="357" customFormat="true" ht="250.15" customHeight="true" x14ac:dyDescent="0.2">
      <c r="V329" s="359"/>
      <c r="W329" s="394"/>
      <c r="X329" s="394"/>
      <c r="Y329" s="394"/>
      <c r="Z329" s="394"/>
      <c r="AA329" s="394"/>
      <c r="AB329" s="394"/>
      <c r="AC329" s="394"/>
      <c r="AD329" s="394"/>
      <c r="AE329" s="394"/>
      <c r="AF329" s="394"/>
      <c r="AG329" s="394"/>
      <c r="AH329" s="394"/>
      <c r="AI329" s="394"/>
      <c r="AJ329" s="394"/>
      <c r="AK329" s="394"/>
      <c r="AL329" s="394"/>
      <c r="AM329" s="394"/>
      <c r="AN329" s="394"/>
      <c r="AO329" s="394"/>
      <c r="AP329" s="394"/>
      <c r="AQ329" s="394"/>
      <c r="AR329" s="394"/>
      <c r="AS329" s="394"/>
      <c r="AT329" s="394"/>
      <c r="AU329" s="394"/>
      <c r="AV329" s="394"/>
      <c r="AW329" s="394"/>
      <c r="AX329" s="394"/>
      <c r="AY329" s="394"/>
      <c r="AZ329" s="394"/>
      <c r="BA329" s="359"/>
      <c r="BV329" s="359"/>
      <c r="BW329" s="394"/>
      <c r="BX329" s="394"/>
      <c r="BY329" s="394"/>
      <c r="BZ329" s="394"/>
      <c r="CA329" s="394"/>
      <c r="CB329" s="394"/>
      <c r="CC329" s="394"/>
      <c r="CD329" s="394"/>
      <c r="CE329" s="394"/>
      <c r="CF329" s="394"/>
      <c r="CG329" s="394"/>
      <c r="CH329" s="394"/>
      <c r="CI329" s="394"/>
      <c r="CJ329" s="394"/>
      <c r="CK329" s="394"/>
      <c r="CL329" s="394"/>
      <c r="CM329" s="394"/>
      <c r="CN329" s="394"/>
      <c r="CO329" s="394"/>
      <c r="CP329" s="394"/>
      <c r="CQ329" s="394"/>
      <c r="CR329" s="394"/>
      <c r="CS329" s="394"/>
      <c r="CT329" s="394"/>
      <c r="CU329" s="394"/>
      <c r="CV329" s="394"/>
      <c r="CW329" s="394"/>
      <c r="CX329" s="394"/>
      <c r="CY329" s="394"/>
      <c r="CZ329" s="394"/>
    </row>
    <row r="330" ht="19.15" customHeight="true" x14ac:dyDescent="0.2">
      <c r="A330" s="362"/>
      <c r="B330" s="362"/>
      <c r="BA330" s="362"/>
      <c r="BB330" s="362"/>
    </row>
    <row r="331" ht="22.5" customHeight="true" x14ac:dyDescent="0.2">
      <c r="A331" s="373" t="str">
        <f>A1026</f>
        <v>Thailand</v>
      </c>
      <c r="B331" s="374"/>
      <c r="BA331" s="362"/>
      <c r="BB331" s="362"/>
    </row>
    <row r="332" ht="22.5" customHeight="true" x14ac:dyDescent="0.2">
      <c r="A332" s="371" t="str">
        <f>A1034</f>
        <v>2019</v>
      </c>
      <c r="B332" s="372"/>
      <c r="BA332" s="362"/>
      <c r="BB332" s="362"/>
    </row>
    <row r="333" ht="22.5" customHeight="true" x14ac:dyDescent="0.2">
      <c r="A333" s="375" t="s">
        <v>129</v>
      </c>
      <c r="B333" s="376"/>
      <c r="BA333" s="362"/>
      <c r="BB333" s="362"/>
    </row>
    <row r="334" ht="22.5" customHeight="true" x14ac:dyDescent="0.2">
      <c r="A334" s="375" t="s">
        <v>98</v>
      </c>
      <c r="B334" s="376"/>
      <c r="BA334" s="362"/>
      <c r="BB334" s="362"/>
    </row>
    <row r="335" ht="15" customHeight="true" x14ac:dyDescent="0.2">
      <c r="A335" s="377" t="s">
        <v>99</v>
      </c>
      <c r="B335" s="378"/>
      <c r="BA335" s="362"/>
      <c r="BB335" s="362"/>
    </row>
    <row r="336" ht="15" customHeight="true" x14ac:dyDescent="0.2">
      <c r="A336" s="379" t="s">
        <v>41</v>
      </c>
      <c r="B336" s="378"/>
      <c r="BA336" s="362"/>
      <c r="BB336" s="362"/>
    </row>
    <row r="337" ht="18" customHeight="true" x14ac:dyDescent="0.2">
      <c r="A337" s="377" t="s">
        <v>40</v>
      </c>
      <c r="B337" s="380"/>
      <c r="BA337" s="362"/>
      <c r="BB337" s="362"/>
    </row>
    <row r="338" ht="18" customHeight="true" x14ac:dyDescent="0.2">
      <c r="A338" s="400" t="s">
        <v>137</v>
      </c>
      <c r="B338" s="401" t="str">
        <f>A1025</f>
        <v>MICS19</v>
      </c>
      <c r="BA338" s="362"/>
      <c r="BB338" s="362"/>
    </row>
    <row r="339" s="357" customFormat="true" ht="15" customHeight="true" x14ac:dyDescent="0.2">
      <c r="A339" s="344" t="s">
        <v>131</v>
      </c>
      <c r="B339" s="383"/>
      <c r="C339" s="1138" t="s">
        <v>116</v>
      </c>
      <c r="D339" s="1139"/>
      <c r="E339" s="1139"/>
      <c r="F339" s="1139"/>
      <c r="G339" s="1140"/>
      <c r="H339" s="1119" t="s">
        <v>39</v>
      </c>
      <c r="I339" s="1120"/>
      <c r="J339" s="1120"/>
      <c r="K339" s="1120"/>
      <c r="L339" s="1122"/>
      <c r="M339" s="1119" t="s">
        <v>38</v>
      </c>
      <c r="N339" s="1120"/>
      <c r="O339" s="1120"/>
      <c r="P339" s="1120"/>
      <c r="Q339" s="1122"/>
      <c r="R339" s="545" t="s">
        <v>142</v>
      </c>
      <c r="S339" s="504"/>
      <c r="T339" s="504"/>
      <c r="U339" s="504"/>
      <c r="V339" s="504"/>
      <c r="W339" s="31"/>
      <c r="X339" s="31"/>
      <c r="Y339" s="31"/>
      <c r="Z339" s="394"/>
      <c r="AA339" s="394"/>
      <c r="AB339" s="394"/>
      <c r="AC339" s="394"/>
      <c r="AD339" s="394"/>
      <c r="AE339" s="394"/>
      <c r="AF339" s="394"/>
      <c r="AG339" s="394"/>
      <c r="AH339" s="394"/>
      <c r="AI339" s="394"/>
      <c r="AJ339" s="394"/>
      <c r="AK339" s="394"/>
      <c r="AL339" s="394"/>
      <c r="AM339" s="394"/>
      <c r="AN339" s="394"/>
      <c r="AO339" s="394"/>
      <c r="AP339" s="394"/>
      <c r="AQ339" s="394"/>
      <c r="AR339" s="394"/>
      <c r="AS339" s="394"/>
      <c r="AT339" s="394"/>
      <c r="AU339" s="394"/>
      <c r="AV339" s="394"/>
      <c r="AW339" s="394"/>
      <c r="AX339" s="394"/>
      <c r="AY339" s="394"/>
      <c r="AZ339" s="394"/>
      <c r="BA339" s="396" t="s">
        <v>132</v>
      </c>
      <c r="BB339" s="344" t="s">
        <v>131</v>
      </c>
      <c r="BC339" s="1119" t="s">
        <v>116</v>
      </c>
      <c r="BD339" s="1120"/>
      <c r="BE339" s="1120"/>
      <c r="BF339" s="1120"/>
      <c r="BG339" s="1122"/>
      <c r="BH339" s="1119" t="s">
        <v>39</v>
      </c>
      <c r="BI339" s="1120"/>
      <c r="BJ339" s="1120"/>
      <c r="BK339" s="1120"/>
      <c r="BL339" s="1122"/>
      <c r="BM339" s="1119" t="s">
        <v>38</v>
      </c>
      <c r="BN339" s="1120"/>
      <c r="BO339" s="1120"/>
      <c r="BP339" s="1120"/>
      <c r="BQ339" s="1122"/>
      <c r="BR339" s="545" t="s">
        <v>142</v>
      </c>
      <c r="BS339" s="504"/>
      <c r="BT339" s="504"/>
      <c r="BU339" s="504"/>
      <c r="BV339" s="504"/>
      <c r="BW339" s="31"/>
      <c r="BX339" s="31"/>
      <c r="BY339" s="31"/>
      <c r="BZ339" s="394"/>
      <c r="CA339" s="394"/>
      <c r="CB339" s="394"/>
      <c r="CC339" s="394"/>
      <c r="CD339" s="394"/>
      <c r="CE339" s="394"/>
      <c r="CF339" s="394"/>
      <c r="CG339" s="394"/>
      <c r="CH339" s="394"/>
      <c r="CI339" s="394"/>
      <c r="CJ339" s="394"/>
      <c r="CK339" s="394"/>
      <c r="CL339" s="394"/>
      <c r="CM339" s="394"/>
      <c r="CN339" s="394"/>
      <c r="CO339" s="394"/>
      <c r="CP339" s="394"/>
      <c r="CQ339" s="394"/>
      <c r="CR339" s="394"/>
      <c r="CS339" s="394"/>
      <c r="CT339" s="394"/>
      <c r="CU339" s="394"/>
      <c r="CV339" s="394"/>
      <c r="CW339" s="394"/>
      <c r="CX339" s="394"/>
      <c r="CY339" s="394"/>
      <c r="CZ339" s="394"/>
    </row>
    <row r="340" s="357" customFormat="true" ht="12.75" x14ac:dyDescent="0.2">
      <c r="A340" s="382" t="s">
        <v>70</v>
      </c>
      <c r="B340" s="381"/>
      <c r="C340" s="488" t="s">
        <v>0</v>
      </c>
      <c r="D340" s="468" t="s">
        <v>1</v>
      </c>
      <c r="E340" s="468" t="s">
        <v>2</v>
      </c>
      <c r="F340" s="468" t="s">
        <v>3</v>
      </c>
      <c r="G340" s="489" t="s">
        <v>4</v>
      </c>
      <c r="H340" s="505" t="s">
        <v>0</v>
      </c>
      <c r="I340" s="620" t="s">
        <v>1</v>
      </c>
      <c r="J340" s="620" t="s">
        <v>2</v>
      </c>
      <c r="K340" s="620" t="s">
        <v>3</v>
      </c>
      <c r="L340" s="506" t="s">
        <v>4</v>
      </c>
      <c r="M340" s="505" t="s">
        <v>0</v>
      </c>
      <c r="N340" s="620" t="s">
        <v>1</v>
      </c>
      <c r="O340" s="620" t="s">
        <v>2</v>
      </c>
      <c r="P340" s="620" t="s">
        <v>3</v>
      </c>
      <c r="Q340" s="506" t="s">
        <v>4</v>
      </c>
      <c r="R340" s="505" t="s">
        <v>372</v>
      </c>
      <c r="S340" s="620" t="s">
        <v>159</v>
      </c>
      <c r="T340" s="620" t="s">
        <v>161</v>
      </c>
      <c r="U340" s="620" t="s">
        <v>162</v>
      </c>
      <c r="V340" s="621" t="s">
        <v>163</v>
      </c>
      <c r="W340" s="943"/>
      <c r="X340" s="943"/>
      <c r="Y340" s="943"/>
      <c r="Z340" s="943"/>
      <c r="AA340" s="943"/>
      <c r="AB340" s="943"/>
      <c r="AC340" s="943"/>
      <c r="AD340" s="943"/>
      <c r="AE340" s="943"/>
      <c r="AF340" s="943"/>
      <c r="AG340" s="943"/>
      <c r="AH340" s="943"/>
      <c r="AI340" s="943"/>
      <c r="AJ340" s="943"/>
      <c r="AK340" s="943"/>
      <c r="AL340" s="943"/>
      <c r="AM340" s="943"/>
      <c r="AN340" s="943"/>
      <c r="AO340" s="943"/>
      <c r="AP340" s="943"/>
      <c r="AQ340" s="943"/>
      <c r="AR340" s="943"/>
      <c r="AS340" s="943"/>
      <c r="AT340" s="943"/>
      <c r="AU340" s="943"/>
      <c r="AV340" s="943"/>
      <c r="AW340" s="943"/>
      <c r="AX340" s="943"/>
      <c r="AY340" s="943"/>
      <c r="AZ340" s="394"/>
      <c r="BA340" s="382" t="s">
        <v>128</v>
      </c>
      <c r="BB340" s="381"/>
      <c r="BC340" s="505" t="s">
        <v>0</v>
      </c>
      <c r="BD340" s="620" t="s">
        <v>1</v>
      </c>
      <c r="BE340" s="620" t="s">
        <v>2</v>
      </c>
      <c r="BF340" s="620" t="s">
        <v>3</v>
      </c>
      <c r="BG340" s="506" t="s">
        <v>4</v>
      </c>
      <c r="BH340" s="505" t="s">
        <v>0</v>
      </c>
      <c r="BI340" s="620" t="s">
        <v>1</v>
      </c>
      <c r="BJ340" s="620" t="s">
        <v>2</v>
      </c>
      <c r="BK340" s="620" t="s">
        <v>3</v>
      </c>
      <c r="BL340" s="506" t="s">
        <v>4</v>
      </c>
      <c r="BM340" s="505" t="s">
        <v>0</v>
      </c>
      <c r="BN340" s="620" t="s">
        <v>1</v>
      </c>
      <c r="BO340" s="620" t="s">
        <v>2</v>
      </c>
      <c r="BP340" s="620" t="s">
        <v>3</v>
      </c>
      <c r="BQ340" s="506" t="s">
        <v>4</v>
      </c>
      <c r="BR340" s="505" t="s">
        <v>372</v>
      </c>
      <c r="BS340" s="620" t="s">
        <v>159</v>
      </c>
      <c r="BT340" s="620" t="s">
        <v>161</v>
      </c>
      <c r="BU340" s="620" t="s">
        <v>162</v>
      </c>
      <c r="BV340" s="621" t="s">
        <v>163</v>
      </c>
      <c r="BW340" s="943"/>
      <c r="BX340" s="943"/>
      <c r="BY340" s="943"/>
      <c r="BZ340" s="943"/>
      <c r="CA340" s="943"/>
      <c r="CB340" s="943"/>
      <c r="CC340" s="943"/>
      <c r="CD340" s="943"/>
      <c r="CE340" s="943"/>
      <c r="CF340" s="943"/>
      <c r="CG340" s="943"/>
      <c r="CH340" s="943"/>
      <c r="CI340" s="943"/>
      <c r="CJ340" s="943"/>
      <c r="CK340" s="943"/>
      <c r="CL340" s="943"/>
      <c r="CM340" s="943"/>
      <c r="CN340" s="943"/>
      <c r="CO340" s="943"/>
      <c r="CP340" s="943"/>
      <c r="CQ340" s="943"/>
      <c r="CR340" s="943"/>
      <c r="CS340" s="943"/>
      <c r="CT340" s="943"/>
      <c r="CU340" s="943"/>
      <c r="CV340" s="943"/>
      <c r="CW340" s="943"/>
      <c r="CX340" s="943"/>
      <c r="CY340" s="943"/>
      <c r="CZ340" s="943"/>
    </row>
    <row r="341" s="357" customFormat="true" ht="15" customHeight="true" x14ac:dyDescent="0.2">
      <c r="A341" s="1204" t="s">
        <v>149</v>
      </c>
      <c r="B341" s="956" t="s">
        <v>50</v>
      </c>
      <c r="C341" s="514">
        <v>67.518948964123297</v>
      </c>
      <c r="D341" s="508">
        <v>74.095384221966498</v>
      </c>
      <c r="E341" s="508">
        <v>79.552851280599967</v>
      </c>
      <c r="F341" s="508">
        <v>83.071261291401811</v>
      </c>
      <c r="G341" s="523">
        <v>83.625851744786289</v>
      </c>
      <c r="H341" s="514">
        <v>61.752399704651737</v>
      </c>
      <c r="I341" s="508">
        <v>73.903152421189461</v>
      </c>
      <c r="J341" s="508">
        <v>79.566335905916944</v>
      </c>
      <c r="K341" s="508">
        <v>82.463831652783867</v>
      </c>
      <c r="L341" s="523">
        <v>82.064700285442441</v>
      </c>
      <c r="M341" s="514">
        <v>69.478908188585606</v>
      </c>
      <c r="N341" s="508">
        <v>75.676260549664576</v>
      </c>
      <c r="O341" s="508">
        <v>79.454291044776113</v>
      </c>
      <c r="P341" s="508">
        <v>83.288912579957355</v>
      </c>
      <c r="Q341" s="523">
        <v>85.410533202486093</v>
      </c>
      <c r="R341" s="514">
        <v>55.157468939612833</v>
      </c>
      <c r="S341" s="508">
        <v>77.515865820489566</v>
      </c>
      <c r="T341" s="508">
        <v>78.365560014593214</v>
      </c>
      <c r="U341" s="508">
        <v>83.138672599184275</v>
      </c>
      <c r="V341" s="519">
        <v>72.350688040856852</v>
      </c>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394"/>
      <c r="BA341" s="1125" t="s">
        <v>155</v>
      </c>
      <c r="BB341" s="956" t="s">
        <v>50</v>
      </c>
      <c r="BC341" s="529">
        <v>6681</v>
      </c>
      <c r="BD341" s="526">
        <v>5795</v>
      </c>
      <c r="BE341" s="526">
        <v>5622</v>
      </c>
      <c r="BF341" s="526">
        <v>4966</v>
      </c>
      <c r="BG341" s="535">
        <v>4050</v>
      </c>
      <c r="BH341" s="529">
        <v>2509</v>
      </c>
      <c r="BI341" s="526">
        <v>2274</v>
      </c>
      <c r="BJ341" s="526">
        <v>2165</v>
      </c>
      <c r="BK341" s="526">
        <v>1881</v>
      </c>
      <c r="BL341" s="535">
        <v>1725</v>
      </c>
      <c r="BM341" s="529">
        <v>3920</v>
      </c>
      <c r="BN341" s="526">
        <v>3497</v>
      </c>
      <c r="BO341" s="526">
        <v>3407</v>
      </c>
      <c r="BP341" s="526">
        <v>3125</v>
      </c>
      <c r="BQ341" s="535">
        <v>2611</v>
      </c>
      <c r="BR341" s="529">
        <v>1909</v>
      </c>
      <c r="BS341" s="526">
        <v>6840</v>
      </c>
      <c r="BT341" s="526">
        <v>4296</v>
      </c>
      <c r="BU341" s="526">
        <v>8969</v>
      </c>
      <c r="BV341" s="532">
        <v>5100</v>
      </c>
      <c r="BW341" s="28"/>
      <c r="BX341" s="28"/>
      <c r="BY341" s="28"/>
      <c r="BZ341" s="28"/>
      <c r="CA341" s="28"/>
      <c r="CB341" s="28"/>
      <c r="CC341" s="28"/>
      <c r="CD341" s="28"/>
      <c r="CE341" s="28"/>
      <c r="CF341" s="28"/>
      <c r="CG341" s="28"/>
      <c r="CH341" s="28"/>
      <c r="CI341" s="28"/>
      <c r="CJ341" s="28"/>
      <c r="CK341" s="28"/>
      <c r="CL341" s="28"/>
      <c r="CM341" s="28"/>
      <c r="CN341" s="28"/>
      <c r="CO341" s="28"/>
      <c r="CP341" s="28"/>
      <c r="CQ341" s="28"/>
      <c r="CR341" s="28"/>
      <c r="CS341" s="28"/>
      <c r="CT341" s="28"/>
      <c r="CU341" s="28"/>
      <c r="CV341" s="28"/>
      <c r="CW341" s="28"/>
      <c r="CX341" s="28"/>
      <c r="CY341" s="28"/>
      <c r="CZ341" s="30"/>
    </row>
    <row r="342" s="357" customFormat="true" ht="15" customHeight="true" x14ac:dyDescent="0.2">
      <c r="A342" s="1202"/>
      <c r="B342" s="954" t="s">
        <v>49</v>
      </c>
      <c r="C342" s="517">
        <v>32.481051035876703</v>
      </c>
      <c r="D342" s="509">
        <v>25.904615778033502</v>
      </c>
      <c r="E342" s="509">
        <v>20.44714871940003</v>
      </c>
      <c r="F342" s="509">
        <v>16.928738708598193</v>
      </c>
      <c r="G342" s="524">
        <v>16.374148255213711</v>
      </c>
      <c r="H342" s="517">
        <v>38.247600295348263</v>
      </c>
      <c r="I342" s="509">
        <v>26.096847578810529</v>
      </c>
      <c r="J342" s="509">
        <v>20.433664094083056</v>
      </c>
      <c r="K342" s="509">
        <v>17.536168347216133</v>
      </c>
      <c r="L342" s="524">
        <v>17.935299714557566</v>
      </c>
      <c r="M342" s="517">
        <v>30.52109181141439</v>
      </c>
      <c r="N342" s="509">
        <v>24.323739450335424</v>
      </c>
      <c r="O342" s="509">
        <v>20.545708955223883</v>
      </c>
      <c r="P342" s="509">
        <v>16.711087420042645</v>
      </c>
      <c r="Q342" s="524">
        <v>14.589466797513904</v>
      </c>
      <c r="R342" s="517">
        <v>44.842531060387167</v>
      </c>
      <c r="S342" s="509">
        <v>22.484134179510427</v>
      </c>
      <c r="T342" s="509">
        <v>21.634439985406786</v>
      </c>
      <c r="U342" s="509">
        <v>16.861327400815721</v>
      </c>
      <c r="V342" s="520">
        <v>27.649311959143141</v>
      </c>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394"/>
      <c r="BA342" s="1124"/>
      <c r="BB342" s="954" t="s">
        <v>49</v>
      </c>
      <c r="BC342" s="530">
        <v>3214</v>
      </c>
      <c r="BD342" s="527">
        <v>2026</v>
      </c>
      <c r="BE342" s="527">
        <v>1445</v>
      </c>
      <c r="BF342" s="527">
        <v>1012</v>
      </c>
      <c r="BG342" s="536">
        <v>793</v>
      </c>
      <c r="BH342" s="530">
        <v>1554</v>
      </c>
      <c r="BI342" s="527">
        <v>803</v>
      </c>
      <c r="BJ342" s="527">
        <v>556</v>
      </c>
      <c r="BK342" s="527">
        <v>400</v>
      </c>
      <c r="BL342" s="536">
        <v>377</v>
      </c>
      <c r="BM342" s="530">
        <v>1722</v>
      </c>
      <c r="BN342" s="527">
        <v>1124</v>
      </c>
      <c r="BO342" s="527">
        <v>881</v>
      </c>
      <c r="BP342" s="527">
        <v>627</v>
      </c>
      <c r="BQ342" s="536">
        <v>446</v>
      </c>
      <c r="BR342" s="530">
        <v>1552</v>
      </c>
      <c r="BS342" s="527">
        <v>1984</v>
      </c>
      <c r="BT342" s="527">
        <v>1186</v>
      </c>
      <c r="BU342" s="527">
        <v>1819</v>
      </c>
      <c r="BV342" s="533">
        <v>1949</v>
      </c>
      <c r="BW342" s="28"/>
      <c r="BX342" s="28"/>
      <c r="BY342" s="28"/>
      <c r="BZ342" s="28"/>
      <c r="CA342" s="28"/>
      <c r="CB342" s="28"/>
      <c r="CC342" s="28"/>
      <c r="CD342" s="28"/>
      <c r="CE342" s="28"/>
      <c r="CF342" s="28"/>
      <c r="CG342" s="28"/>
      <c r="CH342" s="28"/>
      <c r="CI342" s="28"/>
      <c r="CJ342" s="28"/>
      <c r="CK342" s="28"/>
      <c r="CL342" s="28"/>
      <c r="CM342" s="28"/>
      <c r="CN342" s="28"/>
      <c r="CO342" s="28"/>
      <c r="CP342" s="28"/>
      <c r="CQ342" s="28"/>
      <c r="CR342" s="28"/>
      <c r="CS342" s="28"/>
      <c r="CT342" s="28"/>
      <c r="CU342" s="28"/>
      <c r="CV342" s="28"/>
      <c r="CW342" s="28"/>
      <c r="CX342" s="28"/>
      <c r="CY342" s="28"/>
      <c r="CZ342" s="30"/>
    </row>
    <row r="343" s="357" customFormat="true" ht="15" customHeight="true" x14ac:dyDescent="0.2">
      <c r="A343" s="1202" t="s">
        <v>144</v>
      </c>
      <c r="B343" s="954" t="s">
        <v>50</v>
      </c>
      <c r="C343" s="517">
        <v>87.337038908539668</v>
      </c>
      <c r="D343" s="509">
        <v>90.167497762434465</v>
      </c>
      <c r="E343" s="509">
        <v>92.712607895853978</v>
      </c>
      <c r="F343" s="509">
        <v>93.877551020408163</v>
      </c>
      <c r="G343" s="524">
        <v>95.932273384265955</v>
      </c>
      <c r="H343" s="517">
        <v>82.328328821068169</v>
      </c>
      <c r="I343" s="509">
        <v>88.820279493012677</v>
      </c>
      <c r="J343" s="509">
        <v>92.429253950753392</v>
      </c>
      <c r="K343" s="509">
        <v>95.04603244191145</v>
      </c>
      <c r="L343" s="524">
        <v>96.860133206470039</v>
      </c>
      <c r="M343" s="517">
        <v>89.542715349166954</v>
      </c>
      <c r="N343" s="509">
        <v>91.581908677775374</v>
      </c>
      <c r="O343" s="509">
        <v>93.073694029850756</v>
      </c>
      <c r="P343" s="509">
        <v>94.456289978678043</v>
      </c>
      <c r="Q343" s="524">
        <v>94.471704285246972</v>
      </c>
      <c r="R343" s="517">
        <v>80.323605894250221</v>
      </c>
      <c r="S343" s="509">
        <v>88.089301903898459</v>
      </c>
      <c r="T343" s="509">
        <v>92.50273622765414</v>
      </c>
      <c r="U343" s="509">
        <v>96.653689284390069</v>
      </c>
      <c r="V343" s="520">
        <v>91.544899985813586</v>
      </c>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394"/>
      <c r="BA343" s="1126" t="s">
        <v>150</v>
      </c>
      <c r="BB343" s="954" t="s">
        <v>50</v>
      </c>
      <c r="BC343" s="530">
        <v>8642</v>
      </c>
      <c r="BD343" s="527">
        <v>7052</v>
      </c>
      <c r="BE343" s="527">
        <v>6552</v>
      </c>
      <c r="BF343" s="527">
        <v>5612</v>
      </c>
      <c r="BG343" s="536">
        <v>4646</v>
      </c>
      <c r="BH343" s="530">
        <v>3345</v>
      </c>
      <c r="BI343" s="527">
        <v>2733</v>
      </c>
      <c r="BJ343" s="527">
        <v>2515</v>
      </c>
      <c r="BK343" s="527">
        <v>2168</v>
      </c>
      <c r="BL343" s="536">
        <v>2036</v>
      </c>
      <c r="BM343" s="530">
        <v>5052</v>
      </c>
      <c r="BN343" s="527">
        <v>4232</v>
      </c>
      <c r="BO343" s="527">
        <v>3991</v>
      </c>
      <c r="BP343" s="527">
        <v>3544</v>
      </c>
      <c r="BQ343" s="536">
        <v>2888</v>
      </c>
      <c r="BR343" s="530">
        <v>2780</v>
      </c>
      <c r="BS343" s="527">
        <v>7773</v>
      </c>
      <c r="BT343" s="527">
        <v>5071</v>
      </c>
      <c r="BU343" s="527">
        <v>10427</v>
      </c>
      <c r="BV343" s="533">
        <v>6453</v>
      </c>
      <c r="BW343" s="28"/>
      <c r="BX343" s="28"/>
      <c r="BY343" s="28"/>
      <c r="BZ343" s="28"/>
      <c r="CA343" s="28"/>
      <c r="CB343" s="28"/>
      <c r="CC343" s="28"/>
      <c r="CD343" s="28"/>
      <c r="CE343" s="28"/>
      <c r="CF343" s="28"/>
      <c r="CG343" s="28"/>
      <c r="CH343" s="28"/>
      <c r="CI343" s="28"/>
      <c r="CJ343" s="28"/>
      <c r="CK343" s="28"/>
      <c r="CL343" s="28"/>
      <c r="CM343" s="28"/>
      <c r="CN343" s="28"/>
      <c r="CO343" s="28"/>
      <c r="CP343" s="28"/>
      <c r="CQ343" s="28"/>
      <c r="CR343" s="28"/>
      <c r="CS343" s="28"/>
      <c r="CT343" s="28"/>
      <c r="CU343" s="28"/>
      <c r="CV343" s="28"/>
      <c r="CW343" s="28"/>
      <c r="CX343" s="28"/>
      <c r="CY343" s="28"/>
      <c r="CZ343" s="30"/>
    </row>
    <row r="344" s="357" customFormat="true" ht="15" customHeight="true" x14ac:dyDescent="0.2">
      <c r="A344" s="1202"/>
      <c r="B344" s="954" t="s">
        <v>49</v>
      </c>
      <c r="C344" s="517">
        <v>12.662961091460334</v>
      </c>
      <c r="D344" s="509">
        <v>9.832502237565528</v>
      </c>
      <c r="E344" s="509">
        <v>7.2873921041460301</v>
      </c>
      <c r="F344" s="509">
        <v>6.1224489795918364</v>
      </c>
      <c r="G344" s="524">
        <v>4.067726615734049</v>
      </c>
      <c r="H344" s="517">
        <v>17.671671178931824</v>
      </c>
      <c r="I344" s="509">
        <v>11.179720506987326</v>
      </c>
      <c r="J344" s="509">
        <v>7.5707460492466003</v>
      </c>
      <c r="K344" s="509">
        <v>4.9539675580885572</v>
      </c>
      <c r="L344" s="524">
        <v>3.139866793529972</v>
      </c>
      <c r="M344" s="517">
        <v>10.457284650833037</v>
      </c>
      <c r="N344" s="509">
        <v>8.4180913222246279</v>
      </c>
      <c r="O344" s="509">
        <v>6.9263059701492535</v>
      </c>
      <c r="P344" s="509">
        <v>5.5437100213219619</v>
      </c>
      <c r="Q344" s="524">
        <v>5.5282957147530256</v>
      </c>
      <c r="R344" s="517">
        <v>19.676394105749782</v>
      </c>
      <c r="S344" s="509">
        <v>11.910698096101541</v>
      </c>
      <c r="T344" s="509">
        <v>7.4972637723458595</v>
      </c>
      <c r="U344" s="509">
        <v>3.346310715609937</v>
      </c>
      <c r="V344" s="520">
        <v>8.4551000141864083</v>
      </c>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394"/>
      <c r="BA344" s="1124"/>
      <c r="BB344" s="954" t="s">
        <v>49</v>
      </c>
      <c r="BC344" s="530">
        <v>1253</v>
      </c>
      <c r="BD344" s="527">
        <v>769</v>
      </c>
      <c r="BE344" s="527">
        <v>515</v>
      </c>
      <c r="BF344" s="527">
        <v>366</v>
      </c>
      <c r="BG344" s="536">
        <v>197</v>
      </c>
      <c r="BH344" s="530">
        <v>718</v>
      </c>
      <c r="BI344" s="527">
        <v>344</v>
      </c>
      <c r="BJ344" s="527">
        <v>206</v>
      </c>
      <c r="BK344" s="527">
        <v>113</v>
      </c>
      <c r="BL344" s="536">
        <v>66</v>
      </c>
      <c r="BM344" s="530">
        <v>590</v>
      </c>
      <c r="BN344" s="527">
        <v>389</v>
      </c>
      <c r="BO344" s="527">
        <v>297</v>
      </c>
      <c r="BP344" s="527">
        <v>208</v>
      </c>
      <c r="BQ344" s="536">
        <v>169</v>
      </c>
      <c r="BR344" s="530">
        <v>681</v>
      </c>
      <c r="BS344" s="527">
        <v>1051</v>
      </c>
      <c r="BT344" s="527">
        <v>411</v>
      </c>
      <c r="BU344" s="527">
        <v>361</v>
      </c>
      <c r="BV344" s="533">
        <v>596</v>
      </c>
      <c r="BW344" s="28"/>
      <c r="BX344" s="28"/>
      <c r="BY344" s="28"/>
      <c r="BZ344" s="28"/>
      <c r="CA344" s="28"/>
      <c r="CB344" s="28"/>
      <c r="CC344" s="28"/>
      <c r="CD344" s="28"/>
      <c r="CE344" s="28"/>
      <c r="CF344" s="28"/>
      <c r="CG344" s="28"/>
      <c r="CH344" s="28"/>
      <c r="CI344" s="28"/>
      <c r="CJ344" s="28"/>
      <c r="CK344" s="28"/>
      <c r="CL344" s="28"/>
      <c r="CM344" s="28"/>
      <c r="CN344" s="28"/>
      <c r="CO344" s="28"/>
      <c r="CP344" s="28"/>
      <c r="CQ344" s="28"/>
      <c r="CR344" s="28"/>
      <c r="CS344" s="28"/>
      <c r="CT344" s="28"/>
      <c r="CU344" s="28"/>
      <c r="CV344" s="28"/>
      <c r="CW344" s="28"/>
      <c r="CX344" s="28"/>
      <c r="CY344" s="28"/>
      <c r="CZ344" s="30"/>
    </row>
    <row r="345" s="357" customFormat="true" ht="15" customHeight="true" x14ac:dyDescent="0.2">
      <c r="A345" s="1202" t="s">
        <v>145</v>
      </c>
      <c r="B345" s="954" t="s">
        <v>50</v>
      </c>
      <c r="C345" s="517">
        <v>71.288529560384035</v>
      </c>
      <c r="D345" s="509">
        <v>76.371308016877634</v>
      </c>
      <c r="E345" s="509">
        <v>80.996179425498795</v>
      </c>
      <c r="F345" s="509">
        <v>84.34258949481432</v>
      </c>
      <c r="G345" s="524">
        <v>84.782159818294446</v>
      </c>
      <c r="H345" s="517">
        <v>65.838050701452133</v>
      </c>
      <c r="I345" s="509">
        <v>76.080597985050375</v>
      </c>
      <c r="J345" s="509">
        <v>80.889378904814407</v>
      </c>
      <c r="K345" s="509">
        <v>83.38448049101271</v>
      </c>
      <c r="L345" s="524">
        <v>83.206470028544246</v>
      </c>
      <c r="M345" s="517">
        <v>73.147819922013468</v>
      </c>
      <c r="N345" s="509">
        <v>78.07833802207314</v>
      </c>
      <c r="O345" s="509">
        <v>80.923507462686572</v>
      </c>
      <c r="P345" s="509">
        <v>84.514925373134332</v>
      </c>
      <c r="Q345" s="524">
        <v>86.849852796859665</v>
      </c>
      <c r="R345" s="517">
        <v>58.480208032360594</v>
      </c>
      <c r="S345" s="509">
        <v>80.145058930190388</v>
      </c>
      <c r="T345" s="509">
        <v>80.226194819408974</v>
      </c>
      <c r="U345" s="509">
        <v>84.788654060066733</v>
      </c>
      <c r="V345" s="520">
        <v>74.592140729181438</v>
      </c>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394"/>
      <c r="BA345" s="1126" t="s">
        <v>151</v>
      </c>
      <c r="BB345" s="954" t="s">
        <v>50</v>
      </c>
      <c r="BC345" s="530">
        <v>7054</v>
      </c>
      <c r="BD345" s="527">
        <v>5973</v>
      </c>
      <c r="BE345" s="527">
        <v>5724</v>
      </c>
      <c r="BF345" s="527">
        <v>5042</v>
      </c>
      <c r="BG345" s="536">
        <v>4106</v>
      </c>
      <c r="BH345" s="530">
        <v>2675</v>
      </c>
      <c r="BI345" s="527">
        <v>2341</v>
      </c>
      <c r="BJ345" s="527">
        <v>2201</v>
      </c>
      <c r="BK345" s="527">
        <v>1902</v>
      </c>
      <c r="BL345" s="536">
        <v>1749</v>
      </c>
      <c r="BM345" s="530">
        <v>4127</v>
      </c>
      <c r="BN345" s="527">
        <v>3608</v>
      </c>
      <c r="BO345" s="527">
        <v>3470</v>
      </c>
      <c r="BP345" s="527">
        <v>3171</v>
      </c>
      <c r="BQ345" s="536">
        <v>2655</v>
      </c>
      <c r="BR345" s="530">
        <v>2024</v>
      </c>
      <c r="BS345" s="527">
        <v>7072</v>
      </c>
      <c r="BT345" s="527">
        <v>4398</v>
      </c>
      <c r="BU345" s="527">
        <v>9147</v>
      </c>
      <c r="BV345" s="533">
        <v>5258</v>
      </c>
      <c r="BW345" s="28"/>
      <c r="BX345" s="28"/>
      <c r="BY345" s="28"/>
      <c r="BZ345" s="28"/>
      <c r="CA345" s="28"/>
      <c r="CB345" s="28"/>
      <c r="CC345" s="28"/>
      <c r="CD345" s="28"/>
      <c r="CE345" s="28"/>
      <c r="CF345" s="28"/>
      <c r="CG345" s="28"/>
      <c r="CH345" s="28"/>
      <c r="CI345" s="28"/>
      <c r="CJ345" s="28"/>
      <c r="CK345" s="28"/>
      <c r="CL345" s="28"/>
      <c r="CM345" s="28"/>
      <c r="CN345" s="28"/>
      <c r="CO345" s="28"/>
      <c r="CP345" s="28"/>
      <c r="CQ345" s="28"/>
      <c r="CR345" s="28"/>
      <c r="CS345" s="28"/>
      <c r="CT345" s="28"/>
      <c r="CU345" s="28"/>
      <c r="CV345" s="28"/>
      <c r="CW345" s="28"/>
      <c r="CX345" s="28"/>
      <c r="CY345" s="28"/>
      <c r="CZ345" s="30"/>
    </row>
    <row r="346" s="357" customFormat="true" ht="15" customHeight="true" x14ac:dyDescent="0.2">
      <c r="A346" s="1202"/>
      <c r="B346" s="954" t="s">
        <v>49</v>
      </c>
      <c r="C346" s="517">
        <v>28.711470439615965</v>
      </c>
      <c r="D346" s="509">
        <v>23.628691983122362</v>
      </c>
      <c r="E346" s="509">
        <v>19.003820574501205</v>
      </c>
      <c r="F346" s="509">
        <v>15.657410505185682</v>
      </c>
      <c r="G346" s="524">
        <v>15.217840181705554</v>
      </c>
      <c r="H346" s="517">
        <v>34.161949298547874</v>
      </c>
      <c r="I346" s="509">
        <v>23.919402014949625</v>
      </c>
      <c r="J346" s="509">
        <v>19.110621095185593</v>
      </c>
      <c r="K346" s="509">
        <v>16.615519508987287</v>
      </c>
      <c r="L346" s="524">
        <v>16.793529971455754</v>
      </c>
      <c r="M346" s="517">
        <v>26.852180077986532</v>
      </c>
      <c r="N346" s="509">
        <v>21.921661977926856</v>
      </c>
      <c r="O346" s="509">
        <v>19.076492537313435</v>
      </c>
      <c r="P346" s="509">
        <v>15.485074626865671</v>
      </c>
      <c r="Q346" s="524">
        <v>13.150147203140333</v>
      </c>
      <c r="R346" s="517">
        <v>41.519791967639406</v>
      </c>
      <c r="S346" s="509">
        <v>19.854941069809609</v>
      </c>
      <c r="T346" s="509">
        <v>19.773805180591026</v>
      </c>
      <c r="U346" s="509">
        <v>15.21134593993326</v>
      </c>
      <c r="V346" s="520">
        <v>25.407859270818555</v>
      </c>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394"/>
      <c r="BA346" s="1124"/>
      <c r="BB346" s="954" t="s">
        <v>49</v>
      </c>
      <c r="BC346" s="530">
        <v>2841</v>
      </c>
      <c r="BD346" s="527">
        <v>1848</v>
      </c>
      <c r="BE346" s="527">
        <v>1343</v>
      </c>
      <c r="BF346" s="527">
        <v>936</v>
      </c>
      <c r="BG346" s="536">
        <v>737</v>
      </c>
      <c r="BH346" s="530">
        <v>1388</v>
      </c>
      <c r="BI346" s="527">
        <v>736</v>
      </c>
      <c r="BJ346" s="527">
        <v>520</v>
      </c>
      <c r="BK346" s="527">
        <v>379</v>
      </c>
      <c r="BL346" s="536">
        <v>353</v>
      </c>
      <c r="BM346" s="530">
        <v>1515</v>
      </c>
      <c r="BN346" s="527">
        <v>1013</v>
      </c>
      <c r="BO346" s="527">
        <v>818</v>
      </c>
      <c r="BP346" s="527">
        <v>581</v>
      </c>
      <c r="BQ346" s="536">
        <v>402</v>
      </c>
      <c r="BR346" s="530">
        <v>1437</v>
      </c>
      <c r="BS346" s="527">
        <v>1752</v>
      </c>
      <c r="BT346" s="527">
        <v>1084</v>
      </c>
      <c r="BU346" s="527">
        <v>1641</v>
      </c>
      <c r="BV346" s="533">
        <v>1791</v>
      </c>
      <c r="BW346" s="28"/>
      <c r="BX346" s="28"/>
      <c r="BY346" s="28"/>
      <c r="BZ346" s="28"/>
      <c r="CA346" s="28"/>
      <c r="CB346" s="28"/>
      <c r="CC346" s="28"/>
      <c r="CD346" s="28"/>
      <c r="CE346" s="28"/>
      <c r="CF346" s="28"/>
      <c r="CG346" s="28"/>
      <c r="CH346" s="28"/>
      <c r="CI346" s="28"/>
      <c r="CJ346" s="28"/>
      <c r="CK346" s="28"/>
      <c r="CL346" s="28"/>
      <c r="CM346" s="28"/>
      <c r="CN346" s="28"/>
      <c r="CO346" s="28"/>
      <c r="CP346" s="28"/>
      <c r="CQ346" s="28"/>
      <c r="CR346" s="28"/>
      <c r="CS346" s="28"/>
      <c r="CT346" s="28"/>
      <c r="CU346" s="28"/>
      <c r="CV346" s="28"/>
      <c r="CW346" s="28"/>
      <c r="CX346" s="28"/>
      <c r="CY346" s="28"/>
      <c r="CZ346" s="30"/>
    </row>
    <row r="347" s="357" customFormat="true" ht="15" customHeight="true" x14ac:dyDescent="0.2">
      <c r="A347" s="1202" t="s">
        <v>146</v>
      </c>
      <c r="B347" s="954" t="s">
        <v>50</v>
      </c>
      <c r="C347" s="517">
        <v>72.117230924709446</v>
      </c>
      <c r="D347" s="509">
        <v>79.516685845799771</v>
      </c>
      <c r="E347" s="509">
        <v>84.137540682043294</v>
      </c>
      <c r="F347" s="509">
        <v>87.203077952492464</v>
      </c>
      <c r="G347" s="524">
        <v>86.165599834813136</v>
      </c>
      <c r="H347" s="517">
        <v>68.914595126753625</v>
      </c>
      <c r="I347" s="509">
        <v>80.17549561260968</v>
      </c>
      <c r="J347" s="509">
        <v>84.564498346196245</v>
      </c>
      <c r="K347" s="509">
        <v>85.927224901359054</v>
      </c>
      <c r="L347" s="524">
        <v>83.682207421503335</v>
      </c>
      <c r="M347" s="517">
        <v>72.740163062743719</v>
      </c>
      <c r="N347" s="509">
        <v>80.264012118589051</v>
      </c>
      <c r="O347" s="509">
        <v>83.931902985074629</v>
      </c>
      <c r="P347" s="509">
        <v>87.073560767590621</v>
      </c>
      <c r="Q347" s="524">
        <v>89.008832188420016</v>
      </c>
      <c r="R347" s="517">
        <v>64.172204565154573</v>
      </c>
      <c r="S347" s="509">
        <v>84.814143245693558</v>
      </c>
      <c r="T347" s="509">
        <v>82.889456402772709</v>
      </c>
      <c r="U347" s="509">
        <v>84.223210975157585</v>
      </c>
      <c r="V347" s="520">
        <v>75.925663214640366</v>
      </c>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394"/>
      <c r="BA347" s="1126" t="s">
        <v>152</v>
      </c>
      <c r="BB347" s="954" t="s">
        <v>50</v>
      </c>
      <c r="BC347" s="530">
        <v>7136</v>
      </c>
      <c r="BD347" s="527">
        <v>6219</v>
      </c>
      <c r="BE347" s="527">
        <v>5946</v>
      </c>
      <c r="BF347" s="527">
        <v>5213</v>
      </c>
      <c r="BG347" s="536">
        <v>4173</v>
      </c>
      <c r="BH347" s="530">
        <v>2800</v>
      </c>
      <c r="BI347" s="527">
        <v>2467</v>
      </c>
      <c r="BJ347" s="527">
        <v>2301</v>
      </c>
      <c r="BK347" s="527">
        <v>1960</v>
      </c>
      <c r="BL347" s="536">
        <v>1759</v>
      </c>
      <c r="BM347" s="530">
        <v>4104</v>
      </c>
      <c r="BN347" s="527">
        <v>3709</v>
      </c>
      <c r="BO347" s="527">
        <v>3599</v>
      </c>
      <c r="BP347" s="527">
        <v>3267</v>
      </c>
      <c r="BQ347" s="536">
        <v>2721</v>
      </c>
      <c r="BR347" s="530">
        <v>2221</v>
      </c>
      <c r="BS347" s="527">
        <v>7484</v>
      </c>
      <c r="BT347" s="527">
        <v>4544</v>
      </c>
      <c r="BU347" s="527">
        <v>9086</v>
      </c>
      <c r="BV347" s="533">
        <v>5352</v>
      </c>
      <c r="BW347" s="28"/>
      <c r="BX347" s="28"/>
      <c r="BY347" s="28"/>
      <c r="BZ347" s="28"/>
      <c r="CA347" s="28"/>
      <c r="CB347" s="28"/>
      <c r="CC347" s="28"/>
      <c r="CD347" s="28"/>
      <c r="CE347" s="28"/>
      <c r="CF347" s="28"/>
      <c r="CG347" s="28"/>
      <c r="CH347" s="28"/>
      <c r="CI347" s="28"/>
      <c r="CJ347" s="28"/>
      <c r="CK347" s="28"/>
      <c r="CL347" s="28"/>
      <c r="CM347" s="28"/>
      <c r="CN347" s="28"/>
      <c r="CO347" s="28"/>
      <c r="CP347" s="28"/>
      <c r="CQ347" s="28"/>
      <c r="CR347" s="28"/>
      <c r="CS347" s="28"/>
      <c r="CT347" s="28"/>
      <c r="CU347" s="28"/>
      <c r="CV347" s="28"/>
      <c r="CW347" s="28"/>
      <c r="CX347" s="28"/>
      <c r="CY347" s="28"/>
      <c r="CZ347" s="30"/>
    </row>
    <row r="348" s="357" customFormat="true" ht="15" customHeight="true" x14ac:dyDescent="0.2">
      <c r="A348" s="1202"/>
      <c r="B348" s="954" t="s">
        <v>49</v>
      </c>
      <c r="C348" s="517">
        <v>27.882769075290554</v>
      </c>
      <c r="D348" s="509">
        <v>20.483314154200229</v>
      </c>
      <c r="E348" s="509">
        <v>15.8624593179567</v>
      </c>
      <c r="F348" s="509">
        <v>12.796922047507527</v>
      </c>
      <c r="G348" s="524">
        <v>13.834400165186867</v>
      </c>
      <c r="H348" s="517">
        <v>31.085404873246368</v>
      </c>
      <c r="I348" s="509">
        <v>19.824504387390316</v>
      </c>
      <c r="J348" s="509">
        <v>15.435501653803749</v>
      </c>
      <c r="K348" s="509">
        <v>14.072775098640946</v>
      </c>
      <c r="L348" s="524">
        <v>16.317792578496672</v>
      </c>
      <c r="M348" s="517">
        <v>27.259836937256292</v>
      </c>
      <c r="N348" s="509">
        <v>19.735987881410949</v>
      </c>
      <c r="O348" s="509">
        <v>16.068097014925371</v>
      </c>
      <c r="P348" s="509">
        <v>12.926439232409381</v>
      </c>
      <c r="Q348" s="524">
        <v>10.991167811579979</v>
      </c>
      <c r="R348" s="517">
        <v>35.82779543484542</v>
      </c>
      <c r="S348" s="509">
        <v>15.185856754306437</v>
      </c>
      <c r="T348" s="509">
        <v>17.110543597227291</v>
      </c>
      <c r="U348" s="509">
        <v>15.776789024842417</v>
      </c>
      <c r="V348" s="520">
        <v>24.074336785359627</v>
      </c>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394"/>
      <c r="BA348" s="1124"/>
      <c r="BB348" s="954" t="s">
        <v>49</v>
      </c>
      <c r="BC348" s="530">
        <v>2759</v>
      </c>
      <c r="BD348" s="527">
        <v>1602</v>
      </c>
      <c r="BE348" s="527">
        <v>1121</v>
      </c>
      <c r="BF348" s="527">
        <v>765</v>
      </c>
      <c r="BG348" s="536">
        <v>670</v>
      </c>
      <c r="BH348" s="530">
        <v>1263</v>
      </c>
      <c r="BI348" s="527">
        <v>610</v>
      </c>
      <c r="BJ348" s="527">
        <v>420</v>
      </c>
      <c r="BK348" s="527">
        <v>321</v>
      </c>
      <c r="BL348" s="536">
        <v>343</v>
      </c>
      <c r="BM348" s="530">
        <v>1538</v>
      </c>
      <c r="BN348" s="527">
        <v>912</v>
      </c>
      <c r="BO348" s="527">
        <v>689</v>
      </c>
      <c r="BP348" s="527">
        <v>485</v>
      </c>
      <c r="BQ348" s="536">
        <v>336</v>
      </c>
      <c r="BR348" s="530">
        <v>1240</v>
      </c>
      <c r="BS348" s="527">
        <v>1340</v>
      </c>
      <c r="BT348" s="527">
        <v>938</v>
      </c>
      <c r="BU348" s="527">
        <v>1702</v>
      </c>
      <c r="BV348" s="533">
        <v>1697</v>
      </c>
      <c r="BW348" s="28"/>
      <c r="BX348" s="28"/>
      <c r="BY348" s="28"/>
      <c r="BZ348" s="28"/>
      <c r="CA348" s="28"/>
      <c r="CB348" s="28"/>
      <c r="CC348" s="28"/>
      <c r="CD348" s="28"/>
      <c r="CE348" s="28"/>
      <c r="CF348" s="28"/>
      <c r="CG348" s="28"/>
      <c r="CH348" s="28"/>
      <c r="CI348" s="28"/>
      <c r="CJ348" s="28"/>
      <c r="CK348" s="28"/>
      <c r="CL348" s="28"/>
      <c r="CM348" s="28"/>
      <c r="CN348" s="28"/>
      <c r="CO348" s="28"/>
      <c r="CP348" s="28"/>
      <c r="CQ348" s="28"/>
      <c r="CR348" s="28"/>
      <c r="CS348" s="28"/>
      <c r="CT348" s="28"/>
      <c r="CU348" s="28"/>
      <c r="CV348" s="28"/>
      <c r="CW348" s="28"/>
      <c r="CX348" s="28"/>
      <c r="CY348" s="28"/>
      <c r="CZ348" s="30"/>
    </row>
    <row r="349" s="357" customFormat="true" ht="15" customHeight="true" x14ac:dyDescent="0.2">
      <c r="A349" s="1202" t="s">
        <v>147</v>
      </c>
      <c r="B349" s="954" t="s">
        <v>50</v>
      </c>
      <c r="C349" s="517">
        <v>92.794340576048512</v>
      </c>
      <c r="D349" s="509">
        <v>92.814218130673837</v>
      </c>
      <c r="E349" s="509">
        <v>94.453091835290792</v>
      </c>
      <c r="F349" s="509">
        <v>95.349615255938431</v>
      </c>
      <c r="G349" s="524">
        <v>97.212471608507116</v>
      </c>
      <c r="H349" s="517">
        <v>88.013782919025346</v>
      </c>
      <c r="I349" s="509">
        <v>91.48521286967825</v>
      </c>
      <c r="J349" s="509">
        <v>94.119808893789042</v>
      </c>
      <c r="K349" s="509">
        <v>96.054362121876366</v>
      </c>
      <c r="L349" s="524">
        <v>98.192197906755467</v>
      </c>
      <c r="M349" s="517">
        <v>94.984048209854663</v>
      </c>
      <c r="N349" s="509">
        <v>94.438433239558535</v>
      </c>
      <c r="O349" s="509">
        <v>94.799440298507463</v>
      </c>
      <c r="P349" s="509">
        <v>95.762260127931768</v>
      </c>
      <c r="Q349" s="524">
        <v>96.041871115472688</v>
      </c>
      <c r="R349" s="517">
        <v>84.917653857266686</v>
      </c>
      <c r="S349" s="509">
        <v>91.364460562103361</v>
      </c>
      <c r="T349" s="509">
        <v>94.728201386355352</v>
      </c>
      <c r="U349" s="509">
        <v>98.62810530218762</v>
      </c>
      <c r="V349" s="520">
        <v>94.907079018300465</v>
      </c>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394"/>
      <c r="BA349" s="1126" t="s">
        <v>153</v>
      </c>
      <c r="BB349" s="954" t="s">
        <v>50</v>
      </c>
      <c r="BC349" s="530">
        <v>9182</v>
      </c>
      <c r="BD349" s="527">
        <v>7259</v>
      </c>
      <c r="BE349" s="527">
        <v>6675</v>
      </c>
      <c r="BF349" s="527">
        <v>5700</v>
      </c>
      <c r="BG349" s="536">
        <v>4708</v>
      </c>
      <c r="BH349" s="530">
        <v>3576</v>
      </c>
      <c r="BI349" s="527">
        <v>2815</v>
      </c>
      <c r="BJ349" s="527">
        <v>2561</v>
      </c>
      <c r="BK349" s="527">
        <v>2191</v>
      </c>
      <c r="BL349" s="536">
        <v>2064</v>
      </c>
      <c r="BM349" s="530">
        <v>5359</v>
      </c>
      <c r="BN349" s="527">
        <v>4364</v>
      </c>
      <c r="BO349" s="527">
        <v>4065</v>
      </c>
      <c r="BP349" s="527">
        <v>3593</v>
      </c>
      <c r="BQ349" s="536">
        <v>2936</v>
      </c>
      <c r="BR349" s="530">
        <v>2939</v>
      </c>
      <c r="BS349" s="527">
        <v>8062</v>
      </c>
      <c r="BT349" s="527">
        <v>5193</v>
      </c>
      <c r="BU349" s="527">
        <v>10640</v>
      </c>
      <c r="BV349" s="533">
        <v>6690</v>
      </c>
      <c r="BW349" s="28"/>
      <c r="BX349" s="28"/>
      <c r="BY349" s="28"/>
      <c r="BZ349" s="28"/>
      <c r="CA349" s="28"/>
      <c r="CB349" s="28"/>
      <c r="CC349" s="28"/>
      <c r="CD349" s="28"/>
      <c r="CE349" s="28"/>
      <c r="CF349" s="28"/>
      <c r="CG349" s="28"/>
      <c r="CH349" s="28"/>
      <c r="CI349" s="28"/>
      <c r="CJ349" s="28"/>
      <c r="CK349" s="28"/>
      <c r="CL349" s="28"/>
      <c r="CM349" s="28"/>
      <c r="CN349" s="28"/>
      <c r="CO349" s="28"/>
      <c r="CP349" s="28"/>
      <c r="CQ349" s="28"/>
      <c r="CR349" s="28"/>
      <c r="CS349" s="28"/>
      <c r="CT349" s="28"/>
      <c r="CU349" s="28"/>
      <c r="CV349" s="28"/>
      <c r="CW349" s="28"/>
      <c r="CX349" s="28"/>
      <c r="CY349" s="28"/>
      <c r="CZ349" s="30"/>
    </row>
    <row r="350" s="357" customFormat="true" ht="15" customHeight="true" x14ac:dyDescent="0.2">
      <c r="A350" s="1202"/>
      <c r="B350" s="954" t="s">
        <v>49</v>
      </c>
      <c r="C350" s="517">
        <v>7.2056594239514906</v>
      </c>
      <c r="D350" s="509">
        <v>7.1857818693261732</v>
      </c>
      <c r="E350" s="509">
        <v>5.5469081647092118</v>
      </c>
      <c r="F350" s="509">
        <v>4.6503847440615598</v>
      </c>
      <c r="G350" s="524">
        <v>2.7875283914928763</v>
      </c>
      <c r="H350" s="517">
        <v>11.986217080974649</v>
      </c>
      <c r="I350" s="509">
        <v>8.5147871303217428</v>
      </c>
      <c r="J350" s="509">
        <v>5.880191106210952</v>
      </c>
      <c r="K350" s="509">
        <v>3.9456378781236299</v>
      </c>
      <c r="L350" s="524">
        <v>1.8078020932445291</v>
      </c>
      <c r="M350" s="517">
        <v>5.0159517901453388</v>
      </c>
      <c r="N350" s="509">
        <v>5.5615667604414627</v>
      </c>
      <c r="O350" s="509">
        <v>5.2005597014925371</v>
      </c>
      <c r="P350" s="509">
        <v>4.2377398720682304</v>
      </c>
      <c r="Q350" s="524">
        <v>3.9581288845273144</v>
      </c>
      <c r="R350" s="517">
        <v>15.082346142733313</v>
      </c>
      <c r="S350" s="509">
        <v>8.6355394378966466</v>
      </c>
      <c r="T350" s="509">
        <v>5.2717986136446546</v>
      </c>
      <c r="U350" s="509">
        <v>1.371894697812384</v>
      </c>
      <c r="V350" s="520">
        <v>5.0929209816995318</v>
      </c>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394"/>
      <c r="BA350" s="1124"/>
      <c r="BB350" s="954" t="s">
        <v>49</v>
      </c>
      <c r="BC350" s="530">
        <v>713</v>
      </c>
      <c r="BD350" s="527">
        <v>562</v>
      </c>
      <c r="BE350" s="527">
        <v>392</v>
      </c>
      <c r="BF350" s="527">
        <v>278</v>
      </c>
      <c r="BG350" s="536">
        <v>135</v>
      </c>
      <c r="BH350" s="530">
        <v>487</v>
      </c>
      <c r="BI350" s="527">
        <v>262</v>
      </c>
      <c r="BJ350" s="527">
        <v>160</v>
      </c>
      <c r="BK350" s="527">
        <v>90</v>
      </c>
      <c r="BL350" s="536">
        <v>38</v>
      </c>
      <c r="BM350" s="530">
        <v>283</v>
      </c>
      <c r="BN350" s="527">
        <v>257</v>
      </c>
      <c r="BO350" s="527">
        <v>223</v>
      </c>
      <c r="BP350" s="527">
        <v>159</v>
      </c>
      <c r="BQ350" s="536">
        <v>121</v>
      </c>
      <c r="BR350" s="530">
        <v>522</v>
      </c>
      <c r="BS350" s="527">
        <v>762</v>
      </c>
      <c r="BT350" s="527">
        <v>289</v>
      </c>
      <c r="BU350" s="527">
        <v>148</v>
      </c>
      <c r="BV350" s="533">
        <v>359</v>
      </c>
      <c r="BW350" s="28"/>
      <c r="BX350" s="28"/>
      <c r="BY350" s="28"/>
      <c r="BZ350" s="28"/>
      <c r="CA350" s="28"/>
      <c r="CB350" s="28"/>
      <c r="CC350" s="28"/>
      <c r="CD350" s="28"/>
      <c r="CE350" s="28"/>
      <c r="CF350" s="28"/>
      <c r="CG350" s="28"/>
      <c r="CH350" s="28"/>
      <c r="CI350" s="28"/>
      <c r="CJ350" s="28"/>
      <c r="CK350" s="28"/>
      <c r="CL350" s="28"/>
      <c r="CM350" s="28"/>
      <c r="CN350" s="28"/>
      <c r="CO350" s="28"/>
      <c r="CP350" s="28"/>
      <c r="CQ350" s="28"/>
      <c r="CR350" s="28"/>
      <c r="CS350" s="28"/>
      <c r="CT350" s="28"/>
      <c r="CU350" s="28"/>
      <c r="CV350" s="28"/>
      <c r="CW350" s="28"/>
      <c r="CX350" s="28"/>
      <c r="CY350" s="28"/>
      <c r="CZ350" s="30"/>
    </row>
    <row r="351" s="357" customFormat="true" ht="15" customHeight="true" x14ac:dyDescent="0.2">
      <c r="A351" s="1202" t="s">
        <v>148</v>
      </c>
      <c r="B351" s="954" t="s">
        <v>50</v>
      </c>
      <c r="C351" s="517">
        <v>93.612935826174834</v>
      </c>
      <c r="D351" s="509">
        <v>96.982483058432422</v>
      </c>
      <c r="E351" s="509">
        <v>98.089712749398615</v>
      </c>
      <c r="F351" s="509">
        <v>98.394111743057877</v>
      </c>
      <c r="G351" s="524">
        <v>98.678505058847819</v>
      </c>
      <c r="H351" s="517">
        <v>92.714742800886043</v>
      </c>
      <c r="I351" s="509">
        <v>97.075073123171919</v>
      </c>
      <c r="J351" s="509">
        <v>98.088937890481446</v>
      </c>
      <c r="K351" s="509">
        <v>98.816308636562908</v>
      </c>
      <c r="L351" s="524">
        <v>98.620361560418644</v>
      </c>
      <c r="M351" s="517">
        <v>93.97376816731655</v>
      </c>
      <c r="N351" s="509">
        <v>96.883791387145635</v>
      </c>
      <c r="O351" s="509">
        <v>98.111007462686572</v>
      </c>
      <c r="P351" s="509">
        <v>98.587420042643927</v>
      </c>
      <c r="Q351" s="524">
        <v>98.331697742885183</v>
      </c>
      <c r="R351" s="517">
        <v>93.816815949147653</v>
      </c>
      <c r="S351" s="509">
        <v>96.373526745240255</v>
      </c>
      <c r="T351" s="509">
        <v>97.61036118205034</v>
      </c>
      <c r="U351" s="509">
        <v>97.87727104189841</v>
      </c>
      <c r="V351" s="520">
        <v>96.183855866080293</v>
      </c>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394"/>
      <c r="BA351" s="1126" t="s">
        <v>154</v>
      </c>
      <c r="BB351" s="954" t="s">
        <v>50</v>
      </c>
      <c r="BC351" s="530">
        <v>9263</v>
      </c>
      <c r="BD351" s="527">
        <v>7585</v>
      </c>
      <c r="BE351" s="527">
        <v>6932</v>
      </c>
      <c r="BF351" s="527">
        <v>5882</v>
      </c>
      <c r="BG351" s="536">
        <v>4779</v>
      </c>
      <c r="BH351" s="530">
        <v>3767</v>
      </c>
      <c r="BI351" s="527">
        <v>2987</v>
      </c>
      <c r="BJ351" s="527">
        <v>2669</v>
      </c>
      <c r="BK351" s="527">
        <v>2254</v>
      </c>
      <c r="BL351" s="536">
        <v>2073</v>
      </c>
      <c r="BM351" s="530">
        <v>5302</v>
      </c>
      <c r="BN351" s="527">
        <v>4477</v>
      </c>
      <c r="BO351" s="527">
        <v>4207</v>
      </c>
      <c r="BP351" s="527">
        <v>3699</v>
      </c>
      <c r="BQ351" s="536">
        <v>3006</v>
      </c>
      <c r="BR351" s="530">
        <v>3247</v>
      </c>
      <c r="BS351" s="527">
        <v>8504</v>
      </c>
      <c r="BT351" s="527">
        <v>5351</v>
      </c>
      <c r="BU351" s="527">
        <v>10559</v>
      </c>
      <c r="BV351" s="533">
        <v>6780</v>
      </c>
      <c r="BW351" s="28"/>
      <c r="BX351" s="28"/>
      <c r="BY351" s="28"/>
      <c r="BZ351" s="28"/>
      <c r="CA351" s="28"/>
      <c r="CB351" s="28"/>
      <c r="CC351" s="28"/>
      <c r="CD351" s="28"/>
      <c r="CE351" s="28"/>
      <c r="CF351" s="28"/>
      <c r="CG351" s="28"/>
      <c r="CH351" s="28"/>
      <c r="CI351" s="28"/>
      <c r="CJ351" s="28"/>
      <c r="CK351" s="28"/>
      <c r="CL351" s="28"/>
      <c r="CM351" s="28"/>
      <c r="CN351" s="28"/>
      <c r="CO351" s="28"/>
      <c r="CP351" s="28"/>
      <c r="CQ351" s="28"/>
      <c r="CR351" s="28"/>
      <c r="CS351" s="28"/>
      <c r="CT351" s="28"/>
      <c r="CU351" s="28"/>
      <c r="CV351" s="28"/>
      <c r="CW351" s="28"/>
      <c r="CX351" s="28"/>
      <c r="CY351" s="28"/>
      <c r="CZ351" s="30"/>
    </row>
    <row r="352" s="357" customFormat="true" ht="15" customHeight="true" x14ac:dyDescent="0.2">
      <c r="A352" s="1202"/>
      <c r="B352" s="954" t="s">
        <v>49</v>
      </c>
      <c r="C352" s="517">
        <v>6.3870641738251646</v>
      </c>
      <c r="D352" s="509">
        <v>3.0175169415675747</v>
      </c>
      <c r="E352" s="509">
        <v>1.9102872506013866</v>
      </c>
      <c r="F352" s="509">
        <v>1.6058882569421211</v>
      </c>
      <c r="G352" s="524">
        <v>1.3214949411521784</v>
      </c>
      <c r="H352" s="517">
        <v>7.2852571991139552</v>
      </c>
      <c r="I352" s="509">
        <v>2.9249268768280792</v>
      </c>
      <c r="J352" s="509">
        <v>1.9110621095185594</v>
      </c>
      <c r="K352" s="509">
        <v>1.1836913634370889</v>
      </c>
      <c r="L352" s="524">
        <v>1.379638439581351</v>
      </c>
      <c r="M352" s="517">
        <v>6.0262318326834459</v>
      </c>
      <c r="N352" s="509">
        <v>3.1162086128543605</v>
      </c>
      <c r="O352" s="509">
        <v>1.8889925373134326</v>
      </c>
      <c r="P352" s="509">
        <v>1.4125799573560769</v>
      </c>
      <c r="Q352" s="524">
        <v>1.6683022571148183</v>
      </c>
      <c r="R352" s="517">
        <v>6.183184050852355</v>
      </c>
      <c r="S352" s="509">
        <v>3.626473254759746</v>
      </c>
      <c r="T352" s="509">
        <v>2.3896388179496535</v>
      </c>
      <c r="U352" s="509">
        <v>2.1227289581015945</v>
      </c>
      <c r="V352" s="520">
        <v>3.8161441339197051</v>
      </c>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394"/>
      <c r="BA352" s="1124"/>
      <c r="BB352" s="954" t="s">
        <v>49</v>
      </c>
      <c r="BC352" s="530">
        <v>632</v>
      </c>
      <c r="BD352" s="527">
        <v>236</v>
      </c>
      <c r="BE352" s="527">
        <v>135</v>
      </c>
      <c r="BF352" s="527">
        <v>96</v>
      </c>
      <c r="BG352" s="536">
        <v>64</v>
      </c>
      <c r="BH352" s="530">
        <v>296</v>
      </c>
      <c r="BI352" s="527">
        <v>90</v>
      </c>
      <c r="BJ352" s="527">
        <v>52</v>
      </c>
      <c r="BK352" s="527">
        <v>27</v>
      </c>
      <c r="BL352" s="536">
        <v>29</v>
      </c>
      <c r="BM352" s="530">
        <v>340</v>
      </c>
      <c r="BN352" s="527">
        <v>144</v>
      </c>
      <c r="BO352" s="527">
        <v>81</v>
      </c>
      <c r="BP352" s="527">
        <v>53</v>
      </c>
      <c r="BQ352" s="536">
        <v>51</v>
      </c>
      <c r="BR352" s="530">
        <v>214</v>
      </c>
      <c r="BS352" s="527">
        <v>320</v>
      </c>
      <c r="BT352" s="527">
        <v>131</v>
      </c>
      <c r="BU352" s="527">
        <v>229</v>
      </c>
      <c r="BV352" s="533">
        <v>269</v>
      </c>
      <c r="BW352" s="28"/>
      <c r="BX352" s="28"/>
      <c r="BY352" s="28"/>
      <c r="BZ352" s="28"/>
      <c r="CA352" s="28"/>
      <c r="CB352" s="28"/>
      <c r="CC352" s="28"/>
      <c r="CD352" s="28"/>
      <c r="CE352" s="28"/>
      <c r="CF352" s="28"/>
      <c r="CG352" s="28"/>
      <c r="CH352" s="28"/>
      <c r="CI352" s="28"/>
      <c r="CJ352" s="28"/>
      <c r="CK352" s="28"/>
      <c r="CL352" s="28"/>
      <c r="CM352" s="28"/>
      <c r="CN352" s="28"/>
      <c r="CO352" s="28"/>
      <c r="CP352" s="28"/>
      <c r="CQ352" s="28"/>
      <c r="CR352" s="28"/>
      <c r="CS352" s="28"/>
      <c r="CT352" s="28"/>
      <c r="CU352" s="28"/>
      <c r="CV352" s="28"/>
      <c r="CW352" s="28"/>
      <c r="CX352" s="28"/>
      <c r="CY352" s="28"/>
      <c r="CZ352" s="30"/>
    </row>
    <row r="353" s="357" customFormat="true" ht="15" customHeight="true" x14ac:dyDescent="0.2">
      <c r="A353" s="1202" t="s">
        <v>138</v>
      </c>
      <c r="B353" s="954" t="s">
        <v>50</v>
      </c>
      <c r="C353" s="517">
        <v>76.614451743304699</v>
      </c>
      <c r="D353" s="509">
        <v>82.112261859097302</v>
      </c>
      <c r="E353" s="509">
        <v>85.750672138106694</v>
      </c>
      <c r="F353" s="509">
        <v>88.608230177316827</v>
      </c>
      <c r="G353" s="524">
        <v>87.363204625232299</v>
      </c>
      <c r="H353" s="517">
        <v>74.280088604479445</v>
      </c>
      <c r="I353" s="509">
        <v>82.580435489112773</v>
      </c>
      <c r="J353" s="509">
        <v>86.108048511576627</v>
      </c>
      <c r="K353" s="509">
        <v>87.023235423060058</v>
      </c>
      <c r="L353" s="524">
        <v>84.871550903901053</v>
      </c>
      <c r="M353" s="517">
        <v>76.81673165544133</v>
      </c>
      <c r="N353" s="509">
        <v>82.925773642068805</v>
      </c>
      <c r="O353" s="509">
        <v>85.564365671641795</v>
      </c>
      <c r="P353" s="509">
        <v>88.406183368869932</v>
      </c>
      <c r="Q353" s="524">
        <v>90.546287209682703</v>
      </c>
      <c r="R353" s="517">
        <v>68.91071944524704</v>
      </c>
      <c r="S353" s="509">
        <v>87.65865820489573</v>
      </c>
      <c r="T353" s="509">
        <v>84.914264866836916</v>
      </c>
      <c r="U353" s="509">
        <v>86.002966258806083</v>
      </c>
      <c r="V353" s="520">
        <v>78.56433536671868</v>
      </c>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394"/>
      <c r="BA353" s="1126" t="s">
        <v>143</v>
      </c>
      <c r="BB353" s="954" t="s">
        <v>50</v>
      </c>
      <c r="BC353" s="530">
        <v>7581</v>
      </c>
      <c r="BD353" s="527">
        <v>6422</v>
      </c>
      <c r="BE353" s="527">
        <v>6060</v>
      </c>
      <c r="BF353" s="527">
        <v>5297</v>
      </c>
      <c r="BG353" s="536">
        <v>4231</v>
      </c>
      <c r="BH353" s="530">
        <v>3018</v>
      </c>
      <c r="BI353" s="527">
        <v>2541</v>
      </c>
      <c r="BJ353" s="527">
        <v>2343</v>
      </c>
      <c r="BK353" s="527">
        <v>1985</v>
      </c>
      <c r="BL353" s="536">
        <v>1784</v>
      </c>
      <c r="BM353" s="530">
        <v>4334</v>
      </c>
      <c r="BN353" s="527">
        <v>3832</v>
      </c>
      <c r="BO353" s="527">
        <v>3669</v>
      </c>
      <c r="BP353" s="527">
        <v>3317</v>
      </c>
      <c r="BQ353" s="536">
        <v>2768</v>
      </c>
      <c r="BR353" s="530">
        <v>2385</v>
      </c>
      <c r="BS353" s="527">
        <v>7735</v>
      </c>
      <c r="BT353" s="527">
        <v>4655</v>
      </c>
      <c r="BU353" s="527">
        <v>9278</v>
      </c>
      <c r="BV353" s="533">
        <v>5538</v>
      </c>
      <c r="BW353" s="28"/>
      <c r="BX353" s="28"/>
      <c r="BY353" s="28"/>
      <c r="BZ353" s="28"/>
      <c r="CA353" s="28"/>
      <c r="CB353" s="28"/>
      <c r="CC353" s="28"/>
      <c r="CD353" s="28"/>
      <c r="CE353" s="28"/>
      <c r="CF353" s="28"/>
      <c r="CG353" s="28"/>
      <c r="CH353" s="28"/>
      <c r="CI353" s="28"/>
      <c r="CJ353" s="28"/>
      <c r="CK353" s="28"/>
      <c r="CL353" s="28"/>
      <c r="CM353" s="28"/>
      <c r="CN353" s="28"/>
      <c r="CO353" s="28"/>
      <c r="CP353" s="28"/>
      <c r="CQ353" s="28"/>
      <c r="CR353" s="28"/>
      <c r="CS353" s="28"/>
      <c r="CT353" s="28"/>
      <c r="CU353" s="28"/>
      <c r="CV353" s="28"/>
      <c r="CW353" s="28"/>
      <c r="CX353" s="28"/>
      <c r="CY353" s="28"/>
      <c r="CZ353" s="30"/>
    </row>
    <row r="354" s="357" customFormat="true" ht="15" customHeight="true" x14ac:dyDescent="0.2">
      <c r="A354" s="1203"/>
      <c r="B354" s="955" t="s">
        <v>49</v>
      </c>
      <c r="C354" s="515">
        <v>23.385548256695301</v>
      </c>
      <c r="D354" s="510">
        <v>17.887738140902698</v>
      </c>
      <c r="E354" s="510">
        <v>14.249327861893308</v>
      </c>
      <c r="F354" s="510">
        <v>11.391769822683171</v>
      </c>
      <c r="G354" s="525">
        <v>12.636795374767706</v>
      </c>
      <c r="H354" s="515">
        <v>25.719911395520551</v>
      </c>
      <c r="I354" s="510">
        <v>17.419564510887227</v>
      </c>
      <c r="J354" s="510">
        <v>13.891951488423373</v>
      </c>
      <c r="K354" s="510">
        <v>12.976764576939939</v>
      </c>
      <c r="L354" s="525">
        <v>15.128449096098953</v>
      </c>
      <c r="M354" s="515">
        <v>23.183268344558666</v>
      </c>
      <c r="N354" s="510">
        <v>17.074226357931181</v>
      </c>
      <c r="O354" s="510">
        <v>14.43563432835821</v>
      </c>
      <c r="P354" s="510">
        <v>11.593816631130064</v>
      </c>
      <c r="Q354" s="525">
        <v>9.4537127903173044</v>
      </c>
      <c r="R354" s="515">
        <v>31.089280554752964</v>
      </c>
      <c r="S354" s="510">
        <v>12.341341795104261</v>
      </c>
      <c r="T354" s="510">
        <v>15.085735133163078</v>
      </c>
      <c r="U354" s="510">
        <v>13.997033741193921</v>
      </c>
      <c r="V354" s="521">
        <v>21.435664633281316</v>
      </c>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394"/>
      <c r="BA354" s="1127"/>
      <c r="BB354" s="955" t="s">
        <v>49</v>
      </c>
      <c r="BC354" s="531">
        <v>2314</v>
      </c>
      <c r="BD354" s="528">
        <v>1399</v>
      </c>
      <c r="BE354" s="528">
        <v>1007</v>
      </c>
      <c r="BF354" s="528">
        <v>681</v>
      </c>
      <c r="BG354" s="537">
        <v>612</v>
      </c>
      <c r="BH354" s="531">
        <v>1045</v>
      </c>
      <c r="BI354" s="528">
        <v>536</v>
      </c>
      <c r="BJ354" s="528">
        <v>378</v>
      </c>
      <c r="BK354" s="528">
        <v>296</v>
      </c>
      <c r="BL354" s="537">
        <v>318</v>
      </c>
      <c r="BM354" s="531">
        <v>1308</v>
      </c>
      <c r="BN354" s="528">
        <v>789</v>
      </c>
      <c r="BO354" s="528">
        <v>619</v>
      </c>
      <c r="BP354" s="528">
        <v>435</v>
      </c>
      <c r="BQ354" s="537">
        <v>289</v>
      </c>
      <c r="BR354" s="531">
        <v>1076</v>
      </c>
      <c r="BS354" s="528">
        <v>1089</v>
      </c>
      <c r="BT354" s="528">
        <v>827</v>
      </c>
      <c r="BU354" s="528">
        <v>1510</v>
      </c>
      <c r="BV354" s="534">
        <v>1511</v>
      </c>
      <c r="BW354" s="28"/>
      <c r="BX354" s="28"/>
      <c r="BY354" s="28"/>
      <c r="BZ354" s="28"/>
      <c r="CA354" s="28"/>
      <c r="CB354" s="28"/>
      <c r="CC354" s="28"/>
      <c r="CD354" s="28"/>
      <c r="CE354" s="28"/>
      <c r="CF354" s="28"/>
      <c r="CG354" s="28"/>
      <c r="CH354" s="28"/>
      <c r="CI354" s="28"/>
      <c r="CJ354" s="28"/>
      <c r="CK354" s="28"/>
      <c r="CL354" s="28"/>
      <c r="CM354" s="28"/>
      <c r="CN354" s="28"/>
      <c r="CO354" s="28"/>
      <c r="CP354" s="28"/>
      <c r="CQ354" s="28"/>
      <c r="CR354" s="28"/>
      <c r="CS354" s="28"/>
      <c r="CT354" s="28"/>
      <c r="CU354" s="28"/>
      <c r="CV354" s="28"/>
      <c r="CW354" s="28"/>
      <c r="CX354" s="28"/>
      <c r="CY354" s="28"/>
      <c r="CZ354" s="30"/>
    </row>
    <row r="355" s="422" customFormat="true" ht="15" customHeight="true" x14ac:dyDescent="0.2">
      <c r="A355" s="362"/>
      <c r="B355" s="362"/>
      <c r="C355" s="362"/>
      <c r="D355" s="362"/>
      <c r="E355" s="362"/>
      <c r="F355" s="362"/>
      <c r="G355" s="362"/>
      <c r="W355" s="395"/>
      <c r="X355" s="395"/>
      <c r="Y355" s="395"/>
      <c r="Z355" s="395"/>
      <c r="AA355" s="395"/>
      <c r="AB355" s="395"/>
      <c r="AC355" s="395"/>
      <c r="AD355" s="395"/>
      <c r="AE355" s="395"/>
      <c r="AF355" s="395"/>
      <c r="AG355" s="395"/>
      <c r="AH355" s="395"/>
      <c r="AI355" s="395"/>
      <c r="AJ355" s="395"/>
      <c r="AK355" s="395"/>
      <c r="AL355" s="395"/>
      <c r="AM355" s="395"/>
      <c r="AN355" s="395"/>
      <c r="AO355" s="395"/>
      <c r="AP355" s="395"/>
      <c r="AQ355" s="395"/>
      <c r="AR355" s="395"/>
      <c r="AS355" s="395"/>
      <c r="AT355" s="395"/>
      <c r="AU355" s="395"/>
      <c r="AV355" s="395"/>
      <c r="AW355" s="395"/>
      <c r="AX355" s="395"/>
      <c r="AY355" s="395"/>
      <c r="AZ355" s="395"/>
      <c r="BB355" s="362"/>
      <c r="BC355" s="486"/>
      <c r="BD355" s="486"/>
      <c r="BE355" s="486"/>
      <c r="BF355" s="486"/>
      <c r="BG355" s="486"/>
      <c r="BH355" s="486"/>
      <c r="BI355" s="486"/>
      <c r="BJ355" s="486"/>
      <c r="BK355" s="486"/>
      <c r="BL355" s="486"/>
      <c r="BM355" s="486"/>
      <c r="BN355" s="486"/>
      <c r="BO355" s="486"/>
      <c r="BP355" s="486"/>
      <c r="BQ355" s="486"/>
      <c r="BR355" s="486"/>
      <c r="BS355" s="486"/>
      <c r="BT355" s="486"/>
      <c r="BU355" s="486"/>
      <c r="BV355" s="486"/>
      <c r="BW355" s="487"/>
      <c r="BX355" s="487"/>
      <c r="BY355" s="487"/>
      <c r="BZ355" s="487"/>
      <c r="CA355" s="487"/>
      <c r="CB355" s="487"/>
      <c r="CC355" s="487"/>
      <c r="CD355" s="487"/>
      <c r="CE355" s="487"/>
      <c r="CF355" s="487"/>
      <c r="CG355" s="487"/>
      <c r="CH355" s="487"/>
      <c r="CI355" s="487"/>
      <c r="CJ355" s="487"/>
      <c r="CK355" s="487"/>
      <c r="CL355" s="487"/>
      <c r="CM355" s="487"/>
      <c r="CN355" s="487"/>
      <c r="CO355" s="487"/>
      <c r="CP355" s="487"/>
      <c r="CQ355" s="487"/>
      <c r="CR355" s="487"/>
      <c r="CS355" s="487"/>
      <c r="CT355" s="487"/>
      <c r="CU355" s="487"/>
      <c r="CV355" s="487"/>
      <c r="CW355" s="487"/>
      <c r="CX355" s="487"/>
      <c r="CY355" s="487"/>
      <c r="CZ355" s="487"/>
    </row>
    <row r="356" s="422" customFormat="true" ht="15" customHeight="true" x14ac:dyDescent="0.2">
      <c r="A356" s="362"/>
      <c r="B356" s="362"/>
      <c r="C356" s="362"/>
      <c r="D356" s="362"/>
      <c r="E356" s="362"/>
      <c r="F356" s="362"/>
      <c r="G356" s="362"/>
      <c r="W356" s="395"/>
      <c r="X356" s="395"/>
      <c r="Y356" s="395"/>
      <c r="Z356" s="395"/>
      <c r="AA356" s="395"/>
      <c r="AB356" s="395"/>
      <c r="AC356" s="395"/>
      <c r="AD356" s="395"/>
      <c r="AE356" s="395"/>
      <c r="AF356" s="395"/>
      <c r="AG356" s="395"/>
      <c r="AH356" s="395"/>
      <c r="AI356" s="395"/>
      <c r="AJ356" s="395"/>
      <c r="AK356" s="395"/>
      <c r="AL356" s="395"/>
      <c r="AM356" s="395"/>
      <c r="AN356" s="395"/>
      <c r="AO356" s="395"/>
      <c r="AP356" s="395"/>
      <c r="AQ356" s="395"/>
      <c r="AR356" s="395"/>
      <c r="AS356" s="395"/>
      <c r="AT356" s="395"/>
      <c r="AU356" s="395"/>
      <c r="AV356" s="395"/>
      <c r="AW356" s="395"/>
      <c r="AX356" s="395"/>
      <c r="AY356" s="395"/>
      <c r="AZ356" s="395"/>
      <c r="BB356" s="362"/>
      <c r="BW356" s="395"/>
      <c r="BX356" s="395"/>
      <c r="BY356" s="395"/>
      <c r="BZ356" s="395"/>
      <c r="CA356" s="395"/>
      <c r="CB356" s="395"/>
      <c r="CC356" s="395"/>
      <c r="CD356" s="395"/>
      <c r="CE356" s="395"/>
      <c r="CF356" s="395"/>
      <c r="CG356" s="395"/>
      <c r="CH356" s="395"/>
      <c r="CI356" s="395"/>
      <c r="CJ356" s="395"/>
      <c r="CK356" s="395"/>
      <c r="CL356" s="395"/>
      <c r="CM356" s="395"/>
      <c r="CN356" s="395"/>
      <c r="CO356" s="395"/>
      <c r="CP356" s="395"/>
      <c r="CQ356" s="395"/>
      <c r="CR356" s="395"/>
      <c r="CS356" s="395"/>
      <c r="CT356" s="395"/>
      <c r="CU356" s="395"/>
      <c r="CV356" s="395"/>
      <c r="CW356" s="395"/>
      <c r="CX356" s="395"/>
      <c r="CY356" s="395"/>
      <c r="CZ356" s="395"/>
    </row>
    <row r="357" s="422" customFormat="true" ht="15" customHeight="true" x14ac:dyDescent="0.2">
      <c r="A357" s="362"/>
      <c r="B357" s="362"/>
      <c r="C357" s="362"/>
      <c r="D357" s="362"/>
      <c r="E357" s="362"/>
      <c r="F357" s="362"/>
      <c r="G357" s="362"/>
      <c r="W357" s="395"/>
      <c r="X357" s="395"/>
      <c r="Y357" s="395"/>
      <c r="Z357" s="395"/>
      <c r="AA357" s="395"/>
      <c r="AB357" s="395"/>
      <c r="AC357" s="395"/>
      <c r="AD357" s="395"/>
      <c r="AE357" s="395"/>
      <c r="AF357" s="395"/>
      <c r="AG357" s="395"/>
      <c r="AH357" s="395"/>
      <c r="AI357" s="395"/>
      <c r="AJ357" s="395"/>
      <c r="AK357" s="395"/>
      <c r="AL357" s="395"/>
      <c r="AM357" s="395"/>
      <c r="AN357" s="395"/>
      <c r="AO357" s="395"/>
      <c r="AP357" s="395"/>
      <c r="AQ357" s="395"/>
      <c r="AR357" s="395"/>
      <c r="AS357" s="395"/>
      <c r="AT357" s="395"/>
      <c r="AU357" s="395"/>
      <c r="AV357" s="395"/>
      <c r="AW357" s="395"/>
      <c r="AX357" s="395"/>
      <c r="AY357" s="395"/>
      <c r="AZ357" s="395"/>
      <c r="BB357" s="362"/>
      <c r="BW357" s="395"/>
      <c r="BX357" s="395"/>
      <c r="BY357" s="395"/>
      <c r="BZ357" s="395"/>
      <c r="CA357" s="395"/>
      <c r="CB357" s="395"/>
      <c r="CC357" s="395"/>
      <c r="CD357" s="395"/>
      <c r="CE357" s="395"/>
      <c r="CF357" s="395"/>
      <c r="CG357" s="395"/>
      <c r="CH357" s="395"/>
      <c r="CI357" s="395"/>
      <c r="CJ357" s="395"/>
      <c r="CK357" s="395"/>
      <c r="CL357" s="395"/>
      <c r="CM357" s="395"/>
      <c r="CN357" s="395"/>
      <c r="CO357" s="395"/>
      <c r="CP357" s="395"/>
      <c r="CQ357" s="395"/>
      <c r="CR357" s="395"/>
      <c r="CS357" s="395"/>
      <c r="CT357" s="395"/>
      <c r="CU357" s="395"/>
      <c r="CV357" s="395"/>
      <c r="CW357" s="395"/>
      <c r="CX357" s="395"/>
      <c r="CY357" s="395"/>
      <c r="CZ357" s="395"/>
    </row>
    <row r="358" s="422" customFormat="true" ht="15" customHeight="true" x14ac:dyDescent="0.2">
      <c r="A358" s="362"/>
      <c r="B358" s="362"/>
      <c r="C358" s="362"/>
      <c r="D358" s="362"/>
      <c r="E358" s="362"/>
      <c r="F358" s="362"/>
      <c r="G358" s="362"/>
      <c r="W358" s="395"/>
      <c r="X358" s="395"/>
      <c r="Y358" s="395"/>
      <c r="Z358" s="395"/>
      <c r="AA358" s="395"/>
      <c r="AB358" s="395"/>
      <c r="AC358" s="395"/>
      <c r="AD358" s="395"/>
      <c r="AE358" s="395"/>
      <c r="AF358" s="395"/>
      <c r="AG358" s="395"/>
      <c r="AH358" s="395"/>
      <c r="AI358" s="395"/>
      <c r="AJ358" s="395"/>
      <c r="AK358" s="395"/>
      <c r="AL358" s="395"/>
      <c r="AM358" s="395"/>
      <c r="AN358" s="395"/>
      <c r="AO358" s="395"/>
      <c r="AP358" s="395"/>
      <c r="AQ358" s="395"/>
      <c r="AR358" s="395"/>
      <c r="AS358" s="395"/>
      <c r="AT358" s="395"/>
      <c r="AU358" s="395"/>
      <c r="AV358" s="395"/>
      <c r="AW358" s="395"/>
      <c r="AX358" s="395"/>
      <c r="AY358" s="395"/>
      <c r="AZ358" s="395"/>
      <c r="BB358" s="362"/>
      <c r="BW358" s="395"/>
      <c r="BX358" s="395"/>
      <c r="BY358" s="395"/>
      <c r="BZ358" s="395"/>
      <c r="CA358" s="395"/>
      <c r="CB358" s="395"/>
      <c r="CC358" s="395"/>
      <c r="CD358" s="395"/>
      <c r="CE358" s="395"/>
      <c r="CF358" s="395"/>
      <c r="CG358" s="395"/>
      <c r="CH358" s="395"/>
      <c r="CI358" s="395"/>
      <c r="CJ358" s="395"/>
      <c r="CK358" s="395"/>
      <c r="CL358" s="395"/>
      <c r="CM358" s="395"/>
      <c r="CN358" s="395"/>
      <c r="CO358" s="395"/>
      <c r="CP358" s="395"/>
      <c r="CQ358" s="395"/>
      <c r="CR358" s="395"/>
      <c r="CS358" s="395"/>
      <c r="CT358" s="395"/>
      <c r="CU358" s="395"/>
      <c r="CV358" s="395"/>
      <c r="CW358" s="395"/>
      <c r="CX358" s="395"/>
      <c r="CY358" s="395"/>
      <c r="CZ358" s="395"/>
    </row>
    <row r="359" s="422" customFormat="true" ht="15" customHeight="true" x14ac:dyDescent="0.2">
      <c r="A359" s="362"/>
      <c r="B359" s="362"/>
      <c r="C359" s="362"/>
      <c r="D359" s="362"/>
      <c r="E359" s="362"/>
      <c r="F359" s="362"/>
      <c r="G359" s="362"/>
      <c r="W359" s="395"/>
      <c r="X359" s="395"/>
      <c r="Y359" s="395"/>
      <c r="Z359" s="395"/>
      <c r="AA359" s="395"/>
      <c r="AB359" s="395"/>
      <c r="AC359" s="395"/>
      <c r="AD359" s="395"/>
      <c r="AE359" s="395"/>
      <c r="AF359" s="395"/>
      <c r="AG359" s="395"/>
      <c r="AH359" s="395"/>
      <c r="AI359" s="395"/>
      <c r="AJ359" s="395"/>
      <c r="AK359" s="395"/>
      <c r="AL359" s="395"/>
      <c r="AM359" s="395"/>
      <c r="AN359" s="395"/>
      <c r="AO359" s="395"/>
      <c r="AP359" s="395"/>
      <c r="AQ359" s="395"/>
      <c r="AR359" s="395"/>
      <c r="AS359" s="395"/>
      <c r="AT359" s="395"/>
      <c r="AU359" s="395"/>
      <c r="AV359" s="395"/>
      <c r="AW359" s="395"/>
      <c r="AX359" s="395"/>
      <c r="AY359" s="395"/>
      <c r="AZ359" s="395"/>
      <c r="BB359" s="362"/>
      <c r="BW359" s="395"/>
      <c r="BX359" s="395"/>
      <c r="BY359" s="395"/>
      <c r="BZ359" s="395"/>
      <c r="CA359" s="395"/>
      <c r="CB359" s="395"/>
      <c r="CC359" s="395"/>
      <c r="CD359" s="395"/>
      <c r="CE359" s="395"/>
      <c r="CF359" s="395"/>
      <c r="CG359" s="395"/>
      <c r="CH359" s="395"/>
      <c r="CI359" s="395"/>
      <c r="CJ359" s="395"/>
      <c r="CK359" s="395"/>
      <c r="CL359" s="395"/>
      <c r="CM359" s="395"/>
      <c r="CN359" s="395"/>
      <c r="CO359" s="395"/>
      <c r="CP359" s="395"/>
      <c r="CQ359" s="395"/>
      <c r="CR359" s="395"/>
      <c r="CS359" s="395"/>
      <c r="CT359" s="395"/>
      <c r="CU359" s="395"/>
      <c r="CV359" s="395"/>
      <c r="CW359" s="395"/>
      <c r="CX359" s="395"/>
      <c r="CY359" s="395"/>
      <c r="CZ359" s="395"/>
    </row>
    <row r="360" s="422" customFormat="true" ht="15" customHeight="true" x14ac:dyDescent="0.2">
      <c r="A360" s="362"/>
      <c r="B360" s="362"/>
      <c r="C360" s="362"/>
      <c r="D360" s="362"/>
      <c r="E360" s="362"/>
      <c r="F360" s="362"/>
      <c r="G360" s="362"/>
      <c r="W360" s="395"/>
      <c r="X360" s="395"/>
      <c r="Y360" s="395"/>
      <c r="Z360" s="395"/>
      <c r="AA360" s="395"/>
      <c r="AB360" s="395"/>
      <c r="AC360" s="395"/>
      <c r="AD360" s="395"/>
      <c r="AE360" s="395"/>
      <c r="AF360" s="395"/>
      <c r="AG360" s="395"/>
      <c r="AH360" s="395"/>
      <c r="AI360" s="395"/>
      <c r="AJ360" s="395"/>
      <c r="AK360" s="395"/>
      <c r="AL360" s="395"/>
      <c r="AM360" s="395"/>
      <c r="AN360" s="395"/>
      <c r="AO360" s="395"/>
      <c r="AP360" s="395"/>
      <c r="AQ360" s="395"/>
      <c r="AR360" s="395"/>
      <c r="AS360" s="395"/>
      <c r="AT360" s="395"/>
      <c r="AU360" s="395"/>
      <c r="AV360" s="395"/>
      <c r="AW360" s="395"/>
      <c r="AX360" s="395"/>
      <c r="AY360" s="395"/>
      <c r="AZ360" s="395"/>
      <c r="BB360" s="362"/>
      <c r="BW360" s="395"/>
      <c r="BX360" s="395"/>
      <c r="BY360" s="395"/>
      <c r="BZ360" s="395"/>
      <c r="CA360" s="395"/>
      <c r="CB360" s="395"/>
      <c r="CC360" s="395"/>
      <c r="CD360" s="395"/>
      <c r="CE360" s="395"/>
      <c r="CF360" s="395"/>
      <c r="CG360" s="395"/>
      <c r="CH360" s="395"/>
      <c r="CI360" s="395"/>
      <c r="CJ360" s="395"/>
      <c r="CK360" s="395"/>
      <c r="CL360" s="395"/>
      <c r="CM360" s="395"/>
      <c r="CN360" s="395"/>
      <c r="CO360" s="395"/>
      <c r="CP360" s="395"/>
      <c r="CQ360" s="395"/>
      <c r="CR360" s="395"/>
      <c r="CS360" s="395"/>
      <c r="CT360" s="395"/>
      <c r="CU360" s="395"/>
      <c r="CV360" s="395"/>
      <c r="CW360" s="395"/>
      <c r="CX360" s="395"/>
      <c r="CY360" s="395"/>
      <c r="CZ360" s="395"/>
    </row>
    <row r="361" s="422" customFormat="true" ht="15" customHeight="true" x14ac:dyDescent="0.2">
      <c r="A361" s="362"/>
      <c r="B361" s="362"/>
      <c r="C361" s="362"/>
      <c r="D361" s="362"/>
      <c r="E361" s="362"/>
      <c r="F361" s="362"/>
      <c r="G361" s="362"/>
      <c r="W361" s="395"/>
      <c r="X361" s="395"/>
      <c r="Y361" s="395"/>
      <c r="Z361" s="395"/>
      <c r="AA361" s="395"/>
      <c r="AB361" s="395"/>
      <c r="AC361" s="395"/>
      <c r="AD361" s="395"/>
      <c r="AE361" s="395"/>
      <c r="AF361" s="395"/>
      <c r="AG361" s="395"/>
      <c r="AH361" s="395"/>
      <c r="AI361" s="395"/>
      <c r="AJ361" s="395"/>
      <c r="AK361" s="395"/>
      <c r="AL361" s="395"/>
      <c r="AM361" s="395"/>
      <c r="AN361" s="395"/>
      <c r="AO361" s="395"/>
      <c r="AP361" s="395"/>
      <c r="AQ361" s="395"/>
      <c r="AR361" s="395"/>
      <c r="AS361" s="395"/>
      <c r="AT361" s="395"/>
      <c r="AU361" s="395"/>
      <c r="AV361" s="395"/>
      <c r="AW361" s="395"/>
      <c r="AX361" s="395"/>
      <c r="AY361" s="395"/>
      <c r="AZ361" s="395"/>
      <c r="BB361" s="362"/>
      <c r="BW361" s="395"/>
      <c r="BX361" s="395"/>
      <c r="BY361" s="395"/>
      <c r="BZ361" s="395"/>
      <c r="CA361" s="395"/>
      <c r="CB361" s="395"/>
      <c r="CC361" s="395"/>
      <c r="CD361" s="395"/>
      <c r="CE361" s="395"/>
      <c r="CF361" s="395"/>
      <c r="CG361" s="395"/>
      <c r="CH361" s="395"/>
      <c r="CI361" s="395"/>
      <c r="CJ361" s="395"/>
      <c r="CK361" s="395"/>
      <c r="CL361" s="395"/>
      <c r="CM361" s="395"/>
      <c r="CN361" s="395"/>
      <c r="CO361" s="395"/>
      <c r="CP361" s="395"/>
      <c r="CQ361" s="395"/>
      <c r="CR361" s="395"/>
      <c r="CS361" s="395"/>
      <c r="CT361" s="395"/>
      <c r="CU361" s="395"/>
      <c r="CV361" s="395"/>
      <c r="CW361" s="395"/>
      <c r="CX361" s="395"/>
      <c r="CY361" s="395"/>
      <c r="CZ361" s="395"/>
    </row>
    <row r="362" s="422" customFormat="true" ht="15" customHeight="true" x14ac:dyDescent="0.2">
      <c r="A362" s="362"/>
      <c r="B362" s="362"/>
      <c r="C362" s="362"/>
      <c r="D362" s="362"/>
      <c r="E362" s="362"/>
      <c r="F362" s="362"/>
      <c r="G362" s="362"/>
      <c r="W362" s="395"/>
      <c r="X362" s="395"/>
      <c r="Y362" s="395"/>
      <c r="Z362" s="395"/>
      <c r="AA362" s="395"/>
      <c r="AB362" s="395"/>
      <c r="AC362" s="395"/>
      <c r="AD362" s="395"/>
      <c r="AE362" s="395"/>
      <c r="AF362" s="395"/>
      <c r="AG362" s="395"/>
      <c r="AH362" s="395"/>
      <c r="AI362" s="395"/>
      <c r="AJ362" s="395"/>
      <c r="AK362" s="395"/>
      <c r="AL362" s="395"/>
      <c r="AM362" s="395"/>
      <c r="AN362" s="395"/>
      <c r="AO362" s="395"/>
      <c r="AP362" s="395"/>
      <c r="AQ362" s="395"/>
      <c r="AR362" s="395"/>
      <c r="AS362" s="395"/>
      <c r="AT362" s="395"/>
      <c r="AU362" s="395"/>
      <c r="AV362" s="395"/>
      <c r="AW362" s="395"/>
      <c r="AX362" s="395"/>
      <c r="AY362" s="395"/>
      <c r="AZ362" s="395"/>
      <c r="BB362" s="362"/>
      <c r="BW362" s="395"/>
      <c r="BX362" s="395"/>
      <c r="BY362" s="395"/>
      <c r="BZ362" s="395"/>
      <c r="CA362" s="395"/>
      <c r="CB362" s="395"/>
      <c r="CC362" s="395"/>
      <c r="CD362" s="395"/>
      <c r="CE362" s="395"/>
      <c r="CF362" s="395"/>
      <c r="CG362" s="395"/>
      <c r="CH362" s="395"/>
      <c r="CI362" s="395"/>
      <c r="CJ362" s="395"/>
      <c r="CK362" s="395"/>
      <c r="CL362" s="395"/>
      <c r="CM362" s="395"/>
      <c r="CN362" s="395"/>
      <c r="CO362" s="395"/>
      <c r="CP362" s="395"/>
      <c r="CQ362" s="395"/>
      <c r="CR362" s="395"/>
      <c r="CS362" s="395"/>
      <c r="CT362" s="395"/>
      <c r="CU362" s="395"/>
      <c r="CV362" s="395"/>
      <c r="CW362" s="395"/>
      <c r="CX362" s="395"/>
      <c r="CY362" s="395"/>
      <c r="CZ362" s="395"/>
    </row>
    <row r="363" s="422" customFormat="true" ht="15" customHeight="true" x14ac:dyDescent="0.2">
      <c r="A363" s="362"/>
      <c r="B363" s="362"/>
      <c r="C363" s="362"/>
      <c r="D363" s="362"/>
      <c r="E363" s="362"/>
      <c r="F363" s="362"/>
      <c r="G363" s="362"/>
      <c r="W363" s="395"/>
      <c r="X363" s="395"/>
      <c r="Y363" s="395"/>
      <c r="Z363" s="395"/>
      <c r="AA363" s="395"/>
      <c r="AB363" s="395"/>
      <c r="AC363" s="395"/>
      <c r="AD363" s="395"/>
      <c r="AE363" s="395"/>
      <c r="AF363" s="395"/>
      <c r="AG363" s="395"/>
      <c r="AH363" s="395"/>
      <c r="AI363" s="395"/>
      <c r="AJ363" s="395"/>
      <c r="AK363" s="395"/>
      <c r="AL363" s="395"/>
      <c r="AM363" s="395"/>
      <c r="AN363" s="395"/>
      <c r="AO363" s="395"/>
      <c r="AP363" s="395"/>
      <c r="AQ363" s="395"/>
      <c r="AR363" s="395"/>
      <c r="AS363" s="395"/>
      <c r="AT363" s="395"/>
      <c r="AU363" s="395"/>
      <c r="AV363" s="395"/>
      <c r="AW363" s="395"/>
      <c r="AX363" s="395"/>
      <c r="AY363" s="395"/>
      <c r="AZ363" s="395"/>
      <c r="BB363" s="362"/>
      <c r="BW363" s="395"/>
      <c r="BX363" s="395"/>
      <c r="BY363" s="395"/>
      <c r="BZ363" s="395"/>
      <c r="CA363" s="395"/>
      <c r="CB363" s="395"/>
      <c r="CC363" s="395"/>
      <c r="CD363" s="395"/>
      <c r="CE363" s="395"/>
      <c r="CF363" s="395"/>
      <c r="CG363" s="395"/>
      <c r="CH363" s="395"/>
      <c r="CI363" s="395"/>
      <c r="CJ363" s="395"/>
      <c r="CK363" s="395"/>
      <c r="CL363" s="395"/>
      <c r="CM363" s="395"/>
      <c r="CN363" s="395"/>
      <c r="CO363" s="395"/>
      <c r="CP363" s="395"/>
      <c r="CQ363" s="395"/>
      <c r="CR363" s="395"/>
      <c r="CS363" s="395"/>
      <c r="CT363" s="395"/>
      <c r="CU363" s="395"/>
      <c r="CV363" s="395"/>
      <c r="CW363" s="395"/>
      <c r="CX363" s="395"/>
      <c r="CY363" s="395"/>
      <c r="CZ363" s="395"/>
    </row>
    <row r="364" s="422" customFormat="true" ht="15" customHeight="true" x14ac:dyDescent="0.2">
      <c r="A364" s="362"/>
      <c r="B364" s="362"/>
      <c r="C364" s="362"/>
      <c r="D364" s="362"/>
      <c r="E364" s="362"/>
      <c r="F364" s="362"/>
      <c r="G364" s="362"/>
      <c r="W364" s="395"/>
      <c r="X364" s="395"/>
      <c r="Y364" s="395"/>
      <c r="Z364" s="395"/>
      <c r="AA364" s="395"/>
      <c r="AB364" s="395"/>
      <c r="AC364" s="395"/>
      <c r="AD364" s="395"/>
      <c r="AE364" s="395"/>
      <c r="AF364" s="395"/>
      <c r="AG364" s="395"/>
      <c r="AH364" s="395"/>
      <c r="AI364" s="395"/>
      <c r="AJ364" s="395"/>
      <c r="AK364" s="395"/>
      <c r="AL364" s="395"/>
      <c r="AM364" s="395"/>
      <c r="AN364" s="395"/>
      <c r="AO364" s="395"/>
      <c r="AP364" s="395"/>
      <c r="AQ364" s="395"/>
      <c r="AR364" s="395"/>
      <c r="AS364" s="395"/>
      <c r="AT364" s="395"/>
      <c r="AU364" s="395"/>
      <c r="AV364" s="395"/>
      <c r="AW364" s="395"/>
      <c r="AX364" s="395"/>
      <c r="AY364" s="395"/>
      <c r="AZ364" s="395"/>
      <c r="BB364" s="362"/>
      <c r="BW364" s="395"/>
      <c r="BX364" s="395"/>
      <c r="BY364" s="395"/>
      <c r="BZ364" s="395"/>
      <c r="CA364" s="395"/>
      <c r="CB364" s="395"/>
      <c r="CC364" s="395"/>
      <c r="CD364" s="395"/>
      <c r="CE364" s="395"/>
      <c r="CF364" s="395"/>
      <c r="CG364" s="395"/>
      <c r="CH364" s="395"/>
      <c r="CI364" s="395"/>
      <c r="CJ364" s="395"/>
      <c r="CK364" s="395"/>
      <c r="CL364" s="395"/>
      <c r="CM364" s="395"/>
      <c r="CN364" s="395"/>
      <c r="CO364" s="395"/>
      <c r="CP364" s="395"/>
      <c r="CQ364" s="395"/>
      <c r="CR364" s="395"/>
      <c r="CS364" s="395"/>
      <c r="CT364" s="395"/>
      <c r="CU364" s="395"/>
      <c r="CV364" s="395"/>
      <c r="CW364" s="395"/>
      <c r="CX364" s="395"/>
      <c r="CY364" s="395"/>
      <c r="CZ364" s="395"/>
    </row>
    <row r="365" s="422" customFormat="true" ht="15" customHeight="true" x14ac:dyDescent="0.2">
      <c r="A365" s="362"/>
      <c r="B365" s="362"/>
      <c r="C365" s="362"/>
      <c r="D365" s="362"/>
      <c r="E365" s="362"/>
      <c r="F365" s="362"/>
      <c r="G365" s="362"/>
      <c r="W365" s="395"/>
      <c r="X365" s="395"/>
      <c r="Y365" s="395"/>
      <c r="Z365" s="395"/>
      <c r="AA365" s="395"/>
      <c r="AB365" s="395"/>
      <c r="AC365" s="395"/>
      <c r="AD365" s="395"/>
      <c r="AE365" s="395"/>
      <c r="AF365" s="395"/>
      <c r="AG365" s="395"/>
      <c r="AH365" s="395"/>
      <c r="AI365" s="395"/>
      <c r="AJ365" s="395"/>
      <c r="AK365" s="395"/>
      <c r="AL365" s="395"/>
      <c r="AM365" s="395"/>
      <c r="AN365" s="395"/>
      <c r="AO365" s="395"/>
      <c r="AP365" s="395"/>
      <c r="AQ365" s="395"/>
      <c r="AR365" s="395"/>
      <c r="AS365" s="395"/>
      <c r="AT365" s="395"/>
      <c r="AU365" s="395"/>
      <c r="AV365" s="395"/>
      <c r="AW365" s="395"/>
      <c r="AX365" s="395"/>
      <c r="AY365" s="395"/>
      <c r="AZ365" s="395"/>
      <c r="BB365" s="362"/>
      <c r="BW365" s="395"/>
      <c r="BX365" s="395"/>
      <c r="BY365" s="395"/>
      <c r="BZ365" s="395"/>
      <c r="CA365" s="395"/>
      <c r="CB365" s="395"/>
      <c r="CC365" s="395"/>
      <c r="CD365" s="395"/>
      <c r="CE365" s="395"/>
      <c r="CF365" s="395"/>
      <c r="CG365" s="395"/>
      <c r="CH365" s="395"/>
      <c r="CI365" s="395"/>
      <c r="CJ365" s="395"/>
      <c r="CK365" s="395"/>
      <c r="CL365" s="395"/>
      <c r="CM365" s="395"/>
      <c r="CN365" s="395"/>
      <c r="CO365" s="395"/>
      <c r="CP365" s="395"/>
      <c r="CQ365" s="395"/>
      <c r="CR365" s="395"/>
      <c r="CS365" s="395"/>
      <c r="CT365" s="395"/>
      <c r="CU365" s="395"/>
      <c r="CV365" s="395"/>
      <c r="CW365" s="395"/>
      <c r="CX365" s="395"/>
      <c r="CY365" s="395"/>
      <c r="CZ365" s="395"/>
    </row>
    <row r="366" s="422" customFormat="true" ht="15" customHeight="true" x14ac:dyDescent="0.2">
      <c r="A366" s="362"/>
      <c r="B366" s="362"/>
      <c r="C366" s="362"/>
      <c r="D366" s="362"/>
      <c r="E366" s="362"/>
      <c r="F366" s="362"/>
      <c r="G366" s="362"/>
      <c r="W366" s="395"/>
      <c r="X366" s="395"/>
      <c r="Y366" s="395"/>
      <c r="Z366" s="395"/>
      <c r="AA366" s="395"/>
      <c r="AB366" s="395"/>
      <c r="AC366" s="395"/>
      <c r="AD366" s="395"/>
      <c r="AE366" s="395"/>
      <c r="AF366" s="395"/>
      <c r="AG366" s="395"/>
      <c r="AH366" s="395"/>
      <c r="AI366" s="395"/>
      <c r="AJ366" s="395"/>
      <c r="AK366" s="395"/>
      <c r="AL366" s="395"/>
      <c r="AM366" s="395"/>
      <c r="AN366" s="395"/>
      <c r="AO366" s="395"/>
      <c r="AP366" s="395"/>
      <c r="AQ366" s="395"/>
      <c r="AR366" s="395"/>
      <c r="AS366" s="395"/>
      <c r="AT366" s="395"/>
      <c r="AU366" s="395"/>
      <c r="AV366" s="395"/>
      <c r="AW366" s="395"/>
      <c r="AX366" s="395"/>
      <c r="AY366" s="395"/>
      <c r="AZ366" s="395"/>
      <c r="BB366" s="362"/>
      <c r="BW366" s="395"/>
      <c r="BX366" s="395"/>
      <c r="BY366" s="395"/>
      <c r="BZ366" s="395"/>
      <c r="CA366" s="395"/>
      <c r="CB366" s="395"/>
      <c r="CC366" s="395"/>
      <c r="CD366" s="395"/>
      <c r="CE366" s="395"/>
      <c r="CF366" s="395"/>
      <c r="CG366" s="395"/>
      <c r="CH366" s="395"/>
      <c r="CI366" s="395"/>
      <c r="CJ366" s="395"/>
      <c r="CK366" s="395"/>
      <c r="CL366" s="395"/>
      <c r="CM366" s="395"/>
      <c r="CN366" s="395"/>
      <c r="CO366" s="395"/>
      <c r="CP366" s="395"/>
      <c r="CQ366" s="395"/>
      <c r="CR366" s="395"/>
      <c r="CS366" s="395"/>
      <c r="CT366" s="395"/>
      <c r="CU366" s="395"/>
      <c r="CV366" s="395"/>
      <c r="CW366" s="395"/>
      <c r="CX366" s="395"/>
      <c r="CY366" s="395"/>
      <c r="CZ366" s="395"/>
    </row>
    <row r="367" s="422" customFormat="true" ht="15" customHeight="true" x14ac:dyDescent="0.2">
      <c r="A367" s="362"/>
      <c r="B367" s="362"/>
      <c r="C367" s="362"/>
      <c r="D367" s="362"/>
      <c r="E367" s="362"/>
      <c r="F367" s="362"/>
      <c r="G367" s="362"/>
      <c r="W367" s="395"/>
      <c r="X367" s="395"/>
      <c r="Y367" s="395"/>
      <c r="Z367" s="395"/>
      <c r="AA367" s="395"/>
      <c r="AB367" s="395"/>
      <c r="AC367" s="395"/>
      <c r="AD367" s="395"/>
      <c r="AE367" s="395"/>
      <c r="AF367" s="395"/>
      <c r="AG367" s="395"/>
      <c r="AH367" s="395"/>
      <c r="AI367" s="395"/>
      <c r="AJ367" s="395"/>
      <c r="AK367" s="395"/>
      <c r="AL367" s="395"/>
      <c r="AM367" s="395"/>
      <c r="AN367" s="395"/>
      <c r="AO367" s="395"/>
      <c r="AP367" s="395"/>
      <c r="AQ367" s="395"/>
      <c r="AR367" s="395"/>
      <c r="AS367" s="395"/>
      <c r="AT367" s="395"/>
      <c r="AU367" s="395"/>
      <c r="AV367" s="395"/>
      <c r="AW367" s="395"/>
      <c r="AX367" s="395"/>
      <c r="AY367" s="395"/>
      <c r="AZ367" s="395"/>
      <c r="BB367" s="362"/>
      <c r="BW367" s="395"/>
      <c r="BX367" s="395"/>
      <c r="BY367" s="395"/>
      <c r="BZ367" s="395"/>
      <c r="CA367" s="395"/>
      <c r="CB367" s="395"/>
      <c r="CC367" s="395"/>
      <c r="CD367" s="395"/>
      <c r="CE367" s="395"/>
      <c r="CF367" s="395"/>
      <c r="CG367" s="395"/>
      <c r="CH367" s="395"/>
      <c r="CI367" s="395"/>
      <c r="CJ367" s="395"/>
      <c r="CK367" s="395"/>
      <c r="CL367" s="395"/>
      <c r="CM367" s="395"/>
      <c r="CN367" s="395"/>
      <c r="CO367" s="395"/>
      <c r="CP367" s="395"/>
      <c r="CQ367" s="395"/>
      <c r="CR367" s="395"/>
      <c r="CS367" s="395"/>
      <c r="CT367" s="395"/>
      <c r="CU367" s="395"/>
      <c r="CV367" s="395"/>
      <c r="CW367" s="395"/>
      <c r="CX367" s="395"/>
      <c r="CY367" s="395"/>
      <c r="CZ367" s="395"/>
    </row>
    <row r="368" s="422" customFormat="true" ht="15" customHeight="true" x14ac:dyDescent="0.2">
      <c r="A368" s="362"/>
      <c r="B368" s="362"/>
      <c r="C368" s="362"/>
      <c r="D368" s="362"/>
      <c r="E368" s="362"/>
      <c r="F368" s="362"/>
      <c r="G368" s="362"/>
      <c r="W368" s="395"/>
      <c r="X368" s="395"/>
      <c r="Y368" s="395"/>
      <c r="Z368" s="395"/>
      <c r="AA368" s="395"/>
      <c r="AB368" s="395"/>
      <c r="AC368" s="395"/>
      <c r="AD368" s="395"/>
      <c r="AE368" s="395"/>
      <c r="AF368" s="395"/>
      <c r="AG368" s="395"/>
      <c r="AH368" s="395"/>
      <c r="AI368" s="395"/>
      <c r="AJ368" s="395"/>
      <c r="AK368" s="395"/>
      <c r="AL368" s="395"/>
      <c r="AM368" s="395"/>
      <c r="AN368" s="395"/>
      <c r="AO368" s="395"/>
      <c r="AP368" s="395"/>
      <c r="AQ368" s="395"/>
      <c r="AR368" s="395"/>
      <c r="AS368" s="395"/>
      <c r="AT368" s="395"/>
      <c r="AU368" s="395"/>
      <c r="AV368" s="395"/>
      <c r="AW368" s="395"/>
      <c r="AX368" s="395"/>
      <c r="AY368" s="395"/>
      <c r="AZ368" s="395"/>
      <c r="BB368" s="362"/>
      <c r="BW368" s="395"/>
      <c r="BX368" s="395"/>
      <c r="BY368" s="395"/>
      <c r="BZ368" s="395"/>
      <c r="CA368" s="395"/>
      <c r="CB368" s="395"/>
      <c r="CC368" s="395"/>
      <c r="CD368" s="395"/>
      <c r="CE368" s="395"/>
      <c r="CF368" s="395"/>
      <c r="CG368" s="395"/>
      <c r="CH368" s="395"/>
      <c r="CI368" s="395"/>
      <c r="CJ368" s="395"/>
      <c r="CK368" s="395"/>
      <c r="CL368" s="395"/>
      <c r="CM368" s="395"/>
      <c r="CN368" s="395"/>
      <c r="CO368" s="395"/>
      <c r="CP368" s="395"/>
      <c r="CQ368" s="395"/>
      <c r="CR368" s="395"/>
      <c r="CS368" s="395"/>
      <c r="CT368" s="395"/>
      <c r="CU368" s="395"/>
      <c r="CV368" s="395"/>
      <c r="CW368" s="395"/>
      <c r="CX368" s="395"/>
      <c r="CY368" s="395"/>
      <c r="CZ368" s="395"/>
    </row>
    <row r="369" s="422" customFormat="true" ht="15" customHeight="true" x14ac:dyDescent="0.2">
      <c r="A369" s="362"/>
      <c r="B369" s="362"/>
      <c r="C369" s="362"/>
      <c r="D369" s="362"/>
      <c r="E369" s="362"/>
      <c r="F369" s="362"/>
      <c r="G369" s="362"/>
      <c r="W369" s="395"/>
      <c r="X369" s="395"/>
      <c r="Y369" s="395"/>
      <c r="Z369" s="395"/>
      <c r="AA369" s="395"/>
      <c r="AB369" s="395"/>
      <c r="AC369" s="395"/>
      <c r="AD369" s="395"/>
      <c r="AE369" s="395"/>
      <c r="AF369" s="395"/>
      <c r="AG369" s="395"/>
      <c r="AH369" s="395"/>
      <c r="AI369" s="395"/>
      <c r="AJ369" s="395"/>
      <c r="AK369" s="395"/>
      <c r="AL369" s="395"/>
      <c r="AM369" s="395"/>
      <c r="AN369" s="395"/>
      <c r="AO369" s="395"/>
      <c r="AP369" s="395"/>
      <c r="AQ369" s="395"/>
      <c r="AR369" s="395"/>
      <c r="AS369" s="395"/>
      <c r="AT369" s="395"/>
      <c r="AU369" s="395"/>
      <c r="AV369" s="395"/>
      <c r="AW369" s="395"/>
      <c r="AX369" s="395"/>
      <c r="AY369" s="395"/>
      <c r="AZ369" s="395"/>
      <c r="BB369" s="362"/>
      <c r="BW369" s="395"/>
      <c r="BX369" s="395"/>
      <c r="BY369" s="395"/>
      <c r="BZ369" s="395"/>
      <c r="CA369" s="395"/>
      <c r="CB369" s="395"/>
      <c r="CC369" s="395"/>
      <c r="CD369" s="395"/>
      <c r="CE369" s="395"/>
      <c r="CF369" s="395"/>
      <c r="CG369" s="395"/>
      <c r="CH369" s="395"/>
      <c r="CI369" s="395"/>
      <c r="CJ369" s="395"/>
      <c r="CK369" s="395"/>
      <c r="CL369" s="395"/>
      <c r="CM369" s="395"/>
      <c r="CN369" s="395"/>
      <c r="CO369" s="395"/>
      <c r="CP369" s="395"/>
      <c r="CQ369" s="395"/>
      <c r="CR369" s="395"/>
      <c r="CS369" s="395"/>
      <c r="CT369" s="395"/>
      <c r="CU369" s="395"/>
      <c r="CV369" s="395"/>
      <c r="CW369" s="395"/>
      <c r="CX369" s="395"/>
      <c r="CY369" s="395"/>
      <c r="CZ369" s="395"/>
    </row>
    <row r="370" s="422" customFormat="true" ht="15" customHeight="true" x14ac:dyDescent="0.2">
      <c r="A370" s="362"/>
      <c r="B370" s="362"/>
      <c r="C370" s="362"/>
      <c r="D370" s="362"/>
      <c r="E370" s="362"/>
      <c r="F370" s="362"/>
      <c r="G370" s="362"/>
      <c r="W370" s="395"/>
      <c r="X370" s="395"/>
      <c r="Y370" s="395"/>
      <c r="Z370" s="395"/>
      <c r="AA370" s="395"/>
      <c r="AB370" s="395"/>
      <c r="AC370" s="395"/>
      <c r="AD370" s="395"/>
      <c r="AE370" s="395"/>
      <c r="AF370" s="395"/>
      <c r="AG370" s="395"/>
      <c r="AH370" s="395"/>
      <c r="AI370" s="395"/>
      <c r="AJ370" s="395"/>
      <c r="AK370" s="395"/>
      <c r="AL370" s="395"/>
      <c r="AM370" s="395"/>
      <c r="AN370" s="395"/>
      <c r="AO370" s="395"/>
      <c r="AP370" s="395"/>
      <c r="AQ370" s="395"/>
      <c r="AR370" s="395"/>
      <c r="AS370" s="395"/>
      <c r="AT370" s="395"/>
      <c r="AU370" s="395"/>
      <c r="AV370" s="395"/>
      <c r="AW370" s="395"/>
      <c r="AX370" s="395"/>
      <c r="AY370" s="395"/>
      <c r="AZ370" s="395"/>
      <c r="BB370" s="362"/>
      <c r="BW370" s="395"/>
      <c r="BX370" s="395"/>
      <c r="BY370" s="395"/>
      <c r="BZ370" s="395"/>
      <c r="CA370" s="395"/>
      <c r="CB370" s="395"/>
      <c r="CC370" s="395"/>
      <c r="CD370" s="395"/>
      <c r="CE370" s="395"/>
      <c r="CF370" s="395"/>
      <c r="CG370" s="395"/>
      <c r="CH370" s="395"/>
      <c r="CI370" s="395"/>
      <c r="CJ370" s="395"/>
      <c r="CK370" s="395"/>
      <c r="CL370" s="395"/>
      <c r="CM370" s="395"/>
      <c r="CN370" s="395"/>
      <c r="CO370" s="395"/>
      <c r="CP370" s="395"/>
      <c r="CQ370" s="395"/>
      <c r="CR370" s="395"/>
      <c r="CS370" s="395"/>
      <c r="CT370" s="395"/>
      <c r="CU370" s="395"/>
      <c r="CV370" s="395"/>
      <c r="CW370" s="395"/>
      <c r="CX370" s="395"/>
      <c r="CY370" s="395"/>
      <c r="CZ370" s="395"/>
    </row>
    <row r="371" s="422" customFormat="true" ht="15" customHeight="true" x14ac:dyDescent="0.2">
      <c r="A371" s="362"/>
      <c r="B371" s="362"/>
      <c r="C371" s="362"/>
      <c r="D371" s="362"/>
      <c r="E371" s="362"/>
      <c r="F371" s="362"/>
      <c r="G371" s="362"/>
      <c r="W371" s="395"/>
      <c r="X371" s="395"/>
      <c r="Y371" s="395"/>
      <c r="Z371" s="395"/>
      <c r="AA371" s="395"/>
      <c r="AB371" s="395"/>
      <c r="AC371" s="395"/>
      <c r="AD371" s="395"/>
      <c r="AE371" s="395"/>
      <c r="AF371" s="395"/>
      <c r="AG371" s="395"/>
      <c r="AH371" s="395"/>
      <c r="AI371" s="395"/>
      <c r="AJ371" s="395"/>
      <c r="AK371" s="395"/>
      <c r="AL371" s="395"/>
      <c r="AM371" s="395"/>
      <c r="AN371" s="395"/>
      <c r="AO371" s="395"/>
      <c r="AP371" s="395"/>
      <c r="AQ371" s="395"/>
      <c r="AR371" s="395"/>
      <c r="AS371" s="395"/>
      <c r="AT371" s="395"/>
      <c r="AU371" s="395"/>
      <c r="AV371" s="395"/>
      <c r="AW371" s="395"/>
      <c r="AX371" s="395"/>
      <c r="AY371" s="395"/>
      <c r="AZ371" s="395"/>
      <c r="BB371" s="362"/>
      <c r="BW371" s="395"/>
      <c r="BX371" s="395"/>
      <c r="BY371" s="395"/>
      <c r="BZ371" s="395"/>
      <c r="CA371" s="395"/>
      <c r="CB371" s="395"/>
      <c r="CC371" s="395"/>
      <c r="CD371" s="395"/>
      <c r="CE371" s="395"/>
      <c r="CF371" s="395"/>
      <c r="CG371" s="395"/>
      <c r="CH371" s="395"/>
      <c r="CI371" s="395"/>
      <c r="CJ371" s="395"/>
      <c r="CK371" s="395"/>
      <c r="CL371" s="395"/>
      <c r="CM371" s="395"/>
      <c r="CN371" s="395"/>
      <c r="CO371" s="395"/>
      <c r="CP371" s="395"/>
      <c r="CQ371" s="395"/>
      <c r="CR371" s="395"/>
      <c r="CS371" s="395"/>
      <c r="CT371" s="395"/>
      <c r="CU371" s="395"/>
      <c r="CV371" s="395"/>
      <c r="CW371" s="395"/>
      <c r="CX371" s="395"/>
      <c r="CY371" s="395"/>
      <c r="CZ371" s="395"/>
    </row>
    <row r="372" s="422" customFormat="true" ht="15" customHeight="true" x14ac:dyDescent="0.2">
      <c r="A372" s="362"/>
      <c r="B372" s="362"/>
      <c r="C372" s="362"/>
      <c r="D372" s="362"/>
      <c r="E372" s="362"/>
      <c r="F372" s="362"/>
      <c r="G372" s="362"/>
      <c r="W372" s="395"/>
      <c r="X372" s="395"/>
      <c r="Y372" s="395"/>
      <c r="Z372" s="395"/>
      <c r="AA372" s="395"/>
      <c r="AB372" s="395"/>
      <c r="AC372" s="395"/>
      <c r="AD372" s="395"/>
      <c r="AE372" s="395"/>
      <c r="AF372" s="395"/>
      <c r="AG372" s="395"/>
      <c r="AH372" s="395"/>
      <c r="AI372" s="395"/>
      <c r="AJ372" s="395"/>
      <c r="AK372" s="395"/>
      <c r="AL372" s="395"/>
      <c r="AM372" s="395"/>
      <c r="AN372" s="395"/>
      <c r="AO372" s="395"/>
      <c r="AP372" s="395"/>
      <c r="AQ372" s="395"/>
      <c r="AR372" s="395"/>
      <c r="AS372" s="395"/>
      <c r="AT372" s="395"/>
      <c r="AU372" s="395"/>
      <c r="AV372" s="395"/>
      <c r="AW372" s="395"/>
      <c r="AX372" s="395"/>
      <c r="AY372" s="395"/>
      <c r="AZ372" s="395"/>
      <c r="BB372" s="362"/>
      <c r="BW372" s="395"/>
      <c r="BX372" s="395"/>
      <c r="BY372" s="395"/>
      <c r="BZ372" s="395"/>
      <c r="CA372" s="395"/>
      <c r="CB372" s="395"/>
      <c r="CC372" s="395"/>
      <c r="CD372" s="395"/>
      <c r="CE372" s="395"/>
      <c r="CF372" s="395"/>
      <c r="CG372" s="395"/>
      <c r="CH372" s="395"/>
      <c r="CI372" s="395"/>
      <c r="CJ372" s="395"/>
      <c r="CK372" s="395"/>
      <c r="CL372" s="395"/>
      <c r="CM372" s="395"/>
      <c r="CN372" s="395"/>
      <c r="CO372" s="395"/>
      <c r="CP372" s="395"/>
      <c r="CQ372" s="395"/>
      <c r="CR372" s="395"/>
      <c r="CS372" s="395"/>
      <c r="CT372" s="395"/>
      <c r="CU372" s="395"/>
      <c r="CV372" s="395"/>
      <c r="CW372" s="395"/>
      <c r="CX372" s="395"/>
      <c r="CY372" s="395"/>
      <c r="CZ372" s="395"/>
    </row>
    <row r="373" s="422" customFormat="true" ht="15" customHeight="true" x14ac:dyDescent="0.2">
      <c r="A373" s="362"/>
      <c r="B373" s="362"/>
      <c r="C373" s="362"/>
      <c r="D373" s="362"/>
      <c r="E373" s="362"/>
      <c r="F373" s="362"/>
      <c r="G373" s="362"/>
      <c r="W373" s="395"/>
      <c r="X373" s="395"/>
      <c r="Y373" s="395"/>
      <c r="Z373" s="395"/>
      <c r="AA373" s="395"/>
      <c r="AB373" s="395"/>
      <c r="AC373" s="395"/>
      <c r="AD373" s="395"/>
      <c r="AE373" s="395"/>
      <c r="AF373" s="395"/>
      <c r="AG373" s="395"/>
      <c r="AH373" s="395"/>
      <c r="AI373" s="395"/>
      <c r="AJ373" s="395"/>
      <c r="AK373" s="395"/>
      <c r="AL373" s="395"/>
      <c r="AM373" s="395"/>
      <c r="AN373" s="395"/>
      <c r="AO373" s="395"/>
      <c r="AP373" s="395"/>
      <c r="AQ373" s="395"/>
      <c r="AR373" s="395"/>
      <c r="AS373" s="395"/>
      <c r="AT373" s="395"/>
      <c r="AU373" s="395"/>
      <c r="AV373" s="395"/>
      <c r="AW373" s="395"/>
      <c r="AX373" s="395"/>
      <c r="AY373" s="395"/>
      <c r="AZ373" s="395"/>
      <c r="BB373" s="362"/>
      <c r="BW373" s="395"/>
      <c r="BX373" s="395"/>
      <c r="BY373" s="395"/>
      <c r="BZ373" s="395"/>
      <c r="CA373" s="395"/>
      <c r="CB373" s="395"/>
      <c r="CC373" s="395"/>
      <c r="CD373" s="395"/>
      <c r="CE373" s="395"/>
      <c r="CF373" s="395"/>
      <c r="CG373" s="395"/>
      <c r="CH373" s="395"/>
      <c r="CI373" s="395"/>
      <c r="CJ373" s="395"/>
      <c r="CK373" s="395"/>
      <c r="CL373" s="395"/>
      <c r="CM373" s="395"/>
      <c r="CN373" s="395"/>
      <c r="CO373" s="395"/>
      <c r="CP373" s="395"/>
      <c r="CQ373" s="395"/>
      <c r="CR373" s="395"/>
      <c r="CS373" s="395"/>
      <c r="CT373" s="395"/>
      <c r="CU373" s="395"/>
      <c r="CV373" s="395"/>
      <c r="CW373" s="395"/>
      <c r="CX373" s="395"/>
      <c r="CY373" s="395"/>
      <c r="CZ373" s="395"/>
    </row>
    <row r="374" s="422" customFormat="true" ht="15" customHeight="true" x14ac:dyDescent="0.2">
      <c r="A374" s="362"/>
      <c r="B374" s="362"/>
      <c r="C374" s="362"/>
      <c r="D374" s="362"/>
      <c r="E374" s="362"/>
      <c r="F374" s="362"/>
      <c r="G374" s="362"/>
      <c r="W374" s="395"/>
      <c r="X374" s="395"/>
      <c r="Y374" s="395"/>
      <c r="Z374" s="395"/>
      <c r="AA374" s="395"/>
      <c r="AB374" s="395"/>
      <c r="AC374" s="395"/>
      <c r="AD374" s="395"/>
      <c r="AE374" s="395"/>
      <c r="AF374" s="395"/>
      <c r="AG374" s="395"/>
      <c r="AH374" s="395"/>
      <c r="AI374" s="395"/>
      <c r="AJ374" s="395"/>
      <c r="AK374" s="395"/>
      <c r="AL374" s="395"/>
      <c r="AM374" s="395"/>
      <c r="AN374" s="395"/>
      <c r="AO374" s="395"/>
      <c r="AP374" s="395"/>
      <c r="AQ374" s="395"/>
      <c r="AR374" s="395"/>
      <c r="AS374" s="395"/>
      <c r="AT374" s="395"/>
      <c r="AU374" s="395"/>
      <c r="AV374" s="395"/>
      <c r="AW374" s="395"/>
      <c r="AX374" s="395"/>
      <c r="AY374" s="395"/>
      <c r="AZ374" s="395"/>
      <c r="BB374" s="362"/>
      <c r="BW374" s="395"/>
      <c r="BX374" s="395"/>
      <c r="BY374" s="395"/>
      <c r="BZ374" s="395"/>
      <c r="CA374" s="395"/>
      <c r="CB374" s="395"/>
      <c r="CC374" s="395"/>
      <c r="CD374" s="395"/>
      <c r="CE374" s="395"/>
      <c r="CF374" s="395"/>
      <c r="CG374" s="395"/>
      <c r="CH374" s="395"/>
      <c r="CI374" s="395"/>
      <c r="CJ374" s="395"/>
      <c r="CK374" s="395"/>
      <c r="CL374" s="395"/>
      <c r="CM374" s="395"/>
      <c r="CN374" s="395"/>
      <c r="CO374" s="395"/>
      <c r="CP374" s="395"/>
      <c r="CQ374" s="395"/>
      <c r="CR374" s="395"/>
      <c r="CS374" s="395"/>
      <c r="CT374" s="395"/>
      <c r="CU374" s="395"/>
      <c r="CV374" s="395"/>
      <c r="CW374" s="395"/>
      <c r="CX374" s="395"/>
      <c r="CY374" s="395"/>
      <c r="CZ374" s="395"/>
    </row>
    <row r="375" s="357" customFormat="true" ht="15" customHeight="true" x14ac:dyDescent="0.2">
      <c r="V375" s="359"/>
      <c r="W375" s="394"/>
      <c r="X375" s="394"/>
      <c r="Y375" s="394"/>
      <c r="Z375" s="394"/>
      <c r="AA375" s="394"/>
      <c r="AB375" s="394"/>
      <c r="AC375" s="394"/>
      <c r="AD375" s="394"/>
      <c r="AE375" s="394"/>
      <c r="AF375" s="394"/>
      <c r="AG375" s="394"/>
      <c r="AH375" s="394"/>
      <c r="AI375" s="394"/>
      <c r="AJ375" s="394"/>
      <c r="AK375" s="394"/>
      <c r="AL375" s="394"/>
      <c r="AM375" s="394"/>
      <c r="AN375" s="394"/>
      <c r="AO375" s="394"/>
      <c r="AP375" s="394"/>
      <c r="AQ375" s="394"/>
      <c r="AR375" s="394"/>
      <c r="AS375" s="394"/>
      <c r="AT375" s="394"/>
      <c r="AU375" s="394"/>
      <c r="AV375" s="394"/>
      <c r="AW375" s="394"/>
      <c r="AX375" s="394"/>
      <c r="AY375" s="394"/>
      <c r="AZ375" s="394"/>
      <c r="BA375" s="359"/>
      <c r="BV375" s="359"/>
      <c r="BW375" s="394"/>
      <c r="BX375" s="394"/>
      <c r="BY375" s="394"/>
      <c r="BZ375" s="394"/>
      <c r="CA375" s="394"/>
      <c r="CB375" s="394"/>
      <c r="CC375" s="394"/>
      <c r="CD375" s="394"/>
      <c r="CE375" s="394"/>
      <c r="CF375" s="394"/>
      <c r="CG375" s="394"/>
      <c r="CH375" s="394"/>
      <c r="CI375" s="394"/>
      <c r="CJ375" s="394"/>
      <c r="CK375" s="394"/>
      <c r="CL375" s="394"/>
      <c r="CM375" s="394"/>
      <c r="CN375" s="394"/>
      <c r="CO375" s="394"/>
      <c r="CP375" s="394"/>
      <c r="CQ375" s="394"/>
      <c r="CR375" s="394"/>
      <c r="CS375" s="394"/>
      <c r="CT375" s="394"/>
      <c r="CU375" s="394"/>
      <c r="CV375" s="394"/>
      <c r="CW375" s="394"/>
      <c r="CX375" s="394"/>
      <c r="CY375" s="394"/>
      <c r="CZ375" s="394"/>
    </row>
    <row r="376" s="357" customFormat="true" ht="15" customHeight="true" x14ac:dyDescent="0.2">
      <c r="V376" s="359"/>
      <c r="W376" s="394"/>
      <c r="X376" s="394"/>
      <c r="Y376" s="394"/>
      <c r="Z376" s="394"/>
      <c r="AA376" s="394"/>
      <c r="AB376" s="394"/>
      <c r="AC376" s="394"/>
      <c r="AD376" s="394"/>
      <c r="AE376" s="394"/>
      <c r="AF376" s="394"/>
      <c r="AG376" s="394"/>
      <c r="AH376" s="394"/>
      <c r="AI376" s="394"/>
      <c r="AJ376" s="394"/>
      <c r="AK376" s="394"/>
      <c r="AL376" s="394"/>
      <c r="AM376" s="394"/>
      <c r="AN376" s="394"/>
      <c r="AO376" s="394"/>
      <c r="AP376" s="394"/>
      <c r="AQ376" s="394"/>
      <c r="AR376" s="394"/>
      <c r="AS376" s="394"/>
      <c r="AT376" s="394"/>
      <c r="AU376" s="394"/>
      <c r="AV376" s="394"/>
      <c r="AW376" s="394"/>
      <c r="AX376" s="394"/>
      <c r="AY376" s="394"/>
      <c r="AZ376" s="394"/>
      <c r="BA376" s="359"/>
      <c r="BV376" s="359"/>
      <c r="BW376" s="394"/>
      <c r="BX376" s="394"/>
      <c r="BY376" s="394"/>
      <c r="BZ376" s="394"/>
      <c r="CA376" s="394"/>
      <c r="CB376" s="394"/>
      <c r="CC376" s="394"/>
      <c r="CD376" s="394"/>
      <c r="CE376" s="394"/>
      <c r="CF376" s="394"/>
      <c r="CG376" s="394"/>
      <c r="CH376" s="394"/>
      <c r="CI376" s="394"/>
      <c r="CJ376" s="394"/>
      <c r="CK376" s="394"/>
      <c r="CL376" s="394"/>
      <c r="CM376" s="394"/>
      <c r="CN376" s="394"/>
      <c r="CO376" s="394"/>
      <c r="CP376" s="394"/>
      <c r="CQ376" s="394"/>
      <c r="CR376" s="394"/>
      <c r="CS376" s="394"/>
      <c r="CT376" s="394"/>
      <c r="CU376" s="394"/>
      <c r="CV376" s="394"/>
      <c r="CW376" s="394"/>
      <c r="CX376" s="394"/>
      <c r="CY376" s="394"/>
      <c r="CZ376" s="394"/>
    </row>
    <row r="377" s="357" customFormat="true" ht="15" customHeight="true" x14ac:dyDescent="0.2">
      <c r="V377" s="359"/>
      <c r="W377" s="394"/>
      <c r="X377" s="394"/>
      <c r="Y377" s="394"/>
      <c r="Z377" s="394"/>
      <c r="AA377" s="394"/>
      <c r="AB377" s="394"/>
      <c r="AC377" s="394"/>
      <c r="AD377" s="394"/>
      <c r="AE377" s="394"/>
      <c r="AF377" s="394"/>
      <c r="AG377" s="394"/>
      <c r="AH377" s="394"/>
      <c r="AI377" s="394"/>
      <c r="AJ377" s="394"/>
      <c r="AK377" s="394"/>
      <c r="AL377" s="394"/>
      <c r="AM377" s="394"/>
      <c r="AN377" s="394"/>
      <c r="AO377" s="394"/>
      <c r="AP377" s="394"/>
      <c r="AQ377" s="394"/>
      <c r="AR377" s="394"/>
      <c r="AS377" s="394"/>
      <c r="AT377" s="394"/>
      <c r="AU377" s="394"/>
      <c r="AV377" s="394"/>
      <c r="AW377" s="394"/>
      <c r="AX377" s="394"/>
      <c r="AY377" s="394"/>
      <c r="AZ377" s="394"/>
      <c r="BA377" s="359"/>
      <c r="BV377" s="359"/>
      <c r="BW377" s="394"/>
      <c r="BX377" s="394"/>
      <c r="BY377" s="394"/>
      <c r="BZ377" s="394"/>
      <c r="CA377" s="394"/>
      <c r="CB377" s="394"/>
      <c r="CC377" s="394"/>
      <c r="CD377" s="394"/>
      <c r="CE377" s="394"/>
      <c r="CF377" s="394"/>
      <c r="CG377" s="394"/>
      <c r="CH377" s="394"/>
      <c r="CI377" s="394"/>
      <c r="CJ377" s="394"/>
      <c r="CK377" s="394"/>
      <c r="CL377" s="394"/>
      <c r="CM377" s="394"/>
      <c r="CN377" s="394"/>
      <c r="CO377" s="394"/>
      <c r="CP377" s="394"/>
      <c r="CQ377" s="394"/>
      <c r="CR377" s="394"/>
      <c r="CS377" s="394"/>
      <c r="CT377" s="394"/>
      <c r="CU377" s="394"/>
      <c r="CV377" s="394"/>
      <c r="CW377" s="394"/>
      <c r="CX377" s="394"/>
      <c r="CY377" s="394"/>
      <c r="CZ377" s="394"/>
    </row>
    <row r="378" s="357" customFormat="true" ht="15" customHeight="true" x14ac:dyDescent="0.2">
      <c r="V378" s="359"/>
      <c r="W378" s="394"/>
      <c r="X378" s="394"/>
      <c r="Y378" s="394"/>
      <c r="Z378" s="394"/>
      <c r="AA378" s="394"/>
      <c r="AB378" s="394"/>
      <c r="AC378" s="394"/>
      <c r="AD378" s="394"/>
      <c r="AE378" s="394"/>
      <c r="AF378" s="394"/>
      <c r="AG378" s="394"/>
      <c r="AH378" s="394"/>
      <c r="AI378" s="394"/>
      <c r="AJ378" s="394"/>
      <c r="AK378" s="394"/>
      <c r="AL378" s="394"/>
      <c r="AM378" s="394"/>
      <c r="AN378" s="394"/>
      <c r="AO378" s="394"/>
      <c r="AP378" s="394"/>
      <c r="AQ378" s="394"/>
      <c r="AR378" s="394"/>
      <c r="AS378" s="394"/>
      <c r="AT378" s="394"/>
      <c r="AU378" s="394"/>
      <c r="AV378" s="394"/>
      <c r="AW378" s="394"/>
      <c r="AX378" s="394"/>
      <c r="AY378" s="394"/>
      <c r="AZ378" s="394"/>
      <c r="BA378" s="359"/>
      <c r="BV378" s="359"/>
      <c r="BW378" s="394"/>
      <c r="BX378" s="394"/>
      <c r="BY378" s="394"/>
      <c r="BZ378" s="394"/>
      <c r="CA378" s="394"/>
      <c r="CB378" s="394"/>
      <c r="CC378" s="394"/>
      <c r="CD378" s="394"/>
      <c r="CE378" s="394"/>
      <c r="CF378" s="394"/>
      <c r="CG378" s="394"/>
      <c r="CH378" s="394"/>
      <c r="CI378" s="394"/>
      <c r="CJ378" s="394"/>
      <c r="CK378" s="394"/>
      <c r="CL378" s="394"/>
      <c r="CM378" s="394"/>
      <c r="CN378" s="394"/>
      <c r="CO378" s="394"/>
      <c r="CP378" s="394"/>
      <c r="CQ378" s="394"/>
      <c r="CR378" s="394"/>
      <c r="CS378" s="394"/>
      <c r="CT378" s="394"/>
      <c r="CU378" s="394"/>
      <c r="CV378" s="394"/>
      <c r="CW378" s="394"/>
      <c r="CX378" s="394"/>
      <c r="CY378" s="394"/>
      <c r="CZ378" s="394"/>
    </row>
    <row r="379" s="357" customFormat="true" ht="15" customHeight="true" x14ac:dyDescent="0.2">
      <c r="V379" s="359"/>
      <c r="W379" s="394"/>
      <c r="X379" s="394"/>
      <c r="Y379" s="394"/>
      <c r="Z379" s="394"/>
      <c r="AA379" s="394"/>
      <c r="AB379" s="394"/>
      <c r="AC379" s="394"/>
      <c r="AD379" s="394"/>
      <c r="AE379" s="394"/>
      <c r="AF379" s="394"/>
      <c r="AG379" s="394"/>
      <c r="AH379" s="394"/>
      <c r="AI379" s="394"/>
      <c r="AJ379" s="394"/>
      <c r="AK379" s="394"/>
      <c r="AL379" s="394"/>
      <c r="AM379" s="394"/>
      <c r="AN379" s="394"/>
      <c r="AO379" s="394"/>
      <c r="AP379" s="394"/>
      <c r="AQ379" s="394"/>
      <c r="AR379" s="394"/>
      <c r="AS379" s="394"/>
      <c r="AT379" s="394"/>
      <c r="AU379" s="394"/>
      <c r="AV379" s="394"/>
      <c r="AW379" s="394"/>
      <c r="AX379" s="394"/>
      <c r="AY379" s="394"/>
      <c r="AZ379" s="394"/>
      <c r="BA379" s="359"/>
      <c r="BV379" s="359"/>
      <c r="BW379" s="394"/>
      <c r="BX379" s="394"/>
      <c r="BY379" s="394"/>
      <c r="BZ379" s="394"/>
      <c r="CA379" s="394"/>
      <c r="CB379" s="394"/>
      <c r="CC379" s="394"/>
      <c r="CD379" s="394"/>
      <c r="CE379" s="394"/>
      <c r="CF379" s="394"/>
      <c r="CG379" s="394"/>
      <c r="CH379" s="394"/>
      <c r="CI379" s="394"/>
      <c r="CJ379" s="394"/>
      <c r="CK379" s="394"/>
      <c r="CL379" s="394"/>
      <c r="CM379" s="394"/>
      <c r="CN379" s="394"/>
      <c r="CO379" s="394"/>
      <c r="CP379" s="394"/>
      <c r="CQ379" s="394"/>
      <c r="CR379" s="394"/>
      <c r="CS379" s="394"/>
      <c r="CT379" s="394"/>
      <c r="CU379" s="394"/>
      <c r="CV379" s="394"/>
      <c r="CW379" s="394"/>
      <c r="CX379" s="394"/>
      <c r="CY379" s="394"/>
      <c r="CZ379" s="394"/>
    </row>
    <row r="380" s="357" customFormat="true" ht="15" customHeight="true" x14ac:dyDescent="0.2">
      <c r="V380" s="359"/>
      <c r="W380" s="394"/>
      <c r="X380" s="394"/>
      <c r="Y380" s="394"/>
      <c r="Z380" s="394"/>
      <c r="AA380" s="394"/>
      <c r="AB380" s="394"/>
      <c r="AC380" s="394"/>
      <c r="AD380" s="394"/>
      <c r="AE380" s="394"/>
      <c r="AF380" s="394"/>
      <c r="AG380" s="394"/>
      <c r="AH380" s="394"/>
      <c r="AI380" s="394"/>
      <c r="AJ380" s="394"/>
      <c r="AK380" s="394"/>
      <c r="AL380" s="394"/>
      <c r="AM380" s="394"/>
      <c r="AN380" s="394"/>
      <c r="AO380" s="394"/>
      <c r="AP380" s="394"/>
      <c r="AQ380" s="394"/>
      <c r="AR380" s="394"/>
      <c r="AS380" s="394"/>
      <c r="AT380" s="394"/>
      <c r="AU380" s="394"/>
      <c r="AV380" s="394"/>
      <c r="AW380" s="394"/>
      <c r="AX380" s="394"/>
      <c r="AY380" s="394"/>
      <c r="AZ380" s="394"/>
      <c r="BA380" s="359"/>
      <c r="BV380" s="359"/>
      <c r="BW380" s="394"/>
      <c r="BX380" s="394"/>
      <c r="BY380" s="394"/>
      <c r="BZ380" s="394"/>
      <c r="CA380" s="394"/>
      <c r="CB380" s="394"/>
      <c r="CC380" s="394"/>
      <c r="CD380" s="394"/>
      <c r="CE380" s="394"/>
      <c r="CF380" s="394"/>
      <c r="CG380" s="394"/>
      <c r="CH380" s="394"/>
      <c r="CI380" s="394"/>
      <c r="CJ380" s="394"/>
      <c r="CK380" s="394"/>
      <c r="CL380" s="394"/>
      <c r="CM380" s="394"/>
      <c r="CN380" s="394"/>
      <c r="CO380" s="394"/>
      <c r="CP380" s="394"/>
      <c r="CQ380" s="394"/>
      <c r="CR380" s="394"/>
      <c r="CS380" s="394"/>
      <c r="CT380" s="394"/>
      <c r="CU380" s="394"/>
      <c r="CV380" s="394"/>
      <c r="CW380" s="394"/>
      <c r="CX380" s="394"/>
      <c r="CY380" s="394"/>
      <c r="CZ380" s="394"/>
    </row>
    <row r="381" s="357" customFormat="true" ht="15" customHeight="true" x14ac:dyDescent="0.2">
      <c r="V381" s="359"/>
      <c r="W381" s="394"/>
      <c r="X381" s="394"/>
      <c r="Y381" s="394"/>
      <c r="Z381" s="394"/>
      <c r="AA381" s="394"/>
      <c r="AB381" s="394"/>
      <c r="AC381" s="394"/>
      <c r="AD381" s="394"/>
      <c r="AE381" s="394"/>
      <c r="AF381" s="394"/>
      <c r="AG381" s="394"/>
      <c r="AH381" s="394"/>
      <c r="AI381" s="394"/>
      <c r="AJ381" s="394"/>
      <c r="AK381" s="394"/>
      <c r="AL381" s="394"/>
      <c r="AM381" s="394"/>
      <c r="AN381" s="394"/>
      <c r="AO381" s="394"/>
      <c r="AP381" s="394"/>
      <c r="AQ381" s="394"/>
      <c r="AR381" s="394"/>
      <c r="AS381" s="394"/>
      <c r="AT381" s="394"/>
      <c r="AU381" s="394"/>
      <c r="AV381" s="394"/>
      <c r="AW381" s="394"/>
      <c r="AX381" s="394"/>
      <c r="AY381" s="394"/>
      <c r="AZ381" s="394"/>
      <c r="BA381" s="359"/>
      <c r="BV381" s="359"/>
      <c r="BW381" s="394"/>
      <c r="BX381" s="394"/>
      <c r="BY381" s="394"/>
      <c r="BZ381" s="394"/>
      <c r="CA381" s="394"/>
      <c r="CB381" s="394"/>
      <c r="CC381" s="394"/>
      <c r="CD381" s="394"/>
      <c r="CE381" s="394"/>
      <c r="CF381" s="394"/>
      <c r="CG381" s="394"/>
      <c r="CH381" s="394"/>
      <c r="CI381" s="394"/>
      <c r="CJ381" s="394"/>
      <c r="CK381" s="394"/>
      <c r="CL381" s="394"/>
      <c r="CM381" s="394"/>
      <c r="CN381" s="394"/>
      <c r="CO381" s="394"/>
      <c r="CP381" s="394"/>
      <c r="CQ381" s="394"/>
      <c r="CR381" s="394"/>
      <c r="CS381" s="394"/>
      <c r="CT381" s="394"/>
      <c r="CU381" s="394"/>
      <c r="CV381" s="394"/>
      <c r="CW381" s="394"/>
      <c r="CX381" s="394"/>
      <c r="CY381" s="394"/>
      <c r="CZ381" s="394"/>
    </row>
    <row r="382" s="357" customFormat="true" ht="15" customHeight="true" x14ac:dyDescent="0.2">
      <c r="V382" s="359"/>
      <c r="W382" s="394"/>
      <c r="X382" s="394"/>
      <c r="Y382" s="394"/>
      <c r="Z382" s="394"/>
      <c r="AA382" s="394"/>
      <c r="AB382" s="394"/>
      <c r="AC382" s="394"/>
      <c r="AD382" s="394"/>
      <c r="AE382" s="394"/>
      <c r="AF382" s="394"/>
      <c r="AG382" s="394"/>
      <c r="AH382" s="394"/>
      <c r="AI382" s="394"/>
      <c r="AJ382" s="394"/>
      <c r="AK382" s="394"/>
      <c r="AL382" s="394"/>
      <c r="AM382" s="394"/>
      <c r="AN382" s="394"/>
      <c r="AO382" s="394"/>
      <c r="AP382" s="394"/>
      <c r="AQ382" s="394"/>
      <c r="AR382" s="394"/>
      <c r="AS382" s="394"/>
      <c r="AT382" s="394"/>
      <c r="AU382" s="394"/>
      <c r="AV382" s="394"/>
      <c r="AW382" s="394"/>
      <c r="AX382" s="394"/>
      <c r="AY382" s="394"/>
      <c r="AZ382" s="394"/>
      <c r="BA382" s="359"/>
      <c r="BV382" s="359"/>
      <c r="BW382" s="394"/>
      <c r="BX382" s="394"/>
      <c r="BY382" s="394"/>
      <c r="BZ382" s="394"/>
      <c r="CA382" s="394"/>
      <c r="CB382" s="394"/>
      <c r="CC382" s="394"/>
      <c r="CD382" s="394"/>
      <c r="CE382" s="394"/>
      <c r="CF382" s="394"/>
      <c r="CG382" s="394"/>
      <c r="CH382" s="394"/>
      <c r="CI382" s="394"/>
      <c r="CJ382" s="394"/>
      <c r="CK382" s="394"/>
      <c r="CL382" s="394"/>
      <c r="CM382" s="394"/>
      <c r="CN382" s="394"/>
      <c r="CO382" s="394"/>
      <c r="CP382" s="394"/>
      <c r="CQ382" s="394"/>
      <c r="CR382" s="394"/>
      <c r="CS382" s="394"/>
      <c r="CT382" s="394"/>
      <c r="CU382" s="394"/>
      <c r="CV382" s="394"/>
      <c r="CW382" s="394"/>
      <c r="CX382" s="394"/>
      <c r="CY382" s="394"/>
      <c r="CZ382" s="394"/>
    </row>
    <row r="383" s="357" customFormat="true" ht="15" customHeight="true" x14ac:dyDescent="0.2">
      <c r="V383" s="359"/>
      <c r="W383" s="394"/>
      <c r="X383" s="394"/>
      <c r="Y383" s="394"/>
      <c r="Z383" s="394"/>
      <c r="AA383" s="394"/>
      <c r="AB383" s="394"/>
      <c r="AC383" s="394"/>
      <c r="AD383" s="394"/>
      <c r="AE383" s="394"/>
      <c r="AF383" s="394"/>
      <c r="AG383" s="394"/>
      <c r="AH383" s="394"/>
      <c r="AI383" s="394"/>
      <c r="AJ383" s="394"/>
      <c r="AK383" s="394"/>
      <c r="AL383" s="394"/>
      <c r="AM383" s="394"/>
      <c r="AN383" s="394"/>
      <c r="AO383" s="394"/>
      <c r="AP383" s="394"/>
      <c r="AQ383" s="394"/>
      <c r="AR383" s="394"/>
      <c r="AS383" s="394"/>
      <c r="AT383" s="394"/>
      <c r="AU383" s="394"/>
      <c r="AV383" s="394"/>
      <c r="AW383" s="394"/>
      <c r="AX383" s="394"/>
      <c r="AY383" s="394"/>
      <c r="AZ383" s="394"/>
      <c r="BA383" s="359"/>
      <c r="BV383" s="359"/>
      <c r="BW383" s="394"/>
      <c r="BX383" s="394"/>
      <c r="BY383" s="394"/>
      <c r="BZ383" s="394"/>
      <c r="CA383" s="394"/>
      <c r="CB383" s="394"/>
      <c r="CC383" s="394"/>
      <c r="CD383" s="394"/>
      <c r="CE383" s="394"/>
      <c r="CF383" s="394"/>
      <c r="CG383" s="394"/>
      <c r="CH383" s="394"/>
      <c r="CI383" s="394"/>
      <c r="CJ383" s="394"/>
      <c r="CK383" s="394"/>
      <c r="CL383" s="394"/>
      <c r="CM383" s="394"/>
      <c r="CN383" s="394"/>
      <c r="CO383" s="394"/>
      <c r="CP383" s="394"/>
      <c r="CQ383" s="394"/>
      <c r="CR383" s="394"/>
      <c r="CS383" s="394"/>
      <c r="CT383" s="394"/>
      <c r="CU383" s="394"/>
      <c r="CV383" s="394"/>
      <c r="CW383" s="394"/>
      <c r="CX383" s="394"/>
      <c r="CY383" s="394"/>
      <c r="CZ383" s="394"/>
    </row>
    <row r="384" s="357" customFormat="true" ht="15" customHeight="true" x14ac:dyDescent="0.2">
      <c r="V384" s="359"/>
      <c r="W384" s="394"/>
      <c r="X384" s="394"/>
      <c r="Y384" s="394"/>
      <c r="Z384" s="394"/>
      <c r="AA384" s="394"/>
      <c r="AB384" s="394"/>
      <c r="AC384" s="394"/>
      <c r="AD384" s="394"/>
      <c r="AE384" s="394"/>
      <c r="AF384" s="394"/>
      <c r="AG384" s="394"/>
      <c r="AH384" s="394"/>
      <c r="AI384" s="394"/>
      <c r="AJ384" s="394"/>
      <c r="AK384" s="394"/>
      <c r="AL384" s="394"/>
      <c r="AM384" s="394"/>
      <c r="AN384" s="394"/>
      <c r="AO384" s="394"/>
      <c r="AP384" s="394"/>
      <c r="AQ384" s="394"/>
      <c r="AR384" s="394"/>
      <c r="AS384" s="394"/>
      <c r="AT384" s="394"/>
      <c r="AU384" s="394"/>
      <c r="AV384" s="394"/>
      <c r="AW384" s="394"/>
      <c r="AX384" s="394"/>
      <c r="AY384" s="394"/>
      <c r="AZ384" s="394"/>
      <c r="BA384" s="359"/>
      <c r="BV384" s="359"/>
      <c r="BW384" s="394"/>
      <c r="BX384" s="394"/>
      <c r="BY384" s="394"/>
      <c r="BZ384" s="394"/>
      <c r="CA384" s="394"/>
      <c r="CB384" s="394"/>
      <c r="CC384" s="394"/>
      <c r="CD384" s="394"/>
      <c r="CE384" s="394"/>
      <c r="CF384" s="394"/>
      <c r="CG384" s="394"/>
      <c r="CH384" s="394"/>
      <c r="CI384" s="394"/>
      <c r="CJ384" s="394"/>
      <c r="CK384" s="394"/>
      <c r="CL384" s="394"/>
      <c r="CM384" s="394"/>
      <c r="CN384" s="394"/>
      <c r="CO384" s="394"/>
      <c r="CP384" s="394"/>
      <c r="CQ384" s="394"/>
      <c r="CR384" s="394"/>
      <c r="CS384" s="394"/>
      <c r="CT384" s="394"/>
      <c r="CU384" s="394"/>
      <c r="CV384" s="394"/>
      <c r="CW384" s="394"/>
      <c r="CX384" s="394"/>
      <c r="CY384" s="394"/>
      <c r="CZ384" s="394"/>
    </row>
    <row r="385" s="357" customFormat="true" ht="15" customHeight="true" x14ac:dyDescent="0.2">
      <c r="V385" s="359"/>
      <c r="W385" s="394"/>
      <c r="X385" s="394"/>
      <c r="Y385" s="394"/>
      <c r="Z385" s="394"/>
      <c r="AA385" s="394"/>
      <c r="AB385" s="394"/>
      <c r="AC385" s="394"/>
      <c r="AD385" s="394"/>
      <c r="AE385" s="394"/>
      <c r="AF385" s="394"/>
      <c r="AG385" s="394"/>
      <c r="AH385" s="394"/>
      <c r="AI385" s="394"/>
      <c r="AJ385" s="394"/>
      <c r="AK385" s="394"/>
      <c r="AL385" s="394"/>
      <c r="AM385" s="394"/>
      <c r="AN385" s="394"/>
      <c r="AO385" s="394"/>
      <c r="AP385" s="394"/>
      <c r="AQ385" s="394"/>
      <c r="AR385" s="394"/>
      <c r="AS385" s="394"/>
      <c r="AT385" s="394"/>
      <c r="AU385" s="394"/>
      <c r="AV385" s="394"/>
      <c r="AW385" s="394"/>
      <c r="AX385" s="394"/>
      <c r="AY385" s="394"/>
      <c r="AZ385" s="394"/>
      <c r="BA385" s="359"/>
      <c r="BV385" s="359"/>
      <c r="BW385" s="394"/>
      <c r="BX385" s="394"/>
      <c r="BY385" s="394"/>
      <c r="BZ385" s="394"/>
      <c r="CA385" s="394"/>
      <c r="CB385" s="394"/>
      <c r="CC385" s="394"/>
      <c r="CD385" s="394"/>
      <c r="CE385" s="394"/>
      <c r="CF385" s="394"/>
      <c r="CG385" s="394"/>
      <c r="CH385" s="394"/>
      <c r="CI385" s="394"/>
      <c r="CJ385" s="394"/>
      <c r="CK385" s="394"/>
      <c r="CL385" s="394"/>
      <c r="CM385" s="394"/>
      <c r="CN385" s="394"/>
      <c r="CO385" s="394"/>
      <c r="CP385" s="394"/>
      <c r="CQ385" s="394"/>
      <c r="CR385" s="394"/>
      <c r="CS385" s="394"/>
      <c r="CT385" s="394"/>
      <c r="CU385" s="394"/>
      <c r="CV385" s="394"/>
      <c r="CW385" s="394"/>
      <c r="CX385" s="394"/>
      <c r="CY385" s="394"/>
      <c r="CZ385" s="394"/>
    </row>
    <row r="386" s="357" customFormat="true" ht="15" customHeight="true" x14ac:dyDescent="0.2">
      <c r="V386" s="359"/>
      <c r="W386" s="394"/>
      <c r="X386" s="394"/>
      <c r="Y386" s="394"/>
      <c r="Z386" s="394"/>
      <c r="AA386" s="394"/>
      <c r="AB386" s="394"/>
      <c r="AC386" s="394"/>
      <c r="AD386" s="394"/>
      <c r="AE386" s="394"/>
      <c r="AF386" s="394"/>
      <c r="AG386" s="394"/>
      <c r="AH386" s="394"/>
      <c r="AI386" s="394"/>
      <c r="AJ386" s="394"/>
      <c r="AK386" s="394"/>
      <c r="AL386" s="394"/>
      <c r="AM386" s="394"/>
      <c r="AN386" s="394"/>
      <c r="AO386" s="394"/>
      <c r="AP386" s="394"/>
      <c r="AQ386" s="394"/>
      <c r="AR386" s="394"/>
      <c r="AS386" s="394"/>
      <c r="AT386" s="394"/>
      <c r="AU386" s="394"/>
      <c r="AV386" s="394"/>
      <c r="AW386" s="394"/>
      <c r="AX386" s="394"/>
      <c r="AY386" s="394"/>
      <c r="AZ386" s="394"/>
      <c r="BA386" s="359"/>
      <c r="BV386" s="359"/>
      <c r="BW386" s="394"/>
      <c r="BX386" s="394"/>
      <c r="BY386" s="394"/>
      <c r="BZ386" s="394"/>
      <c r="CA386" s="394"/>
      <c r="CB386" s="394"/>
      <c r="CC386" s="394"/>
      <c r="CD386" s="394"/>
      <c r="CE386" s="394"/>
      <c r="CF386" s="394"/>
      <c r="CG386" s="394"/>
      <c r="CH386" s="394"/>
      <c r="CI386" s="394"/>
      <c r="CJ386" s="394"/>
      <c r="CK386" s="394"/>
      <c r="CL386" s="394"/>
      <c r="CM386" s="394"/>
      <c r="CN386" s="394"/>
      <c r="CO386" s="394"/>
      <c r="CP386" s="394"/>
      <c r="CQ386" s="394"/>
      <c r="CR386" s="394"/>
      <c r="CS386" s="394"/>
      <c r="CT386" s="394"/>
      <c r="CU386" s="394"/>
      <c r="CV386" s="394"/>
      <c r="CW386" s="394"/>
      <c r="CX386" s="394"/>
      <c r="CY386" s="394"/>
      <c r="CZ386" s="394"/>
    </row>
    <row r="387" s="357" customFormat="true" ht="15" customHeight="true" x14ac:dyDescent="0.2">
      <c r="V387" s="359"/>
      <c r="W387" s="394"/>
      <c r="X387" s="394"/>
      <c r="Y387" s="394"/>
      <c r="Z387" s="394"/>
      <c r="AA387" s="394"/>
      <c r="AB387" s="394"/>
      <c r="AC387" s="394"/>
      <c r="AD387" s="394"/>
      <c r="AE387" s="394"/>
      <c r="AF387" s="394"/>
      <c r="AG387" s="394"/>
      <c r="AH387" s="394"/>
      <c r="AI387" s="394"/>
      <c r="AJ387" s="394"/>
      <c r="AK387" s="394"/>
      <c r="AL387" s="394"/>
      <c r="AM387" s="394"/>
      <c r="AN387" s="394"/>
      <c r="AO387" s="394"/>
      <c r="AP387" s="394"/>
      <c r="AQ387" s="394"/>
      <c r="AR387" s="394"/>
      <c r="AS387" s="394"/>
      <c r="AT387" s="394"/>
      <c r="AU387" s="394"/>
      <c r="AV387" s="394"/>
      <c r="AW387" s="394"/>
      <c r="AX387" s="394"/>
      <c r="AY387" s="394"/>
      <c r="AZ387" s="394"/>
      <c r="BA387" s="359"/>
      <c r="BV387" s="359"/>
      <c r="BW387" s="394"/>
      <c r="BX387" s="394"/>
      <c r="BY387" s="394"/>
      <c r="BZ387" s="394"/>
      <c r="CA387" s="394"/>
      <c r="CB387" s="394"/>
      <c r="CC387" s="394"/>
      <c r="CD387" s="394"/>
      <c r="CE387" s="394"/>
      <c r="CF387" s="394"/>
      <c r="CG387" s="394"/>
      <c r="CH387" s="394"/>
      <c r="CI387" s="394"/>
      <c r="CJ387" s="394"/>
      <c r="CK387" s="394"/>
      <c r="CL387" s="394"/>
      <c r="CM387" s="394"/>
      <c r="CN387" s="394"/>
      <c r="CO387" s="394"/>
      <c r="CP387" s="394"/>
      <c r="CQ387" s="394"/>
      <c r="CR387" s="394"/>
      <c r="CS387" s="394"/>
      <c r="CT387" s="394"/>
      <c r="CU387" s="394"/>
      <c r="CV387" s="394"/>
      <c r="CW387" s="394"/>
      <c r="CX387" s="394"/>
      <c r="CY387" s="394"/>
      <c r="CZ387" s="394"/>
    </row>
    <row r="388" s="357" customFormat="true" ht="15" customHeight="true" x14ac:dyDescent="0.2">
      <c r="V388" s="359"/>
      <c r="W388" s="394"/>
      <c r="X388" s="394"/>
      <c r="Y388" s="394"/>
      <c r="Z388" s="394"/>
      <c r="AA388" s="394"/>
      <c r="AB388" s="394"/>
      <c r="AC388" s="394"/>
      <c r="AD388" s="394"/>
      <c r="AE388" s="394"/>
      <c r="AF388" s="394"/>
      <c r="AG388" s="394"/>
      <c r="AH388" s="394"/>
      <c r="AI388" s="394"/>
      <c r="AJ388" s="394"/>
      <c r="AK388" s="394"/>
      <c r="AL388" s="394"/>
      <c r="AM388" s="394"/>
      <c r="AN388" s="394"/>
      <c r="AO388" s="394"/>
      <c r="AP388" s="394"/>
      <c r="AQ388" s="394"/>
      <c r="AR388" s="394"/>
      <c r="AS388" s="394"/>
      <c r="AT388" s="394"/>
      <c r="AU388" s="394"/>
      <c r="AV388" s="394"/>
      <c r="AW388" s="394"/>
      <c r="AX388" s="394"/>
      <c r="AY388" s="394"/>
      <c r="AZ388" s="394"/>
      <c r="BA388" s="359"/>
      <c r="BV388" s="359"/>
      <c r="BW388" s="394"/>
      <c r="BX388" s="394"/>
      <c r="BY388" s="394"/>
      <c r="BZ388" s="394"/>
      <c r="CA388" s="394"/>
      <c r="CB388" s="394"/>
      <c r="CC388" s="394"/>
      <c r="CD388" s="394"/>
      <c r="CE388" s="394"/>
      <c r="CF388" s="394"/>
      <c r="CG388" s="394"/>
      <c r="CH388" s="394"/>
      <c r="CI388" s="394"/>
      <c r="CJ388" s="394"/>
      <c r="CK388" s="394"/>
      <c r="CL388" s="394"/>
      <c r="CM388" s="394"/>
      <c r="CN388" s="394"/>
      <c r="CO388" s="394"/>
      <c r="CP388" s="394"/>
      <c r="CQ388" s="394"/>
      <c r="CR388" s="394"/>
      <c r="CS388" s="394"/>
      <c r="CT388" s="394"/>
      <c r="CU388" s="394"/>
      <c r="CV388" s="394"/>
      <c r="CW388" s="394"/>
      <c r="CX388" s="394"/>
      <c r="CY388" s="394"/>
      <c r="CZ388" s="394"/>
    </row>
    <row r="389" s="357" customFormat="true" ht="15" customHeight="true" x14ac:dyDescent="0.2">
      <c r="V389" s="359"/>
      <c r="W389" s="394"/>
      <c r="X389" s="394"/>
      <c r="Y389" s="394"/>
      <c r="Z389" s="394"/>
      <c r="AA389" s="394"/>
      <c r="AB389" s="394"/>
      <c r="AC389" s="394"/>
      <c r="AD389" s="394"/>
      <c r="AE389" s="394"/>
      <c r="AF389" s="394"/>
      <c r="AG389" s="394"/>
      <c r="AH389" s="394"/>
      <c r="AI389" s="394"/>
      <c r="AJ389" s="394"/>
      <c r="AK389" s="394"/>
      <c r="AL389" s="394"/>
      <c r="AM389" s="394"/>
      <c r="AN389" s="394"/>
      <c r="AO389" s="394"/>
      <c r="AP389" s="394"/>
      <c r="AQ389" s="394"/>
      <c r="AR389" s="394"/>
      <c r="AS389" s="394"/>
      <c r="AT389" s="394"/>
      <c r="AU389" s="394"/>
      <c r="AV389" s="394"/>
      <c r="AW389" s="394"/>
      <c r="AX389" s="394"/>
      <c r="AY389" s="394"/>
      <c r="AZ389" s="394"/>
      <c r="BA389" s="359"/>
      <c r="BV389" s="359"/>
      <c r="BW389" s="394"/>
      <c r="BX389" s="394"/>
      <c r="BY389" s="394"/>
      <c r="BZ389" s="394"/>
      <c r="CA389" s="394"/>
      <c r="CB389" s="394"/>
      <c r="CC389" s="394"/>
      <c r="CD389" s="394"/>
      <c r="CE389" s="394"/>
      <c r="CF389" s="394"/>
      <c r="CG389" s="394"/>
      <c r="CH389" s="394"/>
      <c r="CI389" s="394"/>
      <c r="CJ389" s="394"/>
      <c r="CK389" s="394"/>
      <c r="CL389" s="394"/>
      <c r="CM389" s="394"/>
      <c r="CN389" s="394"/>
      <c r="CO389" s="394"/>
      <c r="CP389" s="394"/>
      <c r="CQ389" s="394"/>
      <c r="CR389" s="394"/>
      <c r="CS389" s="394"/>
      <c r="CT389" s="394"/>
      <c r="CU389" s="394"/>
      <c r="CV389" s="394"/>
      <c r="CW389" s="394"/>
      <c r="CX389" s="394"/>
      <c r="CY389" s="394"/>
      <c r="CZ389" s="394"/>
    </row>
    <row r="390" s="357" customFormat="true" ht="15" customHeight="true" x14ac:dyDescent="0.2">
      <c r="V390" s="359"/>
      <c r="W390" s="394"/>
      <c r="X390" s="394"/>
      <c r="Y390" s="394"/>
      <c r="Z390" s="394"/>
      <c r="AA390" s="394"/>
      <c r="AB390" s="394"/>
      <c r="AC390" s="394"/>
      <c r="AD390" s="394"/>
      <c r="AE390" s="394"/>
      <c r="AF390" s="394"/>
      <c r="AG390" s="394"/>
      <c r="AH390" s="394"/>
      <c r="AI390" s="394"/>
      <c r="AJ390" s="394"/>
      <c r="AK390" s="394"/>
      <c r="AL390" s="394"/>
      <c r="AM390" s="394"/>
      <c r="AN390" s="394"/>
      <c r="AO390" s="394"/>
      <c r="AP390" s="394"/>
      <c r="AQ390" s="394"/>
      <c r="AR390" s="394"/>
      <c r="AS390" s="394"/>
      <c r="AT390" s="394"/>
      <c r="AU390" s="394"/>
      <c r="AV390" s="394"/>
      <c r="AW390" s="394"/>
      <c r="AX390" s="394"/>
      <c r="AY390" s="394"/>
      <c r="AZ390" s="394"/>
      <c r="BA390" s="359"/>
      <c r="BV390" s="359"/>
      <c r="BW390" s="394"/>
      <c r="BX390" s="394"/>
      <c r="BY390" s="394"/>
      <c r="BZ390" s="394"/>
      <c r="CA390" s="394"/>
      <c r="CB390" s="394"/>
      <c r="CC390" s="394"/>
      <c r="CD390" s="394"/>
      <c r="CE390" s="394"/>
      <c r="CF390" s="394"/>
      <c r="CG390" s="394"/>
      <c r="CH390" s="394"/>
      <c r="CI390" s="394"/>
      <c r="CJ390" s="394"/>
      <c r="CK390" s="394"/>
      <c r="CL390" s="394"/>
      <c r="CM390" s="394"/>
      <c r="CN390" s="394"/>
      <c r="CO390" s="394"/>
      <c r="CP390" s="394"/>
      <c r="CQ390" s="394"/>
      <c r="CR390" s="394"/>
      <c r="CS390" s="394"/>
      <c r="CT390" s="394"/>
      <c r="CU390" s="394"/>
      <c r="CV390" s="394"/>
      <c r="CW390" s="394"/>
      <c r="CX390" s="394"/>
      <c r="CY390" s="394"/>
      <c r="CZ390" s="394"/>
    </row>
    <row r="391" s="357" customFormat="true" ht="15" customHeight="true" x14ac:dyDescent="0.2">
      <c r="V391" s="359"/>
      <c r="W391" s="394"/>
      <c r="X391" s="394"/>
      <c r="Y391" s="394"/>
      <c r="Z391" s="394"/>
      <c r="AA391" s="394"/>
      <c r="AB391" s="394"/>
      <c r="AC391" s="394"/>
      <c r="AD391" s="394"/>
      <c r="AE391" s="394"/>
      <c r="AF391" s="394"/>
      <c r="AG391" s="394"/>
      <c r="AH391" s="394"/>
      <c r="AI391" s="394"/>
      <c r="AJ391" s="394"/>
      <c r="AK391" s="394"/>
      <c r="AL391" s="394"/>
      <c r="AM391" s="394"/>
      <c r="AN391" s="394"/>
      <c r="AO391" s="394"/>
      <c r="AP391" s="394"/>
      <c r="AQ391" s="394"/>
      <c r="AR391" s="394"/>
      <c r="AS391" s="394"/>
      <c r="AT391" s="394"/>
      <c r="AU391" s="394"/>
      <c r="AV391" s="394"/>
      <c r="AW391" s="394"/>
      <c r="AX391" s="394"/>
      <c r="AY391" s="394"/>
      <c r="AZ391" s="394"/>
      <c r="BA391" s="359"/>
      <c r="BV391" s="359"/>
      <c r="BW391" s="394"/>
      <c r="BX391" s="394"/>
      <c r="BY391" s="394"/>
      <c r="BZ391" s="394"/>
      <c r="CA391" s="394"/>
      <c r="CB391" s="394"/>
      <c r="CC391" s="394"/>
      <c r="CD391" s="394"/>
      <c r="CE391" s="394"/>
      <c r="CF391" s="394"/>
      <c r="CG391" s="394"/>
      <c r="CH391" s="394"/>
      <c r="CI391" s="394"/>
      <c r="CJ391" s="394"/>
      <c r="CK391" s="394"/>
      <c r="CL391" s="394"/>
      <c r="CM391" s="394"/>
      <c r="CN391" s="394"/>
      <c r="CO391" s="394"/>
      <c r="CP391" s="394"/>
      <c r="CQ391" s="394"/>
      <c r="CR391" s="394"/>
      <c r="CS391" s="394"/>
      <c r="CT391" s="394"/>
      <c r="CU391" s="394"/>
      <c r="CV391" s="394"/>
      <c r="CW391" s="394"/>
      <c r="CX391" s="394"/>
      <c r="CY391" s="394"/>
      <c r="CZ391" s="394"/>
    </row>
    <row r="392" s="357" customFormat="true" ht="15" customHeight="true" x14ac:dyDescent="0.2">
      <c r="V392" s="359"/>
      <c r="W392" s="394"/>
      <c r="X392" s="394"/>
      <c r="Y392" s="394"/>
      <c r="Z392" s="394"/>
      <c r="AA392" s="394"/>
      <c r="AB392" s="394"/>
      <c r="AC392" s="394"/>
      <c r="AD392" s="394"/>
      <c r="AE392" s="394"/>
      <c r="AF392" s="394"/>
      <c r="AG392" s="394"/>
      <c r="AH392" s="394"/>
      <c r="AI392" s="394"/>
      <c r="AJ392" s="394"/>
      <c r="AK392" s="394"/>
      <c r="AL392" s="394"/>
      <c r="AM392" s="394"/>
      <c r="AN392" s="394"/>
      <c r="AO392" s="394"/>
      <c r="AP392" s="394"/>
      <c r="AQ392" s="394"/>
      <c r="AR392" s="394"/>
      <c r="AS392" s="394"/>
      <c r="AT392" s="394"/>
      <c r="AU392" s="394"/>
      <c r="AV392" s="394"/>
      <c r="AW392" s="394"/>
      <c r="AX392" s="394"/>
      <c r="AY392" s="394"/>
      <c r="AZ392" s="394"/>
      <c r="BA392" s="359"/>
      <c r="BV392" s="359"/>
      <c r="BW392" s="394"/>
      <c r="BX392" s="394"/>
      <c r="BY392" s="394"/>
      <c r="BZ392" s="394"/>
      <c r="CA392" s="394"/>
      <c r="CB392" s="394"/>
      <c r="CC392" s="394"/>
      <c r="CD392" s="394"/>
      <c r="CE392" s="394"/>
      <c r="CF392" s="394"/>
      <c r="CG392" s="394"/>
      <c r="CH392" s="394"/>
      <c r="CI392" s="394"/>
      <c r="CJ392" s="394"/>
      <c r="CK392" s="394"/>
      <c r="CL392" s="394"/>
      <c r="CM392" s="394"/>
      <c r="CN392" s="394"/>
      <c r="CO392" s="394"/>
      <c r="CP392" s="394"/>
      <c r="CQ392" s="394"/>
      <c r="CR392" s="394"/>
      <c r="CS392" s="394"/>
      <c r="CT392" s="394"/>
      <c r="CU392" s="394"/>
      <c r="CV392" s="394"/>
      <c r="CW392" s="394"/>
      <c r="CX392" s="394"/>
      <c r="CY392" s="394"/>
      <c r="CZ392" s="394"/>
    </row>
    <row r="393" s="357" customFormat="true" ht="15" customHeight="true" x14ac:dyDescent="0.2">
      <c r="V393" s="359"/>
      <c r="W393" s="394"/>
      <c r="X393" s="394"/>
      <c r="Y393" s="394"/>
      <c r="Z393" s="394"/>
      <c r="AA393" s="394"/>
      <c r="AB393" s="394"/>
      <c r="AC393" s="394"/>
      <c r="AD393" s="394"/>
      <c r="AE393" s="394"/>
      <c r="AF393" s="394"/>
      <c r="AG393" s="394"/>
      <c r="AH393" s="394"/>
      <c r="AI393" s="394"/>
      <c r="AJ393" s="394"/>
      <c r="AK393" s="394"/>
      <c r="AL393" s="394"/>
      <c r="AM393" s="394"/>
      <c r="AN393" s="394"/>
      <c r="AO393" s="394"/>
      <c r="AP393" s="394"/>
      <c r="AQ393" s="394"/>
      <c r="AR393" s="394"/>
      <c r="AS393" s="394"/>
      <c r="AT393" s="394"/>
      <c r="AU393" s="394"/>
      <c r="AV393" s="394"/>
      <c r="AW393" s="394"/>
      <c r="AX393" s="394"/>
      <c r="AY393" s="394"/>
      <c r="AZ393" s="394"/>
      <c r="BA393" s="359"/>
      <c r="BV393" s="359"/>
      <c r="BW393" s="394"/>
      <c r="BX393" s="394"/>
      <c r="BY393" s="394"/>
      <c r="BZ393" s="394"/>
      <c r="CA393" s="394"/>
      <c r="CB393" s="394"/>
      <c r="CC393" s="394"/>
      <c r="CD393" s="394"/>
      <c r="CE393" s="394"/>
      <c r="CF393" s="394"/>
      <c r="CG393" s="394"/>
      <c r="CH393" s="394"/>
      <c r="CI393" s="394"/>
      <c r="CJ393" s="394"/>
      <c r="CK393" s="394"/>
      <c r="CL393" s="394"/>
      <c r="CM393" s="394"/>
      <c r="CN393" s="394"/>
      <c r="CO393" s="394"/>
      <c r="CP393" s="394"/>
      <c r="CQ393" s="394"/>
      <c r="CR393" s="394"/>
      <c r="CS393" s="394"/>
      <c r="CT393" s="394"/>
      <c r="CU393" s="394"/>
      <c r="CV393" s="394"/>
      <c r="CW393" s="394"/>
      <c r="CX393" s="394"/>
      <c r="CY393" s="394"/>
      <c r="CZ393" s="394"/>
    </row>
    <row r="394" s="357" customFormat="true" ht="15" customHeight="true" x14ac:dyDescent="0.2">
      <c r="V394" s="359"/>
      <c r="W394" s="394"/>
      <c r="X394" s="394"/>
      <c r="Y394" s="394"/>
      <c r="Z394" s="394"/>
      <c r="AA394" s="394"/>
      <c r="AB394" s="394"/>
      <c r="AC394" s="394"/>
      <c r="AD394" s="394"/>
      <c r="AE394" s="394"/>
      <c r="AF394" s="394"/>
      <c r="AG394" s="394"/>
      <c r="AH394" s="394"/>
      <c r="AI394" s="394"/>
      <c r="AJ394" s="394"/>
      <c r="AK394" s="394"/>
      <c r="AL394" s="394"/>
      <c r="AM394" s="394"/>
      <c r="AN394" s="394"/>
      <c r="AO394" s="394"/>
      <c r="AP394" s="394"/>
      <c r="AQ394" s="394"/>
      <c r="AR394" s="394"/>
      <c r="AS394" s="394"/>
      <c r="AT394" s="394"/>
      <c r="AU394" s="394"/>
      <c r="AV394" s="394"/>
      <c r="AW394" s="394"/>
      <c r="AX394" s="394"/>
      <c r="AY394" s="394"/>
      <c r="AZ394" s="394"/>
      <c r="BA394" s="359"/>
      <c r="BV394" s="359"/>
      <c r="BW394" s="394"/>
      <c r="BX394" s="394"/>
      <c r="BY394" s="394"/>
      <c r="BZ394" s="394"/>
      <c r="CA394" s="394"/>
      <c r="CB394" s="394"/>
      <c r="CC394" s="394"/>
      <c r="CD394" s="394"/>
      <c r="CE394" s="394"/>
      <c r="CF394" s="394"/>
      <c r="CG394" s="394"/>
      <c r="CH394" s="394"/>
      <c r="CI394" s="394"/>
      <c r="CJ394" s="394"/>
      <c r="CK394" s="394"/>
      <c r="CL394" s="394"/>
      <c r="CM394" s="394"/>
      <c r="CN394" s="394"/>
      <c r="CO394" s="394"/>
      <c r="CP394" s="394"/>
      <c r="CQ394" s="394"/>
      <c r="CR394" s="394"/>
      <c r="CS394" s="394"/>
      <c r="CT394" s="394"/>
      <c r="CU394" s="394"/>
      <c r="CV394" s="394"/>
      <c r="CW394" s="394"/>
      <c r="CX394" s="394"/>
      <c r="CY394" s="394"/>
      <c r="CZ394" s="394"/>
    </row>
    <row r="395" s="357" customFormat="true" ht="15" customHeight="true" x14ac:dyDescent="0.2">
      <c r="V395" s="359"/>
      <c r="W395" s="394"/>
      <c r="X395" s="394"/>
      <c r="Y395" s="394"/>
      <c r="Z395" s="394"/>
      <c r="AA395" s="394"/>
      <c r="AB395" s="394"/>
      <c r="AC395" s="394"/>
      <c r="AD395" s="394"/>
      <c r="AE395" s="394"/>
      <c r="AF395" s="394"/>
      <c r="AG395" s="394"/>
      <c r="AH395" s="394"/>
      <c r="AI395" s="394"/>
      <c r="AJ395" s="394"/>
      <c r="AK395" s="394"/>
      <c r="AL395" s="394"/>
      <c r="AM395" s="394"/>
      <c r="AN395" s="394"/>
      <c r="AO395" s="394"/>
      <c r="AP395" s="394"/>
      <c r="AQ395" s="394"/>
      <c r="AR395" s="394"/>
      <c r="AS395" s="394"/>
      <c r="AT395" s="394"/>
      <c r="AU395" s="394"/>
      <c r="AV395" s="394"/>
      <c r="AW395" s="394"/>
      <c r="AX395" s="394"/>
      <c r="AY395" s="394"/>
      <c r="AZ395" s="394"/>
      <c r="BA395" s="359"/>
      <c r="BV395" s="359"/>
      <c r="BW395" s="394"/>
      <c r="BX395" s="394"/>
      <c r="BY395" s="394"/>
      <c r="BZ395" s="394"/>
      <c r="CA395" s="394"/>
      <c r="CB395" s="394"/>
      <c r="CC395" s="394"/>
      <c r="CD395" s="394"/>
      <c r="CE395" s="394"/>
      <c r="CF395" s="394"/>
      <c r="CG395" s="394"/>
      <c r="CH395" s="394"/>
      <c r="CI395" s="394"/>
      <c r="CJ395" s="394"/>
      <c r="CK395" s="394"/>
      <c r="CL395" s="394"/>
      <c r="CM395" s="394"/>
      <c r="CN395" s="394"/>
      <c r="CO395" s="394"/>
      <c r="CP395" s="394"/>
      <c r="CQ395" s="394"/>
      <c r="CR395" s="394"/>
      <c r="CS395" s="394"/>
      <c r="CT395" s="394"/>
      <c r="CU395" s="394"/>
      <c r="CV395" s="394"/>
      <c r="CW395" s="394"/>
      <c r="CX395" s="394"/>
      <c r="CY395" s="394"/>
      <c r="CZ395" s="394"/>
    </row>
    <row r="396" s="357" customFormat="true" ht="15" customHeight="true" x14ac:dyDescent="0.2">
      <c r="V396" s="359"/>
      <c r="W396" s="394"/>
      <c r="X396" s="394"/>
      <c r="Y396" s="394"/>
      <c r="Z396" s="394"/>
      <c r="AA396" s="394"/>
      <c r="AB396" s="394"/>
      <c r="AC396" s="394"/>
      <c r="AD396" s="394"/>
      <c r="AE396" s="394"/>
      <c r="AF396" s="394"/>
      <c r="AG396" s="394"/>
      <c r="AH396" s="394"/>
      <c r="AI396" s="394"/>
      <c r="AJ396" s="394"/>
      <c r="AK396" s="394"/>
      <c r="AL396" s="394"/>
      <c r="AM396" s="394"/>
      <c r="AN396" s="394"/>
      <c r="AO396" s="394"/>
      <c r="AP396" s="394"/>
      <c r="AQ396" s="394"/>
      <c r="AR396" s="394"/>
      <c r="AS396" s="394"/>
      <c r="AT396" s="394"/>
      <c r="AU396" s="394"/>
      <c r="AV396" s="394"/>
      <c r="AW396" s="394"/>
      <c r="AX396" s="394"/>
      <c r="AY396" s="394"/>
      <c r="AZ396" s="394"/>
      <c r="BA396" s="359"/>
      <c r="BV396" s="359"/>
      <c r="BW396" s="394"/>
      <c r="BX396" s="394"/>
      <c r="BY396" s="394"/>
      <c r="BZ396" s="394"/>
      <c r="CA396" s="394"/>
      <c r="CB396" s="394"/>
      <c r="CC396" s="394"/>
      <c r="CD396" s="394"/>
      <c r="CE396" s="394"/>
      <c r="CF396" s="394"/>
      <c r="CG396" s="394"/>
      <c r="CH396" s="394"/>
      <c r="CI396" s="394"/>
      <c r="CJ396" s="394"/>
      <c r="CK396" s="394"/>
      <c r="CL396" s="394"/>
      <c r="CM396" s="394"/>
      <c r="CN396" s="394"/>
      <c r="CO396" s="394"/>
      <c r="CP396" s="394"/>
      <c r="CQ396" s="394"/>
      <c r="CR396" s="394"/>
      <c r="CS396" s="394"/>
      <c r="CT396" s="394"/>
      <c r="CU396" s="394"/>
      <c r="CV396" s="394"/>
      <c r="CW396" s="394"/>
      <c r="CX396" s="394"/>
      <c r="CY396" s="394"/>
      <c r="CZ396" s="394"/>
    </row>
    <row r="397" s="357" customFormat="true" ht="15" customHeight="true" x14ac:dyDescent="0.2">
      <c r="V397" s="359"/>
      <c r="W397" s="394"/>
      <c r="X397" s="394"/>
      <c r="Y397" s="394"/>
      <c r="Z397" s="394"/>
      <c r="AA397" s="394"/>
      <c r="AB397" s="394"/>
      <c r="AC397" s="394"/>
      <c r="AD397" s="394"/>
      <c r="AE397" s="394"/>
      <c r="AF397" s="394"/>
      <c r="AG397" s="394"/>
      <c r="AH397" s="394"/>
      <c r="AI397" s="394"/>
      <c r="AJ397" s="394"/>
      <c r="AK397" s="394"/>
      <c r="AL397" s="394"/>
      <c r="AM397" s="394"/>
      <c r="AN397" s="394"/>
      <c r="AO397" s="394"/>
      <c r="AP397" s="394"/>
      <c r="AQ397" s="394"/>
      <c r="AR397" s="394"/>
      <c r="AS397" s="394"/>
      <c r="AT397" s="394"/>
      <c r="AU397" s="394"/>
      <c r="AV397" s="394"/>
      <c r="AW397" s="394"/>
      <c r="AX397" s="394"/>
      <c r="AY397" s="394"/>
      <c r="AZ397" s="394"/>
      <c r="BA397" s="359"/>
      <c r="BV397" s="359"/>
      <c r="BW397" s="394"/>
      <c r="BX397" s="394"/>
      <c r="BY397" s="394"/>
      <c r="BZ397" s="394"/>
      <c r="CA397" s="394"/>
      <c r="CB397" s="394"/>
      <c r="CC397" s="394"/>
      <c r="CD397" s="394"/>
      <c r="CE397" s="394"/>
      <c r="CF397" s="394"/>
      <c r="CG397" s="394"/>
      <c r="CH397" s="394"/>
      <c r="CI397" s="394"/>
      <c r="CJ397" s="394"/>
      <c r="CK397" s="394"/>
      <c r="CL397" s="394"/>
      <c r="CM397" s="394"/>
      <c r="CN397" s="394"/>
      <c r="CO397" s="394"/>
      <c r="CP397" s="394"/>
      <c r="CQ397" s="394"/>
      <c r="CR397" s="394"/>
      <c r="CS397" s="394"/>
      <c r="CT397" s="394"/>
      <c r="CU397" s="394"/>
      <c r="CV397" s="394"/>
      <c r="CW397" s="394"/>
      <c r="CX397" s="394"/>
      <c r="CY397" s="394"/>
      <c r="CZ397" s="394"/>
    </row>
    <row r="398" s="357" customFormat="true" ht="15" customHeight="true" x14ac:dyDescent="0.2">
      <c r="V398" s="359"/>
      <c r="W398" s="394"/>
      <c r="X398" s="394"/>
      <c r="Y398" s="394"/>
      <c r="Z398" s="394"/>
      <c r="AA398" s="394"/>
      <c r="AB398" s="394"/>
      <c r="AC398" s="394"/>
      <c r="AD398" s="394"/>
      <c r="AE398" s="394"/>
      <c r="AF398" s="394"/>
      <c r="AG398" s="394"/>
      <c r="AH398" s="394"/>
      <c r="AI398" s="394"/>
      <c r="AJ398" s="394"/>
      <c r="AK398" s="394"/>
      <c r="AL398" s="394"/>
      <c r="AM398" s="394"/>
      <c r="AN398" s="394"/>
      <c r="AO398" s="394"/>
      <c r="AP398" s="394"/>
      <c r="AQ398" s="394"/>
      <c r="AR398" s="394"/>
      <c r="AS398" s="394"/>
      <c r="AT398" s="394"/>
      <c r="AU398" s="394"/>
      <c r="AV398" s="394"/>
      <c r="AW398" s="394"/>
      <c r="AX398" s="394"/>
      <c r="AY398" s="394"/>
      <c r="AZ398" s="394"/>
      <c r="BA398" s="359"/>
      <c r="BV398" s="359"/>
      <c r="BW398" s="394"/>
      <c r="BX398" s="394"/>
      <c r="BY398" s="394"/>
      <c r="BZ398" s="394"/>
      <c r="CA398" s="394"/>
      <c r="CB398" s="394"/>
      <c r="CC398" s="394"/>
      <c r="CD398" s="394"/>
      <c r="CE398" s="394"/>
      <c r="CF398" s="394"/>
      <c r="CG398" s="394"/>
      <c r="CH398" s="394"/>
      <c r="CI398" s="394"/>
      <c r="CJ398" s="394"/>
      <c r="CK398" s="394"/>
      <c r="CL398" s="394"/>
      <c r="CM398" s="394"/>
      <c r="CN398" s="394"/>
      <c r="CO398" s="394"/>
      <c r="CP398" s="394"/>
      <c r="CQ398" s="394"/>
      <c r="CR398" s="394"/>
      <c r="CS398" s="394"/>
      <c r="CT398" s="394"/>
      <c r="CU398" s="394"/>
      <c r="CV398" s="394"/>
      <c r="CW398" s="394"/>
      <c r="CX398" s="394"/>
      <c r="CY398" s="394"/>
      <c r="CZ398" s="394"/>
    </row>
    <row r="399" s="945" customFormat="true" ht="15" customHeight="true" x14ac:dyDescent="0.25">
      <c r="A399" s="363"/>
      <c r="B399" s="363"/>
      <c r="C399" s="1152" t="s">
        <v>133</v>
      </c>
      <c r="D399" s="1153"/>
      <c r="E399" s="1153"/>
      <c r="F399" s="1153"/>
      <c r="G399" s="363"/>
      <c r="H399" s="1157" t="s">
        <v>134</v>
      </c>
      <c r="I399" s="1158"/>
      <c r="J399" s="1158"/>
      <c r="K399" s="1158"/>
      <c r="M399" s="1157" t="s">
        <v>135</v>
      </c>
      <c r="N399" s="1158"/>
      <c r="O399" s="1158"/>
      <c r="P399" s="1158"/>
      <c r="W399" s="390"/>
      <c r="X399" s="390"/>
      <c r="Y399" s="390"/>
      <c r="Z399" s="390"/>
      <c r="AA399" s="390"/>
      <c r="AB399" s="390"/>
      <c r="AC399" s="390"/>
      <c r="AD399" s="390"/>
      <c r="AE399" s="390"/>
      <c r="AF399" s="390"/>
      <c r="AG399" s="390"/>
      <c r="AH399" s="390"/>
      <c r="AI399" s="390"/>
      <c r="AJ399" s="390"/>
      <c r="AK399" s="390"/>
      <c r="AL399" s="390"/>
      <c r="AM399" s="390"/>
      <c r="AN399" s="390"/>
      <c r="AO399" s="390"/>
      <c r="AP399" s="390"/>
      <c r="AQ399" s="390"/>
      <c r="AR399" s="390"/>
      <c r="AS399" s="390"/>
      <c r="AT399" s="390"/>
      <c r="AU399" s="390"/>
      <c r="AV399" s="390"/>
      <c r="AW399" s="390"/>
      <c r="AX399" s="390"/>
      <c r="AY399" s="390"/>
      <c r="AZ399" s="390"/>
      <c r="BB399" s="363"/>
      <c r="BW399" s="390"/>
      <c r="BX399" s="390"/>
      <c r="BY399" s="390"/>
      <c r="BZ399" s="390"/>
      <c r="CA399" s="390"/>
      <c r="CB399" s="390"/>
      <c r="CC399" s="390"/>
      <c r="CD399" s="390"/>
      <c r="CE399" s="390"/>
      <c r="CF399" s="390"/>
      <c r="CG399" s="390"/>
      <c r="CH399" s="390"/>
      <c r="CI399" s="390"/>
      <c r="CJ399" s="390"/>
      <c r="CK399" s="390"/>
      <c r="CL399" s="390"/>
      <c r="CM399" s="390"/>
      <c r="CN399" s="390"/>
      <c r="CO399" s="390"/>
      <c r="CP399" s="390"/>
      <c r="CQ399" s="390"/>
      <c r="CR399" s="390"/>
      <c r="CS399" s="390"/>
      <c r="CT399" s="390"/>
      <c r="CU399" s="390"/>
      <c r="CV399" s="390"/>
      <c r="CW399" s="390"/>
      <c r="CX399" s="390"/>
      <c r="CY399" s="390"/>
      <c r="CZ399" s="390"/>
    </row>
    <row r="400" s="945" customFormat="true" ht="15" customHeight="true" x14ac:dyDescent="0.2">
      <c r="A400" s="363"/>
      <c r="B400" s="363"/>
      <c r="C400" s="1198" t="s">
        <v>203</v>
      </c>
      <c r="D400" s="1199"/>
      <c r="E400" s="1199"/>
      <c r="F400"/>
      <c r="G400"/>
      <c r="H400" s="1199" t="s">
        <v>203</v>
      </c>
      <c r="I400" s="1199"/>
      <c r="J400" s="1199"/>
      <c r="K400"/>
      <c r="L400"/>
      <c r="M400" s="1199" t="s">
        <v>203</v>
      </c>
      <c r="N400" s="1199"/>
      <c r="O400" s="1199"/>
      <c r="P400"/>
      <c r="Q400"/>
      <c r="R400" s="390"/>
      <c r="W400" s="390"/>
      <c r="X400" s="390"/>
      <c r="Y400" s="390"/>
      <c r="Z400" s="390"/>
      <c r="AA400" s="390"/>
      <c r="AB400" s="390"/>
      <c r="AC400" s="390"/>
      <c r="AD400" s="390"/>
      <c r="AE400" s="390"/>
      <c r="AF400" s="390"/>
      <c r="AG400" s="390"/>
      <c r="AH400" s="390"/>
      <c r="AI400" s="390"/>
      <c r="AJ400" s="390"/>
      <c r="AK400" s="390"/>
      <c r="AL400" s="390"/>
      <c r="AM400" s="390"/>
      <c r="AN400" s="390"/>
      <c r="AO400" s="390"/>
      <c r="AP400" s="390"/>
      <c r="AQ400" s="390"/>
      <c r="AR400" s="390"/>
      <c r="AS400" s="390"/>
      <c r="AT400" s="390"/>
      <c r="AU400" s="390"/>
      <c r="AV400" s="390"/>
      <c r="AW400" s="390"/>
      <c r="AX400" s="390"/>
      <c r="AY400" s="390"/>
      <c r="AZ400" s="390"/>
      <c r="BB400" s="363"/>
      <c r="BW400" s="390"/>
      <c r="BX400" s="390"/>
      <c r="BY400" s="390"/>
      <c r="BZ400" s="390"/>
      <c r="CA400" s="390"/>
      <c r="CB400" s="390"/>
      <c r="CC400" s="390"/>
      <c r="CD400" s="390"/>
      <c r="CE400" s="390"/>
      <c r="CF400" s="390"/>
      <c r="CG400" s="390"/>
      <c r="CH400" s="390"/>
      <c r="CI400" s="390"/>
      <c r="CJ400" s="390"/>
      <c r="CK400" s="390"/>
      <c r="CL400" s="390"/>
      <c r="CM400" s="390"/>
      <c r="CN400" s="390"/>
      <c r="CO400" s="390"/>
      <c r="CP400" s="390"/>
      <c r="CQ400" s="390"/>
      <c r="CR400" s="390"/>
      <c r="CS400" s="390"/>
      <c r="CT400" s="390"/>
      <c r="CU400" s="390"/>
      <c r="CV400" s="390"/>
      <c r="CW400" s="390"/>
      <c r="CX400" s="390"/>
      <c r="CY400" s="390"/>
      <c r="CZ400" s="390"/>
    </row>
    <row r="401" s="945" customFormat="true" ht="25.15" customHeight="true" x14ac:dyDescent="0.2">
      <c r="A401" s="363"/>
      <c r="B401" s="363"/>
      <c r="C401" s="1200" t="s">
        <v>320</v>
      </c>
      <c r="D401" s="1201"/>
      <c r="E401" s="996" t="s">
        <v>204</v>
      </c>
      <c r="F401" s="960"/>
      <c r="G401" s="960"/>
      <c r="H401" s="1201" t="s">
        <v>320</v>
      </c>
      <c r="I401" s="1201"/>
      <c r="J401" s="997" t="s">
        <v>204</v>
      </c>
      <c r="K401" s="960"/>
      <c r="L401" s="960"/>
      <c r="M401" s="1201" t="s">
        <v>320</v>
      </c>
      <c r="N401" s="1201"/>
      <c r="O401" s="998" t="s">
        <v>204</v>
      </c>
      <c r="P401" s="960"/>
      <c r="Q401" s="960"/>
      <c r="R401" s="390"/>
      <c r="W401" s="390"/>
      <c r="X401" s="390"/>
      <c r="Y401" s="390"/>
      <c r="Z401" s="390"/>
      <c r="AA401" s="390"/>
      <c r="AB401" s="390"/>
      <c r="AC401" s="390"/>
      <c r="AD401" s="390"/>
      <c r="AE401" s="390"/>
      <c r="AF401" s="390"/>
      <c r="AG401" s="390"/>
      <c r="AH401" s="390"/>
      <c r="AI401" s="390"/>
      <c r="AJ401" s="390"/>
      <c r="AK401" s="390"/>
      <c r="AL401" s="390"/>
      <c r="AM401" s="390"/>
      <c r="AN401" s="390"/>
      <c r="AO401" s="390"/>
      <c r="AP401" s="390"/>
      <c r="AQ401" s="390"/>
      <c r="AR401" s="390"/>
      <c r="AS401" s="390"/>
      <c r="AT401" s="390"/>
      <c r="AU401" s="390"/>
      <c r="AV401" s="390"/>
      <c r="AW401" s="390"/>
      <c r="AX401" s="390"/>
      <c r="AY401" s="390"/>
      <c r="AZ401" s="390"/>
      <c r="BB401" s="363"/>
      <c r="BW401" s="390"/>
      <c r="BX401" s="390"/>
      <c r="BY401" s="390"/>
      <c r="BZ401" s="390"/>
      <c r="CA401" s="390"/>
      <c r="CB401" s="390"/>
      <c r="CC401" s="390"/>
      <c r="CD401" s="390"/>
      <c r="CE401" s="390"/>
      <c r="CF401" s="390"/>
      <c r="CG401" s="390"/>
      <c r="CH401" s="390"/>
      <c r="CI401" s="390"/>
      <c r="CJ401" s="390"/>
      <c r="CK401" s="390"/>
      <c r="CL401" s="390"/>
      <c r="CM401" s="390"/>
      <c r="CN401" s="390"/>
      <c r="CO401" s="390"/>
      <c r="CP401" s="390"/>
      <c r="CQ401" s="390"/>
      <c r="CR401" s="390"/>
      <c r="CS401" s="390"/>
      <c r="CT401" s="390"/>
      <c r="CU401" s="390"/>
      <c r="CV401" s="390"/>
      <c r="CW401" s="390"/>
      <c r="CX401" s="390"/>
      <c r="CY401" s="390"/>
      <c r="CZ401" s="390"/>
    </row>
    <row r="402" s="945" customFormat="true" ht="25.15" customHeight="true" x14ac:dyDescent="0.2">
      <c r="A402" s="363"/>
      <c r="B402" s="1156" t="s">
        <v>140</v>
      </c>
      <c r="C402" s="1201"/>
      <c r="D402" s="1201"/>
      <c r="E402" s="999" t="s">
        <v>205</v>
      </c>
      <c r="F402" s="960"/>
      <c r="G402" s="960"/>
      <c r="H402" s="1201"/>
      <c r="I402" s="1201"/>
      <c r="J402" s="1000" t="s">
        <v>205</v>
      </c>
      <c r="K402" s="960"/>
      <c r="L402" s="960"/>
      <c r="M402" s="1201"/>
      <c r="N402" s="1201"/>
      <c r="O402" s="1001" t="s">
        <v>205</v>
      </c>
      <c r="P402" s="960"/>
      <c r="Q402" s="960"/>
      <c r="R402" s="390"/>
      <c r="W402" s="390"/>
      <c r="X402" s="390"/>
      <c r="Y402" s="390"/>
      <c r="Z402" s="390"/>
      <c r="AA402" s="390"/>
      <c r="AB402" s="390"/>
      <c r="AC402" s="390"/>
      <c r="AD402" s="390"/>
      <c r="AE402" s="390"/>
      <c r="AF402" s="390"/>
      <c r="AG402" s="390"/>
      <c r="AH402" s="390"/>
      <c r="AI402" s="390"/>
      <c r="AJ402" s="390"/>
      <c r="AK402" s="390"/>
      <c r="AL402" s="390"/>
      <c r="AM402" s="390"/>
      <c r="AN402" s="390"/>
      <c r="AO402" s="390"/>
      <c r="AP402" s="390"/>
      <c r="AQ402" s="390"/>
      <c r="AR402" s="390"/>
      <c r="AS402" s="390"/>
      <c r="AT402" s="390"/>
      <c r="AU402" s="390"/>
      <c r="AV402" s="390"/>
      <c r="AW402" s="390"/>
      <c r="AX402" s="390"/>
      <c r="AY402" s="390"/>
      <c r="AZ402" s="390"/>
      <c r="BB402" s="363"/>
      <c r="BW402" s="390"/>
      <c r="BX402" s="390"/>
      <c r="BY402" s="390"/>
      <c r="BZ402" s="390"/>
      <c r="CA402" s="390"/>
      <c r="CB402" s="390"/>
      <c r="CC402" s="390"/>
      <c r="CD402" s="390"/>
      <c r="CE402" s="390"/>
      <c r="CF402" s="390"/>
      <c r="CG402" s="390"/>
      <c r="CH402" s="390"/>
      <c r="CI402" s="390"/>
      <c r="CJ402" s="390"/>
      <c r="CK402" s="390"/>
      <c r="CL402" s="390"/>
      <c r="CM402" s="390"/>
      <c r="CN402" s="390"/>
      <c r="CO402" s="390"/>
      <c r="CP402" s="390"/>
      <c r="CQ402" s="390"/>
      <c r="CR402" s="390"/>
      <c r="CS402" s="390"/>
      <c r="CT402" s="390"/>
      <c r="CU402" s="390"/>
      <c r="CV402" s="390"/>
      <c r="CW402" s="390"/>
      <c r="CX402" s="390"/>
      <c r="CY402" s="390"/>
      <c r="CZ402" s="390"/>
    </row>
    <row r="403" s="392" customFormat="true" ht="25.15" customHeight="true" x14ac:dyDescent="0.2">
      <c r="A403" s="469"/>
      <c r="B403" s="1041"/>
      <c r="C403" s="1200" t="s">
        <v>551</v>
      </c>
      <c r="D403" s="1201"/>
      <c r="E403" s="1002">
        <v>0.6332995251062421</v>
      </c>
      <c r="F403" s="960"/>
      <c r="G403" s="960"/>
      <c r="H403" s="1201" t="s">
        <v>454</v>
      </c>
      <c r="I403" s="1201"/>
      <c r="J403" s="1003">
        <v>0.67992177934716624</v>
      </c>
      <c r="K403" s="960"/>
      <c r="L403" s="960"/>
      <c r="M403" s="1201" t="s">
        <v>552</v>
      </c>
      <c r="N403" s="1201"/>
      <c r="O403" s="1004">
        <v>0.61412016867447361</v>
      </c>
      <c r="P403" s="960"/>
      <c r="Q403" s="960"/>
      <c r="R403" s="393"/>
      <c r="W403" s="393"/>
      <c r="X403" s="393"/>
      <c r="Y403" s="393"/>
      <c r="Z403" s="393"/>
      <c r="AA403" s="393"/>
      <c r="AB403" s="393"/>
      <c r="AC403" s="393"/>
      <c r="AD403" s="393"/>
      <c r="AE403" s="393"/>
      <c r="AF403" s="393"/>
      <c r="AG403" s="393"/>
      <c r="AH403" s="393"/>
      <c r="AI403" s="393"/>
      <c r="AJ403" s="393"/>
      <c r="AK403" s="393"/>
      <c r="AL403" s="393"/>
      <c r="AM403" s="393"/>
      <c r="AN403" s="393"/>
      <c r="AO403" s="393"/>
      <c r="AP403" s="393"/>
      <c r="AQ403" s="393"/>
      <c r="AR403" s="393"/>
      <c r="AS403" s="393"/>
      <c r="AT403" s="393"/>
      <c r="AU403" s="393"/>
      <c r="AV403" s="393"/>
      <c r="AW403" s="393"/>
      <c r="AX403" s="393"/>
      <c r="AY403" s="393"/>
      <c r="AZ403" s="393"/>
      <c r="BB403" s="469"/>
      <c r="BW403" s="393"/>
      <c r="BX403" s="393"/>
      <c r="BY403" s="393"/>
      <c r="BZ403" s="393"/>
      <c r="CA403" s="393"/>
      <c r="CB403" s="393"/>
      <c r="CC403" s="393"/>
      <c r="CD403" s="393"/>
      <c r="CE403" s="393"/>
      <c r="CF403" s="393"/>
      <c r="CG403" s="393"/>
      <c r="CH403" s="393"/>
      <c r="CI403" s="393"/>
      <c r="CJ403" s="393"/>
      <c r="CK403" s="393"/>
      <c r="CL403" s="393"/>
      <c r="CM403" s="393"/>
      <c r="CN403" s="393"/>
      <c r="CO403" s="393"/>
      <c r="CP403" s="393"/>
      <c r="CQ403" s="393"/>
      <c r="CR403" s="393"/>
      <c r="CS403" s="393"/>
      <c r="CT403" s="393"/>
      <c r="CU403" s="393"/>
      <c r="CV403" s="393"/>
      <c r="CW403" s="393"/>
      <c r="CX403" s="393"/>
      <c r="CY403" s="393"/>
      <c r="CZ403" s="393"/>
    </row>
    <row r="404" s="392" customFormat="true" ht="25.15" customHeight="true" x14ac:dyDescent="0.2">
      <c r="A404" s="469"/>
      <c r="B404" s="1041"/>
      <c r="C404" s="1200" t="s">
        <v>454</v>
      </c>
      <c r="D404" s="1201"/>
      <c r="E404" s="1005">
        <v>0.61611223099518209</v>
      </c>
      <c r="F404" s="960"/>
      <c r="G404" s="960"/>
      <c r="H404" s="1201" t="s">
        <v>551</v>
      </c>
      <c r="I404" s="1201"/>
      <c r="J404" s="1006">
        <v>0.67908219504896206</v>
      </c>
      <c r="K404" s="960"/>
      <c r="L404" s="960"/>
      <c r="M404" s="1201" t="s">
        <v>471</v>
      </c>
      <c r="N404" s="1201"/>
      <c r="O404" s="1007">
        <v>-0.57934523206035293</v>
      </c>
      <c r="P404" s="960"/>
      <c r="Q404" s="960"/>
      <c r="R404" s="393"/>
      <c r="W404" s="393"/>
      <c r="X404" s="393"/>
      <c r="Y404" s="393"/>
      <c r="Z404" s="393"/>
      <c r="AA404" s="393"/>
      <c r="AB404" s="393"/>
      <c r="AC404" s="393"/>
      <c r="AD404" s="393"/>
      <c r="AE404" s="393"/>
      <c r="AF404" s="393"/>
      <c r="AG404" s="393"/>
      <c r="AH404" s="393"/>
      <c r="AI404" s="393"/>
      <c r="AJ404" s="393"/>
      <c r="AK404" s="393"/>
      <c r="AL404" s="393"/>
      <c r="AM404" s="393"/>
      <c r="AN404" s="393"/>
      <c r="AO404" s="393"/>
      <c r="AP404" s="393"/>
      <c r="AQ404" s="393"/>
      <c r="AR404" s="393"/>
      <c r="AS404" s="393"/>
      <c r="AT404" s="393"/>
      <c r="AU404" s="393"/>
      <c r="AV404" s="393"/>
      <c r="AW404" s="393"/>
      <c r="AX404" s="393"/>
      <c r="AY404" s="393"/>
      <c r="AZ404" s="393"/>
      <c r="BB404" s="469"/>
      <c r="BW404" s="393"/>
      <c r="BX404" s="393"/>
      <c r="BY404" s="393"/>
      <c r="BZ404" s="393"/>
      <c r="CA404" s="393"/>
      <c r="CB404" s="393"/>
      <c r="CC404" s="393"/>
      <c r="CD404" s="393"/>
      <c r="CE404" s="393"/>
      <c r="CF404" s="393"/>
      <c r="CG404" s="393"/>
      <c r="CH404" s="393"/>
      <c r="CI404" s="393"/>
      <c r="CJ404" s="393"/>
      <c r="CK404" s="393"/>
      <c r="CL404" s="393"/>
      <c r="CM404" s="393"/>
      <c r="CN404" s="393"/>
      <c r="CO404" s="393"/>
      <c r="CP404" s="393"/>
      <c r="CQ404" s="393"/>
      <c r="CR404" s="393"/>
      <c r="CS404" s="393"/>
      <c r="CT404" s="393"/>
      <c r="CU404" s="393"/>
      <c r="CV404" s="393"/>
      <c r="CW404" s="393"/>
      <c r="CX404" s="393"/>
      <c r="CY404" s="393"/>
      <c r="CZ404" s="393"/>
    </row>
    <row r="405" s="392" customFormat="true" ht="25.15" customHeight="true" x14ac:dyDescent="0.2">
      <c r="A405" s="469"/>
      <c r="B405" s="1041"/>
      <c r="C405" s="1200" t="s">
        <v>553</v>
      </c>
      <c r="D405" s="1201"/>
      <c r="E405" s="1005">
        <v>0.61003356975960199</v>
      </c>
      <c r="F405" s="960"/>
      <c r="G405" s="960"/>
      <c r="H405" s="1201" t="s">
        <v>553</v>
      </c>
      <c r="I405" s="1201"/>
      <c r="J405" s="1006">
        <v>0.6567596359951009</v>
      </c>
      <c r="K405" s="960"/>
      <c r="L405" s="960"/>
      <c r="M405" s="1201" t="s">
        <v>551</v>
      </c>
      <c r="N405" s="1201"/>
      <c r="O405" s="1007">
        <v>0.5675836722330323</v>
      </c>
      <c r="P405" s="960"/>
      <c r="Q405" s="960"/>
      <c r="R405" s="393"/>
      <c r="W405" s="393"/>
      <c r="X405" s="393"/>
      <c r="Y405" s="393"/>
      <c r="Z405" s="393"/>
      <c r="AA405" s="393"/>
      <c r="AB405" s="393"/>
      <c r="AC405" s="393"/>
      <c r="AD405" s="393"/>
      <c r="AE405" s="393"/>
      <c r="AF405" s="393"/>
      <c r="AG405" s="393"/>
      <c r="AH405" s="393"/>
      <c r="AI405" s="393"/>
      <c r="AJ405" s="393"/>
      <c r="AK405" s="393"/>
      <c r="AL405" s="393"/>
      <c r="AM405" s="393"/>
      <c r="AN405" s="393"/>
      <c r="AO405" s="393"/>
      <c r="AP405" s="393"/>
      <c r="AQ405" s="393"/>
      <c r="AR405" s="393"/>
      <c r="AS405" s="393"/>
      <c r="AT405" s="393"/>
      <c r="AU405" s="393"/>
      <c r="AV405" s="393"/>
      <c r="AW405" s="393"/>
      <c r="AX405" s="393"/>
      <c r="AY405" s="393"/>
      <c r="AZ405" s="393"/>
      <c r="BB405" s="469"/>
      <c r="BW405" s="393"/>
      <c r="BX405" s="393"/>
      <c r="BY405" s="393"/>
      <c r="BZ405" s="393"/>
      <c r="CA405" s="393"/>
      <c r="CB405" s="393"/>
      <c r="CC405" s="393"/>
      <c r="CD405" s="393"/>
      <c r="CE405" s="393"/>
      <c r="CF405" s="393"/>
      <c r="CG405" s="393"/>
      <c r="CH405" s="393"/>
      <c r="CI405" s="393"/>
      <c r="CJ405" s="393"/>
      <c r="CK405" s="393"/>
      <c r="CL405" s="393"/>
      <c r="CM405" s="393"/>
      <c r="CN405" s="393"/>
      <c r="CO405" s="393"/>
      <c r="CP405" s="393"/>
      <c r="CQ405" s="393"/>
      <c r="CR405" s="393"/>
      <c r="CS405" s="393"/>
      <c r="CT405" s="393"/>
      <c r="CU405" s="393"/>
      <c r="CV405" s="393"/>
      <c r="CW405" s="393"/>
      <c r="CX405" s="393"/>
      <c r="CY405" s="393"/>
      <c r="CZ405" s="393"/>
    </row>
    <row r="406" s="392" customFormat="true" ht="25.15" customHeight="true" x14ac:dyDescent="0.2">
      <c r="A406" s="469"/>
      <c r="B406" s="1041"/>
      <c r="C406" s="1200" t="s">
        <v>552</v>
      </c>
      <c r="D406" s="1201"/>
      <c r="E406" s="1005">
        <v>0.58935894284896329</v>
      </c>
      <c r="F406" s="960"/>
      <c r="G406" s="960"/>
      <c r="H406" s="1201" t="s">
        <v>554</v>
      </c>
      <c r="I406" s="1201"/>
      <c r="J406" s="1006">
        <v>0.63201771854835165</v>
      </c>
      <c r="K406" s="960"/>
      <c r="L406" s="960"/>
      <c r="M406" s="1201" t="s">
        <v>553</v>
      </c>
      <c r="N406" s="1201"/>
      <c r="O406" s="1007">
        <v>0.5596009060025976</v>
      </c>
      <c r="P406" s="960"/>
      <c r="Q406" s="960"/>
      <c r="R406" s="393"/>
      <c r="W406" s="393"/>
      <c r="X406" s="393"/>
      <c r="Y406" s="393"/>
      <c r="Z406" s="393"/>
      <c r="AA406" s="393"/>
      <c r="AB406" s="393"/>
      <c r="AC406" s="393"/>
      <c r="AD406" s="393"/>
      <c r="AE406" s="393"/>
      <c r="AF406" s="393"/>
      <c r="AG406" s="393"/>
      <c r="AH406" s="393"/>
      <c r="AI406" s="393"/>
      <c r="AJ406" s="393"/>
      <c r="AK406" s="393"/>
      <c r="AL406" s="393"/>
      <c r="AM406" s="393"/>
      <c r="AN406" s="393"/>
      <c r="AO406" s="393"/>
      <c r="AP406" s="393"/>
      <c r="AQ406" s="393"/>
      <c r="AR406" s="393"/>
      <c r="AS406" s="393"/>
      <c r="AT406" s="393"/>
      <c r="AU406" s="393"/>
      <c r="AV406" s="393"/>
      <c r="AW406" s="393"/>
      <c r="AX406" s="393"/>
      <c r="AY406" s="393"/>
      <c r="AZ406" s="393"/>
      <c r="BB406" s="469"/>
      <c r="BW406" s="393"/>
      <c r="BX406" s="393"/>
      <c r="BY406" s="393"/>
      <c r="BZ406" s="393"/>
      <c r="CA406" s="393"/>
      <c r="CB406" s="393"/>
      <c r="CC406" s="393"/>
      <c r="CD406" s="393"/>
      <c r="CE406" s="393"/>
      <c r="CF406" s="393"/>
      <c r="CG406" s="393"/>
      <c r="CH406" s="393"/>
      <c r="CI406" s="393"/>
      <c r="CJ406" s="393"/>
      <c r="CK406" s="393"/>
      <c r="CL406" s="393"/>
      <c r="CM406" s="393"/>
      <c r="CN406" s="393"/>
      <c r="CO406" s="393"/>
      <c r="CP406" s="393"/>
      <c r="CQ406" s="393"/>
      <c r="CR406" s="393"/>
      <c r="CS406" s="393"/>
      <c r="CT406" s="393"/>
      <c r="CU406" s="393"/>
      <c r="CV406" s="393"/>
      <c r="CW406" s="393"/>
      <c r="CX406" s="393"/>
      <c r="CY406" s="393"/>
      <c r="CZ406" s="393"/>
    </row>
    <row r="407" s="392" customFormat="true" ht="25.15" customHeight="true" x14ac:dyDescent="0.2">
      <c r="A407" s="469"/>
      <c r="B407" s="1041"/>
      <c r="C407" s="1200" t="s">
        <v>471</v>
      </c>
      <c r="D407" s="1201"/>
      <c r="E407" s="1005">
        <v>-0.57662732259991489</v>
      </c>
      <c r="F407" s="960"/>
      <c r="G407" s="960"/>
      <c r="H407" s="1201" t="s">
        <v>555</v>
      </c>
      <c r="I407" s="1201"/>
      <c r="J407" s="1006">
        <v>0.61349724717400467</v>
      </c>
      <c r="K407" s="960"/>
      <c r="L407" s="960"/>
      <c r="M407" s="1201" t="s">
        <v>440</v>
      </c>
      <c r="N407" s="1201"/>
      <c r="O407" s="1007">
        <v>0.51924043722150004</v>
      </c>
      <c r="P407" s="960"/>
      <c r="Q407" s="960"/>
      <c r="R407" s="393"/>
      <c r="W407" s="393"/>
      <c r="X407" s="393"/>
      <c r="Y407" s="393"/>
      <c r="Z407" s="393"/>
      <c r="AA407" s="393"/>
      <c r="AB407" s="393"/>
      <c r="AC407" s="393"/>
      <c r="AD407" s="393"/>
      <c r="AE407" s="393"/>
      <c r="AF407" s="393"/>
      <c r="AG407" s="393"/>
      <c r="AH407" s="393"/>
      <c r="AI407" s="393"/>
      <c r="AJ407" s="393"/>
      <c r="AK407" s="393"/>
      <c r="AL407" s="393"/>
      <c r="AM407" s="393"/>
      <c r="AN407" s="393"/>
      <c r="AO407" s="393"/>
      <c r="AP407" s="393"/>
      <c r="AQ407" s="393"/>
      <c r="AR407" s="393"/>
      <c r="AS407" s="393"/>
      <c r="AT407" s="393"/>
      <c r="AU407" s="393"/>
      <c r="AV407" s="393"/>
      <c r="AW407" s="393"/>
      <c r="AX407" s="393"/>
      <c r="AY407" s="393"/>
      <c r="AZ407" s="393"/>
      <c r="BB407" s="469"/>
      <c r="BW407" s="393"/>
      <c r="BX407" s="393"/>
      <c r="BY407" s="393"/>
      <c r="BZ407" s="393"/>
      <c r="CA407" s="393"/>
      <c r="CB407" s="393"/>
      <c r="CC407" s="393"/>
      <c r="CD407" s="393"/>
      <c r="CE407" s="393"/>
      <c r="CF407" s="393"/>
      <c r="CG407" s="393"/>
      <c r="CH407" s="393"/>
      <c r="CI407" s="393"/>
      <c r="CJ407" s="393"/>
      <c r="CK407" s="393"/>
      <c r="CL407" s="393"/>
      <c r="CM407" s="393"/>
      <c r="CN407" s="393"/>
      <c r="CO407" s="393"/>
      <c r="CP407" s="393"/>
      <c r="CQ407" s="393"/>
      <c r="CR407" s="393"/>
      <c r="CS407" s="393"/>
      <c r="CT407" s="393"/>
      <c r="CU407" s="393"/>
      <c r="CV407" s="393"/>
      <c r="CW407" s="393"/>
      <c r="CX407" s="393"/>
      <c r="CY407" s="393"/>
      <c r="CZ407" s="393"/>
    </row>
    <row r="408" s="392" customFormat="true" ht="25.15" customHeight="true" x14ac:dyDescent="0.2">
      <c r="A408" s="469"/>
      <c r="B408" s="1041"/>
      <c r="C408" s="1200" t="s">
        <v>555</v>
      </c>
      <c r="D408" s="1201"/>
      <c r="E408" s="1005">
        <v>0.56668062136362585</v>
      </c>
      <c r="F408" s="960"/>
      <c r="G408" s="960"/>
      <c r="H408" s="1201" t="s">
        <v>556</v>
      </c>
      <c r="I408" s="1201"/>
      <c r="J408" s="1006">
        <v>0.58886540830839129</v>
      </c>
      <c r="K408" s="960"/>
      <c r="L408" s="960"/>
      <c r="M408" s="1201" t="s">
        <v>555</v>
      </c>
      <c r="N408" s="1201"/>
      <c r="O408" s="1007">
        <v>0.51733219908752492</v>
      </c>
      <c r="P408" s="960"/>
      <c r="Q408" s="960"/>
      <c r="R408" s="393"/>
      <c r="W408" s="393"/>
      <c r="X408" s="393"/>
      <c r="Y408" s="393"/>
      <c r="Z408" s="393"/>
      <c r="AA408" s="393"/>
      <c r="AB408" s="393"/>
      <c r="AC408" s="393"/>
      <c r="AD408" s="393"/>
      <c r="AE408" s="393"/>
      <c r="AF408" s="393"/>
      <c r="AG408" s="393"/>
      <c r="AH408" s="393"/>
      <c r="AI408" s="393"/>
      <c r="AJ408" s="393"/>
      <c r="AK408" s="393"/>
      <c r="AL408" s="393"/>
      <c r="AM408" s="393"/>
      <c r="AN408" s="393"/>
      <c r="AO408" s="393"/>
      <c r="AP408" s="393"/>
      <c r="AQ408" s="393"/>
      <c r="AR408" s="393"/>
      <c r="AS408" s="393"/>
      <c r="AT408" s="393"/>
      <c r="AU408" s="393"/>
      <c r="AV408" s="393"/>
      <c r="AW408" s="393"/>
      <c r="AX408" s="393"/>
      <c r="AY408" s="393"/>
      <c r="AZ408" s="393"/>
      <c r="BB408" s="469"/>
      <c r="BW408" s="393"/>
      <c r="BX408" s="393"/>
      <c r="BY408" s="393"/>
      <c r="BZ408" s="393"/>
      <c r="CA408" s="393"/>
      <c r="CB408" s="393"/>
      <c r="CC408" s="393"/>
      <c r="CD408" s="393"/>
      <c r="CE408" s="393"/>
      <c r="CF408" s="393"/>
      <c r="CG408" s="393"/>
      <c r="CH408" s="393"/>
      <c r="CI408" s="393"/>
      <c r="CJ408" s="393"/>
      <c r="CK408" s="393"/>
      <c r="CL408" s="393"/>
      <c r="CM408" s="393"/>
      <c r="CN408" s="393"/>
      <c r="CO408" s="393"/>
      <c r="CP408" s="393"/>
      <c r="CQ408" s="393"/>
      <c r="CR408" s="393"/>
      <c r="CS408" s="393"/>
      <c r="CT408" s="393"/>
      <c r="CU408" s="393"/>
      <c r="CV408" s="393"/>
      <c r="CW408" s="393"/>
      <c r="CX408" s="393"/>
      <c r="CY408" s="393"/>
      <c r="CZ408" s="393"/>
    </row>
    <row r="409" s="392" customFormat="true" ht="25.15" customHeight="true" x14ac:dyDescent="0.2">
      <c r="A409" s="469"/>
      <c r="B409" s="1041"/>
      <c r="C409" s="1200" t="s">
        <v>554</v>
      </c>
      <c r="D409" s="1201"/>
      <c r="E409" s="1005">
        <v>0.56255940067908405</v>
      </c>
      <c r="F409" s="960"/>
      <c r="G409" s="960"/>
      <c r="H409" s="1201" t="s">
        <v>440</v>
      </c>
      <c r="I409" s="1201"/>
      <c r="J409" s="1006">
        <v>0.57139002250992188</v>
      </c>
      <c r="K409" s="960"/>
      <c r="L409" s="960"/>
      <c r="M409" s="1201" t="s">
        <v>454</v>
      </c>
      <c r="N409" s="1201"/>
      <c r="O409" s="1007">
        <v>0.50630153394308131</v>
      </c>
      <c r="P409" s="960"/>
      <c r="Q409" s="960"/>
      <c r="R409" s="393"/>
      <c r="W409" s="393"/>
      <c r="X409" s="393"/>
      <c r="Y409" s="393"/>
      <c r="Z409" s="393"/>
      <c r="AA409" s="393"/>
      <c r="AB409" s="393"/>
      <c r="AC409" s="393"/>
      <c r="AD409" s="393"/>
      <c r="AE409" s="393"/>
      <c r="AF409" s="393"/>
      <c r="AG409" s="393"/>
      <c r="AH409" s="393"/>
      <c r="AI409" s="393"/>
      <c r="AJ409" s="393"/>
      <c r="AK409" s="393"/>
      <c r="AL409" s="393"/>
      <c r="AM409" s="393"/>
      <c r="AN409" s="393"/>
      <c r="AO409" s="393"/>
      <c r="AP409" s="393"/>
      <c r="AQ409" s="393"/>
      <c r="AR409" s="393"/>
      <c r="AS409" s="393"/>
      <c r="AT409" s="393"/>
      <c r="AU409" s="393"/>
      <c r="AV409" s="393"/>
      <c r="AW409" s="393"/>
      <c r="AX409" s="393"/>
      <c r="AY409" s="393"/>
      <c r="AZ409" s="393"/>
      <c r="BB409" s="469"/>
      <c r="BW409" s="393"/>
      <c r="BX409" s="393"/>
      <c r="BY409" s="393"/>
      <c r="BZ409" s="393"/>
      <c r="CA409" s="393"/>
      <c r="CB409" s="393"/>
      <c r="CC409" s="393"/>
      <c r="CD409" s="393"/>
      <c r="CE409" s="393"/>
      <c r="CF409" s="393"/>
      <c r="CG409" s="393"/>
      <c r="CH409" s="393"/>
      <c r="CI409" s="393"/>
      <c r="CJ409" s="393"/>
      <c r="CK409" s="393"/>
      <c r="CL409" s="393"/>
      <c r="CM409" s="393"/>
      <c r="CN409" s="393"/>
      <c r="CO409" s="393"/>
      <c r="CP409" s="393"/>
      <c r="CQ409" s="393"/>
      <c r="CR409" s="393"/>
      <c r="CS409" s="393"/>
      <c r="CT409" s="393"/>
      <c r="CU409" s="393"/>
      <c r="CV409" s="393"/>
      <c r="CW409" s="393"/>
      <c r="CX409" s="393"/>
      <c r="CY409" s="393"/>
      <c r="CZ409" s="393"/>
    </row>
    <row r="410" s="392" customFormat="true" ht="25.15" customHeight="true" x14ac:dyDescent="0.2">
      <c r="A410" s="469"/>
      <c r="B410" s="1041"/>
      <c r="C410" s="1200" t="s">
        <v>440</v>
      </c>
      <c r="D410" s="1201"/>
      <c r="E410" s="1005">
        <v>0.56031268511686771</v>
      </c>
      <c r="F410" s="960"/>
      <c r="G410" s="960"/>
      <c r="H410" s="1201" t="s">
        <v>557</v>
      </c>
      <c r="I410" s="1201"/>
      <c r="J410" s="1006">
        <v>0.56031855135579522</v>
      </c>
      <c r="K410" s="960"/>
      <c r="L410" s="960"/>
      <c r="M410" s="1201" t="s">
        <v>558</v>
      </c>
      <c r="N410" s="1201"/>
      <c r="O410" s="1007">
        <v>0.49965907248610575</v>
      </c>
      <c r="P410" s="960"/>
      <c r="Q410" s="960"/>
      <c r="R410" s="393"/>
      <c r="W410" s="393"/>
      <c r="X410" s="393"/>
      <c r="Y410" s="393"/>
      <c r="Z410" s="393"/>
      <c r="AA410" s="393"/>
      <c r="AB410" s="393"/>
      <c r="AC410" s="393"/>
      <c r="AD410" s="393"/>
      <c r="AE410" s="393"/>
      <c r="AF410" s="393"/>
      <c r="AG410" s="393"/>
      <c r="AH410" s="393"/>
      <c r="AI410" s="393"/>
      <c r="AJ410" s="393"/>
      <c r="AK410" s="393"/>
      <c r="AL410" s="393"/>
      <c r="AM410" s="393"/>
      <c r="AN410" s="393"/>
      <c r="AO410" s="393"/>
      <c r="AP410" s="393"/>
      <c r="AQ410" s="393"/>
      <c r="AR410" s="393"/>
      <c r="AS410" s="393"/>
      <c r="AT410" s="393"/>
      <c r="AU410" s="393"/>
      <c r="AV410" s="393"/>
      <c r="AW410" s="393"/>
      <c r="AX410" s="393"/>
      <c r="AY410" s="393"/>
      <c r="AZ410" s="393"/>
      <c r="BB410" s="469"/>
      <c r="BW410" s="393"/>
      <c r="BX410" s="393"/>
      <c r="BY410" s="393"/>
      <c r="BZ410" s="393"/>
      <c r="CA410" s="393"/>
      <c r="CB410" s="393"/>
      <c r="CC410" s="393"/>
      <c r="CD410" s="393"/>
      <c r="CE410" s="393"/>
      <c r="CF410" s="393"/>
      <c r="CG410" s="393"/>
      <c r="CH410" s="393"/>
      <c r="CI410" s="393"/>
      <c r="CJ410" s="393"/>
      <c r="CK410" s="393"/>
      <c r="CL410" s="393"/>
      <c r="CM410" s="393"/>
      <c r="CN410" s="393"/>
      <c r="CO410" s="393"/>
      <c r="CP410" s="393"/>
      <c r="CQ410" s="393"/>
      <c r="CR410" s="393"/>
      <c r="CS410" s="393"/>
      <c r="CT410" s="393"/>
      <c r="CU410" s="393"/>
      <c r="CV410" s="393"/>
      <c r="CW410" s="393"/>
      <c r="CX410" s="393"/>
      <c r="CY410" s="393"/>
      <c r="CZ410" s="393"/>
    </row>
    <row r="411" s="392" customFormat="true" ht="25.15" customHeight="true" x14ac:dyDescent="0.2">
      <c r="A411" s="469"/>
      <c r="B411" s="1041"/>
      <c r="C411" s="1200" t="s">
        <v>556</v>
      </c>
      <c r="D411" s="1201"/>
      <c r="E411" s="1005">
        <v>0.55865932362867043</v>
      </c>
      <c r="F411" s="960"/>
      <c r="G411" s="960"/>
      <c r="H411" s="1201" t="s">
        <v>559</v>
      </c>
      <c r="I411" s="1201"/>
      <c r="J411" s="1006">
        <v>0.55335497096395359</v>
      </c>
      <c r="K411" s="960"/>
      <c r="L411" s="960"/>
      <c r="M411" s="1201" t="s">
        <v>557</v>
      </c>
      <c r="N411" s="1201"/>
      <c r="O411" s="1007">
        <v>0.49486962211396501</v>
      </c>
      <c r="P411" s="960"/>
      <c r="Q411" s="960"/>
      <c r="R411" s="393"/>
      <c r="W411" s="393"/>
      <c r="X411" s="393"/>
      <c r="Y411" s="393"/>
      <c r="Z411" s="393"/>
      <c r="AA411" s="393"/>
      <c r="AB411" s="393"/>
      <c r="AC411" s="393"/>
      <c r="AD411" s="393"/>
      <c r="AE411" s="393"/>
      <c r="AF411" s="393"/>
      <c r="AG411" s="393"/>
      <c r="AH411" s="393"/>
      <c r="AI411" s="393"/>
      <c r="AJ411" s="393"/>
      <c r="AK411" s="393"/>
      <c r="AL411" s="393"/>
      <c r="AM411" s="393"/>
      <c r="AN411" s="393"/>
      <c r="AO411" s="393"/>
      <c r="AP411" s="393"/>
      <c r="AQ411" s="393"/>
      <c r="AR411" s="393"/>
      <c r="AS411" s="393"/>
      <c r="AT411" s="393"/>
      <c r="AU411" s="393"/>
      <c r="AV411" s="393"/>
      <c r="AW411" s="393"/>
      <c r="AX411" s="393"/>
      <c r="AY411" s="393"/>
      <c r="AZ411" s="393"/>
      <c r="BB411" s="469"/>
      <c r="BW411" s="393"/>
      <c r="BX411" s="393"/>
      <c r="BY411" s="393"/>
      <c r="BZ411" s="393"/>
      <c r="CA411" s="393"/>
      <c r="CB411" s="393"/>
      <c r="CC411" s="393"/>
      <c r="CD411" s="393"/>
      <c r="CE411" s="393"/>
      <c r="CF411" s="393"/>
      <c r="CG411" s="393"/>
      <c r="CH411" s="393"/>
      <c r="CI411" s="393"/>
      <c r="CJ411" s="393"/>
      <c r="CK411" s="393"/>
      <c r="CL411" s="393"/>
      <c r="CM411" s="393"/>
      <c r="CN411" s="393"/>
      <c r="CO411" s="393"/>
      <c r="CP411" s="393"/>
      <c r="CQ411" s="393"/>
      <c r="CR411" s="393"/>
      <c r="CS411" s="393"/>
      <c r="CT411" s="393"/>
      <c r="CU411" s="393"/>
      <c r="CV411" s="393"/>
      <c r="CW411" s="393"/>
      <c r="CX411" s="393"/>
      <c r="CY411" s="393"/>
      <c r="CZ411" s="393"/>
    </row>
    <row r="412" s="392" customFormat="true" ht="25.15" customHeight="true" x14ac:dyDescent="0.2">
      <c r="A412" s="469"/>
      <c r="B412" s="1041"/>
      <c r="C412" s="1200" t="s">
        <v>557</v>
      </c>
      <c r="D412" s="1201"/>
      <c r="E412" s="1005">
        <v>0.52402870187273176</v>
      </c>
      <c r="F412" s="960"/>
      <c r="G412" s="960"/>
      <c r="H412" s="1201" t="s">
        <v>552</v>
      </c>
      <c r="I412" s="1201"/>
      <c r="J412" s="1006">
        <v>0.54188069072795153</v>
      </c>
      <c r="K412" s="960"/>
      <c r="L412" s="960"/>
      <c r="M412" s="1201" t="s">
        <v>556</v>
      </c>
      <c r="N412" s="1201"/>
      <c r="O412" s="1007">
        <v>0.48610863332047716</v>
      </c>
      <c r="P412" s="960"/>
      <c r="Q412" s="960"/>
      <c r="R412" s="393"/>
      <c r="W412" s="393"/>
      <c r="X412" s="393"/>
      <c r="Y412" s="393"/>
      <c r="Z412" s="393"/>
      <c r="AA412" s="393"/>
      <c r="AB412" s="393"/>
      <c r="AC412" s="393"/>
      <c r="AD412" s="393"/>
      <c r="AE412" s="393"/>
      <c r="AF412" s="393"/>
      <c r="AG412" s="393"/>
      <c r="AH412" s="393"/>
      <c r="AI412" s="393"/>
      <c r="AJ412" s="393"/>
      <c r="AK412" s="393"/>
      <c r="AL412" s="393"/>
      <c r="AM412" s="393"/>
      <c r="AN412" s="393"/>
      <c r="AO412" s="393"/>
      <c r="AP412" s="393"/>
      <c r="AQ412" s="393"/>
      <c r="AR412" s="393"/>
      <c r="AS412" s="393"/>
      <c r="AT412" s="393"/>
      <c r="AU412" s="393"/>
      <c r="AV412" s="393"/>
      <c r="AW412" s="393"/>
      <c r="AX412" s="393"/>
      <c r="AY412" s="393"/>
      <c r="AZ412" s="393"/>
      <c r="BB412" s="469"/>
      <c r="BW412" s="393"/>
      <c r="BX412" s="393"/>
      <c r="BY412" s="393"/>
      <c r="BZ412" s="393"/>
      <c r="CA412" s="393"/>
      <c r="CB412" s="393"/>
      <c r="CC412" s="393"/>
      <c r="CD412" s="393"/>
      <c r="CE412" s="393"/>
      <c r="CF412" s="393"/>
      <c r="CG412" s="393"/>
      <c r="CH412" s="393"/>
      <c r="CI412" s="393"/>
      <c r="CJ412" s="393"/>
      <c r="CK412" s="393"/>
      <c r="CL412" s="393"/>
      <c r="CM412" s="393"/>
      <c r="CN412" s="393"/>
      <c r="CO412" s="393"/>
      <c r="CP412" s="393"/>
      <c r="CQ412" s="393"/>
      <c r="CR412" s="393"/>
      <c r="CS412" s="393"/>
      <c r="CT412" s="393"/>
      <c r="CU412" s="393"/>
      <c r="CV412" s="393"/>
      <c r="CW412" s="393"/>
      <c r="CX412" s="393"/>
      <c r="CY412" s="393"/>
      <c r="CZ412" s="393"/>
    </row>
    <row r="413" s="392" customFormat="true" ht="25.15" customHeight="true" x14ac:dyDescent="0.2">
      <c r="A413" s="469"/>
      <c r="B413" s="1041"/>
      <c r="C413" s="1200" t="s">
        <v>559</v>
      </c>
      <c r="D413" s="1201"/>
      <c r="E413" s="1005">
        <v>0.51303747179764025</v>
      </c>
      <c r="F413" s="960"/>
      <c r="G413" s="960"/>
      <c r="H413" s="1201" t="s">
        <v>471</v>
      </c>
      <c r="I413" s="1201"/>
      <c r="J413" s="1006">
        <v>-0.506410416420077</v>
      </c>
      <c r="K413" s="960"/>
      <c r="L413" s="960"/>
      <c r="M413" s="1201" t="s">
        <v>560</v>
      </c>
      <c r="N413" s="1201"/>
      <c r="O413" s="1007">
        <v>0.4577142112562233</v>
      </c>
      <c r="P413" s="960"/>
      <c r="Q413" s="960"/>
      <c r="R413" s="393"/>
      <c r="W413" s="393"/>
      <c r="X413" s="393"/>
      <c r="Y413" s="393"/>
      <c r="Z413" s="393"/>
      <c r="AA413" s="393"/>
      <c r="AB413" s="393"/>
      <c r="AC413" s="393"/>
      <c r="AD413" s="393"/>
      <c r="AE413" s="393"/>
      <c r="AF413" s="393"/>
      <c r="AG413" s="393"/>
      <c r="AH413" s="393"/>
      <c r="AI413" s="393"/>
      <c r="AJ413" s="393"/>
      <c r="AK413" s="393"/>
      <c r="AL413" s="393"/>
      <c r="AM413" s="393"/>
      <c r="AN413" s="393"/>
      <c r="AO413" s="393"/>
      <c r="AP413" s="393"/>
      <c r="AQ413" s="393"/>
      <c r="AR413" s="393"/>
      <c r="AS413" s="393"/>
      <c r="AT413" s="393"/>
      <c r="AU413" s="393"/>
      <c r="AV413" s="393"/>
      <c r="AW413" s="393"/>
      <c r="AX413" s="393"/>
      <c r="AY413" s="393"/>
      <c r="AZ413" s="393"/>
      <c r="BB413" s="469"/>
      <c r="BW413" s="393"/>
      <c r="BX413" s="393"/>
      <c r="BY413" s="393"/>
      <c r="BZ413" s="393"/>
      <c r="CA413" s="393"/>
      <c r="CB413" s="393"/>
      <c r="CC413" s="393"/>
      <c r="CD413" s="393"/>
      <c r="CE413" s="393"/>
      <c r="CF413" s="393"/>
      <c r="CG413" s="393"/>
      <c r="CH413" s="393"/>
      <c r="CI413" s="393"/>
      <c r="CJ413" s="393"/>
      <c r="CK413" s="393"/>
      <c r="CL413" s="393"/>
      <c r="CM413" s="393"/>
      <c r="CN413" s="393"/>
      <c r="CO413" s="393"/>
      <c r="CP413" s="393"/>
      <c r="CQ413" s="393"/>
      <c r="CR413" s="393"/>
      <c r="CS413" s="393"/>
      <c r="CT413" s="393"/>
      <c r="CU413" s="393"/>
      <c r="CV413" s="393"/>
      <c r="CW413" s="393"/>
      <c r="CX413" s="393"/>
      <c r="CY413" s="393"/>
      <c r="CZ413" s="393"/>
    </row>
    <row r="414" s="392" customFormat="true" ht="25.15" customHeight="true" x14ac:dyDescent="0.2">
      <c r="A414" s="469"/>
      <c r="B414" s="1041"/>
      <c r="C414" s="1200" t="s">
        <v>560</v>
      </c>
      <c r="D414" s="1201"/>
      <c r="E414" s="1005">
        <v>0.5033724561775148</v>
      </c>
      <c r="F414" s="960"/>
      <c r="G414" s="960"/>
      <c r="H414" s="1201" t="s">
        <v>560</v>
      </c>
      <c r="I414" s="1201"/>
      <c r="J414" s="1006">
        <v>0.50393181658675779</v>
      </c>
      <c r="K414" s="960"/>
      <c r="L414" s="960"/>
      <c r="M414" s="1201" t="s">
        <v>450</v>
      </c>
      <c r="N414" s="1201"/>
      <c r="O414" s="1007">
        <v>0.45505066507916914</v>
      </c>
      <c r="P414" s="960"/>
      <c r="Q414" s="960"/>
      <c r="R414" s="393"/>
      <c r="W414" s="393"/>
      <c r="X414" s="393"/>
      <c r="Y414" s="393"/>
      <c r="Z414" s="393"/>
      <c r="AA414" s="393"/>
      <c r="AB414" s="393"/>
      <c r="AC414" s="393"/>
      <c r="AD414" s="393"/>
      <c r="AE414" s="393"/>
      <c r="AF414" s="393"/>
      <c r="AG414" s="393"/>
      <c r="AH414" s="393"/>
      <c r="AI414" s="393"/>
      <c r="AJ414" s="393"/>
      <c r="AK414" s="393"/>
      <c r="AL414" s="393"/>
      <c r="AM414" s="393"/>
      <c r="AN414" s="393"/>
      <c r="AO414" s="393"/>
      <c r="AP414" s="393"/>
      <c r="AQ414" s="393"/>
      <c r="AR414" s="393"/>
      <c r="AS414" s="393"/>
      <c r="AT414" s="393"/>
      <c r="AU414" s="393"/>
      <c r="AV414" s="393"/>
      <c r="AW414" s="393"/>
      <c r="AX414" s="393"/>
      <c r="AY414" s="393"/>
      <c r="AZ414" s="393"/>
      <c r="BB414" s="469"/>
      <c r="BW414" s="393"/>
      <c r="BX414" s="393"/>
      <c r="BY414" s="393"/>
      <c r="BZ414" s="393"/>
      <c r="CA414" s="393"/>
      <c r="CB414" s="393"/>
      <c r="CC414" s="393"/>
      <c r="CD414" s="393"/>
      <c r="CE414" s="393"/>
      <c r="CF414" s="393"/>
      <c r="CG414" s="393"/>
      <c r="CH414" s="393"/>
      <c r="CI414" s="393"/>
      <c r="CJ414" s="393"/>
      <c r="CK414" s="393"/>
      <c r="CL414" s="393"/>
      <c r="CM414" s="393"/>
      <c r="CN414" s="393"/>
      <c r="CO414" s="393"/>
      <c r="CP414" s="393"/>
      <c r="CQ414" s="393"/>
      <c r="CR414" s="393"/>
      <c r="CS414" s="393"/>
      <c r="CT414" s="393"/>
      <c r="CU414" s="393"/>
      <c r="CV414" s="393"/>
      <c r="CW414" s="393"/>
      <c r="CX414" s="393"/>
      <c r="CY414" s="393"/>
      <c r="CZ414" s="393"/>
    </row>
    <row r="415" s="392" customFormat="true" ht="25.15" customHeight="true" x14ac:dyDescent="0.2">
      <c r="A415" s="469"/>
      <c r="B415" s="1041"/>
      <c r="C415" s="1200" t="s">
        <v>558</v>
      </c>
      <c r="D415" s="1201"/>
      <c r="E415" s="1005">
        <v>0.47003626812499544</v>
      </c>
      <c r="F415" s="960"/>
      <c r="G415" s="960"/>
      <c r="H415" s="1201" t="s">
        <v>561</v>
      </c>
      <c r="I415" s="1201"/>
      <c r="J415" s="1006">
        <v>0.49606468815565208</v>
      </c>
      <c r="K415" s="960"/>
      <c r="L415" s="960"/>
      <c r="M415" s="1201" t="s">
        <v>335</v>
      </c>
      <c r="N415" s="1201"/>
      <c r="O415" s="1007">
        <v>0.45034249928383707</v>
      </c>
      <c r="P415" s="960"/>
      <c r="Q415" s="960"/>
      <c r="R415" s="393"/>
      <c r="W415" s="393"/>
      <c r="X415" s="393"/>
      <c r="Y415" s="393"/>
      <c r="Z415" s="393"/>
      <c r="AA415" s="393"/>
      <c r="AB415" s="393"/>
      <c r="AC415" s="393"/>
      <c r="AD415" s="393"/>
      <c r="AE415" s="393"/>
      <c r="AF415" s="393"/>
      <c r="AG415" s="393"/>
      <c r="AH415" s="393"/>
      <c r="AI415" s="393"/>
      <c r="AJ415" s="393"/>
      <c r="AK415" s="393"/>
      <c r="AL415" s="393"/>
      <c r="AM415" s="393"/>
      <c r="AN415" s="393"/>
      <c r="AO415" s="393"/>
      <c r="AP415" s="393"/>
      <c r="AQ415" s="393"/>
      <c r="AR415" s="393"/>
      <c r="AS415" s="393"/>
      <c r="AT415" s="393"/>
      <c r="AU415" s="393"/>
      <c r="AV415" s="393"/>
      <c r="AW415" s="393"/>
      <c r="AX415" s="393"/>
      <c r="AY415" s="393"/>
      <c r="AZ415" s="393"/>
      <c r="BB415" s="469"/>
      <c r="BW415" s="393"/>
      <c r="BX415" s="393"/>
      <c r="BY415" s="393"/>
      <c r="BZ415" s="393"/>
      <c r="CA415" s="393"/>
      <c r="CB415" s="393"/>
      <c r="CC415" s="393"/>
      <c r="CD415" s="393"/>
      <c r="CE415" s="393"/>
      <c r="CF415" s="393"/>
      <c r="CG415" s="393"/>
      <c r="CH415" s="393"/>
      <c r="CI415" s="393"/>
      <c r="CJ415" s="393"/>
      <c r="CK415" s="393"/>
      <c r="CL415" s="393"/>
      <c r="CM415" s="393"/>
      <c r="CN415" s="393"/>
      <c r="CO415" s="393"/>
      <c r="CP415" s="393"/>
      <c r="CQ415" s="393"/>
      <c r="CR415" s="393"/>
      <c r="CS415" s="393"/>
      <c r="CT415" s="393"/>
      <c r="CU415" s="393"/>
      <c r="CV415" s="393"/>
      <c r="CW415" s="393"/>
      <c r="CX415" s="393"/>
      <c r="CY415" s="393"/>
      <c r="CZ415" s="393"/>
    </row>
    <row r="416" s="392" customFormat="true" ht="25.15" customHeight="true" x14ac:dyDescent="0.2">
      <c r="A416" s="469"/>
      <c r="B416" s="1041"/>
      <c r="C416" s="1200" t="s">
        <v>450</v>
      </c>
      <c r="D416" s="1201"/>
      <c r="E416" s="1005">
        <v>0.46292911186225039</v>
      </c>
      <c r="F416" s="960"/>
      <c r="G416" s="960"/>
      <c r="H416" s="1201" t="s">
        <v>558</v>
      </c>
      <c r="I416" s="1201"/>
      <c r="J416" s="1006">
        <v>0.4732873721676456</v>
      </c>
      <c r="K416" s="960"/>
      <c r="L416" s="960"/>
      <c r="M416" s="1201" t="s">
        <v>222</v>
      </c>
      <c r="N416" s="1201"/>
      <c r="O416" s="1007">
        <v>-0.44984148313126354</v>
      </c>
      <c r="P416" s="960"/>
      <c r="Q416" s="960"/>
      <c r="R416" s="393"/>
      <c r="W416" s="393"/>
      <c r="X416" s="393"/>
      <c r="Y416" s="393"/>
      <c r="Z416" s="393"/>
      <c r="AA416" s="393"/>
      <c r="AB416" s="393"/>
      <c r="AC416" s="393"/>
      <c r="AD416" s="393"/>
      <c r="AE416" s="393"/>
      <c r="AF416" s="393"/>
      <c r="AG416" s="393"/>
      <c r="AH416" s="393"/>
      <c r="AI416" s="393"/>
      <c r="AJ416" s="393"/>
      <c r="AK416" s="393"/>
      <c r="AL416" s="393"/>
      <c r="AM416" s="393"/>
      <c r="AN416" s="393"/>
      <c r="AO416" s="393"/>
      <c r="AP416" s="393"/>
      <c r="AQ416" s="393"/>
      <c r="AR416" s="393"/>
      <c r="AS416" s="393"/>
      <c r="AT416" s="393"/>
      <c r="AU416" s="393"/>
      <c r="AV416" s="393"/>
      <c r="AW416" s="393"/>
      <c r="AX416" s="393"/>
      <c r="AY416" s="393"/>
      <c r="AZ416" s="393"/>
      <c r="BB416" s="469"/>
      <c r="BW416" s="393"/>
      <c r="BX416" s="393"/>
      <c r="BY416" s="393"/>
      <c r="BZ416" s="393"/>
      <c r="CA416" s="393"/>
      <c r="CB416" s="393"/>
      <c r="CC416" s="393"/>
      <c r="CD416" s="393"/>
      <c r="CE416" s="393"/>
      <c r="CF416" s="393"/>
      <c r="CG416" s="393"/>
      <c r="CH416" s="393"/>
      <c r="CI416" s="393"/>
      <c r="CJ416" s="393"/>
      <c r="CK416" s="393"/>
      <c r="CL416" s="393"/>
      <c r="CM416" s="393"/>
      <c r="CN416" s="393"/>
      <c r="CO416" s="393"/>
      <c r="CP416" s="393"/>
      <c r="CQ416" s="393"/>
      <c r="CR416" s="393"/>
      <c r="CS416" s="393"/>
      <c r="CT416" s="393"/>
      <c r="CU416" s="393"/>
      <c r="CV416" s="393"/>
      <c r="CW416" s="393"/>
      <c r="CX416" s="393"/>
      <c r="CY416" s="393"/>
      <c r="CZ416" s="393"/>
    </row>
    <row r="417" s="392" customFormat="true" ht="25.15" customHeight="true" x14ac:dyDescent="0.2">
      <c r="A417" s="469"/>
      <c r="B417" s="1041"/>
      <c r="C417" s="1200" t="s">
        <v>562</v>
      </c>
      <c r="D417" s="1201"/>
      <c r="E417" s="1005">
        <v>-0.46161276320775102</v>
      </c>
      <c r="F417" s="960"/>
      <c r="G417" s="960"/>
      <c r="H417" s="1201" t="s">
        <v>562</v>
      </c>
      <c r="I417" s="1201"/>
      <c r="J417" s="1006">
        <v>-0.46686164904146038</v>
      </c>
      <c r="K417" s="960"/>
      <c r="L417" s="960"/>
      <c r="M417" s="1201" t="s">
        <v>554</v>
      </c>
      <c r="N417" s="1201"/>
      <c r="O417" s="1007">
        <v>0.44862633346393038</v>
      </c>
      <c r="P417" s="960"/>
      <c r="Q417" s="960"/>
      <c r="R417" s="393"/>
      <c r="W417" s="393"/>
      <c r="X417" s="393"/>
      <c r="Y417" s="393"/>
      <c r="Z417" s="393"/>
      <c r="AA417" s="393"/>
      <c r="AB417" s="393"/>
      <c r="AC417" s="393"/>
      <c r="AD417" s="393"/>
      <c r="AE417" s="393"/>
      <c r="AF417" s="393"/>
      <c r="AG417" s="393"/>
      <c r="AH417" s="393"/>
      <c r="AI417" s="393"/>
      <c r="AJ417" s="393"/>
      <c r="AK417" s="393"/>
      <c r="AL417" s="393"/>
      <c r="AM417" s="393"/>
      <c r="AN417" s="393"/>
      <c r="AO417" s="393"/>
      <c r="AP417" s="393"/>
      <c r="AQ417" s="393"/>
      <c r="AR417" s="393"/>
      <c r="AS417" s="393"/>
      <c r="AT417" s="393"/>
      <c r="AU417" s="393"/>
      <c r="AV417" s="393"/>
      <c r="AW417" s="393"/>
      <c r="AX417" s="393"/>
      <c r="AY417" s="393"/>
      <c r="AZ417" s="393"/>
      <c r="BB417" s="469"/>
      <c r="BW417" s="393"/>
      <c r="BX417" s="393"/>
      <c r="BY417" s="393"/>
      <c r="BZ417" s="393"/>
      <c r="CA417" s="393"/>
      <c r="CB417" s="393"/>
      <c r="CC417" s="393"/>
      <c r="CD417" s="393"/>
      <c r="CE417" s="393"/>
      <c r="CF417" s="393"/>
      <c r="CG417" s="393"/>
      <c r="CH417" s="393"/>
      <c r="CI417" s="393"/>
      <c r="CJ417" s="393"/>
      <c r="CK417" s="393"/>
      <c r="CL417" s="393"/>
      <c r="CM417" s="393"/>
      <c r="CN417" s="393"/>
      <c r="CO417" s="393"/>
      <c r="CP417" s="393"/>
      <c r="CQ417" s="393"/>
      <c r="CR417" s="393"/>
      <c r="CS417" s="393"/>
      <c r="CT417" s="393"/>
      <c r="CU417" s="393"/>
      <c r="CV417" s="393"/>
      <c r="CW417" s="393"/>
      <c r="CX417" s="393"/>
      <c r="CY417" s="393"/>
      <c r="CZ417" s="393"/>
    </row>
    <row r="418" s="392" customFormat="true" ht="25.15" customHeight="true" x14ac:dyDescent="0.2">
      <c r="A418" s="469"/>
      <c r="B418" s="1041"/>
      <c r="C418" s="1200" t="s">
        <v>445</v>
      </c>
      <c r="D418" s="1201"/>
      <c r="E418" s="1005">
        <v>0.45846035713067135</v>
      </c>
      <c r="F418" s="960"/>
      <c r="G418" s="960"/>
      <c r="H418" s="1201" t="s">
        <v>445</v>
      </c>
      <c r="I418" s="1201"/>
      <c r="J418" s="1006">
        <v>0.46247265403301685</v>
      </c>
      <c r="K418" s="960"/>
      <c r="L418" s="960"/>
      <c r="M418" s="1201" t="s">
        <v>563</v>
      </c>
      <c r="N418" s="1201"/>
      <c r="O418" s="1007">
        <v>0.43230333834830675</v>
      </c>
      <c r="P418" s="960"/>
      <c r="Q418" s="960"/>
      <c r="R418" s="393"/>
      <c r="W418" s="393"/>
      <c r="X418" s="393"/>
      <c r="Y418" s="393"/>
      <c r="Z418" s="393"/>
      <c r="AA418" s="393"/>
      <c r="AB418" s="393"/>
      <c r="AC418" s="393"/>
      <c r="AD418" s="393"/>
      <c r="AE418" s="393"/>
      <c r="AF418" s="393"/>
      <c r="AG418" s="393"/>
      <c r="AH418" s="393"/>
      <c r="AI418" s="393"/>
      <c r="AJ418" s="393"/>
      <c r="AK418" s="393"/>
      <c r="AL418" s="393"/>
      <c r="AM418" s="393"/>
      <c r="AN418" s="393"/>
      <c r="AO418" s="393"/>
      <c r="AP418" s="393"/>
      <c r="AQ418" s="393"/>
      <c r="AR418" s="393"/>
      <c r="AS418" s="393"/>
      <c r="AT418" s="393"/>
      <c r="AU418" s="393"/>
      <c r="AV418" s="393"/>
      <c r="AW418" s="393"/>
      <c r="AX418" s="393"/>
      <c r="AY418" s="393"/>
      <c r="AZ418" s="393"/>
      <c r="BB418" s="469"/>
      <c r="BW418" s="393"/>
      <c r="BX418" s="393"/>
      <c r="BY418" s="393"/>
      <c r="BZ418" s="393"/>
      <c r="CA418" s="393"/>
      <c r="CB418" s="393"/>
      <c r="CC418" s="393"/>
      <c r="CD418" s="393"/>
      <c r="CE418" s="393"/>
      <c r="CF418" s="393"/>
      <c r="CG418" s="393"/>
      <c r="CH418" s="393"/>
      <c r="CI418" s="393"/>
      <c r="CJ418" s="393"/>
      <c r="CK418" s="393"/>
      <c r="CL418" s="393"/>
      <c r="CM418" s="393"/>
      <c r="CN418" s="393"/>
      <c r="CO418" s="393"/>
      <c r="CP418" s="393"/>
      <c r="CQ418" s="393"/>
      <c r="CR418" s="393"/>
      <c r="CS418" s="393"/>
      <c r="CT418" s="393"/>
      <c r="CU418" s="393"/>
      <c r="CV418" s="393"/>
      <c r="CW418" s="393"/>
      <c r="CX418" s="393"/>
      <c r="CY418" s="393"/>
      <c r="CZ418" s="393"/>
    </row>
    <row r="419" s="392" customFormat="true" ht="25.15" customHeight="true" x14ac:dyDescent="0.2">
      <c r="A419" s="469"/>
      <c r="B419" s="1041"/>
      <c r="C419" s="1200" t="s">
        <v>561</v>
      </c>
      <c r="D419" s="1201"/>
      <c r="E419" s="1005">
        <v>0.43293918079106408</v>
      </c>
      <c r="F419" s="960"/>
      <c r="G419" s="960"/>
      <c r="H419" s="1201" t="s">
        <v>564</v>
      </c>
      <c r="I419" s="1201"/>
      <c r="J419" s="1006">
        <v>0.42778758608146278</v>
      </c>
      <c r="K419" s="960"/>
      <c r="L419" s="960"/>
      <c r="M419" s="1201" t="s">
        <v>559</v>
      </c>
      <c r="N419" s="1201"/>
      <c r="O419" s="1007">
        <v>0.43007619157262716</v>
      </c>
      <c r="P419" s="960"/>
      <c r="Q419" s="960"/>
      <c r="R419" s="393"/>
      <c r="W419" s="393"/>
      <c r="X419" s="393"/>
      <c r="Y419" s="393"/>
      <c r="Z419" s="393"/>
      <c r="AA419" s="393"/>
      <c r="AB419" s="393"/>
      <c r="AC419" s="393"/>
      <c r="AD419" s="393"/>
      <c r="AE419" s="393"/>
      <c r="AF419" s="393"/>
      <c r="AG419" s="393"/>
      <c r="AH419" s="393"/>
      <c r="AI419" s="393"/>
      <c r="AJ419" s="393"/>
      <c r="AK419" s="393"/>
      <c r="AL419" s="393"/>
      <c r="AM419" s="393"/>
      <c r="AN419" s="393"/>
      <c r="AO419" s="393"/>
      <c r="AP419" s="393"/>
      <c r="AQ419" s="393"/>
      <c r="AR419" s="393"/>
      <c r="AS419" s="393"/>
      <c r="AT419" s="393"/>
      <c r="AU419" s="393"/>
      <c r="AV419" s="393"/>
      <c r="AW419" s="393"/>
      <c r="AX419" s="393"/>
      <c r="AY419" s="393"/>
      <c r="AZ419" s="393"/>
      <c r="BB419" s="469"/>
      <c r="BW419" s="393"/>
      <c r="BX419" s="393"/>
      <c r="BY419" s="393"/>
      <c r="BZ419" s="393"/>
      <c r="CA419" s="393"/>
      <c r="CB419" s="393"/>
      <c r="CC419" s="393"/>
      <c r="CD419" s="393"/>
      <c r="CE419" s="393"/>
      <c r="CF419" s="393"/>
      <c r="CG419" s="393"/>
      <c r="CH419" s="393"/>
      <c r="CI419" s="393"/>
      <c r="CJ419" s="393"/>
      <c r="CK419" s="393"/>
      <c r="CL419" s="393"/>
      <c r="CM419" s="393"/>
      <c r="CN419" s="393"/>
      <c r="CO419" s="393"/>
      <c r="CP419" s="393"/>
      <c r="CQ419" s="393"/>
      <c r="CR419" s="393"/>
      <c r="CS419" s="393"/>
      <c r="CT419" s="393"/>
      <c r="CU419" s="393"/>
      <c r="CV419" s="393"/>
      <c r="CW419" s="393"/>
      <c r="CX419" s="393"/>
      <c r="CY419" s="393"/>
      <c r="CZ419" s="393"/>
    </row>
    <row r="420" s="392" customFormat="true" ht="25.15" customHeight="true" x14ac:dyDescent="0.2">
      <c r="A420" s="469"/>
      <c r="B420" s="1041"/>
      <c r="C420" s="1200" t="s">
        <v>564</v>
      </c>
      <c r="D420" s="1201"/>
      <c r="E420" s="1005">
        <v>0.41732824041828032</v>
      </c>
      <c r="F420" s="960"/>
      <c r="G420" s="960"/>
      <c r="H420" s="1201" t="s">
        <v>450</v>
      </c>
      <c r="I420" s="1201"/>
      <c r="J420" s="1006">
        <v>0.4241669491594271</v>
      </c>
      <c r="K420" s="960"/>
      <c r="L420" s="960"/>
      <c r="M420" s="1201" t="s">
        <v>445</v>
      </c>
      <c r="N420" s="1201"/>
      <c r="O420" s="1007">
        <v>0.40109882465045377</v>
      </c>
      <c r="P420" s="960"/>
      <c r="Q420" s="960"/>
      <c r="R420" s="393"/>
      <c r="W420" s="393"/>
      <c r="X420" s="393"/>
      <c r="Y420" s="393"/>
      <c r="Z420" s="393"/>
      <c r="AA420" s="393"/>
      <c r="AB420" s="393"/>
      <c r="AC420" s="393"/>
      <c r="AD420" s="393"/>
      <c r="AE420" s="393"/>
      <c r="AF420" s="393"/>
      <c r="AG420" s="393"/>
      <c r="AH420" s="393"/>
      <c r="AI420" s="393"/>
      <c r="AJ420" s="393"/>
      <c r="AK420" s="393"/>
      <c r="AL420" s="393"/>
      <c r="AM420" s="393"/>
      <c r="AN420" s="393"/>
      <c r="AO420" s="393"/>
      <c r="AP420" s="393"/>
      <c r="AQ420" s="393"/>
      <c r="AR420" s="393"/>
      <c r="AS420" s="393"/>
      <c r="AT420" s="393"/>
      <c r="AU420" s="393"/>
      <c r="AV420" s="393"/>
      <c r="AW420" s="393"/>
      <c r="AX420" s="393"/>
      <c r="AY420" s="393"/>
      <c r="AZ420" s="393"/>
      <c r="BB420" s="469"/>
      <c r="BW420" s="393"/>
      <c r="BX420" s="393"/>
      <c r="BY420" s="393"/>
      <c r="BZ420" s="393"/>
      <c r="CA420" s="393"/>
      <c r="CB420" s="393"/>
      <c r="CC420" s="393"/>
      <c r="CD420" s="393"/>
      <c r="CE420" s="393"/>
      <c r="CF420" s="393"/>
      <c r="CG420" s="393"/>
      <c r="CH420" s="393"/>
      <c r="CI420" s="393"/>
      <c r="CJ420" s="393"/>
      <c r="CK420" s="393"/>
      <c r="CL420" s="393"/>
      <c r="CM420" s="393"/>
      <c r="CN420" s="393"/>
      <c r="CO420" s="393"/>
      <c r="CP420" s="393"/>
      <c r="CQ420" s="393"/>
      <c r="CR420" s="393"/>
      <c r="CS420" s="393"/>
      <c r="CT420" s="393"/>
      <c r="CU420" s="393"/>
      <c r="CV420" s="393"/>
      <c r="CW420" s="393"/>
      <c r="CX420" s="393"/>
      <c r="CY420" s="393"/>
      <c r="CZ420" s="393"/>
    </row>
    <row r="421" s="392" customFormat="true" ht="25.15" customHeight="true" x14ac:dyDescent="0.2">
      <c r="A421" s="469"/>
      <c r="B421" s="1041"/>
      <c r="C421" s="1200" t="s">
        <v>565</v>
      </c>
      <c r="D421" s="1201"/>
      <c r="E421" s="1005">
        <v>-0.40384889590533846</v>
      </c>
      <c r="F421" s="960"/>
      <c r="G421" s="960"/>
      <c r="H421" s="1201" t="s">
        <v>566</v>
      </c>
      <c r="I421" s="1201"/>
      <c r="J421" s="1006">
        <v>0.39757143239569037</v>
      </c>
      <c r="K421" s="960"/>
      <c r="L421" s="960"/>
      <c r="M421" s="1201" t="s">
        <v>561</v>
      </c>
      <c r="N421" s="1201"/>
      <c r="O421" s="1007">
        <v>0.39837786412188481</v>
      </c>
      <c r="P421" s="960"/>
      <c r="Q421" s="960"/>
      <c r="R421" s="393"/>
      <c r="W421" s="393"/>
      <c r="X421" s="393"/>
      <c r="Y421" s="393"/>
      <c r="Z421" s="393"/>
      <c r="AA421" s="393"/>
      <c r="AB421" s="393"/>
      <c r="AC421" s="393"/>
      <c r="AD421" s="393"/>
      <c r="AE421" s="393"/>
      <c r="AF421" s="393"/>
      <c r="AG421" s="393"/>
      <c r="AH421" s="393"/>
      <c r="AI421" s="393"/>
      <c r="AJ421" s="393"/>
      <c r="AK421" s="393"/>
      <c r="AL421" s="393"/>
      <c r="AM421" s="393"/>
      <c r="AN421" s="393"/>
      <c r="AO421" s="393"/>
      <c r="AP421" s="393"/>
      <c r="AQ421" s="393"/>
      <c r="AR421" s="393"/>
      <c r="AS421" s="393"/>
      <c r="AT421" s="393"/>
      <c r="AU421" s="393"/>
      <c r="AV421" s="393"/>
      <c r="AW421" s="393"/>
      <c r="AX421" s="393"/>
      <c r="AY421" s="393"/>
      <c r="AZ421" s="393"/>
      <c r="BB421" s="469"/>
      <c r="BW421" s="393"/>
      <c r="BX421" s="393"/>
      <c r="BY421" s="393"/>
      <c r="BZ421" s="393"/>
      <c r="CA421" s="393"/>
      <c r="CB421" s="393"/>
      <c r="CC421" s="393"/>
      <c r="CD421" s="393"/>
      <c r="CE421" s="393"/>
      <c r="CF421" s="393"/>
      <c r="CG421" s="393"/>
      <c r="CH421" s="393"/>
      <c r="CI421" s="393"/>
      <c r="CJ421" s="393"/>
      <c r="CK421" s="393"/>
      <c r="CL421" s="393"/>
      <c r="CM421" s="393"/>
      <c r="CN421" s="393"/>
      <c r="CO421" s="393"/>
      <c r="CP421" s="393"/>
      <c r="CQ421" s="393"/>
      <c r="CR421" s="393"/>
      <c r="CS421" s="393"/>
      <c r="CT421" s="393"/>
      <c r="CU421" s="393"/>
      <c r="CV421" s="393"/>
      <c r="CW421" s="393"/>
      <c r="CX421" s="393"/>
      <c r="CY421" s="393"/>
      <c r="CZ421" s="393"/>
    </row>
    <row r="422" s="392" customFormat="true" ht="25.15" customHeight="true" x14ac:dyDescent="0.2">
      <c r="A422" s="469"/>
      <c r="B422" s="1041"/>
      <c r="C422" s="1200" t="s">
        <v>222</v>
      </c>
      <c r="D422" s="1201"/>
      <c r="E422" s="1005">
        <v>-0.40089404949428503</v>
      </c>
      <c r="F422" s="960"/>
      <c r="G422" s="960"/>
      <c r="H422" s="1201" t="s">
        <v>565</v>
      </c>
      <c r="I422" s="1201"/>
      <c r="J422" s="1006">
        <v>-0.394842827594657</v>
      </c>
      <c r="K422" s="960"/>
      <c r="L422" s="960"/>
      <c r="M422" s="1201" t="s">
        <v>562</v>
      </c>
      <c r="N422" s="1201"/>
      <c r="O422" s="1007">
        <v>-0.39585697527819913</v>
      </c>
      <c r="P422" s="960"/>
      <c r="Q422" s="960"/>
      <c r="R422" s="393"/>
      <c r="W422" s="393"/>
      <c r="X422" s="393"/>
      <c r="Y422" s="393"/>
      <c r="Z422" s="393"/>
      <c r="AA422" s="393"/>
      <c r="AB422" s="393"/>
      <c r="AC422" s="393"/>
      <c r="AD422" s="393"/>
      <c r="AE422" s="393"/>
      <c r="AF422" s="393"/>
      <c r="AG422" s="393"/>
      <c r="AH422" s="393"/>
      <c r="AI422" s="393"/>
      <c r="AJ422" s="393"/>
      <c r="AK422" s="393"/>
      <c r="AL422" s="393"/>
      <c r="AM422" s="393"/>
      <c r="AN422" s="393"/>
      <c r="AO422" s="393"/>
      <c r="AP422" s="393"/>
      <c r="AQ422" s="393"/>
      <c r="AR422" s="393"/>
      <c r="AS422" s="393"/>
      <c r="AT422" s="393"/>
      <c r="AU422" s="393"/>
      <c r="AV422" s="393"/>
      <c r="AW422" s="393"/>
      <c r="AX422" s="393"/>
      <c r="AY422" s="393"/>
      <c r="AZ422" s="393"/>
      <c r="BB422" s="469"/>
      <c r="BW422" s="393"/>
      <c r="BX422" s="393"/>
      <c r="BY422" s="393"/>
      <c r="BZ422" s="393"/>
      <c r="CA422" s="393"/>
      <c r="CB422" s="393"/>
      <c r="CC422" s="393"/>
      <c r="CD422" s="393"/>
      <c r="CE422" s="393"/>
      <c r="CF422" s="393"/>
      <c r="CG422" s="393"/>
      <c r="CH422" s="393"/>
      <c r="CI422" s="393"/>
      <c r="CJ422" s="393"/>
      <c r="CK422" s="393"/>
      <c r="CL422" s="393"/>
      <c r="CM422" s="393"/>
      <c r="CN422" s="393"/>
      <c r="CO422" s="393"/>
      <c r="CP422" s="393"/>
      <c r="CQ422" s="393"/>
      <c r="CR422" s="393"/>
      <c r="CS422" s="393"/>
      <c r="CT422" s="393"/>
      <c r="CU422" s="393"/>
      <c r="CV422" s="393"/>
      <c r="CW422" s="393"/>
      <c r="CX422" s="393"/>
      <c r="CY422" s="393"/>
      <c r="CZ422" s="393"/>
    </row>
    <row r="423" s="392" customFormat="true" ht="25.15" customHeight="true" x14ac:dyDescent="0.2">
      <c r="A423" s="469"/>
      <c r="B423" s="1041"/>
      <c r="C423" s="1200" t="s">
        <v>563</v>
      </c>
      <c r="D423" s="1201"/>
      <c r="E423" s="1005">
        <v>0.3879755471891137</v>
      </c>
      <c r="F423" s="960"/>
      <c r="G423" s="960"/>
      <c r="H423" s="1201" t="s">
        <v>335</v>
      </c>
      <c r="I423" s="1201"/>
      <c r="J423" s="1006">
        <v>0.37795206881663618</v>
      </c>
      <c r="K423" s="960"/>
      <c r="L423" s="960"/>
      <c r="M423" s="1201" t="s">
        <v>564</v>
      </c>
      <c r="N423" s="1201"/>
      <c r="O423" s="1007">
        <v>0.38210494023765507</v>
      </c>
      <c r="P423" s="960"/>
      <c r="Q423" s="960"/>
      <c r="R423" s="393"/>
      <c r="W423" s="393"/>
      <c r="X423" s="393"/>
      <c r="Y423" s="393"/>
      <c r="Z423" s="393"/>
      <c r="AA423" s="393"/>
      <c r="AB423" s="393"/>
      <c r="AC423" s="393"/>
      <c r="AD423" s="393"/>
      <c r="AE423" s="393"/>
      <c r="AF423" s="393"/>
      <c r="AG423" s="393"/>
      <c r="AH423" s="393"/>
      <c r="AI423" s="393"/>
      <c r="AJ423" s="393"/>
      <c r="AK423" s="393"/>
      <c r="AL423" s="393"/>
      <c r="AM423" s="393"/>
      <c r="AN423" s="393"/>
      <c r="AO423" s="393"/>
      <c r="AP423" s="393"/>
      <c r="AQ423" s="393"/>
      <c r="AR423" s="393"/>
      <c r="AS423" s="393"/>
      <c r="AT423" s="393"/>
      <c r="AU423" s="393"/>
      <c r="AV423" s="393"/>
      <c r="AW423" s="393"/>
      <c r="AX423" s="393"/>
      <c r="AY423" s="393"/>
      <c r="AZ423" s="393"/>
      <c r="BB423" s="469"/>
      <c r="BW423" s="393"/>
      <c r="BX423" s="393"/>
      <c r="BY423" s="393"/>
      <c r="BZ423" s="393"/>
      <c r="CA423" s="393"/>
      <c r="CB423" s="393"/>
      <c r="CC423" s="393"/>
      <c r="CD423" s="393"/>
      <c r="CE423" s="393"/>
      <c r="CF423" s="393"/>
      <c r="CG423" s="393"/>
      <c r="CH423" s="393"/>
      <c r="CI423" s="393"/>
      <c r="CJ423" s="393"/>
      <c r="CK423" s="393"/>
      <c r="CL423" s="393"/>
      <c r="CM423" s="393"/>
      <c r="CN423" s="393"/>
      <c r="CO423" s="393"/>
      <c r="CP423" s="393"/>
      <c r="CQ423" s="393"/>
      <c r="CR423" s="393"/>
      <c r="CS423" s="393"/>
      <c r="CT423" s="393"/>
      <c r="CU423" s="393"/>
      <c r="CV423" s="393"/>
      <c r="CW423" s="393"/>
      <c r="CX423" s="393"/>
      <c r="CY423" s="393"/>
      <c r="CZ423" s="393"/>
    </row>
    <row r="424" s="392" customFormat="true" ht="25.15" customHeight="true" x14ac:dyDescent="0.2">
      <c r="A424" s="469"/>
      <c r="B424" s="1041"/>
      <c r="C424" s="1200" t="s">
        <v>335</v>
      </c>
      <c r="D424" s="1201"/>
      <c r="E424" s="1005">
        <v>0.38711212480845369</v>
      </c>
      <c r="F424" s="960"/>
      <c r="G424" s="960"/>
      <c r="H424" s="1201" t="s">
        <v>563</v>
      </c>
      <c r="I424" s="1201"/>
      <c r="J424" s="1006">
        <v>0.3725990706839985</v>
      </c>
      <c r="K424" s="960"/>
      <c r="L424" s="960"/>
      <c r="M424" s="1201" t="s">
        <v>567</v>
      </c>
      <c r="N424" s="1201"/>
      <c r="O424" s="1007">
        <v>0.37120108488859233</v>
      </c>
      <c r="P424" s="960"/>
      <c r="Q424" s="960"/>
      <c r="R424" s="393"/>
      <c r="W424" s="393"/>
      <c r="X424" s="393"/>
      <c r="Y424" s="393"/>
      <c r="Z424" s="393"/>
      <c r="AA424" s="393"/>
      <c r="AB424" s="393"/>
      <c r="AC424" s="393"/>
      <c r="AD424" s="393"/>
      <c r="AE424" s="393"/>
      <c r="AF424" s="393"/>
      <c r="AG424" s="393"/>
      <c r="AH424" s="393"/>
      <c r="AI424" s="393"/>
      <c r="AJ424" s="393"/>
      <c r="AK424" s="393"/>
      <c r="AL424" s="393"/>
      <c r="AM424" s="393"/>
      <c r="AN424" s="393"/>
      <c r="AO424" s="393"/>
      <c r="AP424" s="393"/>
      <c r="AQ424" s="393"/>
      <c r="AR424" s="393"/>
      <c r="AS424" s="393"/>
      <c r="AT424" s="393"/>
      <c r="AU424" s="393"/>
      <c r="AV424" s="393"/>
      <c r="AW424" s="393"/>
      <c r="AX424" s="393"/>
      <c r="AY424" s="393"/>
      <c r="AZ424" s="393"/>
      <c r="BB424" s="469"/>
      <c r="BW424" s="393"/>
      <c r="BX424" s="393"/>
      <c r="BY424" s="393"/>
      <c r="BZ424" s="393"/>
      <c r="CA424" s="393"/>
      <c r="CB424" s="393"/>
      <c r="CC424" s="393"/>
      <c r="CD424" s="393"/>
      <c r="CE424" s="393"/>
      <c r="CF424" s="393"/>
      <c r="CG424" s="393"/>
      <c r="CH424" s="393"/>
      <c r="CI424" s="393"/>
      <c r="CJ424" s="393"/>
      <c r="CK424" s="393"/>
      <c r="CL424" s="393"/>
      <c r="CM424" s="393"/>
      <c r="CN424" s="393"/>
      <c r="CO424" s="393"/>
      <c r="CP424" s="393"/>
      <c r="CQ424" s="393"/>
      <c r="CR424" s="393"/>
      <c r="CS424" s="393"/>
      <c r="CT424" s="393"/>
      <c r="CU424" s="393"/>
      <c r="CV424" s="393"/>
      <c r="CW424" s="393"/>
      <c r="CX424" s="393"/>
      <c r="CY424" s="393"/>
      <c r="CZ424" s="393"/>
    </row>
    <row r="425" s="392" customFormat="true" ht="25.15" customHeight="true" x14ac:dyDescent="0.2">
      <c r="A425" s="469"/>
      <c r="B425" s="1041"/>
      <c r="C425" s="1200" t="s">
        <v>566</v>
      </c>
      <c r="D425" s="1201"/>
      <c r="E425" s="1005">
        <v>0.36391233717583915</v>
      </c>
      <c r="F425" s="960"/>
      <c r="G425" s="960"/>
      <c r="H425" s="1201" t="s">
        <v>568</v>
      </c>
      <c r="I425" s="1201"/>
      <c r="J425" s="1006">
        <v>0.35290420070471551</v>
      </c>
      <c r="K425" s="960"/>
      <c r="L425" s="960"/>
      <c r="M425" s="1201" t="s">
        <v>565</v>
      </c>
      <c r="N425" s="1201"/>
      <c r="O425" s="1007">
        <v>-0.37043739146237242</v>
      </c>
      <c r="P425" s="960"/>
      <c r="Q425" s="960"/>
      <c r="R425" s="393"/>
      <c r="W425" s="393"/>
      <c r="X425" s="393"/>
      <c r="Y425" s="393"/>
      <c r="Z425" s="393"/>
      <c r="AA425" s="393"/>
      <c r="AB425" s="393"/>
      <c r="AC425" s="393"/>
      <c r="AD425" s="393"/>
      <c r="AE425" s="393"/>
      <c r="AF425" s="393"/>
      <c r="AG425" s="393"/>
      <c r="AH425" s="393"/>
      <c r="AI425" s="393"/>
      <c r="AJ425" s="393"/>
      <c r="AK425" s="393"/>
      <c r="AL425" s="393"/>
      <c r="AM425" s="393"/>
      <c r="AN425" s="393"/>
      <c r="AO425" s="393"/>
      <c r="AP425" s="393"/>
      <c r="AQ425" s="393"/>
      <c r="AR425" s="393"/>
      <c r="AS425" s="393"/>
      <c r="AT425" s="393"/>
      <c r="AU425" s="393"/>
      <c r="AV425" s="393"/>
      <c r="AW425" s="393"/>
      <c r="AX425" s="393"/>
      <c r="AY425" s="393"/>
      <c r="AZ425" s="393"/>
      <c r="BB425" s="469"/>
      <c r="BW425" s="393"/>
      <c r="BX425" s="393"/>
      <c r="BY425" s="393"/>
      <c r="BZ425" s="393"/>
      <c r="CA425" s="393"/>
      <c r="CB425" s="393"/>
      <c r="CC425" s="393"/>
      <c r="CD425" s="393"/>
      <c r="CE425" s="393"/>
      <c r="CF425" s="393"/>
      <c r="CG425" s="393"/>
      <c r="CH425" s="393"/>
      <c r="CI425" s="393"/>
      <c r="CJ425" s="393"/>
      <c r="CK425" s="393"/>
      <c r="CL425" s="393"/>
      <c r="CM425" s="393"/>
      <c r="CN425" s="393"/>
      <c r="CO425" s="393"/>
      <c r="CP425" s="393"/>
      <c r="CQ425" s="393"/>
      <c r="CR425" s="393"/>
      <c r="CS425" s="393"/>
      <c r="CT425" s="393"/>
      <c r="CU425" s="393"/>
      <c r="CV425" s="393"/>
      <c r="CW425" s="393"/>
      <c r="CX425" s="393"/>
      <c r="CY425" s="393"/>
      <c r="CZ425" s="393"/>
    </row>
    <row r="426" s="392" customFormat="true" ht="25.15" customHeight="true" x14ac:dyDescent="0.2">
      <c r="A426" s="469"/>
      <c r="B426" s="1041"/>
      <c r="C426" s="1200" t="s">
        <v>458</v>
      </c>
      <c r="D426" s="1201"/>
      <c r="E426" s="1005">
        <v>-0.32127808989608547</v>
      </c>
      <c r="F426" s="960"/>
      <c r="G426" s="960"/>
      <c r="H426" s="1201" t="s">
        <v>569</v>
      </c>
      <c r="I426" s="1201"/>
      <c r="J426" s="1006">
        <v>0.31082544840555465</v>
      </c>
      <c r="K426" s="960"/>
      <c r="L426" s="960"/>
      <c r="M426" s="1201" t="s">
        <v>570</v>
      </c>
      <c r="N426" s="1201"/>
      <c r="O426" s="1007">
        <v>0.35543890971263548</v>
      </c>
      <c r="P426" s="960"/>
      <c r="Q426" s="960"/>
      <c r="R426" s="393"/>
      <c r="W426" s="393"/>
      <c r="X426" s="393"/>
      <c r="Y426" s="393"/>
      <c r="Z426" s="393"/>
      <c r="AA426" s="393"/>
      <c r="AB426" s="393"/>
      <c r="AC426" s="393"/>
      <c r="AD426" s="393"/>
      <c r="AE426" s="393"/>
      <c r="AF426" s="393"/>
      <c r="AG426" s="393"/>
      <c r="AH426" s="393"/>
      <c r="AI426" s="393"/>
      <c r="AJ426" s="393"/>
      <c r="AK426" s="393"/>
      <c r="AL426" s="393"/>
      <c r="AM426" s="393"/>
      <c r="AN426" s="393"/>
      <c r="AO426" s="393"/>
      <c r="AP426" s="393"/>
      <c r="AQ426" s="393"/>
      <c r="AR426" s="393"/>
      <c r="AS426" s="393"/>
      <c r="AT426" s="393"/>
      <c r="AU426" s="393"/>
      <c r="AV426" s="393"/>
      <c r="AW426" s="393"/>
      <c r="AX426" s="393"/>
      <c r="AY426" s="393"/>
      <c r="AZ426" s="393"/>
      <c r="BB426" s="469"/>
      <c r="BW426" s="393"/>
      <c r="BX426" s="393"/>
      <c r="BY426" s="393"/>
      <c r="BZ426" s="393"/>
      <c r="CA426" s="393"/>
      <c r="CB426" s="393"/>
      <c r="CC426" s="393"/>
      <c r="CD426" s="393"/>
      <c r="CE426" s="393"/>
      <c r="CF426" s="393"/>
      <c r="CG426" s="393"/>
      <c r="CH426" s="393"/>
      <c r="CI426" s="393"/>
      <c r="CJ426" s="393"/>
      <c r="CK426" s="393"/>
      <c r="CL426" s="393"/>
      <c r="CM426" s="393"/>
      <c r="CN426" s="393"/>
      <c r="CO426" s="393"/>
      <c r="CP426" s="393"/>
      <c r="CQ426" s="393"/>
      <c r="CR426" s="393"/>
      <c r="CS426" s="393"/>
      <c r="CT426" s="393"/>
      <c r="CU426" s="393"/>
      <c r="CV426" s="393"/>
      <c r="CW426" s="393"/>
      <c r="CX426" s="393"/>
      <c r="CY426" s="393"/>
      <c r="CZ426" s="393"/>
    </row>
    <row r="427" s="392" customFormat="true" ht="25.15" customHeight="true" x14ac:dyDescent="0.2">
      <c r="A427" s="469"/>
      <c r="B427" s="1041"/>
      <c r="C427" s="1200" t="s">
        <v>456</v>
      </c>
      <c r="D427" s="1201"/>
      <c r="E427" s="1005">
        <v>0.3076698630664168</v>
      </c>
      <c r="F427" s="960"/>
      <c r="G427" s="960"/>
      <c r="H427" s="1201" t="s">
        <v>339</v>
      </c>
      <c r="I427" s="1201"/>
      <c r="J427" s="1006">
        <v>-0.30867846405239713</v>
      </c>
      <c r="K427" s="960"/>
      <c r="L427" s="960"/>
      <c r="M427" s="1201" t="s">
        <v>458</v>
      </c>
      <c r="N427" s="1201"/>
      <c r="O427" s="1007">
        <v>-0.32982785248742136</v>
      </c>
      <c r="P427" s="960"/>
      <c r="Q427" s="960"/>
      <c r="R427" s="393"/>
      <c r="W427" s="393"/>
      <c r="X427" s="393"/>
      <c r="Y427" s="393"/>
      <c r="Z427" s="393"/>
      <c r="AA427" s="393"/>
      <c r="AB427" s="393"/>
      <c r="AC427" s="393"/>
      <c r="AD427" s="393"/>
      <c r="AE427" s="393"/>
      <c r="AF427" s="393"/>
      <c r="AG427" s="393"/>
      <c r="AH427" s="393"/>
      <c r="AI427" s="393"/>
      <c r="AJ427" s="393"/>
      <c r="AK427" s="393"/>
      <c r="AL427" s="393"/>
      <c r="AM427" s="393"/>
      <c r="AN427" s="393"/>
      <c r="AO427" s="393"/>
      <c r="AP427" s="393"/>
      <c r="AQ427" s="393"/>
      <c r="AR427" s="393"/>
      <c r="AS427" s="393"/>
      <c r="AT427" s="393"/>
      <c r="AU427" s="393"/>
      <c r="AV427" s="393"/>
      <c r="AW427" s="393"/>
      <c r="AX427" s="393"/>
      <c r="AY427" s="393"/>
      <c r="AZ427" s="393"/>
      <c r="BB427" s="469"/>
      <c r="BW427" s="393"/>
      <c r="BX427" s="393"/>
      <c r="BY427" s="393"/>
      <c r="BZ427" s="393"/>
      <c r="CA427" s="393"/>
      <c r="CB427" s="393"/>
      <c r="CC427" s="393"/>
      <c r="CD427" s="393"/>
      <c r="CE427" s="393"/>
      <c r="CF427" s="393"/>
      <c r="CG427" s="393"/>
      <c r="CH427" s="393"/>
      <c r="CI427" s="393"/>
      <c r="CJ427" s="393"/>
      <c r="CK427" s="393"/>
      <c r="CL427" s="393"/>
      <c r="CM427" s="393"/>
      <c r="CN427" s="393"/>
      <c r="CO427" s="393"/>
      <c r="CP427" s="393"/>
      <c r="CQ427" s="393"/>
      <c r="CR427" s="393"/>
      <c r="CS427" s="393"/>
      <c r="CT427" s="393"/>
      <c r="CU427" s="393"/>
      <c r="CV427" s="393"/>
      <c r="CW427" s="393"/>
      <c r="CX427" s="393"/>
      <c r="CY427" s="393"/>
      <c r="CZ427" s="393"/>
    </row>
    <row r="428" s="392" customFormat="true" ht="25.15" customHeight="true" x14ac:dyDescent="0.2">
      <c r="A428" s="469"/>
      <c r="B428" s="1041"/>
      <c r="C428" s="1200" t="s">
        <v>568</v>
      </c>
      <c r="D428" s="1201"/>
      <c r="E428" s="1005">
        <v>0.29767573730684388</v>
      </c>
      <c r="F428" s="960"/>
      <c r="G428" s="960"/>
      <c r="H428" s="1201" t="s">
        <v>222</v>
      </c>
      <c r="I428" s="1201"/>
      <c r="J428" s="1006">
        <v>-0.2966879887780956</v>
      </c>
      <c r="K428" s="960"/>
      <c r="L428" s="960"/>
      <c r="M428" s="1201" t="s">
        <v>253</v>
      </c>
      <c r="N428" s="1201"/>
      <c r="O428" s="1007">
        <v>0.32131426847406863</v>
      </c>
      <c r="P428" s="960"/>
      <c r="Q428" s="960"/>
      <c r="R428" s="393"/>
      <c r="W428" s="393"/>
      <c r="X428" s="393"/>
      <c r="Y428" s="393"/>
      <c r="Z428" s="393"/>
      <c r="AA428" s="393"/>
      <c r="AB428" s="393"/>
      <c r="AC428" s="393"/>
      <c r="AD428" s="393"/>
      <c r="AE428" s="393"/>
      <c r="AF428" s="393"/>
      <c r="AG428" s="393"/>
      <c r="AH428" s="393"/>
      <c r="AI428" s="393"/>
      <c r="AJ428" s="393"/>
      <c r="AK428" s="393"/>
      <c r="AL428" s="393"/>
      <c r="AM428" s="393"/>
      <c r="AN428" s="393"/>
      <c r="AO428" s="393"/>
      <c r="AP428" s="393"/>
      <c r="AQ428" s="393"/>
      <c r="AR428" s="393"/>
      <c r="AS428" s="393"/>
      <c r="AT428" s="393"/>
      <c r="AU428" s="393"/>
      <c r="AV428" s="393"/>
      <c r="AW428" s="393"/>
      <c r="AX428" s="393"/>
      <c r="AY428" s="393"/>
      <c r="AZ428" s="393"/>
      <c r="BB428" s="469"/>
      <c r="BW428" s="393"/>
      <c r="BX428" s="393"/>
      <c r="BY428" s="393"/>
      <c r="BZ428" s="393"/>
      <c r="CA428" s="393"/>
      <c r="CB428" s="393"/>
      <c r="CC428" s="393"/>
      <c r="CD428" s="393"/>
      <c r="CE428" s="393"/>
      <c r="CF428" s="393"/>
      <c r="CG428" s="393"/>
      <c r="CH428" s="393"/>
      <c r="CI428" s="393"/>
      <c r="CJ428" s="393"/>
      <c r="CK428" s="393"/>
      <c r="CL428" s="393"/>
      <c r="CM428" s="393"/>
      <c r="CN428" s="393"/>
      <c r="CO428" s="393"/>
      <c r="CP428" s="393"/>
      <c r="CQ428" s="393"/>
      <c r="CR428" s="393"/>
      <c r="CS428" s="393"/>
      <c r="CT428" s="393"/>
      <c r="CU428" s="393"/>
      <c r="CV428" s="393"/>
      <c r="CW428" s="393"/>
      <c r="CX428" s="393"/>
      <c r="CY428" s="393"/>
      <c r="CZ428" s="393"/>
    </row>
    <row r="429" s="392" customFormat="true" ht="25.15" customHeight="true" x14ac:dyDescent="0.2">
      <c r="A429" s="469"/>
      <c r="B429" s="1041"/>
      <c r="C429" s="1200" t="s">
        <v>464</v>
      </c>
      <c r="D429" s="1201"/>
      <c r="E429" s="1005">
        <v>-0.28346579715268744</v>
      </c>
      <c r="F429" s="960"/>
      <c r="G429" s="960"/>
      <c r="H429" s="1201" t="s">
        <v>458</v>
      </c>
      <c r="I429" s="1201"/>
      <c r="J429" s="1006">
        <v>-0.29519144299087496</v>
      </c>
      <c r="K429" s="960"/>
      <c r="L429" s="960"/>
      <c r="M429" s="1201" t="s">
        <v>568</v>
      </c>
      <c r="N429" s="1201"/>
      <c r="O429" s="1007">
        <v>0.31796735395476639</v>
      </c>
      <c r="P429" s="960"/>
      <c r="Q429" s="960"/>
      <c r="R429" s="393"/>
      <c r="W429" s="393"/>
      <c r="X429" s="393"/>
      <c r="Y429" s="393"/>
      <c r="Z429" s="393"/>
      <c r="AA429" s="393"/>
      <c r="AB429" s="393"/>
      <c r="AC429" s="393"/>
      <c r="AD429" s="393"/>
      <c r="AE429" s="393"/>
      <c r="AF429" s="393"/>
      <c r="AG429" s="393"/>
      <c r="AH429" s="393"/>
      <c r="AI429" s="393"/>
      <c r="AJ429" s="393"/>
      <c r="AK429" s="393"/>
      <c r="AL429" s="393"/>
      <c r="AM429" s="393"/>
      <c r="AN429" s="393"/>
      <c r="AO429" s="393"/>
      <c r="AP429" s="393"/>
      <c r="AQ429" s="393"/>
      <c r="AR429" s="393"/>
      <c r="AS429" s="393"/>
      <c r="AT429" s="393"/>
      <c r="AU429" s="393"/>
      <c r="AV429" s="393"/>
      <c r="AW429" s="393"/>
      <c r="AX429" s="393"/>
      <c r="AY429" s="393"/>
      <c r="AZ429" s="393"/>
      <c r="BB429" s="469"/>
      <c r="BW429" s="393"/>
      <c r="BX429" s="393"/>
      <c r="BY429" s="393"/>
      <c r="BZ429" s="393"/>
      <c r="CA429" s="393"/>
      <c r="CB429" s="393"/>
      <c r="CC429" s="393"/>
      <c r="CD429" s="393"/>
      <c r="CE429" s="393"/>
      <c r="CF429" s="393"/>
      <c r="CG429" s="393"/>
      <c r="CH429" s="393"/>
      <c r="CI429" s="393"/>
      <c r="CJ429" s="393"/>
      <c r="CK429" s="393"/>
      <c r="CL429" s="393"/>
      <c r="CM429" s="393"/>
      <c r="CN429" s="393"/>
      <c r="CO429" s="393"/>
      <c r="CP429" s="393"/>
      <c r="CQ429" s="393"/>
      <c r="CR429" s="393"/>
      <c r="CS429" s="393"/>
      <c r="CT429" s="393"/>
      <c r="CU429" s="393"/>
      <c r="CV429" s="393"/>
      <c r="CW429" s="393"/>
      <c r="CX429" s="393"/>
      <c r="CY429" s="393"/>
      <c r="CZ429" s="393"/>
    </row>
    <row r="430" s="392" customFormat="true" ht="25.15" customHeight="true" x14ac:dyDescent="0.2">
      <c r="A430" s="469"/>
      <c r="B430" s="1041"/>
      <c r="C430" s="1200" t="s">
        <v>339</v>
      </c>
      <c r="D430" s="1201"/>
      <c r="E430" s="1005">
        <v>-0.27262810456022696</v>
      </c>
      <c r="F430" s="960"/>
      <c r="G430" s="960"/>
      <c r="H430" s="1201" t="s">
        <v>456</v>
      </c>
      <c r="I430" s="1201"/>
      <c r="J430" s="1006">
        <v>0.28899927019674071</v>
      </c>
      <c r="K430" s="960"/>
      <c r="L430" s="960"/>
      <c r="M430" s="1201" t="s">
        <v>566</v>
      </c>
      <c r="N430" s="1201"/>
      <c r="O430" s="1007">
        <v>0.31502022326746387</v>
      </c>
      <c r="P430" s="960"/>
      <c r="Q430" s="960"/>
      <c r="R430" s="393"/>
      <c r="W430" s="393"/>
      <c r="X430" s="393"/>
      <c r="Y430" s="393"/>
      <c r="Z430" s="393"/>
      <c r="AA430" s="393"/>
      <c r="AB430" s="393"/>
      <c r="AC430" s="393"/>
      <c r="AD430" s="393"/>
      <c r="AE430" s="393"/>
      <c r="AF430" s="393"/>
      <c r="AG430" s="393"/>
      <c r="AH430" s="393"/>
      <c r="AI430" s="393"/>
      <c r="AJ430" s="393"/>
      <c r="AK430" s="393"/>
      <c r="AL430" s="393"/>
      <c r="AM430" s="393"/>
      <c r="AN430" s="393"/>
      <c r="AO430" s="393"/>
      <c r="AP430" s="393"/>
      <c r="AQ430" s="393"/>
      <c r="AR430" s="393"/>
      <c r="AS430" s="393"/>
      <c r="AT430" s="393"/>
      <c r="AU430" s="393"/>
      <c r="AV430" s="393"/>
      <c r="AW430" s="393"/>
      <c r="AX430" s="393"/>
      <c r="AY430" s="393"/>
      <c r="AZ430" s="393"/>
      <c r="BB430" s="469"/>
      <c r="BW430" s="393"/>
      <c r="BX430" s="393"/>
      <c r="BY430" s="393"/>
      <c r="BZ430" s="393"/>
      <c r="CA430" s="393"/>
      <c r="CB430" s="393"/>
      <c r="CC430" s="393"/>
      <c r="CD430" s="393"/>
      <c r="CE430" s="393"/>
      <c r="CF430" s="393"/>
      <c r="CG430" s="393"/>
      <c r="CH430" s="393"/>
      <c r="CI430" s="393"/>
      <c r="CJ430" s="393"/>
      <c r="CK430" s="393"/>
      <c r="CL430" s="393"/>
      <c r="CM430" s="393"/>
      <c r="CN430" s="393"/>
      <c r="CO430" s="393"/>
      <c r="CP430" s="393"/>
      <c r="CQ430" s="393"/>
      <c r="CR430" s="393"/>
      <c r="CS430" s="393"/>
      <c r="CT430" s="393"/>
      <c r="CU430" s="393"/>
      <c r="CV430" s="393"/>
      <c r="CW430" s="393"/>
      <c r="CX430" s="393"/>
      <c r="CY430" s="393"/>
      <c r="CZ430" s="393"/>
    </row>
    <row r="431" s="392" customFormat="true" ht="25.15" customHeight="true" x14ac:dyDescent="0.2">
      <c r="A431" s="469"/>
      <c r="B431" s="1041"/>
      <c r="C431" s="1200" t="s">
        <v>571</v>
      </c>
      <c r="D431" s="1201"/>
      <c r="E431" s="1005">
        <v>0.26189219198311636</v>
      </c>
      <c r="F431" s="960"/>
      <c r="G431" s="960"/>
      <c r="H431" s="1201" t="s">
        <v>572</v>
      </c>
      <c r="I431" s="1201"/>
      <c r="J431" s="1006">
        <v>0.26848478574120338</v>
      </c>
      <c r="K431" s="960"/>
      <c r="L431" s="960"/>
      <c r="M431" s="1201" t="s">
        <v>573</v>
      </c>
      <c r="N431" s="1201"/>
      <c r="O431" s="1007">
        <v>0.31162923742807369</v>
      </c>
      <c r="P431" s="960"/>
      <c r="Q431" s="960"/>
      <c r="R431" s="393"/>
      <c r="W431" s="393"/>
      <c r="X431" s="393"/>
      <c r="Y431" s="393"/>
      <c r="Z431" s="393"/>
      <c r="AA431" s="393"/>
      <c r="AB431" s="393"/>
      <c r="AC431" s="393"/>
      <c r="AD431" s="393"/>
      <c r="AE431" s="393"/>
      <c r="AF431" s="393"/>
      <c r="AG431" s="393"/>
      <c r="AH431" s="393"/>
      <c r="AI431" s="393"/>
      <c r="AJ431" s="393"/>
      <c r="AK431" s="393"/>
      <c r="AL431" s="393"/>
      <c r="AM431" s="393"/>
      <c r="AN431" s="393"/>
      <c r="AO431" s="393"/>
      <c r="AP431" s="393"/>
      <c r="AQ431" s="393"/>
      <c r="AR431" s="393"/>
      <c r="AS431" s="393"/>
      <c r="AT431" s="393"/>
      <c r="AU431" s="393"/>
      <c r="AV431" s="393"/>
      <c r="AW431" s="393"/>
      <c r="AX431" s="393"/>
      <c r="AY431" s="393"/>
      <c r="AZ431" s="393"/>
      <c r="BB431" s="469"/>
      <c r="BW431" s="393"/>
      <c r="BX431" s="393"/>
      <c r="BY431" s="393"/>
      <c r="BZ431" s="393"/>
      <c r="CA431" s="393"/>
      <c r="CB431" s="393"/>
      <c r="CC431" s="393"/>
      <c r="CD431" s="393"/>
      <c r="CE431" s="393"/>
      <c r="CF431" s="393"/>
      <c r="CG431" s="393"/>
      <c r="CH431" s="393"/>
      <c r="CI431" s="393"/>
      <c r="CJ431" s="393"/>
      <c r="CK431" s="393"/>
      <c r="CL431" s="393"/>
      <c r="CM431" s="393"/>
      <c r="CN431" s="393"/>
      <c r="CO431" s="393"/>
      <c r="CP431" s="393"/>
      <c r="CQ431" s="393"/>
      <c r="CR431" s="393"/>
      <c r="CS431" s="393"/>
      <c r="CT431" s="393"/>
      <c r="CU431" s="393"/>
      <c r="CV431" s="393"/>
      <c r="CW431" s="393"/>
      <c r="CX431" s="393"/>
      <c r="CY431" s="393"/>
      <c r="CZ431" s="393"/>
    </row>
    <row r="432" s="392" customFormat="true" ht="25.15" customHeight="true" x14ac:dyDescent="0.2">
      <c r="A432" s="469"/>
      <c r="B432" s="1041"/>
      <c r="C432" s="1200" t="s">
        <v>403</v>
      </c>
      <c r="D432" s="1201"/>
      <c r="E432" s="1005">
        <v>0.25749634541790634</v>
      </c>
      <c r="F432" s="960"/>
      <c r="G432" s="960"/>
      <c r="H432" s="1201" t="s">
        <v>464</v>
      </c>
      <c r="I432" s="1201"/>
      <c r="J432" s="1006">
        <v>-0.25602898925370438</v>
      </c>
      <c r="K432" s="960"/>
      <c r="L432" s="960"/>
      <c r="M432" s="1201" t="s">
        <v>456</v>
      </c>
      <c r="N432" s="1201"/>
      <c r="O432" s="1007">
        <v>0.29987243878713038</v>
      </c>
      <c r="P432" s="960"/>
      <c r="Q432" s="960"/>
      <c r="R432" s="393"/>
      <c r="W432" s="393"/>
      <c r="X432" s="393"/>
      <c r="Y432" s="393"/>
      <c r="Z432" s="393"/>
      <c r="AA432" s="393"/>
      <c r="AB432" s="393"/>
      <c r="AC432" s="393"/>
      <c r="AD432" s="393"/>
      <c r="AE432" s="393"/>
      <c r="AF432" s="393"/>
      <c r="AG432" s="393"/>
      <c r="AH432" s="393"/>
      <c r="AI432" s="393"/>
      <c r="AJ432" s="393"/>
      <c r="AK432" s="393"/>
      <c r="AL432" s="393"/>
      <c r="AM432" s="393"/>
      <c r="AN432" s="393"/>
      <c r="AO432" s="393"/>
      <c r="AP432" s="393"/>
      <c r="AQ432" s="393"/>
      <c r="AR432" s="393"/>
      <c r="AS432" s="393"/>
      <c r="AT432" s="393"/>
      <c r="AU432" s="393"/>
      <c r="AV432" s="393"/>
      <c r="AW432" s="393"/>
      <c r="AX432" s="393"/>
      <c r="AY432" s="393"/>
      <c r="AZ432" s="393"/>
      <c r="BB432" s="469"/>
      <c r="BW432" s="393"/>
      <c r="BX432" s="393"/>
      <c r="BY432" s="393"/>
      <c r="BZ432" s="393"/>
      <c r="CA432" s="393"/>
      <c r="CB432" s="393"/>
      <c r="CC432" s="393"/>
      <c r="CD432" s="393"/>
      <c r="CE432" s="393"/>
      <c r="CF432" s="393"/>
      <c r="CG432" s="393"/>
      <c r="CH432" s="393"/>
      <c r="CI432" s="393"/>
      <c r="CJ432" s="393"/>
      <c r="CK432" s="393"/>
      <c r="CL432" s="393"/>
      <c r="CM432" s="393"/>
      <c r="CN432" s="393"/>
      <c r="CO432" s="393"/>
      <c r="CP432" s="393"/>
      <c r="CQ432" s="393"/>
      <c r="CR432" s="393"/>
      <c r="CS432" s="393"/>
      <c r="CT432" s="393"/>
      <c r="CU432" s="393"/>
      <c r="CV432" s="393"/>
      <c r="CW432" s="393"/>
      <c r="CX432" s="393"/>
      <c r="CY432" s="393"/>
      <c r="CZ432" s="393"/>
    </row>
    <row r="433" s="392" customFormat="true" ht="25.15" customHeight="true" x14ac:dyDescent="0.2">
      <c r="A433" s="469"/>
      <c r="B433" s="1041"/>
      <c r="C433" s="1200" t="s">
        <v>567</v>
      </c>
      <c r="D433" s="1201"/>
      <c r="E433" s="1005">
        <v>0.25327626077180065</v>
      </c>
      <c r="F433" s="960"/>
      <c r="G433" s="960"/>
      <c r="H433" s="1201" t="s">
        <v>481</v>
      </c>
      <c r="I433" s="1201"/>
      <c r="J433" s="1006">
        <v>-0.24069748956682291</v>
      </c>
      <c r="K433" s="960"/>
      <c r="L433" s="960"/>
      <c r="M433" s="1201" t="s">
        <v>464</v>
      </c>
      <c r="N433" s="1201"/>
      <c r="O433" s="1007">
        <v>-0.29099604419945208</v>
      </c>
      <c r="P433" s="960"/>
      <c r="Q433" s="960"/>
      <c r="R433" s="393"/>
      <c r="W433" s="393"/>
      <c r="X433" s="393"/>
      <c r="Y433" s="393"/>
      <c r="Z433" s="393"/>
      <c r="AA433" s="393"/>
      <c r="AB433" s="393"/>
      <c r="AC433" s="393"/>
      <c r="AD433" s="393"/>
      <c r="AE433" s="393"/>
      <c r="AF433" s="393"/>
      <c r="AG433" s="393"/>
      <c r="AH433" s="393"/>
      <c r="AI433" s="393"/>
      <c r="AJ433" s="393"/>
      <c r="AK433" s="393"/>
      <c r="AL433" s="393"/>
      <c r="AM433" s="393"/>
      <c r="AN433" s="393"/>
      <c r="AO433" s="393"/>
      <c r="AP433" s="393"/>
      <c r="AQ433" s="393"/>
      <c r="AR433" s="393"/>
      <c r="AS433" s="393"/>
      <c r="AT433" s="393"/>
      <c r="AU433" s="393"/>
      <c r="AV433" s="393"/>
      <c r="AW433" s="393"/>
      <c r="AX433" s="393"/>
      <c r="AY433" s="393"/>
      <c r="AZ433" s="393"/>
      <c r="BB433" s="469"/>
      <c r="BW433" s="393"/>
      <c r="BX433" s="393"/>
      <c r="BY433" s="393"/>
      <c r="BZ433" s="393"/>
      <c r="CA433" s="393"/>
      <c r="CB433" s="393"/>
      <c r="CC433" s="393"/>
      <c r="CD433" s="393"/>
      <c r="CE433" s="393"/>
      <c r="CF433" s="393"/>
      <c r="CG433" s="393"/>
      <c r="CH433" s="393"/>
      <c r="CI433" s="393"/>
      <c r="CJ433" s="393"/>
      <c r="CK433" s="393"/>
      <c r="CL433" s="393"/>
      <c r="CM433" s="393"/>
      <c r="CN433" s="393"/>
      <c r="CO433" s="393"/>
      <c r="CP433" s="393"/>
      <c r="CQ433" s="393"/>
      <c r="CR433" s="393"/>
      <c r="CS433" s="393"/>
      <c r="CT433" s="393"/>
      <c r="CU433" s="393"/>
      <c r="CV433" s="393"/>
      <c r="CW433" s="393"/>
      <c r="CX433" s="393"/>
      <c r="CY433" s="393"/>
      <c r="CZ433" s="393"/>
    </row>
    <row r="434" s="392" customFormat="true" ht="25.15" customHeight="true" x14ac:dyDescent="0.2">
      <c r="A434" s="469"/>
      <c r="B434" s="1041"/>
      <c r="C434" s="1200" t="s">
        <v>569</v>
      </c>
      <c r="D434" s="1201"/>
      <c r="E434" s="1005">
        <v>0.24157533169629225</v>
      </c>
      <c r="F434" s="960"/>
      <c r="G434" s="960"/>
      <c r="H434" s="1201" t="s">
        <v>403</v>
      </c>
      <c r="I434" s="1201"/>
      <c r="J434" s="1006">
        <v>0.237704410514678</v>
      </c>
      <c r="K434" s="960"/>
      <c r="L434" s="960"/>
      <c r="M434" s="1201" t="s">
        <v>571</v>
      </c>
      <c r="N434" s="1201"/>
      <c r="O434" s="1007">
        <v>0.28994511721348565</v>
      </c>
      <c r="P434" s="960"/>
      <c r="Q434" s="960"/>
      <c r="R434" s="393"/>
      <c r="W434" s="393"/>
      <c r="X434" s="393"/>
      <c r="Y434" s="393"/>
      <c r="Z434" s="393"/>
      <c r="AA434" s="393"/>
      <c r="AB434" s="393"/>
      <c r="AC434" s="393"/>
      <c r="AD434" s="393"/>
      <c r="AE434" s="393"/>
      <c r="AF434" s="393"/>
      <c r="AG434" s="393"/>
      <c r="AH434" s="393"/>
      <c r="AI434" s="393"/>
      <c r="AJ434" s="393"/>
      <c r="AK434" s="393"/>
      <c r="AL434" s="393"/>
      <c r="AM434" s="393"/>
      <c r="AN434" s="393"/>
      <c r="AO434" s="393"/>
      <c r="AP434" s="393"/>
      <c r="AQ434" s="393"/>
      <c r="AR434" s="393"/>
      <c r="AS434" s="393"/>
      <c r="AT434" s="393"/>
      <c r="AU434" s="393"/>
      <c r="AV434" s="393"/>
      <c r="AW434" s="393"/>
      <c r="AX434" s="393"/>
      <c r="AY434" s="393"/>
      <c r="AZ434" s="393"/>
      <c r="BB434" s="469"/>
      <c r="BW434" s="393"/>
      <c r="BX434" s="393"/>
      <c r="BY434" s="393"/>
      <c r="BZ434" s="393"/>
      <c r="CA434" s="393"/>
      <c r="CB434" s="393"/>
      <c r="CC434" s="393"/>
      <c r="CD434" s="393"/>
      <c r="CE434" s="393"/>
      <c r="CF434" s="393"/>
      <c r="CG434" s="393"/>
      <c r="CH434" s="393"/>
      <c r="CI434" s="393"/>
      <c r="CJ434" s="393"/>
      <c r="CK434" s="393"/>
      <c r="CL434" s="393"/>
      <c r="CM434" s="393"/>
      <c r="CN434" s="393"/>
      <c r="CO434" s="393"/>
      <c r="CP434" s="393"/>
      <c r="CQ434" s="393"/>
      <c r="CR434" s="393"/>
      <c r="CS434" s="393"/>
      <c r="CT434" s="393"/>
      <c r="CU434" s="393"/>
      <c r="CV434" s="393"/>
      <c r="CW434" s="393"/>
      <c r="CX434" s="393"/>
      <c r="CY434" s="393"/>
      <c r="CZ434" s="393"/>
    </row>
    <row r="435" s="392" customFormat="true" ht="25.15" customHeight="true" x14ac:dyDescent="0.2">
      <c r="A435" s="469"/>
      <c r="B435" s="1041"/>
      <c r="C435" s="1200" t="s">
        <v>570</v>
      </c>
      <c r="D435" s="1201"/>
      <c r="E435" s="1005">
        <v>0.22260286707243787</v>
      </c>
      <c r="F435" s="960"/>
      <c r="G435" s="960"/>
      <c r="H435" s="1201" t="s">
        <v>574</v>
      </c>
      <c r="I435" s="1201"/>
      <c r="J435" s="1006">
        <v>-0.22248791796347031</v>
      </c>
      <c r="K435" s="960"/>
      <c r="L435" s="960"/>
      <c r="M435" s="1201" t="s">
        <v>468</v>
      </c>
      <c r="N435" s="1201"/>
      <c r="O435" s="1007">
        <v>-0.28523025985126904</v>
      </c>
      <c r="P435" s="960"/>
      <c r="Q435" s="960"/>
      <c r="R435" s="393"/>
      <c r="W435" s="393"/>
      <c r="X435" s="393"/>
      <c r="Y435" s="393"/>
      <c r="Z435" s="393"/>
      <c r="AA435" s="393"/>
      <c r="AB435" s="393"/>
      <c r="AC435" s="393"/>
      <c r="AD435" s="393"/>
      <c r="AE435" s="393"/>
      <c r="AF435" s="393"/>
      <c r="AG435" s="393"/>
      <c r="AH435" s="393"/>
      <c r="AI435" s="393"/>
      <c r="AJ435" s="393"/>
      <c r="AK435" s="393"/>
      <c r="AL435" s="393"/>
      <c r="AM435" s="393"/>
      <c r="AN435" s="393"/>
      <c r="AO435" s="393"/>
      <c r="AP435" s="393"/>
      <c r="AQ435" s="393"/>
      <c r="AR435" s="393"/>
      <c r="AS435" s="393"/>
      <c r="AT435" s="393"/>
      <c r="AU435" s="393"/>
      <c r="AV435" s="393"/>
      <c r="AW435" s="393"/>
      <c r="AX435" s="393"/>
      <c r="AY435" s="393"/>
      <c r="AZ435" s="393"/>
      <c r="BB435" s="469"/>
      <c r="BW435" s="393"/>
      <c r="BX435" s="393"/>
      <c r="BY435" s="393"/>
      <c r="BZ435" s="393"/>
      <c r="CA435" s="393"/>
      <c r="CB435" s="393"/>
      <c r="CC435" s="393"/>
      <c r="CD435" s="393"/>
      <c r="CE435" s="393"/>
      <c r="CF435" s="393"/>
      <c r="CG435" s="393"/>
      <c r="CH435" s="393"/>
      <c r="CI435" s="393"/>
      <c r="CJ435" s="393"/>
      <c r="CK435" s="393"/>
      <c r="CL435" s="393"/>
      <c r="CM435" s="393"/>
      <c r="CN435" s="393"/>
      <c r="CO435" s="393"/>
      <c r="CP435" s="393"/>
      <c r="CQ435" s="393"/>
      <c r="CR435" s="393"/>
      <c r="CS435" s="393"/>
      <c r="CT435" s="393"/>
      <c r="CU435" s="393"/>
      <c r="CV435" s="393"/>
      <c r="CW435" s="393"/>
      <c r="CX435" s="393"/>
      <c r="CY435" s="393"/>
      <c r="CZ435" s="393"/>
    </row>
    <row r="436" s="392" customFormat="true" ht="25.15" customHeight="true" x14ac:dyDescent="0.2">
      <c r="A436" s="469"/>
      <c r="B436" s="1041"/>
      <c r="C436" s="1200" t="s">
        <v>468</v>
      </c>
      <c r="D436" s="1201"/>
      <c r="E436" s="1005">
        <v>-0.21947063276195819</v>
      </c>
      <c r="F436" s="960"/>
      <c r="G436" s="960"/>
      <c r="H436" s="1201" t="s">
        <v>571</v>
      </c>
      <c r="I436" s="1201"/>
      <c r="J436" s="1006">
        <v>0.2137229210787667</v>
      </c>
      <c r="K436" s="960"/>
      <c r="L436" s="960"/>
      <c r="M436" s="1201" t="s">
        <v>575</v>
      </c>
      <c r="N436" s="1201"/>
      <c r="O436" s="1007">
        <v>-0.28120906934122875</v>
      </c>
      <c r="P436" s="960"/>
      <c r="Q436" s="960"/>
      <c r="R436" s="393"/>
      <c r="W436" s="393"/>
      <c r="X436" s="393"/>
      <c r="Y436" s="393"/>
      <c r="Z436" s="393"/>
      <c r="AA436" s="393"/>
      <c r="AB436" s="393"/>
      <c r="AC436" s="393"/>
      <c r="AD436" s="393"/>
      <c r="AE436" s="393"/>
      <c r="AF436" s="393"/>
      <c r="AG436" s="393"/>
      <c r="AH436" s="393"/>
      <c r="AI436" s="393"/>
      <c r="AJ436" s="393"/>
      <c r="AK436" s="393"/>
      <c r="AL436" s="393"/>
      <c r="AM436" s="393"/>
      <c r="AN436" s="393"/>
      <c r="AO436" s="393"/>
      <c r="AP436" s="393"/>
      <c r="AQ436" s="393"/>
      <c r="AR436" s="393"/>
      <c r="AS436" s="393"/>
      <c r="AT436" s="393"/>
      <c r="AU436" s="393"/>
      <c r="AV436" s="393"/>
      <c r="AW436" s="393"/>
      <c r="AX436" s="393"/>
      <c r="AY436" s="393"/>
      <c r="AZ436" s="393"/>
      <c r="BB436" s="469"/>
      <c r="BW436" s="393"/>
      <c r="BX436" s="393"/>
      <c r="BY436" s="393"/>
      <c r="BZ436" s="393"/>
      <c r="CA436" s="393"/>
      <c r="CB436" s="393"/>
      <c r="CC436" s="393"/>
      <c r="CD436" s="393"/>
      <c r="CE436" s="393"/>
      <c r="CF436" s="393"/>
      <c r="CG436" s="393"/>
      <c r="CH436" s="393"/>
      <c r="CI436" s="393"/>
      <c r="CJ436" s="393"/>
      <c r="CK436" s="393"/>
      <c r="CL436" s="393"/>
      <c r="CM436" s="393"/>
      <c r="CN436" s="393"/>
      <c r="CO436" s="393"/>
      <c r="CP436" s="393"/>
      <c r="CQ436" s="393"/>
      <c r="CR436" s="393"/>
      <c r="CS436" s="393"/>
      <c r="CT436" s="393"/>
      <c r="CU436" s="393"/>
      <c r="CV436" s="393"/>
      <c r="CW436" s="393"/>
      <c r="CX436" s="393"/>
      <c r="CY436" s="393"/>
      <c r="CZ436" s="393"/>
    </row>
    <row r="437" s="392" customFormat="true" ht="25.15" customHeight="true" x14ac:dyDescent="0.2">
      <c r="A437" s="469"/>
      <c r="B437" s="1041"/>
      <c r="C437" s="1200" t="s">
        <v>253</v>
      </c>
      <c r="D437" s="1201"/>
      <c r="E437" s="1005">
        <v>0.21944165311293889</v>
      </c>
      <c r="F437" s="960"/>
      <c r="G437" s="960"/>
      <c r="H437" s="1201" t="s">
        <v>576</v>
      </c>
      <c r="I437" s="1201"/>
      <c r="J437" s="1006">
        <v>-0.21276169692317104</v>
      </c>
      <c r="K437" s="960"/>
      <c r="L437" s="960"/>
      <c r="M437" s="1201" t="s">
        <v>403</v>
      </c>
      <c r="N437" s="1201"/>
      <c r="O437" s="1007">
        <v>0.27910817148106726</v>
      </c>
      <c r="P437" s="960"/>
      <c r="Q437" s="960"/>
      <c r="R437" s="393"/>
      <c r="W437" s="393"/>
      <c r="X437" s="393"/>
      <c r="Y437" s="393"/>
      <c r="Z437" s="393"/>
      <c r="AA437" s="393"/>
      <c r="AB437" s="393"/>
      <c r="AC437" s="393"/>
      <c r="AD437" s="393"/>
      <c r="AE437" s="393"/>
      <c r="AF437" s="393"/>
      <c r="AG437" s="393"/>
      <c r="AH437" s="393"/>
      <c r="AI437" s="393"/>
      <c r="AJ437" s="393"/>
      <c r="AK437" s="393"/>
      <c r="AL437" s="393"/>
      <c r="AM437" s="393"/>
      <c r="AN437" s="393"/>
      <c r="AO437" s="393"/>
      <c r="AP437" s="393"/>
      <c r="AQ437" s="393"/>
      <c r="AR437" s="393"/>
      <c r="AS437" s="393"/>
      <c r="AT437" s="393"/>
      <c r="AU437" s="393"/>
      <c r="AV437" s="393"/>
      <c r="AW437" s="393"/>
      <c r="AX437" s="393"/>
      <c r="AY437" s="393"/>
      <c r="AZ437" s="393"/>
      <c r="BB437" s="469"/>
      <c r="BW437" s="393"/>
      <c r="BX437" s="393"/>
      <c r="BY437" s="393"/>
      <c r="BZ437" s="393"/>
      <c r="CA437" s="393"/>
      <c r="CB437" s="393"/>
      <c r="CC437" s="393"/>
      <c r="CD437" s="393"/>
      <c r="CE437" s="393"/>
      <c r="CF437" s="393"/>
      <c r="CG437" s="393"/>
      <c r="CH437" s="393"/>
      <c r="CI437" s="393"/>
      <c r="CJ437" s="393"/>
      <c r="CK437" s="393"/>
      <c r="CL437" s="393"/>
      <c r="CM437" s="393"/>
      <c r="CN437" s="393"/>
      <c r="CO437" s="393"/>
      <c r="CP437" s="393"/>
      <c r="CQ437" s="393"/>
      <c r="CR437" s="393"/>
      <c r="CS437" s="393"/>
      <c r="CT437" s="393"/>
      <c r="CU437" s="393"/>
      <c r="CV437" s="393"/>
      <c r="CW437" s="393"/>
      <c r="CX437" s="393"/>
      <c r="CY437" s="393"/>
      <c r="CZ437" s="393"/>
    </row>
    <row r="438" s="392" customFormat="true" ht="25.15" customHeight="true" x14ac:dyDescent="0.2">
      <c r="A438" s="469"/>
      <c r="B438" s="1041"/>
      <c r="C438" s="1200" t="s">
        <v>574</v>
      </c>
      <c r="D438" s="1201"/>
      <c r="E438" s="1005">
        <v>-0.21801115655642428</v>
      </c>
      <c r="F438" s="960"/>
      <c r="G438" s="960"/>
      <c r="H438" s="1201" t="s">
        <v>498</v>
      </c>
      <c r="I438" s="1201"/>
      <c r="J438" s="1006">
        <v>-0.21174031955840564</v>
      </c>
      <c r="K438" s="960"/>
      <c r="L438" s="960"/>
      <c r="M438" s="1201" t="s">
        <v>470</v>
      </c>
      <c r="N438" s="1201"/>
      <c r="O438" s="1007">
        <v>-0.27666189827984067</v>
      </c>
      <c r="P438" s="960"/>
      <c r="Q438" s="960"/>
      <c r="R438" s="393"/>
      <c r="W438" s="393"/>
      <c r="X438" s="393"/>
      <c r="Y438" s="393"/>
      <c r="Z438" s="393"/>
      <c r="AA438" s="393"/>
      <c r="AB438" s="393"/>
      <c r="AC438" s="393"/>
      <c r="AD438" s="393"/>
      <c r="AE438" s="393"/>
      <c r="AF438" s="393"/>
      <c r="AG438" s="393"/>
      <c r="AH438" s="393"/>
      <c r="AI438" s="393"/>
      <c r="AJ438" s="393"/>
      <c r="AK438" s="393"/>
      <c r="AL438" s="393"/>
      <c r="AM438" s="393"/>
      <c r="AN438" s="393"/>
      <c r="AO438" s="393"/>
      <c r="AP438" s="393"/>
      <c r="AQ438" s="393"/>
      <c r="AR438" s="393"/>
      <c r="AS438" s="393"/>
      <c r="AT438" s="393"/>
      <c r="AU438" s="393"/>
      <c r="AV438" s="393"/>
      <c r="AW438" s="393"/>
      <c r="AX438" s="393"/>
      <c r="AY438" s="393"/>
      <c r="AZ438" s="393"/>
      <c r="BB438" s="469"/>
      <c r="BW438" s="393"/>
      <c r="BX438" s="393"/>
      <c r="BY438" s="393"/>
      <c r="BZ438" s="393"/>
      <c r="CA438" s="393"/>
      <c r="CB438" s="393"/>
      <c r="CC438" s="393"/>
      <c r="CD438" s="393"/>
      <c r="CE438" s="393"/>
      <c r="CF438" s="393"/>
      <c r="CG438" s="393"/>
      <c r="CH438" s="393"/>
      <c r="CI438" s="393"/>
      <c r="CJ438" s="393"/>
      <c r="CK438" s="393"/>
      <c r="CL438" s="393"/>
      <c r="CM438" s="393"/>
      <c r="CN438" s="393"/>
      <c r="CO438" s="393"/>
      <c r="CP438" s="393"/>
      <c r="CQ438" s="393"/>
      <c r="CR438" s="393"/>
      <c r="CS438" s="393"/>
      <c r="CT438" s="393"/>
      <c r="CU438" s="393"/>
      <c r="CV438" s="393"/>
      <c r="CW438" s="393"/>
      <c r="CX438" s="393"/>
      <c r="CY438" s="393"/>
      <c r="CZ438" s="393"/>
    </row>
    <row r="439" s="392" customFormat="true" ht="25.15" customHeight="true" x14ac:dyDescent="0.2">
      <c r="A439" s="469"/>
      <c r="B439" s="1041"/>
      <c r="C439" s="1200" t="s">
        <v>481</v>
      </c>
      <c r="D439" s="1201"/>
      <c r="E439" s="1005">
        <v>-0.21029395031500778</v>
      </c>
      <c r="F439" s="960"/>
      <c r="G439" s="960"/>
      <c r="H439" s="1201" t="s">
        <v>355</v>
      </c>
      <c r="I439" s="1201"/>
      <c r="J439" s="1006">
        <v>0.1927913393464469</v>
      </c>
      <c r="K439" s="960"/>
      <c r="L439" s="960"/>
      <c r="M439" s="1201" t="s">
        <v>577</v>
      </c>
      <c r="N439" s="1201"/>
      <c r="O439" s="1007">
        <v>-0.23810555693627697</v>
      </c>
      <c r="P439" s="960"/>
      <c r="Q439" s="960"/>
      <c r="R439" s="393"/>
      <c r="W439" s="393"/>
      <c r="X439" s="393"/>
      <c r="Y439" s="393"/>
      <c r="Z439" s="393"/>
      <c r="AA439" s="393"/>
      <c r="AB439" s="393"/>
      <c r="AC439" s="393"/>
      <c r="AD439" s="393"/>
      <c r="AE439" s="393"/>
      <c r="AF439" s="393"/>
      <c r="AG439" s="393"/>
      <c r="AH439" s="393"/>
      <c r="AI439" s="393"/>
      <c r="AJ439" s="393"/>
      <c r="AK439" s="393"/>
      <c r="AL439" s="393"/>
      <c r="AM439" s="393"/>
      <c r="AN439" s="393"/>
      <c r="AO439" s="393"/>
      <c r="AP439" s="393"/>
      <c r="AQ439" s="393"/>
      <c r="AR439" s="393"/>
      <c r="AS439" s="393"/>
      <c r="AT439" s="393"/>
      <c r="AU439" s="393"/>
      <c r="AV439" s="393"/>
      <c r="AW439" s="393"/>
      <c r="AX439" s="393"/>
      <c r="AY439" s="393"/>
      <c r="AZ439" s="393"/>
      <c r="BB439" s="469"/>
      <c r="BW439" s="393"/>
      <c r="BX439" s="393"/>
      <c r="BY439" s="393"/>
      <c r="BZ439" s="393"/>
      <c r="CA439" s="393"/>
      <c r="CB439" s="393"/>
      <c r="CC439" s="393"/>
      <c r="CD439" s="393"/>
      <c r="CE439" s="393"/>
      <c r="CF439" s="393"/>
      <c r="CG439" s="393"/>
      <c r="CH439" s="393"/>
      <c r="CI439" s="393"/>
      <c r="CJ439" s="393"/>
      <c r="CK439" s="393"/>
      <c r="CL439" s="393"/>
      <c r="CM439" s="393"/>
      <c r="CN439" s="393"/>
      <c r="CO439" s="393"/>
      <c r="CP439" s="393"/>
      <c r="CQ439" s="393"/>
      <c r="CR439" s="393"/>
      <c r="CS439" s="393"/>
      <c r="CT439" s="393"/>
      <c r="CU439" s="393"/>
      <c r="CV439" s="393"/>
      <c r="CW439" s="393"/>
      <c r="CX439" s="393"/>
      <c r="CY439" s="393"/>
      <c r="CZ439" s="393"/>
    </row>
    <row r="440" s="392" customFormat="true" ht="25.15" customHeight="true" x14ac:dyDescent="0.2">
      <c r="A440" s="469"/>
      <c r="B440" s="1041"/>
      <c r="C440" s="1200" t="s">
        <v>576</v>
      </c>
      <c r="D440" s="1201"/>
      <c r="E440" s="1005">
        <v>-0.20967291639617763</v>
      </c>
      <c r="F440" s="960"/>
      <c r="G440" s="960"/>
      <c r="H440" s="1201" t="s">
        <v>578</v>
      </c>
      <c r="I440" s="1201"/>
      <c r="J440" s="1006">
        <v>-0.18727700466608038</v>
      </c>
      <c r="K440" s="960"/>
      <c r="L440" s="960"/>
      <c r="M440" s="1201" t="s">
        <v>579</v>
      </c>
      <c r="N440" s="1201"/>
      <c r="O440" s="1007">
        <v>-0.23752229681930387</v>
      </c>
      <c r="P440" s="960"/>
      <c r="Q440" s="960"/>
      <c r="R440" s="393"/>
      <c r="W440" s="393"/>
      <c r="X440" s="393"/>
      <c r="Y440" s="393"/>
      <c r="Z440" s="393"/>
      <c r="AA440" s="393"/>
      <c r="AB440" s="393"/>
      <c r="AC440" s="393"/>
      <c r="AD440" s="393"/>
      <c r="AE440" s="393"/>
      <c r="AF440" s="393"/>
      <c r="AG440" s="393"/>
      <c r="AH440" s="393"/>
      <c r="AI440" s="393"/>
      <c r="AJ440" s="393"/>
      <c r="AK440" s="393"/>
      <c r="AL440" s="393"/>
      <c r="AM440" s="393"/>
      <c r="AN440" s="393"/>
      <c r="AO440" s="393"/>
      <c r="AP440" s="393"/>
      <c r="AQ440" s="393"/>
      <c r="AR440" s="393"/>
      <c r="AS440" s="393"/>
      <c r="AT440" s="393"/>
      <c r="AU440" s="393"/>
      <c r="AV440" s="393"/>
      <c r="AW440" s="393"/>
      <c r="AX440" s="393"/>
      <c r="AY440" s="393"/>
      <c r="AZ440" s="393"/>
      <c r="BB440" s="469"/>
      <c r="BW440" s="393"/>
      <c r="BX440" s="393"/>
      <c r="BY440" s="393"/>
      <c r="BZ440" s="393"/>
      <c r="CA440" s="393"/>
      <c r="CB440" s="393"/>
      <c r="CC440" s="393"/>
      <c r="CD440" s="393"/>
      <c r="CE440" s="393"/>
      <c r="CF440" s="393"/>
      <c r="CG440" s="393"/>
      <c r="CH440" s="393"/>
      <c r="CI440" s="393"/>
      <c r="CJ440" s="393"/>
      <c r="CK440" s="393"/>
      <c r="CL440" s="393"/>
      <c r="CM440" s="393"/>
      <c r="CN440" s="393"/>
      <c r="CO440" s="393"/>
      <c r="CP440" s="393"/>
      <c r="CQ440" s="393"/>
      <c r="CR440" s="393"/>
      <c r="CS440" s="393"/>
      <c r="CT440" s="393"/>
      <c r="CU440" s="393"/>
      <c r="CV440" s="393"/>
      <c r="CW440" s="393"/>
      <c r="CX440" s="393"/>
      <c r="CY440" s="393"/>
      <c r="CZ440" s="393"/>
    </row>
    <row r="441" s="392" customFormat="true" ht="25.15" customHeight="true" x14ac:dyDescent="0.2">
      <c r="A441" s="469"/>
      <c r="B441" s="1041"/>
      <c r="C441" s="1200" t="s">
        <v>470</v>
      </c>
      <c r="D441" s="1201"/>
      <c r="E441" s="1005">
        <v>-0.20512985924146931</v>
      </c>
      <c r="F441" s="960"/>
      <c r="G441" s="960"/>
      <c r="H441" s="1201" t="s">
        <v>580</v>
      </c>
      <c r="I441" s="1201"/>
      <c r="J441" s="1006">
        <v>0.18413216501652704</v>
      </c>
      <c r="K441" s="960"/>
      <c r="L441" s="960"/>
      <c r="M441" s="1201" t="s">
        <v>576</v>
      </c>
      <c r="N441" s="1201"/>
      <c r="O441" s="1007">
        <v>-0.20826353313838614</v>
      </c>
      <c r="P441" s="960"/>
      <c r="Q441" s="960"/>
      <c r="R441" s="393"/>
      <c r="W441" s="393"/>
      <c r="X441" s="393"/>
      <c r="Y441" s="393"/>
      <c r="Z441" s="393"/>
      <c r="AA441" s="393"/>
      <c r="AB441" s="393"/>
      <c r="AC441" s="393"/>
      <c r="AD441" s="393"/>
      <c r="AE441" s="393"/>
      <c r="AF441" s="393"/>
      <c r="AG441" s="393"/>
      <c r="AH441" s="393"/>
      <c r="AI441" s="393"/>
      <c r="AJ441" s="393"/>
      <c r="AK441" s="393"/>
      <c r="AL441" s="393"/>
      <c r="AM441" s="393"/>
      <c r="AN441" s="393"/>
      <c r="AO441" s="393"/>
      <c r="AP441" s="393"/>
      <c r="AQ441" s="393"/>
      <c r="AR441" s="393"/>
      <c r="AS441" s="393"/>
      <c r="AT441" s="393"/>
      <c r="AU441" s="393"/>
      <c r="AV441" s="393"/>
      <c r="AW441" s="393"/>
      <c r="AX441" s="393"/>
      <c r="AY441" s="393"/>
      <c r="AZ441" s="393"/>
      <c r="BB441" s="469"/>
      <c r="BW441" s="393"/>
      <c r="BX441" s="393"/>
      <c r="BY441" s="393"/>
      <c r="BZ441" s="393"/>
      <c r="CA441" s="393"/>
      <c r="CB441" s="393"/>
      <c r="CC441" s="393"/>
      <c r="CD441" s="393"/>
      <c r="CE441" s="393"/>
      <c r="CF441" s="393"/>
      <c r="CG441" s="393"/>
      <c r="CH441" s="393"/>
      <c r="CI441" s="393"/>
      <c r="CJ441" s="393"/>
      <c r="CK441" s="393"/>
      <c r="CL441" s="393"/>
      <c r="CM441" s="393"/>
      <c r="CN441" s="393"/>
      <c r="CO441" s="393"/>
      <c r="CP441" s="393"/>
      <c r="CQ441" s="393"/>
      <c r="CR441" s="393"/>
      <c r="CS441" s="393"/>
      <c r="CT441" s="393"/>
      <c r="CU441" s="393"/>
      <c r="CV441" s="393"/>
      <c r="CW441" s="393"/>
      <c r="CX441" s="393"/>
      <c r="CY441" s="393"/>
      <c r="CZ441" s="393"/>
    </row>
    <row r="442" s="392" customFormat="true" ht="25.15" customHeight="true" x14ac:dyDescent="0.2">
      <c r="A442" s="469"/>
      <c r="B442" s="1041"/>
      <c r="C442" s="1200" t="s">
        <v>572</v>
      </c>
      <c r="D442" s="1201"/>
      <c r="E442" s="1005">
        <v>0.20218313942343147</v>
      </c>
      <c r="F442" s="960"/>
      <c r="G442" s="960"/>
      <c r="H442" s="1201" t="s">
        <v>343</v>
      </c>
      <c r="I442" s="1201"/>
      <c r="J442" s="1006">
        <v>-0.17320673710829021</v>
      </c>
      <c r="K442" s="960"/>
      <c r="L442" s="960"/>
      <c r="M442" s="1201" t="s">
        <v>574</v>
      </c>
      <c r="N442" s="1201"/>
      <c r="O442" s="1007">
        <v>-0.19740509929231503</v>
      </c>
      <c r="P442" s="960"/>
      <c r="Q442" s="960"/>
      <c r="R442" s="393"/>
      <c r="W442" s="393"/>
      <c r="X442" s="393"/>
      <c r="Y442" s="393"/>
      <c r="Z442" s="393"/>
      <c r="AA442" s="393"/>
      <c r="AB442" s="393"/>
      <c r="AC442" s="393"/>
      <c r="AD442" s="393"/>
      <c r="AE442" s="393"/>
      <c r="AF442" s="393"/>
      <c r="AG442" s="393"/>
      <c r="AH442" s="393"/>
      <c r="AI442" s="393"/>
      <c r="AJ442" s="393"/>
      <c r="AK442" s="393"/>
      <c r="AL442" s="393"/>
      <c r="AM442" s="393"/>
      <c r="AN442" s="393"/>
      <c r="AO442" s="393"/>
      <c r="AP442" s="393"/>
      <c r="AQ442" s="393"/>
      <c r="AR442" s="393"/>
      <c r="AS442" s="393"/>
      <c r="AT442" s="393"/>
      <c r="AU442" s="393"/>
      <c r="AV442" s="393"/>
      <c r="AW442" s="393"/>
      <c r="AX442" s="393"/>
      <c r="AY442" s="393"/>
      <c r="AZ442" s="393"/>
      <c r="BB442" s="469"/>
      <c r="BW442" s="393"/>
      <c r="BX442" s="393"/>
      <c r="BY442" s="393"/>
      <c r="BZ442" s="393"/>
      <c r="CA442" s="393"/>
      <c r="CB442" s="393"/>
      <c r="CC442" s="393"/>
      <c r="CD442" s="393"/>
      <c r="CE442" s="393"/>
      <c r="CF442" s="393"/>
      <c r="CG442" s="393"/>
      <c r="CH442" s="393"/>
      <c r="CI442" s="393"/>
      <c r="CJ442" s="393"/>
      <c r="CK442" s="393"/>
      <c r="CL442" s="393"/>
      <c r="CM442" s="393"/>
      <c r="CN442" s="393"/>
      <c r="CO442" s="393"/>
      <c r="CP442" s="393"/>
      <c r="CQ442" s="393"/>
      <c r="CR442" s="393"/>
      <c r="CS442" s="393"/>
      <c r="CT442" s="393"/>
      <c r="CU442" s="393"/>
      <c r="CV442" s="393"/>
      <c r="CW442" s="393"/>
      <c r="CX442" s="393"/>
      <c r="CY442" s="393"/>
      <c r="CZ442" s="393"/>
    </row>
    <row r="443" s="392" customFormat="true" ht="25.15" customHeight="true" x14ac:dyDescent="0.2">
      <c r="A443" s="469"/>
      <c r="B443" s="1041"/>
      <c r="C443" s="1200" t="s">
        <v>471</v>
      </c>
      <c r="D443" s="1201"/>
      <c r="E443" s="1005">
        <v>-0.19654811703626854</v>
      </c>
      <c r="F443" s="960"/>
      <c r="G443" s="960"/>
      <c r="H443" s="1201" t="s">
        <v>581</v>
      </c>
      <c r="I443" s="1201"/>
      <c r="J443" s="1006">
        <v>-0.15938697014080319</v>
      </c>
      <c r="K443" s="960"/>
      <c r="L443" s="960"/>
      <c r="M443" s="1201" t="s">
        <v>473</v>
      </c>
      <c r="N443" s="1201"/>
      <c r="O443" s="1007">
        <v>-0.1934333880160379</v>
      </c>
      <c r="P443" s="960"/>
      <c r="Q443" s="960"/>
      <c r="R443" s="393"/>
      <c r="W443" s="393"/>
      <c r="X443" s="393"/>
      <c r="Y443" s="393"/>
      <c r="Z443" s="393"/>
      <c r="AA443" s="393"/>
      <c r="AB443" s="393"/>
      <c r="AC443" s="393"/>
      <c r="AD443" s="393"/>
      <c r="AE443" s="393"/>
      <c r="AF443" s="393"/>
      <c r="AG443" s="393"/>
      <c r="AH443" s="393"/>
      <c r="AI443" s="393"/>
      <c r="AJ443" s="393"/>
      <c r="AK443" s="393"/>
      <c r="AL443" s="393"/>
      <c r="AM443" s="393"/>
      <c r="AN443" s="393"/>
      <c r="AO443" s="393"/>
      <c r="AP443" s="393"/>
      <c r="AQ443" s="393"/>
      <c r="AR443" s="393"/>
      <c r="AS443" s="393"/>
      <c r="AT443" s="393"/>
      <c r="AU443" s="393"/>
      <c r="AV443" s="393"/>
      <c r="AW443" s="393"/>
      <c r="AX443" s="393"/>
      <c r="AY443" s="393"/>
      <c r="AZ443" s="393"/>
      <c r="BB443" s="469"/>
      <c r="BW443" s="393"/>
      <c r="BX443" s="393"/>
      <c r="BY443" s="393"/>
      <c r="BZ443" s="393"/>
      <c r="CA443" s="393"/>
      <c r="CB443" s="393"/>
      <c r="CC443" s="393"/>
      <c r="CD443" s="393"/>
      <c r="CE443" s="393"/>
      <c r="CF443" s="393"/>
      <c r="CG443" s="393"/>
      <c r="CH443" s="393"/>
      <c r="CI443" s="393"/>
      <c r="CJ443" s="393"/>
      <c r="CK443" s="393"/>
      <c r="CL443" s="393"/>
      <c r="CM443" s="393"/>
      <c r="CN443" s="393"/>
      <c r="CO443" s="393"/>
      <c r="CP443" s="393"/>
      <c r="CQ443" s="393"/>
      <c r="CR443" s="393"/>
      <c r="CS443" s="393"/>
      <c r="CT443" s="393"/>
      <c r="CU443" s="393"/>
      <c r="CV443" s="393"/>
      <c r="CW443" s="393"/>
      <c r="CX443" s="393"/>
      <c r="CY443" s="393"/>
      <c r="CZ443" s="393"/>
    </row>
    <row r="444" s="392" customFormat="true" ht="25.15" customHeight="true" x14ac:dyDescent="0.2">
      <c r="A444" s="469"/>
      <c r="B444" s="1041"/>
      <c r="C444" s="1200" t="s">
        <v>575</v>
      </c>
      <c r="D444" s="1201"/>
      <c r="E444" s="1005">
        <v>-0.19572140745275207</v>
      </c>
      <c r="F444" s="960"/>
      <c r="G444" s="960"/>
      <c r="H444" s="1201" t="s">
        <v>582</v>
      </c>
      <c r="I444" s="1201"/>
      <c r="J444" s="1006">
        <v>0.15779790153291459</v>
      </c>
      <c r="K444" s="960"/>
      <c r="L444" s="960"/>
      <c r="M444" s="1201" t="s">
        <v>583</v>
      </c>
      <c r="N444" s="1201"/>
      <c r="O444" s="1007">
        <v>-0.18885572745593637</v>
      </c>
      <c r="P444" s="960"/>
      <c r="Q444" s="960"/>
      <c r="R444" s="393"/>
      <c r="W444" s="393"/>
      <c r="X444" s="393"/>
      <c r="Y444" s="393"/>
      <c r="Z444" s="393"/>
      <c r="AA444" s="393"/>
      <c r="AB444" s="393"/>
      <c r="AC444" s="393"/>
      <c r="AD444" s="393"/>
      <c r="AE444" s="393"/>
      <c r="AF444" s="393"/>
      <c r="AG444" s="393"/>
      <c r="AH444" s="393"/>
      <c r="AI444" s="393"/>
      <c r="AJ444" s="393"/>
      <c r="AK444" s="393"/>
      <c r="AL444" s="393"/>
      <c r="AM444" s="393"/>
      <c r="AN444" s="393"/>
      <c r="AO444" s="393"/>
      <c r="AP444" s="393"/>
      <c r="AQ444" s="393"/>
      <c r="AR444" s="393"/>
      <c r="AS444" s="393"/>
      <c r="AT444" s="393"/>
      <c r="AU444" s="393"/>
      <c r="AV444" s="393"/>
      <c r="AW444" s="393"/>
      <c r="AX444" s="393"/>
      <c r="AY444" s="393"/>
      <c r="AZ444" s="393"/>
      <c r="BB444" s="469"/>
      <c r="BW444" s="393"/>
      <c r="BX444" s="393"/>
      <c r="BY444" s="393"/>
      <c r="BZ444" s="393"/>
      <c r="CA444" s="393"/>
      <c r="CB444" s="393"/>
      <c r="CC444" s="393"/>
      <c r="CD444" s="393"/>
      <c r="CE444" s="393"/>
      <c r="CF444" s="393"/>
      <c r="CG444" s="393"/>
      <c r="CH444" s="393"/>
      <c r="CI444" s="393"/>
      <c r="CJ444" s="393"/>
      <c r="CK444" s="393"/>
      <c r="CL444" s="393"/>
      <c r="CM444" s="393"/>
      <c r="CN444" s="393"/>
      <c r="CO444" s="393"/>
      <c r="CP444" s="393"/>
      <c r="CQ444" s="393"/>
      <c r="CR444" s="393"/>
      <c r="CS444" s="393"/>
      <c r="CT444" s="393"/>
      <c r="CU444" s="393"/>
      <c r="CV444" s="393"/>
      <c r="CW444" s="393"/>
      <c r="CX444" s="393"/>
      <c r="CY444" s="393"/>
      <c r="CZ444" s="393"/>
    </row>
    <row r="445" s="392" customFormat="true" ht="25.15" customHeight="true" x14ac:dyDescent="0.2">
      <c r="A445" s="469"/>
      <c r="B445" s="1041"/>
      <c r="C445" s="1200" t="s">
        <v>573</v>
      </c>
      <c r="D445" s="1201"/>
      <c r="E445" s="1005">
        <v>0.17570030135016615</v>
      </c>
      <c r="F445" s="960"/>
      <c r="G445" s="960"/>
      <c r="H445" s="1201" t="s">
        <v>584</v>
      </c>
      <c r="I445" s="1201"/>
      <c r="J445" s="1006">
        <v>-0.14249348364528422</v>
      </c>
      <c r="K445" s="960"/>
      <c r="L445" s="960"/>
      <c r="M445" s="1201" t="s">
        <v>585</v>
      </c>
      <c r="N445" s="1201"/>
      <c r="O445" s="1007">
        <v>-0.1879293890675669</v>
      </c>
      <c r="P445" s="960"/>
      <c r="Q445" s="960"/>
      <c r="R445" s="393"/>
      <c r="W445" s="393"/>
      <c r="X445" s="393"/>
      <c r="Y445" s="393"/>
      <c r="Z445" s="393"/>
      <c r="AA445" s="393"/>
      <c r="AB445" s="393"/>
      <c r="AC445" s="393"/>
      <c r="AD445" s="393"/>
      <c r="AE445" s="393"/>
      <c r="AF445" s="393"/>
      <c r="AG445" s="393"/>
      <c r="AH445" s="393"/>
      <c r="AI445" s="393"/>
      <c r="AJ445" s="393"/>
      <c r="AK445" s="393"/>
      <c r="AL445" s="393"/>
      <c r="AM445" s="393"/>
      <c r="AN445" s="393"/>
      <c r="AO445" s="393"/>
      <c r="AP445" s="393"/>
      <c r="AQ445" s="393"/>
      <c r="AR445" s="393"/>
      <c r="AS445" s="393"/>
      <c r="AT445" s="393"/>
      <c r="AU445" s="393"/>
      <c r="AV445" s="393"/>
      <c r="AW445" s="393"/>
      <c r="AX445" s="393"/>
      <c r="AY445" s="393"/>
      <c r="AZ445" s="393"/>
      <c r="BB445" s="469"/>
      <c r="BW445" s="393"/>
      <c r="BX445" s="393"/>
      <c r="BY445" s="393"/>
      <c r="BZ445" s="393"/>
      <c r="CA445" s="393"/>
      <c r="CB445" s="393"/>
      <c r="CC445" s="393"/>
      <c r="CD445" s="393"/>
      <c r="CE445" s="393"/>
      <c r="CF445" s="393"/>
      <c r="CG445" s="393"/>
      <c r="CH445" s="393"/>
      <c r="CI445" s="393"/>
      <c r="CJ445" s="393"/>
      <c r="CK445" s="393"/>
      <c r="CL445" s="393"/>
      <c r="CM445" s="393"/>
      <c r="CN445" s="393"/>
      <c r="CO445" s="393"/>
      <c r="CP445" s="393"/>
      <c r="CQ445" s="393"/>
      <c r="CR445" s="393"/>
      <c r="CS445" s="393"/>
      <c r="CT445" s="393"/>
      <c r="CU445" s="393"/>
      <c r="CV445" s="393"/>
      <c r="CW445" s="393"/>
      <c r="CX445" s="393"/>
      <c r="CY445" s="393"/>
      <c r="CZ445" s="393"/>
    </row>
    <row r="446" s="392" customFormat="true" ht="25.15" customHeight="true" x14ac:dyDescent="0.2">
      <c r="A446" s="469"/>
      <c r="B446" s="469"/>
      <c r="C446" s="1200" t="s">
        <v>343</v>
      </c>
      <c r="D446" s="1201"/>
      <c r="E446" s="1005">
        <v>-0.17059582536840845</v>
      </c>
      <c r="F446" s="960"/>
      <c r="G446" s="960"/>
      <c r="H446" s="1201" t="s">
        <v>471</v>
      </c>
      <c r="I446" s="1201"/>
      <c r="J446" s="1006">
        <v>-0.13953455993020078</v>
      </c>
      <c r="K446" s="960"/>
      <c r="L446" s="960"/>
      <c r="M446" s="1201" t="s">
        <v>355</v>
      </c>
      <c r="N446" s="1201"/>
      <c r="O446" s="1007">
        <v>0.18504954966193249</v>
      </c>
      <c r="P446" s="960"/>
      <c r="Q446" s="960"/>
      <c r="R446" s="393"/>
      <c r="W446" s="393"/>
      <c r="X446" s="393"/>
      <c r="Y446" s="393"/>
      <c r="Z446" s="393"/>
      <c r="AA446" s="393"/>
      <c r="AB446" s="393"/>
      <c r="AC446" s="393"/>
      <c r="AD446" s="393"/>
      <c r="AE446" s="393"/>
      <c r="AF446" s="393"/>
      <c r="AG446" s="393"/>
      <c r="AH446" s="393"/>
      <c r="AI446" s="393"/>
      <c r="AJ446" s="393"/>
      <c r="AK446" s="393"/>
      <c r="AL446" s="393"/>
      <c r="AM446" s="393"/>
      <c r="AN446" s="393"/>
      <c r="AO446" s="393"/>
      <c r="AP446" s="393"/>
      <c r="AQ446" s="393"/>
      <c r="AR446" s="393"/>
      <c r="AS446" s="393"/>
      <c r="AT446" s="393"/>
      <c r="AU446" s="393"/>
      <c r="AV446" s="393"/>
      <c r="AW446" s="393"/>
      <c r="AX446" s="393"/>
      <c r="AY446" s="393"/>
      <c r="AZ446" s="393"/>
      <c r="BB446" s="469"/>
      <c r="BW446" s="393"/>
      <c r="BX446" s="393"/>
      <c r="BY446" s="393"/>
      <c r="BZ446" s="393"/>
      <c r="CA446" s="393"/>
      <c r="CB446" s="393"/>
      <c r="CC446" s="393"/>
      <c r="CD446" s="393"/>
      <c r="CE446" s="393"/>
      <c r="CF446" s="393"/>
      <c r="CG446" s="393"/>
      <c r="CH446" s="393"/>
      <c r="CI446" s="393"/>
      <c r="CJ446" s="393"/>
      <c r="CK446" s="393"/>
      <c r="CL446" s="393"/>
      <c r="CM446" s="393"/>
      <c r="CN446" s="393"/>
      <c r="CO446" s="393"/>
      <c r="CP446" s="393"/>
      <c r="CQ446" s="393"/>
      <c r="CR446" s="393"/>
      <c r="CS446" s="393"/>
      <c r="CT446" s="393"/>
      <c r="CU446" s="393"/>
      <c r="CV446" s="393"/>
      <c r="CW446" s="393"/>
      <c r="CX446" s="393"/>
      <c r="CY446" s="393"/>
      <c r="CZ446" s="393"/>
    </row>
    <row r="447" s="392" customFormat="true" ht="25.15" customHeight="true" x14ac:dyDescent="0.2">
      <c r="A447" s="469"/>
      <c r="B447" s="469"/>
      <c r="C447" s="1200" t="s">
        <v>579</v>
      </c>
      <c r="D447" s="1201"/>
      <c r="E447" s="1005">
        <v>-0.16932890436381542</v>
      </c>
      <c r="F447" s="960"/>
      <c r="G447" s="960"/>
      <c r="H447" s="1201" t="s">
        <v>586</v>
      </c>
      <c r="I447" s="1201"/>
      <c r="J447" s="1006">
        <v>0.12720859691199204</v>
      </c>
      <c r="K447" s="960"/>
      <c r="L447" s="960"/>
      <c r="M447" s="1201" t="s">
        <v>587</v>
      </c>
      <c r="N447" s="1201"/>
      <c r="O447" s="1007">
        <v>-0.17402251701234259</v>
      </c>
      <c r="P447" s="960"/>
      <c r="Q447" s="960"/>
      <c r="R447" s="393"/>
      <c r="W447" s="393"/>
      <c r="X447" s="393"/>
      <c r="Y447" s="393"/>
      <c r="Z447" s="393"/>
      <c r="AA447" s="393"/>
      <c r="AB447" s="393"/>
      <c r="AC447" s="393"/>
      <c r="AD447" s="393"/>
      <c r="AE447" s="393"/>
      <c r="AF447" s="393"/>
      <c r="AG447" s="393"/>
      <c r="AH447" s="393"/>
      <c r="AI447" s="393"/>
      <c r="AJ447" s="393"/>
      <c r="AK447" s="393"/>
      <c r="AL447" s="393"/>
      <c r="AM447" s="393"/>
      <c r="AN447" s="393"/>
      <c r="AO447" s="393"/>
      <c r="AP447" s="393"/>
      <c r="AQ447" s="393"/>
      <c r="AR447" s="393"/>
      <c r="AS447" s="393"/>
      <c r="AT447" s="393"/>
      <c r="AU447" s="393"/>
      <c r="AV447" s="393"/>
      <c r="AW447" s="393"/>
      <c r="AX447" s="393"/>
      <c r="AY447" s="393"/>
      <c r="AZ447" s="393"/>
      <c r="BB447" s="469"/>
      <c r="BW447" s="393"/>
      <c r="BX447" s="393"/>
      <c r="BY447" s="393"/>
      <c r="BZ447" s="393"/>
      <c r="CA447" s="393"/>
      <c r="CB447" s="393"/>
      <c r="CC447" s="393"/>
      <c r="CD447" s="393"/>
      <c r="CE447" s="393"/>
      <c r="CF447" s="393"/>
      <c r="CG447" s="393"/>
      <c r="CH447" s="393"/>
      <c r="CI447" s="393"/>
      <c r="CJ447" s="393"/>
      <c r="CK447" s="393"/>
      <c r="CL447" s="393"/>
      <c r="CM447" s="393"/>
      <c r="CN447" s="393"/>
      <c r="CO447" s="393"/>
      <c r="CP447" s="393"/>
      <c r="CQ447" s="393"/>
      <c r="CR447" s="393"/>
      <c r="CS447" s="393"/>
      <c r="CT447" s="393"/>
      <c r="CU447" s="393"/>
      <c r="CV447" s="393"/>
      <c r="CW447" s="393"/>
      <c r="CX447" s="393"/>
      <c r="CY447" s="393"/>
      <c r="CZ447" s="393"/>
    </row>
    <row r="448" s="392" customFormat="true" ht="25.15" customHeight="true" x14ac:dyDescent="0.2">
      <c r="A448" s="469"/>
      <c r="B448" s="469"/>
      <c r="C448" s="1200" t="s">
        <v>578</v>
      </c>
      <c r="D448" s="1201"/>
      <c r="E448" s="1005">
        <v>-0.16689013237746997</v>
      </c>
      <c r="F448" s="960"/>
      <c r="G448" s="960"/>
      <c r="H448" s="1201" t="s">
        <v>484</v>
      </c>
      <c r="I448" s="1201"/>
      <c r="J448" s="1006">
        <v>-0.12679953519318216</v>
      </c>
      <c r="K448" s="960"/>
      <c r="L448" s="960"/>
      <c r="M448" s="1201" t="s">
        <v>339</v>
      </c>
      <c r="N448" s="1201"/>
      <c r="O448" s="1007">
        <v>-0.17208711196686319</v>
      </c>
      <c r="P448" s="960"/>
      <c r="Q448" s="960"/>
      <c r="R448" s="393"/>
      <c r="W448" s="393"/>
      <c r="X448" s="393"/>
      <c r="Y448" s="393"/>
      <c r="Z448" s="393"/>
      <c r="AA448" s="393"/>
      <c r="AB448" s="393"/>
      <c r="AC448" s="393"/>
      <c r="AD448" s="393"/>
      <c r="AE448" s="393"/>
      <c r="AF448" s="393"/>
      <c r="AG448" s="393"/>
      <c r="AH448" s="393"/>
      <c r="AI448" s="393"/>
      <c r="AJ448" s="393"/>
      <c r="AK448" s="393"/>
      <c r="AL448" s="393"/>
      <c r="AM448" s="393"/>
      <c r="AN448" s="393"/>
      <c r="AO448" s="393"/>
      <c r="AP448" s="393"/>
      <c r="AQ448" s="393"/>
      <c r="AR448" s="393"/>
      <c r="AS448" s="393"/>
      <c r="AT448" s="393"/>
      <c r="AU448" s="393"/>
      <c r="AV448" s="393"/>
      <c r="AW448" s="393"/>
      <c r="AX448" s="393"/>
      <c r="AY448" s="393"/>
      <c r="AZ448" s="393"/>
      <c r="BB448" s="469"/>
      <c r="BW448" s="393"/>
      <c r="BX448" s="393"/>
      <c r="BY448" s="393"/>
      <c r="BZ448" s="393"/>
      <c r="CA448" s="393"/>
      <c r="CB448" s="393"/>
      <c r="CC448" s="393"/>
      <c r="CD448" s="393"/>
      <c r="CE448" s="393"/>
      <c r="CF448" s="393"/>
      <c r="CG448" s="393"/>
      <c r="CH448" s="393"/>
      <c r="CI448" s="393"/>
      <c r="CJ448" s="393"/>
      <c r="CK448" s="393"/>
      <c r="CL448" s="393"/>
      <c r="CM448" s="393"/>
      <c r="CN448" s="393"/>
      <c r="CO448" s="393"/>
      <c r="CP448" s="393"/>
      <c r="CQ448" s="393"/>
      <c r="CR448" s="393"/>
      <c r="CS448" s="393"/>
      <c r="CT448" s="393"/>
      <c r="CU448" s="393"/>
      <c r="CV448" s="393"/>
      <c r="CW448" s="393"/>
      <c r="CX448" s="393"/>
      <c r="CY448" s="393"/>
      <c r="CZ448" s="393"/>
    </row>
    <row r="449" s="392" customFormat="true" ht="25.15" customHeight="true" x14ac:dyDescent="0.2">
      <c r="A449" s="469"/>
      <c r="B449" s="469"/>
      <c r="C449" s="1200" t="s">
        <v>355</v>
      </c>
      <c r="D449" s="1201"/>
      <c r="E449" s="1005">
        <v>0.15810629024674747</v>
      </c>
      <c r="F449" s="960"/>
      <c r="G449" s="960"/>
      <c r="H449" s="1201" t="s">
        <v>573</v>
      </c>
      <c r="I449" s="1201"/>
      <c r="J449" s="1006">
        <v>0.11270967571789747</v>
      </c>
      <c r="K449" s="960"/>
      <c r="L449" s="960"/>
      <c r="M449" s="1201" t="s">
        <v>222</v>
      </c>
      <c r="N449" s="1201"/>
      <c r="O449" s="1007">
        <v>-0.1638145111441032</v>
      </c>
      <c r="P449" s="960"/>
      <c r="Q449" s="960"/>
      <c r="R449" s="393"/>
      <c r="W449" s="393"/>
      <c r="X449" s="393"/>
      <c r="Y449" s="393"/>
      <c r="Z449" s="393"/>
      <c r="AA449" s="393"/>
      <c r="AB449" s="393"/>
      <c r="AC449" s="393"/>
      <c r="AD449" s="393"/>
      <c r="AE449" s="393"/>
      <c r="AF449" s="393"/>
      <c r="AG449" s="393"/>
      <c r="AH449" s="393"/>
      <c r="AI449" s="393"/>
      <c r="AJ449" s="393"/>
      <c r="AK449" s="393"/>
      <c r="AL449" s="393"/>
      <c r="AM449" s="393"/>
      <c r="AN449" s="393"/>
      <c r="AO449" s="393"/>
      <c r="AP449" s="393"/>
      <c r="AQ449" s="393"/>
      <c r="AR449" s="393"/>
      <c r="AS449" s="393"/>
      <c r="AT449" s="393"/>
      <c r="AU449" s="393"/>
      <c r="AV449" s="393"/>
      <c r="AW449" s="393"/>
      <c r="AX449" s="393"/>
      <c r="AY449" s="393"/>
      <c r="AZ449" s="393"/>
      <c r="BB449" s="469"/>
      <c r="BW449" s="393"/>
      <c r="BX449" s="393"/>
      <c r="BY449" s="393"/>
      <c r="BZ449" s="393"/>
      <c r="CA449" s="393"/>
      <c r="CB449" s="393"/>
      <c r="CC449" s="393"/>
      <c r="CD449" s="393"/>
      <c r="CE449" s="393"/>
      <c r="CF449" s="393"/>
      <c r="CG449" s="393"/>
      <c r="CH449" s="393"/>
      <c r="CI449" s="393"/>
      <c r="CJ449" s="393"/>
      <c r="CK449" s="393"/>
      <c r="CL449" s="393"/>
      <c r="CM449" s="393"/>
      <c r="CN449" s="393"/>
      <c r="CO449" s="393"/>
      <c r="CP449" s="393"/>
      <c r="CQ449" s="393"/>
      <c r="CR449" s="393"/>
      <c r="CS449" s="393"/>
      <c r="CT449" s="393"/>
      <c r="CU449" s="393"/>
      <c r="CV449" s="393"/>
      <c r="CW449" s="393"/>
      <c r="CX449" s="393"/>
      <c r="CY449" s="393"/>
      <c r="CZ449" s="393"/>
    </row>
    <row r="450" s="392" customFormat="true" ht="25.15" customHeight="true" x14ac:dyDescent="0.2">
      <c r="A450" s="469"/>
      <c r="B450" s="469"/>
      <c r="C450" s="1200" t="s">
        <v>580</v>
      </c>
      <c r="D450" s="1201"/>
      <c r="E450" s="1005">
        <v>0.14297334810282175</v>
      </c>
      <c r="F450" s="960"/>
      <c r="G450" s="960"/>
      <c r="H450" s="1201" t="s">
        <v>588</v>
      </c>
      <c r="I450" s="1201"/>
      <c r="J450" s="1006">
        <v>-0.10956783916838478</v>
      </c>
      <c r="K450" s="960"/>
      <c r="L450" s="960"/>
      <c r="M450" s="1201" t="s">
        <v>449</v>
      </c>
      <c r="N450" s="1201"/>
      <c r="O450" s="1007">
        <v>0.15681121813775797</v>
      </c>
      <c r="P450" s="960"/>
      <c r="Q450" s="960"/>
      <c r="R450" s="393"/>
      <c r="W450" s="393"/>
      <c r="X450" s="393"/>
      <c r="Y450" s="393"/>
      <c r="Z450" s="393"/>
      <c r="AA450" s="393"/>
      <c r="AB450" s="393"/>
      <c r="AC450" s="393"/>
      <c r="AD450" s="393"/>
      <c r="AE450" s="393"/>
      <c r="AF450" s="393"/>
      <c r="AG450" s="393"/>
      <c r="AH450" s="393"/>
      <c r="AI450" s="393"/>
      <c r="AJ450" s="393"/>
      <c r="AK450" s="393"/>
      <c r="AL450" s="393"/>
      <c r="AM450" s="393"/>
      <c r="AN450" s="393"/>
      <c r="AO450" s="393"/>
      <c r="AP450" s="393"/>
      <c r="AQ450" s="393"/>
      <c r="AR450" s="393"/>
      <c r="AS450" s="393"/>
      <c r="AT450" s="393"/>
      <c r="AU450" s="393"/>
      <c r="AV450" s="393"/>
      <c r="AW450" s="393"/>
      <c r="AX450" s="393"/>
      <c r="AY450" s="393"/>
      <c r="AZ450" s="393"/>
      <c r="BB450" s="469"/>
      <c r="BW450" s="393"/>
      <c r="BX450" s="393"/>
      <c r="BY450" s="393"/>
      <c r="BZ450" s="393"/>
      <c r="CA450" s="393"/>
      <c r="CB450" s="393"/>
      <c r="CC450" s="393"/>
      <c r="CD450" s="393"/>
      <c r="CE450" s="393"/>
      <c r="CF450" s="393"/>
      <c r="CG450" s="393"/>
      <c r="CH450" s="393"/>
      <c r="CI450" s="393"/>
      <c r="CJ450" s="393"/>
      <c r="CK450" s="393"/>
      <c r="CL450" s="393"/>
      <c r="CM450" s="393"/>
      <c r="CN450" s="393"/>
      <c r="CO450" s="393"/>
      <c r="CP450" s="393"/>
      <c r="CQ450" s="393"/>
      <c r="CR450" s="393"/>
      <c r="CS450" s="393"/>
      <c r="CT450" s="393"/>
      <c r="CU450" s="393"/>
      <c r="CV450" s="393"/>
      <c r="CW450" s="393"/>
      <c r="CX450" s="393"/>
      <c r="CY450" s="393"/>
      <c r="CZ450" s="393"/>
    </row>
    <row r="451" s="392" customFormat="true" ht="25.15" customHeight="true" x14ac:dyDescent="0.2">
      <c r="A451" s="469"/>
      <c r="B451" s="469"/>
      <c r="C451" s="1200" t="s">
        <v>581</v>
      </c>
      <c r="D451" s="1201"/>
      <c r="E451" s="1005">
        <v>-0.13799707460614971</v>
      </c>
      <c r="F451" s="960"/>
      <c r="G451" s="960"/>
      <c r="H451" s="1201" t="s">
        <v>567</v>
      </c>
      <c r="I451" s="1201"/>
      <c r="J451" s="1006">
        <v>0.10927390270355991</v>
      </c>
      <c r="K451" s="960"/>
      <c r="L451" s="960"/>
      <c r="M451" s="1201" t="s">
        <v>589</v>
      </c>
      <c r="N451" s="1201"/>
      <c r="O451" s="1007">
        <v>-0.15572969444029638</v>
      </c>
      <c r="P451" s="960"/>
      <c r="Q451" s="960"/>
      <c r="R451" s="393"/>
      <c r="W451" s="393"/>
      <c r="X451" s="393"/>
      <c r="Y451" s="393"/>
      <c r="Z451" s="393"/>
      <c r="AA451" s="393"/>
      <c r="AB451" s="393"/>
      <c r="AC451" s="393"/>
      <c r="AD451" s="393"/>
      <c r="AE451" s="393"/>
      <c r="AF451" s="393"/>
      <c r="AG451" s="393"/>
      <c r="AH451" s="393"/>
      <c r="AI451" s="393"/>
      <c r="AJ451" s="393"/>
      <c r="AK451" s="393"/>
      <c r="AL451" s="393"/>
      <c r="AM451" s="393"/>
      <c r="AN451" s="393"/>
      <c r="AO451" s="393"/>
      <c r="AP451" s="393"/>
      <c r="AQ451" s="393"/>
      <c r="AR451" s="393"/>
      <c r="AS451" s="393"/>
      <c r="AT451" s="393"/>
      <c r="AU451" s="393"/>
      <c r="AV451" s="393"/>
      <c r="AW451" s="393"/>
      <c r="AX451" s="393"/>
      <c r="AY451" s="393"/>
      <c r="AZ451" s="393"/>
      <c r="BB451" s="469"/>
      <c r="BW451" s="393"/>
      <c r="BX451" s="393"/>
      <c r="BY451" s="393"/>
      <c r="BZ451" s="393"/>
      <c r="CA451" s="393"/>
      <c r="CB451" s="393"/>
      <c r="CC451" s="393"/>
      <c r="CD451" s="393"/>
      <c r="CE451" s="393"/>
      <c r="CF451" s="393"/>
      <c r="CG451" s="393"/>
      <c r="CH451" s="393"/>
      <c r="CI451" s="393"/>
      <c r="CJ451" s="393"/>
      <c r="CK451" s="393"/>
      <c r="CL451" s="393"/>
      <c r="CM451" s="393"/>
      <c r="CN451" s="393"/>
      <c r="CO451" s="393"/>
      <c r="CP451" s="393"/>
      <c r="CQ451" s="393"/>
      <c r="CR451" s="393"/>
      <c r="CS451" s="393"/>
      <c r="CT451" s="393"/>
      <c r="CU451" s="393"/>
      <c r="CV451" s="393"/>
      <c r="CW451" s="393"/>
      <c r="CX451" s="393"/>
      <c r="CY451" s="393"/>
      <c r="CZ451" s="393"/>
    </row>
    <row r="452" s="392" customFormat="true" ht="25.15" customHeight="true" x14ac:dyDescent="0.2">
      <c r="A452" s="469"/>
      <c r="B452" s="469"/>
      <c r="C452" s="1200" t="s">
        <v>577</v>
      </c>
      <c r="D452" s="1201"/>
      <c r="E452" s="1005">
        <v>-0.13791658077917832</v>
      </c>
      <c r="F452" s="960"/>
      <c r="G452" s="960"/>
      <c r="H452" s="1201" t="s">
        <v>468</v>
      </c>
      <c r="I452" s="1201"/>
      <c r="J452" s="1006">
        <v>-9.3319315812558298E-2</v>
      </c>
      <c r="K452" s="960"/>
      <c r="L452" s="960"/>
      <c r="M452" s="1201" t="s">
        <v>481</v>
      </c>
      <c r="N452" s="1201"/>
      <c r="O452" s="1007">
        <v>-0.15206763987411415</v>
      </c>
      <c r="P452" s="960"/>
      <c r="Q452" s="960"/>
      <c r="R452" s="393"/>
      <c r="W452" s="393"/>
      <c r="X452" s="393"/>
      <c r="Y452" s="393"/>
      <c r="Z452" s="393"/>
      <c r="AA452" s="393"/>
      <c r="AB452" s="393"/>
      <c r="AC452" s="393"/>
      <c r="AD452" s="393"/>
      <c r="AE452" s="393"/>
      <c r="AF452" s="393"/>
      <c r="AG452" s="393"/>
      <c r="AH452" s="393"/>
      <c r="AI452" s="393"/>
      <c r="AJ452" s="393"/>
      <c r="AK452" s="393"/>
      <c r="AL452" s="393"/>
      <c r="AM452" s="393"/>
      <c r="AN452" s="393"/>
      <c r="AO452" s="393"/>
      <c r="AP452" s="393"/>
      <c r="AQ452" s="393"/>
      <c r="AR452" s="393"/>
      <c r="AS452" s="393"/>
      <c r="AT452" s="393"/>
      <c r="AU452" s="393"/>
      <c r="AV452" s="393"/>
      <c r="AW452" s="393"/>
      <c r="AX452" s="393"/>
      <c r="AY452" s="393"/>
      <c r="AZ452" s="393"/>
      <c r="BB452" s="469"/>
      <c r="BW452" s="393"/>
      <c r="BX452" s="393"/>
      <c r="BY452" s="393"/>
      <c r="BZ452" s="393"/>
      <c r="CA452" s="393"/>
      <c r="CB452" s="393"/>
      <c r="CC452" s="393"/>
      <c r="CD452" s="393"/>
      <c r="CE452" s="393"/>
      <c r="CF452" s="393"/>
      <c r="CG452" s="393"/>
      <c r="CH452" s="393"/>
      <c r="CI452" s="393"/>
      <c r="CJ452" s="393"/>
      <c r="CK452" s="393"/>
      <c r="CL452" s="393"/>
      <c r="CM452" s="393"/>
      <c r="CN452" s="393"/>
      <c r="CO452" s="393"/>
      <c r="CP452" s="393"/>
      <c r="CQ452" s="393"/>
      <c r="CR452" s="393"/>
      <c r="CS452" s="393"/>
      <c r="CT452" s="393"/>
      <c r="CU452" s="393"/>
      <c r="CV452" s="393"/>
      <c r="CW452" s="393"/>
      <c r="CX452" s="393"/>
      <c r="CY452" s="393"/>
      <c r="CZ452" s="393"/>
    </row>
    <row r="453" s="392" customFormat="true" ht="25.15" customHeight="true" x14ac:dyDescent="0.2">
      <c r="A453" s="469"/>
      <c r="B453" s="469"/>
      <c r="C453" s="1200" t="s">
        <v>585</v>
      </c>
      <c r="D453" s="1201"/>
      <c r="E453" s="1005">
        <v>-0.13635853455021651</v>
      </c>
      <c r="F453" s="960"/>
      <c r="G453" s="960"/>
      <c r="H453" s="1201" t="s">
        <v>487</v>
      </c>
      <c r="I453" s="1201"/>
      <c r="J453" s="1006">
        <v>-8.8006581950360568E-2</v>
      </c>
      <c r="K453" s="960"/>
      <c r="L453" s="960"/>
      <c r="M453" s="1201" t="s">
        <v>465</v>
      </c>
      <c r="N453" s="1201"/>
      <c r="O453" s="1007">
        <v>-0.14931677610396457</v>
      </c>
      <c r="P453" s="960"/>
      <c r="Q453" s="960"/>
      <c r="R453" s="393"/>
      <c r="W453" s="393"/>
      <c r="X453" s="393"/>
      <c r="Y453" s="393"/>
      <c r="Z453" s="393"/>
      <c r="AA453" s="393"/>
      <c r="AB453" s="393"/>
      <c r="AC453" s="393"/>
      <c r="AD453" s="393"/>
      <c r="AE453" s="393"/>
      <c r="AF453" s="393"/>
      <c r="AG453" s="393"/>
      <c r="AH453" s="393"/>
      <c r="AI453" s="393"/>
      <c r="AJ453" s="393"/>
      <c r="AK453" s="393"/>
      <c r="AL453" s="393"/>
      <c r="AM453" s="393"/>
      <c r="AN453" s="393"/>
      <c r="AO453" s="393"/>
      <c r="AP453" s="393"/>
      <c r="AQ453" s="393"/>
      <c r="AR453" s="393"/>
      <c r="AS453" s="393"/>
      <c r="AT453" s="393"/>
      <c r="AU453" s="393"/>
      <c r="AV453" s="393"/>
      <c r="AW453" s="393"/>
      <c r="AX453" s="393"/>
      <c r="AY453" s="393"/>
      <c r="AZ453" s="393"/>
      <c r="BB453" s="469"/>
      <c r="BW453" s="393"/>
      <c r="BX453" s="393"/>
      <c r="BY453" s="393"/>
      <c r="BZ453" s="393"/>
      <c r="CA453" s="393"/>
      <c r="CB453" s="393"/>
      <c r="CC453" s="393"/>
      <c r="CD453" s="393"/>
      <c r="CE453" s="393"/>
      <c r="CF453" s="393"/>
      <c r="CG453" s="393"/>
      <c r="CH453" s="393"/>
      <c r="CI453" s="393"/>
      <c r="CJ453" s="393"/>
      <c r="CK453" s="393"/>
      <c r="CL453" s="393"/>
      <c r="CM453" s="393"/>
      <c r="CN453" s="393"/>
      <c r="CO453" s="393"/>
      <c r="CP453" s="393"/>
      <c r="CQ453" s="393"/>
      <c r="CR453" s="393"/>
      <c r="CS453" s="393"/>
      <c r="CT453" s="393"/>
      <c r="CU453" s="393"/>
      <c r="CV453" s="393"/>
      <c r="CW453" s="393"/>
      <c r="CX453" s="393"/>
      <c r="CY453" s="393"/>
      <c r="CZ453" s="393"/>
    </row>
    <row r="454" s="392" customFormat="true" ht="25.15" customHeight="true" x14ac:dyDescent="0.2">
      <c r="A454" s="469"/>
      <c r="B454" s="469"/>
      <c r="C454" s="1200" t="s">
        <v>584</v>
      </c>
      <c r="D454" s="1201"/>
      <c r="E454" s="1005">
        <v>-0.12762124222275328</v>
      </c>
      <c r="F454" s="960"/>
      <c r="G454" s="960"/>
      <c r="H454" s="1201" t="s">
        <v>505</v>
      </c>
      <c r="I454" s="1201"/>
      <c r="J454" s="1006">
        <v>-8.6190497269253902E-2</v>
      </c>
      <c r="K454" s="960"/>
      <c r="L454" s="960"/>
      <c r="M454" s="1201" t="s">
        <v>578</v>
      </c>
      <c r="N454" s="1201"/>
      <c r="O454" s="1007">
        <v>-0.14801733003138107</v>
      </c>
      <c r="P454" s="960"/>
      <c r="Q454" s="960"/>
      <c r="R454" s="393"/>
      <c r="W454" s="393"/>
      <c r="X454" s="393"/>
      <c r="Y454" s="393"/>
      <c r="Z454" s="393"/>
      <c r="AA454" s="393"/>
      <c r="AB454" s="393"/>
      <c r="AC454" s="393"/>
      <c r="AD454" s="393"/>
      <c r="AE454" s="393"/>
      <c r="AF454" s="393"/>
      <c r="AG454" s="393"/>
      <c r="AH454" s="393"/>
      <c r="AI454" s="393"/>
      <c r="AJ454" s="393"/>
      <c r="AK454" s="393"/>
      <c r="AL454" s="393"/>
      <c r="AM454" s="393"/>
      <c r="AN454" s="393"/>
      <c r="AO454" s="393"/>
      <c r="AP454" s="393"/>
      <c r="AQ454" s="393"/>
      <c r="AR454" s="393"/>
      <c r="AS454" s="393"/>
      <c r="AT454" s="393"/>
      <c r="AU454" s="393"/>
      <c r="AV454" s="393"/>
      <c r="AW454" s="393"/>
      <c r="AX454" s="393"/>
      <c r="AY454" s="393"/>
      <c r="AZ454" s="393"/>
      <c r="BB454" s="469"/>
      <c r="BW454" s="393"/>
      <c r="BX454" s="393"/>
      <c r="BY454" s="393"/>
      <c r="BZ454" s="393"/>
      <c r="CA454" s="393"/>
      <c r="CB454" s="393"/>
      <c r="CC454" s="393"/>
      <c r="CD454" s="393"/>
      <c r="CE454" s="393"/>
      <c r="CF454" s="393"/>
      <c r="CG454" s="393"/>
      <c r="CH454" s="393"/>
      <c r="CI454" s="393"/>
      <c r="CJ454" s="393"/>
      <c r="CK454" s="393"/>
      <c r="CL454" s="393"/>
      <c r="CM454" s="393"/>
      <c r="CN454" s="393"/>
      <c r="CO454" s="393"/>
      <c r="CP454" s="393"/>
      <c r="CQ454" s="393"/>
      <c r="CR454" s="393"/>
      <c r="CS454" s="393"/>
      <c r="CT454" s="393"/>
      <c r="CU454" s="393"/>
      <c r="CV454" s="393"/>
      <c r="CW454" s="393"/>
      <c r="CX454" s="393"/>
      <c r="CY454" s="393"/>
      <c r="CZ454" s="393"/>
    </row>
    <row r="455" s="392" customFormat="true" ht="25.15" customHeight="true" x14ac:dyDescent="0.2">
      <c r="A455" s="469"/>
      <c r="B455" s="469"/>
      <c r="C455" s="1200" t="s">
        <v>587</v>
      </c>
      <c r="D455" s="1201"/>
      <c r="E455" s="1005">
        <v>-0.12599591555668857</v>
      </c>
      <c r="F455" s="960"/>
      <c r="G455" s="960"/>
      <c r="H455" s="1201" t="s">
        <v>590</v>
      </c>
      <c r="I455" s="1201"/>
      <c r="J455" s="1006">
        <v>8.0500844795975399E-2</v>
      </c>
      <c r="K455" s="960"/>
      <c r="L455" s="960"/>
      <c r="M455" s="1201" t="s">
        <v>474</v>
      </c>
      <c r="N455" s="1201"/>
      <c r="O455" s="1007">
        <v>-0.14133152181364156</v>
      </c>
      <c r="P455" s="960"/>
      <c r="Q455" s="960"/>
      <c r="R455" s="393"/>
      <c r="W455" s="393"/>
      <c r="X455" s="393"/>
      <c r="Y455" s="393"/>
      <c r="Z455" s="393"/>
      <c r="AA455" s="393"/>
      <c r="AB455" s="393"/>
      <c r="AC455" s="393"/>
      <c r="AD455" s="393"/>
      <c r="AE455" s="393"/>
      <c r="AF455" s="393"/>
      <c r="AG455" s="393"/>
      <c r="AH455" s="393"/>
      <c r="AI455" s="393"/>
      <c r="AJ455" s="393"/>
      <c r="AK455" s="393"/>
      <c r="AL455" s="393"/>
      <c r="AM455" s="393"/>
      <c r="AN455" s="393"/>
      <c r="AO455" s="393"/>
      <c r="AP455" s="393"/>
      <c r="AQ455" s="393"/>
      <c r="AR455" s="393"/>
      <c r="AS455" s="393"/>
      <c r="AT455" s="393"/>
      <c r="AU455" s="393"/>
      <c r="AV455" s="393"/>
      <c r="AW455" s="393"/>
      <c r="AX455" s="393"/>
      <c r="AY455" s="393"/>
      <c r="AZ455" s="393"/>
      <c r="BB455" s="469"/>
      <c r="BW455" s="393"/>
      <c r="BX455" s="393"/>
      <c r="BY455" s="393"/>
      <c r="BZ455" s="393"/>
      <c r="CA455" s="393"/>
      <c r="CB455" s="393"/>
      <c r="CC455" s="393"/>
      <c r="CD455" s="393"/>
      <c r="CE455" s="393"/>
      <c r="CF455" s="393"/>
      <c r="CG455" s="393"/>
      <c r="CH455" s="393"/>
      <c r="CI455" s="393"/>
      <c r="CJ455" s="393"/>
      <c r="CK455" s="393"/>
      <c r="CL455" s="393"/>
      <c r="CM455" s="393"/>
      <c r="CN455" s="393"/>
      <c r="CO455" s="393"/>
      <c r="CP455" s="393"/>
      <c r="CQ455" s="393"/>
      <c r="CR455" s="393"/>
      <c r="CS455" s="393"/>
      <c r="CT455" s="393"/>
      <c r="CU455" s="393"/>
      <c r="CV455" s="393"/>
      <c r="CW455" s="393"/>
      <c r="CX455" s="393"/>
      <c r="CY455" s="393"/>
      <c r="CZ455" s="393"/>
    </row>
    <row r="456" s="392" customFormat="true" ht="25.15" customHeight="true" x14ac:dyDescent="0.2">
      <c r="A456" s="469"/>
      <c r="B456" s="469"/>
      <c r="C456" s="1200" t="s">
        <v>222</v>
      </c>
      <c r="D456" s="1201"/>
      <c r="E456" s="1005">
        <v>-0.12407070659648595</v>
      </c>
      <c r="F456" s="960"/>
      <c r="G456" s="960"/>
      <c r="H456" s="1201" t="s">
        <v>500</v>
      </c>
      <c r="I456" s="1201"/>
      <c r="J456" s="1006">
        <v>-7.7788168830972892E-2</v>
      </c>
      <c r="K456" s="960"/>
      <c r="L456" s="960"/>
      <c r="M456" s="1201" t="s">
        <v>477</v>
      </c>
      <c r="N456" s="1201"/>
      <c r="O456" s="1007">
        <v>0.13766991618821475</v>
      </c>
      <c r="P456" s="960"/>
      <c r="Q456" s="960"/>
      <c r="R456" s="393"/>
      <c r="W456" s="393"/>
      <c r="X456" s="393"/>
      <c r="Y456" s="393"/>
      <c r="Z456" s="393"/>
      <c r="AA456" s="393"/>
      <c r="AB456" s="393"/>
      <c r="AC456" s="393"/>
      <c r="AD456" s="393"/>
      <c r="AE456" s="393"/>
      <c r="AF456" s="393"/>
      <c r="AG456" s="393"/>
      <c r="AH456" s="393"/>
      <c r="AI456" s="393"/>
      <c r="AJ456" s="393"/>
      <c r="AK456" s="393"/>
      <c r="AL456" s="393"/>
      <c r="AM456" s="393"/>
      <c r="AN456" s="393"/>
      <c r="AO456" s="393"/>
      <c r="AP456" s="393"/>
      <c r="AQ456" s="393"/>
      <c r="AR456" s="393"/>
      <c r="AS456" s="393"/>
      <c r="AT456" s="393"/>
      <c r="AU456" s="393"/>
      <c r="AV456" s="393"/>
      <c r="AW456" s="393"/>
      <c r="AX456" s="393"/>
      <c r="AY456" s="393"/>
      <c r="AZ456" s="393"/>
      <c r="BB456" s="469"/>
      <c r="BW456" s="393"/>
      <c r="BX456" s="393"/>
      <c r="BY456" s="393"/>
      <c r="BZ456" s="393"/>
      <c r="CA456" s="393"/>
      <c r="CB456" s="393"/>
      <c r="CC456" s="393"/>
      <c r="CD456" s="393"/>
      <c r="CE456" s="393"/>
      <c r="CF456" s="393"/>
      <c r="CG456" s="393"/>
      <c r="CH456" s="393"/>
      <c r="CI456" s="393"/>
      <c r="CJ456" s="393"/>
      <c r="CK456" s="393"/>
      <c r="CL456" s="393"/>
      <c r="CM456" s="393"/>
      <c r="CN456" s="393"/>
      <c r="CO456" s="393"/>
      <c r="CP456" s="393"/>
      <c r="CQ456" s="393"/>
      <c r="CR456" s="393"/>
      <c r="CS456" s="393"/>
      <c r="CT456" s="393"/>
      <c r="CU456" s="393"/>
      <c r="CV456" s="393"/>
      <c r="CW456" s="393"/>
      <c r="CX456" s="393"/>
      <c r="CY456" s="393"/>
      <c r="CZ456" s="393"/>
    </row>
    <row r="457" s="392" customFormat="true" ht="25.15" customHeight="true" x14ac:dyDescent="0.2">
      <c r="A457" s="469"/>
      <c r="B457" s="469"/>
      <c r="C457" s="1200" t="s">
        <v>582</v>
      </c>
      <c r="D457" s="1201"/>
      <c r="E457" s="1005">
        <v>0.12077540714681395</v>
      </c>
      <c r="F457" s="960"/>
      <c r="G457" s="960"/>
      <c r="H457" s="1201" t="s">
        <v>470</v>
      </c>
      <c r="I457" s="1201"/>
      <c r="J457" s="1006">
        <v>-7.527028262356554E-2</v>
      </c>
      <c r="K457" s="960"/>
      <c r="L457" s="960"/>
      <c r="M457" s="1201" t="s">
        <v>343</v>
      </c>
      <c r="N457" s="1201"/>
      <c r="O457" s="1007">
        <v>-0.13008680328970793</v>
      </c>
      <c r="P457" s="960"/>
      <c r="Q457" s="960"/>
      <c r="R457" s="393"/>
      <c r="W457" s="393"/>
      <c r="X457" s="393"/>
      <c r="Y457" s="393"/>
      <c r="Z457" s="393"/>
      <c r="AA457" s="393"/>
      <c r="AB457" s="393"/>
      <c r="AC457" s="393"/>
      <c r="AD457" s="393"/>
      <c r="AE457" s="393"/>
      <c r="AF457" s="393"/>
      <c r="AG457" s="393"/>
      <c r="AH457" s="393"/>
      <c r="AI457" s="393"/>
      <c r="AJ457" s="393"/>
      <c r="AK457" s="393"/>
      <c r="AL457" s="393"/>
      <c r="AM457" s="393"/>
      <c r="AN457" s="393"/>
      <c r="AO457" s="393"/>
      <c r="AP457" s="393"/>
      <c r="AQ457" s="393"/>
      <c r="AR457" s="393"/>
      <c r="AS457" s="393"/>
      <c r="AT457" s="393"/>
      <c r="AU457" s="393"/>
      <c r="AV457" s="393"/>
      <c r="AW457" s="393"/>
      <c r="AX457" s="393"/>
      <c r="AY457" s="393"/>
      <c r="AZ457" s="393"/>
      <c r="BB457" s="469"/>
      <c r="BW457" s="393"/>
      <c r="BX457" s="393"/>
      <c r="BY457" s="393"/>
      <c r="BZ457" s="393"/>
      <c r="CA457" s="393"/>
      <c r="CB457" s="393"/>
      <c r="CC457" s="393"/>
      <c r="CD457" s="393"/>
      <c r="CE457" s="393"/>
      <c r="CF457" s="393"/>
      <c r="CG457" s="393"/>
      <c r="CH457" s="393"/>
      <c r="CI457" s="393"/>
      <c r="CJ457" s="393"/>
      <c r="CK457" s="393"/>
      <c r="CL457" s="393"/>
      <c r="CM457" s="393"/>
      <c r="CN457" s="393"/>
      <c r="CO457" s="393"/>
      <c r="CP457" s="393"/>
      <c r="CQ457" s="393"/>
      <c r="CR457" s="393"/>
      <c r="CS457" s="393"/>
      <c r="CT457" s="393"/>
      <c r="CU457" s="393"/>
      <c r="CV457" s="393"/>
      <c r="CW457" s="393"/>
      <c r="CX457" s="393"/>
      <c r="CY457" s="393"/>
      <c r="CZ457" s="393"/>
    </row>
    <row r="458" s="392" customFormat="true" ht="25.15" customHeight="true" x14ac:dyDescent="0.2">
      <c r="A458" s="469"/>
      <c r="B458" s="469"/>
      <c r="C458" s="1200" t="s">
        <v>484</v>
      </c>
      <c r="D458" s="1201"/>
      <c r="E458" s="1005">
        <v>-0.1188330386341194</v>
      </c>
      <c r="F458" s="960"/>
      <c r="G458" s="960"/>
      <c r="H458" s="1201" t="s">
        <v>565</v>
      </c>
      <c r="I458" s="1201"/>
      <c r="J458" s="1006">
        <v>-7.4826049120961094E-2</v>
      </c>
      <c r="K458" s="960"/>
      <c r="L458" s="960"/>
      <c r="M458" s="1201" t="s">
        <v>471</v>
      </c>
      <c r="N458" s="1201"/>
      <c r="O458" s="1007">
        <v>-0.12598270511482743</v>
      </c>
      <c r="P458" s="960"/>
      <c r="Q458" s="960"/>
      <c r="R458" s="393"/>
      <c r="W458" s="393"/>
      <c r="X458" s="393"/>
      <c r="Y458" s="393"/>
      <c r="Z458" s="393"/>
      <c r="AA458" s="393"/>
      <c r="AB458" s="393"/>
      <c r="AC458" s="393"/>
      <c r="AD458" s="393"/>
      <c r="AE458" s="393"/>
      <c r="AF458" s="393"/>
      <c r="AG458" s="393"/>
      <c r="AH458" s="393"/>
      <c r="AI458" s="393"/>
      <c r="AJ458" s="393"/>
      <c r="AK458" s="393"/>
      <c r="AL458" s="393"/>
      <c r="AM458" s="393"/>
      <c r="AN458" s="393"/>
      <c r="AO458" s="393"/>
      <c r="AP458" s="393"/>
      <c r="AQ458" s="393"/>
      <c r="AR458" s="393"/>
      <c r="AS458" s="393"/>
      <c r="AT458" s="393"/>
      <c r="AU458" s="393"/>
      <c r="AV458" s="393"/>
      <c r="AW458" s="393"/>
      <c r="AX458" s="393"/>
      <c r="AY458" s="393"/>
      <c r="AZ458" s="393"/>
      <c r="BB458" s="469"/>
      <c r="BW458" s="393"/>
      <c r="BX458" s="393"/>
      <c r="BY458" s="393"/>
      <c r="BZ458" s="393"/>
      <c r="CA458" s="393"/>
      <c r="CB458" s="393"/>
      <c r="CC458" s="393"/>
      <c r="CD458" s="393"/>
      <c r="CE458" s="393"/>
      <c r="CF458" s="393"/>
      <c r="CG458" s="393"/>
      <c r="CH458" s="393"/>
      <c r="CI458" s="393"/>
      <c r="CJ458" s="393"/>
      <c r="CK458" s="393"/>
      <c r="CL458" s="393"/>
      <c r="CM458" s="393"/>
      <c r="CN458" s="393"/>
      <c r="CO458" s="393"/>
      <c r="CP458" s="393"/>
      <c r="CQ458" s="393"/>
      <c r="CR458" s="393"/>
      <c r="CS458" s="393"/>
      <c r="CT458" s="393"/>
      <c r="CU458" s="393"/>
      <c r="CV458" s="393"/>
      <c r="CW458" s="393"/>
      <c r="CX458" s="393"/>
      <c r="CY458" s="393"/>
      <c r="CZ458" s="393"/>
    </row>
    <row r="459" s="392" customFormat="true" ht="25.15" customHeight="true" x14ac:dyDescent="0.2">
      <c r="A459" s="469"/>
      <c r="B459" s="469"/>
      <c r="C459" s="1200" t="s">
        <v>583</v>
      </c>
      <c r="D459" s="1201"/>
      <c r="E459" s="1005">
        <v>-0.11834566369942338</v>
      </c>
      <c r="F459" s="960"/>
      <c r="G459" s="960"/>
      <c r="H459" s="1201" t="s">
        <v>222</v>
      </c>
      <c r="I459" s="1201"/>
      <c r="J459" s="1006">
        <v>-7.4360083005489491E-2</v>
      </c>
      <c r="K459" s="960"/>
      <c r="L459" s="960"/>
      <c r="M459" s="1201" t="s">
        <v>565</v>
      </c>
      <c r="N459" s="1201"/>
      <c r="O459" s="1007">
        <v>-0.12548431685834016</v>
      </c>
      <c r="P459" s="960"/>
      <c r="Q459" s="960"/>
      <c r="R459" s="393"/>
      <c r="W459" s="393"/>
      <c r="X459" s="393"/>
      <c r="Y459" s="393"/>
      <c r="Z459" s="393"/>
      <c r="AA459" s="393"/>
      <c r="AB459" s="393"/>
      <c r="AC459" s="393"/>
      <c r="AD459" s="393"/>
      <c r="AE459" s="393"/>
      <c r="AF459" s="393"/>
      <c r="AG459" s="393"/>
      <c r="AH459" s="393"/>
      <c r="AI459" s="393"/>
      <c r="AJ459" s="393"/>
      <c r="AK459" s="393"/>
      <c r="AL459" s="393"/>
      <c r="AM459" s="393"/>
      <c r="AN459" s="393"/>
      <c r="AO459" s="393"/>
      <c r="AP459" s="393"/>
      <c r="AQ459" s="393"/>
      <c r="AR459" s="393"/>
      <c r="AS459" s="393"/>
      <c r="AT459" s="393"/>
      <c r="AU459" s="393"/>
      <c r="AV459" s="393"/>
      <c r="AW459" s="393"/>
      <c r="AX459" s="393"/>
      <c r="AY459" s="393"/>
      <c r="AZ459" s="393"/>
      <c r="BB459" s="469"/>
      <c r="BW459" s="393"/>
      <c r="BX459" s="393"/>
      <c r="BY459" s="393"/>
      <c r="BZ459" s="393"/>
      <c r="CA459" s="393"/>
      <c r="CB459" s="393"/>
      <c r="CC459" s="393"/>
      <c r="CD459" s="393"/>
      <c r="CE459" s="393"/>
      <c r="CF459" s="393"/>
      <c r="CG459" s="393"/>
      <c r="CH459" s="393"/>
      <c r="CI459" s="393"/>
      <c r="CJ459" s="393"/>
      <c r="CK459" s="393"/>
      <c r="CL459" s="393"/>
      <c r="CM459" s="393"/>
      <c r="CN459" s="393"/>
      <c r="CO459" s="393"/>
      <c r="CP459" s="393"/>
      <c r="CQ459" s="393"/>
      <c r="CR459" s="393"/>
      <c r="CS459" s="393"/>
      <c r="CT459" s="393"/>
      <c r="CU459" s="393"/>
      <c r="CV459" s="393"/>
      <c r="CW459" s="393"/>
      <c r="CX459" s="393"/>
      <c r="CY459" s="393"/>
      <c r="CZ459" s="393"/>
    </row>
    <row r="460" s="392" customFormat="true" ht="25.15" customHeight="true" x14ac:dyDescent="0.2">
      <c r="A460" s="469"/>
      <c r="B460" s="469"/>
      <c r="C460" s="1200" t="s">
        <v>565</v>
      </c>
      <c r="D460" s="1201"/>
      <c r="E460" s="1005">
        <v>-0.11525946181635316</v>
      </c>
      <c r="F460" s="960"/>
      <c r="G460" s="960"/>
      <c r="H460" s="1201" t="s">
        <v>575</v>
      </c>
      <c r="I460" s="1201"/>
      <c r="J460" s="1006">
        <v>-6.9845873659876989E-2</v>
      </c>
      <c r="K460" s="960"/>
      <c r="L460" s="960"/>
      <c r="M460" s="1201" t="s">
        <v>591</v>
      </c>
      <c r="N460" s="1201"/>
      <c r="O460" s="1007">
        <v>0.12432986650263263</v>
      </c>
      <c r="P460" s="960"/>
      <c r="Q460" s="960"/>
      <c r="R460" s="393"/>
      <c r="W460" s="393"/>
      <c r="X460" s="393"/>
      <c r="Y460" s="393"/>
      <c r="Z460" s="393"/>
      <c r="AA460" s="393"/>
      <c r="AB460" s="393"/>
      <c r="AC460" s="393"/>
      <c r="AD460" s="393"/>
      <c r="AE460" s="393"/>
      <c r="AF460" s="393"/>
      <c r="AG460" s="393"/>
      <c r="AH460" s="393"/>
      <c r="AI460" s="393"/>
      <c r="AJ460" s="393"/>
      <c r="AK460" s="393"/>
      <c r="AL460" s="393"/>
      <c r="AM460" s="393"/>
      <c r="AN460" s="393"/>
      <c r="AO460" s="393"/>
      <c r="AP460" s="393"/>
      <c r="AQ460" s="393"/>
      <c r="AR460" s="393"/>
      <c r="AS460" s="393"/>
      <c r="AT460" s="393"/>
      <c r="AU460" s="393"/>
      <c r="AV460" s="393"/>
      <c r="AW460" s="393"/>
      <c r="AX460" s="393"/>
      <c r="AY460" s="393"/>
      <c r="AZ460" s="393"/>
      <c r="BB460" s="469"/>
      <c r="BW460" s="393"/>
      <c r="BX460" s="393"/>
      <c r="BY460" s="393"/>
      <c r="BZ460" s="393"/>
      <c r="CA460" s="393"/>
      <c r="CB460" s="393"/>
      <c r="CC460" s="393"/>
      <c r="CD460" s="393"/>
      <c r="CE460" s="393"/>
      <c r="CF460" s="393"/>
      <c r="CG460" s="393"/>
      <c r="CH460" s="393"/>
      <c r="CI460" s="393"/>
      <c r="CJ460" s="393"/>
      <c r="CK460" s="393"/>
      <c r="CL460" s="393"/>
      <c r="CM460" s="393"/>
      <c r="CN460" s="393"/>
      <c r="CO460" s="393"/>
      <c r="CP460" s="393"/>
      <c r="CQ460" s="393"/>
      <c r="CR460" s="393"/>
      <c r="CS460" s="393"/>
      <c r="CT460" s="393"/>
      <c r="CU460" s="393"/>
      <c r="CV460" s="393"/>
      <c r="CW460" s="393"/>
      <c r="CX460" s="393"/>
      <c r="CY460" s="393"/>
      <c r="CZ460" s="393"/>
    </row>
    <row r="461" s="392" customFormat="true" ht="25.15" customHeight="true" x14ac:dyDescent="0.2">
      <c r="A461" s="469"/>
      <c r="B461" s="469"/>
      <c r="C461" s="1200" t="s">
        <v>588</v>
      </c>
      <c r="D461" s="1201"/>
      <c r="E461" s="1005">
        <v>-0.10715900062679902</v>
      </c>
      <c r="F461" s="960"/>
      <c r="G461" s="960"/>
      <c r="H461" s="1201" t="s">
        <v>253</v>
      </c>
      <c r="I461" s="1201"/>
      <c r="J461" s="1006">
        <v>6.9112410355840564E-2</v>
      </c>
      <c r="K461" s="960"/>
      <c r="L461" s="960"/>
      <c r="M461" s="1201" t="s">
        <v>592</v>
      </c>
      <c r="N461" s="1201"/>
      <c r="O461" s="1007">
        <v>-0.12297029828629244</v>
      </c>
      <c r="P461" s="960"/>
      <c r="Q461" s="960"/>
      <c r="R461" s="393"/>
      <c r="W461" s="393"/>
      <c r="X461" s="393"/>
      <c r="Y461" s="393"/>
      <c r="Z461" s="393"/>
      <c r="AA461" s="393"/>
      <c r="AB461" s="393"/>
      <c r="AC461" s="393"/>
      <c r="AD461" s="393"/>
      <c r="AE461" s="393"/>
      <c r="AF461" s="393"/>
      <c r="AG461" s="393"/>
      <c r="AH461" s="393"/>
      <c r="AI461" s="393"/>
      <c r="AJ461" s="393"/>
      <c r="AK461" s="393"/>
      <c r="AL461" s="393"/>
      <c r="AM461" s="393"/>
      <c r="AN461" s="393"/>
      <c r="AO461" s="393"/>
      <c r="AP461" s="393"/>
      <c r="AQ461" s="393"/>
      <c r="AR461" s="393"/>
      <c r="AS461" s="393"/>
      <c r="AT461" s="393"/>
      <c r="AU461" s="393"/>
      <c r="AV461" s="393"/>
      <c r="AW461" s="393"/>
      <c r="AX461" s="393"/>
      <c r="AY461" s="393"/>
      <c r="AZ461" s="393"/>
      <c r="BB461" s="469"/>
      <c r="BW461" s="393"/>
      <c r="BX461" s="393"/>
      <c r="BY461" s="393"/>
      <c r="BZ461" s="393"/>
      <c r="CA461" s="393"/>
      <c r="CB461" s="393"/>
      <c r="CC461" s="393"/>
      <c r="CD461" s="393"/>
      <c r="CE461" s="393"/>
      <c r="CF461" s="393"/>
      <c r="CG461" s="393"/>
      <c r="CH461" s="393"/>
      <c r="CI461" s="393"/>
      <c r="CJ461" s="393"/>
      <c r="CK461" s="393"/>
      <c r="CL461" s="393"/>
      <c r="CM461" s="393"/>
      <c r="CN461" s="393"/>
      <c r="CO461" s="393"/>
      <c r="CP461" s="393"/>
      <c r="CQ461" s="393"/>
      <c r="CR461" s="393"/>
      <c r="CS461" s="393"/>
      <c r="CT461" s="393"/>
      <c r="CU461" s="393"/>
      <c r="CV461" s="393"/>
      <c r="CW461" s="393"/>
      <c r="CX461" s="393"/>
      <c r="CY461" s="393"/>
      <c r="CZ461" s="393"/>
    </row>
    <row r="462" s="392" customFormat="true" ht="25.15" customHeight="true" x14ac:dyDescent="0.2">
      <c r="A462" s="469"/>
      <c r="B462" s="469"/>
      <c r="C462" s="1200" t="s">
        <v>589</v>
      </c>
      <c r="D462" s="1201"/>
      <c r="E462" s="1005">
        <v>-0.10381770073034684</v>
      </c>
      <c r="F462" s="960"/>
      <c r="G462" s="960"/>
      <c r="H462" s="1201" t="s">
        <v>593</v>
      </c>
      <c r="I462" s="1201"/>
      <c r="J462" s="1006">
        <v>-6.8374492069345955E-2</v>
      </c>
      <c r="K462" s="960"/>
      <c r="L462" s="960"/>
      <c r="M462" s="1201" t="s">
        <v>584</v>
      </c>
      <c r="N462" s="1201"/>
      <c r="O462" s="1007">
        <v>-0.11713818267228249</v>
      </c>
      <c r="P462" s="960"/>
      <c r="Q462" s="960"/>
      <c r="R462" s="393"/>
      <c r="W462" s="393"/>
      <c r="X462" s="393"/>
      <c r="Y462" s="393"/>
      <c r="Z462" s="393"/>
      <c r="AA462" s="393"/>
      <c r="AB462" s="393"/>
      <c r="AC462" s="393"/>
      <c r="AD462" s="393"/>
      <c r="AE462" s="393"/>
      <c r="AF462" s="393"/>
      <c r="AG462" s="393"/>
      <c r="AH462" s="393"/>
      <c r="AI462" s="393"/>
      <c r="AJ462" s="393"/>
      <c r="AK462" s="393"/>
      <c r="AL462" s="393"/>
      <c r="AM462" s="393"/>
      <c r="AN462" s="393"/>
      <c r="AO462" s="393"/>
      <c r="AP462" s="393"/>
      <c r="AQ462" s="393"/>
      <c r="AR462" s="393"/>
      <c r="AS462" s="393"/>
      <c r="AT462" s="393"/>
      <c r="AU462" s="393"/>
      <c r="AV462" s="393"/>
      <c r="AW462" s="393"/>
      <c r="AX462" s="393"/>
      <c r="AY462" s="393"/>
      <c r="AZ462" s="393"/>
      <c r="BB462" s="469"/>
      <c r="BW462" s="393"/>
      <c r="BX462" s="393"/>
      <c r="BY462" s="393"/>
      <c r="BZ462" s="393"/>
      <c r="CA462" s="393"/>
      <c r="CB462" s="393"/>
      <c r="CC462" s="393"/>
      <c r="CD462" s="393"/>
      <c r="CE462" s="393"/>
      <c r="CF462" s="393"/>
      <c r="CG462" s="393"/>
      <c r="CH462" s="393"/>
      <c r="CI462" s="393"/>
      <c r="CJ462" s="393"/>
      <c r="CK462" s="393"/>
      <c r="CL462" s="393"/>
      <c r="CM462" s="393"/>
      <c r="CN462" s="393"/>
      <c r="CO462" s="393"/>
      <c r="CP462" s="393"/>
      <c r="CQ462" s="393"/>
      <c r="CR462" s="393"/>
      <c r="CS462" s="393"/>
      <c r="CT462" s="393"/>
      <c r="CU462" s="393"/>
      <c r="CV462" s="393"/>
      <c r="CW462" s="393"/>
      <c r="CX462" s="393"/>
      <c r="CY462" s="393"/>
      <c r="CZ462" s="393"/>
    </row>
    <row r="463" s="392" customFormat="true" ht="25.15" customHeight="true" x14ac:dyDescent="0.2">
      <c r="A463" s="469"/>
      <c r="B463" s="469"/>
      <c r="C463" s="1200" t="s">
        <v>474</v>
      </c>
      <c r="D463" s="1201"/>
      <c r="E463" s="1005">
        <v>-0.1021201430234789</v>
      </c>
      <c r="F463" s="960"/>
      <c r="G463" s="960"/>
      <c r="H463" s="1201" t="s">
        <v>594</v>
      </c>
      <c r="I463" s="1201"/>
      <c r="J463" s="1006">
        <v>-6.59459207178901E-2</v>
      </c>
      <c r="K463" s="960"/>
      <c r="L463" s="960"/>
      <c r="M463" s="1201" t="s">
        <v>484</v>
      </c>
      <c r="N463" s="1201"/>
      <c r="O463" s="1007">
        <v>-0.1080164995951928</v>
      </c>
      <c r="P463" s="960"/>
      <c r="Q463" s="960"/>
      <c r="R463" s="393"/>
      <c r="W463" s="393"/>
      <c r="X463" s="393"/>
      <c r="Y463" s="393"/>
      <c r="Z463" s="393"/>
      <c r="AA463" s="393"/>
      <c r="AB463" s="393"/>
      <c r="AC463" s="393"/>
      <c r="AD463" s="393"/>
      <c r="AE463" s="393"/>
      <c r="AF463" s="393"/>
      <c r="AG463" s="393"/>
      <c r="AH463" s="393"/>
      <c r="AI463" s="393"/>
      <c r="AJ463" s="393"/>
      <c r="AK463" s="393"/>
      <c r="AL463" s="393"/>
      <c r="AM463" s="393"/>
      <c r="AN463" s="393"/>
      <c r="AO463" s="393"/>
      <c r="AP463" s="393"/>
      <c r="AQ463" s="393"/>
      <c r="AR463" s="393"/>
      <c r="AS463" s="393"/>
      <c r="AT463" s="393"/>
      <c r="AU463" s="393"/>
      <c r="AV463" s="393"/>
      <c r="AW463" s="393"/>
      <c r="AX463" s="393"/>
      <c r="AY463" s="393"/>
      <c r="AZ463" s="393"/>
      <c r="BB463" s="469"/>
      <c r="BW463" s="393"/>
      <c r="BX463" s="393"/>
      <c r="BY463" s="393"/>
      <c r="BZ463" s="393"/>
      <c r="CA463" s="393"/>
      <c r="CB463" s="393"/>
      <c r="CC463" s="393"/>
      <c r="CD463" s="393"/>
      <c r="CE463" s="393"/>
      <c r="CF463" s="393"/>
      <c r="CG463" s="393"/>
      <c r="CH463" s="393"/>
      <c r="CI463" s="393"/>
      <c r="CJ463" s="393"/>
      <c r="CK463" s="393"/>
      <c r="CL463" s="393"/>
      <c r="CM463" s="393"/>
      <c r="CN463" s="393"/>
      <c r="CO463" s="393"/>
      <c r="CP463" s="393"/>
      <c r="CQ463" s="393"/>
      <c r="CR463" s="393"/>
      <c r="CS463" s="393"/>
      <c r="CT463" s="393"/>
      <c r="CU463" s="393"/>
      <c r="CV463" s="393"/>
      <c r="CW463" s="393"/>
      <c r="CX463" s="393"/>
      <c r="CY463" s="393"/>
      <c r="CZ463" s="393"/>
    </row>
    <row r="464" s="392" customFormat="true" ht="25.15" customHeight="true" x14ac:dyDescent="0.2">
      <c r="A464" s="469"/>
      <c r="B464" s="469"/>
      <c r="C464" s="1200" t="s">
        <v>498</v>
      </c>
      <c r="D464" s="1201"/>
      <c r="E464" s="1005">
        <v>-9.8952094955176581E-2</v>
      </c>
      <c r="F464" s="960"/>
      <c r="G464" s="960"/>
      <c r="H464" s="1201" t="s">
        <v>587</v>
      </c>
      <c r="I464" s="1201"/>
      <c r="J464" s="1006">
        <v>-5.89542793764226E-2</v>
      </c>
      <c r="K464" s="960"/>
      <c r="L464" s="960"/>
      <c r="M464" s="1201" t="s">
        <v>595</v>
      </c>
      <c r="N464" s="1201"/>
      <c r="O464" s="1007">
        <v>-0.10671576297585839</v>
      </c>
      <c r="P464" s="960"/>
      <c r="Q464" s="960"/>
      <c r="R464" s="393"/>
      <c r="W464" s="393"/>
      <c r="X464" s="393"/>
      <c r="Y464" s="393"/>
      <c r="Z464" s="393"/>
      <c r="AA464" s="393"/>
      <c r="AB464" s="393"/>
      <c r="AC464" s="393"/>
      <c r="AD464" s="393"/>
      <c r="AE464" s="393"/>
      <c r="AF464" s="393"/>
      <c r="AG464" s="393"/>
      <c r="AH464" s="393"/>
      <c r="AI464" s="393"/>
      <c r="AJ464" s="393"/>
      <c r="AK464" s="393"/>
      <c r="AL464" s="393"/>
      <c r="AM464" s="393"/>
      <c r="AN464" s="393"/>
      <c r="AO464" s="393"/>
      <c r="AP464" s="393"/>
      <c r="AQ464" s="393"/>
      <c r="AR464" s="393"/>
      <c r="AS464" s="393"/>
      <c r="AT464" s="393"/>
      <c r="AU464" s="393"/>
      <c r="AV464" s="393"/>
      <c r="AW464" s="393"/>
      <c r="AX464" s="393"/>
      <c r="AY464" s="393"/>
      <c r="AZ464" s="393"/>
      <c r="BB464" s="469"/>
      <c r="BW464" s="393"/>
      <c r="BX464" s="393"/>
      <c r="BY464" s="393"/>
      <c r="BZ464" s="393"/>
      <c r="CA464" s="393"/>
      <c r="CB464" s="393"/>
      <c r="CC464" s="393"/>
      <c r="CD464" s="393"/>
      <c r="CE464" s="393"/>
      <c r="CF464" s="393"/>
      <c r="CG464" s="393"/>
      <c r="CH464" s="393"/>
      <c r="CI464" s="393"/>
      <c r="CJ464" s="393"/>
      <c r="CK464" s="393"/>
      <c r="CL464" s="393"/>
      <c r="CM464" s="393"/>
      <c r="CN464" s="393"/>
      <c r="CO464" s="393"/>
      <c r="CP464" s="393"/>
      <c r="CQ464" s="393"/>
      <c r="CR464" s="393"/>
      <c r="CS464" s="393"/>
      <c r="CT464" s="393"/>
      <c r="CU464" s="393"/>
      <c r="CV464" s="393"/>
      <c r="CW464" s="393"/>
      <c r="CX464" s="393"/>
      <c r="CY464" s="393"/>
      <c r="CZ464" s="393"/>
    </row>
    <row r="465" s="392" customFormat="true" ht="25.15" customHeight="true" x14ac:dyDescent="0.2">
      <c r="A465" s="469"/>
      <c r="B465" s="469"/>
      <c r="C465" s="1200" t="s">
        <v>586</v>
      </c>
      <c r="D465" s="1201"/>
      <c r="E465" s="1005">
        <v>8.3603335842729304E-2</v>
      </c>
      <c r="F465" s="960"/>
      <c r="G465" s="960"/>
      <c r="H465" s="1201" t="s">
        <v>596</v>
      </c>
      <c r="I465" s="1201"/>
      <c r="J465" s="1006">
        <v>5.8731860415272653E-2</v>
      </c>
      <c r="K465" s="960"/>
      <c r="L465" s="960"/>
      <c r="M465" s="1201" t="s">
        <v>572</v>
      </c>
      <c r="N465" s="1201"/>
      <c r="O465" s="1007">
        <v>0.10384451789905233</v>
      </c>
      <c r="P465" s="960"/>
      <c r="Q465" s="960"/>
      <c r="R465" s="393"/>
      <c r="W465" s="393"/>
      <c r="X465" s="393"/>
      <c r="Y465" s="393"/>
      <c r="Z465" s="393"/>
      <c r="AA465" s="393"/>
      <c r="AB465" s="393"/>
      <c r="AC465" s="393"/>
      <c r="AD465" s="393"/>
      <c r="AE465" s="393"/>
      <c r="AF465" s="393"/>
      <c r="AG465" s="393"/>
      <c r="AH465" s="393"/>
      <c r="AI465" s="393"/>
      <c r="AJ465" s="393"/>
      <c r="AK465" s="393"/>
      <c r="AL465" s="393"/>
      <c r="AM465" s="393"/>
      <c r="AN465" s="393"/>
      <c r="AO465" s="393"/>
      <c r="AP465" s="393"/>
      <c r="AQ465" s="393"/>
      <c r="AR465" s="393"/>
      <c r="AS465" s="393"/>
      <c r="AT465" s="393"/>
      <c r="AU465" s="393"/>
      <c r="AV465" s="393"/>
      <c r="AW465" s="393"/>
      <c r="AX465" s="393"/>
      <c r="AY465" s="393"/>
      <c r="AZ465" s="393"/>
      <c r="BB465" s="469"/>
      <c r="BW465" s="393"/>
      <c r="BX465" s="393"/>
      <c r="BY465" s="393"/>
      <c r="BZ465" s="393"/>
      <c r="CA465" s="393"/>
      <c r="CB465" s="393"/>
      <c r="CC465" s="393"/>
      <c r="CD465" s="393"/>
      <c r="CE465" s="393"/>
      <c r="CF465" s="393"/>
      <c r="CG465" s="393"/>
      <c r="CH465" s="393"/>
      <c r="CI465" s="393"/>
      <c r="CJ465" s="393"/>
      <c r="CK465" s="393"/>
      <c r="CL465" s="393"/>
      <c r="CM465" s="393"/>
      <c r="CN465" s="393"/>
      <c r="CO465" s="393"/>
      <c r="CP465" s="393"/>
      <c r="CQ465" s="393"/>
      <c r="CR465" s="393"/>
      <c r="CS465" s="393"/>
      <c r="CT465" s="393"/>
      <c r="CU465" s="393"/>
      <c r="CV465" s="393"/>
      <c r="CW465" s="393"/>
      <c r="CX465" s="393"/>
      <c r="CY465" s="393"/>
      <c r="CZ465" s="393"/>
    </row>
    <row r="466" s="392" customFormat="true" ht="25.15" customHeight="true" x14ac:dyDescent="0.2">
      <c r="A466" s="469"/>
      <c r="B466" s="469"/>
      <c r="C466" s="1200" t="s">
        <v>590</v>
      </c>
      <c r="D466" s="1201"/>
      <c r="E466" s="1005">
        <v>7.2021272225992403E-2</v>
      </c>
      <c r="F466" s="960"/>
      <c r="G466" s="960"/>
      <c r="H466" s="1201" t="s">
        <v>491</v>
      </c>
      <c r="I466" s="1201"/>
      <c r="J466" s="1006">
        <v>5.6184485999464379E-2</v>
      </c>
      <c r="K466" s="960"/>
      <c r="L466" s="960"/>
      <c r="M466" s="1201" t="s">
        <v>597</v>
      </c>
      <c r="N466" s="1201"/>
      <c r="O466" s="1007">
        <v>-0.10246448140953965</v>
      </c>
      <c r="P466" s="960"/>
      <c r="Q466" s="960"/>
      <c r="R466" s="393"/>
      <c r="W466" s="393"/>
      <c r="X466" s="393"/>
      <c r="Y466" s="393"/>
      <c r="Z466" s="393"/>
      <c r="AA466" s="393"/>
      <c r="AB466" s="393"/>
      <c r="AC466" s="393"/>
      <c r="AD466" s="393"/>
      <c r="AE466" s="393"/>
      <c r="AF466" s="393"/>
      <c r="AG466" s="393"/>
      <c r="AH466" s="393"/>
      <c r="AI466" s="393"/>
      <c r="AJ466" s="393"/>
      <c r="AK466" s="393"/>
      <c r="AL466" s="393"/>
      <c r="AM466" s="393"/>
      <c r="AN466" s="393"/>
      <c r="AO466" s="393"/>
      <c r="AP466" s="393"/>
      <c r="AQ466" s="393"/>
      <c r="AR466" s="393"/>
      <c r="AS466" s="393"/>
      <c r="AT466" s="393"/>
      <c r="AU466" s="393"/>
      <c r="AV466" s="393"/>
      <c r="AW466" s="393"/>
      <c r="AX466" s="393"/>
      <c r="AY466" s="393"/>
      <c r="AZ466" s="393"/>
      <c r="BB466" s="469"/>
      <c r="BW466" s="393"/>
      <c r="BX466" s="393"/>
      <c r="BY466" s="393"/>
      <c r="BZ466" s="393"/>
      <c r="CA466" s="393"/>
      <c r="CB466" s="393"/>
      <c r="CC466" s="393"/>
      <c r="CD466" s="393"/>
      <c r="CE466" s="393"/>
      <c r="CF466" s="393"/>
      <c r="CG466" s="393"/>
      <c r="CH466" s="393"/>
      <c r="CI466" s="393"/>
      <c r="CJ466" s="393"/>
      <c r="CK466" s="393"/>
      <c r="CL466" s="393"/>
      <c r="CM466" s="393"/>
      <c r="CN466" s="393"/>
      <c r="CO466" s="393"/>
      <c r="CP466" s="393"/>
      <c r="CQ466" s="393"/>
      <c r="CR466" s="393"/>
      <c r="CS466" s="393"/>
      <c r="CT466" s="393"/>
      <c r="CU466" s="393"/>
      <c r="CV466" s="393"/>
      <c r="CW466" s="393"/>
      <c r="CX466" s="393"/>
      <c r="CY466" s="393"/>
      <c r="CZ466" s="393"/>
    </row>
    <row r="467" s="392" customFormat="true" ht="25.15" customHeight="true" x14ac:dyDescent="0.2">
      <c r="A467" s="469"/>
      <c r="B467" s="469"/>
      <c r="C467" s="1200" t="s">
        <v>338</v>
      </c>
      <c r="D467" s="1201"/>
      <c r="E467" s="1005">
        <v>-7.1446163213745209E-2</v>
      </c>
      <c r="F467" s="960"/>
      <c r="G467" s="960"/>
      <c r="H467" s="1201" t="s">
        <v>496</v>
      </c>
      <c r="I467" s="1201"/>
      <c r="J467" s="1006">
        <v>-5.208115720328485E-2</v>
      </c>
      <c r="K467" s="960"/>
      <c r="L467" s="960"/>
      <c r="M467" s="1201" t="s">
        <v>588</v>
      </c>
      <c r="N467" s="1201"/>
      <c r="O467" s="1007">
        <v>-9.4537773023619376E-2</v>
      </c>
      <c r="P467" s="960"/>
      <c r="Q467" s="960"/>
      <c r="R467" s="393"/>
      <c r="W467" s="393"/>
      <c r="X467" s="393"/>
      <c r="Y467" s="393"/>
      <c r="Z467" s="393"/>
      <c r="AA467" s="393"/>
      <c r="AB467" s="393"/>
      <c r="AC467" s="393"/>
      <c r="AD467" s="393"/>
      <c r="AE467" s="393"/>
      <c r="AF467" s="393"/>
      <c r="AG467" s="393"/>
      <c r="AH467" s="393"/>
      <c r="AI467" s="393"/>
      <c r="AJ467" s="393"/>
      <c r="AK467" s="393"/>
      <c r="AL467" s="393"/>
      <c r="AM467" s="393"/>
      <c r="AN467" s="393"/>
      <c r="AO467" s="393"/>
      <c r="AP467" s="393"/>
      <c r="AQ467" s="393"/>
      <c r="AR467" s="393"/>
      <c r="AS467" s="393"/>
      <c r="AT467" s="393"/>
      <c r="AU467" s="393"/>
      <c r="AV467" s="393"/>
      <c r="AW467" s="393"/>
      <c r="AX467" s="393"/>
      <c r="AY467" s="393"/>
      <c r="AZ467" s="393"/>
      <c r="BB467" s="469"/>
      <c r="BW467" s="393"/>
      <c r="BX467" s="393"/>
      <c r="BY467" s="393"/>
      <c r="BZ467" s="393"/>
      <c r="CA467" s="393"/>
      <c r="CB467" s="393"/>
      <c r="CC467" s="393"/>
      <c r="CD467" s="393"/>
      <c r="CE467" s="393"/>
      <c r="CF467" s="393"/>
      <c r="CG467" s="393"/>
      <c r="CH467" s="393"/>
      <c r="CI467" s="393"/>
      <c r="CJ467" s="393"/>
      <c r="CK467" s="393"/>
      <c r="CL467" s="393"/>
      <c r="CM467" s="393"/>
      <c r="CN467" s="393"/>
      <c r="CO467" s="393"/>
      <c r="CP467" s="393"/>
      <c r="CQ467" s="393"/>
      <c r="CR467" s="393"/>
      <c r="CS467" s="393"/>
      <c r="CT467" s="393"/>
      <c r="CU467" s="393"/>
      <c r="CV467" s="393"/>
      <c r="CW467" s="393"/>
      <c r="CX467" s="393"/>
      <c r="CY467" s="393"/>
      <c r="CZ467" s="393"/>
    </row>
    <row r="468" s="392" customFormat="true" ht="25.15" customHeight="true" x14ac:dyDescent="0.2">
      <c r="A468" s="469"/>
      <c r="B468" s="469"/>
      <c r="C468" s="1200" t="s">
        <v>595</v>
      </c>
      <c r="D468" s="1201"/>
      <c r="E468" s="1005">
        <v>-6.7734245292976128E-2</v>
      </c>
      <c r="F468" s="960"/>
      <c r="G468" s="960"/>
      <c r="H468" s="1201" t="s">
        <v>579</v>
      </c>
      <c r="I468" s="1201"/>
      <c r="J468" s="1006">
        <v>-5.1987209464989359E-2</v>
      </c>
      <c r="K468" s="960"/>
      <c r="L468" s="960"/>
      <c r="M468" s="1201" t="s">
        <v>598</v>
      </c>
      <c r="N468" s="1201"/>
      <c r="O468" s="1007">
        <v>9.3967374438111734E-2</v>
      </c>
      <c r="P468" s="960"/>
      <c r="Q468" s="960"/>
      <c r="R468" s="393"/>
      <c r="W468" s="393"/>
      <c r="X468" s="393"/>
      <c r="Y468" s="393"/>
      <c r="Z468" s="393"/>
      <c r="AA468" s="393"/>
      <c r="AB468" s="393"/>
      <c r="AC468" s="393"/>
      <c r="AD468" s="393"/>
      <c r="AE468" s="393"/>
      <c r="AF468" s="393"/>
      <c r="AG468" s="393"/>
      <c r="AH468" s="393"/>
      <c r="AI468" s="393"/>
      <c r="AJ468" s="393"/>
      <c r="AK468" s="393"/>
      <c r="AL468" s="393"/>
      <c r="AM468" s="393"/>
      <c r="AN468" s="393"/>
      <c r="AO468" s="393"/>
      <c r="AP468" s="393"/>
      <c r="AQ468" s="393"/>
      <c r="AR468" s="393"/>
      <c r="AS468" s="393"/>
      <c r="AT468" s="393"/>
      <c r="AU468" s="393"/>
      <c r="AV468" s="393"/>
      <c r="AW468" s="393"/>
      <c r="AX468" s="393"/>
      <c r="AY468" s="393"/>
      <c r="AZ468" s="393"/>
      <c r="BB468" s="469"/>
      <c r="BW468" s="393"/>
      <c r="BX468" s="393"/>
      <c r="BY468" s="393"/>
      <c r="BZ468" s="393"/>
      <c r="CA468" s="393"/>
      <c r="CB468" s="393"/>
      <c r="CC468" s="393"/>
      <c r="CD468" s="393"/>
      <c r="CE468" s="393"/>
      <c r="CF468" s="393"/>
      <c r="CG468" s="393"/>
      <c r="CH468" s="393"/>
      <c r="CI468" s="393"/>
      <c r="CJ468" s="393"/>
      <c r="CK468" s="393"/>
      <c r="CL468" s="393"/>
      <c r="CM468" s="393"/>
      <c r="CN468" s="393"/>
      <c r="CO468" s="393"/>
      <c r="CP468" s="393"/>
      <c r="CQ468" s="393"/>
      <c r="CR468" s="393"/>
      <c r="CS468" s="393"/>
      <c r="CT468" s="393"/>
      <c r="CU468" s="393"/>
      <c r="CV468" s="393"/>
      <c r="CW468" s="393"/>
      <c r="CX468" s="393"/>
      <c r="CY468" s="393"/>
      <c r="CZ468" s="393"/>
    </row>
    <row r="469" s="392" customFormat="true" ht="25.15" customHeight="true" x14ac:dyDescent="0.2">
      <c r="A469" s="469"/>
      <c r="B469" s="469"/>
      <c r="C469" s="1200" t="s">
        <v>491</v>
      </c>
      <c r="D469" s="1201"/>
      <c r="E469" s="1005">
        <v>6.7127983392057153E-2</v>
      </c>
      <c r="F469" s="960"/>
      <c r="G469" s="960"/>
      <c r="H469" s="1201" t="s">
        <v>585</v>
      </c>
      <c r="I469" s="1201"/>
      <c r="J469" s="1006">
        <v>-4.3572680988624622E-2</v>
      </c>
      <c r="K469" s="960"/>
      <c r="L469" s="960"/>
      <c r="M469" s="1201" t="s">
        <v>582</v>
      </c>
      <c r="N469" s="1201"/>
      <c r="O469" s="1007">
        <v>9.0964470947617268E-2</v>
      </c>
      <c r="P469" s="960"/>
      <c r="Q469" s="960"/>
      <c r="R469" s="393"/>
      <c r="W469" s="393"/>
      <c r="X469" s="393"/>
      <c r="Y469" s="393"/>
      <c r="Z469" s="393"/>
      <c r="AA469" s="393"/>
      <c r="AB469" s="393"/>
      <c r="AC469" s="393"/>
      <c r="AD469" s="393"/>
      <c r="AE469" s="393"/>
      <c r="AF469" s="393"/>
      <c r="AG469" s="393"/>
      <c r="AH469" s="393"/>
      <c r="AI469" s="393"/>
      <c r="AJ469" s="393"/>
      <c r="AK469" s="393"/>
      <c r="AL469" s="393"/>
      <c r="AM469" s="393"/>
      <c r="AN469" s="393"/>
      <c r="AO469" s="393"/>
      <c r="AP469" s="393"/>
      <c r="AQ469" s="393"/>
      <c r="AR469" s="393"/>
      <c r="AS469" s="393"/>
      <c r="AT469" s="393"/>
      <c r="AU469" s="393"/>
      <c r="AV469" s="393"/>
      <c r="AW469" s="393"/>
      <c r="AX469" s="393"/>
      <c r="AY469" s="393"/>
      <c r="AZ469" s="393"/>
      <c r="BB469" s="469"/>
      <c r="BW469" s="393"/>
      <c r="BX469" s="393"/>
      <c r="BY469" s="393"/>
      <c r="BZ469" s="393"/>
      <c r="CA469" s="393"/>
      <c r="CB469" s="393"/>
      <c r="CC469" s="393"/>
      <c r="CD469" s="393"/>
      <c r="CE469" s="393"/>
      <c r="CF469" s="393"/>
      <c r="CG469" s="393"/>
      <c r="CH469" s="393"/>
      <c r="CI469" s="393"/>
      <c r="CJ469" s="393"/>
      <c r="CK469" s="393"/>
      <c r="CL469" s="393"/>
      <c r="CM469" s="393"/>
      <c r="CN469" s="393"/>
      <c r="CO469" s="393"/>
      <c r="CP469" s="393"/>
      <c r="CQ469" s="393"/>
      <c r="CR469" s="393"/>
      <c r="CS469" s="393"/>
      <c r="CT469" s="393"/>
      <c r="CU469" s="393"/>
      <c r="CV469" s="393"/>
      <c r="CW469" s="393"/>
      <c r="CX469" s="393"/>
      <c r="CY469" s="393"/>
      <c r="CZ469" s="393"/>
    </row>
    <row r="470" s="392" customFormat="true" ht="25.15" customHeight="true" x14ac:dyDescent="0.2">
      <c r="A470" s="469"/>
      <c r="B470" s="469"/>
      <c r="C470" s="1200" t="s">
        <v>487</v>
      </c>
      <c r="D470" s="1201"/>
      <c r="E470" s="1005">
        <v>-6.5410732687669421E-2</v>
      </c>
      <c r="F470" s="960"/>
      <c r="G470" s="960"/>
      <c r="H470" s="1201" t="s">
        <v>499</v>
      </c>
      <c r="I470" s="1201"/>
      <c r="J470" s="1006">
        <v>-4.2931341803248674E-2</v>
      </c>
      <c r="K470" s="960"/>
      <c r="L470" s="960"/>
      <c r="M470" s="1201" t="s">
        <v>599</v>
      </c>
      <c r="N470" s="1201"/>
      <c r="O470" s="1007">
        <v>9.0925721464742079E-2</v>
      </c>
      <c r="P470" s="960"/>
      <c r="Q470" s="960"/>
      <c r="R470" s="393"/>
      <c r="W470" s="393"/>
      <c r="X470" s="393"/>
      <c r="Y470" s="393"/>
      <c r="Z470" s="393"/>
      <c r="AA470" s="393"/>
      <c r="AB470" s="393"/>
      <c r="AC470" s="393"/>
      <c r="AD470" s="393"/>
      <c r="AE470" s="393"/>
      <c r="AF470" s="393"/>
      <c r="AG470" s="393"/>
      <c r="AH470" s="393"/>
      <c r="AI470" s="393"/>
      <c r="AJ470" s="393"/>
      <c r="AK470" s="393"/>
      <c r="AL470" s="393"/>
      <c r="AM470" s="393"/>
      <c r="AN470" s="393"/>
      <c r="AO470" s="393"/>
      <c r="AP470" s="393"/>
      <c r="AQ470" s="393"/>
      <c r="AR470" s="393"/>
      <c r="AS470" s="393"/>
      <c r="AT470" s="393"/>
      <c r="AU470" s="393"/>
      <c r="AV470" s="393"/>
      <c r="AW470" s="393"/>
      <c r="AX470" s="393"/>
      <c r="AY470" s="393"/>
      <c r="AZ470" s="393"/>
      <c r="BB470" s="469"/>
      <c r="BW470" s="393"/>
      <c r="BX470" s="393"/>
      <c r="BY470" s="393"/>
      <c r="BZ470" s="393"/>
      <c r="CA470" s="393"/>
      <c r="CB470" s="393"/>
      <c r="CC470" s="393"/>
      <c r="CD470" s="393"/>
      <c r="CE470" s="393"/>
      <c r="CF470" s="393"/>
      <c r="CG470" s="393"/>
      <c r="CH470" s="393"/>
      <c r="CI470" s="393"/>
      <c r="CJ470" s="393"/>
      <c r="CK470" s="393"/>
      <c r="CL470" s="393"/>
      <c r="CM470" s="393"/>
      <c r="CN470" s="393"/>
      <c r="CO470" s="393"/>
      <c r="CP470" s="393"/>
      <c r="CQ470" s="393"/>
      <c r="CR470" s="393"/>
      <c r="CS470" s="393"/>
      <c r="CT470" s="393"/>
      <c r="CU470" s="393"/>
      <c r="CV470" s="393"/>
      <c r="CW470" s="393"/>
      <c r="CX470" s="393"/>
      <c r="CY470" s="393"/>
      <c r="CZ470" s="393"/>
    </row>
    <row r="471" s="392" customFormat="true" ht="25.15" customHeight="true" x14ac:dyDescent="0.2">
      <c r="A471" s="469"/>
      <c r="B471" s="469"/>
      <c r="C471" s="1200" t="s">
        <v>600</v>
      </c>
      <c r="D471" s="1201"/>
      <c r="E471" s="1005">
        <v>-5.9768922906406979E-2</v>
      </c>
      <c r="F471" s="960"/>
      <c r="G471" s="960"/>
      <c r="H471" s="1201" t="s">
        <v>474</v>
      </c>
      <c r="I471" s="1201"/>
      <c r="J471" s="1006">
        <v>-3.9408047233050233E-2</v>
      </c>
      <c r="K471" s="960"/>
      <c r="L471" s="960"/>
      <c r="M471" s="1201" t="s">
        <v>569</v>
      </c>
      <c r="N471" s="1201"/>
      <c r="O471" s="1007">
        <v>8.7458991879469844E-2</v>
      </c>
      <c r="P471" s="960"/>
      <c r="Q471" s="960"/>
      <c r="R471" s="393"/>
      <c r="W471" s="393"/>
      <c r="X471" s="393"/>
      <c r="Y471" s="393"/>
      <c r="Z471" s="393"/>
      <c r="AA471" s="393"/>
      <c r="AB471" s="393"/>
      <c r="AC471" s="393"/>
      <c r="AD471" s="393"/>
      <c r="AE471" s="393"/>
      <c r="AF471" s="393"/>
      <c r="AG471" s="393"/>
      <c r="AH471" s="393"/>
      <c r="AI471" s="393"/>
      <c r="AJ471" s="393"/>
      <c r="AK471" s="393"/>
      <c r="AL471" s="393"/>
      <c r="AM471" s="393"/>
      <c r="AN471" s="393"/>
      <c r="AO471" s="393"/>
      <c r="AP471" s="393"/>
      <c r="AQ471" s="393"/>
      <c r="AR471" s="393"/>
      <c r="AS471" s="393"/>
      <c r="AT471" s="393"/>
      <c r="AU471" s="393"/>
      <c r="AV471" s="393"/>
      <c r="AW471" s="393"/>
      <c r="AX471" s="393"/>
      <c r="AY471" s="393"/>
      <c r="AZ471" s="393"/>
      <c r="BB471" s="469"/>
      <c r="BW471" s="393"/>
      <c r="BX471" s="393"/>
      <c r="BY471" s="393"/>
      <c r="BZ471" s="393"/>
      <c r="CA471" s="393"/>
      <c r="CB471" s="393"/>
      <c r="CC471" s="393"/>
      <c r="CD471" s="393"/>
      <c r="CE471" s="393"/>
      <c r="CF471" s="393"/>
      <c r="CG471" s="393"/>
      <c r="CH471" s="393"/>
      <c r="CI471" s="393"/>
      <c r="CJ471" s="393"/>
      <c r="CK471" s="393"/>
      <c r="CL471" s="393"/>
      <c r="CM471" s="393"/>
      <c r="CN471" s="393"/>
      <c r="CO471" s="393"/>
      <c r="CP471" s="393"/>
      <c r="CQ471" s="393"/>
      <c r="CR471" s="393"/>
      <c r="CS471" s="393"/>
      <c r="CT471" s="393"/>
      <c r="CU471" s="393"/>
      <c r="CV471" s="393"/>
      <c r="CW471" s="393"/>
      <c r="CX471" s="393"/>
      <c r="CY471" s="393"/>
      <c r="CZ471" s="393"/>
    </row>
    <row r="472" s="392" customFormat="true" ht="25.15" customHeight="true" x14ac:dyDescent="0.2">
      <c r="A472" s="469"/>
      <c r="B472" s="469"/>
      <c r="C472" s="1200" t="s">
        <v>593</v>
      </c>
      <c r="D472" s="1201"/>
      <c r="E472" s="1005">
        <v>-4.8007611642800617E-2</v>
      </c>
      <c r="F472" s="960"/>
      <c r="G472" s="960"/>
      <c r="H472" s="1201" t="s">
        <v>501</v>
      </c>
      <c r="I472" s="1201"/>
      <c r="J472" s="1006">
        <v>-3.9305956517004317E-2</v>
      </c>
      <c r="K472" s="960"/>
      <c r="L472" s="960"/>
      <c r="M472" s="1201" t="s">
        <v>600</v>
      </c>
      <c r="N472" s="1201"/>
      <c r="O472" s="1007">
        <v>-8.5164174075963522E-2</v>
      </c>
      <c r="P472" s="960"/>
      <c r="Q472" s="960"/>
      <c r="R472" s="393"/>
      <c r="W472" s="393"/>
      <c r="X472" s="393"/>
      <c r="Y472" s="393"/>
      <c r="Z472" s="393"/>
      <c r="AA472" s="393"/>
      <c r="AB472" s="393"/>
      <c r="AC472" s="393"/>
      <c r="AD472" s="393"/>
      <c r="AE472" s="393"/>
      <c r="AF472" s="393"/>
      <c r="AG472" s="393"/>
      <c r="AH472" s="393"/>
      <c r="AI472" s="393"/>
      <c r="AJ472" s="393"/>
      <c r="AK472" s="393"/>
      <c r="AL472" s="393"/>
      <c r="AM472" s="393"/>
      <c r="AN472" s="393"/>
      <c r="AO472" s="393"/>
      <c r="AP472" s="393"/>
      <c r="AQ472" s="393"/>
      <c r="AR472" s="393"/>
      <c r="AS472" s="393"/>
      <c r="AT472" s="393"/>
      <c r="AU472" s="393"/>
      <c r="AV472" s="393"/>
      <c r="AW472" s="393"/>
      <c r="AX472" s="393"/>
      <c r="AY472" s="393"/>
      <c r="AZ472" s="393"/>
      <c r="BB472" s="469"/>
      <c r="BW472" s="393"/>
      <c r="BX472" s="393"/>
      <c r="BY472" s="393"/>
      <c r="BZ472" s="393"/>
      <c r="CA472" s="393"/>
      <c r="CB472" s="393"/>
      <c r="CC472" s="393"/>
      <c r="CD472" s="393"/>
      <c r="CE472" s="393"/>
      <c r="CF472" s="393"/>
      <c r="CG472" s="393"/>
      <c r="CH472" s="393"/>
      <c r="CI472" s="393"/>
      <c r="CJ472" s="393"/>
      <c r="CK472" s="393"/>
      <c r="CL472" s="393"/>
      <c r="CM472" s="393"/>
      <c r="CN472" s="393"/>
      <c r="CO472" s="393"/>
      <c r="CP472" s="393"/>
      <c r="CQ472" s="393"/>
      <c r="CR472" s="393"/>
      <c r="CS472" s="393"/>
      <c r="CT472" s="393"/>
      <c r="CU472" s="393"/>
      <c r="CV472" s="393"/>
      <c r="CW472" s="393"/>
      <c r="CX472" s="393"/>
      <c r="CY472" s="393"/>
      <c r="CZ472" s="393"/>
    </row>
    <row r="473" s="392" customFormat="true" ht="25.15" customHeight="true" x14ac:dyDescent="0.2">
      <c r="A473" s="469"/>
      <c r="B473" s="469"/>
      <c r="C473" s="1200" t="s">
        <v>596</v>
      </c>
      <c r="D473" s="1201"/>
      <c r="E473" s="1005">
        <v>4.7862425612926016E-2</v>
      </c>
      <c r="F473" s="960"/>
      <c r="G473" s="960"/>
      <c r="H473" s="1201" t="s">
        <v>508</v>
      </c>
      <c r="I473" s="1201"/>
      <c r="J473" s="1006">
        <v>3.9299422281534525E-2</v>
      </c>
      <c r="K473" s="960"/>
      <c r="L473" s="960"/>
      <c r="M473" s="1201" t="s">
        <v>581</v>
      </c>
      <c r="N473" s="1201"/>
      <c r="O473" s="1007">
        <v>-8.4469482005095062E-2</v>
      </c>
      <c r="P473" s="960"/>
      <c r="Q473" s="960"/>
      <c r="R473" s="393"/>
      <c r="W473" s="393"/>
      <c r="X473" s="393"/>
      <c r="Y473" s="393"/>
      <c r="Z473" s="393"/>
      <c r="AA473" s="393"/>
      <c r="AB473" s="393"/>
      <c r="AC473" s="393"/>
      <c r="AD473" s="393"/>
      <c r="AE473" s="393"/>
      <c r="AF473" s="393"/>
      <c r="AG473" s="393"/>
      <c r="AH473" s="393"/>
      <c r="AI473" s="393"/>
      <c r="AJ473" s="393"/>
      <c r="AK473" s="393"/>
      <c r="AL473" s="393"/>
      <c r="AM473" s="393"/>
      <c r="AN473" s="393"/>
      <c r="AO473" s="393"/>
      <c r="AP473" s="393"/>
      <c r="AQ473" s="393"/>
      <c r="AR473" s="393"/>
      <c r="AS473" s="393"/>
      <c r="AT473" s="393"/>
      <c r="AU473" s="393"/>
      <c r="AV473" s="393"/>
      <c r="AW473" s="393"/>
      <c r="AX473" s="393"/>
      <c r="AY473" s="393"/>
      <c r="AZ473" s="393"/>
      <c r="BB473" s="469"/>
      <c r="BW473" s="393"/>
      <c r="BX473" s="393"/>
      <c r="BY473" s="393"/>
      <c r="BZ473" s="393"/>
      <c r="CA473" s="393"/>
      <c r="CB473" s="393"/>
      <c r="CC473" s="393"/>
      <c r="CD473" s="393"/>
      <c r="CE473" s="393"/>
      <c r="CF473" s="393"/>
      <c r="CG473" s="393"/>
      <c r="CH473" s="393"/>
      <c r="CI473" s="393"/>
      <c r="CJ473" s="393"/>
      <c r="CK473" s="393"/>
      <c r="CL473" s="393"/>
      <c r="CM473" s="393"/>
      <c r="CN473" s="393"/>
      <c r="CO473" s="393"/>
      <c r="CP473" s="393"/>
      <c r="CQ473" s="393"/>
      <c r="CR473" s="393"/>
      <c r="CS473" s="393"/>
      <c r="CT473" s="393"/>
      <c r="CU473" s="393"/>
      <c r="CV473" s="393"/>
      <c r="CW473" s="393"/>
      <c r="CX473" s="393"/>
      <c r="CY473" s="393"/>
      <c r="CZ473" s="393"/>
    </row>
    <row r="474" s="392" customFormat="true" ht="25.15" customHeight="true" x14ac:dyDescent="0.2">
      <c r="A474" s="469"/>
      <c r="B474" s="469"/>
      <c r="C474" s="1200" t="s">
        <v>598</v>
      </c>
      <c r="D474" s="1201"/>
      <c r="E474" s="1005">
        <v>4.6903511870087337E-2</v>
      </c>
      <c r="F474" s="960"/>
      <c r="G474" s="960"/>
      <c r="H474" s="1201" t="s">
        <v>494</v>
      </c>
      <c r="I474" s="1201"/>
      <c r="J474" s="1006">
        <v>3.5942494114856907E-2</v>
      </c>
      <c r="K474" s="960"/>
      <c r="L474" s="960"/>
      <c r="M474" s="1201" t="s">
        <v>580</v>
      </c>
      <c r="N474" s="1201"/>
      <c r="O474" s="1007">
        <v>8.3041472365696131E-2</v>
      </c>
      <c r="P474" s="960"/>
      <c r="Q474" s="960"/>
      <c r="R474" s="393"/>
      <c r="W474" s="393"/>
      <c r="X474" s="393"/>
      <c r="Y474" s="393"/>
      <c r="Z474" s="393"/>
      <c r="AA474" s="393"/>
      <c r="AB474" s="393"/>
      <c r="AC474" s="393"/>
      <c r="AD474" s="393"/>
      <c r="AE474" s="393"/>
      <c r="AF474" s="393"/>
      <c r="AG474" s="393"/>
      <c r="AH474" s="393"/>
      <c r="AI474" s="393"/>
      <c r="AJ474" s="393"/>
      <c r="AK474" s="393"/>
      <c r="AL474" s="393"/>
      <c r="AM474" s="393"/>
      <c r="AN474" s="393"/>
      <c r="AO474" s="393"/>
      <c r="AP474" s="393"/>
      <c r="AQ474" s="393"/>
      <c r="AR474" s="393"/>
      <c r="AS474" s="393"/>
      <c r="AT474" s="393"/>
      <c r="AU474" s="393"/>
      <c r="AV474" s="393"/>
      <c r="AW474" s="393"/>
      <c r="AX474" s="393"/>
      <c r="AY474" s="393"/>
      <c r="AZ474" s="393"/>
      <c r="BB474" s="469"/>
      <c r="BW474" s="393"/>
      <c r="BX474" s="393"/>
      <c r="BY474" s="393"/>
      <c r="BZ474" s="393"/>
      <c r="CA474" s="393"/>
      <c r="CB474" s="393"/>
      <c r="CC474" s="393"/>
      <c r="CD474" s="393"/>
      <c r="CE474" s="393"/>
      <c r="CF474" s="393"/>
      <c r="CG474" s="393"/>
      <c r="CH474" s="393"/>
      <c r="CI474" s="393"/>
      <c r="CJ474" s="393"/>
      <c r="CK474" s="393"/>
      <c r="CL474" s="393"/>
      <c r="CM474" s="393"/>
      <c r="CN474" s="393"/>
      <c r="CO474" s="393"/>
      <c r="CP474" s="393"/>
      <c r="CQ474" s="393"/>
      <c r="CR474" s="393"/>
      <c r="CS474" s="393"/>
      <c r="CT474" s="393"/>
      <c r="CU474" s="393"/>
      <c r="CV474" s="393"/>
      <c r="CW474" s="393"/>
      <c r="CX474" s="393"/>
      <c r="CY474" s="393"/>
      <c r="CZ474" s="393"/>
    </row>
    <row r="475" s="392" customFormat="true" ht="25.15" customHeight="true" x14ac:dyDescent="0.2">
      <c r="A475" s="469"/>
      <c r="B475" s="469"/>
      <c r="C475" s="1200" t="s">
        <v>500</v>
      </c>
      <c r="D475" s="1201"/>
      <c r="E475" s="1005">
        <v>-4.4659221555474478E-2</v>
      </c>
      <c r="F475" s="960"/>
      <c r="G475" s="960"/>
      <c r="H475" s="1201" t="s">
        <v>570</v>
      </c>
      <c r="I475" s="1201"/>
      <c r="J475" s="1006">
        <v>2.9379681636458072E-2</v>
      </c>
      <c r="K475" s="960"/>
      <c r="L475" s="960"/>
      <c r="M475" s="1201" t="s">
        <v>498</v>
      </c>
      <c r="N475" s="1201"/>
      <c r="O475" s="1007">
        <v>-6.8064036839204992E-2</v>
      </c>
      <c r="P475" s="960"/>
      <c r="Q475" s="960"/>
      <c r="R475" s="393"/>
      <c r="W475" s="393"/>
      <c r="X475" s="393"/>
      <c r="Y475" s="393"/>
      <c r="Z475" s="393"/>
      <c r="AA475" s="393"/>
      <c r="AB475" s="393"/>
      <c r="AC475" s="393"/>
      <c r="AD475" s="393"/>
      <c r="AE475" s="393"/>
      <c r="AF475" s="393"/>
      <c r="AG475" s="393"/>
      <c r="AH475" s="393"/>
      <c r="AI475" s="393"/>
      <c r="AJ475" s="393"/>
      <c r="AK475" s="393"/>
      <c r="AL475" s="393"/>
      <c r="AM475" s="393"/>
      <c r="AN475" s="393"/>
      <c r="AO475" s="393"/>
      <c r="AP475" s="393"/>
      <c r="AQ475" s="393"/>
      <c r="AR475" s="393"/>
      <c r="AS475" s="393"/>
      <c r="AT475" s="393"/>
      <c r="AU475" s="393"/>
      <c r="AV475" s="393"/>
      <c r="AW475" s="393"/>
      <c r="AX475" s="393"/>
      <c r="AY475" s="393"/>
      <c r="AZ475" s="393"/>
      <c r="BB475" s="469"/>
      <c r="BW475" s="393"/>
      <c r="BX475" s="393"/>
      <c r="BY475" s="393"/>
      <c r="BZ475" s="393"/>
      <c r="CA475" s="393"/>
      <c r="CB475" s="393"/>
      <c r="CC475" s="393"/>
      <c r="CD475" s="393"/>
      <c r="CE475" s="393"/>
      <c r="CF475" s="393"/>
      <c r="CG475" s="393"/>
      <c r="CH475" s="393"/>
      <c r="CI475" s="393"/>
      <c r="CJ475" s="393"/>
      <c r="CK475" s="393"/>
      <c r="CL475" s="393"/>
      <c r="CM475" s="393"/>
      <c r="CN475" s="393"/>
      <c r="CO475" s="393"/>
      <c r="CP475" s="393"/>
      <c r="CQ475" s="393"/>
      <c r="CR475" s="393"/>
      <c r="CS475" s="393"/>
      <c r="CT475" s="393"/>
      <c r="CU475" s="393"/>
      <c r="CV475" s="393"/>
      <c r="CW475" s="393"/>
      <c r="CX475" s="393"/>
      <c r="CY475" s="393"/>
      <c r="CZ475" s="393"/>
    </row>
    <row r="476" s="392" customFormat="true" ht="25.15" customHeight="true" x14ac:dyDescent="0.2">
      <c r="A476" s="469"/>
      <c r="B476" s="469"/>
      <c r="C476" s="1200" t="s">
        <v>501</v>
      </c>
      <c r="D476" s="1201"/>
      <c r="E476" s="1005">
        <v>-3.4879482657401754E-2</v>
      </c>
      <c r="F476" s="960"/>
      <c r="G476" s="960"/>
      <c r="H476" s="1201" t="s">
        <v>601</v>
      </c>
      <c r="I476" s="1201"/>
      <c r="J476" s="1006">
        <v>-2.7529841981814164E-2</v>
      </c>
      <c r="K476" s="960"/>
      <c r="L476" s="960"/>
      <c r="M476" s="1201" t="s">
        <v>475</v>
      </c>
      <c r="N476" s="1201"/>
      <c r="O476" s="1007">
        <v>-6.7823842809216328E-2</v>
      </c>
      <c r="P476" s="960"/>
      <c r="Q476" s="960"/>
      <c r="R476" s="393"/>
      <c r="W476" s="393"/>
      <c r="X476" s="393"/>
      <c r="Y476" s="393"/>
      <c r="Z476" s="393"/>
      <c r="AA476" s="393"/>
      <c r="AB476" s="393"/>
      <c r="AC476" s="393"/>
      <c r="AD476" s="393"/>
      <c r="AE476" s="393"/>
      <c r="AF476" s="393"/>
      <c r="AG476" s="393"/>
      <c r="AH476" s="393"/>
      <c r="AI476" s="393"/>
      <c r="AJ476" s="393"/>
      <c r="AK476" s="393"/>
      <c r="AL476" s="393"/>
      <c r="AM476" s="393"/>
      <c r="AN476" s="393"/>
      <c r="AO476" s="393"/>
      <c r="AP476" s="393"/>
      <c r="AQ476" s="393"/>
      <c r="AR476" s="393"/>
      <c r="AS476" s="393"/>
      <c r="AT476" s="393"/>
      <c r="AU476" s="393"/>
      <c r="AV476" s="393"/>
      <c r="AW476" s="393"/>
      <c r="AX476" s="393"/>
      <c r="AY476" s="393"/>
      <c r="AZ476" s="393"/>
      <c r="BB476" s="469"/>
      <c r="BW476" s="393"/>
      <c r="BX476" s="393"/>
      <c r="BY476" s="393"/>
      <c r="BZ476" s="393"/>
      <c r="CA476" s="393"/>
      <c r="CB476" s="393"/>
      <c r="CC476" s="393"/>
      <c r="CD476" s="393"/>
      <c r="CE476" s="393"/>
      <c r="CF476" s="393"/>
      <c r="CG476" s="393"/>
      <c r="CH476" s="393"/>
      <c r="CI476" s="393"/>
      <c r="CJ476" s="393"/>
      <c r="CK476" s="393"/>
      <c r="CL476" s="393"/>
      <c r="CM476" s="393"/>
      <c r="CN476" s="393"/>
      <c r="CO476" s="393"/>
      <c r="CP476" s="393"/>
      <c r="CQ476" s="393"/>
      <c r="CR476" s="393"/>
      <c r="CS476" s="393"/>
      <c r="CT476" s="393"/>
      <c r="CU476" s="393"/>
      <c r="CV476" s="393"/>
      <c r="CW476" s="393"/>
      <c r="CX476" s="393"/>
      <c r="CY476" s="393"/>
      <c r="CZ476" s="393"/>
    </row>
    <row r="477" s="392" customFormat="true" ht="25.15" customHeight="true" x14ac:dyDescent="0.2">
      <c r="A477" s="469"/>
      <c r="B477" s="469"/>
      <c r="C477" s="1200" t="s">
        <v>505</v>
      </c>
      <c r="D477" s="1201"/>
      <c r="E477" s="1005">
        <v>-3.0898962612903966E-2</v>
      </c>
      <c r="F477" s="960"/>
      <c r="G477" s="960"/>
      <c r="H477" s="1201" t="s">
        <v>600</v>
      </c>
      <c r="I477" s="1201"/>
      <c r="J477" s="1006">
        <v>-2.7045864408437068E-2</v>
      </c>
      <c r="K477" s="960"/>
      <c r="L477" s="960"/>
      <c r="M477" s="1201" t="s">
        <v>338</v>
      </c>
      <c r="N477" s="1201"/>
      <c r="O477" s="1007">
        <v>-6.5369295922909368E-2</v>
      </c>
      <c r="P477" s="960"/>
      <c r="Q477" s="960"/>
      <c r="R477" s="393"/>
      <c r="W477" s="393"/>
      <c r="X477" s="393"/>
      <c r="Y477" s="393"/>
      <c r="Z477" s="393"/>
      <c r="AA477" s="393"/>
      <c r="AB477" s="393"/>
      <c r="AC477" s="393"/>
      <c r="AD477" s="393"/>
      <c r="AE477" s="393"/>
      <c r="AF477" s="393"/>
      <c r="AG477" s="393"/>
      <c r="AH477" s="393"/>
      <c r="AI477" s="393"/>
      <c r="AJ477" s="393"/>
      <c r="AK477" s="393"/>
      <c r="AL477" s="393"/>
      <c r="AM477" s="393"/>
      <c r="AN477" s="393"/>
      <c r="AO477" s="393"/>
      <c r="AP477" s="393"/>
      <c r="AQ477" s="393"/>
      <c r="AR477" s="393"/>
      <c r="AS477" s="393"/>
      <c r="AT477" s="393"/>
      <c r="AU477" s="393"/>
      <c r="AV477" s="393"/>
      <c r="AW477" s="393"/>
      <c r="AX477" s="393"/>
      <c r="AY477" s="393"/>
      <c r="AZ477" s="393"/>
      <c r="BB477" s="469"/>
      <c r="BW477" s="393"/>
      <c r="BX477" s="393"/>
      <c r="BY477" s="393"/>
      <c r="BZ477" s="393"/>
      <c r="CA477" s="393"/>
      <c r="CB477" s="393"/>
      <c r="CC477" s="393"/>
      <c r="CD477" s="393"/>
      <c r="CE477" s="393"/>
      <c r="CF477" s="393"/>
      <c r="CG477" s="393"/>
      <c r="CH477" s="393"/>
      <c r="CI477" s="393"/>
      <c r="CJ477" s="393"/>
      <c r="CK477" s="393"/>
      <c r="CL477" s="393"/>
      <c r="CM477" s="393"/>
      <c r="CN477" s="393"/>
      <c r="CO477" s="393"/>
      <c r="CP477" s="393"/>
      <c r="CQ477" s="393"/>
      <c r="CR477" s="393"/>
      <c r="CS477" s="393"/>
      <c r="CT477" s="393"/>
      <c r="CU477" s="393"/>
      <c r="CV477" s="393"/>
      <c r="CW477" s="393"/>
      <c r="CX477" s="393"/>
      <c r="CY477" s="393"/>
      <c r="CZ477" s="393"/>
    </row>
    <row r="478" s="392" customFormat="true" ht="25.15" customHeight="true" x14ac:dyDescent="0.2">
      <c r="A478" s="469"/>
      <c r="B478" s="469"/>
      <c r="C478" s="1200" t="s">
        <v>499</v>
      </c>
      <c r="D478" s="1201"/>
      <c r="E478" s="1005">
        <v>-2.6651857206346167E-2</v>
      </c>
      <c r="F478" s="960"/>
      <c r="G478" s="960"/>
      <c r="H478" s="1201" t="s">
        <v>338</v>
      </c>
      <c r="I478" s="1201"/>
      <c r="J478" s="1006">
        <v>-2.5821083603100856E-2</v>
      </c>
      <c r="K478" s="960"/>
      <c r="L478" s="960"/>
      <c r="M478" s="1201" t="s">
        <v>590</v>
      </c>
      <c r="N478" s="1201"/>
      <c r="O478" s="1007">
        <v>6.1510780379852525E-2</v>
      </c>
      <c r="P478" s="960"/>
      <c r="Q478" s="960"/>
      <c r="R478" s="393"/>
      <c r="W478" s="393"/>
      <c r="X478" s="393"/>
      <c r="Y478" s="393"/>
      <c r="Z478" s="393"/>
      <c r="AA478" s="393"/>
      <c r="AB478" s="393"/>
      <c r="AC478" s="393"/>
      <c r="AD478" s="393"/>
      <c r="AE478" s="393"/>
      <c r="AF478" s="393"/>
      <c r="AG478" s="393"/>
      <c r="AH478" s="393"/>
      <c r="AI478" s="393"/>
      <c r="AJ478" s="393"/>
      <c r="AK478" s="393"/>
      <c r="AL478" s="393"/>
      <c r="AM478" s="393"/>
      <c r="AN478" s="393"/>
      <c r="AO478" s="393"/>
      <c r="AP478" s="393"/>
      <c r="AQ478" s="393"/>
      <c r="AR478" s="393"/>
      <c r="AS478" s="393"/>
      <c r="AT478" s="393"/>
      <c r="AU478" s="393"/>
      <c r="AV478" s="393"/>
      <c r="AW478" s="393"/>
      <c r="AX478" s="393"/>
      <c r="AY478" s="393"/>
      <c r="AZ478" s="393"/>
      <c r="BB478" s="469"/>
      <c r="BW478" s="393"/>
      <c r="BX478" s="393"/>
      <c r="BY478" s="393"/>
      <c r="BZ478" s="393"/>
      <c r="CA478" s="393"/>
      <c r="CB478" s="393"/>
      <c r="CC478" s="393"/>
      <c r="CD478" s="393"/>
      <c r="CE478" s="393"/>
      <c r="CF478" s="393"/>
      <c r="CG478" s="393"/>
      <c r="CH478" s="393"/>
      <c r="CI478" s="393"/>
      <c r="CJ478" s="393"/>
      <c r="CK478" s="393"/>
      <c r="CL478" s="393"/>
      <c r="CM478" s="393"/>
      <c r="CN478" s="393"/>
      <c r="CO478" s="393"/>
      <c r="CP478" s="393"/>
      <c r="CQ478" s="393"/>
      <c r="CR478" s="393"/>
      <c r="CS478" s="393"/>
      <c r="CT478" s="393"/>
      <c r="CU478" s="393"/>
      <c r="CV478" s="393"/>
      <c r="CW478" s="393"/>
      <c r="CX478" s="393"/>
      <c r="CY478" s="393"/>
      <c r="CZ478" s="393"/>
    </row>
    <row r="479" s="392" customFormat="true" ht="25.15" customHeight="true" x14ac:dyDescent="0.2">
      <c r="A479" s="469"/>
      <c r="B479" s="469"/>
      <c r="C479" s="1200" t="s">
        <v>602</v>
      </c>
      <c r="D479" s="1201"/>
      <c r="E479" s="1005">
        <v>-2.4835757961491799E-2</v>
      </c>
      <c r="F479" s="960"/>
      <c r="G479" s="960"/>
      <c r="H479" s="1201" t="s">
        <v>603</v>
      </c>
      <c r="I479" s="1201"/>
      <c r="J479" s="1006">
        <v>-2.3478700654902814E-2</v>
      </c>
      <c r="K479" s="960"/>
      <c r="L479" s="960"/>
      <c r="M479" s="1201" t="s">
        <v>491</v>
      </c>
      <c r="N479" s="1201"/>
      <c r="O479" s="1007">
        <v>6.002839178515796E-2</v>
      </c>
      <c r="P479" s="960"/>
      <c r="Q479" s="960"/>
      <c r="R479" s="393"/>
      <c r="W479" s="393"/>
      <c r="X479" s="393"/>
      <c r="Y479" s="393"/>
      <c r="Z479" s="393"/>
      <c r="AA479" s="393"/>
      <c r="AB479" s="393"/>
      <c r="AC479" s="393"/>
      <c r="AD479" s="393"/>
      <c r="AE479" s="393"/>
      <c r="AF479" s="393"/>
      <c r="AG479" s="393"/>
      <c r="AH479" s="393"/>
      <c r="AI479" s="393"/>
      <c r="AJ479" s="393"/>
      <c r="AK479" s="393"/>
      <c r="AL479" s="393"/>
      <c r="AM479" s="393"/>
      <c r="AN479" s="393"/>
      <c r="AO479" s="393"/>
      <c r="AP479" s="393"/>
      <c r="AQ479" s="393"/>
      <c r="AR479" s="393"/>
      <c r="AS479" s="393"/>
      <c r="AT479" s="393"/>
      <c r="AU479" s="393"/>
      <c r="AV479" s="393"/>
      <c r="AW479" s="393"/>
      <c r="AX479" s="393"/>
      <c r="AY479" s="393"/>
      <c r="AZ479" s="393"/>
      <c r="BB479" s="469"/>
      <c r="BW479" s="393"/>
      <c r="BX479" s="393"/>
      <c r="BY479" s="393"/>
      <c r="BZ479" s="393"/>
      <c r="CA479" s="393"/>
      <c r="CB479" s="393"/>
      <c r="CC479" s="393"/>
      <c r="CD479" s="393"/>
      <c r="CE479" s="393"/>
      <c r="CF479" s="393"/>
      <c r="CG479" s="393"/>
      <c r="CH479" s="393"/>
      <c r="CI479" s="393"/>
      <c r="CJ479" s="393"/>
      <c r="CK479" s="393"/>
      <c r="CL479" s="393"/>
      <c r="CM479" s="393"/>
      <c r="CN479" s="393"/>
      <c r="CO479" s="393"/>
      <c r="CP479" s="393"/>
      <c r="CQ479" s="393"/>
      <c r="CR479" s="393"/>
      <c r="CS479" s="393"/>
      <c r="CT479" s="393"/>
      <c r="CU479" s="393"/>
      <c r="CV479" s="393"/>
      <c r="CW479" s="393"/>
      <c r="CX479" s="393"/>
      <c r="CY479" s="393"/>
      <c r="CZ479" s="393"/>
    </row>
    <row r="480" s="392" customFormat="true" ht="25.15" customHeight="true" x14ac:dyDescent="0.2">
      <c r="A480" s="469"/>
      <c r="B480" s="469"/>
      <c r="C480" s="1200" t="s">
        <v>604</v>
      </c>
      <c r="D480" s="1201"/>
      <c r="E480" s="1005">
        <v>-2.4740645984229703E-2</v>
      </c>
      <c r="F480" s="960"/>
      <c r="G480" s="960"/>
      <c r="H480" s="1201" t="s">
        <v>605</v>
      </c>
      <c r="I480" s="1201"/>
      <c r="J480" s="1006">
        <v>-1.8985286806895554E-2</v>
      </c>
      <c r="K480" s="960"/>
      <c r="L480" s="960"/>
      <c r="M480" s="1201" t="s">
        <v>487</v>
      </c>
      <c r="N480" s="1201"/>
      <c r="O480" s="1007">
        <v>-5.2185296764273012E-2</v>
      </c>
      <c r="P480" s="960"/>
      <c r="Q480" s="960"/>
      <c r="R480" s="393"/>
      <c r="W480" s="393"/>
      <c r="X480" s="393"/>
      <c r="Y480" s="393"/>
      <c r="Z480" s="393"/>
      <c r="AA480" s="393"/>
      <c r="AB480" s="393"/>
      <c r="AC480" s="393"/>
      <c r="AD480" s="393"/>
      <c r="AE480" s="393"/>
      <c r="AF480" s="393"/>
      <c r="AG480" s="393"/>
      <c r="AH480" s="393"/>
      <c r="AI480" s="393"/>
      <c r="AJ480" s="393"/>
      <c r="AK480" s="393"/>
      <c r="AL480" s="393"/>
      <c r="AM480" s="393"/>
      <c r="AN480" s="393"/>
      <c r="AO480" s="393"/>
      <c r="AP480" s="393"/>
      <c r="AQ480" s="393"/>
      <c r="AR480" s="393"/>
      <c r="AS480" s="393"/>
      <c r="AT480" s="393"/>
      <c r="AU480" s="393"/>
      <c r="AV480" s="393"/>
      <c r="AW480" s="393"/>
      <c r="AX480" s="393"/>
      <c r="AY480" s="393"/>
      <c r="AZ480" s="393"/>
      <c r="BB480" s="469"/>
      <c r="BW480" s="393"/>
      <c r="BX480" s="393"/>
      <c r="BY480" s="393"/>
      <c r="BZ480" s="393"/>
      <c r="CA480" s="393"/>
      <c r="CB480" s="393"/>
      <c r="CC480" s="393"/>
      <c r="CD480" s="393"/>
      <c r="CE480" s="393"/>
      <c r="CF480" s="393"/>
      <c r="CG480" s="393"/>
      <c r="CH480" s="393"/>
      <c r="CI480" s="393"/>
      <c r="CJ480" s="393"/>
      <c r="CK480" s="393"/>
      <c r="CL480" s="393"/>
      <c r="CM480" s="393"/>
      <c r="CN480" s="393"/>
      <c r="CO480" s="393"/>
      <c r="CP480" s="393"/>
      <c r="CQ480" s="393"/>
      <c r="CR480" s="393"/>
      <c r="CS480" s="393"/>
      <c r="CT480" s="393"/>
      <c r="CU480" s="393"/>
      <c r="CV480" s="393"/>
      <c r="CW480" s="393"/>
      <c r="CX480" s="393"/>
      <c r="CY480" s="393"/>
      <c r="CZ480" s="393"/>
    </row>
    <row r="481" s="392" customFormat="true" ht="25.15" customHeight="true" x14ac:dyDescent="0.2">
      <c r="A481" s="469"/>
      <c r="B481" s="469"/>
      <c r="C481" s="1200" t="s">
        <v>494</v>
      </c>
      <c r="D481" s="1201"/>
      <c r="E481" s="1005">
        <v>2.443319075186302E-2</v>
      </c>
      <c r="F481" s="960"/>
      <c r="G481" s="960"/>
      <c r="H481" s="1201" t="s">
        <v>604</v>
      </c>
      <c r="I481" s="1201"/>
      <c r="J481" s="1006">
        <v>-1.4113635704459629E-2</v>
      </c>
      <c r="K481" s="960"/>
      <c r="L481" s="960"/>
      <c r="M481" s="1201" t="s">
        <v>602</v>
      </c>
      <c r="N481" s="1201"/>
      <c r="O481" s="1007">
        <v>-5.0302964497283269E-2</v>
      </c>
      <c r="P481" s="960"/>
      <c r="Q481" s="960"/>
      <c r="R481" s="393"/>
      <c r="W481" s="393"/>
      <c r="X481" s="393"/>
      <c r="Y481" s="393"/>
      <c r="Z481" s="393"/>
      <c r="AA481" s="393"/>
      <c r="AB481" s="393"/>
      <c r="AC481" s="393"/>
      <c r="AD481" s="393"/>
      <c r="AE481" s="393"/>
      <c r="AF481" s="393"/>
      <c r="AG481" s="393"/>
      <c r="AH481" s="393"/>
      <c r="AI481" s="393"/>
      <c r="AJ481" s="393"/>
      <c r="AK481" s="393"/>
      <c r="AL481" s="393"/>
      <c r="AM481" s="393"/>
      <c r="AN481" s="393"/>
      <c r="AO481" s="393"/>
      <c r="AP481" s="393"/>
      <c r="AQ481" s="393"/>
      <c r="AR481" s="393"/>
      <c r="AS481" s="393"/>
      <c r="AT481" s="393"/>
      <c r="AU481" s="393"/>
      <c r="AV481" s="393"/>
      <c r="AW481" s="393"/>
      <c r="AX481" s="393"/>
      <c r="AY481" s="393"/>
      <c r="AZ481" s="393"/>
      <c r="BB481" s="469"/>
      <c r="BW481" s="393"/>
      <c r="BX481" s="393"/>
      <c r="BY481" s="393"/>
      <c r="BZ481" s="393"/>
      <c r="CA481" s="393"/>
      <c r="CB481" s="393"/>
      <c r="CC481" s="393"/>
      <c r="CD481" s="393"/>
      <c r="CE481" s="393"/>
      <c r="CF481" s="393"/>
      <c r="CG481" s="393"/>
      <c r="CH481" s="393"/>
      <c r="CI481" s="393"/>
      <c r="CJ481" s="393"/>
      <c r="CK481" s="393"/>
      <c r="CL481" s="393"/>
      <c r="CM481" s="393"/>
      <c r="CN481" s="393"/>
      <c r="CO481" s="393"/>
      <c r="CP481" s="393"/>
      <c r="CQ481" s="393"/>
      <c r="CR481" s="393"/>
      <c r="CS481" s="393"/>
      <c r="CT481" s="393"/>
      <c r="CU481" s="393"/>
      <c r="CV481" s="393"/>
      <c r="CW481" s="393"/>
      <c r="CX481" s="393"/>
      <c r="CY481" s="393"/>
      <c r="CZ481" s="393"/>
    </row>
    <row r="482" s="392" customFormat="true" ht="25.15" customHeight="true" x14ac:dyDescent="0.2">
      <c r="A482" s="469"/>
      <c r="B482" s="469"/>
      <c r="C482" s="1200" t="s">
        <v>594</v>
      </c>
      <c r="D482" s="1201"/>
      <c r="E482" s="1005">
        <v>-1.950225330333831E-2</v>
      </c>
      <c r="F482" s="960"/>
      <c r="G482" s="960"/>
      <c r="H482" s="1201" t="s">
        <v>606</v>
      </c>
      <c r="I482" s="1201"/>
      <c r="J482" s="1006">
        <v>-1.3583112013218128E-2</v>
      </c>
      <c r="K482" s="960"/>
      <c r="L482" s="960"/>
      <c r="M482" s="1201" t="s">
        <v>607</v>
      </c>
      <c r="N482" s="1201"/>
      <c r="O482" s="1007">
        <v>-4.187814558173128E-2</v>
      </c>
      <c r="P482" s="960"/>
      <c r="Q482" s="960"/>
      <c r="R482" s="393"/>
      <c r="W482" s="393"/>
      <c r="X482" s="393"/>
      <c r="Y482" s="393"/>
      <c r="Z482" s="393"/>
      <c r="AA482" s="393"/>
      <c r="AB482" s="393"/>
      <c r="AC482" s="393"/>
      <c r="AD482" s="393"/>
      <c r="AE482" s="393"/>
      <c r="AF482" s="393"/>
      <c r="AG482" s="393"/>
      <c r="AH482" s="393"/>
      <c r="AI482" s="393"/>
      <c r="AJ482" s="393"/>
      <c r="AK482" s="393"/>
      <c r="AL482" s="393"/>
      <c r="AM482" s="393"/>
      <c r="AN482" s="393"/>
      <c r="AO482" s="393"/>
      <c r="AP482" s="393"/>
      <c r="AQ482" s="393"/>
      <c r="AR482" s="393"/>
      <c r="AS482" s="393"/>
      <c r="AT482" s="393"/>
      <c r="AU482" s="393"/>
      <c r="AV482" s="393"/>
      <c r="AW482" s="393"/>
      <c r="AX482" s="393"/>
      <c r="AY482" s="393"/>
      <c r="AZ482" s="393"/>
      <c r="BB482" s="469"/>
      <c r="BW482" s="393"/>
      <c r="BX482" s="393"/>
      <c r="BY482" s="393"/>
      <c r="BZ482" s="393"/>
      <c r="CA482" s="393"/>
      <c r="CB482" s="393"/>
      <c r="CC482" s="393"/>
      <c r="CD482" s="393"/>
      <c r="CE482" s="393"/>
      <c r="CF482" s="393"/>
      <c r="CG482" s="393"/>
      <c r="CH482" s="393"/>
      <c r="CI482" s="393"/>
      <c r="CJ482" s="393"/>
      <c r="CK482" s="393"/>
      <c r="CL482" s="393"/>
      <c r="CM482" s="393"/>
      <c r="CN482" s="393"/>
      <c r="CO482" s="393"/>
      <c r="CP482" s="393"/>
      <c r="CQ482" s="393"/>
      <c r="CR482" s="393"/>
      <c r="CS482" s="393"/>
      <c r="CT482" s="393"/>
      <c r="CU482" s="393"/>
      <c r="CV482" s="393"/>
      <c r="CW482" s="393"/>
      <c r="CX482" s="393"/>
      <c r="CY482" s="393"/>
      <c r="CZ482" s="393"/>
    </row>
    <row r="483" s="392" customFormat="true" ht="25.15" customHeight="true" x14ac:dyDescent="0.2">
      <c r="A483" s="469"/>
      <c r="B483" s="469"/>
      <c r="C483" s="1200" t="s">
        <v>603</v>
      </c>
      <c r="D483" s="1201"/>
      <c r="E483" s="1005">
        <v>-1.5815259997141909E-2</v>
      </c>
      <c r="F483" s="960"/>
      <c r="G483" s="960"/>
      <c r="H483" s="1201" t="s">
        <v>595</v>
      </c>
      <c r="I483" s="1201"/>
      <c r="J483" s="1006">
        <v>-1.3548551750128084E-2</v>
      </c>
      <c r="K483" s="960"/>
      <c r="L483" s="960"/>
      <c r="M483" s="1201" t="s">
        <v>586</v>
      </c>
      <c r="N483" s="1201"/>
      <c r="O483" s="1007">
        <v>3.7346647746915561E-2</v>
      </c>
      <c r="P483" s="960"/>
      <c r="Q483" s="960"/>
      <c r="R483" s="393"/>
      <c r="W483" s="393"/>
      <c r="X483" s="393"/>
      <c r="Y483" s="393"/>
      <c r="Z483" s="393"/>
      <c r="AA483" s="393"/>
      <c r="AB483" s="393"/>
      <c r="AC483" s="393"/>
      <c r="AD483" s="393"/>
      <c r="AE483" s="393"/>
      <c r="AF483" s="393"/>
      <c r="AG483" s="393"/>
      <c r="AH483" s="393"/>
      <c r="AI483" s="393"/>
      <c r="AJ483" s="393"/>
      <c r="AK483" s="393"/>
      <c r="AL483" s="393"/>
      <c r="AM483" s="393"/>
      <c r="AN483" s="393"/>
      <c r="AO483" s="393"/>
      <c r="AP483" s="393"/>
      <c r="AQ483" s="393"/>
      <c r="AR483" s="393"/>
      <c r="AS483" s="393"/>
      <c r="AT483" s="393"/>
      <c r="AU483" s="393"/>
      <c r="AV483" s="393"/>
      <c r="AW483" s="393"/>
      <c r="AX483" s="393"/>
      <c r="AY483" s="393"/>
      <c r="AZ483" s="393"/>
      <c r="BB483" s="469"/>
      <c r="BW483" s="393"/>
      <c r="BX483" s="393"/>
      <c r="BY483" s="393"/>
      <c r="BZ483" s="393"/>
      <c r="CA483" s="393"/>
      <c r="CB483" s="393"/>
      <c r="CC483" s="393"/>
      <c r="CD483" s="393"/>
      <c r="CE483" s="393"/>
      <c r="CF483" s="393"/>
      <c r="CG483" s="393"/>
      <c r="CH483" s="393"/>
      <c r="CI483" s="393"/>
      <c r="CJ483" s="393"/>
      <c r="CK483" s="393"/>
      <c r="CL483" s="393"/>
      <c r="CM483" s="393"/>
      <c r="CN483" s="393"/>
      <c r="CO483" s="393"/>
      <c r="CP483" s="393"/>
      <c r="CQ483" s="393"/>
      <c r="CR483" s="393"/>
      <c r="CS483" s="393"/>
      <c r="CT483" s="393"/>
      <c r="CU483" s="393"/>
      <c r="CV483" s="393"/>
      <c r="CW483" s="393"/>
      <c r="CX483" s="393"/>
      <c r="CY483" s="393"/>
      <c r="CZ483" s="393"/>
    </row>
    <row r="484" s="392" customFormat="true" ht="25.15" customHeight="true" x14ac:dyDescent="0.2">
      <c r="A484" s="469"/>
      <c r="B484" s="469"/>
      <c r="C484" s="1200" t="s">
        <v>508</v>
      </c>
      <c r="D484" s="1201"/>
      <c r="E484" s="1005">
        <v>1.428952890203105E-2</v>
      </c>
      <c r="F484" s="960"/>
      <c r="G484" s="960"/>
      <c r="H484" s="1201" t="s">
        <v>497</v>
      </c>
      <c r="I484" s="1201"/>
      <c r="J484" s="1006">
        <v>-1.2935452305035915E-2</v>
      </c>
      <c r="K484" s="960"/>
      <c r="L484" s="960"/>
      <c r="M484" s="1201" t="s">
        <v>608</v>
      </c>
      <c r="N484" s="1201"/>
      <c r="O484" s="1007">
        <v>3.521824314260074E-2</v>
      </c>
      <c r="P484" s="960"/>
      <c r="Q484" s="960"/>
      <c r="R484" s="393"/>
      <c r="W484" s="393"/>
      <c r="X484" s="393"/>
      <c r="Y484" s="393"/>
      <c r="Z484" s="393"/>
      <c r="AA484" s="393"/>
      <c r="AB484" s="393"/>
      <c r="AC484" s="393"/>
      <c r="AD484" s="393"/>
      <c r="AE484" s="393"/>
      <c r="AF484" s="393"/>
      <c r="AG484" s="393"/>
      <c r="AH484" s="393"/>
      <c r="AI484" s="393"/>
      <c r="AJ484" s="393"/>
      <c r="AK484" s="393"/>
      <c r="AL484" s="393"/>
      <c r="AM484" s="393"/>
      <c r="AN484" s="393"/>
      <c r="AO484" s="393"/>
      <c r="AP484" s="393"/>
      <c r="AQ484" s="393"/>
      <c r="AR484" s="393"/>
      <c r="AS484" s="393"/>
      <c r="AT484" s="393"/>
      <c r="AU484" s="393"/>
      <c r="AV484" s="393"/>
      <c r="AW484" s="393"/>
      <c r="AX484" s="393"/>
      <c r="AY484" s="393"/>
      <c r="AZ484" s="393"/>
      <c r="BB484" s="469"/>
      <c r="BW484" s="393"/>
      <c r="BX484" s="393"/>
      <c r="BY484" s="393"/>
      <c r="BZ484" s="393"/>
      <c r="CA484" s="393"/>
      <c r="CB484" s="393"/>
      <c r="CC484" s="393"/>
      <c r="CD484" s="393"/>
      <c r="CE484" s="393"/>
      <c r="CF484" s="393"/>
      <c r="CG484" s="393"/>
      <c r="CH484" s="393"/>
      <c r="CI484" s="393"/>
      <c r="CJ484" s="393"/>
      <c r="CK484" s="393"/>
      <c r="CL484" s="393"/>
      <c r="CM484" s="393"/>
      <c r="CN484" s="393"/>
      <c r="CO484" s="393"/>
      <c r="CP484" s="393"/>
      <c r="CQ484" s="393"/>
      <c r="CR484" s="393"/>
      <c r="CS484" s="393"/>
      <c r="CT484" s="393"/>
      <c r="CU484" s="393"/>
      <c r="CV484" s="393"/>
      <c r="CW484" s="393"/>
      <c r="CX484" s="393"/>
      <c r="CY484" s="393"/>
      <c r="CZ484" s="393"/>
    </row>
    <row r="485" s="392" customFormat="true" ht="25.15" customHeight="true" x14ac:dyDescent="0.2">
      <c r="A485" s="469"/>
      <c r="B485" s="469"/>
      <c r="C485" s="1200" t="s">
        <v>609</v>
      </c>
      <c r="D485" s="1201"/>
      <c r="E485" s="1005">
        <v>-1.2847156349589271E-2</v>
      </c>
      <c r="F485" s="960"/>
      <c r="G485" s="960"/>
      <c r="H485" s="1201" t="s">
        <v>583</v>
      </c>
      <c r="I485" s="1201"/>
      <c r="J485" s="1006">
        <v>-1.0977505306267617E-2</v>
      </c>
      <c r="K485" s="960"/>
      <c r="L485" s="960"/>
      <c r="M485" s="1201" t="s">
        <v>593</v>
      </c>
      <c r="N485" s="1201"/>
      <c r="O485" s="1007">
        <v>-3.5191386350934314E-2</v>
      </c>
      <c r="P485" s="960"/>
      <c r="Q485" s="960"/>
      <c r="R485" s="393"/>
      <c r="W485" s="393"/>
      <c r="X485" s="393"/>
      <c r="Y485" s="393"/>
      <c r="Z485" s="393"/>
      <c r="AA485" s="393"/>
      <c r="AB485" s="393"/>
      <c r="AC485" s="393"/>
      <c r="AD485" s="393"/>
      <c r="AE485" s="393"/>
      <c r="AF485" s="393"/>
      <c r="AG485" s="393"/>
      <c r="AH485" s="393"/>
      <c r="AI485" s="393"/>
      <c r="AJ485" s="393"/>
      <c r="AK485" s="393"/>
      <c r="AL485" s="393"/>
      <c r="AM485" s="393"/>
      <c r="AN485" s="393"/>
      <c r="AO485" s="393"/>
      <c r="AP485" s="393"/>
      <c r="AQ485" s="393"/>
      <c r="AR485" s="393"/>
      <c r="AS485" s="393"/>
      <c r="AT485" s="393"/>
      <c r="AU485" s="393"/>
      <c r="AV485" s="393"/>
      <c r="AW485" s="393"/>
      <c r="AX485" s="393"/>
      <c r="AY485" s="393"/>
      <c r="AZ485" s="393"/>
      <c r="BB485" s="469"/>
      <c r="BW485" s="393"/>
      <c r="BX485" s="393"/>
      <c r="BY485" s="393"/>
      <c r="BZ485" s="393"/>
      <c r="CA485" s="393"/>
      <c r="CB485" s="393"/>
      <c r="CC485" s="393"/>
      <c r="CD485" s="393"/>
      <c r="CE485" s="393"/>
      <c r="CF485" s="393"/>
      <c r="CG485" s="393"/>
      <c r="CH485" s="393"/>
      <c r="CI485" s="393"/>
      <c r="CJ485" s="393"/>
      <c r="CK485" s="393"/>
      <c r="CL485" s="393"/>
      <c r="CM485" s="393"/>
      <c r="CN485" s="393"/>
      <c r="CO485" s="393"/>
      <c r="CP485" s="393"/>
      <c r="CQ485" s="393"/>
      <c r="CR485" s="393"/>
      <c r="CS485" s="393"/>
      <c r="CT485" s="393"/>
      <c r="CU485" s="393"/>
      <c r="CV485" s="393"/>
      <c r="CW485" s="393"/>
      <c r="CX485" s="393"/>
      <c r="CY485" s="393"/>
      <c r="CZ485" s="393"/>
    </row>
    <row r="486" s="392" customFormat="true" ht="25.15" customHeight="true" x14ac:dyDescent="0.2">
      <c r="A486" s="469"/>
      <c r="B486" s="469"/>
      <c r="C486" s="1200" t="s">
        <v>606</v>
      </c>
      <c r="D486" s="1201"/>
      <c r="E486" s="1005">
        <v>-1.2261027325096822E-2</v>
      </c>
      <c r="F486" s="960"/>
      <c r="G486" s="960"/>
      <c r="H486" s="1201" t="s">
        <v>514</v>
      </c>
      <c r="I486" s="1201"/>
      <c r="J486" s="1006">
        <v>-1.0524569393900908E-2</v>
      </c>
      <c r="K486" s="960"/>
      <c r="L486" s="960"/>
      <c r="M486" s="1201" t="s">
        <v>610</v>
      </c>
      <c r="N486" s="1201"/>
      <c r="O486" s="1007">
        <v>3.2167823706698621E-2</v>
      </c>
      <c r="P486" s="960"/>
      <c r="Q486" s="960"/>
      <c r="R486" s="393"/>
      <c r="W486" s="393"/>
      <c r="X486" s="393"/>
      <c r="Y486" s="393"/>
      <c r="Z486" s="393"/>
      <c r="AA486" s="393"/>
      <c r="AB486" s="393"/>
      <c r="AC486" s="393"/>
      <c r="AD486" s="393"/>
      <c r="AE486" s="393"/>
      <c r="AF486" s="393"/>
      <c r="AG486" s="393"/>
      <c r="AH486" s="393"/>
      <c r="AI486" s="393"/>
      <c r="AJ486" s="393"/>
      <c r="AK486" s="393"/>
      <c r="AL486" s="393"/>
      <c r="AM486" s="393"/>
      <c r="AN486" s="393"/>
      <c r="AO486" s="393"/>
      <c r="AP486" s="393"/>
      <c r="AQ486" s="393"/>
      <c r="AR486" s="393"/>
      <c r="AS486" s="393"/>
      <c r="AT486" s="393"/>
      <c r="AU486" s="393"/>
      <c r="AV486" s="393"/>
      <c r="AW486" s="393"/>
      <c r="AX486" s="393"/>
      <c r="AY486" s="393"/>
      <c r="AZ486" s="393"/>
      <c r="BB486" s="469"/>
      <c r="BW486" s="393"/>
      <c r="BX486" s="393"/>
      <c r="BY486" s="393"/>
      <c r="BZ486" s="393"/>
      <c r="CA486" s="393"/>
      <c r="CB486" s="393"/>
      <c r="CC486" s="393"/>
      <c r="CD486" s="393"/>
      <c r="CE486" s="393"/>
      <c r="CF486" s="393"/>
      <c r="CG486" s="393"/>
      <c r="CH486" s="393"/>
      <c r="CI486" s="393"/>
      <c r="CJ486" s="393"/>
      <c r="CK486" s="393"/>
      <c r="CL486" s="393"/>
      <c r="CM486" s="393"/>
      <c r="CN486" s="393"/>
      <c r="CO486" s="393"/>
      <c r="CP486" s="393"/>
      <c r="CQ486" s="393"/>
      <c r="CR486" s="393"/>
      <c r="CS486" s="393"/>
      <c r="CT486" s="393"/>
      <c r="CU486" s="393"/>
      <c r="CV486" s="393"/>
      <c r="CW486" s="393"/>
      <c r="CX486" s="393"/>
      <c r="CY486" s="393"/>
      <c r="CZ486" s="393"/>
    </row>
    <row r="487" s="392" customFormat="true" ht="25.15" customHeight="true" x14ac:dyDescent="0.2">
      <c r="A487" s="469"/>
      <c r="B487" s="469"/>
      <c r="C487" s="1200" t="s">
        <v>497</v>
      </c>
      <c r="D487" s="1201"/>
      <c r="E487" s="1005">
        <v>-1.22241886631067E-2</v>
      </c>
      <c r="F487" s="960"/>
      <c r="G487" s="960"/>
      <c r="H487" s="1201" t="s">
        <v>611</v>
      </c>
      <c r="I487" s="1201"/>
      <c r="J487" s="1006">
        <v>1.003532681880687E-2</v>
      </c>
      <c r="K487" s="960"/>
      <c r="L487" s="960"/>
      <c r="M487" s="1201" t="s">
        <v>495</v>
      </c>
      <c r="N487" s="1201"/>
      <c r="O487" s="1007">
        <v>-3.1937448682975232E-2</v>
      </c>
      <c r="P487" s="960"/>
      <c r="Q487" s="960"/>
      <c r="R487" s="393"/>
      <c r="W487" s="393"/>
      <c r="X487" s="393"/>
      <c r="Y487" s="393"/>
      <c r="Z487" s="393"/>
      <c r="AA487" s="393"/>
      <c r="AB487" s="393"/>
      <c r="AC487" s="393"/>
      <c r="AD487" s="393"/>
      <c r="AE487" s="393"/>
      <c r="AF487" s="393"/>
      <c r="AG487" s="393"/>
      <c r="AH487" s="393"/>
      <c r="AI487" s="393"/>
      <c r="AJ487" s="393"/>
      <c r="AK487" s="393"/>
      <c r="AL487" s="393"/>
      <c r="AM487" s="393"/>
      <c r="AN487" s="393"/>
      <c r="AO487" s="393"/>
      <c r="AP487" s="393"/>
      <c r="AQ487" s="393"/>
      <c r="AR487" s="393"/>
      <c r="AS487" s="393"/>
      <c r="AT487" s="393"/>
      <c r="AU487" s="393"/>
      <c r="AV487" s="393"/>
      <c r="AW487" s="393"/>
      <c r="AX487" s="393"/>
      <c r="AY487" s="393"/>
      <c r="AZ487" s="393"/>
      <c r="BB487" s="469"/>
      <c r="BW487" s="393"/>
      <c r="BX487" s="393"/>
      <c r="BY487" s="393"/>
      <c r="BZ487" s="393"/>
      <c r="CA487" s="393"/>
      <c r="CB487" s="393"/>
      <c r="CC487" s="393"/>
      <c r="CD487" s="393"/>
      <c r="CE487" s="393"/>
      <c r="CF487" s="393"/>
      <c r="CG487" s="393"/>
      <c r="CH487" s="393"/>
      <c r="CI487" s="393"/>
      <c r="CJ487" s="393"/>
      <c r="CK487" s="393"/>
      <c r="CL487" s="393"/>
      <c r="CM487" s="393"/>
      <c r="CN487" s="393"/>
      <c r="CO487" s="393"/>
      <c r="CP487" s="393"/>
      <c r="CQ487" s="393"/>
      <c r="CR487" s="393"/>
      <c r="CS487" s="393"/>
      <c r="CT487" s="393"/>
      <c r="CU487" s="393"/>
      <c r="CV487" s="393"/>
      <c r="CW487" s="393"/>
      <c r="CX487" s="393"/>
      <c r="CY487" s="393"/>
      <c r="CZ487" s="393"/>
    </row>
    <row r="488" s="392" customFormat="true" ht="25.15" customHeight="true" x14ac:dyDescent="0.2">
      <c r="A488" s="469"/>
      <c r="B488" s="469"/>
      <c r="C488" s="1200" t="s">
        <v>605</v>
      </c>
      <c r="D488" s="1201"/>
      <c r="E488" s="1005">
        <v>-1.2085122325891193E-2</v>
      </c>
      <c r="F488" s="960"/>
      <c r="G488" s="960"/>
      <c r="H488" s="1201" t="s">
        <v>608</v>
      </c>
      <c r="I488" s="1201"/>
      <c r="J488" s="1006">
        <v>-8.5954541317191865E-3</v>
      </c>
      <c r="K488" s="960"/>
      <c r="L488" s="960"/>
      <c r="M488" s="1201" t="s">
        <v>501</v>
      </c>
      <c r="N488" s="1201"/>
      <c r="O488" s="1007">
        <v>-3.1797386325758167E-2</v>
      </c>
      <c r="P488" s="960"/>
      <c r="Q488" s="960"/>
      <c r="R488" s="393"/>
      <c r="W488" s="393"/>
      <c r="X488" s="393"/>
      <c r="Y488" s="393"/>
      <c r="Z488" s="393"/>
      <c r="AA488" s="393"/>
      <c r="AB488" s="393"/>
      <c r="AC488" s="393"/>
      <c r="AD488" s="393"/>
      <c r="AE488" s="393"/>
      <c r="AF488" s="393"/>
      <c r="AG488" s="393"/>
      <c r="AH488" s="393"/>
      <c r="AI488" s="393"/>
      <c r="AJ488" s="393"/>
      <c r="AK488" s="393"/>
      <c r="AL488" s="393"/>
      <c r="AM488" s="393"/>
      <c r="AN488" s="393"/>
      <c r="AO488" s="393"/>
      <c r="AP488" s="393"/>
      <c r="AQ488" s="393"/>
      <c r="AR488" s="393"/>
      <c r="AS488" s="393"/>
      <c r="AT488" s="393"/>
      <c r="AU488" s="393"/>
      <c r="AV488" s="393"/>
      <c r="AW488" s="393"/>
      <c r="AX488" s="393"/>
      <c r="AY488" s="393"/>
      <c r="AZ488" s="393"/>
      <c r="BB488" s="469"/>
      <c r="BW488" s="393"/>
      <c r="BX488" s="393"/>
      <c r="BY488" s="393"/>
      <c r="BZ488" s="393"/>
      <c r="CA488" s="393"/>
      <c r="CB488" s="393"/>
      <c r="CC488" s="393"/>
      <c r="CD488" s="393"/>
      <c r="CE488" s="393"/>
      <c r="CF488" s="393"/>
      <c r="CG488" s="393"/>
      <c r="CH488" s="393"/>
      <c r="CI488" s="393"/>
      <c r="CJ488" s="393"/>
      <c r="CK488" s="393"/>
      <c r="CL488" s="393"/>
      <c r="CM488" s="393"/>
      <c r="CN488" s="393"/>
      <c r="CO488" s="393"/>
      <c r="CP488" s="393"/>
      <c r="CQ488" s="393"/>
      <c r="CR488" s="393"/>
      <c r="CS488" s="393"/>
      <c r="CT488" s="393"/>
      <c r="CU488" s="393"/>
      <c r="CV488" s="393"/>
      <c r="CW488" s="393"/>
      <c r="CX488" s="393"/>
      <c r="CY488" s="393"/>
      <c r="CZ488" s="393"/>
    </row>
    <row r="489" s="392" customFormat="true" ht="25.15" customHeight="true" x14ac:dyDescent="0.2">
      <c r="A489" s="469"/>
      <c r="B489" s="469"/>
      <c r="C489" s="1200" t="s">
        <v>612</v>
      </c>
      <c r="D489" s="1201"/>
      <c r="E489" s="1005">
        <v>-1.175505451450504E-2</v>
      </c>
      <c r="F489" s="960"/>
      <c r="G489" s="960"/>
      <c r="H489" s="1201" t="s">
        <v>613</v>
      </c>
      <c r="I489" s="1201"/>
      <c r="J489" s="1006">
        <v>5.2489769066069066E-3</v>
      </c>
      <c r="K489" s="960"/>
      <c r="L489" s="960"/>
      <c r="M489" s="1201" t="s">
        <v>614</v>
      </c>
      <c r="N489" s="1201"/>
      <c r="O489" s="1007">
        <v>-3.1126104557118464E-2</v>
      </c>
      <c r="P489" s="960"/>
      <c r="Q489" s="960"/>
      <c r="R489" s="393"/>
      <c r="W489" s="393"/>
      <c r="X489" s="393"/>
      <c r="Y489" s="393"/>
      <c r="Z489" s="393"/>
      <c r="AA489" s="393"/>
      <c r="AB489" s="393"/>
      <c r="AC489" s="393"/>
      <c r="AD489" s="393"/>
      <c r="AE489" s="393"/>
      <c r="AF489" s="393"/>
      <c r="AG489" s="393"/>
      <c r="AH489" s="393"/>
      <c r="AI489" s="393"/>
      <c r="AJ489" s="393"/>
      <c r="AK489" s="393"/>
      <c r="AL489" s="393"/>
      <c r="AM489" s="393"/>
      <c r="AN489" s="393"/>
      <c r="AO489" s="393"/>
      <c r="AP489" s="393"/>
      <c r="AQ489" s="393"/>
      <c r="AR489" s="393"/>
      <c r="AS489" s="393"/>
      <c r="AT489" s="393"/>
      <c r="AU489" s="393"/>
      <c r="AV489" s="393"/>
      <c r="AW489" s="393"/>
      <c r="AX489" s="393"/>
      <c r="AY489" s="393"/>
      <c r="AZ489" s="393"/>
      <c r="BB489" s="469"/>
      <c r="BW489" s="393"/>
      <c r="BX489" s="393"/>
      <c r="BY489" s="393"/>
      <c r="BZ489" s="393"/>
      <c r="CA489" s="393"/>
      <c r="CB489" s="393"/>
      <c r="CC489" s="393"/>
      <c r="CD489" s="393"/>
      <c r="CE489" s="393"/>
      <c r="CF489" s="393"/>
      <c r="CG489" s="393"/>
      <c r="CH489" s="393"/>
      <c r="CI489" s="393"/>
      <c r="CJ489" s="393"/>
      <c r="CK489" s="393"/>
      <c r="CL489" s="393"/>
      <c r="CM489" s="393"/>
      <c r="CN489" s="393"/>
      <c r="CO489" s="393"/>
      <c r="CP489" s="393"/>
      <c r="CQ489" s="393"/>
      <c r="CR489" s="393"/>
      <c r="CS489" s="393"/>
      <c r="CT489" s="393"/>
      <c r="CU489" s="393"/>
      <c r="CV489" s="393"/>
      <c r="CW489" s="393"/>
      <c r="CX489" s="393"/>
      <c r="CY489" s="393"/>
      <c r="CZ489" s="393"/>
    </row>
    <row r="490" s="392" customFormat="true" ht="25.15" customHeight="true" x14ac:dyDescent="0.2">
      <c r="A490" s="469"/>
      <c r="B490" s="469"/>
      <c r="C490" s="1200" t="s">
        <v>514</v>
      </c>
      <c r="D490" s="1201"/>
      <c r="E490" s="1005">
        <v>-1.1200935565434479E-2</v>
      </c>
      <c r="F490" s="960"/>
      <c r="G490" s="960"/>
      <c r="H490" s="1201" t="s">
        <v>598</v>
      </c>
      <c r="I490" s="1201"/>
      <c r="J490" s="1006">
        <v>5.0870060962928728E-3</v>
      </c>
      <c r="K490" s="960"/>
      <c r="L490" s="960"/>
      <c r="M490" s="1201" t="s">
        <v>609</v>
      </c>
      <c r="N490" s="1201"/>
      <c r="O490" s="1007">
        <v>-3.0405705132222394E-2</v>
      </c>
      <c r="P490" s="960"/>
      <c r="Q490" s="960"/>
      <c r="R490" s="393"/>
      <c r="W490" s="393"/>
      <c r="X490" s="393"/>
      <c r="Y490" s="393"/>
      <c r="Z490" s="393"/>
      <c r="AA490" s="393"/>
      <c r="AB490" s="393"/>
      <c r="AC490" s="393"/>
      <c r="AD490" s="393"/>
      <c r="AE490" s="393"/>
      <c r="AF490" s="393"/>
      <c r="AG490" s="393"/>
      <c r="AH490" s="393"/>
      <c r="AI490" s="393"/>
      <c r="AJ490" s="393"/>
      <c r="AK490" s="393"/>
      <c r="AL490" s="393"/>
      <c r="AM490" s="393"/>
      <c r="AN490" s="393"/>
      <c r="AO490" s="393"/>
      <c r="AP490" s="393"/>
      <c r="AQ490" s="393"/>
      <c r="AR490" s="393"/>
      <c r="AS490" s="393"/>
      <c r="AT490" s="393"/>
      <c r="AU490" s="393"/>
      <c r="AV490" s="393"/>
      <c r="AW490" s="393"/>
      <c r="AX490" s="393"/>
      <c r="AY490" s="393"/>
      <c r="AZ490" s="393"/>
      <c r="BB490" s="469"/>
      <c r="BW490" s="393"/>
      <c r="BX490" s="393"/>
      <c r="BY490" s="393"/>
      <c r="BZ490" s="393"/>
      <c r="CA490" s="393"/>
      <c r="CB490" s="393"/>
      <c r="CC490" s="393"/>
      <c r="CD490" s="393"/>
      <c r="CE490" s="393"/>
      <c r="CF490" s="393"/>
      <c r="CG490" s="393"/>
      <c r="CH490" s="393"/>
      <c r="CI490" s="393"/>
      <c r="CJ490" s="393"/>
      <c r="CK490" s="393"/>
      <c r="CL490" s="393"/>
      <c r="CM490" s="393"/>
      <c r="CN490" s="393"/>
      <c r="CO490" s="393"/>
      <c r="CP490" s="393"/>
      <c r="CQ490" s="393"/>
      <c r="CR490" s="393"/>
      <c r="CS490" s="393"/>
      <c r="CT490" s="393"/>
      <c r="CU490" s="393"/>
      <c r="CV490" s="393"/>
      <c r="CW490" s="393"/>
      <c r="CX490" s="393"/>
      <c r="CY490" s="393"/>
      <c r="CZ490" s="393"/>
    </row>
    <row r="491" s="392" customFormat="true" ht="25.15" customHeight="true" x14ac:dyDescent="0.2">
      <c r="A491" s="469"/>
      <c r="B491" s="469"/>
      <c r="C491" s="1200" t="s">
        <v>608</v>
      </c>
      <c r="D491" s="1201"/>
      <c r="E491" s="1005">
        <v>1.1157147996125855E-2</v>
      </c>
      <c r="F491" s="960"/>
      <c r="G491" s="960"/>
      <c r="H491" s="1201" t="s">
        <v>589</v>
      </c>
      <c r="I491" s="1201"/>
      <c r="J491" s="1006">
        <v>-4.390631746520695E-3</v>
      </c>
      <c r="K491" s="960"/>
      <c r="L491" s="960"/>
      <c r="M491" s="1201" t="s">
        <v>601</v>
      </c>
      <c r="N491" s="1201"/>
      <c r="O491" s="1007">
        <v>2.8799568071744761E-2</v>
      </c>
      <c r="P491" s="960"/>
      <c r="Q491" s="960"/>
      <c r="R491" s="393"/>
      <c r="W491" s="393"/>
      <c r="X491" s="393"/>
      <c r="Y491" s="393"/>
      <c r="Z491" s="393"/>
      <c r="AA491" s="393"/>
      <c r="AB491" s="393"/>
      <c r="AC491" s="393"/>
      <c r="AD491" s="393"/>
      <c r="AE491" s="393"/>
      <c r="AF491" s="393"/>
      <c r="AG491" s="393"/>
      <c r="AH491" s="393"/>
      <c r="AI491" s="393"/>
      <c r="AJ491" s="393"/>
      <c r="AK491" s="393"/>
      <c r="AL491" s="393"/>
      <c r="AM491" s="393"/>
      <c r="AN491" s="393"/>
      <c r="AO491" s="393"/>
      <c r="AP491" s="393"/>
      <c r="AQ491" s="393"/>
      <c r="AR491" s="393"/>
      <c r="AS491" s="393"/>
      <c r="AT491" s="393"/>
      <c r="AU491" s="393"/>
      <c r="AV491" s="393"/>
      <c r="AW491" s="393"/>
      <c r="AX491" s="393"/>
      <c r="AY491" s="393"/>
      <c r="AZ491" s="393"/>
      <c r="BB491" s="469"/>
      <c r="BW491" s="393"/>
      <c r="BX491" s="393"/>
      <c r="BY491" s="393"/>
      <c r="BZ491" s="393"/>
      <c r="CA491" s="393"/>
      <c r="CB491" s="393"/>
      <c r="CC491" s="393"/>
      <c r="CD491" s="393"/>
      <c r="CE491" s="393"/>
      <c r="CF491" s="393"/>
      <c r="CG491" s="393"/>
      <c r="CH491" s="393"/>
      <c r="CI491" s="393"/>
      <c r="CJ491" s="393"/>
      <c r="CK491" s="393"/>
      <c r="CL491" s="393"/>
      <c r="CM491" s="393"/>
      <c r="CN491" s="393"/>
      <c r="CO491" s="393"/>
      <c r="CP491" s="393"/>
      <c r="CQ491" s="393"/>
      <c r="CR491" s="393"/>
      <c r="CS491" s="393"/>
      <c r="CT491" s="393"/>
      <c r="CU491" s="393"/>
      <c r="CV491" s="393"/>
      <c r="CW491" s="393"/>
      <c r="CX491" s="393"/>
      <c r="CY491" s="393"/>
      <c r="CZ491" s="393"/>
    </row>
    <row r="492" s="392" customFormat="true" ht="25.15" customHeight="true" x14ac:dyDescent="0.2">
      <c r="A492" s="469"/>
      <c r="B492" s="469"/>
      <c r="C492" s="1200" t="s">
        <v>359</v>
      </c>
      <c r="D492" s="1201"/>
      <c r="E492" s="1005">
        <v>1.1018788732860345E-2</v>
      </c>
      <c r="F492" s="960"/>
      <c r="G492" s="960"/>
      <c r="H492" s="1201" t="s">
        <v>577</v>
      </c>
      <c r="I492" s="1201"/>
      <c r="J492" s="1006">
        <v>4.2655243658227208E-3</v>
      </c>
      <c r="K492" s="960"/>
      <c r="L492" s="960"/>
      <c r="M492" s="1201" t="s">
        <v>604</v>
      </c>
      <c r="N492" s="1201"/>
      <c r="O492" s="1007">
        <v>-2.6487932099766718E-2</v>
      </c>
      <c r="P492" s="960"/>
      <c r="Q492" s="960"/>
      <c r="R492" s="393"/>
      <c r="W492" s="393"/>
      <c r="X492" s="393"/>
      <c r="Y492" s="393"/>
      <c r="Z492" s="393"/>
      <c r="AA492" s="393"/>
      <c r="AB492" s="393"/>
      <c r="AC492" s="393"/>
      <c r="AD492" s="393"/>
      <c r="AE492" s="393"/>
      <c r="AF492" s="393"/>
      <c r="AG492" s="393"/>
      <c r="AH492" s="393"/>
      <c r="AI492" s="393"/>
      <c r="AJ492" s="393"/>
      <c r="AK492" s="393"/>
      <c r="AL492" s="393"/>
      <c r="AM492" s="393"/>
      <c r="AN492" s="393"/>
      <c r="AO492" s="393"/>
      <c r="AP492" s="393"/>
      <c r="AQ492" s="393"/>
      <c r="AR492" s="393"/>
      <c r="AS492" s="393"/>
      <c r="AT492" s="393"/>
      <c r="AU492" s="393"/>
      <c r="AV492" s="393"/>
      <c r="AW492" s="393"/>
      <c r="AX492" s="393"/>
      <c r="AY492" s="393"/>
      <c r="AZ492" s="393"/>
      <c r="BB492" s="469"/>
      <c r="BW492" s="393"/>
      <c r="BX492" s="393"/>
      <c r="BY492" s="393"/>
      <c r="BZ492" s="393"/>
      <c r="CA492" s="393"/>
      <c r="CB492" s="393"/>
      <c r="CC492" s="393"/>
      <c r="CD492" s="393"/>
      <c r="CE492" s="393"/>
      <c r="CF492" s="393"/>
      <c r="CG492" s="393"/>
      <c r="CH492" s="393"/>
      <c r="CI492" s="393"/>
      <c r="CJ492" s="393"/>
      <c r="CK492" s="393"/>
      <c r="CL492" s="393"/>
      <c r="CM492" s="393"/>
      <c r="CN492" s="393"/>
      <c r="CO492" s="393"/>
      <c r="CP492" s="393"/>
      <c r="CQ492" s="393"/>
      <c r="CR492" s="393"/>
      <c r="CS492" s="393"/>
      <c r="CT492" s="393"/>
      <c r="CU492" s="393"/>
      <c r="CV492" s="393"/>
      <c r="CW492" s="393"/>
      <c r="CX492" s="393"/>
      <c r="CY492" s="393"/>
      <c r="CZ492" s="393"/>
    </row>
    <row r="493" s="392" customFormat="true" ht="25.15" customHeight="true" x14ac:dyDescent="0.2">
      <c r="A493" s="469"/>
      <c r="B493" s="469"/>
      <c r="C493" s="1200" t="s">
        <v>615</v>
      </c>
      <c r="D493" s="1201"/>
      <c r="E493" s="1005">
        <v>-9.3509856314554912E-3</v>
      </c>
      <c r="F493" s="960"/>
      <c r="G493" s="960"/>
      <c r="H493" s="1201" t="s">
        <v>609</v>
      </c>
      <c r="I493" s="1201"/>
      <c r="J493" s="1006">
        <v>3.810808682008786E-3</v>
      </c>
      <c r="K493" s="960"/>
      <c r="L493" s="960"/>
      <c r="M493" s="1201" t="s">
        <v>616</v>
      </c>
      <c r="N493" s="1201"/>
      <c r="O493" s="1007">
        <v>-2.5537719103368554E-2</v>
      </c>
      <c r="P493" s="960"/>
      <c r="Q493" s="960"/>
      <c r="R493" s="393"/>
      <c r="W493" s="393"/>
      <c r="X493" s="393"/>
      <c r="Y493" s="393"/>
      <c r="Z493" s="393"/>
      <c r="AA493" s="393"/>
      <c r="AB493" s="393"/>
      <c r="AC493" s="393"/>
      <c r="AD493" s="393"/>
      <c r="AE493" s="393"/>
      <c r="AF493" s="393"/>
      <c r="AG493" s="393"/>
      <c r="AH493" s="393"/>
      <c r="AI493" s="393"/>
      <c r="AJ493" s="393"/>
      <c r="AK493" s="393"/>
      <c r="AL493" s="393"/>
      <c r="AM493" s="393"/>
      <c r="AN493" s="393"/>
      <c r="AO493" s="393"/>
      <c r="AP493" s="393"/>
      <c r="AQ493" s="393"/>
      <c r="AR493" s="393"/>
      <c r="AS493" s="393"/>
      <c r="AT493" s="393"/>
      <c r="AU493" s="393"/>
      <c r="AV493" s="393"/>
      <c r="AW493" s="393"/>
      <c r="AX493" s="393"/>
      <c r="AY493" s="393"/>
      <c r="AZ493" s="393"/>
      <c r="BB493" s="469"/>
      <c r="BW493" s="393"/>
      <c r="BX493" s="393"/>
      <c r="BY493" s="393"/>
      <c r="BZ493" s="393"/>
      <c r="CA493" s="393"/>
      <c r="CB493" s="393"/>
      <c r="CC493" s="393"/>
      <c r="CD493" s="393"/>
      <c r="CE493" s="393"/>
      <c r="CF493" s="393"/>
      <c r="CG493" s="393"/>
      <c r="CH493" s="393"/>
      <c r="CI493" s="393"/>
      <c r="CJ493" s="393"/>
      <c r="CK493" s="393"/>
      <c r="CL493" s="393"/>
      <c r="CM493" s="393"/>
      <c r="CN493" s="393"/>
      <c r="CO493" s="393"/>
      <c r="CP493" s="393"/>
      <c r="CQ493" s="393"/>
      <c r="CR493" s="393"/>
      <c r="CS493" s="393"/>
      <c r="CT493" s="393"/>
      <c r="CU493" s="393"/>
      <c r="CV493" s="393"/>
      <c r="CW493" s="393"/>
      <c r="CX493" s="393"/>
      <c r="CY493" s="393"/>
      <c r="CZ493" s="393"/>
    </row>
    <row r="494" s="392" customFormat="true" ht="25.15" customHeight="true" x14ac:dyDescent="0.2">
      <c r="A494" s="469"/>
      <c r="B494" s="469"/>
      <c r="C494" s="1200" t="s">
        <v>613</v>
      </c>
      <c r="D494" s="1201"/>
      <c r="E494" s="1005">
        <v>8.2549172146858009E-3</v>
      </c>
      <c r="F494" s="960"/>
      <c r="G494" s="960"/>
      <c r="H494" s="1201" t="s">
        <v>617</v>
      </c>
      <c r="I494" s="1201"/>
      <c r="J494" s="1006">
        <v>-3.2338206023497431E-3</v>
      </c>
      <c r="K494" s="960"/>
      <c r="L494" s="960"/>
      <c r="M494" s="1201" t="s">
        <v>505</v>
      </c>
      <c r="N494" s="1201"/>
      <c r="O494" s="1007">
        <v>2.5354135659167366E-2</v>
      </c>
      <c r="P494" s="960"/>
      <c r="Q494" s="960"/>
      <c r="R494" s="393"/>
      <c r="W494" s="393"/>
      <c r="X494" s="393"/>
      <c r="Y494" s="393"/>
      <c r="Z494" s="393"/>
      <c r="AA494" s="393"/>
      <c r="AB494" s="393"/>
      <c r="AC494" s="393"/>
      <c r="AD494" s="393"/>
      <c r="AE494" s="393"/>
      <c r="AF494" s="393"/>
      <c r="AG494" s="393"/>
      <c r="AH494" s="393"/>
      <c r="AI494" s="393"/>
      <c r="AJ494" s="393"/>
      <c r="AK494" s="393"/>
      <c r="AL494" s="393"/>
      <c r="AM494" s="393"/>
      <c r="AN494" s="393"/>
      <c r="AO494" s="393"/>
      <c r="AP494" s="393"/>
      <c r="AQ494" s="393"/>
      <c r="AR494" s="393"/>
      <c r="AS494" s="393"/>
      <c r="AT494" s="393"/>
      <c r="AU494" s="393"/>
      <c r="AV494" s="393"/>
      <c r="AW494" s="393"/>
      <c r="AX494" s="393"/>
      <c r="AY494" s="393"/>
      <c r="AZ494" s="393"/>
      <c r="BB494" s="469"/>
      <c r="BW494" s="393"/>
      <c r="BX494" s="393"/>
      <c r="BY494" s="393"/>
      <c r="BZ494" s="393"/>
      <c r="CA494" s="393"/>
      <c r="CB494" s="393"/>
      <c r="CC494" s="393"/>
      <c r="CD494" s="393"/>
      <c r="CE494" s="393"/>
      <c r="CF494" s="393"/>
      <c r="CG494" s="393"/>
      <c r="CH494" s="393"/>
      <c r="CI494" s="393"/>
      <c r="CJ494" s="393"/>
      <c r="CK494" s="393"/>
      <c r="CL494" s="393"/>
      <c r="CM494" s="393"/>
      <c r="CN494" s="393"/>
      <c r="CO494" s="393"/>
      <c r="CP494" s="393"/>
      <c r="CQ494" s="393"/>
      <c r="CR494" s="393"/>
      <c r="CS494" s="393"/>
      <c r="CT494" s="393"/>
      <c r="CU494" s="393"/>
      <c r="CV494" s="393"/>
      <c r="CW494" s="393"/>
      <c r="CX494" s="393"/>
      <c r="CY494" s="393"/>
      <c r="CZ494" s="393"/>
    </row>
    <row r="495" s="392" customFormat="true" ht="25.15" customHeight="true" x14ac:dyDescent="0.2">
      <c r="A495" s="469"/>
      <c r="B495" s="469"/>
      <c r="C495" s="1200" t="s">
        <v>618</v>
      </c>
      <c r="D495" s="1201"/>
      <c r="E495" s="1005">
        <v>-5.3987750747573442E-3</v>
      </c>
      <c r="F495" s="960"/>
      <c r="G495" s="960"/>
      <c r="H495" s="1201" t="s">
        <v>602</v>
      </c>
      <c r="I495" s="1201"/>
      <c r="J495" s="1006">
        <v>2.3807775357762308E-3</v>
      </c>
      <c r="K495" s="960"/>
      <c r="L495" s="960"/>
      <c r="M495" s="1201" t="s">
        <v>500</v>
      </c>
      <c r="N495" s="1201"/>
      <c r="O495" s="1007">
        <v>-2.4365861883230349E-2</v>
      </c>
      <c r="P495" s="960"/>
      <c r="Q495" s="960"/>
      <c r="R495" s="393"/>
      <c r="W495" s="393"/>
      <c r="X495" s="393"/>
      <c r="Y495" s="393"/>
      <c r="Z495" s="393"/>
      <c r="AA495" s="393"/>
      <c r="AB495" s="393"/>
      <c r="AC495" s="393"/>
      <c r="AD495" s="393"/>
      <c r="AE495" s="393"/>
      <c r="AF495" s="393"/>
      <c r="AG495" s="393"/>
      <c r="AH495" s="393"/>
      <c r="AI495" s="393"/>
      <c r="AJ495" s="393"/>
      <c r="AK495" s="393"/>
      <c r="AL495" s="393"/>
      <c r="AM495" s="393"/>
      <c r="AN495" s="393"/>
      <c r="AO495" s="393"/>
      <c r="AP495" s="393"/>
      <c r="AQ495" s="393"/>
      <c r="AR495" s="393"/>
      <c r="AS495" s="393"/>
      <c r="AT495" s="393"/>
      <c r="AU495" s="393"/>
      <c r="AV495" s="393"/>
      <c r="AW495" s="393"/>
      <c r="AX495" s="393"/>
      <c r="AY495" s="393"/>
      <c r="AZ495" s="393"/>
      <c r="BB495" s="469"/>
      <c r="BW495" s="393"/>
      <c r="BX495" s="393"/>
      <c r="BY495" s="393"/>
      <c r="BZ495" s="393"/>
      <c r="CA495" s="393"/>
      <c r="CB495" s="393"/>
      <c r="CC495" s="393"/>
      <c r="CD495" s="393"/>
      <c r="CE495" s="393"/>
      <c r="CF495" s="393"/>
      <c r="CG495" s="393"/>
      <c r="CH495" s="393"/>
      <c r="CI495" s="393"/>
      <c r="CJ495" s="393"/>
      <c r="CK495" s="393"/>
      <c r="CL495" s="393"/>
      <c r="CM495" s="393"/>
      <c r="CN495" s="393"/>
      <c r="CO495" s="393"/>
      <c r="CP495" s="393"/>
      <c r="CQ495" s="393"/>
      <c r="CR495" s="393"/>
      <c r="CS495" s="393"/>
      <c r="CT495" s="393"/>
      <c r="CU495" s="393"/>
      <c r="CV495" s="393"/>
      <c r="CW495" s="393"/>
      <c r="CX495" s="393"/>
      <c r="CY495" s="393"/>
      <c r="CZ495" s="393"/>
    </row>
    <row r="496" s="392" customFormat="true" ht="25.15" customHeight="true" x14ac:dyDescent="0.2">
      <c r="A496" s="469"/>
      <c r="B496" s="469"/>
      <c r="C496" s="1200" t="s">
        <v>601</v>
      </c>
      <c r="D496" s="1201"/>
      <c r="E496" s="1005">
        <v>2.7497477795577993E-3</v>
      </c>
      <c r="F496" s="960"/>
      <c r="G496" s="960"/>
      <c r="H496" s="1201" t="s">
        <v>359</v>
      </c>
      <c r="I496" s="1201"/>
      <c r="J496" s="1008">
        <v>-5.5504143803993076E-4</v>
      </c>
      <c r="K496" s="960"/>
      <c r="L496" s="960"/>
      <c r="M496" s="1201" t="s">
        <v>619</v>
      </c>
      <c r="N496" s="1201"/>
      <c r="O496" s="1007">
        <v>2.2971226156161342E-2</v>
      </c>
      <c r="P496" s="960"/>
      <c r="Q496" s="960"/>
      <c r="R496" s="393"/>
      <c r="W496" s="393"/>
      <c r="X496" s="393"/>
      <c r="Y496" s="393"/>
      <c r="Z496" s="393"/>
      <c r="AA496" s="393"/>
      <c r="AB496" s="393"/>
      <c r="AC496" s="393"/>
      <c r="AD496" s="393"/>
      <c r="AE496" s="393"/>
      <c r="AF496" s="393"/>
      <c r="AG496" s="393"/>
      <c r="AH496" s="393"/>
      <c r="AI496" s="393"/>
      <c r="AJ496" s="393"/>
      <c r="AK496" s="393"/>
      <c r="AL496" s="393"/>
      <c r="AM496" s="393"/>
      <c r="AN496" s="393"/>
      <c r="AO496" s="393"/>
      <c r="AP496" s="393"/>
      <c r="AQ496" s="393"/>
      <c r="AR496" s="393"/>
      <c r="AS496" s="393"/>
      <c r="AT496" s="393"/>
      <c r="AU496" s="393"/>
      <c r="AV496" s="393"/>
      <c r="AW496" s="393"/>
      <c r="AX496" s="393"/>
      <c r="AY496" s="393"/>
      <c r="AZ496" s="393"/>
      <c r="BB496" s="469"/>
      <c r="BW496" s="393"/>
      <c r="BX496" s="393"/>
      <c r="BY496" s="393"/>
      <c r="BZ496" s="393"/>
      <c r="CA496" s="393"/>
      <c r="CB496" s="393"/>
      <c r="CC496" s="393"/>
      <c r="CD496" s="393"/>
      <c r="CE496" s="393"/>
      <c r="CF496" s="393"/>
      <c r="CG496" s="393"/>
      <c r="CH496" s="393"/>
      <c r="CI496" s="393"/>
      <c r="CJ496" s="393"/>
      <c r="CK496" s="393"/>
      <c r="CL496" s="393"/>
      <c r="CM496" s="393"/>
      <c r="CN496" s="393"/>
      <c r="CO496" s="393"/>
      <c r="CP496" s="393"/>
      <c r="CQ496" s="393"/>
      <c r="CR496" s="393"/>
      <c r="CS496" s="393"/>
      <c r="CT496" s="393"/>
      <c r="CU496" s="393"/>
      <c r="CV496" s="393"/>
      <c r="CW496" s="393"/>
      <c r="CX496" s="393"/>
      <c r="CY496" s="393"/>
      <c r="CZ496" s="393"/>
    </row>
    <row r="497" s="392" customFormat="true" ht="25.15" customHeight="true" x14ac:dyDescent="0.2">
      <c r="A497" s="469"/>
      <c r="B497" s="469"/>
      <c r="C497" s="1200" t="s">
        <v>617</v>
      </c>
      <c r="D497" s="1201"/>
      <c r="E497" s="1005">
        <v>1.9705091863787289E-3</v>
      </c>
      <c r="F497" s="960"/>
      <c r="G497" s="960"/>
      <c r="H497" s="1211"/>
      <c r="I497" s="1211"/>
      <c r="J497" s="960"/>
      <c r="K497" s="960"/>
      <c r="L497" s="960"/>
      <c r="M497" s="1201" t="s">
        <v>359</v>
      </c>
      <c r="N497" s="1201"/>
      <c r="O497" s="1007">
        <v>2.1742718524347556E-2</v>
      </c>
      <c r="P497" s="960"/>
      <c r="Q497" s="960"/>
      <c r="R497" s="393"/>
      <c r="W497" s="393"/>
      <c r="X497" s="393"/>
      <c r="Y497" s="393"/>
      <c r="Z497" s="393"/>
      <c r="AA497" s="393"/>
      <c r="AB497" s="393"/>
      <c r="AC497" s="393"/>
      <c r="AD497" s="393"/>
      <c r="AE497" s="393"/>
      <c r="AF497" s="393"/>
      <c r="AG497" s="393"/>
      <c r="AH497" s="393"/>
      <c r="AI497" s="393"/>
      <c r="AJ497" s="393"/>
      <c r="AK497" s="393"/>
      <c r="AL497" s="393"/>
      <c r="AM497" s="393"/>
      <c r="AN497" s="393"/>
      <c r="AO497" s="393"/>
      <c r="AP497" s="393"/>
      <c r="AQ497" s="393"/>
      <c r="AR497" s="393"/>
      <c r="AS497" s="393"/>
      <c r="AT497" s="393"/>
      <c r="AU497" s="393"/>
      <c r="AV497" s="393"/>
      <c r="AW497" s="393"/>
      <c r="AX497" s="393"/>
      <c r="AY497" s="393"/>
      <c r="AZ497" s="393"/>
      <c r="BB497" s="469"/>
      <c r="BW497" s="393"/>
      <c r="BX497" s="393"/>
      <c r="BY497" s="393"/>
      <c r="BZ497" s="393"/>
      <c r="CA497" s="393"/>
      <c r="CB497" s="393"/>
      <c r="CC497" s="393"/>
      <c r="CD497" s="393"/>
      <c r="CE497" s="393"/>
      <c r="CF497" s="393"/>
      <c r="CG497" s="393"/>
      <c r="CH497" s="393"/>
      <c r="CI497" s="393"/>
      <c r="CJ497" s="393"/>
      <c r="CK497" s="393"/>
      <c r="CL497" s="393"/>
      <c r="CM497" s="393"/>
      <c r="CN497" s="393"/>
      <c r="CO497" s="393"/>
      <c r="CP497" s="393"/>
      <c r="CQ497" s="393"/>
      <c r="CR497" s="393"/>
      <c r="CS497" s="393"/>
      <c r="CT497" s="393"/>
      <c r="CU497" s="393"/>
      <c r="CV497" s="393"/>
      <c r="CW497" s="393"/>
      <c r="CX497" s="393"/>
      <c r="CY497" s="393"/>
      <c r="CZ497" s="393"/>
    </row>
    <row r="498" s="392" customFormat="true" ht="25.15" customHeight="true" x14ac:dyDescent="0.2">
      <c r="A498" s="469"/>
      <c r="B498" s="469"/>
      <c r="C498" s="1200" t="s">
        <v>611</v>
      </c>
      <c r="D498" s="1201"/>
      <c r="E498" s="1005">
        <v>7.7635114198043673E-4</v>
      </c>
      <c r="F498" s="960"/>
      <c r="G498" s="960"/>
      <c r="H498" s="1211"/>
      <c r="I498" s="1211"/>
      <c r="J498" s="960"/>
      <c r="K498" s="960"/>
      <c r="L498" s="960"/>
      <c r="M498" s="1201" t="s">
        <v>596</v>
      </c>
      <c r="N498" s="1201"/>
      <c r="O498" s="1007">
        <v>2.0797367113879538E-2</v>
      </c>
      <c r="P498" s="960"/>
      <c r="Q498" s="960"/>
      <c r="R498" s="393"/>
      <c r="W498" s="393"/>
      <c r="X498" s="393"/>
      <c r="Y498" s="393"/>
      <c r="Z498" s="393"/>
      <c r="AA498" s="393"/>
      <c r="AB498" s="393"/>
      <c r="AC498" s="393"/>
      <c r="AD498" s="393"/>
      <c r="AE498" s="393"/>
      <c r="AF498" s="393"/>
      <c r="AG498" s="393"/>
      <c r="AH498" s="393"/>
      <c r="AI498" s="393"/>
      <c r="AJ498" s="393"/>
      <c r="AK498" s="393"/>
      <c r="AL498" s="393"/>
      <c r="AM498" s="393"/>
      <c r="AN498" s="393"/>
      <c r="AO498" s="393"/>
      <c r="AP498" s="393"/>
      <c r="AQ498" s="393"/>
      <c r="AR498" s="393"/>
      <c r="AS498" s="393"/>
      <c r="AT498" s="393"/>
      <c r="AU498" s="393"/>
      <c r="AV498" s="393"/>
      <c r="AW498" s="393"/>
      <c r="AX498" s="393"/>
      <c r="AY498" s="393"/>
      <c r="AZ498" s="393"/>
      <c r="BB498" s="469"/>
      <c r="BW498" s="393"/>
      <c r="BX498" s="393"/>
      <c r="BY498" s="393"/>
      <c r="BZ498" s="393"/>
      <c r="CA498" s="393"/>
      <c r="CB498" s="393"/>
      <c r="CC498" s="393"/>
      <c r="CD498" s="393"/>
      <c r="CE498" s="393"/>
      <c r="CF498" s="393"/>
      <c r="CG498" s="393"/>
      <c r="CH498" s="393"/>
      <c r="CI498" s="393"/>
      <c r="CJ498" s="393"/>
      <c r="CK498" s="393"/>
      <c r="CL498" s="393"/>
      <c r="CM498" s="393"/>
      <c r="CN498" s="393"/>
      <c r="CO498" s="393"/>
      <c r="CP498" s="393"/>
      <c r="CQ498" s="393"/>
      <c r="CR498" s="393"/>
      <c r="CS498" s="393"/>
      <c r="CT498" s="393"/>
      <c r="CU498" s="393"/>
      <c r="CV498" s="393"/>
      <c r="CW498" s="393"/>
      <c r="CX498" s="393"/>
      <c r="CY498" s="393"/>
      <c r="CZ498" s="393"/>
    </row>
    <row r="499" s="392" customFormat="true" ht="25.15" customHeight="true" x14ac:dyDescent="0.2">
      <c r="A499" s="469"/>
      <c r="B499" s="469"/>
      <c r="C499" s="1200" t="s">
        <v>496</v>
      </c>
      <c r="D499" s="1201"/>
      <c r="E499" s="1009">
        <v>-4.1583955182149425E-4</v>
      </c>
      <c r="F499" s="960"/>
      <c r="G499" s="960"/>
      <c r="H499" s="1211"/>
      <c r="I499" s="1211"/>
      <c r="J499" s="960"/>
      <c r="K499" s="960"/>
      <c r="L499" s="960"/>
      <c r="M499" s="1201" t="s">
        <v>620</v>
      </c>
      <c r="N499" s="1201"/>
      <c r="O499" s="1007">
        <v>2.071460655865634E-2</v>
      </c>
      <c r="P499" s="960"/>
      <c r="Q499" s="960"/>
      <c r="R499" s="393"/>
      <c r="W499" s="393"/>
      <c r="X499" s="393"/>
      <c r="Y499" s="393"/>
      <c r="Z499" s="393"/>
      <c r="AA499" s="393"/>
      <c r="AB499" s="393"/>
      <c r="AC499" s="393"/>
      <c r="AD499" s="393"/>
      <c r="AE499" s="393"/>
      <c r="AF499" s="393"/>
      <c r="AG499" s="393"/>
      <c r="AH499" s="393"/>
      <c r="AI499" s="393"/>
      <c r="AJ499" s="393"/>
      <c r="AK499" s="393"/>
      <c r="AL499" s="393"/>
      <c r="AM499" s="393"/>
      <c r="AN499" s="393"/>
      <c r="AO499" s="393"/>
      <c r="AP499" s="393"/>
      <c r="AQ499" s="393"/>
      <c r="AR499" s="393"/>
      <c r="AS499" s="393"/>
      <c r="AT499" s="393"/>
      <c r="AU499" s="393"/>
      <c r="AV499" s="393"/>
      <c r="AW499" s="393"/>
      <c r="AX499" s="393"/>
      <c r="AY499" s="393"/>
      <c r="AZ499" s="393"/>
      <c r="BB499" s="469"/>
      <c r="BW499" s="393"/>
      <c r="BX499" s="393"/>
      <c r="BY499" s="393"/>
      <c r="BZ499" s="393"/>
      <c r="CA499" s="393"/>
      <c r="CB499" s="393"/>
      <c r="CC499" s="393"/>
      <c r="CD499" s="393"/>
      <c r="CE499" s="393"/>
      <c r="CF499" s="393"/>
      <c r="CG499" s="393"/>
      <c r="CH499" s="393"/>
      <c r="CI499" s="393"/>
      <c r="CJ499" s="393"/>
      <c r="CK499" s="393"/>
      <c r="CL499" s="393"/>
      <c r="CM499" s="393"/>
      <c r="CN499" s="393"/>
      <c r="CO499" s="393"/>
      <c r="CP499" s="393"/>
      <c r="CQ499" s="393"/>
      <c r="CR499" s="393"/>
      <c r="CS499" s="393"/>
      <c r="CT499" s="393"/>
      <c r="CU499" s="393"/>
      <c r="CV499" s="393"/>
      <c r="CW499" s="393"/>
      <c r="CX499" s="393"/>
      <c r="CY499" s="393"/>
      <c r="CZ499" s="393"/>
    </row>
    <row r="500" s="392" customFormat="true" ht="25.15" customHeight="true" x14ac:dyDescent="0.2">
      <c r="A500" s="469"/>
      <c r="B500" s="469"/>
      <c r="C500" s="1200"/>
      <c r="D500" s="1211"/>
      <c r="E500" s="960"/>
      <c r="F500" s="960"/>
      <c r="G500" s="960"/>
      <c r="H500" s="1201" t="s">
        <v>257</v>
      </c>
      <c r="I500" s="1201"/>
      <c r="J500" s="1201"/>
      <c r="K500" s="960"/>
      <c r="L500" s="960"/>
      <c r="M500" s="1201" t="s">
        <v>502</v>
      </c>
      <c r="N500" s="1201"/>
      <c r="O500" s="1007">
        <v>-1.8714431972475656E-2</v>
      </c>
      <c r="P500" s="960"/>
      <c r="Q500" s="960"/>
      <c r="R500" s="393"/>
      <c r="W500" s="393"/>
      <c r="X500" s="393"/>
      <c r="Y500" s="393"/>
      <c r="Z500" s="393"/>
      <c r="AA500" s="393"/>
      <c r="AB500" s="393"/>
      <c r="AC500" s="393"/>
      <c r="AD500" s="393"/>
      <c r="AE500" s="393"/>
      <c r="AF500" s="393"/>
      <c r="AG500" s="393"/>
      <c r="AH500" s="393"/>
      <c r="AI500" s="393"/>
      <c r="AJ500" s="393"/>
      <c r="AK500" s="393"/>
      <c r="AL500" s="393"/>
      <c r="AM500" s="393"/>
      <c r="AN500" s="393"/>
      <c r="AO500" s="393"/>
      <c r="AP500" s="393"/>
      <c r="AQ500" s="393"/>
      <c r="AR500" s="393"/>
      <c r="AS500" s="393"/>
      <c r="AT500" s="393"/>
      <c r="AU500" s="393"/>
      <c r="AV500" s="393"/>
      <c r="AW500" s="393"/>
      <c r="AX500" s="393"/>
      <c r="AY500" s="393"/>
      <c r="AZ500" s="393"/>
      <c r="BB500" s="469"/>
      <c r="BW500" s="393"/>
      <c r="BX500" s="393"/>
      <c r="BY500" s="393"/>
      <c r="BZ500" s="393"/>
      <c r="CA500" s="393"/>
      <c r="CB500" s="393"/>
      <c r="CC500" s="393"/>
      <c r="CD500" s="393"/>
      <c r="CE500" s="393"/>
      <c r="CF500" s="393"/>
      <c r="CG500" s="393"/>
      <c r="CH500" s="393"/>
      <c r="CI500" s="393"/>
      <c r="CJ500" s="393"/>
      <c r="CK500" s="393"/>
      <c r="CL500" s="393"/>
      <c r="CM500" s="393"/>
      <c r="CN500" s="393"/>
      <c r="CO500" s="393"/>
      <c r="CP500" s="393"/>
      <c r="CQ500" s="393"/>
      <c r="CR500" s="393"/>
      <c r="CS500" s="393"/>
      <c r="CT500" s="393"/>
      <c r="CU500" s="393"/>
      <c r="CV500" s="393"/>
      <c r="CW500" s="393"/>
      <c r="CX500" s="393"/>
      <c r="CY500" s="393"/>
      <c r="CZ500" s="393"/>
    </row>
    <row r="501" s="392" customFormat="true" ht="25.15" customHeight="true" x14ac:dyDescent="0.2">
      <c r="A501" s="469"/>
      <c r="B501" s="469"/>
      <c r="C501" s="1200"/>
      <c r="D501" s="1211"/>
      <c r="E501" s="960"/>
      <c r="F501" s="960"/>
      <c r="G501" s="960"/>
      <c r="H501" s="1201" t="s">
        <v>320</v>
      </c>
      <c r="I501" s="1201"/>
      <c r="J501" s="1010" t="s">
        <v>258</v>
      </c>
      <c r="K501" s="960"/>
      <c r="L501" s="960"/>
      <c r="M501" s="1201" t="s">
        <v>504</v>
      </c>
      <c r="N501" s="1201"/>
      <c r="O501" s="1007">
        <v>1.7568515932174105E-2</v>
      </c>
      <c r="P501" s="960"/>
      <c r="Q501" s="960"/>
      <c r="R501" s="393"/>
      <c r="W501" s="393"/>
      <c r="X501" s="393"/>
      <c r="Y501" s="393"/>
      <c r="Z501" s="393"/>
      <c r="AA501" s="393"/>
      <c r="AB501" s="393"/>
      <c r="AC501" s="393"/>
      <c r="AD501" s="393"/>
      <c r="AE501" s="393"/>
      <c r="AF501" s="393"/>
      <c r="AG501" s="393"/>
      <c r="AH501" s="393"/>
      <c r="AI501" s="393"/>
      <c r="AJ501" s="393"/>
      <c r="AK501" s="393"/>
      <c r="AL501" s="393"/>
      <c r="AM501" s="393"/>
      <c r="AN501" s="393"/>
      <c r="AO501" s="393"/>
      <c r="AP501" s="393"/>
      <c r="AQ501" s="393"/>
      <c r="AR501" s="393"/>
      <c r="AS501" s="393"/>
      <c r="AT501" s="393"/>
      <c r="AU501" s="393"/>
      <c r="AV501" s="393"/>
      <c r="AW501" s="393"/>
      <c r="AX501" s="393"/>
      <c r="AY501" s="393"/>
      <c r="AZ501" s="393"/>
      <c r="BB501" s="469"/>
      <c r="BW501" s="393"/>
      <c r="BX501" s="393"/>
      <c r="BY501" s="393"/>
      <c r="BZ501" s="393"/>
      <c r="CA501" s="393"/>
      <c r="CB501" s="393"/>
      <c r="CC501" s="393"/>
      <c r="CD501" s="393"/>
      <c r="CE501" s="393"/>
      <c r="CF501" s="393"/>
      <c r="CG501" s="393"/>
      <c r="CH501" s="393"/>
      <c r="CI501" s="393"/>
      <c r="CJ501" s="393"/>
      <c r="CK501" s="393"/>
      <c r="CL501" s="393"/>
      <c r="CM501" s="393"/>
      <c r="CN501" s="393"/>
      <c r="CO501" s="393"/>
      <c r="CP501" s="393"/>
      <c r="CQ501" s="393"/>
      <c r="CR501" s="393"/>
      <c r="CS501" s="393"/>
      <c r="CT501" s="393"/>
      <c r="CU501" s="393"/>
      <c r="CV501" s="393"/>
      <c r="CW501" s="393"/>
      <c r="CX501" s="393"/>
      <c r="CY501" s="393"/>
      <c r="CZ501" s="393"/>
    </row>
    <row r="502" s="392" customFormat="true" ht="25.15" customHeight="true" x14ac:dyDescent="0.2">
      <c r="A502" s="469"/>
      <c r="B502" s="469"/>
      <c r="C502" s="1200"/>
      <c r="D502" s="1211"/>
      <c r="E502" s="960"/>
      <c r="F502" s="960"/>
      <c r="G502" s="960"/>
      <c r="H502" s="1201" t="s">
        <v>343</v>
      </c>
      <c r="I502" s="1201"/>
      <c r="J502" s="1003">
        <v>3.0000573779700355E-2</v>
      </c>
      <c r="K502" s="960"/>
      <c r="L502" s="960"/>
      <c r="M502" s="1201" t="s">
        <v>517</v>
      </c>
      <c r="N502" s="1201"/>
      <c r="O502" s="1007">
        <v>-1.5554074220789254E-2</v>
      </c>
      <c r="P502" s="960"/>
      <c r="Q502" s="960"/>
      <c r="R502" s="393"/>
      <c r="W502" s="393"/>
      <c r="X502" s="393"/>
      <c r="Y502" s="393"/>
      <c r="Z502" s="393"/>
      <c r="AA502" s="393"/>
      <c r="AB502" s="393"/>
      <c r="AC502" s="393"/>
      <c r="AD502" s="393"/>
      <c r="AE502" s="393"/>
      <c r="AF502" s="393"/>
      <c r="AG502" s="393"/>
      <c r="AH502" s="393"/>
      <c r="AI502" s="393"/>
      <c r="AJ502" s="393"/>
      <c r="AK502" s="393"/>
      <c r="AL502" s="393"/>
      <c r="AM502" s="393"/>
      <c r="AN502" s="393"/>
      <c r="AO502" s="393"/>
      <c r="AP502" s="393"/>
      <c r="AQ502" s="393"/>
      <c r="AR502" s="393"/>
      <c r="AS502" s="393"/>
      <c r="AT502" s="393"/>
      <c r="AU502" s="393"/>
      <c r="AV502" s="393"/>
      <c r="AW502" s="393"/>
      <c r="AX502" s="393"/>
      <c r="AY502" s="393"/>
      <c r="AZ502" s="393"/>
      <c r="BB502" s="469"/>
      <c r="BW502" s="393"/>
      <c r="BX502" s="393"/>
      <c r="BY502" s="393"/>
      <c r="BZ502" s="393"/>
      <c r="CA502" s="393"/>
      <c r="CB502" s="393"/>
      <c r="CC502" s="393"/>
      <c r="CD502" s="393"/>
      <c r="CE502" s="393"/>
      <c r="CF502" s="393"/>
      <c r="CG502" s="393"/>
      <c r="CH502" s="393"/>
      <c r="CI502" s="393"/>
      <c r="CJ502" s="393"/>
      <c r="CK502" s="393"/>
      <c r="CL502" s="393"/>
      <c r="CM502" s="393"/>
      <c r="CN502" s="393"/>
      <c r="CO502" s="393"/>
      <c r="CP502" s="393"/>
      <c r="CQ502" s="393"/>
      <c r="CR502" s="393"/>
      <c r="CS502" s="393"/>
      <c r="CT502" s="393"/>
      <c r="CU502" s="393"/>
      <c r="CV502" s="393"/>
      <c r="CW502" s="393"/>
      <c r="CX502" s="393"/>
      <c r="CY502" s="393"/>
      <c r="CZ502" s="393"/>
    </row>
    <row r="503" s="392" customFormat="true" ht="25.15" customHeight="true" x14ac:dyDescent="0.2">
      <c r="A503" s="469"/>
      <c r="B503" s="469"/>
      <c r="C503" s="1200" t="s">
        <v>257</v>
      </c>
      <c r="D503" s="1201"/>
      <c r="E503" s="1201"/>
      <c r="F503" s="960"/>
      <c r="G503" s="960"/>
      <c r="H503" s="1201" t="s">
        <v>484</v>
      </c>
      <c r="I503" s="1201"/>
      <c r="J503" s="1006">
        <v>1.6078122125207039E-2</v>
      </c>
      <c r="K503" s="960"/>
      <c r="L503" s="960"/>
      <c r="M503" s="1201" t="s">
        <v>612</v>
      </c>
      <c r="N503" s="1201"/>
      <c r="O503" s="1007">
        <v>-1.434715787921402E-2</v>
      </c>
      <c r="P503" s="960"/>
      <c r="Q503" s="960"/>
      <c r="R503" s="393"/>
      <c r="W503" s="393"/>
      <c r="X503" s="393"/>
      <c r="Y503" s="393"/>
      <c r="Z503" s="393"/>
      <c r="AA503" s="393"/>
      <c r="AB503" s="393"/>
      <c r="AC503" s="393"/>
      <c r="AD503" s="393"/>
      <c r="AE503" s="393"/>
      <c r="AF503" s="393"/>
      <c r="AG503" s="393"/>
      <c r="AH503" s="393"/>
      <c r="AI503" s="393"/>
      <c r="AJ503" s="393"/>
      <c r="AK503" s="393"/>
      <c r="AL503" s="393"/>
      <c r="AM503" s="393"/>
      <c r="AN503" s="393"/>
      <c r="AO503" s="393"/>
      <c r="AP503" s="393"/>
      <c r="AQ503" s="393"/>
      <c r="AR503" s="393"/>
      <c r="AS503" s="393"/>
      <c r="AT503" s="393"/>
      <c r="AU503" s="393"/>
      <c r="AV503" s="393"/>
      <c r="AW503" s="393"/>
      <c r="AX503" s="393"/>
      <c r="AY503" s="393"/>
      <c r="AZ503" s="393"/>
      <c r="BB503" s="469"/>
      <c r="BW503" s="393"/>
      <c r="BX503" s="393"/>
      <c r="BY503" s="393"/>
      <c r="BZ503" s="393"/>
      <c r="CA503" s="393"/>
      <c r="CB503" s="393"/>
      <c r="CC503" s="393"/>
      <c r="CD503" s="393"/>
      <c r="CE503" s="393"/>
      <c r="CF503" s="393"/>
      <c r="CG503" s="393"/>
      <c r="CH503" s="393"/>
      <c r="CI503" s="393"/>
      <c r="CJ503" s="393"/>
      <c r="CK503" s="393"/>
      <c r="CL503" s="393"/>
      <c r="CM503" s="393"/>
      <c r="CN503" s="393"/>
      <c r="CO503" s="393"/>
      <c r="CP503" s="393"/>
      <c r="CQ503" s="393"/>
      <c r="CR503" s="393"/>
      <c r="CS503" s="393"/>
      <c r="CT503" s="393"/>
      <c r="CU503" s="393"/>
      <c r="CV503" s="393"/>
      <c r="CW503" s="393"/>
      <c r="CX503" s="393"/>
      <c r="CY503" s="393"/>
      <c r="CZ503" s="393"/>
    </row>
    <row r="504" s="392" customFormat="true" ht="25.15" customHeight="true" x14ac:dyDescent="0.2">
      <c r="A504" s="469"/>
      <c r="B504" s="469"/>
      <c r="C504" s="1200" t="s">
        <v>320</v>
      </c>
      <c r="D504" s="1201"/>
      <c r="E504" s="1011" t="s">
        <v>258</v>
      </c>
      <c r="F504" s="960"/>
      <c r="G504" s="960"/>
      <c r="H504" s="1201" t="s">
        <v>458</v>
      </c>
      <c r="I504" s="1201"/>
      <c r="J504" s="1006">
        <v>8.7137988015034987E-2</v>
      </c>
      <c r="K504" s="960"/>
      <c r="L504" s="960"/>
      <c r="M504" s="1201" t="s">
        <v>511</v>
      </c>
      <c r="N504" s="1201"/>
      <c r="O504" s="1007">
        <v>-1.3978780176635749E-2</v>
      </c>
      <c r="P504" s="960"/>
      <c r="Q504" s="960"/>
      <c r="R504" s="393"/>
      <c r="W504" s="393"/>
      <c r="X504" s="393"/>
      <c r="Y504" s="393"/>
      <c r="Z504" s="393"/>
      <c r="AA504" s="393"/>
      <c r="AB504" s="393"/>
      <c r="AC504" s="393"/>
      <c r="AD504" s="393"/>
      <c r="AE504" s="393"/>
      <c r="AF504" s="393"/>
      <c r="AG504" s="393"/>
      <c r="AH504" s="393"/>
      <c r="AI504" s="393"/>
      <c r="AJ504" s="393"/>
      <c r="AK504" s="393"/>
      <c r="AL504" s="393"/>
      <c r="AM504" s="393"/>
      <c r="AN504" s="393"/>
      <c r="AO504" s="393"/>
      <c r="AP504" s="393"/>
      <c r="AQ504" s="393"/>
      <c r="AR504" s="393"/>
      <c r="AS504" s="393"/>
      <c r="AT504" s="393"/>
      <c r="AU504" s="393"/>
      <c r="AV504" s="393"/>
      <c r="AW504" s="393"/>
      <c r="AX504" s="393"/>
      <c r="AY504" s="393"/>
      <c r="AZ504" s="393"/>
      <c r="BB504" s="469"/>
      <c r="BW504" s="393"/>
      <c r="BX504" s="393"/>
      <c r="BY504" s="393"/>
      <c r="BZ504" s="393"/>
      <c r="CA504" s="393"/>
      <c r="CB504" s="393"/>
      <c r="CC504" s="393"/>
      <c r="CD504" s="393"/>
      <c r="CE504" s="393"/>
      <c r="CF504" s="393"/>
      <c r="CG504" s="393"/>
      <c r="CH504" s="393"/>
      <c r="CI504" s="393"/>
      <c r="CJ504" s="393"/>
      <c r="CK504" s="393"/>
      <c r="CL504" s="393"/>
      <c r="CM504" s="393"/>
      <c r="CN504" s="393"/>
      <c r="CO504" s="393"/>
      <c r="CP504" s="393"/>
      <c r="CQ504" s="393"/>
      <c r="CR504" s="393"/>
      <c r="CS504" s="393"/>
      <c r="CT504" s="393"/>
      <c r="CU504" s="393"/>
      <c r="CV504" s="393"/>
      <c r="CW504" s="393"/>
      <c r="CX504" s="393"/>
      <c r="CY504" s="393"/>
      <c r="CZ504" s="393"/>
    </row>
    <row r="505" s="392" customFormat="true" ht="25.15" customHeight="true" x14ac:dyDescent="0.2">
      <c r="A505" s="469"/>
      <c r="B505" s="469"/>
      <c r="C505" s="1200" t="s">
        <v>343</v>
      </c>
      <c r="D505" s="1201"/>
      <c r="E505" s="1002">
        <v>2.9102935633128511E-2</v>
      </c>
      <c r="F505" s="960"/>
      <c r="G505" s="960"/>
      <c r="H505" s="1201" t="s">
        <v>470</v>
      </c>
      <c r="I505" s="1201"/>
      <c r="J505" s="1006">
        <v>5.6656154462314326E-3</v>
      </c>
      <c r="K505" s="960"/>
      <c r="L505" s="960"/>
      <c r="M505" s="1201" t="s">
        <v>621</v>
      </c>
      <c r="N505" s="1201"/>
      <c r="O505" s="1007">
        <v>-1.3317086398825983E-2</v>
      </c>
      <c r="P505" s="960"/>
      <c r="Q505" s="960"/>
      <c r="R505" s="393"/>
      <c r="W505" s="393"/>
      <c r="X505" s="393"/>
      <c r="Y505" s="393"/>
      <c r="Z505" s="393"/>
      <c r="AA505" s="393"/>
      <c r="AB505" s="393"/>
      <c r="AC505" s="393"/>
      <c r="AD505" s="393"/>
      <c r="AE505" s="393"/>
      <c r="AF505" s="393"/>
      <c r="AG505" s="393"/>
      <c r="AH505" s="393"/>
      <c r="AI505" s="393"/>
      <c r="AJ505" s="393"/>
      <c r="AK505" s="393"/>
      <c r="AL505" s="393"/>
      <c r="AM505" s="393"/>
      <c r="AN505" s="393"/>
      <c r="AO505" s="393"/>
      <c r="AP505" s="393"/>
      <c r="AQ505" s="393"/>
      <c r="AR505" s="393"/>
      <c r="AS505" s="393"/>
      <c r="AT505" s="393"/>
      <c r="AU505" s="393"/>
      <c r="AV505" s="393"/>
      <c r="AW505" s="393"/>
      <c r="AX505" s="393"/>
      <c r="AY505" s="393"/>
      <c r="AZ505" s="393"/>
      <c r="BB505" s="469"/>
      <c r="BW505" s="393"/>
      <c r="BX505" s="393"/>
      <c r="BY505" s="393"/>
      <c r="BZ505" s="393"/>
      <c r="CA505" s="393"/>
      <c r="CB505" s="393"/>
      <c r="CC505" s="393"/>
      <c r="CD505" s="393"/>
      <c r="CE505" s="393"/>
      <c r="CF505" s="393"/>
      <c r="CG505" s="393"/>
      <c r="CH505" s="393"/>
      <c r="CI505" s="393"/>
      <c r="CJ505" s="393"/>
      <c r="CK505" s="393"/>
      <c r="CL505" s="393"/>
      <c r="CM505" s="393"/>
      <c r="CN505" s="393"/>
      <c r="CO505" s="393"/>
      <c r="CP505" s="393"/>
      <c r="CQ505" s="393"/>
      <c r="CR505" s="393"/>
      <c r="CS505" s="393"/>
      <c r="CT505" s="393"/>
      <c r="CU505" s="393"/>
      <c r="CV505" s="393"/>
      <c r="CW505" s="393"/>
      <c r="CX505" s="393"/>
      <c r="CY505" s="393"/>
      <c r="CZ505" s="393"/>
    </row>
    <row r="506" s="392" customFormat="true" ht="25.15" customHeight="true" x14ac:dyDescent="0.2">
      <c r="A506" s="469"/>
      <c r="B506" s="469"/>
      <c r="C506" s="1200" t="s">
        <v>484</v>
      </c>
      <c r="D506" s="1201"/>
      <c r="E506" s="1005">
        <v>1.4121291071018113E-2</v>
      </c>
      <c r="F506" s="960"/>
      <c r="G506" s="960"/>
      <c r="H506" s="1201" t="s">
        <v>494</v>
      </c>
      <c r="I506" s="1201"/>
      <c r="J506" s="1006">
        <v>1.2918628831965235E-3</v>
      </c>
      <c r="K506" s="960"/>
      <c r="L506" s="960"/>
      <c r="M506" s="1201" t="s">
        <v>497</v>
      </c>
      <c r="N506" s="1201"/>
      <c r="O506" s="1007">
        <v>-1.2996680281553621E-2</v>
      </c>
      <c r="P506" s="960"/>
      <c r="Q506" s="960"/>
      <c r="R506" s="393"/>
      <c r="W506" s="393"/>
      <c r="X506" s="393"/>
      <c r="Y506" s="393"/>
      <c r="Z506" s="393"/>
      <c r="AA506" s="393"/>
      <c r="AB506" s="393"/>
      <c r="AC506" s="393"/>
      <c r="AD506" s="393"/>
      <c r="AE506" s="393"/>
      <c r="AF506" s="393"/>
      <c r="AG506" s="393"/>
      <c r="AH506" s="393"/>
      <c r="AI506" s="393"/>
      <c r="AJ506" s="393"/>
      <c r="AK506" s="393"/>
      <c r="AL506" s="393"/>
      <c r="AM506" s="393"/>
      <c r="AN506" s="393"/>
      <c r="AO506" s="393"/>
      <c r="AP506" s="393"/>
      <c r="AQ506" s="393"/>
      <c r="AR506" s="393"/>
      <c r="AS506" s="393"/>
      <c r="AT506" s="393"/>
      <c r="AU506" s="393"/>
      <c r="AV506" s="393"/>
      <c r="AW506" s="393"/>
      <c r="AX506" s="393"/>
      <c r="AY506" s="393"/>
      <c r="AZ506" s="393"/>
      <c r="BB506" s="469"/>
      <c r="BW506" s="393"/>
      <c r="BX506" s="393"/>
      <c r="BY506" s="393"/>
      <c r="BZ506" s="393"/>
      <c r="CA506" s="393"/>
      <c r="CB506" s="393"/>
      <c r="CC506" s="393"/>
      <c r="CD506" s="393"/>
      <c r="CE506" s="393"/>
      <c r="CF506" s="393"/>
      <c r="CG506" s="393"/>
      <c r="CH506" s="393"/>
      <c r="CI506" s="393"/>
      <c r="CJ506" s="393"/>
      <c r="CK506" s="393"/>
      <c r="CL506" s="393"/>
      <c r="CM506" s="393"/>
      <c r="CN506" s="393"/>
      <c r="CO506" s="393"/>
      <c r="CP506" s="393"/>
      <c r="CQ506" s="393"/>
      <c r="CR506" s="393"/>
      <c r="CS506" s="393"/>
      <c r="CT506" s="393"/>
      <c r="CU506" s="393"/>
      <c r="CV506" s="393"/>
      <c r="CW506" s="393"/>
      <c r="CX506" s="393"/>
      <c r="CY506" s="393"/>
      <c r="CZ506" s="393"/>
    </row>
    <row r="507" s="392" customFormat="true" ht="25.15" customHeight="true" x14ac:dyDescent="0.2">
      <c r="A507" s="469"/>
      <c r="B507" s="469"/>
      <c r="C507" s="1200" t="s">
        <v>458</v>
      </c>
      <c r="D507" s="1201"/>
      <c r="E507" s="1005">
        <v>0.10321961104727718</v>
      </c>
      <c r="F507" s="960"/>
      <c r="G507" s="960"/>
      <c r="H507" s="1201" t="s">
        <v>500</v>
      </c>
      <c r="I507" s="1201"/>
      <c r="J507" s="1006">
        <v>6.0509992100759424E-3</v>
      </c>
      <c r="K507" s="960"/>
      <c r="L507" s="960"/>
      <c r="M507" s="1201" t="s">
        <v>594</v>
      </c>
      <c r="N507" s="1201"/>
      <c r="O507" s="1007">
        <v>-1.2530836088953E-2</v>
      </c>
      <c r="P507" s="960"/>
      <c r="Q507" s="960"/>
      <c r="R507" s="393"/>
      <c r="W507" s="393"/>
      <c r="X507" s="393"/>
      <c r="Y507" s="393"/>
      <c r="Z507" s="393"/>
      <c r="AA507" s="393"/>
      <c r="AB507" s="393"/>
      <c r="AC507" s="393"/>
      <c r="AD507" s="393"/>
      <c r="AE507" s="393"/>
      <c r="AF507" s="393"/>
      <c r="AG507" s="393"/>
      <c r="AH507" s="393"/>
      <c r="AI507" s="393"/>
      <c r="AJ507" s="393"/>
      <c r="AK507" s="393"/>
      <c r="AL507" s="393"/>
      <c r="AM507" s="393"/>
      <c r="AN507" s="393"/>
      <c r="AO507" s="393"/>
      <c r="AP507" s="393"/>
      <c r="AQ507" s="393"/>
      <c r="AR507" s="393"/>
      <c r="AS507" s="393"/>
      <c r="AT507" s="393"/>
      <c r="AU507" s="393"/>
      <c r="AV507" s="393"/>
      <c r="AW507" s="393"/>
      <c r="AX507" s="393"/>
      <c r="AY507" s="393"/>
      <c r="AZ507" s="393"/>
      <c r="BB507" s="469"/>
      <c r="BW507" s="393"/>
      <c r="BX507" s="393"/>
      <c r="BY507" s="393"/>
      <c r="BZ507" s="393"/>
      <c r="CA507" s="393"/>
      <c r="CB507" s="393"/>
      <c r="CC507" s="393"/>
      <c r="CD507" s="393"/>
      <c r="CE507" s="393"/>
      <c r="CF507" s="393"/>
      <c r="CG507" s="393"/>
      <c r="CH507" s="393"/>
      <c r="CI507" s="393"/>
      <c r="CJ507" s="393"/>
      <c r="CK507" s="393"/>
      <c r="CL507" s="393"/>
      <c r="CM507" s="393"/>
      <c r="CN507" s="393"/>
      <c r="CO507" s="393"/>
      <c r="CP507" s="393"/>
      <c r="CQ507" s="393"/>
      <c r="CR507" s="393"/>
      <c r="CS507" s="393"/>
      <c r="CT507" s="393"/>
      <c r="CU507" s="393"/>
      <c r="CV507" s="393"/>
      <c r="CW507" s="393"/>
      <c r="CX507" s="393"/>
      <c r="CY507" s="393"/>
      <c r="CZ507" s="393"/>
    </row>
    <row r="508" s="392" customFormat="true" ht="25.15" customHeight="true" x14ac:dyDescent="0.2">
      <c r="A508" s="469"/>
      <c r="B508" s="469"/>
      <c r="C508" s="1200" t="s">
        <v>470</v>
      </c>
      <c r="D508" s="1201"/>
      <c r="E508" s="1005">
        <v>4.2078259152425017E-2</v>
      </c>
      <c r="F508" s="960"/>
      <c r="G508" s="960"/>
      <c r="H508" s="1201" t="s">
        <v>450</v>
      </c>
      <c r="I508" s="1201"/>
      <c r="J508" s="1006">
        <v>0.17991760075921601</v>
      </c>
      <c r="K508" s="960"/>
      <c r="L508" s="960"/>
      <c r="M508" s="1201" t="s">
        <v>515</v>
      </c>
      <c r="N508" s="1201"/>
      <c r="O508" s="1007">
        <v>1.2523543862184287E-2</v>
      </c>
      <c r="P508" s="960"/>
      <c r="Q508" s="960"/>
      <c r="R508" s="393"/>
      <c r="W508" s="393"/>
      <c r="X508" s="393"/>
      <c r="Y508" s="393"/>
      <c r="Z508" s="393"/>
      <c r="AA508" s="393"/>
      <c r="AB508" s="393"/>
      <c r="AC508" s="393"/>
      <c r="AD508" s="393"/>
      <c r="AE508" s="393"/>
      <c r="AF508" s="393"/>
      <c r="AG508" s="393"/>
      <c r="AH508" s="393"/>
      <c r="AI508" s="393"/>
      <c r="AJ508" s="393"/>
      <c r="AK508" s="393"/>
      <c r="AL508" s="393"/>
      <c r="AM508" s="393"/>
      <c r="AN508" s="393"/>
      <c r="AO508" s="393"/>
      <c r="AP508" s="393"/>
      <c r="AQ508" s="393"/>
      <c r="AR508" s="393"/>
      <c r="AS508" s="393"/>
      <c r="AT508" s="393"/>
      <c r="AU508" s="393"/>
      <c r="AV508" s="393"/>
      <c r="AW508" s="393"/>
      <c r="AX508" s="393"/>
      <c r="AY508" s="393"/>
      <c r="AZ508" s="393"/>
      <c r="BB508" s="469"/>
      <c r="BW508" s="393"/>
      <c r="BX508" s="393"/>
      <c r="BY508" s="393"/>
      <c r="BZ508" s="393"/>
      <c r="CA508" s="393"/>
      <c r="CB508" s="393"/>
      <c r="CC508" s="393"/>
      <c r="CD508" s="393"/>
      <c r="CE508" s="393"/>
      <c r="CF508" s="393"/>
      <c r="CG508" s="393"/>
      <c r="CH508" s="393"/>
      <c r="CI508" s="393"/>
      <c r="CJ508" s="393"/>
      <c r="CK508" s="393"/>
      <c r="CL508" s="393"/>
      <c r="CM508" s="393"/>
      <c r="CN508" s="393"/>
      <c r="CO508" s="393"/>
      <c r="CP508" s="393"/>
      <c r="CQ508" s="393"/>
      <c r="CR508" s="393"/>
      <c r="CS508" s="393"/>
      <c r="CT508" s="393"/>
      <c r="CU508" s="393"/>
      <c r="CV508" s="393"/>
      <c r="CW508" s="393"/>
      <c r="CX508" s="393"/>
      <c r="CY508" s="393"/>
      <c r="CZ508" s="393"/>
    </row>
    <row r="509" s="392" customFormat="true" ht="25.15" customHeight="true" x14ac:dyDescent="0.2">
      <c r="A509" s="469"/>
      <c r="B509" s="469"/>
      <c r="C509" s="1200" t="s">
        <v>494</v>
      </c>
      <c r="D509" s="1201"/>
      <c r="E509" s="1005">
        <v>5.9698081031692466E-4</v>
      </c>
      <c r="F509" s="960"/>
      <c r="G509" s="960"/>
      <c r="H509" s="1201" t="s">
        <v>481</v>
      </c>
      <c r="I509" s="1201"/>
      <c r="J509" s="1006">
        <v>5.793528148377082E-2</v>
      </c>
      <c r="K509" s="960"/>
      <c r="L509" s="960"/>
      <c r="M509" s="1201" t="s">
        <v>499</v>
      </c>
      <c r="N509" s="1201"/>
      <c r="O509" s="1007">
        <v>-1.2499506436144416E-2</v>
      </c>
      <c r="P509" s="960"/>
      <c r="Q509" s="960"/>
      <c r="R509" s="393"/>
      <c r="W509" s="393"/>
      <c r="X509" s="393"/>
      <c r="Y509" s="393"/>
      <c r="Z509" s="393"/>
      <c r="AA509" s="393"/>
      <c r="AB509" s="393"/>
      <c r="AC509" s="393"/>
      <c r="AD509" s="393"/>
      <c r="AE509" s="393"/>
      <c r="AF509" s="393"/>
      <c r="AG509" s="393"/>
      <c r="AH509" s="393"/>
      <c r="AI509" s="393"/>
      <c r="AJ509" s="393"/>
      <c r="AK509" s="393"/>
      <c r="AL509" s="393"/>
      <c r="AM509" s="393"/>
      <c r="AN509" s="393"/>
      <c r="AO509" s="393"/>
      <c r="AP509" s="393"/>
      <c r="AQ509" s="393"/>
      <c r="AR509" s="393"/>
      <c r="AS509" s="393"/>
      <c r="AT509" s="393"/>
      <c r="AU509" s="393"/>
      <c r="AV509" s="393"/>
      <c r="AW509" s="393"/>
      <c r="AX509" s="393"/>
      <c r="AY509" s="393"/>
      <c r="AZ509" s="393"/>
      <c r="BB509" s="469"/>
      <c r="BW509" s="393"/>
      <c r="BX509" s="393"/>
      <c r="BY509" s="393"/>
      <c r="BZ509" s="393"/>
      <c r="CA509" s="393"/>
      <c r="CB509" s="393"/>
      <c r="CC509" s="393"/>
      <c r="CD509" s="393"/>
      <c r="CE509" s="393"/>
      <c r="CF509" s="393"/>
      <c r="CG509" s="393"/>
      <c r="CH509" s="393"/>
      <c r="CI509" s="393"/>
      <c r="CJ509" s="393"/>
      <c r="CK509" s="393"/>
      <c r="CL509" s="393"/>
      <c r="CM509" s="393"/>
      <c r="CN509" s="393"/>
      <c r="CO509" s="393"/>
      <c r="CP509" s="393"/>
      <c r="CQ509" s="393"/>
      <c r="CR509" s="393"/>
      <c r="CS509" s="393"/>
      <c r="CT509" s="393"/>
      <c r="CU509" s="393"/>
      <c r="CV509" s="393"/>
      <c r="CW509" s="393"/>
      <c r="CX509" s="393"/>
      <c r="CY509" s="393"/>
      <c r="CZ509" s="393"/>
    </row>
    <row r="510" s="392" customFormat="true" ht="25.15" customHeight="true" x14ac:dyDescent="0.2">
      <c r="A510" s="469"/>
      <c r="B510" s="469"/>
      <c r="C510" s="1200" t="s">
        <v>500</v>
      </c>
      <c r="D510" s="1201"/>
      <c r="E510" s="1005">
        <v>1.9944460699409562E-3</v>
      </c>
      <c r="F510" s="960"/>
      <c r="G510" s="960"/>
      <c r="H510" s="1201" t="s">
        <v>514</v>
      </c>
      <c r="I510" s="1201"/>
      <c r="J510" s="1006">
        <v>1.1076656092703571E-4</v>
      </c>
      <c r="K510" s="960"/>
      <c r="L510" s="960"/>
      <c r="M510" s="1201" t="s">
        <v>509</v>
      </c>
      <c r="N510" s="1201"/>
      <c r="O510" s="1007">
        <v>1.1707045902161147E-2</v>
      </c>
      <c r="P510" s="960"/>
      <c r="Q510" s="960"/>
      <c r="R510" s="393"/>
      <c r="W510" s="393"/>
      <c r="X510" s="393"/>
      <c r="Y510" s="393"/>
      <c r="Z510" s="393"/>
      <c r="AA510" s="393"/>
      <c r="AB510" s="393"/>
      <c r="AC510" s="393"/>
      <c r="AD510" s="393"/>
      <c r="AE510" s="393"/>
      <c r="AF510" s="393"/>
      <c r="AG510" s="393"/>
      <c r="AH510" s="393"/>
      <c r="AI510" s="393"/>
      <c r="AJ510" s="393"/>
      <c r="AK510" s="393"/>
      <c r="AL510" s="393"/>
      <c r="AM510" s="393"/>
      <c r="AN510" s="393"/>
      <c r="AO510" s="393"/>
      <c r="AP510" s="393"/>
      <c r="AQ510" s="393"/>
      <c r="AR510" s="393"/>
      <c r="AS510" s="393"/>
      <c r="AT510" s="393"/>
      <c r="AU510" s="393"/>
      <c r="AV510" s="393"/>
      <c r="AW510" s="393"/>
      <c r="AX510" s="393"/>
      <c r="AY510" s="393"/>
      <c r="AZ510" s="393"/>
      <c r="BB510" s="469"/>
      <c r="BW510" s="393"/>
      <c r="BX510" s="393"/>
      <c r="BY510" s="393"/>
      <c r="BZ510" s="393"/>
      <c r="CA510" s="393"/>
      <c r="CB510" s="393"/>
      <c r="CC510" s="393"/>
      <c r="CD510" s="393"/>
      <c r="CE510" s="393"/>
      <c r="CF510" s="393"/>
      <c r="CG510" s="393"/>
      <c r="CH510" s="393"/>
      <c r="CI510" s="393"/>
      <c r="CJ510" s="393"/>
      <c r="CK510" s="393"/>
      <c r="CL510" s="393"/>
      <c r="CM510" s="393"/>
      <c r="CN510" s="393"/>
      <c r="CO510" s="393"/>
      <c r="CP510" s="393"/>
      <c r="CQ510" s="393"/>
      <c r="CR510" s="393"/>
      <c r="CS510" s="393"/>
      <c r="CT510" s="393"/>
      <c r="CU510" s="393"/>
      <c r="CV510" s="393"/>
      <c r="CW510" s="393"/>
      <c r="CX510" s="393"/>
      <c r="CY510" s="393"/>
      <c r="CZ510" s="393"/>
    </row>
    <row r="511" s="392" customFormat="true" ht="25.15" customHeight="true" x14ac:dyDescent="0.2">
      <c r="A511" s="469"/>
      <c r="B511" s="469"/>
      <c r="C511" s="1200" t="s">
        <v>450</v>
      </c>
      <c r="D511" s="1201"/>
      <c r="E511" s="1005">
        <v>0.21430336260957192</v>
      </c>
      <c r="F511" s="960"/>
      <c r="G511" s="960"/>
      <c r="H511" s="1201" t="s">
        <v>474</v>
      </c>
      <c r="I511" s="1201"/>
      <c r="J511" s="1006">
        <v>1.5529941867223182E-3</v>
      </c>
      <c r="K511" s="960"/>
      <c r="L511" s="960"/>
      <c r="M511" s="1201" t="s">
        <v>514</v>
      </c>
      <c r="N511" s="1201"/>
      <c r="O511" s="1007">
        <v>-1.126447354822673E-2</v>
      </c>
      <c r="P511" s="960"/>
      <c r="Q511" s="960"/>
      <c r="R511" s="393"/>
      <c r="W511" s="393"/>
      <c r="X511" s="393"/>
      <c r="Y511" s="393"/>
      <c r="Z511" s="393"/>
      <c r="AA511" s="393"/>
      <c r="AB511" s="393"/>
      <c r="AC511" s="393"/>
      <c r="AD511" s="393"/>
      <c r="AE511" s="393"/>
      <c r="AF511" s="393"/>
      <c r="AG511" s="393"/>
      <c r="AH511" s="393"/>
      <c r="AI511" s="393"/>
      <c r="AJ511" s="393"/>
      <c r="AK511" s="393"/>
      <c r="AL511" s="393"/>
      <c r="AM511" s="393"/>
      <c r="AN511" s="393"/>
      <c r="AO511" s="393"/>
      <c r="AP511" s="393"/>
      <c r="AQ511" s="393"/>
      <c r="AR511" s="393"/>
      <c r="AS511" s="393"/>
      <c r="AT511" s="393"/>
      <c r="AU511" s="393"/>
      <c r="AV511" s="393"/>
      <c r="AW511" s="393"/>
      <c r="AX511" s="393"/>
      <c r="AY511" s="393"/>
      <c r="AZ511" s="393"/>
      <c r="BB511" s="469"/>
      <c r="BW511" s="393"/>
      <c r="BX511" s="393"/>
      <c r="BY511" s="393"/>
      <c r="BZ511" s="393"/>
      <c r="CA511" s="393"/>
      <c r="CB511" s="393"/>
      <c r="CC511" s="393"/>
      <c r="CD511" s="393"/>
      <c r="CE511" s="393"/>
      <c r="CF511" s="393"/>
      <c r="CG511" s="393"/>
      <c r="CH511" s="393"/>
      <c r="CI511" s="393"/>
      <c r="CJ511" s="393"/>
      <c r="CK511" s="393"/>
      <c r="CL511" s="393"/>
      <c r="CM511" s="393"/>
      <c r="CN511" s="393"/>
      <c r="CO511" s="393"/>
      <c r="CP511" s="393"/>
      <c r="CQ511" s="393"/>
      <c r="CR511" s="393"/>
      <c r="CS511" s="393"/>
      <c r="CT511" s="393"/>
      <c r="CU511" s="393"/>
      <c r="CV511" s="393"/>
      <c r="CW511" s="393"/>
      <c r="CX511" s="393"/>
      <c r="CY511" s="393"/>
      <c r="CZ511" s="393"/>
    </row>
    <row r="512" s="392" customFormat="true" ht="25.15" customHeight="true" x14ac:dyDescent="0.2">
      <c r="A512" s="469"/>
      <c r="B512" s="469"/>
      <c r="C512" s="1200" t="s">
        <v>481</v>
      </c>
      <c r="D512" s="1201"/>
      <c r="E512" s="1005">
        <v>4.4223545539090962E-2</v>
      </c>
      <c r="F512" s="960"/>
      <c r="G512" s="960"/>
      <c r="H512" s="1201" t="s">
        <v>585</v>
      </c>
      <c r="I512" s="1201"/>
      <c r="J512" s="1006">
        <v>1.8985785285364496E-3</v>
      </c>
      <c r="K512" s="960"/>
      <c r="L512" s="960"/>
      <c r="M512" s="1201" t="s">
        <v>611</v>
      </c>
      <c r="N512" s="1201"/>
      <c r="O512" s="1007">
        <v>1.0553416778821923E-2</v>
      </c>
      <c r="P512" s="960"/>
      <c r="Q512" s="960"/>
      <c r="R512" s="393"/>
      <c r="W512" s="393"/>
      <c r="X512" s="393"/>
      <c r="Y512" s="393"/>
      <c r="Z512" s="393"/>
      <c r="AA512" s="393"/>
      <c r="AB512" s="393"/>
      <c r="AC512" s="393"/>
      <c r="AD512" s="393"/>
      <c r="AE512" s="393"/>
      <c r="AF512" s="393"/>
      <c r="AG512" s="393"/>
      <c r="AH512" s="393"/>
      <c r="AI512" s="393"/>
      <c r="AJ512" s="393"/>
      <c r="AK512" s="393"/>
      <c r="AL512" s="393"/>
      <c r="AM512" s="393"/>
      <c r="AN512" s="393"/>
      <c r="AO512" s="393"/>
      <c r="AP512" s="393"/>
      <c r="AQ512" s="393"/>
      <c r="AR512" s="393"/>
      <c r="AS512" s="393"/>
      <c r="AT512" s="393"/>
      <c r="AU512" s="393"/>
      <c r="AV512" s="393"/>
      <c r="AW512" s="393"/>
      <c r="AX512" s="393"/>
      <c r="AY512" s="393"/>
      <c r="AZ512" s="393"/>
      <c r="BB512" s="469"/>
      <c r="BW512" s="393"/>
      <c r="BX512" s="393"/>
      <c r="BY512" s="393"/>
      <c r="BZ512" s="393"/>
      <c r="CA512" s="393"/>
      <c r="CB512" s="393"/>
      <c r="CC512" s="393"/>
      <c r="CD512" s="393"/>
      <c r="CE512" s="393"/>
      <c r="CF512" s="393"/>
      <c r="CG512" s="393"/>
      <c r="CH512" s="393"/>
      <c r="CI512" s="393"/>
      <c r="CJ512" s="393"/>
      <c r="CK512" s="393"/>
      <c r="CL512" s="393"/>
      <c r="CM512" s="393"/>
      <c r="CN512" s="393"/>
      <c r="CO512" s="393"/>
      <c r="CP512" s="393"/>
      <c r="CQ512" s="393"/>
      <c r="CR512" s="393"/>
      <c r="CS512" s="393"/>
      <c r="CT512" s="393"/>
      <c r="CU512" s="393"/>
      <c r="CV512" s="393"/>
      <c r="CW512" s="393"/>
      <c r="CX512" s="393"/>
      <c r="CY512" s="393"/>
      <c r="CZ512" s="393"/>
    </row>
    <row r="513" s="392" customFormat="true" ht="25.15" customHeight="true" x14ac:dyDescent="0.2">
      <c r="A513" s="469"/>
      <c r="B513" s="469"/>
      <c r="C513" s="1200" t="s">
        <v>514</v>
      </c>
      <c r="D513" s="1201"/>
      <c r="E513" s="1005">
        <v>1.2546095754101502E-4</v>
      </c>
      <c r="F513" s="960"/>
      <c r="G513" s="960"/>
      <c r="H513" s="1201" t="s">
        <v>499</v>
      </c>
      <c r="I513" s="1201"/>
      <c r="J513" s="1006">
        <v>1.8431001090273671E-3</v>
      </c>
      <c r="K513" s="960"/>
      <c r="L513" s="960"/>
      <c r="M513" s="1201" t="s">
        <v>482</v>
      </c>
      <c r="N513" s="1201"/>
      <c r="O513" s="1007">
        <v>-1.0494752892555251E-2</v>
      </c>
      <c r="P513" s="960"/>
      <c r="Q513" s="960"/>
      <c r="R513" s="393"/>
      <c r="W513" s="393"/>
      <c r="X513" s="393"/>
      <c r="Y513" s="393"/>
      <c r="Z513" s="393"/>
      <c r="AA513" s="393"/>
      <c r="AB513" s="393"/>
      <c r="AC513" s="393"/>
      <c r="AD513" s="393"/>
      <c r="AE513" s="393"/>
      <c r="AF513" s="393"/>
      <c r="AG513" s="393"/>
      <c r="AH513" s="393"/>
      <c r="AI513" s="393"/>
      <c r="AJ513" s="393"/>
      <c r="AK513" s="393"/>
      <c r="AL513" s="393"/>
      <c r="AM513" s="393"/>
      <c r="AN513" s="393"/>
      <c r="AO513" s="393"/>
      <c r="AP513" s="393"/>
      <c r="AQ513" s="393"/>
      <c r="AR513" s="393"/>
      <c r="AS513" s="393"/>
      <c r="AT513" s="393"/>
      <c r="AU513" s="393"/>
      <c r="AV513" s="393"/>
      <c r="AW513" s="393"/>
      <c r="AX513" s="393"/>
      <c r="AY513" s="393"/>
      <c r="AZ513" s="393"/>
      <c r="BB513" s="469"/>
      <c r="BW513" s="393"/>
      <c r="BX513" s="393"/>
      <c r="BY513" s="393"/>
      <c r="BZ513" s="393"/>
      <c r="CA513" s="393"/>
      <c r="CB513" s="393"/>
      <c r="CC513" s="393"/>
      <c r="CD513" s="393"/>
      <c r="CE513" s="393"/>
      <c r="CF513" s="393"/>
      <c r="CG513" s="393"/>
      <c r="CH513" s="393"/>
      <c r="CI513" s="393"/>
      <c r="CJ513" s="393"/>
      <c r="CK513" s="393"/>
      <c r="CL513" s="393"/>
      <c r="CM513" s="393"/>
      <c r="CN513" s="393"/>
      <c r="CO513" s="393"/>
      <c r="CP513" s="393"/>
      <c r="CQ513" s="393"/>
      <c r="CR513" s="393"/>
      <c r="CS513" s="393"/>
      <c r="CT513" s="393"/>
      <c r="CU513" s="393"/>
      <c r="CV513" s="393"/>
      <c r="CW513" s="393"/>
      <c r="CX513" s="393"/>
      <c r="CY513" s="393"/>
      <c r="CZ513" s="393"/>
    </row>
    <row r="514" s="392" customFormat="true" ht="25.15" customHeight="true" x14ac:dyDescent="0.2">
      <c r="A514" s="469"/>
      <c r="B514" s="469"/>
      <c r="C514" s="1200" t="s">
        <v>474</v>
      </c>
      <c r="D514" s="1201"/>
      <c r="E514" s="1005">
        <v>1.0428523611135785E-2</v>
      </c>
      <c r="F514" s="960"/>
      <c r="G514" s="960"/>
      <c r="H514" s="1201" t="s">
        <v>445</v>
      </c>
      <c r="I514" s="1201"/>
      <c r="J514" s="1006">
        <v>0.21388095572834251</v>
      </c>
      <c r="K514" s="960"/>
      <c r="L514" s="960"/>
      <c r="M514" s="1201" t="s">
        <v>603</v>
      </c>
      <c r="N514" s="1201"/>
      <c r="O514" s="1007">
        <v>-1.0191186489346365E-2</v>
      </c>
      <c r="P514" s="960"/>
      <c r="Q514" s="960"/>
      <c r="R514" s="393"/>
      <c r="W514" s="393"/>
      <c r="X514" s="393"/>
      <c r="Y514" s="393"/>
      <c r="Z514" s="393"/>
      <c r="AA514" s="393"/>
      <c r="AB514" s="393"/>
      <c r="AC514" s="393"/>
      <c r="AD514" s="393"/>
      <c r="AE514" s="393"/>
      <c r="AF514" s="393"/>
      <c r="AG514" s="393"/>
      <c r="AH514" s="393"/>
      <c r="AI514" s="393"/>
      <c r="AJ514" s="393"/>
      <c r="AK514" s="393"/>
      <c r="AL514" s="393"/>
      <c r="AM514" s="393"/>
      <c r="AN514" s="393"/>
      <c r="AO514" s="393"/>
      <c r="AP514" s="393"/>
      <c r="AQ514" s="393"/>
      <c r="AR514" s="393"/>
      <c r="AS514" s="393"/>
      <c r="AT514" s="393"/>
      <c r="AU514" s="393"/>
      <c r="AV514" s="393"/>
      <c r="AW514" s="393"/>
      <c r="AX514" s="393"/>
      <c r="AY514" s="393"/>
      <c r="AZ514" s="393"/>
      <c r="BB514" s="469"/>
      <c r="BW514" s="393"/>
      <c r="BX514" s="393"/>
      <c r="BY514" s="393"/>
      <c r="BZ514" s="393"/>
      <c r="CA514" s="393"/>
      <c r="CB514" s="393"/>
      <c r="CC514" s="393"/>
      <c r="CD514" s="393"/>
      <c r="CE514" s="393"/>
      <c r="CF514" s="393"/>
      <c r="CG514" s="393"/>
      <c r="CH514" s="393"/>
      <c r="CI514" s="393"/>
      <c r="CJ514" s="393"/>
      <c r="CK514" s="393"/>
      <c r="CL514" s="393"/>
      <c r="CM514" s="393"/>
      <c r="CN514" s="393"/>
      <c r="CO514" s="393"/>
      <c r="CP514" s="393"/>
      <c r="CQ514" s="393"/>
      <c r="CR514" s="393"/>
      <c r="CS514" s="393"/>
      <c r="CT514" s="393"/>
      <c r="CU514" s="393"/>
      <c r="CV514" s="393"/>
      <c r="CW514" s="393"/>
      <c r="CX514" s="393"/>
      <c r="CY514" s="393"/>
      <c r="CZ514" s="393"/>
    </row>
    <row r="515" s="392" customFormat="true" ht="25.15" customHeight="true" x14ac:dyDescent="0.2">
      <c r="A515" s="469"/>
      <c r="B515" s="469"/>
      <c r="C515" s="1200" t="s">
        <v>585</v>
      </c>
      <c r="D515" s="1201"/>
      <c r="E515" s="1005">
        <v>1.8593649944682589E-2</v>
      </c>
      <c r="F515" s="960"/>
      <c r="G515" s="960"/>
      <c r="H515" s="1201" t="s">
        <v>496</v>
      </c>
      <c r="I515" s="1201"/>
      <c r="J515" s="1006">
        <v>2.7124469356332695E-3</v>
      </c>
      <c r="K515" s="960"/>
      <c r="L515" s="960"/>
      <c r="M515" s="1201" t="s">
        <v>613</v>
      </c>
      <c r="N515" s="1201"/>
      <c r="O515" s="1007">
        <v>1.0027132228573692E-2</v>
      </c>
      <c r="P515" s="960"/>
      <c r="Q515" s="960"/>
      <c r="R515" s="393"/>
      <c r="W515" s="393"/>
      <c r="X515" s="393"/>
      <c r="Y515" s="393"/>
      <c r="Z515" s="393"/>
      <c r="AA515" s="393"/>
      <c r="AB515" s="393"/>
      <c r="AC515" s="393"/>
      <c r="AD515" s="393"/>
      <c r="AE515" s="393"/>
      <c r="AF515" s="393"/>
      <c r="AG515" s="393"/>
      <c r="AH515" s="393"/>
      <c r="AI515" s="393"/>
      <c r="AJ515" s="393"/>
      <c r="AK515" s="393"/>
      <c r="AL515" s="393"/>
      <c r="AM515" s="393"/>
      <c r="AN515" s="393"/>
      <c r="AO515" s="393"/>
      <c r="AP515" s="393"/>
      <c r="AQ515" s="393"/>
      <c r="AR515" s="393"/>
      <c r="AS515" s="393"/>
      <c r="AT515" s="393"/>
      <c r="AU515" s="393"/>
      <c r="AV515" s="393"/>
      <c r="AW515" s="393"/>
      <c r="AX515" s="393"/>
      <c r="AY515" s="393"/>
      <c r="AZ515" s="393"/>
      <c r="BB515" s="469"/>
      <c r="BW515" s="393"/>
      <c r="BX515" s="393"/>
      <c r="BY515" s="393"/>
      <c r="BZ515" s="393"/>
      <c r="CA515" s="393"/>
      <c r="CB515" s="393"/>
      <c r="CC515" s="393"/>
      <c r="CD515" s="393"/>
      <c r="CE515" s="393"/>
      <c r="CF515" s="393"/>
      <c r="CG515" s="393"/>
      <c r="CH515" s="393"/>
      <c r="CI515" s="393"/>
      <c r="CJ515" s="393"/>
      <c r="CK515" s="393"/>
      <c r="CL515" s="393"/>
      <c r="CM515" s="393"/>
      <c r="CN515" s="393"/>
      <c r="CO515" s="393"/>
      <c r="CP515" s="393"/>
      <c r="CQ515" s="393"/>
      <c r="CR515" s="393"/>
      <c r="CS515" s="393"/>
      <c r="CT515" s="393"/>
      <c r="CU515" s="393"/>
      <c r="CV515" s="393"/>
      <c r="CW515" s="393"/>
      <c r="CX515" s="393"/>
      <c r="CY515" s="393"/>
      <c r="CZ515" s="393"/>
    </row>
    <row r="516" s="392" customFormat="true" ht="25.15" customHeight="true" x14ac:dyDescent="0.2">
      <c r="A516" s="469"/>
      <c r="B516" s="469"/>
      <c r="C516" s="1200" t="s">
        <v>499</v>
      </c>
      <c r="D516" s="1201"/>
      <c r="E516" s="1005">
        <v>7.1032149254746612E-4</v>
      </c>
      <c r="F516" s="960"/>
      <c r="G516" s="960"/>
      <c r="H516" s="1201" t="s">
        <v>562</v>
      </c>
      <c r="I516" s="1201"/>
      <c r="J516" s="1006">
        <v>0.21795979934571172</v>
      </c>
      <c r="K516" s="960"/>
      <c r="L516" s="960"/>
      <c r="M516" s="1201" t="s">
        <v>606</v>
      </c>
      <c r="N516" s="1201"/>
      <c r="O516" s="1007">
        <v>-9.5549746396321068E-3</v>
      </c>
      <c r="P516" s="960"/>
      <c r="Q516" s="960"/>
      <c r="R516" s="393"/>
      <c r="W516" s="393"/>
      <c r="X516" s="393"/>
      <c r="Y516" s="393"/>
      <c r="Z516" s="393"/>
      <c r="AA516" s="393"/>
      <c r="AB516" s="393"/>
      <c r="AC516" s="393"/>
      <c r="AD516" s="393"/>
      <c r="AE516" s="393"/>
      <c r="AF516" s="393"/>
      <c r="AG516" s="393"/>
      <c r="AH516" s="393"/>
      <c r="AI516" s="393"/>
      <c r="AJ516" s="393"/>
      <c r="AK516" s="393"/>
      <c r="AL516" s="393"/>
      <c r="AM516" s="393"/>
      <c r="AN516" s="393"/>
      <c r="AO516" s="393"/>
      <c r="AP516" s="393"/>
      <c r="AQ516" s="393"/>
      <c r="AR516" s="393"/>
      <c r="AS516" s="393"/>
      <c r="AT516" s="393"/>
      <c r="AU516" s="393"/>
      <c r="AV516" s="393"/>
      <c r="AW516" s="393"/>
      <c r="AX516" s="393"/>
      <c r="AY516" s="393"/>
      <c r="AZ516" s="393"/>
      <c r="BB516" s="469"/>
      <c r="BW516" s="393"/>
      <c r="BX516" s="393"/>
      <c r="BY516" s="393"/>
      <c r="BZ516" s="393"/>
      <c r="CA516" s="393"/>
      <c r="CB516" s="393"/>
      <c r="CC516" s="393"/>
      <c r="CD516" s="393"/>
      <c r="CE516" s="393"/>
      <c r="CF516" s="393"/>
      <c r="CG516" s="393"/>
      <c r="CH516" s="393"/>
      <c r="CI516" s="393"/>
      <c r="CJ516" s="393"/>
      <c r="CK516" s="393"/>
      <c r="CL516" s="393"/>
      <c r="CM516" s="393"/>
      <c r="CN516" s="393"/>
      <c r="CO516" s="393"/>
      <c r="CP516" s="393"/>
      <c r="CQ516" s="393"/>
      <c r="CR516" s="393"/>
      <c r="CS516" s="393"/>
      <c r="CT516" s="393"/>
      <c r="CU516" s="393"/>
      <c r="CV516" s="393"/>
      <c r="CW516" s="393"/>
      <c r="CX516" s="393"/>
      <c r="CY516" s="393"/>
      <c r="CZ516" s="393"/>
    </row>
    <row r="517" s="392" customFormat="true" ht="25.15" customHeight="true" x14ac:dyDescent="0.2">
      <c r="A517" s="469"/>
      <c r="B517" s="469"/>
      <c r="C517" s="1200" t="s">
        <v>445</v>
      </c>
      <c r="D517" s="1201"/>
      <c r="E517" s="1005">
        <v>0.21018589906038271</v>
      </c>
      <c r="F517" s="960"/>
      <c r="G517" s="960"/>
      <c r="H517" s="1201" t="s">
        <v>601</v>
      </c>
      <c r="I517" s="1201"/>
      <c r="J517" s="1006">
        <v>7.5789219954365767E-4</v>
      </c>
      <c r="K517" s="960"/>
      <c r="L517" s="960"/>
      <c r="M517" s="1201" t="s">
        <v>615</v>
      </c>
      <c r="N517" s="1201"/>
      <c r="O517" s="1007">
        <v>-9.3465402010409274E-3</v>
      </c>
      <c r="P517" s="960"/>
      <c r="Q517" s="960"/>
      <c r="R517" s="393"/>
      <c r="W517" s="393"/>
      <c r="X517" s="393"/>
      <c r="Y517" s="393"/>
      <c r="Z517" s="393"/>
      <c r="AA517" s="393"/>
      <c r="AB517" s="393"/>
      <c r="AC517" s="393"/>
      <c r="AD517" s="393"/>
      <c r="AE517" s="393"/>
      <c r="AF517" s="393"/>
      <c r="AG517" s="393"/>
      <c r="AH517" s="393"/>
      <c r="AI517" s="393"/>
      <c r="AJ517" s="393"/>
      <c r="AK517" s="393"/>
      <c r="AL517" s="393"/>
      <c r="AM517" s="393"/>
      <c r="AN517" s="393"/>
      <c r="AO517" s="393"/>
      <c r="AP517" s="393"/>
      <c r="AQ517" s="393"/>
      <c r="AR517" s="393"/>
      <c r="AS517" s="393"/>
      <c r="AT517" s="393"/>
      <c r="AU517" s="393"/>
      <c r="AV517" s="393"/>
      <c r="AW517" s="393"/>
      <c r="AX517" s="393"/>
      <c r="AY517" s="393"/>
      <c r="AZ517" s="393"/>
      <c r="BB517" s="469"/>
      <c r="BW517" s="393"/>
      <c r="BX517" s="393"/>
      <c r="BY517" s="393"/>
      <c r="BZ517" s="393"/>
      <c r="CA517" s="393"/>
      <c r="CB517" s="393"/>
      <c r="CC517" s="393"/>
      <c r="CD517" s="393"/>
      <c r="CE517" s="393"/>
      <c r="CF517" s="393"/>
      <c r="CG517" s="393"/>
      <c r="CH517" s="393"/>
      <c r="CI517" s="393"/>
      <c r="CJ517" s="393"/>
      <c r="CK517" s="393"/>
      <c r="CL517" s="393"/>
      <c r="CM517" s="393"/>
      <c r="CN517" s="393"/>
      <c r="CO517" s="393"/>
      <c r="CP517" s="393"/>
      <c r="CQ517" s="393"/>
      <c r="CR517" s="393"/>
      <c r="CS517" s="393"/>
      <c r="CT517" s="393"/>
      <c r="CU517" s="393"/>
      <c r="CV517" s="393"/>
      <c r="CW517" s="393"/>
      <c r="CX517" s="393"/>
      <c r="CY517" s="393"/>
      <c r="CZ517" s="393"/>
    </row>
    <row r="518" s="392" customFormat="true" ht="25.15" customHeight="true" x14ac:dyDescent="0.2">
      <c r="A518" s="469"/>
      <c r="B518" s="469"/>
      <c r="C518" s="1200" t="s">
        <v>496</v>
      </c>
      <c r="D518" s="1201"/>
      <c r="E518" s="1012">
        <v>1.729225328591012E-7</v>
      </c>
      <c r="F518" s="960"/>
      <c r="G518" s="960"/>
      <c r="H518" s="1201" t="s">
        <v>608</v>
      </c>
      <c r="I518" s="1201"/>
      <c r="J518" s="1013">
        <v>7.388183173048843E-5</v>
      </c>
      <c r="K518" s="960"/>
      <c r="L518" s="960"/>
      <c r="M518" s="1201" t="s">
        <v>507</v>
      </c>
      <c r="N518" s="1201"/>
      <c r="O518" s="1007">
        <v>9.3117143900309507E-3</v>
      </c>
      <c r="P518" s="960"/>
      <c r="Q518" s="960"/>
      <c r="R518" s="393"/>
      <c r="W518" s="393"/>
      <c r="X518" s="393"/>
      <c r="Y518" s="393"/>
      <c r="Z518" s="393"/>
      <c r="AA518" s="393"/>
      <c r="AB518" s="393"/>
      <c r="AC518" s="393"/>
      <c r="AD518" s="393"/>
      <c r="AE518" s="393"/>
      <c r="AF518" s="393"/>
      <c r="AG518" s="393"/>
      <c r="AH518" s="393"/>
      <c r="AI518" s="393"/>
      <c r="AJ518" s="393"/>
      <c r="AK518" s="393"/>
      <c r="AL518" s="393"/>
      <c r="AM518" s="393"/>
      <c r="AN518" s="393"/>
      <c r="AO518" s="393"/>
      <c r="AP518" s="393"/>
      <c r="AQ518" s="393"/>
      <c r="AR518" s="393"/>
      <c r="AS518" s="393"/>
      <c r="AT518" s="393"/>
      <c r="AU518" s="393"/>
      <c r="AV518" s="393"/>
      <c r="AW518" s="393"/>
      <c r="AX518" s="393"/>
      <c r="AY518" s="393"/>
      <c r="AZ518" s="393"/>
      <c r="BB518" s="469"/>
      <c r="BW518" s="393"/>
      <c r="BX518" s="393"/>
      <c r="BY518" s="393"/>
      <c r="BZ518" s="393"/>
      <c r="CA518" s="393"/>
      <c r="CB518" s="393"/>
      <c r="CC518" s="393"/>
      <c r="CD518" s="393"/>
      <c r="CE518" s="393"/>
      <c r="CF518" s="393"/>
      <c r="CG518" s="393"/>
      <c r="CH518" s="393"/>
      <c r="CI518" s="393"/>
      <c r="CJ518" s="393"/>
      <c r="CK518" s="393"/>
      <c r="CL518" s="393"/>
      <c r="CM518" s="393"/>
      <c r="CN518" s="393"/>
      <c r="CO518" s="393"/>
      <c r="CP518" s="393"/>
      <c r="CQ518" s="393"/>
      <c r="CR518" s="393"/>
      <c r="CS518" s="393"/>
      <c r="CT518" s="393"/>
      <c r="CU518" s="393"/>
      <c r="CV518" s="393"/>
      <c r="CW518" s="393"/>
      <c r="CX518" s="393"/>
      <c r="CY518" s="393"/>
      <c r="CZ518" s="393"/>
    </row>
    <row r="519" s="392" customFormat="true" ht="25.15" customHeight="true" x14ac:dyDescent="0.2">
      <c r="A519" s="469"/>
      <c r="B519" s="469"/>
      <c r="C519" s="1200" t="s">
        <v>562</v>
      </c>
      <c r="D519" s="1201"/>
      <c r="E519" s="1005">
        <v>0.21308634315629521</v>
      </c>
      <c r="F519" s="960"/>
      <c r="G519" s="960"/>
      <c r="H519" s="1201" t="s">
        <v>497</v>
      </c>
      <c r="I519" s="1201"/>
      <c r="J519" s="1006">
        <v>1.6732592633585897E-4</v>
      </c>
      <c r="K519" s="960"/>
      <c r="L519" s="960"/>
      <c r="M519" s="1201" t="s">
        <v>496</v>
      </c>
      <c r="N519" s="1201"/>
      <c r="O519" s="1007">
        <v>-8.5823135202093576E-3</v>
      </c>
      <c r="P519" s="960"/>
      <c r="Q519" s="960"/>
      <c r="R519" s="393"/>
      <c r="W519" s="393"/>
      <c r="X519" s="393"/>
      <c r="Y519" s="393"/>
      <c r="Z519" s="393"/>
      <c r="AA519" s="393"/>
      <c r="AB519" s="393"/>
      <c r="AC519" s="393"/>
      <c r="AD519" s="393"/>
      <c r="AE519" s="393"/>
      <c r="AF519" s="393"/>
      <c r="AG519" s="393"/>
      <c r="AH519" s="393"/>
      <c r="AI519" s="393"/>
      <c r="AJ519" s="393"/>
      <c r="AK519" s="393"/>
      <c r="AL519" s="393"/>
      <c r="AM519" s="393"/>
      <c r="AN519" s="393"/>
      <c r="AO519" s="393"/>
      <c r="AP519" s="393"/>
      <c r="AQ519" s="393"/>
      <c r="AR519" s="393"/>
      <c r="AS519" s="393"/>
      <c r="AT519" s="393"/>
      <c r="AU519" s="393"/>
      <c r="AV519" s="393"/>
      <c r="AW519" s="393"/>
      <c r="AX519" s="393"/>
      <c r="AY519" s="393"/>
      <c r="AZ519" s="393"/>
      <c r="BB519" s="469"/>
      <c r="BW519" s="393"/>
      <c r="BX519" s="393"/>
      <c r="BY519" s="393"/>
      <c r="BZ519" s="393"/>
      <c r="CA519" s="393"/>
      <c r="CB519" s="393"/>
      <c r="CC519" s="393"/>
      <c r="CD519" s="393"/>
      <c r="CE519" s="393"/>
      <c r="CF519" s="393"/>
      <c r="CG519" s="393"/>
      <c r="CH519" s="393"/>
      <c r="CI519" s="393"/>
      <c r="CJ519" s="393"/>
      <c r="CK519" s="393"/>
      <c r="CL519" s="393"/>
      <c r="CM519" s="393"/>
      <c r="CN519" s="393"/>
      <c r="CO519" s="393"/>
      <c r="CP519" s="393"/>
      <c r="CQ519" s="393"/>
      <c r="CR519" s="393"/>
      <c r="CS519" s="393"/>
      <c r="CT519" s="393"/>
      <c r="CU519" s="393"/>
      <c r="CV519" s="393"/>
      <c r="CW519" s="393"/>
      <c r="CX519" s="393"/>
      <c r="CY519" s="393"/>
      <c r="CZ519" s="393"/>
    </row>
    <row r="520" s="392" customFormat="true" ht="25.15" customHeight="true" x14ac:dyDescent="0.2">
      <c r="A520" s="469"/>
      <c r="B520" s="469"/>
      <c r="C520" s="1200" t="s">
        <v>601</v>
      </c>
      <c r="D520" s="1201"/>
      <c r="E520" s="1012">
        <v>7.5611128511830477E-6</v>
      </c>
      <c r="F520" s="960"/>
      <c r="G520" s="960"/>
      <c r="H520" s="1201" t="s">
        <v>468</v>
      </c>
      <c r="I520" s="1201"/>
      <c r="J520" s="1006">
        <v>8.7084947037239929E-3</v>
      </c>
      <c r="K520" s="960"/>
      <c r="L520" s="960"/>
      <c r="M520" s="1201" t="s">
        <v>605</v>
      </c>
      <c r="N520" s="1201"/>
      <c r="O520" s="1007">
        <v>-8.2015368382895443E-3</v>
      </c>
      <c r="P520" s="960"/>
      <c r="Q520" s="960"/>
      <c r="R520" s="393"/>
      <c r="W520" s="393"/>
      <c r="X520" s="393"/>
      <c r="Y520" s="393"/>
      <c r="Z520" s="393"/>
      <c r="AA520" s="393"/>
      <c r="AB520" s="393"/>
      <c r="AC520" s="393"/>
      <c r="AD520" s="393"/>
      <c r="AE520" s="393"/>
      <c r="AF520" s="393"/>
      <c r="AG520" s="393"/>
      <c r="AH520" s="393"/>
      <c r="AI520" s="393"/>
      <c r="AJ520" s="393"/>
      <c r="AK520" s="393"/>
      <c r="AL520" s="393"/>
      <c r="AM520" s="393"/>
      <c r="AN520" s="393"/>
      <c r="AO520" s="393"/>
      <c r="AP520" s="393"/>
      <c r="AQ520" s="393"/>
      <c r="AR520" s="393"/>
      <c r="AS520" s="393"/>
      <c r="AT520" s="393"/>
      <c r="AU520" s="393"/>
      <c r="AV520" s="393"/>
      <c r="AW520" s="393"/>
      <c r="AX520" s="393"/>
      <c r="AY520" s="393"/>
      <c r="AZ520" s="393"/>
      <c r="BB520" s="469"/>
      <c r="BW520" s="393"/>
      <c r="BX520" s="393"/>
      <c r="BY520" s="393"/>
      <c r="BZ520" s="393"/>
      <c r="CA520" s="393"/>
      <c r="CB520" s="393"/>
      <c r="CC520" s="393"/>
      <c r="CD520" s="393"/>
      <c r="CE520" s="393"/>
      <c r="CF520" s="393"/>
      <c r="CG520" s="393"/>
      <c r="CH520" s="393"/>
      <c r="CI520" s="393"/>
      <c r="CJ520" s="393"/>
      <c r="CK520" s="393"/>
      <c r="CL520" s="393"/>
      <c r="CM520" s="393"/>
      <c r="CN520" s="393"/>
      <c r="CO520" s="393"/>
      <c r="CP520" s="393"/>
      <c r="CQ520" s="393"/>
      <c r="CR520" s="393"/>
      <c r="CS520" s="393"/>
      <c r="CT520" s="393"/>
      <c r="CU520" s="393"/>
      <c r="CV520" s="393"/>
      <c r="CW520" s="393"/>
      <c r="CX520" s="393"/>
      <c r="CY520" s="393"/>
      <c r="CZ520" s="393"/>
    </row>
    <row r="521" s="392" customFormat="true" ht="25.15" customHeight="true" x14ac:dyDescent="0.2">
      <c r="A521" s="469"/>
      <c r="B521" s="469"/>
      <c r="C521" s="1200" t="s">
        <v>608</v>
      </c>
      <c r="D521" s="1201"/>
      <c r="E521" s="1005">
        <v>1.2448195140745517E-4</v>
      </c>
      <c r="F521" s="960"/>
      <c r="G521" s="960"/>
      <c r="H521" s="1201" t="s">
        <v>487</v>
      </c>
      <c r="I521" s="1201"/>
      <c r="J521" s="1006">
        <v>7.7451584665855309E-3</v>
      </c>
      <c r="K521" s="960"/>
      <c r="L521" s="960"/>
      <c r="M521" s="1201" t="s">
        <v>508</v>
      </c>
      <c r="N521" s="1201"/>
      <c r="O521" s="1007">
        <v>7.4933301105492255E-3</v>
      </c>
      <c r="P521" s="960"/>
      <c r="Q521" s="960"/>
      <c r="R521" s="393"/>
      <c r="W521" s="393"/>
      <c r="X521" s="393"/>
      <c r="Y521" s="393"/>
      <c r="Z521" s="393"/>
      <c r="AA521" s="393"/>
      <c r="AB521" s="393"/>
      <c r="AC521" s="393"/>
      <c r="AD521" s="393"/>
      <c r="AE521" s="393"/>
      <c r="AF521" s="393"/>
      <c r="AG521" s="393"/>
      <c r="AH521" s="393"/>
      <c r="AI521" s="393"/>
      <c r="AJ521" s="393"/>
      <c r="AK521" s="393"/>
      <c r="AL521" s="393"/>
      <c r="AM521" s="393"/>
      <c r="AN521" s="393"/>
      <c r="AO521" s="393"/>
      <c r="AP521" s="393"/>
      <c r="AQ521" s="393"/>
      <c r="AR521" s="393"/>
      <c r="AS521" s="393"/>
      <c r="AT521" s="393"/>
      <c r="AU521" s="393"/>
      <c r="AV521" s="393"/>
      <c r="AW521" s="393"/>
      <c r="AX521" s="393"/>
      <c r="AY521" s="393"/>
      <c r="AZ521" s="393"/>
      <c r="BB521" s="469"/>
      <c r="BW521" s="393"/>
      <c r="BX521" s="393"/>
      <c r="BY521" s="393"/>
      <c r="BZ521" s="393"/>
      <c r="CA521" s="393"/>
      <c r="CB521" s="393"/>
      <c r="CC521" s="393"/>
      <c r="CD521" s="393"/>
      <c r="CE521" s="393"/>
      <c r="CF521" s="393"/>
      <c r="CG521" s="393"/>
      <c r="CH521" s="393"/>
      <c r="CI521" s="393"/>
      <c r="CJ521" s="393"/>
      <c r="CK521" s="393"/>
      <c r="CL521" s="393"/>
      <c r="CM521" s="393"/>
      <c r="CN521" s="393"/>
      <c r="CO521" s="393"/>
      <c r="CP521" s="393"/>
      <c r="CQ521" s="393"/>
      <c r="CR521" s="393"/>
      <c r="CS521" s="393"/>
      <c r="CT521" s="393"/>
      <c r="CU521" s="393"/>
      <c r="CV521" s="393"/>
      <c r="CW521" s="393"/>
      <c r="CX521" s="393"/>
      <c r="CY521" s="393"/>
      <c r="CZ521" s="393"/>
    </row>
    <row r="522" s="392" customFormat="true" ht="25.15" customHeight="true" x14ac:dyDescent="0.2">
      <c r="A522" s="469"/>
      <c r="B522" s="469"/>
      <c r="C522" s="1200" t="s">
        <v>497</v>
      </c>
      <c r="D522" s="1201"/>
      <c r="E522" s="1005">
        <v>1.4943078847122636E-4</v>
      </c>
      <c r="F522" s="960"/>
      <c r="G522" s="960"/>
      <c r="H522" s="1201" t="s">
        <v>501</v>
      </c>
      <c r="I522" s="1201"/>
      <c r="J522" s="1006">
        <v>1.5449582177166341E-3</v>
      </c>
      <c r="K522" s="960"/>
      <c r="L522" s="960"/>
      <c r="M522" s="1201" t="s">
        <v>622</v>
      </c>
      <c r="N522" s="1201"/>
      <c r="O522" s="1007">
        <v>7.1961688841891865E-3</v>
      </c>
      <c r="P522" s="960"/>
      <c r="Q522" s="960"/>
      <c r="R522" s="393"/>
      <c r="W522" s="393"/>
      <c r="X522" s="393"/>
      <c r="Y522" s="393"/>
      <c r="Z522" s="393"/>
      <c r="AA522" s="393"/>
      <c r="AB522" s="393"/>
      <c r="AC522" s="393"/>
      <c r="AD522" s="393"/>
      <c r="AE522" s="393"/>
      <c r="AF522" s="393"/>
      <c r="AG522" s="393"/>
      <c r="AH522" s="393"/>
      <c r="AI522" s="393"/>
      <c r="AJ522" s="393"/>
      <c r="AK522" s="393"/>
      <c r="AL522" s="393"/>
      <c r="AM522" s="393"/>
      <c r="AN522" s="393"/>
      <c r="AO522" s="393"/>
      <c r="AP522" s="393"/>
      <c r="AQ522" s="393"/>
      <c r="AR522" s="393"/>
      <c r="AS522" s="393"/>
      <c r="AT522" s="393"/>
      <c r="AU522" s="393"/>
      <c r="AV522" s="393"/>
      <c r="AW522" s="393"/>
      <c r="AX522" s="393"/>
      <c r="AY522" s="393"/>
      <c r="AZ522" s="393"/>
      <c r="BB522" s="469"/>
      <c r="BW522" s="393"/>
      <c r="BX522" s="393"/>
      <c r="BY522" s="393"/>
      <c r="BZ522" s="393"/>
      <c r="CA522" s="393"/>
      <c r="CB522" s="393"/>
      <c r="CC522" s="393"/>
      <c r="CD522" s="393"/>
      <c r="CE522" s="393"/>
      <c r="CF522" s="393"/>
      <c r="CG522" s="393"/>
      <c r="CH522" s="393"/>
      <c r="CI522" s="393"/>
      <c r="CJ522" s="393"/>
      <c r="CK522" s="393"/>
      <c r="CL522" s="393"/>
      <c r="CM522" s="393"/>
      <c r="CN522" s="393"/>
      <c r="CO522" s="393"/>
      <c r="CP522" s="393"/>
      <c r="CQ522" s="393"/>
      <c r="CR522" s="393"/>
      <c r="CS522" s="393"/>
      <c r="CT522" s="393"/>
      <c r="CU522" s="393"/>
      <c r="CV522" s="393"/>
      <c r="CW522" s="393"/>
      <c r="CX522" s="393"/>
      <c r="CY522" s="393"/>
      <c r="CZ522" s="393"/>
    </row>
    <row r="523" s="392" customFormat="true" ht="25.15" customHeight="true" x14ac:dyDescent="0.2">
      <c r="A523" s="469"/>
      <c r="B523" s="469"/>
      <c r="C523" s="1200" t="s">
        <v>468</v>
      </c>
      <c r="D523" s="1201"/>
      <c r="E523" s="1005">
        <v>4.8167358644934315E-2</v>
      </c>
      <c r="F523" s="960"/>
      <c r="G523" s="960"/>
      <c r="H523" s="1201" t="s">
        <v>456</v>
      </c>
      <c r="I523" s="1201"/>
      <c r="J523" s="1006">
        <v>8.3520578174248739E-2</v>
      </c>
      <c r="K523" s="960"/>
      <c r="L523" s="960"/>
      <c r="M523" s="1201" t="s">
        <v>521</v>
      </c>
      <c r="N523" s="1201"/>
      <c r="O523" s="1007">
        <v>6.7883154517730405E-3</v>
      </c>
      <c r="P523" s="960"/>
      <c r="Q523" s="960"/>
      <c r="R523" s="393"/>
      <c r="W523" s="393"/>
      <c r="X523" s="393"/>
      <c r="Y523" s="393"/>
      <c r="Z523" s="393"/>
      <c r="AA523" s="393"/>
      <c r="AB523" s="393"/>
      <c r="AC523" s="393"/>
      <c r="AD523" s="393"/>
      <c r="AE523" s="393"/>
      <c r="AF523" s="393"/>
      <c r="AG523" s="393"/>
      <c r="AH523" s="393"/>
      <c r="AI523" s="393"/>
      <c r="AJ523" s="393"/>
      <c r="AK523" s="393"/>
      <c r="AL523" s="393"/>
      <c r="AM523" s="393"/>
      <c r="AN523" s="393"/>
      <c r="AO523" s="393"/>
      <c r="AP523" s="393"/>
      <c r="AQ523" s="393"/>
      <c r="AR523" s="393"/>
      <c r="AS523" s="393"/>
      <c r="AT523" s="393"/>
      <c r="AU523" s="393"/>
      <c r="AV523" s="393"/>
      <c r="AW523" s="393"/>
      <c r="AX523" s="393"/>
      <c r="AY523" s="393"/>
      <c r="AZ523" s="393"/>
      <c r="BB523" s="469"/>
      <c r="BW523" s="393"/>
      <c r="BX523" s="393"/>
      <c r="BY523" s="393"/>
      <c r="BZ523" s="393"/>
      <c r="CA523" s="393"/>
      <c r="CB523" s="393"/>
      <c r="CC523" s="393"/>
      <c r="CD523" s="393"/>
      <c r="CE523" s="393"/>
      <c r="CF523" s="393"/>
      <c r="CG523" s="393"/>
      <c r="CH523" s="393"/>
      <c r="CI523" s="393"/>
      <c r="CJ523" s="393"/>
      <c r="CK523" s="393"/>
      <c r="CL523" s="393"/>
      <c r="CM523" s="393"/>
      <c r="CN523" s="393"/>
      <c r="CO523" s="393"/>
      <c r="CP523" s="393"/>
      <c r="CQ523" s="393"/>
      <c r="CR523" s="393"/>
      <c r="CS523" s="393"/>
      <c r="CT523" s="393"/>
      <c r="CU523" s="393"/>
      <c r="CV523" s="393"/>
      <c r="CW523" s="393"/>
      <c r="CX523" s="393"/>
      <c r="CY523" s="393"/>
      <c r="CZ523" s="393"/>
    </row>
    <row r="524" s="392" customFormat="true" ht="25.15" customHeight="true" x14ac:dyDescent="0.2">
      <c r="A524" s="469"/>
      <c r="B524" s="469"/>
      <c r="C524" s="1200" t="s">
        <v>487</v>
      </c>
      <c r="D524" s="1201"/>
      <c r="E524" s="1005">
        <v>4.2785639507377446E-3</v>
      </c>
      <c r="F524" s="960"/>
      <c r="G524" s="960"/>
      <c r="H524" s="1201" t="s">
        <v>491</v>
      </c>
      <c r="I524" s="1201"/>
      <c r="J524" s="1006">
        <v>3.1566964670240089E-3</v>
      </c>
      <c r="K524" s="960"/>
      <c r="L524" s="960"/>
      <c r="M524" s="1201" t="s">
        <v>513</v>
      </c>
      <c r="N524" s="1201"/>
      <c r="O524" s="1007">
        <v>6.6384916070684283E-3</v>
      </c>
      <c r="P524" s="960"/>
      <c r="Q524" s="960"/>
      <c r="R524" s="393"/>
      <c r="W524" s="393"/>
      <c r="X524" s="393"/>
      <c r="Y524" s="393"/>
      <c r="Z524" s="393"/>
      <c r="AA524" s="393"/>
      <c r="AB524" s="393"/>
      <c r="AC524" s="393"/>
      <c r="AD524" s="393"/>
      <c r="AE524" s="393"/>
      <c r="AF524" s="393"/>
      <c r="AG524" s="393"/>
      <c r="AH524" s="393"/>
      <c r="AI524" s="393"/>
      <c r="AJ524" s="393"/>
      <c r="AK524" s="393"/>
      <c r="AL524" s="393"/>
      <c r="AM524" s="393"/>
      <c r="AN524" s="393"/>
      <c r="AO524" s="393"/>
      <c r="AP524" s="393"/>
      <c r="AQ524" s="393"/>
      <c r="AR524" s="393"/>
      <c r="AS524" s="393"/>
      <c r="AT524" s="393"/>
      <c r="AU524" s="393"/>
      <c r="AV524" s="393"/>
      <c r="AW524" s="393"/>
      <c r="AX524" s="393"/>
      <c r="AY524" s="393"/>
      <c r="AZ524" s="393"/>
      <c r="BB524" s="469"/>
      <c r="BW524" s="393"/>
      <c r="BX524" s="393"/>
      <c r="BY524" s="393"/>
      <c r="BZ524" s="393"/>
      <c r="CA524" s="393"/>
      <c r="CB524" s="393"/>
      <c r="CC524" s="393"/>
      <c r="CD524" s="393"/>
      <c r="CE524" s="393"/>
      <c r="CF524" s="393"/>
      <c r="CG524" s="393"/>
      <c r="CH524" s="393"/>
      <c r="CI524" s="393"/>
      <c r="CJ524" s="393"/>
      <c r="CK524" s="393"/>
      <c r="CL524" s="393"/>
      <c r="CM524" s="393"/>
      <c r="CN524" s="393"/>
      <c r="CO524" s="393"/>
      <c r="CP524" s="393"/>
      <c r="CQ524" s="393"/>
      <c r="CR524" s="393"/>
      <c r="CS524" s="393"/>
      <c r="CT524" s="393"/>
      <c r="CU524" s="393"/>
      <c r="CV524" s="393"/>
      <c r="CW524" s="393"/>
      <c r="CX524" s="393"/>
      <c r="CY524" s="393"/>
      <c r="CZ524" s="393"/>
    </row>
    <row r="525" s="392" customFormat="true" ht="25.15" customHeight="true" x14ac:dyDescent="0.2">
      <c r="A525" s="469"/>
      <c r="B525" s="469"/>
      <c r="C525" s="1200" t="s">
        <v>501</v>
      </c>
      <c r="D525" s="1201"/>
      <c r="E525" s="1005">
        <v>1.2165783104479899E-3</v>
      </c>
      <c r="F525" s="960"/>
      <c r="G525" s="960"/>
      <c r="H525" s="1201" t="s">
        <v>508</v>
      </c>
      <c r="I525" s="1201"/>
      <c r="J525" s="1006">
        <v>1.5444445916623724E-3</v>
      </c>
      <c r="K525" s="960"/>
      <c r="L525" s="960"/>
      <c r="M525" s="1201" t="s">
        <v>494</v>
      </c>
      <c r="N525" s="1201"/>
      <c r="O525" s="1007">
        <v>6.4997616607505061E-3</v>
      </c>
      <c r="P525" s="960"/>
      <c r="Q525" s="960"/>
      <c r="R525" s="393"/>
      <c r="W525" s="393"/>
      <c r="X525" s="393"/>
      <c r="Y525" s="393"/>
      <c r="Z525" s="393"/>
      <c r="AA525" s="393"/>
      <c r="AB525" s="393"/>
      <c r="AC525" s="393"/>
      <c r="AD525" s="393"/>
      <c r="AE525" s="393"/>
      <c r="AF525" s="393"/>
      <c r="AG525" s="393"/>
      <c r="AH525" s="393"/>
      <c r="AI525" s="393"/>
      <c r="AJ525" s="393"/>
      <c r="AK525" s="393"/>
      <c r="AL525" s="393"/>
      <c r="AM525" s="393"/>
      <c r="AN525" s="393"/>
      <c r="AO525" s="393"/>
      <c r="AP525" s="393"/>
      <c r="AQ525" s="393"/>
      <c r="AR525" s="393"/>
      <c r="AS525" s="393"/>
      <c r="AT525" s="393"/>
      <c r="AU525" s="393"/>
      <c r="AV525" s="393"/>
      <c r="AW525" s="393"/>
      <c r="AX525" s="393"/>
      <c r="AY525" s="393"/>
      <c r="AZ525" s="393"/>
      <c r="BB525" s="469"/>
      <c r="BW525" s="393"/>
      <c r="BX525" s="393"/>
      <c r="BY525" s="393"/>
      <c r="BZ525" s="393"/>
      <c r="CA525" s="393"/>
      <c r="CB525" s="393"/>
      <c r="CC525" s="393"/>
      <c r="CD525" s="393"/>
      <c r="CE525" s="393"/>
      <c r="CF525" s="393"/>
      <c r="CG525" s="393"/>
      <c r="CH525" s="393"/>
      <c r="CI525" s="393"/>
      <c r="CJ525" s="393"/>
      <c r="CK525" s="393"/>
      <c r="CL525" s="393"/>
      <c r="CM525" s="393"/>
      <c r="CN525" s="393"/>
      <c r="CO525" s="393"/>
      <c r="CP525" s="393"/>
      <c r="CQ525" s="393"/>
      <c r="CR525" s="393"/>
      <c r="CS525" s="393"/>
      <c r="CT525" s="393"/>
      <c r="CU525" s="393"/>
      <c r="CV525" s="393"/>
      <c r="CW525" s="393"/>
      <c r="CX525" s="393"/>
      <c r="CY525" s="393"/>
      <c r="CZ525" s="393"/>
    </row>
    <row r="526" s="392" customFormat="true" ht="25.15" customHeight="true" x14ac:dyDescent="0.2">
      <c r="A526" s="469"/>
      <c r="B526" s="469"/>
      <c r="C526" s="1200" t="s">
        <v>456</v>
      </c>
      <c r="D526" s="1201"/>
      <c r="E526" s="1005">
        <v>9.4660744639307667E-2</v>
      </c>
      <c r="F526" s="960"/>
      <c r="G526" s="960"/>
      <c r="H526" s="1201" t="s">
        <v>505</v>
      </c>
      <c r="I526" s="1201"/>
      <c r="J526" s="1006">
        <v>7.4288018195212647E-3</v>
      </c>
      <c r="K526" s="960"/>
      <c r="L526" s="960"/>
      <c r="M526" s="1201" t="s">
        <v>617</v>
      </c>
      <c r="N526" s="1201"/>
      <c r="O526" s="1007">
        <v>6.3157357463437631E-3</v>
      </c>
      <c r="P526" s="960"/>
      <c r="Q526" s="960"/>
      <c r="R526" s="393"/>
      <c r="W526" s="393"/>
      <c r="X526" s="393"/>
      <c r="Y526" s="393"/>
      <c r="Z526" s="393"/>
      <c r="AA526" s="393"/>
      <c r="AB526" s="393"/>
      <c r="AC526" s="393"/>
      <c r="AD526" s="393"/>
      <c r="AE526" s="393"/>
      <c r="AF526" s="393"/>
      <c r="AG526" s="393"/>
      <c r="AH526" s="393"/>
      <c r="AI526" s="393"/>
      <c r="AJ526" s="393"/>
      <c r="AK526" s="393"/>
      <c r="AL526" s="393"/>
      <c r="AM526" s="393"/>
      <c r="AN526" s="393"/>
      <c r="AO526" s="393"/>
      <c r="AP526" s="393"/>
      <c r="AQ526" s="393"/>
      <c r="AR526" s="393"/>
      <c r="AS526" s="393"/>
      <c r="AT526" s="393"/>
      <c r="AU526" s="393"/>
      <c r="AV526" s="393"/>
      <c r="AW526" s="393"/>
      <c r="AX526" s="393"/>
      <c r="AY526" s="393"/>
      <c r="AZ526" s="393"/>
      <c r="BB526" s="469"/>
      <c r="BW526" s="393"/>
      <c r="BX526" s="393"/>
      <c r="BY526" s="393"/>
      <c r="BZ526" s="393"/>
      <c r="CA526" s="393"/>
      <c r="CB526" s="393"/>
      <c r="CC526" s="393"/>
      <c r="CD526" s="393"/>
      <c r="CE526" s="393"/>
      <c r="CF526" s="393"/>
      <c r="CG526" s="393"/>
      <c r="CH526" s="393"/>
      <c r="CI526" s="393"/>
      <c r="CJ526" s="393"/>
      <c r="CK526" s="393"/>
      <c r="CL526" s="393"/>
      <c r="CM526" s="393"/>
      <c r="CN526" s="393"/>
      <c r="CO526" s="393"/>
      <c r="CP526" s="393"/>
      <c r="CQ526" s="393"/>
      <c r="CR526" s="393"/>
      <c r="CS526" s="393"/>
      <c r="CT526" s="393"/>
      <c r="CU526" s="393"/>
      <c r="CV526" s="393"/>
      <c r="CW526" s="393"/>
      <c r="CX526" s="393"/>
      <c r="CY526" s="393"/>
      <c r="CZ526" s="393"/>
    </row>
    <row r="527" s="392" customFormat="true" ht="25.15" customHeight="true" x14ac:dyDescent="0.2">
      <c r="A527" s="469"/>
      <c r="B527" s="469"/>
      <c r="C527" s="1200" t="s">
        <v>491</v>
      </c>
      <c r="D527" s="1201"/>
      <c r="E527" s="1005">
        <v>4.5061661542843013E-3</v>
      </c>
      <c r="F527" s="960"/>
      <c r="G527" s="960"/>
      <c r="H527" s="1201" t="s">
        <v>464</v>
      </c>
      <c r="I527" s="1201"/>
      <c r="J527" s="1006">
        <v>6.5550843338273476E-2</v>
      </c>
      <c r="K527" s="960"/>
      <c r="L527" s="960"/>
      <c r="M527" s="1201" t="s">
        <v>618</v>
      </c>
      <c r="N527" s="1201"/>
      <c r="O527" s="1007">
        <v>-5.3818617660313251E-3</v>
      </c>
      <c r="P527" s="960"/>
      <c r="Q527" s="960"/>
      <c r="R527" s="393"/>
      <c r="W527" s="393"/>
      <c r="X527" s="393"/>
      <c r="Y527" s="393"/>
      <c r="Z527" s="393"/>
      <c r="AA527" s="393"/>
      <c r="AB527" s="393"/>
      <c r="AC527" s="393"/>
      <c r="AD527" s="393"/>
      <c r="AE527" s="393"/>
      <c r="AF527" s="393"/>
      <c r="AG527" s="393"/>
      <c r="AH527" s="393"/>
      <c r="AI527" s="393"/>
      <c r="AJ527" s="393"/>
      <c r="AK527" s="393"/>
      <c r="AL527" s="393"/>
      <c r="AM527" s="393"/>
      <c r="AN527" s="393"/>
      <c r="AO527" s="393"/>
      <c r="AP527" s="393"/>
      <c r="AQ527" s="393"/>
      <c r="AR527" s="393"/>
      <c r="AS527" s="393"/>
      <c r="AT527" s="393"/>
      <c r="AU527" s="393"/>
      <c r="AV527" s="393"/>
      <c r="AW527" s="393"/>
      <c r="AX527" s="393"/>
      <c r="AY527" s="393"/>
      <c r="AZ527" s="393"/>
      <c r="BB527" s="469"/>
      <c r="BW527" s="393"/>
      <c r="BX527" s="393"/>
      <c r="BY527" s="393"/>
      <c r="BZ527" s="393"/>
      <c r="CA527" s="393"/>
      <c r="CB527" s="393"/>
      <c r="CC527" s="393"/>
      <c r="CD527" s="393"/>
      <c r="CE527" s="393"/>
      <c r="CF527" s="393"/>
      <c r="CG527" s="393"/>
      <c r="CH527" s="393"/>
      <c r="CI527" s="393"/>
      <c r="CJ527" s="393"/>
      <c r="CK527" s="393"/>
      <c r="CL527" s="393"/>
      <c r="CM527" s="393"/>
      <c r="CN527" s="393"/>
      <c r="CO527" s="393"/>
      <c r="CP527" s="393"/>
      <c r="CQ527" s="393"/>
      <c r="CR527" s="393"/>
      <c r="CS527" s="393"/>
      <c r="CT527" s="393"/>
      <c r="CU527" s="393"/>
      <c r="CV527" s="393"/>
      <c r="CW527" s="393"/>
      <c r="CX527" s="393"/>
      <c r="CY527" s="393"/>
      <c r="CZ527" s="393"/>
    </row>
    <row r="528" s="392" customFormat="true" ht="25.15" customHeight="true" x14ac:dyDescent="0.2">
      <c r="A528" s="469"/>
      <c r="B528" s="469"/>
      <c r="C528" s="1200" t="s">
        <v>508</v>
      </c>
      <c r="D528" s="1201"/>
      <c r="E528" s="1005">
        <v>2.0419063624198071E-4</v>
      </c>
      <c r="F528" s="960"/>
      <c r="G528" s="960"/>
      <c r="H528" s="1201" t="s">
        <v>578</v>
      </c>
      <c r="I528" s="1201"/>
      <c r="J528" s="1006">
        <v>3.5072676476699094E-2</v>
      </c>
      <c r="K528" s="960"/>
      <c r="L528" s="960"/>
      <c r="M528" s="1201" t="s">
        <v>520</v>
      </c>
      <c r="N528" s="1201"/>
      <c r="O528" s="1007">
        <v>-3.7165699736165874E-3</v>
      </c>
      <c r="P528" s="960"/>
      <c r="Q528" s="960"/>
      <c r="R528" s="393"/>
      <c r="W528" s="393"/>
      <c r="X528" s="393"/>
      <c r="Y528" s="393"/>
      <c r="Z528" s="393"/>
      <c r="AA528" s="393"/>
      <c r="AB528" s="393"/>
      <c r="AC528" s="393"/>
      <c r="AD528" s="393"/>
      <c r="AE528" s="393"/>
      <c r="AF528" s="393"/>
      <c r="AG528" s="393"/>
      <c r="AH528" s="393"/>
      <c r="AI528" s="393"/>
      <c r="AJ528" s="393"/>
      <c r="AK528" s="393"/>
      <c r="AL528" s="393"/>
      <c r="AM528" s="393"/>
      <c r="AN528" s="393"/>
      <c r="AO528" s="393"/>
      <c r="AP528" s="393"/>
      <c r="AQ528" s="393"/>
      <c r="AR528" s="393"/>
      <c r="AS528" s="393"/>
      <c r="AT528" s="393"/>
      <c r="AU528" s="393"/>
      <c r="AV528" s="393"/>
      <c r="AW528" s="393"/>
      <c r="AX528" s="393"/>
      <c r="AY528" s="393"/>
      <c r="AZ528" s="393"/>
      <c r="BB528" s="469"/>
      <c r="BW528" s="393"/>
      <c r="BX528" s="393"/>
      <c r="BY528" s="393"/>
      <c r="BZ528" s="393"/>
      <c r="CA528" s="393"/>
      <c r="CB528" s="393"/>
      <c r="CC528" s="393"/>
      <c r="CD528" s="393"/>
      <c r="CE528" s="393"/>
      <c r="CF528" s="393"/>
      <c r="CG528" s="393"/>
      <c r="CH528" s="393"/>
      <c r="CI528" s="393"/>
      <c r="CJ528" s="393"/>
      <c r="CK528" s="393"/>
      <c r="CL528" s="393"/>
      <c r="CM528" s="393"/>
      <c r="CN528" s="393"/>
      <c r="CO528" s="393"/>
      <c r="CP528" s="393"/>
      <c r="CQ528" s="393"/>
      <c r="CR528" s="393"/>
      <c r="CS528" s="393"/>
      <c r="CT528" s="393"/>
      <c r="CU528" s="393"/>
      <c r="CV528" s="393"/>
      <c r="CW528" s="393"/>
      <c r="CX528" s="393"/>
      <c r="CY528" s="393"/>
      <c r="CZ528" s="393"/>
    </row>
    <row r="529" s="392" customFormat="true" ht="25.15" customHeight="true" x14ac:dyDescent="0.2">
      <c r="A529" s="469"/>
      <c r="B529" s="469"/>
      <c r="C529" s="1200" t="s">
        <v>505</v>
      </c>
      <c r="D529" s="1201"/>
      <c r="E529" s="1005">
        <v>9.5474589055363703E-4</v>
      </c>
      <c r="F529" s="960"/>
      <c r="G529" s="960"/>
      <c r="H529" s="1201" t="s">
        <v>593</v>
      </c>
      <c r="I529" s="1201"/>
      <c r="J529" s="1006">
        <v>4.6750711657410531E-3</v>
      </c>
      <c r="K529" s="960"/>
      <c r="L529" s="960"/>
      <c r="M529" s="1201" t="s">
        <v>519</v>
      </c>
      <c r="N529" s="1201"/>
      <c r="O529" s="1007">
        <v>2.2964274567497771E-3</v>
      </c>
      <c r="P529" s="960"/>
      <c r="Q529" s="960"/>
      <c r="R529" s="393"/>
      <c r="W529" s="393"/>
      <c r="X529" s="393"/>
      <c r="Y529" s="393"/>
      <c r="Z529" s="393"/>
      <c r="AA529" s="393"/>
      <c r="AB529" s="393"/>
      <c r="AC529" s="393"/>
      <c r="AD529" s="393"/>
      <c r="AE529" s="393"/>
      <c r="AF529" s="393"/>
      <c r="AG529" s="393"/>
      <c r="AH529" s="393"/>
      <c r="AI529" s="393"/>
      <c r="AJ529" s="393"/>
      <c r="AK529" s="393"/>
      <c r="AL529" s="393"/>
      <c r="AM529" s="393"/>
      <c r="AN529" s="393"/>
      <c r="AO529" s="393"/>
      <c r="AP529" s="393"/>
      <c r="AQ529" s="393"/>
      <c r="AR529" s="393"/>
      <c r="AS529" s="393"/>
      <c r="AT529" s="393"/>
      <c r="AU529" s="393"/>
      <c r="AV529" s="393"/>
      <c r="AW529" s="393"/>
      <c r="AX529" s="393"/>
      <c r="AY529" s="393"/>
      <c r="AZ529" s="393"/>
      <c r="BB529" s="469"/>
      <c r="BW529" s="393"/>
      <c r="BX529" s="393"/>
      <c r="BY529" s="393"/>
      <c r="BZ529" s="393"/>
      <c r="CA529" s="393"/>
      <c r="CB529" s="393"/>
      <c r="CC529" s="393"/>
      <c r="CD529" s="393"/>
      <c r="CE529" s="393"/>
      <c r="CF529" s="393"/>
      <c r="CG529" s="393"/>
      <c r="CH529" s="393"/>
      <c r="CI529" s="393"/>
      <c r="CJ529" s="393"/>
      <c r="CK529" s="393"/>
      <c r="CL529" s="393"/>
      <c r="CM529" s="393"/>
      <c r="CN529" s="393"/>
      <c r="CO529" s="393"/>
      <c r="CP529" s="393"/>
      <c r="CQ529" s="393"/>
      <c r="CR529" s="393"/>
      <c r="CS529" s="393"/>
      <c r="CT529" s="393"/>
      <c r="CU529" s="393"/>
      <c r="CV529" s="393"/>
      <c r="CW529" s="393"/>
      <c r="CX529" s="393"/>
      <c r="CY529" s="393"/>
      <c r="CZ529" s="393"/>
    </row>
    <row r="530" s="392" customFormat="true" ht="25.15" customHeight="true" x14ac:dyDescent="0.2">
      <c r="A530" s="469"/>
      <c r="B530" s="469"/>
      <c r="C530" s="1200" t="s">
        <v>464</v>
      </c>
      <c r="D530" s="1201"/>
      <c r="E530" s="1005">
        <v>8.0352858155408546E-2</v>
      </c>
      <c r="F530" s="960"/>
      <c r="G530" s="960"/>
      <c r="H530" s="1201" t="s">
        <v>606</v>
      </c>
      <c r="I530" s="1201"/>
      <c r="J530" s="1006">
        <v>1.845009319636306E-4</v>
      </c>
      <c r="K530" s="960"/>
      <c r="L530" s="960"/>
      <c r="M530" s="1201" t="s">
        <v>516</v>
      </c>
      <c r="N530" s="1201"/>
      <c r="O530" s="1014">
        <v>-1.7999384463546562E-3</v>
      </c>
      <c r="P530" s="960"/>
      <c r="Q530" s="960"/>
      <c r="R530" s="393"/>
      <c r="W530" s="393"/>
      <c r="X530" s="393"/>
      <c r="Y530" s="393"/>
      <c r="Z530" s="393"/>
      <c r="AA530" s="393"/>
      <c r="AB530" s="393"/>
      <c r="AC530" s="393"/>
      <c r="AD530" s="393"/>
      <c r="AE530" s="393"/>
      <c r="AF530" s="393"/>
      <c r="AG530" s="393"/>
      <c r="AH530" s="393"/>
      <c r="AI530" s="393"/>
      <c r="AJ530" s="393"/>
      <c r="AK530" s="393"/>
      <c r="AL530" s="393"/>
      <c r="AM530" s="393"/>
      <c r="AN530" s="393"/>
      <c r="AO530" s="393"/>
      <c r="AP530" s="393"/>
      <c r="AQ530" s="393"/>
      <c r="AR530" s="393"/>
      <c r="AS530" s="393"/>
      <c r="AT530" s="393"/>
      <c r="AU530" s="393"/>
      <c r="AV530" s="393"/>
      <c r="AW530" s="393"/>
      <c r="AX530" s="393"/>
      <c r="AY530" s="393"/>
      <c r="AZ530" s="393"/>
      <c r="BB530" s="469"/>
      <c r="BW530" s="393"/>
      <c r="BX530" s="393"/>
      <c r="BY530" s="393"/>
      <c r="BZ530" s="393"/>
      <c r="CA530" s="393"/>
      <c r="CB530" s="393"/>
      <c r="CC530" s="393"/>
      <c r="CD530" s="393"/>
      <c r="CE530" s="393"/>
      <c r="CF530" s="393"/>
      <c r="CG530" s="393"/>
      <c r="CH530" s="393"/>
      <c r="CI530" s="393"/>
      <c r="CJ530" s="393"/>
      <c r="CK530" s="393"/>
      <c r="CL530" s="393"/>
      <c r="CM530" s="393"/>
      <c r="CN530" s="393"/>
      <c r="CO530" s="393"/>
      <c r="CP530" s="393"/>
      <c r="CQ530" s="393"/>
      <c r="CR530" s="393"/>
      <c r="CS530" s="393"/>
      <c r="CT530" s="393"/>
      <c r="CU530" s="393"/>
      <c r="CV530" s="393"/>
      <c r="CW530" s="393"/>
      <c r="CX530" s="393"/>
      <c r="CY530" s="393"/>
      <c r="CZ530" s="393"/>
    </row>
    <row r="531" s="392" customFormat="true" ht="25.15" customHeight="true" x14ac:dyDescent="0.2">
      <c r="A531" s="469"/>
      <c r="B531" s="469"/>
      <c r="C531" s="1200" t="s">
        <v>578</v>
      </c>
      <c r="D531" s="1201"/>
      <c r="E531" s="1005">
        <v>2.7852316284969449E-2</v>
      </c>
      <c r="F531" s="960"/>
      <c r="G531" s="960"/>
      <c r="H531" s="1201" t="s">
        <v>569</v>
      </c>
      <c r="I531" s="1201"/>
      <c r="J531" s="1006">
        <v>9.6612459376514109E-2</v>
      </c>
      <c r="K531" s="960"/>
      <c r="L531" s="960"/>
      <c r="M531" s="1211"/>
      <c r="N531" s="1211"/>
      <c r="O531" s="960"/>
      <c r="P531" s="960"/>
      <c r="Q531" s="960"/>
      <c r="R531" s="393"/>
      <c r="W531" s="393"/>
      <c r="X531" s="393"/>
      <c r="Y531" s="393"/>
      <c r="Z531" s="393"/>
      <c r="AA531" s="393"/>
      <c r="AB531" s="393"/>
      <c r="AC531" s="393"/>
      <c r="AD531" s="393"/>
      <c r="AE531" s="393"/>
      <c r="AF531" s="393"/>
      <c r="AG531" s="393"/>
      <c r="AH531" s="393"/>
      <c r="AI531" s="393"/>
      <c r="AJ531" s="393"/>
      <c r="AK531" s="393"/>
      <c r="AL531" s="393"/>
      <c r="AM531" s="393"/>
      <c r="AN531" s="393"/>
      <c r="AO531" s="393"/>
      <c r="AP531" s="393"/>
      <c r="AQ531" s="393"/>
      <c r="AR531" s="393"/>
      <c r="AS531" s="393"/>
      <c r="AT531" s="393"/>
      <c r="AU531" s="393"/>
      <c r="AV531" s="393"/>
      <c r="AW531" s="393"/>
      <c r="AX531" s="393"/>
      <c r="AY531" s="393"/>
      <c r="AZ531" s="393"/>
      <c r="BB531" s="469"/>
      <c r="BW531" s="393"/>
      <c r="BX531" s="393"/>
      <c r="BY531" s="393"/>
      <c r="BZ531" s="393"/>
      <c r="CA531" s="393"/>
      <c r="CB531" s="393"/>
      <c r="CC531" s="393"/>
      <c r="CD531" s="393"/>
      <c r="CE531" s="393"/>
      <c r="CF531" s="393"/>
      <c r="CG531" s="393"/>
      <c r="CH531" s="393"/>
      <c r="CI531" s="393"/>
      <c r="CJ531" s="393"/>
      <c r="CK531" s="393"/>
      <c r="CL531" s="393"/>
      <c r="CM531" s="393"/>
      <c r="CN531" s="393"/>
      <c r="CO531" s="393"/>
      <c r="CP531" s="393"/>
      <c r="CQ531" s="393"/>
      <c r="CR531" s="393"/>
      <c r="CS531" s="393"/>
      <c r="CT531" s="393"/>
      <c r="CU531" s="393"/>
      <c r="CV531" s="393"/>
      <c r="CW531" s="393"/>
      <c r="CX531" s="393"/>
      <c r="CY531" s="393"/>
      <c r="CZ531" s="393"/>
    </row>
    <row r="532" s="392" customFormat="true" ht="25.15" customHeight="true" x14ac:dyDescent="0.2">
      <c r="A532" s="469"/>
      <c r="B532" s="469"/>
      <c r="C532" s="1200" t="s">
        <v>593</v>
      </c>
      <c r="D532" s="1201"/>
      <c r="E532" s="1005">
        <v>2.3047307756459655E-3</v>
      </c>
      <c r="F532" s="960"/>
      <c r="G532" s="960"/>
      <c r="H532" s="1201" t="s">
        <v>338</v>
      </c>
      <c r="I532" s="1201"/>
      <c r="J532" s="1006">
        <v>6.6672835843832384E-4</v>
      </c>
      <c r="K532" s="960"/>
      <c r="L532" s="960"/>
      <c r="M532" s="1211"/>
      <c r="N532" s="1211"/>
      <c r="O532" s="960"/>
      <c r="P532" s="960"/>
      <c r="Q532" s="960"/>
      <c r="R532" s="393"/>
      <c r="W532" s="393"/>
      <c r="X532" s="393"/>
      <c r="Y532" s="393"/>
      <c r="Z532" s="393"/>
      <c r="AA532" s="393"/>
      <c r="AB532" s="393"/>
      <c r="AC532" s="393"/>
      <c r="AD532" s="393"/>
      <c r="AE532" s="393"/>
      <c r="AF532" s="393"/>
      <c r="AG532" s="393"/>
      <c r="AH532" s="393"/>
      <c r="AI532" s="393"/>
      <c r="AJ532" s="393"/>
      <c r="AK532" s="393"/>
      <c r="AL532" s="393"/>
      <c r="AM532" s="393"/>
      <c r="AN532" s="393"/>
      <c r="AO532" s="393"/>
      <c r="AP532" s="393"/>
      <c r="AQ532" s="393"/>
      <c r="AR532" s="393"/>
      <c r="AS532" s="393"/>
      <c r="AT532" s="393"/>
      <c r="AU532" s="393"/>
      <c r="AV532" s="393"/>
      <c r="AW532" s="393"/>
      <c r="AX532" s="393"/>
      <c r="AY532" s="393"/>
      <c r="AZ532" s="393"/>
      <c r="BB532" s="469"/>
      <c r="BW532" s="393"/>
      <c r="BX532" s="393"/>
      <c r="BY532" s="393"/>
      <c r="BZ532" s="393"/>
      <c r="CA532" s="393"/>
      <c r="CB532" s="393"/>
      <c r="CC532" s="393"/>
      <c r="CD532" s="393"/>
      <c r="CE532" s="393"/>
      <c r="CF532" s="393"/>
      <c r="CG532" s="393"/>
      <c r="CH532" s="393"/>
      <c r="CI532" s="393"/>
      <c r="CJ532" s="393"/>
      <c r="CK532" s="393"/>
      <c r="CL532" s="393"/>
      <c r="CM532" s="393"/>
      <c r="CN532" s="393"/>
      <c r="CO532" s="393"/>
      <c r="CP532" s="393"/>
      <c r="CQ532" s="393"/>
      <c r="CR532" s="393"/>
      <c r="CS532" s="393"/>
      <c r="CT532" s="393"/>
      <c r="CU532" s="393"/>
      <c r="CV532" s="393"/>
      <c r="CW532" s="393"/>
      <c r="CX532" s="393"/>
      <c r="CY532" s="393"/>
      <c r="CZ532" s="393"/>
    </row>
    <row r="533" s="392" customFormat="true" ht="25.15" customHeight="true" x14ac:dyDescent="0.2">
      <c r="A533" s="469"/>
      <c r="B533" s="469"/>
      <c r="C533" s="1200" t="s">
        <v>606</v>
      </c>
      <c r="D533" s="1201"/>
      <c r="E533" s="1005">
        <v>1.5033279106677091E-4</v>
      </c>
      <c r="F533" s="960"/>
      <c r="G533" s="960"/>
      <c r="H533" s="1201" t="s">
        <v>440</v>
      </c>
      <c r="I533" s="1201"/>
      <c r="J533" s="1006">
        <v>0.32648655782388902</v>
      </c>
      <c r="K533" s="960"/>
      <c r="L533" s="960"/>
      <c r="M533" s="1211"/>
      <c r="N533" s="1211"/>
      <c r="O533" s="960"/>
      <c r="P533" s="960"/>
      <c r="Q533" s="960"/>
      <c r="R533" s="393"/>
      <c r="W533" s="393"/>
      <c r="X533" s="393"/>
      <c r="Y533" s="393"/>
      <c r="Z533" s="393"/>
      <c r="AA533" s="393"/>
      <c r="AB533" s="393"/>
      <c r="AC533" s="393"/>
      <c r="AD533" s="393"/>
      <c r="AE533" s="393"/>
      <c r="AF533" s="393"/>
      <c r="AG533" s="393"/>
      <c r="AH533" s="393"/>
      <c r="AI533" s="393"/>
      <c r="AJ533" s="393"/>
      <c r="AK533" s="393"/>
      <c r="AL533" s="393"/>
      <c r="AM533" s="393"/>
      <c r="AN533" s="393"/>
      <c r="AO533" s="393"/>
      <c r="AP533" s="393"/>
      <c r="AQ533" s="393"/>
      <c r="AR533" s="393"/>
      <c r="AS533" s="393"/>
      <c r="AT533" s="393"/>
      <c r="AU533" s="393"/>
      <c r="AV533" s="393"/>
      <c r="AW533" s="393"/>
      <c r="AX533" s="393"/>
      <c r="AY533" s="393"/>
      <c r="AZ533" s="393"/>
      <c r="BB533" s="469"/>
      <c r="BW533" s="393"/>
      <c r="BX533" s="393"/>
      <c r="BY533" s="393"/>
      <c r="BZ533" s="393"/>
      <c r="CA533" s="393"/>
      <c r="CB533" s="393"/>
      <c r="CC533" s="393"/>
      <c r="CD533" s="393"/>
      <c r="CE533" s="393"/>
      <c r="CF533" s="393"/>
      <c r="CG533" s="393"/>
      <c r="CH533" s="393"/>
      <c r="CI533" s="393"/>
      <c r="CJ533" s="393"/>
      <c r="CK533" s="393"/>
      <c r="CL533" s="393"/>
      <c r="CM533" s="393"/>
      <c r="CN533" s="393"/>
      <c r="CO533" s="393"/>
      <c r="CP533" s="393"/>
      <c r="CQ533" s="393"/>
      <c r="CR533" s="393"/>
      <c r="CS533" s="393"/>
      <c r="CT533" s="393"/>
      <c r="CU533" s="393"/>
      <c r="CV533" s="393"/>
      <c r="CW533" s="393"/>
      <c r="CX533" s="393"/>
      <c r="CY533" s="393"/>
      <c r="CZ533" s="393"/>
    </row>
    <row r="534" s="392" customFormat="true" ht="25.15" customHeight="true" x14ac:dyDescent="0.2">
      <c r="A534" s="469"/>
      <c r="B534" s="469"/>
      <c r="C534" s="1200" t="s">
        <v>569</v>
      </c>
      <c r="D534" s="1201"/>
      <c r="E534" s="1005">
        <v>5.8358640884173626E-2</v>
      </c>
      <c r="F534" s="960"/>
      <c r="G534" s="960"/>
      <c r="H534" s="1201" t="s">
        <v>553</v>
      </c>
      <c r="I534" s="1201"/>
      <c r="J534" s="1006">
        <v>0.43133321947241743</v>
      </c>
      <c r="K534" s="960"/>
      <c r="L534" s="960"/>
      <c r="M534" s="1201" t="s">
        <v>257</v>
      </c>
      <c r="N534" s="1201"/>
      <c r="O534" s="1201"/>
      <c r="P534" s="960"/>
      <c r="Q534" s="960"/>
      <c r="R534" s="393"/>
      <c r="W534" s="393"/>
      <c r="X534" s="393"/>
      <c r="Y534" s="393"/>
      <c r="Z534" s="393"/>
      <c r="AA534" s="393"/>
      <c r="AB534" s="393"/>
      <c r="AC534" s="393"/>
      <c r="AD534" s="393"/>
      <c r="AE534" s="393"/>
      <c r="AF534" s="393"/>
      <c r="AG534" s="393"/>
      <c r="AH534" s="393"/>
      <c r="AI534" s="393"/>
      <c r="AJ534" s="393"/>
      <c r="AK534" s="393"/>
      <c r="AL534" s="393"/>
      <c r="AM534" s="393"/>
      <c r="AN534" s="393"/>
      <c r="AO534" s="393"/>
      <c r="AP534" s="393"/>
      <c r="AQ534" s="393"/>
      <c r="AR534" s="393"/>
      <c r="AS534" s="393"/>
      <c r="AT534" s="393"/>
      <c r="AU534" s="393"/>
      <c r="AV534" s="393"/>
      <c r="AW534" s="393"/>
      <c r="AX534" s="393"/>
      <c r="AY534" s="393"/>
      <c r="AZ534" s="393"/>
      <c r="BB534" s="469"/>
      <c r="BW534" s="393"/>
      <c r="BX534" s="393"/>
      <c r="BY534" s="393"/>
      <c r="BZ534" s="393"/>
      <c r="CA534" s="393"/>
      <c r="CB534" s="393"/>
      <c r="CC534" s="393"/>
      <c r="CD534" s="393"/>
      <c r="CE534" s="393"/>
      <c r="CF534" s="393"/>
      <c r="CG534" s="393"/>
      <c r="CH534" s="393"/>
      <c r="CI534" s="393"/>
      <c r="CJ534" s="393"/>
      <c r="CK534" s="393"/>
      <c r="CL534" s="393"/>
      <c r="CM534" s="393"/>
      <c r="CN534" s="393"/>
      <c r="CO534" s="393"/>
      <c r="CP534" s="393"/>
      <c r="CQ534" s="393"/>
      <c r="CR534" s="393"/>
      <c r="CS534" s="393"/>
      <c r="CT534" s="393"/>
      <c r="CU534" s="393"/>
      <c r="CV534" s="393"/>
      <c r="CW534" s="393"/>
      <c r="CX534" s="393"/>
      <c r="CY534" s="393"/>
      <c r="CZ534" s="393"/>
    </row>
    <row r="535" s="392" customFormat="true" ht="25.15" customHeight="true" x14ac:dyDescent="0.2">
      <c r="A535" s="469"/>
      <c r="B535" s="469"/>
      <c r="C535" s="1200" t="s">
        <v>338</v>
      </c>
      <c r="D535" s="1201"/>
      <c r="E535" s="1005">
        <v>5.1045542379651188E-3</v>
      </c>
      <c r="F535" s="960"/>
      <c r="G535" s="960"/>
      <c r="H535" s="1201" t="s">
        <v>551</v>
      </c>
      <c r="I535" s="1201"/>
      <c r="J535" s="1006">
        <v>0.46115262763251652</v>
      </c>
      <c r="K535" s="960"/>
      <c r="L535" s="960"/>
      <c r="M535" s="1201" t="s">
        <v>320</v>
      </c>
      <c r="N535" s="1201"/>
      <c r="O535" s="1015" t="s">
        <v>258</v>
      </c>
      <c r="P535" s="960"/>
      <c r="Q535" s="960"/>
      <c r="R535" s="393"/>
      <c r="W535" s="393"/>
      <c r="X535" s="393"/>
      <c r="Y535" s="393"/>
      <c r="Z535" s="393"/>
      <c r="AA535" s="393"/>
      <c r="AB535" s="393"/>
      <c r="AC535" s="393"/>
      <c r="AD535" s="393"/>
      <c r="AE535" s="393"/>
      <c r="AF535" s="393"/>
      <c r="AG535" s="393"/>
      <c r="AH535" s="393"/>
      <c r="AI535" s="393"/>
      <c r="AJ535" s="393"/>
      <c r="AK535" s="393"/>
      <c r="AL535" s="393"/>
      <c r="AM535" s="393"/>
      <c r="AN535" s="393"/>
      <c r="AO535" s="393"/>
      <c r="AP535" s="393"/>
      <c r="AQ535" s="393"/>
      <c r="AR535" s="393"/>
      <c r="AS535" s="393"/>
      <c r="AT535" s="393"/>
      <c r="AU535" s="393"/>
      <c r="AV535" s="393"/>
      <c r="AW535" s="393"/>
      <c r="AX535" s="393"/>
      <c r="AY535" s="393"/>
      <c r="AZ535" s="393"/>
      <c r="BB535" s="469"/>
      <c r="BW535" s="393"/>
      <c r="BX535" s="393"/>
      <c r="BY535" s="393"/>
      <c r="BZ535" s="393"/>
      <c r="CA535" s="393"/>
      <c r="CB535" s="393"/>
      <c r="CC535" s="393"/>
      <c r="CD535" s="393"/>
      <c r="CE535" s="393"/>
      <c r="CF535" s="393"/>
      <c r="CG535" s="393"/>
      <c r="CH535" s="393"/>
      <c r="CI535" s="393"/>
      <c r="CJ535" s="393"/>
      <c r="CK535" s="393"/>
      <c r="CL535" s="393"/>
      <c r="CM535" s="393"/>
      <c r="CN535" s="393"/>
      <c r="CO535" s="393"/>
      <c r="CP535" s="393"/>
      <c r="CQ535" s="393"/>
      <c r="CR535" s="393"/>
      <c r="CS535" s="393"/>
      <c r="CT535" s="393"/>
      <c r="CU535" s="393"/>
      <c r="CV535" s="393"/>
      <c r="CW535" s="393"/>
      <c r="CX535" s="393"/>
      <c r="CY535" s="393"/>
      <c r="CZ535" s="393"/>
    </row>
    <row r="536" s="392" customFormat="true" ht="25.15" customHeight="true" x14ac:dyDescent="0.2">
      <c r="A536" s="469"/>
      <c r="B536" s="469"/>
      <c r="C536" s="1200" t="s">
        <v>440</v>
      </c>
      <c r="D536" s="1201"/>
      <c r="E536" s="1005">
        <v>0.31395030510287414</v>
      </c>
      <c r="F536" s="960"/>
      <c r="G536" s="960"/>
      <c r="H536" s="1201" t="s">
        <v>563</v>
      </c>
      <c r="I536" s="1201"/>
      <c r="J536" s="1006">
        <v>0.13883006747457932</v>
      </c>
      <c r="K536" s="960"/>
      <c r="L536" s="960"/>
      <c r="M536" s="1201" t="s">
        <v>343</v>
      </c>
      <c r="N536" s="1201"/>
      <c r="O536" s="1004">
        <v>1.6922576390135165E-2</v>
      </c>
      <c r="P536" s="960"/>
      <c r="Q536" s="960"/>
      <c r="R536" s="393"/>
      <c r="W536" s="393"/>
      <c r="X536" s="393"/>
      <c r="Y536" s="393"/>
      <c r="Z536" s="393"/>
      <c r="AA536" s="393"/>
      <c r="AB536" s="393"/>
      <c r="AC536" s="393"/>
      <c r="AD536" s="393"/>
      <c r="AE536" s="393"/>
      <c r="AF536" s="393"/>
      <c r="AG536" s="393"/>
      <c r="AH536" s="393"/>
      <c r="AI536" s="393"/>
      <c r="AJ536" s="393"/>
      <c r="AK536" s="393"/>
      <c r="AL536" s="393"/>
      <c r="AM536" s="393"/>
      <c r="AN536" s="393"/>
      <c r="AO536" s="393"/>
      <c r="AP536" s="393"/>
      <c r="AQ536" s="393"/>
      <c r="AR536" s="393"/>
      <c r="AS536" s="393"/>
      <c r="AT536" s="393"/>
      <c r="AU536" s="393"/>
      <c r="AV536" s="393"/>
      <c r="AW536" s="393"/>
      <c r="AX536" s="393"/>
      <c r="AY536" s="393"/>
      <c r="AZ536" s="393"/>
      <c r="BB536" s="469"/>
      <c r="BW536" s="393"/>
      <c r="BX536" s="393"/>
      <c r="BY536" s="393"/>
      <c r="BZ536" s="393"/>
      <c r="CA536" s="393"/>
      <c r="CB536" s="393"/>
      <c r="CC536" s="393"/>
      <c r="CD536" s="393"/>
      <c r="CE536" s="393"/>
      <c r="CF536" s="393"/>
      <c r="CG536" s="393"/>
      <c r="CH536" s="393"/>
      <c r="CI536" s="393"/>
      <c r="CJ536" s="393"/>
      <c r="CK536" s="393"/>
      <c r="CL536" s="393"/>
      <c r="CM536" s="393"/>
      <c r="CN536" s="393"/>
      <c r="CO536" s="393"/>
      <c r="CP536" s="393"/>
      <c r="CQ536" s="393"/>
      <c r="CR536" s="393"/>
      <c r="CS536" s="393"/>
      <c r="CT536" s="393"/>
      <c r="CU536" s="393"/>
      <c r="CV536" s="393"/>
      <c r="CW536" s="393"/>
      <c r="CX536" s="393"/>
      <c r="CY536" s="393"/>
      <c r="CZ536" s="393"/>
    </row>
    <row r="537" s="392" customFormat="true" ht="25.15" customHeight="true" x14ac:dyDescent="0.2">
      <c r="A537" s="469"/>
      <c r="B537" s="469"/>
      <c r="C537" s="1200" t="s">
        <v>553</v>
      </c>
      <c r="D537" s="1201"/>
      <c r="E537" s="1005">
        <v>0.37214095623364318</v>
      </c>
      <c r="F537" s="960"/>
      <c r="G537" s="960"/>
      <c r="H537" s="1201" t="s">
        <v>557</v>
      </c>
      <c r="I537" s="1201"/>
      <c r="J537" s="1006">
        <v>0.31395687899345692</v>
      </c>
      <c r="K537" s="960"/>
      <c r="L537" s="960"/>
      <c r="M537" s="1201" t="s">
        <v>484</v>
      </c>
      <c r="N537" s="1201"/>
      <c r="O537" s="1007">
        <v>1.1667564184798286E-2</v>
      </c>
      <c r="P537" s="960"/>
      <c r="Q537" s="960"/>
      <c r="R537" s="393"/>
      <c r="W537" s="393"/>
      <c r="X537" s="393"/>
      <c r="Y537" s="393"/>
      <c r="Z537" s="393"/>
      <c r="AA537" s="393"/>
      <c r="AB537" s="393"/>
      <c r="AC537" s="393"/>
      <c r="AD537" s="393"/>
      <c r="AE537" s="393"/>
      <c r="AF537" s="393"/>
      <c r="AG537" s="393"/>
      <c r="AH537" s="393"/>
      <c r="AI537" s="393"/>
      <c r="AJ537" s="393"/>
      <c r="AK537" s="393"/>
      <c r="AL537" s="393"/>
      <c r="AM537" s="393"/>
      <c r="AN537" s="393"/>
      <c r="AO537" s="393"/>
      <c r="AP537" s="393"/>
      <c r="AQ537" s="393"/>
      <c r="AR537" s="393"/>
      <c r="AS537" s="393"/>
      <c r="AT537" s="393"/>
      <c r="AU537" s="393"/>
      <c r="AV537" s="393"/>
      <c r="AW537" s="393"/>
      <c r="AX537" s="393"/>
      <c r="AY537" s="393"/>
      <c r="AZ537" s="393"/>
      <c r="BB537" s="469"/>
      <c r="BW537" s="393"/>
      <c r="BX537" s="393"/>
      <c r="BY537" s="393"/>
      <c r="BZ537" s="393"/>
      <c r="CA537" s="393"/>
      <c r="CB537" s="393"/>
      <c r="CC537" s="393"/>
      <c r="CD537" s="393"/>
      <c r="CE537" s="393"/>
      <c r="CF537" s="393"/>
      <c r="CG537" s="393"/>
      <c r="CH537" s="393"/>
      <c r="CI537" s="393"/>
      <c r="CJ537" s="393"/>
      <c r="CK537" s="393"/>
      <c r="CL537" s="393"/>
      <c r="CM537" s="393"/>
      <c r="CN537" s="393"/>
      <c r="CO537" s="393"/>
      <c r="CP537" s="393"/>
      <c r="CQ537" s="393"/>
      <c r="CR537" s="393"/>
      <c r="CS537" s="393"/>
      <c r="CT537" s="393"/>
      <c r="CU537" s="393"/>
      <c r="CV537" s="393"/>
      <c r="CW537" s="393"/>
      <c r="CX537" s="393"/>
      <c r="CY537" s="393"/>
      <c r="CZ537" s="393"/>
    </row>
    <row r="538" s="392" customFormat="true" ht="25.15" customHeight="true" x14ac:dyDescent="0.2">
      <c r="A538" s="469"/>
      <c r="B538" s="469"/>
      <c r="C538" s="1200" t="s">
        <v>551</v>
      </c>
      <c r="D538" s="1201"/>
      <c r="E538" s="1005">
        <v>0.40106828849979176</v>
      </c>
      <c r="F538" s="960"/>
      <c r="G538" s="960"/>
      <c r="H538" s="1201" t="s">
        <v>568</v>
      </c>
      <c r="I538" s="1201"/>
      <c r="J538" s="1006">
        <v>0.12454137487503412</v>
      </c>
      <c r="K538" s="960"/>
      <c r="L538" s="960"/>
      <c r="M538" s="1201" t="s">
        <v>458</v>
      </c>
      <c r="N538" s="1201"/>
      <c r="O538" s="1007">
        <v>0.10878641227646418</v>
      </c>
      <c r="P538" s="960"/>
      <c r="Q538" s="960"/>
      <c r="R538" s="393"/>
      <c r="W538" s="393"/>
      <c r="X538" s="393"/>
      <c r="Y538" s="393"/>
      <c r="Z538" s="393"/>
      <c r="AA538" s="393"/>
      <c r="AB538" s="393"/>
      <c r="AC538" s="393"/>
      <c r="AD538" s="393"/>
      <c r="AE538" s="393"/>
      <c r="AF538" s="393"/>
      <c r="AG538" s="393"/>
      <c r="AH538" s="393"/>
      <c r="AI538" s="393"/>
      <c r="AJ538" s="393"/>
      <c r="AK538" s="393"/>
      <c r="AL538" s="393"/>
      <c r="AM538" s="393"/>
      <c r="AN538" s="393"/>
      <c r="AO538" s="393"/>
      <c r="AP538" s="393"/>
      <c r="AQ538" s="393"/>
      <c r="AR538" s="393"/>
      <c r="AS538" s="393"/>
      <c r="AT538" s="393"/>
      <c r="AU538" s="393"/>
      <c r="AV538" s="393"/>
      <c r="AW538" s="393"/>
      <c r="AX538" s="393"/>
      <c r="AY538" s="393"/>
      <c r="AZ538" s="393"/>
      <c r="BB538" s="469"/>
      <c r="BW538" s="393"/>
      <c r="BX538" s="393"/>
      <c r="BY538" s="393"/>
      <c r="BZ538" s="393"/>
      <c r="CA538" s="393"/>
      <c r="CB538" s="393"/>
      <c r="CC538" s="393"/>
      <c r="CD538" s="393"/>
      <c r="CE538" s="393"/>
      <c r="CF538" s="393"/>
      <c r="CG538" s="393"/>
      <c r="CH538" s="393"/>
      <c r="CI538" s="393"/>
      <c r="CJ538" s="393"/>
      <c r="CK538" s="393"/>
      <c r="CL538" s="393"/>
      <c r="CM538" s="393"/>
      <c r="CN538" s="393"/>
      <c r="CO538" s="393"/>
      <c r="CP538" s="393"/>
      <c r="CQ538" s="393"/>
      <c r="CR538" s="393"/>
      <c r="CS538" s="393"/>
      <c r="CT538" s="393"/>
      <c r="CU538" s="393"/>
      <c r="CV538" s="393"/>
      <c r="CW538" s="393"/>
      <c r="CX538" s="393"/>
      <c r="CY538" s="393"/>
      <c r="CZ538" s="393"/>
    </row>
    <row r="539" s="392" customFormat="true" ht="25.15" customHeight="true" x14ac:dyDescent="0.2">
      <c r="A539" s="469"/>
      <c r="B539" s="469"/>
      <c r="C539" s="1200" t="s">
        <v>563</v>
      </c>
      <c r="D539" s="1201"/>
      <c r="E539" s="1005">
        <v>0.1505250252166922</v>
      </c>
      <c r="F539" s="960"/>
      <c r="G539" s="960"/>
      <c r="H539" s="1201" t="s">
        <v>471</v>
      </c>
      <c r="I539" s="1201"/>
      <c r="J539" s="1006">
        <v>1.9469893414914792E-2</v>
      </c>
      <c r="K539" s="960"/>
      <c r="L539" s="960"/>
      <c r="M539" s="1201" t="s">
        <v>470</v>
      </c>
      <c r="N539" s="1201"/>
      <c r="O539" s="1007">
        <v>7.6541805959804907E-2</v>
      </c>
      <c r="P539" s="960"/>
      <c r="Q539" s="960"/>
      <c r="R539" s="393"/>
      <c r="W539" s="393"/>
      <c r="X539" s="393"/>
      <c r="Y539" s="393"/>
      <c r="Z539" s="393"/>
      <c r="AA539" s="393"/>
      <c r="AB539" s="393"/>
      <c r="AC539" s="393"/>
      <c r="AD539" s="393"/>
      <c r="AE539" s="393"/>
      <c r="AF539" s="393"/>
      <c r="AG539" s="393"/>
      <c r="AH539" s="393"/>
      <c r="AI539" s="393"/>
      <c r="AJ539" s="393"/>
      <c r="AK539" s="393"/>
      <c r="AL539" s="393"/>
      <c r="AM539" s="393"/>
      <c r="AN539" s="393"/>
      <c r="AO539" s="393"/>
      <c r="AP539" s="393"/>
      <c r="AQ539" s="393"/>
      <c r="AR539" s="393"/>
      <c r="AS539" s="393"/>
      <c r="AT539" s="393"/>
      <c r="AU539" s="393"/>
      <c r="AV539" s="393"/>
      <c r="AW539" s="393"/>
      <c r="AX539" s="393"/>
      <c r="AY539" s="393"/>
      <c r="AZ539" s="393"/>
      <c r="BB539" s="469"/>
      <c r="BW539" s="393"/>
      <c r="BX539" s="393"/>
      <c r="BY539" s="393"/>
      <c r="BZ539" s="393"/>
      <c r="CA539" s="393"/>
      <c r="CB539" s="393"/>
      <c r="CC539" s="393"/>
      <c r="CD539" s="393"/>
      <c r="CE539" s="393"/>
      <c r="CF539" s="393"/>
      <c r="CG539" s="393"/>
      <c r="CH539" s="393"/>
      <c r="CI539" s="393"/>
      <c r="CJ539" s="393"/>
      <c r="CK539" s="393"/>
      <c r="CL539" s="393"/>
      <c r="CM539" s="393"/>
      <c r="CN539" s="393"/>
      <c r="CO539" s="393"/>
      <c r="CP539" s="393"/>
      <c r="CQ539" s="393"/>
      <c r="CR539" s="393"/>
      <c r="CS539" s="393"/>
      <c r="CT539" s="393"/>
      <c r="CU539" s="393"/>
      <c r="CV539" s="393"/>
      <c r="CW539" s="393"/>
      <c r="CX539" s="393"/>
      <c r="CY539" s="393"/>
      <c r="CZ539" s="393"/>
    </row>
    <row r="540" s="392" customFormat="true" ht="25.15" customHeight="true" x14ac:dyDescent="0.2">
      <c r="A540" s="469"/>
      <c r="B540" s="469"/>
      <c r="C540" s="1200" t="s">
        <v>557</v>
      </c>
      <c r="D540" s="1201"/>
      <c r="E540" s="1005">
        <v>0.27460608038642037</v>
      </c>
      <c r="F540" s="960"/>
      <c r="G540" s="960"/>
      <c r="H540" s="1201" t="s">
        <v>570</v>
      </c>
      <c r="I540" s="1201"/>
      <c r="J540" s="1006">
        <v>8.6316569305963165E-4</v>
      </c>
      <c r="K540" s="960"/>
      <c r="L540" s="960"/>
      <c r="M540" s="1201" t="s">
        <v>494</v>
      </c>
      <c r="N540" s="1201"/>
      <c r="O540" s="1016">
        <v>4.2246901646562176E-5</v>
      </c>
      <c r="P540" s="960"/>
      <c r="Q540" s="960"/>
      <c r="R540" s="393"/>
      <c r="W540" s="393"/>
      <c r="X540" s="393"/>
      <c r="Y540" s="393"/>
      <c r="Z540" s="393"/>
      <c r="AA540" s="393"/>
      <c r="AB540" s="393"/>
      <c r="AC540" s="393"/>
      <c r="AD540" s="393"/>
      <c r="AE540" s="393"/>
      <c r="AF540" s="393"/>
      <c r="AG540" s="393"/>
      <c r="AH540" s="393"/>
      <c r="AI540" s="393"/>
      <c r="AJ540" s="393"/>
      <c r="AK540" s="393"/>
      <c r="AL540" s="393"/>
      <c r="AM540" s="393"/>
      <c r="AN540" s="393"/>
      <c r="AO540" s="393"/>
      <c r="AP540" s="393"/>
      <c r="AQ540" s="393"/>
      <c r="AR540" s="393"/>
      <c r="AS540" s="393"/>
      <c r="AT540" s="393"/>
      <c r="AU540" s="393"/>
      <c r="AV540" s="393"/>
      <c r="AW540" s="393"/>
      <c r="AX540" s="393"/>
      <c r="AY540" s="393"/>
      <c r="AZ540" s="393"/>
      <c r="BB540" s="469"/>
      <c r="BW540" s="393"/>
      <c r="BX540" s="393"/>
      <c r="BY540" s="393"/>
      <c r="BZ540" s="393"/>
      <c r="CA540" s="393"/>
      <c r="CB540" s="393"/>
      <c r="CC540" s="393"/>
      <c r="CD540" s="393"/>
      <c r="CE540" s="393"/>
      <c r="CF540" s="393"/>
      <c r="CG540" s="393"/>
      <c r="CH540" s="393"/>
      <c r="CI540" s="393"/>
      <c r="CJ540" s="393"/>
      <c r="CK540" s="393"/>
      <c r="CL540" s="393"/>
      <c r="CM540" s="393"/>
      <c r="CN540" s="393"/>
      <c r="CO540" s="393"/>
      <c r="CP540" s="393"/>
      <c r="CQ540" s="393"/>
      <c r="CR540" s="393"/>
      <c r="CS540" s="393"/>
      <c r="CT540" s="393"/>
      <c r="CU540" s="393"/>
      <c r="CV540" s="393"/>
      <c r="CW540" s="393"/>
      <c r="CX540" s="393"/>
      <c r="CY540" s="393"/>
      <c r="CZ540" s="393"/>
    </row>
    <row r="541" s="392" customFormat="true" ht="25.15" customHeight="true" x14ac:dyDescent="0.2">
      <c r="A541" s="469"/>
      <c r="B541" s="469"/>
      <c r="C541" s="1200" t="s">
        <v>568</v>
      </c>
      <c r="D541" s="1201"/>
      <c r="E541" s="1005">
        <v>8.8610844581173132E-2</v>
      </c>
      <c r="F541" s="960"/>
      <c r="G541" s="960"/>
      <c r="H541" s="1201" t="s">
        <v>577</v>
      </c>
      <c r="I541" s="1201"/>
      <c r="J541" s="1013">
        <v>1.8194698115427323E-5</v>
      </c>
      <c r="K541" s="960"/>
      <c r="L541" s="960"/>
      <c r="M541" s="1201" t="s">
        <v>500</v>
      </c>
      <c r="N541" s="1201"/>
      <c r="O541" s="1007">
        <v>5.9369522531265762E-4</v>
      </c>
      <c r="P541" s="960"/>
      <c r="Q541" s="960"/>
      <c r="R541" s="393"/>
      <c r="W541" s="393"/>
      <c r="X541" s="393"/>
      <c r="Y541" s="393"/>
      <c r="Z541" s="393"/>
      <c r="AA541" s="393"/>
      <c r="AB541" s="393"/>
      <c r="AC541" s="393"/>
      <c r="AD541" s="393"/>
      <c r="AE541" s="393"/>
      <c r="AF541" s="393"/>
      <c r="AG541" s="393"/>
      <c r="AH541" s="393"/>
      <c r="AI541" s="393"/>
      <c r="AJ541" s="393"/>
      <c r="AK541" s="393"/>
      <c r="AL541" s="393"/>
      <c r="AM541" s="393"/>
      <c r="AN541" s="393"/>
      <c r="AO541" s="393"/>
      <c r="AP541" s="393"/>
      <c r="AQ541" s="393"/>
      <c r="AR541" s="393"/>
      <c r="AS541" s="393"/>
      <c r="AT541" s="393"/>
      <c r="AU541" s="393"/>
      <c r="AV541" s="393"/>
      <c r="AW541" s="393"/>
      <c r="AX541" s="393"/>
      <c r="AY541" s="393"/>
      <c r="AZ541" s="393"/>
      <c r="BB541" s="469"/>
      <c r="BW541" s="393"/>
      <c r="BX541" s="393"/>
      <c r="BY541" s="393"/>
      <c r="BZ541" s="393"/>
      <c r="CA541" s="393"/>
      <c r="CB541" s="393"/>
      <c r="CC541" s="393"/>
      <c r="CD541" s="393"/>
      <c r="CE541" s="393"/>
      <c r="CF541" s="393"/>
      <c r="CG541" s="393"/>
      <c r="CH541" s="393"/>
      <c r="CI541" s="393"/>
      <c r="CJ541" s="393"/>
      <c r="CK541" s="393"/>
      <c r="CL541" s="393"/>
      <c r="CM541" s="393"/>
      <c r="CN541" s="393"/>
      <c r="CO541" s="393"/>
      <c r="CP541" s="393"/>
      <c r="CQ541" s="393"/>
      <c r="CR541" s="393"/>
      <c r="CS541" s="393"/>
      <c r="CT541" s="393"/>
      <c r="CU541" s="393"/>
      <c r="CV541" s="393"/>
      <c r="CW541" s="393"/>
      <c r="CX541" s="393"/>
      <c r="CY541" s="393"/>
      <c r="CZ541" s="393"/>
    </row>
    <row r="542" s="392" customFormat="true" ht="25.15" customHeight="true" x14ac:dyDescent="0.2">
      <c r="A542" s="469"/>
      <c r="B542" s="469"/>
      <c r="C542" s="1200" t="s">
        <v>471</v>
      </c>
      <c r="D542" s="1201"/>
      <c r="E542" s="1005">
        <v>3.8631162310502717E-2</v>
      </c>
      <c r="F542" s="960"/>
      <c r="G542" s="960"/>
      <c r="H542" s="1201" t="s">
        <v>575</v>
      </c>
      <c r="I542" s="1201"/>
      <c r="J542" s="1006">
        <v>4.8784460673114982E-3</v>
      </c>
      <c r="K542" s="960"/>
      <c r="L542" s="960"/>
      <c r="M542" s="1201" t="s">
        <v>450</v>
      </c>
      <c r="N542" s="1201"/>
      <c r="O542" s="1007">
        <v>0.20707110778899415</v>
      </c>
      <c r="P542" s="960"/>
      <c r="Q542" s="960"/>
      <c r="R542" s="393"/>
      <c r="W542" s="393"/>
      <c r="X542" s="393"/>
      <c r="Y542" s="393"/>
      <c r="Z542" s="393"/>
      <c r="AA542" s="393"/>
      <c r="AB542" s="393"/>
      <c r="AC542" s="393"/>
      <c r="AD542" s="393"/>
      <c r="AE542" s="393"/>
      <c r="AF542" s="393"/>
      <c r="AG542" s="393"/>
      <c r="AH542" s="393"/>
      <c r="AI542" s="393"/>
      <c r="AJ542" s="393"/>
      <c r="AK542" s="393"/>
      <c r="AL542" s="393"/>
      <c r="AM542" s="393"/>
      <c r="AN542" s="393"/>
      <c r="AO542" s="393"/>
      <c r="AP542" s="393"/>
      <c r="AQ542" s="393"/>
      <c r="AR542" s="393"/>
      <c r="AS542" s="393"/>
      <c r="AT542" s="393"/>
      <c r="AU542" s="393"/>
      <c r="AV542" s="393"/>
      <c r="AW542" s="393"/>
      <c r="AX542" s="393"/>
      <c r="AY542" s="393"/>
      <c r="AZ542" s="393"/>
      <c r="BB542" s="469"/>
      <c r="BW542" s="393"/>
      <c r="BX542" s="393"/>
      <c r="BY542" s="393"/>
      <c r="BZ542" s="393"/>
      <c r="CA542" s="393"/>
      <c r="CB542" s="393"/>
      <c r="CC542" s="393"/>
      <c r="CD542" s="393"/>
      <c r="CE542" s="393"/>
      <c r="CF542" s="393"/>
      <c r="CG542" s="393"/>
      <c r="CH542" s="393"/>
      <c r="CI542" s="393"/>
      <c r="CJ542" s="393"/>
      <c r="CK542" s="393"/>
      <c r="CL542" s="393"/>
      <c r="CM542" s="393"/>
      <c r="CN542" s="393"/>
      <c r="CO542" s="393"/>
      <c r="CP542" s="393"/>
      <c r="CQ542" s="393"/>
      <c r="CR542" s="393"/>
      <c r="CS542" s="393"/>
      <c r="CT542" s="393"/>
      <c r="CU542" s="393"/>
      <c r="CV542" s="393"/>
      <c r="CW542" s="393"/>
      <c r="CX542" s="393"/>
      <c r="CY542" s="393"/>
      <c r="CZ542" s="393"/>
    </row>
    <row r="543" s="392" customFormat="true" ht="25.15" customHeight="true" x14ac:dyDescent="0.2">
      <c r="A543" s="469"/>
      <c r="B543" s="469"/>
      <c r="C543" s="1200" t="s">
        <v>570</v>
      </c>
      <c r="D543" s="1201"/>
      <c r="E543" s="1005">
        <v>4.9552036428869448E-2</v>
      </c>
      <c r="F543" s="960"/>
      <c r="G543" s="960"/>
      <c r="H543" s="1201" t="s">
        <v>339</v>
      </c>
      <c r="I543" s="1201"/>
      <c r="J543" s="1006">
        <v>9.5282394169747028E-2</v>
      </c>
      <c r="K543" s="960"/>
      <c r="L543" s="960"/>
      <c r="M543" s="1201" t="s">
        <v>481</v>
      </c>
      <c r="N543" s="1201"/>
      <c r="O543" s="1007">
        <v>2.3124567096883271E-2</v>
      </c>
      <c r="P543" s="960"/>
      <c r="Q543" s="960"/>
      <c r="R543" s="393"/>
      <c r="W543" s="393"/>
      <c r="X543" s="393"/>
      <c r="Y543" s="393"/>
      <c r="Z543" s="393"/>
      <c r="AA543" s="393"/>
      <c r="AB543" s="393"/>
      <c r="AC543" s="393"/>
      <c r="AD543" s="393"/>
      <c r="AE543" s="393"/>
      <c r="AF543" s="393"/>
      <c r="AG543" s="393"/>
      <c r="AH543" s="393"/>
      <c r="AI543" s="393"/>
      <c r="AJ543" s="393"/>
      <c r="AK543" s="393"/>
      <c r="AL543" s="393"/>
      <c r="AM543" s="393"/>
      <c r="AN543" s="393"/>
      <c r="AO543" s="393"/>
      <c r="AP543" s="393"/>
      <c r="AQ543" s="393"/>
      <c r="AR543" s="393"/>
      <c r="AS543" s="393"/>
      <c r="AT543" s="393"/>
      <c r="AU543" s="393"/>
      <c r="AV543" s="393"/>
      <c r="AW543" s="393"/>
      <c r="AX543" s="393"/>
      <c r="AY543" s="393"/>
      <c r="AZ543" s="393"/>
      <c r="BB543" s="469"/>
      <c r="BW543" s="393"/>
      <c r="BX543" s="393"/>
      <c r="BY543" s="393"/>
      <c r="BZ543" s="393"/>
      <c r="CA543" s="393"/>
      <c r="CB543" s="393"/>
      <c r="CC543" s="393"/>
      <c r="CD543" s="393"/>
      <c r="CE543" s="393"/>
      <c r="CF543" s="393"/>
      <c r="CG543" s="393"/>
      <c r="CH543" s="393"/>
      <c r="CI543" s="393"/>
      <c r="CJ543" s="393"/>
      <c r="CK543" s="393"/>
      <c r="CL543" s="393"/>
      <c r="CM543" s="393"/>
      <c r="CN543" s="393"/>
      <c r="CO543" s="393"/>
      <c r="CP543" s="393"/>
      <c r="CQ543" s="393"/>
      <c r="CR543" s="393"/>
      <c r="CS543" s="393"/>
      <c r="CT543" s="393"/>
      <c r="CU543" s="393"/>
      <c r="CV543" s="393"/>
      <c r="CW543" s="393"/>
      <c r="CX543" s="393"/>
      <c r="CY543" s="393"/>
      <c r="CZ543" s="393"/>
    </row>
    <row r="544" s="392" customFormat="true" ht="25.15" customHeight="true" x14ac:dyDescent="0.2">
      <c r="A544" s="469"/>
      <c r="B544" s="469"/>
      <c r="C544" s="1200" t="s">
        <v>577</v>
      </c>
      <c r="D544" s="1201"/>
      <c r="E544" s="1005">
        <v>1.9020983253819616E-2</v>
      </c>
      <c r="F544" s="960"/>
      <c r="G544" s="960"/>
      <c r="H544" s="1201" t="s">
        <v>556</v>
      </c>
      <c r="I544" s="1201"/>
      <c r="J544" s="1006">
        <v>0.34676246910220837</v>
      </c>
      <c r="K544" s="960"/>
      <c r="L544" s="960"/>
      <c r="M544" s="1201" t="s">
        <v>514</v>
      </c>
      <c r="N544" s="1201"/>
      <c r="O544" s="1007">
        <v>1.2688836431869969E-4</v>
      </c>
      <c r="P544" s="960"/>
      <c r="Q544" s="960"/>
      <c r="R544" s="393"/>
      <c r="W544" s="393"/>
      <c r="X544" s="393"/>
      <c r="Y544" s="393"/>
      <c r="Z544" s="393"/>
      <c r="AA544" s="393"/>
      <c r="AB544" s="393"/>
      <c r="AC544" s="393"/>
      <c r="AD544" s="393"/>
      <c r="AE544" s="393"/>
      <c r="AF544" s="393"/>
      <c r="AG544" s="393"/>
      <c r="AH544" s="393"/>
      <c r="AI544" s="393"/>
      <c r="AJ544" s="393"/>
      <c r="AK544" s="393"/>
      <c r="AL544" s="393"/>
      <c r="AM544" s="393"/>
      <c r="AN544" s="393"/>
      <c r="AO544" s="393"/>
      <c r="AP544" s="393"/>
      <c r="AQ544" s="393"/>
      <c r="AR544" s="393"/>
      <c r="AS544" s="393"/>
      <c r="AT544" s="393"/>
      <c r="AU544" s="393"/>
      <c r="AV544" s="393"/>
      <c r="AW544" s="393"/>
      <c r="AX544" s="393"/>
      <c r="AY544" s="393"/>
      <c r="AZ544" s="393"/>
      <c r="BB544" s="469"/>
      <c r="BW544" s="393"/>
      <c r="BX544" s="393"/>
      <c r="BY544" s="393"/>
      <c r="BZ544" s="393"/>
      <c r="CA544" s="393"/>
      <c r="CB544" s="393"/>
      <c r="CC544" s="393"/>
      <c r="CD544" s="393"/>
      <c r="CE544" s="393"/>
      <c r="CF544" s="393"/>
      <c r="CG544" s="393"/>
      <c r="CH544" s="393"/>
      <c r="CI544" s="393"/>
      <c r="CJ544" s="393"/>
      <c r="CK544" s="393"/>
      <c r="CL544" s="393"/>
      <c r="CM544" s="393"/>
      <c r="CN544" s="393"/>
      <c r="CO544" s="393"/>
      <c r="CP544" s="393"/>
      <c r="CQ544" s="393"/>
      <c r="CR544" s="393"/>
      <c r="CS544" s="393"/>
      <c r="CT544" s="393"/>
      <c r="CU544" s="393"/>
      <c r="CV544" s="393"/>
      <c r="CW544" s="393"/>
      <c r="CX544" s="393"/>
      <c r="CY544" s="393"/>
      <c r="CZ544" s="393"/>
    </row>
    <row r="545" s="392" customFormat="true" ht="25.15" customHeight="true" x14ac:dyDescent="0.2">
      <c r="A545" s="469"/>
      <c r="B545" s="469"/>
      <c r="C545" s="1200" t="s">
        <v>575</v>
      </c>
      <c r="D545" s="1201"/>
      <c r="E545" s="1005">
        <v>3.8306869335286195E-2</v>
      </c>
      <c r="F545" s="960"/>
      <c r="G545" s="960"/>
      <c r="H545" s="1201" t="s">
        <v>566</v>
      </c>
      <c r="I545" s="1201"/>
      <c r="J545" s="1006">
        <v>0.158063043857161</v>
      </c>
      <c r="K545" s="960"/>
      <c r="L545" s="960"/>
      <c r="M545" s="1201" t="s">
        <v>474</v>
      </c>
      <c r="N545" s="1201"/>
      <c r="O545" s="1007">
        <v>1.9974599058159841E-2</v>
      </c>
      <c r="P545" s="960"/>
      <c r="Q545" s="960"/>
      <c r="R545" s="393"/>
      <c r="W545" s="393"/>
      <c r="X545" s="393"/>
      <c r="Y545" s="393"/>
      <c r="Z545" s="393"/>
      <c r="AA545" s="393"/>
      <c r="AB545" s="393"/>
      <c r="AC545" s="393"/>
      <c r="AD545" s="393"/>
      <c r="AE545" s="393"/>
      <c r="AF545" s="393"/>
      <c r="AG545" s="393"/>
      <c r="AH545" s="393"/>
      <c r="AI545" s="393"/>
      <c r="AJ545" s="393"/>
      <c r="AK545" s="393"/>
      <c r="AL545" s="393"/>
      <c r="AM545" s="393"/>
      <c r="AN545" s="393"/>
      <c r="AO545" s="393"/>
      <c r="AP545" s="393"/>
      <c r="AQ545" s="393"/>
      <c r="AR545" s="393"/>
      <c r="AS545" s="393"/>
      <c r="AT545" s="393"/>
      <c r="AU545" s="393"/>
      <c r="AV545" s="393"/>
      <c r="AW545" s="393"/>
      <c r="AX545" s="393"/>
      <c r="AY545" s="393"/>
      <c r="AZ545" s="393"/>
      <c r="BB545" s="469"/>
      <c r="BW545" s="393"/>
      <c r="BX545" s="393"/>
      <c r="BY545" s="393"/>
      <c r="BZ545" s="393"/>
      <c r="CA545" s="393"/>
      <c r="CB545" s="393"/>
      <c r="CC545" s="393"/>
      <c r="CD545" s="393"/>
      <c r="CE545" s="393"/>
      <c r="CF545" s="393"/>
      <c r="CG545" s="393"/>
      <c r="CH545" s="393"/>
      <c r="CI545" s="393"/>
      <c r="CJ545" s="393"/>
      <c r="CK545" s="393"/>
      <c r="CL545" s="393"/>
      <c r="CM545" s="393"/>
      <c r="CN545" s="393"/>
      <c r="CO545" s="393"/>
      <c r="CP545" s="393"/>
      <c r="CQ545" s="393"/>
      <c r="CR545" s="393"/>
      <c r="CS545" s="393"/>
      <c r="CT545" s="393"/>
      <c r="CU545" s="393"/>
      <c r="CV545" s="393"/>
      <c r="CW545" s="393"/>
      <c r="CX545" s="393"/>
      <c r="CY545" s="393"/>
      <c r="CZ545" s="393"/>
    </row>
    <row r="546" s="392" customFormat="true" ht="25.15" customHeight="true" x14ac:dyDescent="0.2">
      <c r="A546" s="469"/>
      <c r="B546" s="469"/>
      <c r="C546" s="1200" t="s">
        <v>339</v>
      </c>
      <c r="D546" s="1201"/>
      <c r="E546" s="1005">
        <v>7.4326083396102041E-2</v>
      </c>
      <c r="F546" s="960"/>
      <c r="G546" s="960"/>
      <c r="H546" s="1201" t="s">
        <v>586</v>
      </c>
      <c r="I546" s="1201"/>
      <c r="J546" s="1006">
        <v>1.6182027128317671E-2</v>
      </c>
      <c r="K546" s="960"/>
      <c r="L546" s="960"/>
      <c r="M546" s="1201" t="s">
        <v>585</v>
      </c>
      <c r="N546" s="1201"/>
      <c r="O546" s="1007">
        <v>3.5317455275308933E-2</v>
      </c>
      <c r="P546" s="960"/>
      <c r="Q546" s="960"/>
      <c r="R546" s="393"/>
      <c r="W546" s="393"/>
      <c r="X546" s="393"/>
      <c r="Y546" s="393"/>
      <c r="Z546" s="393"/>
      <c r="AA546" s="393"/>
      <c r="AB546" s="393"/>
      <c r="AC546" s="393"/>
      <c r="AD546" s="393"/>
      <c r="AE546" s="393"/>
      <c r="AF546" s="393"/>
      <c r="AG546" s="393"/>
      <c r="AH546" s="393"/>
      <c r="AI546" s="393"/>
      <c r="AJ546" s="393"/>
      <c r="AK546" s="393"/>
      <c r="AL546" s="393"/>
      <c r="AM546" s="393"/>
      <c r="AN546" s="393"/>
      <c r="AO546" s="393"/>
      <c r="AP546" s="393"/>
      <c r="AQ546" s="393"/>
      <c r="AR546" s="393"/>
      <c r="AS546" s="393"/>
      <c r="AT546" s="393"/>
      <c r="AU546" s="393"/>
      <c r="AV546" s="393"/>
      <c r="AW546" s="393"/>
      <c r="AX546" s="393"/>
      <c r="AY546" s="393"/>
      <c r="AZ546" s="393"/>
      <c r="BB546" s="469"/>
      <c r="BW546" s="393"/>
      <c r="BX546" s="393"/>
      <c r="BY546" s="393"/>
      <c r="BZ546" s="393"/>
      <c r="CA546" s="393"/>
      <c r="CB546" s="393"/>
      <c r="CC546" s="393"/>
      <c r="CD546" s="393"/>
      <c r="CE546" s="393"/>
      <c r="CF546" s="393"/>
      <c r="CG546" s="393"/>
      <c r="CH546" s="393"/>
      <c r="CI546" s="393"/>
      <c r="CJ546" s="393"/>
      <c r="CK546" s="393"/>
      <c r="CL546" s="393"/>
      <c r="CM546" s="393"/>
      <c r="CN546" s="393"/>
      <c r="CO546" s="393"/>
      <c r="CP546" s="393"/>
      <c r="CQ546" s="393"/>
      <c r="CR546" s="393"/>
      <c r="CS546" s="393"/>
      <c r="CT546" s="393"/>
      <c r="CU546" s="393"/>
      <c r="CV546" s="393"/>
      <c r="CW546" s="393"/>
      <c r="CX546" s="393"/>
      <c r="CY546" s="393"/>
      <c r="CZ546" s="393"/>
    </row>
    <row r="547" s="392" customFormat="true" ht="25.15" customHeight="true" x14ac:dyDescent="0.2">
      <c r="A547" s="469"/>
      <c r="B547" s="469"/>
      <c r="C547" s="1200" t="s">
        <v>556</v>
      </c>
      <c r="D547" s="1201"/>
      <c r="E547" s="1005">
        <v>0.3121002398772435</v>
      </c>
      <c r="F547" s="960"/>
      <c r="G547" s="960"/>
      <c r="H547" s="1201" t="s">
        <v>567</v>
      </c>
      <c r="I547" s="1201"/>
      <c r="J547" s="1006">
        <v>1.1940785812067077E-2</v>
      </c>
      <c r="K547" s="960"/>
      <c r="L547" s="960"/>
      <c r="M547" s="1201" t="s">
        <v>499</v>
      </c>
      <c r="N547" s="1201"/>
      <c r="O547" s="1007">
        <v>1.5623766114721568E-4</v>
      </c>
      <c r="P547" s="960"/>
      <c r="Q547" s="960"/>
      <c r="R547" s="393"/>
      <c r="W547" s="393"/>
      <c r="X547" s="393"/>
      <c r="Y547" s="393"/>
      <c r="Z547" s="393"/>
      <c r="AA547" s="393"/>
      <c r="AB547" s="393"/>
      <c r="AC547" s="393"/>
      <c r="AD547" s="393"/>
      <c r="AE547" s="393"/>
      <c r="AF547" s="393"/>
      <c r="AG547" s="393"/>
      <c r="AH547" s="393"/>
      <c r="AI547" s="393"/>
      <c r="AJ547" s="393"/>
      <c r="AK547" s="393"/>
      <c r="AL547" s="393"/>
      <c r="AM547" s="393"/>
      <c r="AN547" s="393"/>
      <c r="AO547" s="393"/>
      <c r="AP547" s="393"/>
      <c r="AQ547" s="393"/>
      <c r="AR547" s="393"/>
      <c r="AS547" s="393"/>
      <c r="AT547" s="393"/>
      <c r="AU547" s="393"/>
      <c r="AV547" s="393"/>
      <c r="AW547" s="393"/>
      <c r="AX547" s="393"/>
      <c r="AY547" s="393"/>
      <c r="AZ547" s="393"/>
      <c r="BB547" s="469"/>
      <c r="BW547" s="393"/>
      <c r="BX547" s="393"/>
      <c r="BY547" s="393"/>
      <c r="BZ547" s="393"/>
      <c r="CA547" s="393"/>
      <c r="CB547" s="393"/>
      <c r="CC547" s="393"/>
      <c r="CD547" s="393"/>
      <c r="CE547" s="393"/>
      <c r="CF547" s="393"/>
      <c r="CG547" s="393"/>
      <c r="CH547" s="393"/>
      <c r="CI547" s="393"/>
      <c r="CJ547" s="393"/>
      <c r="CK547" s="393"/>
      <c r="CL547" s="393"/>
      <c r="CM547" s="393"/>
      <c r="CN547" s="393"/>
      <c r="CO547" s="393"/>
      <c r="CP547" s="393"/>
      <c r="CQ547" s="393"/>
      <c r="CR547" s="393"/>
      <c r="CS547" s="393"/>
      <c r="CT547" s="393"/>
      <c r="CU547" s="393"/>
      <c r="CV547" s="393"/>
      <c r="CW547" s="393"/>
      <c r="CX547" s="393"/>
      <c r="CY547" s="393"/>
      <c r="CZ547" s="393"/>
    </row>
    <row r="548" s="392" customFormat="true" ht="25.15" customHeight="true" x14ac:dyDescent="0.2">
      <c r="A548" s="469"/>
      <c r="B548" s="469"/>
      <c r="C548" s="1200" t="s">
        <v>566</v>
      </c>
      <c r="D548" s="1201"/>
      <c r="E548" s="1005">
        <v>0.13243218914878163</v>
      </c>
      <c r="F548" s="960"/>
      <c r="G548" s="960"/>
      <c r="H548" s="1201" t="s">
        <v>335</v>
      </c>
      <c r="I548" s="1201"/>
      <c r="J548" s="1006">
        <v>0.14284776632277529</v>
      </c>
      <c r="K548" s="960"/>
      <c r="L548" s="960"/>
      <c r="M548" s="1201" t="s">
        <v>445</v>
      </c>
      <c r="N548" s="1201"/>
      <c r="O548" s="1007">
        <v>0.16088026713597545</v>
      </c>
      <c r="P548" s="960"/>
      <c r="Q548" s="960"/>
      <c r="R548" s="393"/>
      <c r="W548" s="393"/>
      <c r="X548" s="393"/>
      <c r="Y548" s="393"/>
      <c r="Z548" s="393"/>
      <c r="AA548" s="393"/>
      <c r="AB548" s="393"/>
      <c r="AC548" s="393"/>
      <c r="AD548" s="393"/>
      <c r="AE548" s="393"/>
      <c r="AF548" s="393"/>
      <c r="AG548" s="393"/>
      <c r="AH548" s="393"/>
      <c r="AI548" s="393"/>
      <c r="AJ548" s="393"/>
      <c r="AK548" s="393"/>
      <c r="AL548" s="393"/>
      <c r="AM548" s="393"/>
      <c r="AN548" s="393"/>
      <c r="AO548" s="393"/>
      <c r="AP548" s="393"/>
      <c r="AQ548" s="393"/>
      <c r="AR548" s="393"/>
      <c r="AS548" s="393"/>
      <c r="AT548" s="393"/>
      <c r="AU548" s="393"/>
      <c r="AV548" s="393"/>
      <c r="AW548" s="393"/>
      <c r="AX548" s="393"/>
      <c r="AY548" s="393"/>
      <c r="AZ548" s="393"/>
      <c r="BB548" s="469"/>
      <c r="BW548" s="393"/>
      <c r="BX548" s="393"/>
      <c r="BY548" s="393"/>
      <c r="BZ548" s="393"/>
      <c r="CA548" s="393"/>
      <c r="CB548" s="393"/>
      <c r="CC548" s="393"/>
      <c r="CD548" s="393"/>
      <c r="CE548" s="393"/>
      <c r="CF548" s="393"/>
      <c r="CG548" s="393"/>
      <c r="CH548" s="393"/>
      <c r="CI548" s="393"/>
      <c r="CJ548" s="393"/>
      <c r="CK548" s="393"/>
      <c r="CL548" s="393"/>
      <c r="CM548" s="393"/>
      <c r="CN548" s="393"/>
      <c r="CO548" s="393"/>
      <c r="CP548" s="393"/>
      <c r="CQ548" s="393"/>
      <c r="CR548" s="393"/>
      <c r="CS548" s="393"/>
      <c r="CT548" s="393"/>
      <c r="CU548" s="393"/>
      <c r="CV548" s="393"/>
      <c r="CW548" s="393"/>
      <c r="CX548" s="393"/>
      <c r="CY548" s="393"/>
      <c r="CZ548" s="393"/>
    </row>
    <row r="549" s="392" customFormat="true" ht="25.15" customHeight="true" x14ac:dyDescent="0.2">
      <c r="A549" s="469"/>
      <c r="B549" s="469"/>
      <c r="C549" s="1200" t="s">
        <v>586</v>
      </c>
      <c r="D549" s="1201"/>
      <c r="E549" s="1005">
        <v>6.9895177640321863E-3</v>
      </c>
      <c r="F549" s="960"/>
      <c r="G549" s="960"/>
      <c r="H549" s="1201" t="s">
        <v>558</v>
      </c>
      <c r="I549" s="1201"/>
      <c r="J549" s="1006">
        <v>0.22400093665335546</v>
      </c>
      <c r="K549" s="960"/>
      <c r="L549" s="960"/>
      <c r="M549" s="1201" t="s">
        <v>496</v>
      </c>
      <c r="N549" s="1201"/>
      <c r="O549" s="1016">
        <v>7.3656105359168331E-5</v>
      </c>
      <c r="P549" s="960"/>
      <c r="Q549" s="960"/>
      <c r="R549" s="393"/>
      <c r="W549" s="393"/>
      <c r="X549" s="393"/>
      <c r="Y549" s="393"/>
      <c r="Z549" s="393"/>
      <c r="AA549" s="393"/>
      <c r="AB549" s="393"/>
      <c r="AC549" s="393"/>
      <c r="AD549" s="393"/>
      <c r="AE549" s="393"/>
      <c r="AF549" s="393"/>
      <c r="AG549" s="393"/>
      <c r="AH549" s="393"/>
      <c r="AI549" s="393"/>
      <c r="AJ549" s="393"/>
      <c r="AK549" s="393"/>
      <c r="AL549" s="393"/>
      <c r="AM549" s="393"/>
      <c r="AN549" s="393"/>
      <c r="AO549" s="393"/>
      <c r="AP549" s="393"/>
      <c r="AQ549" s="393"/>
      <c r="AR549" s="393"/>
      <c r="AS549" s="393"/>
      <c r="AT549" s="393"/>
      <c r="AU549" s="393"/>
      <c r="AV549" s="393"/>
      <c r="AW549" s="393"/>
      <c r="AX549" s="393"/>
      <c r="AY549" s="393"/>
      <c r="AZ549" s="393"/>
      <c r="BB549" s="469"/>
      <c r="BW549" s="393"/>
      <c r="BX549" s="393"/>
      <c r="BY549" s="393"/>
      <c r="BZ549" s="393"/>
      <c r="CA549" s="393"/>
      <c r="CB549" s="393"/>
      <c r="CC549" s="393"/>
      <c r="CD549" s="393"/>
      <c r="CE549" s="393"/>
      <c r="CF549" s="393"/>
      <c r="CG549" s="393"/>
      <c r="CH549" s="393"/>
      <c r="CI549" s="393"/>
      <c r="CJ549" s="393"/>
      <c r="CK549" s="393"/>
      <c r="CL549" s="393"/>
      <c r="CM549" s="393"/>
      <c r="CN549" s="393"/>
      <c r="CO549" s="393"/>
      <c r="CP549" s="393"/>
      <c r="CQ549" s="393"/>
      <c r="CR549" s="393"/>
      <c r="CS549" s="393"/>
      <c r="CT549" s="393"/>
      <c r="CU549" s="393"/>
      <c r="CV549" s="393"/>
      <c r="CW549" s="393"/>
      <c r="CX549" s="393"/>
      <c r="CY549" s="393"/>
      <c r="CZ549" s="393"/>
    </row>
    <row r="550" s="392" customFormat="true" ht="25.15" customHeight="true" x14ac:dyDescent="0.2">
      <c r="A550" s="469"/>
      <c r="B550" s="469"/>
      <c r="C550" s="1200" t="s">
        <v>567</v>
      </c>
      <c r="D550" s="1201"/>
      <c r="E550" s="1005">
        <v>6.4148864270545169E-2</v>
      </c>
      <c r="F550" s="960"/>
      <c r="G550" s="960"/>
      <c r="H550" s="1201" t="s">
        <v>580</v>
      </c>
      <c r="I550" s="1201"/>
      <c r="J550" s="1006">
        <v>3.3904654193673549E-2</v>
      </c>
      <c r="K550" s="960"/>
      <c r="L550" s="960"/>
      <c r="M550" s="1201" t="s">
        <v>562</v>
      </c>
      <c r="N550" s="1201"/>
      <c r="O550" s="1007">
        <v>0.15670274487640476</v>
      </c>
      <c r="P550" s="960"/>
      <c r="Q550" s="960"/>
      <c r="R550" s="393"/>
      <c r="W550" s="393"/>
      <c r="X550" s="393"/>
      <c r="Y550" s="393"/>
      <c r="Z550" s="393"/>
      <c r="AA550" s="393"/>
      <c r="AB550" s="393"/>
      <c r="AC550" s="393"/>
      <c r="AD550" s="393"/>
      <c r="AE550" s="393"/>
      <c r="AF550" s="393"/>
      <c r="AG550" s="393"/>
      <c r="AH550" s="393"/>
      <c r="AI550" s="393"/>
      <c r="AJ550" s="393"/>
      <c r="AK550" s="393"/>
      <c r="AL550" s="393"/>
      <c r="AM550" s="393"/>
      <c r="AN550" s="393"/>
      <c r="AO550" s="393"/>
      <c r="AP550" s="393"/>
      <c r="AQ550" s="393"/>
      <c r="AR550" s="393"/>
      <c r="AS550" s="393"/>
      <c r="AT550" s="393"/>
      <c r="AU550" s="393"/>
      <c r="AV550" s="393"/>
      <c r="AW550" s="393"/>
      <c r="AX550" s="393"/>
      <c r="AY550" s="393"/>
      <c r="AZ550" s="393"/>
      <c r="BB550" s="469"/>
      <c r="BW550" s="393"/>
      <c r="BX550" s="393"/>
      <c r="BY550" s="393"/>
      <c r="BZ550" s="393"/>
      <c r="CA550" s="393"/>
      <c r="CB550" s="393"/>
      <c r="CC550" s="393"/>
      <c r="CD550" s="393"/>
      <c r="CE550" s="393"/>
      <c r="CF550" s="393"/>
      <c r="CG550" s="393"/>
      <c r="CH550" s="393"/>
      <c r="CI550" s="393"/>
      <c r="CJ550" s="393"/>
      <c r="CK550" s="393"/>
      <c r="CL550" s="393"/>
      <c r="CM550" s="393"/>
      <c r="CN550" s="393"/>
      <c r="CO550" s="393"/>
      <c r="CP550" s="393"/>
      <c r="CQ550" s="393"/>
      <c r="CR550" s="393"/>
      <c r="CS550" s="393"/>
      <c r="CT550" s="393"/>
      <c r="CU550" s="393"/>
      <c r="CV550" s="393"/>
      <c r="CW550" s="393"/>
      <c r="CX550" s="393"/>
      <c r="CY550" s="393"/>
      <c r="CZ550" s="393"/>
    </row>
    <row r="551" s="392" customFormat="true" ht="25.15" customHeight="true" x14ac:dyDescent="0.2">
      <c r="A551" s="469"/>
      <c r="B551" s="469"/>
      <c r="C551" s="1200" t="s">
        <v>335</v>
      </c>
      <c r="D551" s="1201"/>
      <c r="E551" s="1005">
        <v>0.14985579717371583</v>
      </c>
      <c r="F551" s="960"/>
      <c r="G551" s="960"/>
      <c r="H551" s="1201" t="s">
        <v>582</v>
      </c>
      <c r="I551" s="1201"/>
      <c r="J551" s="1006">
        <v>2.4900177728191409E-2</v>
      </c>
      <c r="K551" s="960"/>
      <c r="L551" s="960"/>
      <c r="M551" s="1201" t="s">
        <v>601</v>
      </c>
      <c r="N551" s="1201"/>
      <c r="O551" s="1007">
        <v>8.2941512111906022E-4</v>
      </c>
      <c r="P551" s="960"/>
      <c r="Q551" s="960"/>
      <c r="R551" s="393"/>
      <c r="W551" s="393"/>
      <c r="X551" s="393"/>
      <c r="Y551" s="393"/>
      <c r="Z551" s="393"/>
      <c r="AA551" s="393"/>
      <c r="AB551" s="393"/>
      <c r="AC551" s="393"/>
      <c r="AD551" s="393"/>
      <c r="AE551" s="393"/>
      <c r="AF551" s="393"/>
      <c r="AG551" s="393"/>
      <c r="AH551" s="393"/>
      <c r="AI551" s="393"/>
      <c r="AJ551" s="393"/>
      <c r="AK551" s="393"/>
      <c r="AL551" s="393"/>
      <c r="AM551" s="393"/>
      <c r="AN551" s="393"/>
      <c r="AO551" s="393"/>
      <c r="AP551" s="393"/>
      <c r="AQ551" s="393"/>
      <c r="AR551" s="393"/>
      <c r="AS551" s="393"/>
      <c r="AT551" s="393"/>
      <c r="AU551" s="393"/>
      <c r="AV551" s="393"/>
      <c r="AW551" s="393"/>
      <c r="AX551" s="393"/>
      <c r="AY551" s="393"/>
      <c r="AZ551" s="393"/>
      <c r="BB551" s="469"/>
      <c r="BW551" s="393"/>
      <c r="BX551" s="393"/>
      <c r="BY551" s="393"/>
      <c r="BZ551" s="393"/>
      <c r="CA551" s="393"/>
      <c r="CB551" s="393"/>
      <c r="CC551" s="393"/>
      <c r="CD551" s="393"/>
      <c r="CE551" s="393"/>
      <c r="CF551" s="393"/>
      <c r="CG551" s="393"/>
      <c r="CH551" s="393"/>
      <c r="CI551" s="393"/>
      <c r="CJ551" s="393"/>
      <c r="CK551" s="393"/>
      <c r="CL551" s="393"/>
      <c r="CM551" s="393"/>
      <c r="CN551" s="393"/>
      <c r="CO551" s="393"/>
      <c r="CP551" s="393"/>
      <c r="CQ551" s="393"/>
      <c r="CR551" s="393"/>
      <c r="CS551" s="393"/>
      <c r="CT551" s="393"/>
      <c r="CU551" s="393"/>
      <c r="CV551" s="393"/>
      <c r="CW551" s="393"/>
      <c r="CX551" s="393"/>
      <c r="CY551" s="393"/>
      <c r="CZ551" s="393"/>
    </row>
    <row r="552" s="392" customFormat="true" ht="25.15" customHeight="true" x14ac:dyDescent="0.2">
      <c r="A552" s="469"/>
      <c r="B552" s="469"/>
      <c r="C552" s="1200" t="s">
        <v>558</v>
      </c>
      <c r="D552" s="1201"/>
      <c r="E552" s="1005">
        <v>0.22093409335287259</v>
      </c>
      <c r="F552" s="960"/>
      <c r="G552" s="960"/>
      <c r="H552" s="1201" t="s">
        <v>454</v>
      </c>
      <c r="I552" s="1201"/>
      <c r="J552" s="1006">
        <v>0.46229362603061663</v>
      </c>
      <c r="K552" s="960"/>
      <c r="L552" s="960"/>
      <c r="M552" s="1201" t="s">
        <v>608</v>
      </c>
      <c r="N552" s="1201"/>
      <c r="O552" s="1007">
        <v>1.240324650051344E-3</v>
      </c>
      <c r="P552" s="960"/>
      <c r="Q552" s="960"/>
      <c r="R552" s="393"/>
      <c r="W552" s="393"/>
      <c r="X552" s="393"/>
      <c r="Y552" s="393"/>
      <c r="Z552" s="393"/>
      <c r="AA552" s="393"/>
      <c r="AB552" s="393"/>
      <c r="AC552" s="393"/>
      <c r="AD552" s="393"/>
      <c r="AE552" s="393"/>
      <c r="AF552" s="393"/>
      <c r="AG552" s="393"/>
      <c r="AH552" s="393"/>
      <c r="AI552" s="393"/>
      <c r="AJ552" s="393"/>
      <c r="AK552" s="393"/>
      <c r="AL552" s="393"/>
      <c r="AM552" s="393"/>
      <c r="AN552" s="393"/>
      <c r="AO552" s="393"/>
      <c r="AP552" s="393"/>
      <c r="AQ552" s="393"/>
      <c r="AR552" s="393"/>
      <c r="AS552" s="393"/>
      <c r="AT552" s="393"/>
      <c r="AU552" s="393"/>
      <c r="AV552" s="393"/>
      <c r="AW552" s="393"/>
      <c r="AX552" s="393"/>
      <c r="AY552" s="393"/>
      <c r="AZ552" s="393"/>
      <c r="BB552" s="469"/>
      <c r="BW552" s="393"/>
      <c r="BX552" s="393"/>
      <c r="BY552" s="393"/>
      <c r="BZ552" s="393"/>
      <c r="CA552" s="393"/>
      <c r="CB552" s="393"/>
      <c r="CC552" s="393"/>
      <c r="CD552" s="393"/>
      <c r="CE552" s="393"/>
      <c r="CF552" s="393"/>
      <c r="CG552" s="393"/>
      <c r="CH552" s="393"/>
      <c r="CI552" s="393"/>
      <c r="CJ552" s="393"/>
      <c r="CK552" s="393"/>
      <c r="CL552" s="393"/>
      <c r="CM552" s="393"/>
      <c r="CN552" s="393"/>
      <c r="CO552" s="393"/>
      <c r="CP552" s="393"/>
      <c r="CQ552" s="393"/>
      <c r="CR552" s="393"/>
      <c r="CS552" s="393"/>
      <c r="CT552" s="393"/>
      <c r="CU552" s="393"/>
      <c r="CV552" s="393"/>
      <c r="CW552" s="393"/>
      <c r="CX552" s="393"/>
      <c r="CY552" s="393"/>
      <c r="CZ552" s="393"/>
    </row>
    <row r="553" s="392" customFormat="true" ht="25.15" customHeight="true" x14ac:dyDescent="0.2">
      <c r="A553" s="469"/>
      <c r="B553" s="469"/>
      <c r="C553" s="1200" t="s">
        <v>580</v>
      </c>
      <c r="D553" s="1201"/>
      <c r="E553" s="1005">
        <v>2.0441378267730643E-2</v>
      </c>
      <c r="F553" s="960"/>
      <c r="G553" s="960"/>
      <c r="H553" s="1201" t="s">
        <v>572</v>
      </c>
      <c r="I553" s="1201"/>
      <c r="J553" s="1006">
        <v>7.2084080174499882E-2</v>
      </c>
      <c r="K553" s="960"/>
      <c r="L553" s="960"/>
      <c r="M553" s="1201" t="s">
        <v>497</v>
      </c>
      <c r="N553" s="1201"/>
      <c r="O553" s="1007">
        <v>1.6891369834092469E-4</v>
      </c>
      <c r="P553" s="960"/>
      <c r="Q553" s="960"/>
      <c r="R553" s="393"/>
      <c r="W553" s="393"/>
      <c r="X553" s="393"/>
      <c r="Y553" s="393"/>
      <c r="Z553" s="393"/>
      <c r="AA553" s="393"/>
      <c r="AB553" s="393"/>
      <c r="AC553" s="393"/>
      <c r="AD553" s="393"/>
      <c r="AE553" s="393"/>
      <c r="AF553" s="393"/>
      <c r="AG553" s="393"/>
      <c r="AH553" s="393"/>
      <c r="AI553" s="393"/>
      <c r="AJ553" s="393"/>
      <c r="AK553" s="393"/>
      <c r="AL553" s="393"/>
      <c r="AM553" s="393"/>
      <c r="AN553" s="393"/>
      <c r="AO553" s="393"/>
      <c r="AP553" s="393"/>
      <c r="AQ553" s="393"/>
      <c r="AR553" s="393"/>
      <c r="AS553" s="393"/>
      <c r="AT553" s="393"/>
      <c r="AU553" s="393"/>
      <c r="AV553" s="393"/>
      <c r="AW553" s="393"/>
      <c r="AX553" s="393"/>
      <c r="AY553" s="393"/>
      <c r="AZ553" s="393"/>
      <c r="BB553" s="469"/>
      <c r="BW553" s="393"/>
      <c r="BX553" s="393"/>
      <c r="BY553" s="393"/>
      <c r="BZ553" s="393"/>
      <c r="CA553" s="393"/>
      <c r="CB553" s="393"/>
      <c r="CC553" s="393"/>
      <c r="CD553" s="393"/>
      <c r="CE553" s="393"/>
      <c r="CF553" s="393"/>
      <c r="CG553" s="393"/>
      <c r="CH553" s="393"/>
      <c r="CI553" s="393"/>
      <c r="CJ553" s="393"/>
      <c r="CK553" s="393"/>
      <c r="CL553" s="393"/>
      <c r="CM553" s="393"/>
      <c r="CN553" s="393"/>
      <c r="CO553" s="393"/>
      <c r="CP553" s="393"/>
      <c r="CQ553" s="393"/>
      <c r="CR553" s="393"/>
      <c r="CS553" s="393"/>
      <c r="CT553" s="393"/>
      <c r="CU553" s="393"/>
      <c r="CV553" s="393"/>
      <c r="CW553" s="393"/>
      <c r="CX553" s="393"/>
      <c r="CY553" s="393"/>
      <c r="CZ553" s="393"/>
    </row>
    <row r="554" s="392" customFormat="true" ht="25.15" customHeight="true" x14ac:dyDescent="0.2">
      <c r="A554" s="469"/>
      <c r="B554" s="469"/>
      <c r="C554" s="1200" t="s">
        <v>582</v>
      </c>
      <c r="D554" s="1201"/>
      <c r="E554" s="1005">
        <v>1.4586698971478679E-2</v>
      </c>
      <c r="F554" s="960"/>
      <c r="G554" s="960"/>
      <c r="H554" s="1201" t="s">
        <v>554</v>
      </c>
      <c r="I554" s="1201"/>
      <c r="J554" s="1006">
        <v>0.39944639655906344</v>
      </c>
      <c r="K554" s="960"/>
      <c r="L554" s="960"/>
      <c r="M554" s="1201" t="s">
        <v>468</v>
      </c>
      <c r="N554" s="1201"/>
      <c r="O554" s="1007">
        <v>8.1356301134822465E-2</v>
      </c>
      <c r="P554" s="960"/>
      <c r="Q554" s="960"/>
      <c r="R554" s="393"/>
      <c r="W554" s="393"/>
      <c r="X554" s="393"/>
      <c r="Y554" s="393"/>
      <c r="Z554" s="393"/>
      <c r="AA554" s="393"/>
      <c r="AB554" s="393"/>
      <c r="AC554" s="393"/>
      <c r="AD554" s="393"/>
      <c r="AE554" s="393"/>
      <c r="AF554" s="393"/>
      <c r="AG554" s="393"/>
      <c r="AH554" s="393"/>
      <c r="AI554" s="393"/>
      <c r="AJ554" s="393"/>
      <c r="AK554" s="393"/>
      <c r="AL554" s="393"/>
      <c r="AM554" s="393"/>
      <c r="AN554" s="393"/>
      <c r="AO554" s="393"/>
      <c r="AP554" s="393"/>
      <c r="AQ554" s="393"/>
      <c r="AR554" s="393"/>
      <c r="AS554" s="393"/>
      <c r="AT554" s="393"/>
      <c r="AU554" s="393"/>
      <c r="AV554" s="393"/>
      <c r="AW554" s="393"/>
      <c r="AX554" s="393"/>
      <c r="AY554" s="393"/>
      <c r="AZ554" s="393"/>
      <c r="BB554" s="469"/>
      <c r="BW554" s="393"/>
      <c r="BX554" s="393"/>
      <c r="BY554" s="393"/>
      <c r="BZ554" s="393"/>
      <c r="CA554" s="393"/>
      <c r="CB554" s="393"/>
      <c r="CC554" s="393"/>
      <c r="CD554" s="393"/>
      <c r="CE554" s="393"/>
      <c r="CF554" s="393"/>
      <c r="CG554" s="393"/>
      <c r="CH554" s="393"/>
      <c r="CI554" s="393"/>
      <c r="CJ554" s="393"/>
      <c r="CK554" s="393"/>
      <c r="CL554" s="393"/>
      <c r="CM554" s="393"/>
      <c r="CN554" s="393"/>
      <c r="CO554" s="393"/>
      <c r="CP554" s="393"/>
      <c r="CQ554" s="393"/>
      <c r="CR554" s="393"/>
      <c r="CS554" s="393"/>
      <c r="CT554" s="393"/>
      <c r="CU554" s="393"/>
      <c r="CV554" s="393"/>
      <c r="CW554" s="393"/>
      <c r="CX554" s="393"/>
      <c r="CY554" s="393"/>
      <c r="CZ554" s="393"/>
    </row>
    <row r="555" s="392" customFormat="true" ht="25.15" customHeight="true" x14ac:dyDescent="0.2">
      <c r="A555" s="469"/>
      <c r="B555" s="469"/>
      <c r="C555" s="1200" t="s">
        <v>454</v>
      </c>
      <c r="D555" s="1201"/>
      <c r="E555" s="1005">
        <v>0.37959428118186062</v>
      </c>
      <c r="F555" s="960"/>
      <c r="G555" s="960"/>
      <c r="H555" s="1201" t="s">
        <v>560</v>
      </c>
      <c r="I555" s="1201"/>
      <c r="J555" s="1006">
        <v>0.25394727576842968</v>
      </c>
      <c r="K555" s="960"/>
      <c r="L555" s="960"/>
      <c r="M555" s="1201" t="s">
        <v>487</v>
      </c>
      <c r="N555" s="1201"/>
      <c r="O555" s="1007">
        <v>2.7233051983752434E-3</v>
      </c>
      <c r="P555" s="960"/>
      <c r="Q555" s="960"/>
      <c r="R555" s="393"/>
      <c r="W555" s="393"/>
      <c r="X555" s="393"/>
      <c r="Y555" s="393"/>
      <c r="Z555" s="393"/>
      <c r="AA555" s="393"/>
      <c r="AB555" s="393"/>
      <c r="AC555" s="393"/>
      <c r="AD555" s="393"/>
      <c r="AE555" s="393"/>
      <c r="AF555" s="393"/>
      <c r="AG555" s="393"/>
      <c r="AH555" s="393"/>
      <c r="AI555" s="393"/>
      <c r="AJ555" s="393"/>
      <c r="AK555" s="393"/>
      <c r="AL555" s="393"/>
      <c r="AM555" s="393"/>
      <c r="AN555" s="393"/>
      <c r="AO555" s="393"/>
      <c r="AP555" s="393"/>
      <c r="AQ555" s="393"/>
      <c r="AR555" s="393"/>
      <c r="AS555" s="393"/>
      <c r="AT555" s="393"/>
      <c r="AU555" s="393"/>
      <c r="AV555" s="393"/>
      <c r="AW555" s="393"/>
      <c r="AX555" s="393"/>
      <c r="AY555" s="393"/>
      <c r="AZ555" s="393"/>
      <c r="BB555" s="469"/>
      <c r="BW555" s="393"/>
      <c r="BX555" s="393"/>
      <c r="BY555" s="393"/>
      <c r="BZ555" s="393"/>
      <c r="CA555" s="393"/>
      <c r="CB555" s="393"/>
      <c r="CC555" s="393"/>
      <c r="CD555" s="393"/>
      <c r="CE555" s="393"/>
      <c r="CF555" s="393"/>
      <c r="CG555" s="393"/>
      <c r="CH555" s="393"/>
      <c r="CI555" s="393"/>
      <c r="CJ555" s="393"/>
      <c r="CK555" s="393"/>
      <c r="CL555" s="393"/>
      <c r="CM555" s="393"/>
      <c r="CN555" s="393"/>
      <c r="CO555" s="393"/>
      <c r="CP555" s="393"/>
      <c r="CQ555" s="393"/>
      <c r="CR555" s="393"/>
      <c r="CS555" s="393"/>
      <c r="CT555" s="393"/>
      <c r="CU555" s="393"/>
      <c r="CV555" s="393"/>
      <c r="CW555" s="393"/>
      <c r="CX555" s="393"/>
      <c r="CY555" s="393"/>
      <c r="CZ555" s="393"/>
    </row>
    <row r="556" s="392" customFormat="true" ht="25.15" customHeight="true" x14ac:dyDescent="0.2">
      <c r="A556" s="469"/>
      <c r="B556" s="469"/>
      <c r="C556" s="1200" t="s">
        <v>572</v>
      </c>
      <c r="D556" s="1201"/>
      <c r="E556" s="1005">
        <v>4.0878021867114728E-2</v>
      </c>
      <c r="F556" s="960"/>
      <c r="G556" s="960"/>
      <c r="H556" s="1201" t="s">
        <v>355</v>
      </c>
      <c r="I556" s="1201"/>
      <c r="J556" s="1006">
        <v>3.7168500526996849E-2</v>
      </c>
      <c r="K556" s="960"/>
      <c r="L556" s="960"/>
      <c r="M556" s="1201" t="s">
        <v>501</v>
      </c>
      <c r="N556" s="1201"/>
      <c r="O556" s="1007">
        <v>1.0110737771495124E-3</v>
      </c>
      <c r="P556" s="960"/>
      <c r="Q556" s="960"/>
      <c r="R556" s="393"/>
      <c r="W556" s="393"/>
      <c r="X556" s="393"/>
      <c r="Y556" s="393"/>
      <c r="Z556" s="393"/>
      <c r="AA556" s="393"/>
      <c r="AB556" s="393"/>
      <c r="AC556" s="393"/>
      <c r="AD556" s="393"/>
      <c r="AE556" s="393"/>
      <c r="AF556" s="393"/>
      <c r="AG556" s="393"/>
      <c r="AH556" s="393"/>
      <c r="AI556" s="393"/>
      <c r="AJ556" s="393"/>
      <c r="AK556" s="393"/>
      <c r="AL556" s="393"/>
      <c r="AM556" s="393"/>
      <c r="AN556" s="393"/>
      <c r="AO556" s="393"/>
      <c r="AP556" s="393"/>
      <c r="AQ556" s="393"/>
      <c r="AR556" s="393"/>
      <c r="AS556" s="393"/>
      <c r="AT556" s="393"/>
      <c r="AU556" s="393"/>
      <c r="AV556" s="393"/>
      <c r="AW556" s="393"/>
      <c r="AX556" s="393"/>
      <c r="AY556" s="393"/>
      <c r="AZ556" s="393"/>
      <c r="BB556" s="469"/>
      <c r="BW556" s="393"/>
      <c r="BX556" s="393"/>
      <c r="BY556" s="393"/>
      <c r="BZ556" s="393"/>
      <c r="CA556" s="393"/>
      <c r="CB556" s="393"/>
      <c r="CC556" s="393"/>
      <c r="CD556" s="393"/>
      <c r="CE556" s="393"/>
      <c r="CF556" s="393"/>
      <c r="CG556" s="393"/>
      <c r="CH556" s="393"/>
      <c r="CI556" s="393"/>
      <c r="CJ556" s="393"/>
      <c r="CK556" s="393"/>
      <c r="CL556" s="393"/>
      <c r="CM556" s="393"/>
      <c r="CN556" s="393"/>
      <c r="CO556" s="393"/>
      <c r="CP556" s="393"/>
      <c r="CQ556" s="393"/>
      <c r="CR556" s="393"/>
      <c r="CS556" s="393"/>
      <c r="CT556" s="393"/>
      <c r="CU556" s="393"/>
      <c r="CV556" s="393"/>
      <c r="CW556" s="393"/>
      <c r="CX556" s="393"/>
      <c r="CY556" s="393"/>
      <c r="CZ556" s="393"/>
    </row>
    <row r="557" s="392" customFormat="true" ht="25.15" customHeight="true" x14ac:dyDescent="0.2">
      <c r="A557" s="469"/>
      <c r="B557" s="469"/>
      <c r="C557" s="1200" t="s">
        <v>554</v>
      </c>
      <c r="D557" s="1201"/>
      <c r="E557" s="1005">
        <v>0.31647307929241025</v>
      </c>
      <c r="F557" s="960"/>
      <c r="G557" s="960"/>
      <c r="H557" s="1201" t="s">
        <v>573</v>
      </c>
      <c r="I557" s="1201"/>
      <c r="J557" s="1006">
        <v>1.2703471000433607E-2</v>
      </c>
      <c r="K557" s="960"/>
      <c r="L557" s="960"/>
      <c r="M557" s="1201" t="s">
        <v>456</v>
      </c>
      <c r="N557" s="1201"/>
      <c r="O557" s="1007">
        <v>8.992347954414126E-2</v>
      </c>
      <c r="P557" s="960"/>
      <c r="Q557" s="960"/>
      <c r="R557" s="393"/>
      <c r="W557" s="393"/>
      <c r="X557" s="393"/>
      <c r="Y557" s="393"/>
      <c r="Z557" s="393"/>
      <c r="AA557" s="393"/>
      <c r="AB557" s="393"/>
      <c r="AC557" s="393"/>
      <c r="AD557" s="393"/>
      <c r="AE557" s="393"/>
      <c r="AF557" s="393"/>
      <c r="AG557" s="393"/>
      <c r="AH557" s="393"/>
      <c r="AI557" s="393"/>
      <c r="AJ557" s="393"/>
      <c r="AK557" s="393"/>
      <c r="AL557" s="393"/>
      <c r="AM557" s="393"/>
      <c r="AN557" s="393"/>
      <c r="AO557" s="393"/>
      <c r="AP557" s="393"/>
      <c r="AQ557" s="393"/>
      <c r="AR557" s="393"/>
      <c r="AS557" s="393"/>
      <c r="AT557" s="393"/>
      <c r="AU557" s="393"/>
      <c r="AV557" s="393"/>
      <c r="AW557" s="393"/>
      <c r="AX557" s="393"/>
      <c r="AY557" s="393"/>
      <c r="AZ557" s="393"/>
      <c r="BB557" s="469"/>
      <c r="BW557" s="393"/>
      <c r="BX557" s="393"/>
      <c r="BY557" s="393"/>
      <c r="BZ557" s="393"/>
      <c r="CA557" s="393"/>
      <c r="CB557" s="393"/>
      <c r="CC557" s="393"/>
      <c r="CD557" s="393"/>
      <c r="CE557" s="393"/>
      <c r="CF557" s="393"/>
      <c r="CG557" s="393"/>
      <c r="CH557" s="393"/>
      <c r="CI557" s="393"/>
      <c r="CJ557" s="393"/>
      <c r="CK557" s="393"/>
      <c r="CL557" s="393"/>
      <c r="CM557" s="393"/>
      <c r="CN557" s="393"/>
      <c r="CO557" s="393"/>
      <c r="CP557" s="393"/>
      <c r="CQ557" s="393"/>
      <c r="CR557" s="393"/>
      <c r="CS557" s="393"/>
      <c r="CT557" s="393"/>
      <c r="CU557" s="393"/>
      <c r="CV557" s="393"/>
      <c r="CW557" s="393"/>
      <c r="CX557" s="393"/>
      <c r="CY557" s="393"/>
      <c r="CZ557" s="393"/>
    </row>
    <row r="558" s="392" customFormat="true" ht="25.15" customHeight="true" x14ac:dyDescent="0.2">
      <c r="A558" s="469"/>
      <c r="B558" s="469"/>
      <c r="C558" s="1200" t="s">
        <v>560</v>
      </c>
      <c r="D558" s="1201"/>
      <c r="E558" s="1005">
        <v>0.25338382963818407</v>
      </c>
      <c r="F558" s="960"/>
      <c r="G558" s="960"/>
      <c r="H558" s="1201" t="s">
        <v>555</v>
      </c>
      <c r="I558" s="1201"/>
      <c r="J558" s="1006">
        <v>0.37637887229008177</v>
      </c>
      <c r="K558" s="960"/>
      <c r="L558" s="960"/>
      <c r="M558" s="1201" t="s">
        <v>491</v>
      </c>
      <c r="N558" s="1201"/>
      <c r="O558" s="1007">
        <v>3.6034078203124194E-3</v>
      </c>
      <c r="P558" s="960"/>
      <c r="Q558" s="960"/>
      <c r="R558" s="393"/>
      <c r="W558" s="393"/>
      <c r="X558" s="393"/>
      <c r="Y558" s="393"/>
      <c r="Z558" s="393"/>
      <c r="AA558" s="393"/>
      <c r="AB558" s="393"/>
      <c r="AC558" s="393"/>
      <c r="AD558" s="393"/>
      <c r="AE558" s="393"/>
      <c r="AF558" s="393"/>
      <c r="AG558" s="393"/>
      <c r="AH558" s="393"/>
      <c r="AI558" s="393"/>
      <c r="AJ558" s="393"/>
      <c r="AK558" s="393"/>
      <c r="AL558" s="393"/>
      <c r="AM558" s="393"/>
      <c r="AN558" s="393"/>
      <c r="AO558" s="393"/>
      <c r="AP558" s="393"/>
      <c r="AQ558" s="393"/>
      <c r="AR558" s="393"/>
      <c r="AS558" s="393"/>
      <c r="AT558" s="393"/>
      <c r="AU558" s="393"/>
      <c r="AV558" s="393"/>
      <c r="AW558" s="393"/>
      <c r="AX558" s="393"/>
      <c r="AY558" s="393"/>
      <c r="AZ558" s="393"/>
      <c r="BB558" s="469"/>
      <c r="BW558" s="393"/>
      <c r="BX558" s="393"/>
      <c r="BY558" s="393"/>
      <c r="BZ558" s="393"/>
      <c r="CA558" s="393"/>
      <c r="CB558" s="393"/>
      <c r="CC558" s="393"/>
      <c r="CD558" s="393"/>
      <c r="CE558" s="393"/>
      <c r="CF558" s="393"/>
      <c r="CG558" s="393"/>
      <c r="CH558" s="393"/>
      <c r="CI558" s="393"/>
      <c r="CJ558" s="393"/>
      <c r="CK558" s="393"/>
      <c r="CL558" s="393"/>
      <c r="CM558" s="393"/>
      <c r="CN558" s="393"/>
      <c r="CO558" s="393"/>
      <c r="CP558" s="393"/>
      <c r="CQ558" s="393"/>
      <c r="CR558" s="393"/>
      <c r="CS558" s="393"/>
      <c r="CT558" s="393"/>
      <c r="CU558" s="393"/>
      <c r="CV558" s="393"/>
      <c r="CW558" s="393"/>
      <c r="CX558" s="393"/>
      <c r="CY558" s="393"/>
      <c r="CZ558" s="393"/>
    </row>
    <row r="559" s="392" customFormat="true" ht="25.15" customHeight="true" x14ac:dyDescent="0.2">
      <c r="A559" s="469"/>
      <c r="B559" s="469"/>
      <c r="C559" s="1200" t="s">
        <v>355</v>
      </c>
      <c r="D559" s="1201"/>
      <c r="E559" s="1005">
        <v>2.4997599015588751E-2</v>
      </c>
      <c r="F559" s="960"/>
      <c r="G559" s="960"/>
      <c r="H559" s="1201" t="s">
        <v>359</v>
      </c>
      <c r="I559" s="1201"/>
      <c r="J559" s="1013">
        <v>3.0807099794143429E-7</v>
      </c>
      <c r="K559" s="960"/>
      <c r="L559" s="960"/>
      <c r="M559" s="1201" t="s">
        <v>508</v>
      </c>
      <c r="N559" s="1201"/>
      <c r="O559" s="1016">
        <v>5.6149996145663665E-5</v>
      </c>
      <c r="P559" s="960"/>
      <c r="Q559" s="960"/>
      <c r="R559" s="393"/>
      <c r="W559" s="393"/>
      <c r="X559" s="393"/>
      <c r="Y559" s="393"/>
      <c r="Z559" s="393"/>
      <c r="AA559" s="393"/>
      <c r="AB559" s="393"/>
      <c r="AC559" s="393"/>
      <c r="AD559" s="393"/>
      <c r="AE559" s="393"/>
      <c r="AF559" s="393"/>
      <c r="AG559" s="393"/>
      <c r="AH559" s="393"/>
      <c r="AI559" s="393"/>
      <c r="AJ559" s="393"/>
      <c r="AK559" s="393"/>
      <c r="AL559" s="393"/>
      <c r="AM559" s="393"/>
      <c r="AN559" s="393"/>
      <c r="AO559" s="393"/>
      <c r="AP559" s="393"/>
      <c r="AQ559" s="393"/>
      <c r="AR559" s="393"/>
      <c r="AS559" s="393"/>
      <c r="AT559" s="393"/>
      <c r="AU559" s="393"/>
      <c r="AV559" s="393"/>
      <c r="AW559" s="393"/>
      <c r="AX559" s="393"/>
      <c r="AY559" s="393"/>
      <c r="AZ559" s="393"/>
      <c r="BB559" s="469"/>
      <c r="BW559" s="393"/>
      <c r="BX559" s="393"/>
      <c r="BY559" s="393"/>
      <c r="BZ559" s="393"/>
      <c r="CA559" s="393"/>
      <c r="CB559" s="393"/>
      <c r="CC559" s="393"/>
      <c r="CD559" s="393"/>
      <c r="CE559" s="393"/>
      <c r="CF559" s="393"/>
      <c r="CG559" s="393"/>
      <c r="CH559" s="393"/>
      <c r="CI559" s="393"/>
      <c r="CJ559" s="393"/>
      <c r="CK559" s="393"/>
      <c r="CL559" s="393"/>
      <c r="CM559" s="393"/>
      <c r="CN559" s="393"/>
      <c r="CO559" s="393"/>
      <c r="CP559" s="393"/>
      <c r="CQ559" s="393"/>
      <c r="CR559" s="393"/>
      <c r="CS559" s="393"/>
      <c r="CT559" s="393"/>
      <c r="CU559" s="393"/>
      <c r="CV559" s="393"/>
      <c r="CW559" s="393"/>
      <c r="CX559" s="393"/>
      <c r="CY559" s="393"/>
      <c r="CZ559" s="393"/>
    </row>
    <row r="560" s="392" customFormat="true" ht="25.15" customHeight="true" x14ac:dyDescent="0.2">
      <c r="A560" s="469"/>
      <c r="B560" s="469"/>
      <c r="C560" s="1200" t="s">
        <v>573</v>
      </c>
      <c r="D560" s="1201"/>
      <c r="E560" s="1005">
        <v>3.0870595894539197E-2</v>
      </c>
      <c r="F560" s="960"/>
      <c r="G560" s="960"/>
      <c r="H560" s="1201" t="s">
        <v>581</v>
      </c>
      <c r="I560" s="1201"/>
      <c r="J560" s="1006">
        <v>2.5404206250665289E-2</v>
      </c>
      <c r="K560" s="960"/>
      <c r="L560" s="960"/>
      <c r="M560" s="1201" t="s">
        <v>505</v>
      </c>
      <c r="N560" s="1201"/>
      <c r="O560" s="1007">
        <v>6.428321950234622E-4</v>
      </c>
      <c r="P560" s="960"/>
      <c r="Q560" s="960"/>
      <c r="R560" s="393"/>
      <c r="W560" s="393"/>
      <c r="X560" s="393"/>
      <c r="Y560" s="393"/>
      <c r="Z560" s="393"/>
      <c r="AA560" s="393"/>
      <c r="AB560" s="393"/>
      <c r="AC560" s="393"/>
      <c r="AD560" s="393"/>
      <c r="AE560" s="393"/>
      <c r="AF560" s="393"/>
      <c r="AG560" s="393"/>
      <c r="AH560" s="393"/>
      <c r="AI560" s="393"/>
      <c r="AJ560" s="393"/>
      <c r="AK560" s="393"/>
      <c r="AL560" s="393"/>
      <c r="AM560" s="393"/>
      <c r="AN560" s="393"/>
      <c r="AO560" s="393"/>
      <c r="AP560" s="393"/>
      <c r="AQ560" s="393"/>
      <c r="AR560" s="393"/>
      <c r="AS560" s="393"/>
      <c r="AT560" s="393"/>
      <c r="AU560" s="393"/>
      <c r="AV560" s="393"/>
      <c r="AW560" s="393"/>
      <c r="AX560" s="393"/>
      <c r="AY560" s="393"/>
      <c r="AZ560" s="393"/>
      <c r="BB560" s="469"/>
      <c r="BW560" s="393"/>
      <c r="BX560" s="393"/>
      <c r="BY560" s="393"/>
      <c r="BZ560" s="393"/>
      <c r="CA560" s="393"/>
      <c r="CB560" s="393"/>
      <c r="CC560" s="393"/>
      <c r="CD560" s="393"/>
      <c r="CE560" s="393"/>
      <c r="CF560" s="393"/>
      <c r="CG560" s="393"/>
      <c r="CH560" s="393"/>
      <c r="CI560" s="393"/>
      <c r="CJ560" s="393"/>
      <c r="CK560" s="393"/>
      <c r="CL560" s="393"/>
      <c r="CM560" s="393"/>
      <c r="CN560" s="393"/>
      <c r="CO560" s="393"/>
      <c r="CP560" s="393"/>
      <c r="CQ560" s="393"/>
      <c r="CR560" s="393"/>
      <c r="CS560" s="393"/>
      <c r="CT560" s="393"/>
      <c r="CU560" s="393"/>
      <c r="CV560" s="393"/>
      <c r="CW560" s="393"/>
      <c r="CX560" s="393"/>
      <c r="CY560" s="393"/>
      <c r="CZ560" s="393"/>
    </row>
    <row r="561" s="392" customFormat="true" ht="25.15" customHeight="true" x14ac:dyDescent="0.2">
      <c r="A561" s="469"/>
      <c r="B561" s="469"/>
      <c r="C561" s="1200" t="s">
        <v>555</v>
      </c>
      <c r="D561" s="1201"/>
      <c r="E561" s="1005">
        <v>0.32112692662906506</v>
      </c>
      <c r="F561" s="960"/>
      <c r="G561" s="960"/>
      <c r="H561" s="1201" t="s">
        <v>598</v>
      </c>
      <c r="I561" s="1201"/>
      <c r="J561" s="1013">
        <v>2.5877631023720852E-5</v>
      </c>
      <c r="K561" s="960"/>
      <c r="L561" s="960"/>
      <c r="M561" s="1201" t="s">
        <v>464</v>
      </c>
      <c r="N561" s="1201"/>
      <c r="O561" s="1007">
        <v>8.4678697739729469E-2</v>
      </c>
      <c r="P561" s="960"/>
      <c r="Q561" s="960"/>
      <c r="R561" s="393"/>
      <c r="W561" s="393"/>
      <c r="X561" s="393"/>
      <c r="Y561" s="393"/>
      <c r="Z561" s="393"/>
      <c r="AA561" s="393"/>
      <c r="AB561" s="393"/>
      <c r="AC561" s="393"/>
      <c r="AD561" s="393"/>
      <c r="AE561" s="393"/>
      <c r="AF561" s="393"/>
      <c r="AG561" s="393"/>
      <c r="AH561" s="393"/>
      <c r="AI561" s="393"/>
      <c r="AJ561" s="393"/>
      <c r="AK561" s="393"/>
      <c r="AL561" s="393"/>
      <c r="AM561" s="393"/>
      <c r="AN561" s="393"/>
      <c r="AO561" s="393"/>
      <c r="AP561" s="393"/>
      <c r="AQ561" s="393"/>
      <c r="AR561" s="393"/>
      <c r="AS561" s="393"/>
      <c r="AT561" s="393"/>
      <c r="AU561" s="393"/>
      <c r="AV561" s="393"/>
      <c r="AW561" s="393"/>
      <c r="AX561" s="393"/>
      <c r="AY561" s="393"/>
      <c r="AZ561" s="393"/>
      <c r="BB561" s="469"/>
      <c r="BW561" s="393"/>
      <c r="BX561" s="393"/>
      <c r="BY561" s="393"/>
      <c r="BZ561" s="393"/>
      <c r="CA561" s="393"/>
      <c r="CB561" s="393"/>
      <c r="CC561" s="393"/>
      <c r="CD561" s="393"/>
      <c r="CE561" s="393"/>
      <c r="CF561" s="393"/>
      <c r="CG561" s="393"/>
      <c r="CH561" s="393"/>
      <c r="CI561" s="393"/>
      <c r="CJ561" s="393"/>
      <c r="CK561" s="393"/>
      <c r="CL561" s="393"/>
      <c r="CM561" s="393"/>
      <c r="CN561" s="393"/>
      <c r="CO561" s="393"/>
      <c r="CP561" s="393"/>
      <c r="CQ561" s="393"/>
      <c r="CR561" s="393"/>
      <c r="CS561" s="393"/>
      <c r="CT561" s="393"/>
      <c r="CU561" s="393"/>
      <c r="CV561" s="393"/>
      <c r="CW561" s="393"/>
      <c r="CX561" s="393"/>
      <c r="CY561" s="393"/>
      <c r="CZ561" s="393"/>
    </row>
    <row r="562" s="392" customFormat="true" ht="25.15" customHeight="true" x14ac:dyDescent="0.2">
      <c r="A562" s="469"/>
      <c r="B562" s="469"/>
      <c r="C562" s="1200" t="s">
        <v>359</v>
      </c>
      <c r="D562" s="1201"/>
      <c r="E562" s="1005">
        <v>1.2141370513941009E-4</v>
      </c>
      <c r="F562" s="960"/>
      <c r="G562" s="960"/>
      <c r="H562" s="1201" t="s">
        <v>590</v>
      </c>
      <c r="I562" s="1201"/>
      <c r="J562" s="1006">
        <v>6.4803860128657192E-3</v>
      </c>
      <c r="K562" s="960"/>
      <c r="L562" s="960"/>
      <c r="M562" s="1201" t="s">
        <v>578</v>
      </c>
      <c r="N562" s="1201"/>
      <c r="O562" s="1007">
        <v>2.1909129989618782E-2</v>
      </c>
      <c r="P562" s="960"/>
      <c r="Q562" s="960"/>
      <c r="R562" s="393"/>
      <c r="W562" s="393"/>
      <c r="X562" s="393"/>
      <c r="Y562" s="393"/>
      <c r="Z562" s="393"/>
      <c r="AA562" s="393"/>
      <c r="AB562" s="393"/>
      <c r="AC562" s="393"/>
      <c r="AD562" s="393"/>
      <c r="AE562" s="393"/>
      <c r="AF562" s="393"/>
      <c r="AG562" s="393"/>
      <c r="AH562" s="393"/>
      <c r="AI562" s="393"/>
      <c r="AJ562" s="393"/>
      <c r="AK562" s="393"/>
      <c r="AL562" s="393"/>
      <c r="AM562" s="393"/>
      <c r="AN562" s="393"/>
      <c r="AO562" s="393"/>
      <c r="AP562" s="393"/>
      <c r="AQ562" s="393"/>
      <c r="AR562" s="393"/>
      <c r="AS562" s="393"/>
      <c r="AT562" s="393"/>
      <c r="AU562" s="393"/>
      <c r="AV562" s="393"/>
      <c r="AW562" s="393"/>
      <c r="AX562" s="393"/>
      <c r="AY562" s="393"/>
      <c r="AZ562" s="393"/>
      <c r="BB562" s="469"/>
      <c r="BW562" s="393"/>
      <c r="BX562" s="393"/>
      <c r="BY562" s="393"/>
      <c r="BZ562" s="393"/>
      <c r="CA562" s="393"/>
      <c r="CB562" s="393"/>
      <c r="CC562" s="393"/>
      <c r="CD562" s="393"/>
      <c r="CE562" s="393"/>
      <c r="CF562" s="393"/>
      <c r="CG562" s="393"/>
      <c r="CH562" s="393"/>
      <c r="CI562" s="393"/>
      <c r="CJ562" s="393"/>
      <c r="CK562" s="393"/>
      <c r="CL562" s="393"/>
      <c r="CM562" s="393"/>
      <c r="CN562" s="393"/>
      <c r="CO562" s="393"/>
      <c r="CP562" s="393"/>
      <c r="CQ562" s="393"/>
      <c r="CR562" s="393"/>
      <c r="CS562" s="393"/>
      <c r="CT562" s="393"/>
      <c r="CU562" s="393"/>
      <c r="CV562" s="393"/>
      <c r="CW562" s="393"/>
      <c r="CX562" s="393"/>
      <c r="CY562" s="393"/>
      <c r="CZ562" s="393"/>
    </row>
    <row r="563" s="392" customFormat="true" ht="25.15" customHeight="true" x14ac:dyDescent="0.2">
      <c r="A563" s="469"/>
      <c r="B563" s="469"/>
      <c r="C563" s="1200" t="s">
        <v>581</v>
      </c>
      <c r="D563" s="1201"/>
      <c r="E563" s="1005">
        <v>1.9043192599855249E-2</v>
      </c>
      <c r="F563" s="960"/>
      <c r="G563" s="960"/>
      <c r="H563" s="1201" t="s">
        <v>559</v>
      </c>
      <c r="I563" s="1201"/>
      <c r="J563" s="1006">
        <v>0.30620172389051792</v>
      </c>
      <c r="K563" s="960"/>
      <c r="L563" s="960"/>
      <c r="M563" s="1201" t="s">
        <v>593</v>
      </c>
      <c r="N563" s="1201"/>
      <c r="O563" s="1007">
        <v>1.2384336733007259E-3</v>
      </c>
      <c r="P563" s="960"/>
      <c r="Q563" s="960"/>
      <c r="R563" s="393"/>
      <c r="W563" s="393"/>
      <c r="X563" s="393"/>
      <c r="Y563" s="393"/>
      <c r="Z563" s="393"/>
      <c r="AA563" s="393"/>
      <c r="AB563" s="393"/>
      <c r="AC563" s="393"/>
      <c r="AD563" s="393"/>
      <c r="AE563" s="393"/>
      <c r="AF563" s="393"/>
      <c r="AG563" s="393"/>
      <c r="AH563" s="393"/>
      <c r="AI563" s="393"/>
      <c r="AJ563" s="393"/>
      <c r="AK563" s="393"/>
      <c r="AL563" s="393"/>
      <c r="AM563" s="393"/>
      <c r="AN563" s="393"/>
      <c r="AO563" s="393"/>
      <c r="AP563" s="393"/>
      <c r="AQ563" s="393"/>
      <c r="AR563" s="393"/>
      <c r="AS563" s="393"/>
      <c r="AT563" s="393"/>
      <c r="AU563" s="393"/>
      <c r="AV563" s="393"/>
      <c r="AW563" s="393"/>
      <c r="AX563" s="393"/>
      <c r="AY563" s="393"/>
      <c r="AZ563" s="393"/>
      <c r="BB563" s="469"/>
      <c r="BW563" s="393"/>
      <c r="BX563" s="393"/>
      <c r="BY563" s="393"/>
      <c r="BZ563" s="393"/>
      <c r="CA563" s="393"/>
      <c r="CB563" s="393"/>
      <c r="CC563" s="393"/>
      <c r="CD563" s="393"/>
      <c r="CE563" s="393"/>
      <c r="CF563" s="393"/>
      <c r="CG563" s="393"/>
      <c r="CH563" s="393"/>
      <c r="CI563" s="393"/>
      <c r="CJ563" s="393"/>
      <c r="CK563" s="393"/>
      <c r="CL563" s="393"/>
      <c r="CM563" s="393"/>
      <c r="CN563" s="393"/>
      <c r="CO563" s="393"/>
      <c r="CP563" s="393"/>
      <c r="CQ563" s="393"/>
      <c r="CR563" s="393"/>
      <c r="CS563" s="393"/>
      <c r="CT563" s="393"/>
      <c r="CU563" s="393"/>
      <c r="CV563" s="393"/>
      <c r="CW563" s="393"/>
      <c r="CX563" s="393"/>
      <c r="CY563" s="393"/>
      <c r="CZ563" s="393"/>
    </row>
    <row r="564" s="392" customFormat="true" ht="25.15" customHeight="true" x14ac:dyDescent="0.2">
      <c r="A564" s="469"/>
      <c r="B564" s="469"/>
      <c r="C564" s="1200" t="s">
        <v>598</v>
      </c>
      <c r="D564" s="1201"/>
      <c r="E564" s="1005">
        <v>2.1999394257474236E-3</v>
      </c>
      <c r="F564" s="960"/>
      <c r="G564" s="960"/>
      <c r="H564" s="1201" t="s">
        <v>571</v>
      </c>
      <c r="I564" s="1201"/>
      <c r="J564" s="1006">
        <v>4.5677486994440741E-2</v>
      </c>
      <c r="K564" s="960"/>
      <c r="L564" s="960"/>
      <c r="M564" s="1201" t="s">
        <v>606</v>
      </c>
      <c r="N564" s="1201"/>
      <c r="O564" s="1016">
        <v>9.1297540364012708E-5</v>
      </c>
      <c r="P564" s="960"/>
      <c r="Q564" s="960"/>
      <c r="R564" s="393"/>
      <c r="W564" s="393"/>
      <c r="X564" s="393"/>
      <c r="Y564" s="393"/>
      <c r="Z564" s="393"/>
      <c r="AA564" s="393"/>
      <c r="AB564" s="393"/>
      <c r="AC564" s="393"/>
      <c r="AD564" s="393"/>
      <c r="AE564" s="393"/>
      <c r="AF564" s="393"/>
      <c r="AG564" s="393"/>
      <c r="AH564" s="393"/>
      <c r="AI564" s="393"/>
      <c r="AJ564" s="393"/>
      <c r="AK564" s="393"/>
      <c r="AL564" s="393"/>
      <c r="AM564" s="393"/>
      <c r="AN564" s="393"/>
      <c r="AO564" s="393"/>
      <c r="AP564" s="393"/>
      <c r="AQ564" s="393"/>
      <c r="AR564" s="393"/>
      <c r="AS564" s="393"/>
      <c r="AT564" s="393"/>
      <c r="AU564" s="393"/>
      <c r="AV564" s="393"/>
      <c r="AW564" s="393"/>
      <c r="AX564" s="393"/>
      <c r="AY564" s="393"/>
      <c r="AZ564" s="393"/>
      <c r="BB564" s="469"/>
      <c r="BW564" s="393"/>
      <c r="BX564" s="393"/>
      <c r="BY564" s="393"/>
      <c r="BZ564" s="393"/>
      <c r="CA564" s="393"/>
      <c r="CB564" s="393"/>
      <c r="CC564" s="393"/>
      <c r="CD564" s="393"/>
      <c r="CE564" s="393"/>
      <c r="CF564" s="393"/>
      <c r="CG564" s="393"/>
      <c r="CH564" s="393"/>
      <c r="CI564" s="393"/>
      <c r="CJ564" s="393"/>
      <c r="CK564" s="393"/>
      <c r="CL564" s="393"/>
      <c r="CM564" s="393"/>
      <c r="CN564" s="393"/>
      <c r="CO564" s="393"/>
      <c r="CP564" s="393"/>
      <c r="CQ564" s="393"/>
      <c r="CR564" s="393"/>
      <c r="CS564" s="393"/>
      <c r="CT564" s="393"/>
      <c r="CU564" s="393"/>
      <c r="CV564" s="393"/>
      <c r="CW564" s="393"/>
      <c r="CX564" s="393"/>
      <c r="CY564" s="393"/>
      <c r="CZ564" s="393"/>
    </row>
    <row r="565" s="392" customFormat="true" ht="25.15" customHeight="true" x14ac:dyDescent="0.2">
      <c r="A565" s="469"/>
      <c r="B565" s="469"/>
      <c r="C565" s="1200" t="s">
        <v>590</v>
      </c>
      <c r="D565" s="1201"/>
      <c r="E565" s="1005">
        <v>5.1870636530505047E-3</v>
      </c>
      <c r="F565" s="960"/>
      <c r="G565" s="960"/>
      <c r="H565" s="1201" t="s">
        <v>564</v>
      </c>
      <c r="I565" s="1201"/>
      <c r="J565" s="1006">
        <v>0.18300221880540493</v>
      </c>
      <c r="K565" s="960"/>
      <c r="L565" s="960"/>
      <c r="M565" s="1201" t="s">
        <v>569</v>
      </c>
      <c r="N565" s="1201"/>
      <c r="O565" s="1007">
        <v>7.6490752605731724E-3</v>
      </c>
      <c r="P565" s="960"/>
      <c r="Q565" s="960"/>
      <c r="R565" s="393"/>
      <c r="W565" s="393"/>
      <c r="X565" s="393"/>
      <c r="Y565" s="393"/>
      <c r="Z565" s="393"/>
      <c r="AA565" s="393"/>
      <c r="AB565" s="393"/>
      <c r="AC565" s="393"/>
      <c r="AD565" s="393"/>
      <c r="AE565" s="393"/>
      <c r="AF565" s="393"/>
      <c r="AG565" s="393"/>
      <c r="AH565" s="393"/>
      <c r="AI565" s="393"/>
      <c r="AJ565" s="393"/>
      <c r="AK565" s="393"/>
      <c r="AL565" s="393"/>
      <c r="AM565" s="393"/>
      <c r="AN565" s="393"/>
      <c r="AO565" s="393"/>
      <c r="AP565" s="393"/>
      <c r="AQ565" s="393"/>
      <c r="AR565" s="393"/>
      <c r="AS565" s="393"/>
      <c r="AT565" s="393"/>
      <c r="AU565" s="393"/>
      <c r="AV565" s="393"/>
      <c r="AW565" s="393"/>
      <c r="AX565" s="393"/>
      <c r="AY565" s="393"/>
      <c r="AZ565" s="393"/>
      <c r="BB565" s="469"/>
      <c r="BW565" s="393"/>
      <c r="BX565" s="393"/>
      <c r="BY565" s="393"/>
      <c r="BZ565" s="393"/>
      <c r="CA565" s="393"/>
      <c r="CB565" s="393"/>
      <c r="CC565" s="393"/>
      <c r="CD565" s="393"/>
      <c r="CE565" s="393"/>
      <c r="CF565" s="393"/>
      <c r="CG565" s="393"/>
      <c r="CH565" s="393"/>
      <c r="CI565" s="393"/>
      <c r="CJ565" s="393"/>
      <c r="CK565" s="393"/>
      <c r="CL565" s="393"/>
      <c r="CM565" s="393"/>
      <c r="CN565" s="393"/>
      <c r="CO565" s="393"/>
      <c r="CP565" s="393"/>
      <c r="CQ565" s="393"/>
      <c r="CR565" s="393"/>
      <c r="CS565" s="393"/>
      <c r="CT565" s="393"/>
      <c r="CU565" s="393"/>
      <c r="CV565" s="393"/>
      <c r="CW565" s="393"/>
      <c r="CX565" s="393"/>
      <c r="CY565" s="393"/>
      <c r="CZ565" s="393"/>
    </row>
    <row r="566" s="392" customFormat="true" ht="25.15" customHeight="true" x14ac:dyDescent="0.2">
      <c r="A566" s="469"/>
      <c r="B566" s="469"/>
      <c r="C566" s="1200" t="s">
        <v>559</v>
      </c>
      <c r="D566" s="1201"/>
      <c r="E566" s="1005">
        <v>0.26320744746851454</v>
      </c>
      <c r="F566" s="960"/>
      <c r="G566" s="960"/>
      <c r="H566" s="1201" t="s">
        <v>403</v>
      </c>
      <c r="I566" s="1201"/>
      <c r="J566" s="1006">
        <v>5.6503386778130563E-2</v>
      </c>
      <c r="K566" s="960"/>
      <c r="L566" s="960"/>
      <c r="M566" s="1201" t="s">
        <v>338</v>
      </c>
      <c r="N566" s="1201"/>
      <c r="O566" s="1007">
        <v>4.273144849456895E-3</v>
      </c>
      <c r="P566" s="960"/>
      <c r="Q566" s="960"/>
      <c r="R566" s="393"/>
      <c r="W566" s="393"/>
      <c r="X566" s="393"/>
      <c r="Y566" s="393"/>
      <c r="Z566" s="393"/>
      <c r="AA566" s="393"/>
      <c r="AB566" s="393"/>
      <c r="AC566" s="393"/>
      <c r="AD566" s="393"/>
      <c r="AE566" s="393"/>
      <c r="AF566" s="393"/>
      <c r="AG566" s="393"/>
      <c r="AH566" s="393"/>
      <c r="AI566" s="393"/>
      <c r="AJ566" s="393"/>
      <c r="AK566" s="393"/>
      <c r="AL566" s="393"/>
      <c r="AM566" s="393"/>
      <c r="AN566" s="393"/>
      <c r="AO566" s="393"/>
      <c r="AP566" s="393"/>
      <c r="AQ566" s="393"/>
      <c r="AR566" s="393"/>
      <c r="AS566" s="393"/>
      <c r="AT566" s="393"/>
      <c r="AU566" s="393"/>
      <c r="AV566" s="393"/>
      <c r="AW566" s="393"/>
      <c r="AX566" s="393"/>
      <c r="AY566" s="393"/>
      <c r="AZ566" s="393"/>
      <c r="BB566" s="469"/>
      <c r="BW566" s="393"/>
      <c r="BX566" s="393"/>
      <c r="BY566" s="393"/>
      <c r="BZ566" s="393"/>
      <c r="CA566" s="393"/>
      <c r="CB566" s="393"/>
      <c r="CC566" s="393"/>
      <c r="CD566" s="393"/>
      <c r="CE566" s="393"/>
      <c r="CF566" s="393"/>
      <c r="CG566" s="393"/>
      <c r="CH566" s="393"/>
      <c r="CI566" s="393"/>
      <c r="CJ566" s="393"/>
      <c r="CK566" s="393"/>
      <c r="CL566" s="393"/>
      <c r="CM566" s="393"/>
      <c r="CN566" s="393"/>
      <c r="CO566" s="393"/>
      <c r="CP566" s="393"/>
      <c r="CQ566" s="393"/>
      <c r="CR566" s="393"/>
      <c r="CS566" s="393"/>
      <c r="CT566" s="393"/>
      <c r="CU566" s="393"/>
      <c r="CV566" s="393"/>
      <c r="CW566" s="393"/>
      <c r="CX566" s="393"/>
      <c r="CY566" s="393"/>
      <c r="CZ566" s="393"/>
    </row>
    <row r="567" s="392" customFormat="true" ht="25.15" customHeight="true" x14ac:dyDescent="0.2">
      <c r="A567" s="469"/>
      <c r="B567" s="469"/>
      <c r="C567" s="1200" t="s">
        <v>571</v>
      </c>
      <c r="D567" s="1201"/>
      <c r="E567" s="1005">
        <v>6.8587520221721474E-2</v>
      </c>
      <c r="F567" s="960"/>
      <c r="G567" s="960"/>
      <c r="H567" s="1201" t="s">
        <v>594</v>
      </c>
      <c r="I567" s="1201"/>
      <c r="J567" s="1006">
        <v>4.3488644593302466E-3</v>
      </c>
      <c r="K567" s="960"/>
      <c r="L567" s="960"/>
      <c r="M567" s="1201" t="s">
        <v>440</v>
      </c>
      <c r="N567" s="1201"/>
      <c r="O567" s="1007">
        <v>0.26961063164597454</v>
      </c>
      <c r="P567" s="960"/>
      <c r="Q567" s="960"/>
      <c r="R567" s="393"/>
      <c r="W567" s="393"/>
      <c r="X567" s="393"/>
      <c r="Y567" s="393"/>
      <c r="Z567" s="393"/>
      <c r="AA567" s="393"/>
      <c r="AB567" s="393"/>
      <c r="AC567" s="393"/>
      <c r="AD567" s="393"/>
      <c r="AE567" s="393"/>
      <c r="AF567" s="393"/>
      <c r="AG567" s="393"/>
      <c r="AH567" s="393"/>
      <c r="AI567" s="393"/>
      <c r="AJ567" s="393"/>
      <c r="AK567" s="393"/>
      <c r="AL567" s="393"/>
      <c r="AM567" s="393"/>
      <c r="AN567" s="393"/>
      <c r="AO567" s="393"/>
      <c r="AP567" s="393"/>
      <c r="AQ567" s="393"/>
      <c r="AR567" s="393"/>
      <c r="AS567" s="393"/>
      <c r="AT567" s="393"/>
      <c r="AU567" s="393"/>
      <c r="AV567" s="393"/>
      <c r="AW567" s="393"/>
      <c r="AX567" s="393"/>
      <c r="AY567" s="393"/>
      <c r="AZ567" s="393"/>
      <c r="BB567" s="469"/>
      <c r="BW567" s="393"/>
      <c r="BX567" s="393"/>
      <c r="BY567" s="393"/>
      <c r="BZ567" s="393"/>
      <c r="CA567" s="393"/>
      <c r="CB567" s="393"/>
      <c r="CC567" s="393"/>
      <c r="CD567" s="393"/>
      <c r="CE567" s="393"/>
      <c r="CF567" s="393"/>
      <c r="CG567" s="393"/>
      <c r="CH567" s="393"/>
      <c r="CI567" s="393"/>
      <c r="CJ567" s="393"/>
      <c r="CK567" s="393"/>
      <c r="CL567" s="393"/>
      <c r="CM567" s="393"/>
      <c r="CN567" s="393"/>
      <c r="CO567" s="393"/>
      <c r="CP567" s="393"/>
      <c r="CQ567" s="393"/>
      <c r="CR567" s="393"/>
      <c r="CS567" s="393"/>
      <c r="CT567" s="393"/>
      <c r="CU567" s="393"/>
      <c r="CV567" s="393"/>
      <c r="CW567" s="393"/>
      <c r="CX567" s="393"/>
      <c r="CY567" s="393"/>
      <c r="CZ567" s="393"/>
    </row>
    <row r="568" s="392" customFormat="true" ht="25.15" customHeight="true" x14ac:dyDescent="0.2">
      <c r="A568" s="469"/>
      <c r="B568" s="469"/>
      <c r="C568" s="1200" t="s">
        <v>564</v>
      </c>
      <c r="D568" s="1201"/>
      <c r="E568" s="1005">
        <v>0.17416286025061797</v>
      </c>
      <c r="F568" s="960"/>
      <c r="G568" s="960"/>
      <c r="H568" s="1201" t="s">
        <v>552</v>
      </c>
      <c r="I568" s="1201"/>
      <c r="J568" s="1006">
        <v>0.29363468298380185</v>
      </c>
      <c r="K568" s="960"/>
      <c r="L568" s="960"/>
      <c r="M568" s="1201" t="s">
        <v>553</v>
      </c>
      <c r="N568" s="1201"/>
      <c r="O568" s="1007">
        <v>0.31315317399892806</v>
      </c>
      <c r="P568" s="960"/>
      <c r="Q568" s="960"/>
      <c r="R568" s="393"/>
      <c r="W568" s="393"/>
      <c r="X568" s="393"/>
      <c r="Y568" s="393"/>
      <c r="Z568" s="393"/>
      <c r="AA568" s="393"/>
      <c r="AB568" s="393"/>
      <c r="AC568" s="393"/>
      <c r="AD568" s="393"/>
      <c r="AE568" s="393"/>
      <c r="AF568" s="393"/>
      <c r="AG568" s="393"/>
      <c r="AH568" s="393"/>
      <c r="AI568" s="393"/>
      <c r="AJ568" s="393"/>
      <c r="AK568" s="393"/>
      <c r="AL568" s="393"/>
      <c r="AM568" s="393"/>
      <c r="AN568" s="393"/>
      <c r="AO568" s="393"/>
      <c r="AP568" s="393"/>
      <c r="AQ568" s="393"/>
      <c r="AR568" s="393"/>
      <c r="AS568" s="393"/>
      <c r="AT568" s="393"/>
      <c r="AU568" s="393"/>
      <c r="AV568" s="393"/>
      <c r="AW568" s="393"/>
      <c r="AX568" s="393"/>
      <c r="AY568" s="393"/>
      <c r="AZ568" s="393"/>
      <c r="BB568" s="469"/>
      <c r="BW568" s="393"/>
      <c r="BX568" s="393"/>
      <c r="BY568" s="393"/>
      <c r="BZ568" s="393"/>
      <c r="CA568" s="393"/>
      <c r="CB568" s="393"/>
      <c r="CC568" s="393"/>
      <c r="CD568" s="393"/>
      <c r="CE568" s="393"/>
      <c r="CF568" s="393"/>
      <c r="CG568" s="393"/>
      <c r="CH568" s="393"/>
      <c r="CI568" s="393"/>
      <c r="CJ568" s="393"/>
      <c r="CK568" s="393"/>
      <c r="CL568" s="393"/>
      <c r="CM568" s="393"/>
      <c r="CN568" s="393"/>
      <c r="CO568" s="393"/>
      <c r="CP568" s="393"/>
      <c r="CQ568" s="393"/>
      <c r="CR568" s="393"/>
      <c r="CS568" s="393"/>
      <c r="CT568" s="393"/>
      <c r="CU568" s="393"/>
      <c r="CV568" s="393"/>
      <c r="CW568" s="393"/>
      <c r="CX568" s="393"/>
      <c r="CY568" s="393"/>
      <c r="CZ568" s="393"/>
    </row>
    <row r="569" s="392" customFormat="true" ht="25.15" customHeight="true" x14ac:dyDescent="0.2">
      <c r="A569" s="469"/>
      <c r="B569" s="469"/>
      <c r="C569" s="1200" t="s">
        <v>403</v>
      </c>
      <c r="D569" s="1201"/>
      <c r="E569" s="1005">
        <v>6.6304367903577729E-2</v>
      </c>
      <c r="F569" s="960"/>
      <c r="G569" s="960"/>
      <c r="H569" s="1201" t="s">
        <v>613</v>
      </c>
      <c r="I569" s="1201"/>
      <c r="J569" s="1013">
        <v>2.7551758566092611E-5</v>
      </c>
      <c r="K569" s="960"/>
      <c r="L569" s="960"/>
      <c r="M569" s="1201" t="s">
        <v>551</v>
      </c>
      <c r="N569" s="1201"/>
      <c r="O569" s="1007">
        <v>0.32215122498553422</v>
      </c>
      <c r="P569" s="960"/>
      <c r="Q569" s="960"/>
      <c r="R569" s="393"/>
      <c r="W569" s="393"/>
      <c r="X569" s="393"/>
      <c r="Y569" s="393"/>
      <c r="Z569" s="393"/>
      <c r="AA569" s="393"/>
      <c r="AB569" s="393"/>
      <c r="AC569" s="393"/>
      <c r="AD569" s="393"/>
      <c r="AE569" s="393"/>
      <c r="AF569" s="393"/>
      <c r="AG569" s="393"/>
      <c r="AH569" s="393"/>
      <c r="AI569" s="393"/>
      <c r="AJ569" s="393"/>
      <c r="AK569" s="393"/>
      <c r="AL569" s="393"/>
      <c r="AM569" s="393"/>
      <c r="AN569" s="393"/>
      <c r="AO569" s="393"/>
      <c r="AP569" s="393"/>
      <c r="AQ569" s="393"/>
      <c r="AR569" s="393"/>
      <c r="AS569" s="393"/>
      <c r="AT569" s="393"/>
      <c r="AU569" s="393"/>
      <c r="AV569" s="393"/>
      <c r="AW569" s="393"/>
      <c r="AX569" s="393"/>
      <c r="AY569" s="393"/>
      <c r="AZ569" s="393"/>
      <c r="BB569" s="469"/>
      <c r="BW569" s="393"/>
      <c r="BX569" s="393"/>
      <c r="BY569" s="393"/>
      <c r="BZ569" s="393"/>
      <c r="CA569" s="393"/>
      <c r="CB569" s="393"/>
      <c r="CC569" s="393"/>
      <c r="CD569" s="393"/>
      <c r="CE569" s="393"/>
      <c r="CF569" s="393"/>
      <c r="CG569" s="393"/>
      <c r="CH569" s="393"/>
      <c r="CI569" s="393"/>
      <c r="CJ569" s="393"/>
      <c r="CK569" s="393"/>
      <c r="CL569" s="393"/>
      <c r="CM569" s="393"/>
      <c r="CN569" s="393"/>
      <c r="CO569" s="393"/>
      <c r="CP569" s="393"/>
      <c r="CQ569" s="393"/>
      <c r="CR569" s="393"/>
      <c r="CS569" s="393"/>
      <c r="CT569" s="393"/>
      <c r="CU569" s="393"/>
      <c r="CV569" s="393"/>
      <c r="CW569" s="393"/>
      <c r="CX569" s="393"/>
      <c r="CY569" s="393"/>
      <c r="CZ569" s="393"/>
    </row>
    <row r="570" s="392" customFormat="true" ht="25.15" customHeight="true" x14ac:dyDescent="0.2">
      <c r="A570" s="469"/>
      <c r="B570" s="469"/>
      <c r="C570" s="1200" t="s">
        <v>594</v>
      </c>
      <c r="D570" s="1201"/>
      <c r="E570" s="1005">
        <v>3.8033788390757004E-4</v>
      </c>
      <c r="F570" s="960"/>
      <c r="G570" s="960"/>
      <c r="H570" s="1201" t="s">
        <v>579</v>
      </c>
      <c r="I570" s="1201"/>
      <c r="J570" s="1006">
        <v>2.7026699479566793E-3</v>
      </c>
      <c r="K570" s="960"/>
      <c r="L570" s="960"/>
      <c r="M570" s="1201" t="s">
        <v>563</v>
      </c>
      <c r="N570" s="1201"/>
      <c r="O570" s="1007">
        <v>0.18688617634709059</v>
      </c>
      <c r="P570" s="960"/>
      <c r="Q570" s="960"/>
      <c r="R570" s="393"/>
      <c r="W570" s="393"/>
      <c r="X570" s="393"/>
      <c r="Y570" s="393"/>
      <c r="Z570" s="393"/>
      <c r="AA570" s="393"/>
      <c r="AB570" s="393"/>
      <c r="AC570" s="393"/>
      <c r="AD570" s="393"/>
      <c r="AE570" s="393"/>
      <c r="AF570" s="393"/>
      <c r="AG570" s="393"/>
      <c r="AH570" s="393"/>
      <c r="AI570" s="393"/>
      <c r="AJ570" s="393"/>
      <c r="AK570" s="393"/>
      <c r="AL570" s="393"/>
      <c r="AM570" s="393"/>
      <c r="AN570" s="393"/>
      <c r="AO570" s="393"/>
      <c r="AP570" s="393"/>
      <c r="AQ570" s="393"/>
      <c r="AR570" s="393"/>
      <c r="AS570" s="393"/>
      <c r="AT570" s="393"/>
      <c r="AU570" s="393"/>
      <c r="AV570" s="393"/>
      <c r="AW570" s="393"/>
      <c r="AX570" s="393"/>
      <c r="AY570" s="393"/>
      <c r="AZ570" s="393"/>
      <c r="BB570" s="469"/>
      <c r="BW570" s="393"/>
      <c r="BX570" s="393"/>
      <c r="BY570" s="393"/>
      <c r="BZ570" s="393"/>
      <c r="CA570" s="393"/>
      <c r="CB570" s="393"/>
      <c r="CC570" s="393"/>
      <c r="CD570" s="393"/>
      <c r="CE570" s="393"/>
      <c r="CF570" s="393"/>
      <c r="CG570" s="393"/>
      <c r="CH570" s="393"/>
      <c r="CI570" s="393"/>
      <c r="CJ570" s="393"/>
      <c r="CK570" s="393"/>
      <c r="CL570" s="393"/>
      <c r="CM570" s="393"/>
      <c r="CN570" s="393"/>
      <c r="CO570" s="393"/>
      <c r="CP570" s="393"/>
      <c r="CQ570" s="393"/>
      <c r="CR570" s="393"/>
      <c r="CS570" s="393"/>
      <c r="CT570" s="393"/>
      <c r="CU570" s="393"/>
      <c r="CV570" s="393"/>
      <c r="CW570" s="393"/>
      <c r="CX570" s="393"/>
      <c r="CY570" s="393"/>
      <c r="CZ570" s="393"/>
    </row>
    <row r="571" s="392" customFormat="true" ht="25.15" customHeight="true" x14ac:dyDescent="0.2">
      <c r="A571" s="469"/>
      <c r="B571" s="469"/>
      <c r="C571" s="1200" t="s">
        <v>618</v>
      </c>
      <c r="D571" s="1201"/>
      <c r="E571" s="1012">
        <v>2.9146772307821169E-5</v>
      </c>
      <c r="F571" s="960"/>
      <c r="G571" s="960"/>
      <c r="H571" s="1201" t="s">
        <v>471</v>
      </c>
      <c r="I571" s="1201"/>
      <c r="J571" s="1006">
        <v>0.25645150985875581</v>
      </c>
      <c r="K571" s="960"/>
      <c r="L571" s="960"/>
      <c r="M571" s="1201" t="s">
        <v>557</v>
      </c>
      <c r="N571" s="1201"/>
      <c r="O571" s="1007">
        <v>0.24489594289121852</v>
      </c>
      <c r="P571" s="960"/>
      <c r="Q571" s="960"/>
      <c r="R571" s="393"/>
      <c r="W571" s="393"/>
      <c r="X571" s="393"/>
      <c r="Y571" s="393"/>
      <c r="Z571" s="393"/>
      <c r="AA571" s="393"/>
      <c r="AB571" s="393"/>
      <c r="AC571" s="393"/>
      <c r="AD571" s="393"/>
      <c r="AE571" s="393"/>
      <c r="AF571" s="393"/>
      <c r="AG571" s="393"/>
      <c r="AH571" s="393"/>
      <c r="AI571" s="393"/>
      <c r="AJ571" s="393"/>
      <c r="AK571" s="393"/>
      <c r="AL571" s="393"/>
      <c r="AM571" s="393"/>
      <c r="AN571" s="393"/>
      <c r="AO571" s="393"/>
      <c r="AP571" s="393"/>
      <c r="AQ571" s="393"/>
      <c r="AR571" s="393"/>
      <c r="AS571" s="393"/>
      <c r="AT571" s="393"/>
      <c r="AU571" s="393"/>
      <c r="AV571" s="393"/>
      <c r="AW571" s="393"/>
      <c r="AX571" s="393"/>
      <c r="AY571" s="393"/>
      <c r="AZ571" s="393"/>
      <c r="BB571" s="469"/>
      <c r="BW571" s="393"/>
      <c r="BX571" s="393"/>
      <c r="BY571" s="393"/>
      <c r="BZ571" s="393"/>
      <c r="CA571" s="393"/>
      <c r="CB571" s="393"/>
      <c r="CC571" s="393"/>
      <c r="CD571" s="393"/>
      <c r="CE571" s="393"/>
      <c r="CF571" s="393"/>
      <c r="CG571" s="393"/>
      <c r="CH571" s="393"/>
      <c r="CI571" s="393"/>
      <c r="CJ571" s="393"/>
      <c r="CK571" s="393"/>
      <c r="CL571" s="393"/>
      <c r="CM571" s="393"/>
      <c r="CN571" s="393"/>
      <c r="CO571" s="393"/>
      <c r="CP571" s="393"/>
      <c r="CQ571" s="393"/>
      <c r="CR571" s="393"/>
      <c r="CS571" s="393"/>
      <c r="CT571" s="393"/>
      <c r="CU571" s="393"/>
      <c r="CV571" s="393"/>
      <c r="CW571" s="393"/>
      <c r="CX571" s="393"/>
      <c r="CY571" s="393"/>
      <c r="CZ571" s="393"/>
    </row>
    <row r="572" s="392" customFormat="true" ht="25.15" customHeight="true" x14ac:dyDescent="0.2">
      <c r="A572" s="469"/>
      <c r="B572" s="469"/>
      <c r="C572" s="1200" t="s">
        <v>552</v>
      </c>
      <c r="D572" s="1201"/>
      <c r="E572" s="1005">
        <v>0.34734396351604757</v>
      </c>
      <c r="F572" s="960"/>
      <c r="G572" s="960"/>
      <c r="H572" s="1201" t="s">
        <v>498</v>
      </c>
      <c r="I572" s="1201"/>
      <c r="J572" s="1006">
        <v>4.4833962926695739E-2</v>
      </c>
      <c r="K572" s="960"/>
      <c r="L572" s="960"/>
      <c r="M572" s="1201" t="s">
        <v>568</v>
      </c>
      <c r="N572" s="1201"/>
      <c r="O572" s="1007">
        <v>0.10110323818099569</v>
      </c>
      <c r="P572" s="960"/>
      <c r="Q572" s="960"/>
      <c r="R572" s="393"/>
      <c r="W572" s="393"/>
      <c r="X572" s="393"/>
      <c r="Y572" s="393"/>
      <c r="Z572" s="393"/>
      <c r="AA572" s="393"/>
      <c r="AB572" s="393"/>
      <c r="AC572" s="393"/>
      <c r="AD572" s="393"/>
      <c r="AE572" s="393"/>
      <c r="AF572" s="393"/>
      <c r="AG572" s="393"/>
      <c r="AH572" s="393"/>
      <c r="AI572" s="393"/>
      <c r="AJ572" s="393"/>
      <c r="AK572" s="393"/>
      <c r="AL572" s="393"/>
      <c r="AM572" s="393"/>
      <c r="AN572" s="393"/>
      <c r="AO572" s="393"/>
      <c r="AP572" s="393"/>
      <c r="AQ572" s="393"/>
      <c r="AR572" s="393"/>
      <c r="AS572" s="393"/>
      <c r="AT572" s="393"/>
      <c r="AU572" s="393"/>
      <c r="AV572" s="393"/>
      <c r="AW572" s="393"/>
      <c r="AX572" s="393"/>
      <c r="AY572" s="393"/>
      <c r="AZ572" s="393"/>
      <c r="BB572" s="469"/>
      <c r="BW572" s="393"/>
      <c r="BX572" s="393"/>
      <c r="BY572" s="393"/>
      <c r="BZ572" s="393"/>
      <c r="CA572" s="393"/>
      <c r="CB572" s="393"/>
      <c r="CC572" s="393"/>
      <c r="CD572" s="393"/>
      <c r="CE572" s="393"/>
      <c r="CF572" s="393"/>
      <c r="CG572" s="393"/>
      <c r="CH572" s="393"/>
      <c r="CI572" s="393"/>
      <c r="CJ572" s="393"/>
      <c r="CK572" s="393"/>
      <c r="CL572" s="393"/>
      <c r="CM572" s="393"/>
      <c r="CN572" s="393"/>
      <c r="CO572" s="393"/>
      <c r="CP572" s="393"/>
      <c r="CQ572" s="393"/>
      <c r="CR572" s="393"/>
      <c r="CS572" s="393"/>
      <c r="CT572" s="393"/>
      <c r="CU572" s="393"/>
      <c r="CV572" s="393"/>
      <c r="CW572" s="393"/>
      <c r="CX572" s="393"/>
      <c r="CY572" s="393"/>
      <c r="CZ572" s="393"/>
    </row>
    <row r="573" s="392" customFormat="true" ht="25.15" customHeight="true" x14ac:dyDescent="0.2">
      <c r="A573" s="469"/>
      <c r="B573" s="469"/>
      <c r="C573" s="1200" t="s">
        <v>613</v>
      </c>
      <c r="D573" s="1201"/>
      <c r="E573" s="1012">
        <v>6.8143658221315982E-5</v>
      </c>
      <c r="F573" s="960"/>
      <c r="G573" s="960"/>
      <c r="H573" s="1201" t="s">
        <v>605</v>
      </c>
      <c r="I573" s="1201"/>
      <c r="J573" s="1006">
        <v>3.6044111514008239E-4</v>
      </c>
      <c r="K573" s="960"/>
      <c r="L573" s="960"/>
      <c r="M573" s="1201" t="s">
        <v>471</v>
      </c>
      <c r="N573" s="1201"/>
      <c r="O573" s="1007">
        <v>1.5871641988049565E-2</v>
      </c>
      <c r="P573" s="960"/>
      <c r="Q573" s="960"/>
      <c r="R573" s="393"/>
      <c r="W573" s="393"/>
      <c r="X573" s="393"/>
      <c r="Y573" s="393"/>
      <c r="Z573" s="393"/>
      <c r="AA573" s="393"/>
      <c r="AB573" s="393"/>
      <c r="AC573" s="393"/>
      <c r="AD573" s="393"/>
      <c r="AE573" s="393"/>
      <c r="AF573" s="393"/>
      <c r="AG573" s="393"/>
      <c r="AH573" s="393"/>
      <c r="AI573" s="393"/>
      <c r="AJ573" s="393"/>
      <c r="AK573" s="393"/>
      <c r="AL573" s="393"/>
      <c r="AM573" s="393"/>
      <c r="AN573" s="393"/>
      <c r="AO573" s="393"/>
      <c r="AP573" s="393"/>
      <c r="AQ573" s="393"/>
      <c r="AR573" s="393"/>
      <c r="AS573" s="393"/>
      <c r="AT573" s="393"/>
      <c r="AU573" s="393"/>
      <c r="AV573" s="393"/>
      <c r="AW573" s="393"/>
      <c r="AX573" s="393"/>
      <c r="AY573" s="393"/>
      <c r="AZ573" s="393"/>
      <c r="BB573" s="469"/>
      <c r="BW573" s="393"/>
      <c r="BX573" s="393"/>
      <c r="BY573" s="393"/>
      <c r="BZ573" s="393"/>
      <c r="CA573" s="393"/>
      <c r="CB573" s="393"/>
      <c r="CC573" s="393"/>
      <c r="CD573" s="393"/>
      <c r="CE573" s="393"/>
      <c r="CF573" s="393"/>
      <c r="CG573" s="393"/>
      <c r="CH573" s="393"/>
      <c r="CI573" s="393"/>
      <c r="CJ573" s="393"/>
      <c r="CK573" s="393"/>
      <c r="CL573" s="393"/>
      <c r="CM573" s="393"/>
      <c r="CN573" s="393"/>
      <c r="CO573" s="393"/>
      <c r="CP573" s="393"/>
      <c r="CQ573" s="393"/>
      <c r="CR573" s="393"/>
      <c r="CS573" s="393"/>
      <c r="CT573" s="393"/>
      <c r="CU573" s="393"/>
      <c r="CV573" s="393"/>
      <c r="CW573" s="393"/>
      <c r="CX573" s="393"/>
      <c r="CY573" s="393"/>
      <c r="CZ573" s="393"/>
    </row>
    <row r="574" s="392" customFormat="true" ht="25.15" customHeight="true" x14ac:dyDescent="0.2">
      <c r="A574" s="469"/>
      <c r="B574" s="469"/>
      <c r="C574" s="1200" t="s">
        <v>579</v>
      </c>
      <c r="D574" s="1201"/>
      <c r="E574" s="1005">
        <v>2.8672277853050151E-2</v>
      </c>
      <c r="F574" s="960"/>
      <c r="G574" s="960"/>
      <c r="H574" s="1201" t="s">
        <v>565</v>
      </c>
      <c r="I574" s="1201"/>
      <c r="J574" s="1006">
        <v>0.15590085850294402</v>
      </c>
      <c r="K574" s="960"/>
      <c r="L574" s="960"/>
      <c r="M574" s="1201" t="s">
        <v>570</v>
      </c>
      <c r="N574" s="1201"/>
      <c r="O574" s="1007">
        <v>0.12633681853770704</v>
      </c>
      <c r="P574" s="960"/>
      <c r="Q574" s="960"/>
      <c r="R574" s="393"/>
      <c r="W574" s="393"/>
      <c r="X574" s="393"/>
      <c r="Y574" s="393"/>
      <c r="Z574" s="393"/>
      <c r="AA574" s="393"/>
      <c r="AB574" s="393"/>
      <c r="AC574" s="393"/>
      <c r="AD574" s="393"/>
      <c r="AE574" s="393"/>
      <c r="AF574" s="393"/>
      <c r="AG574" s="393"/>
      <c r="AH574" s="393"/>
      <c r="AI574" s="393"/>
      <c r="AJ574" s="393"/>
      <c r="AK574" s="393"/>
      <c r="AL574" s="393"/>
      <c r="AM574" s="393"/>
      <c r="AN574" s="393"/>
      <c r="AO574" s="393"/>
      <c r="AP574" s="393"/>
      <c r="AQ574" s="393"/>
      <c r="AR574" s="393"/>
      <c r="AS574" s="393"/>
      <c r="AT574" s="393"/>
      <c r="AU574" s="393"/>
      <c r="AV574" s="393"/>
      <c r="AW574" s="393"/>
      <c r="AX574" s="393"/>
      <c r="AY574" s="393"/>
      <c r="AZ574" s="393"/>
      <c r="BB574" s="469"/>
      <c r="BW574" s="393"/>
      <c r="BX574" s="393"/>
      <c r="BY574" s="393"/>
      <c r="BZ574" s="393"/>
      <c r="CA574" s="393"/>
      <c r="CB574" s="393"/>
      <c r="CC574" s="393"/>
      <c r="CD574" s="393"/>
      <c r="CE574" s="393"/>
      <c r="CF574" s="393"/>
      <c r="CG574" s="393"/>
      <c r="CH574" s="393"/>
      <c r="CI574" s="393"/>
      <c r="CJ574" s="393"/>
      <c r="CK574" s="393"/>
      <c r="CL574" s="393"/>
      <c r="CM574" s="393"/>
      <c r="CN574" s="393"/>
      <c r="CO574" s="393"/>
      <c r="CP574" s="393"/>
      <c r="CQ574" s="393"/>
      <c r="CR574" s="393"/>
      <c r="CS574" s="393"/>
      <c r="CT574" s="393"/>
      <c r="CU574" s="393"/>
      <c r="CV574" s="393"/>
      <c r="CW574" s="393"/>
      <c r="CX574" s="393"/>
      <c r="CY574" s="393"/>
      <c r="CZ574" s="393"/>
    </row>
    <row r="575" s="392" customFormat="true" ht="25.15" customHeight="true" x14ac:dyDescent="0.2">
      <c r="A575" s="469"/>
      <c r="B575" s="469"/>
      <c r="C575" s="1200" t="s">
        <v>471</v>
      </c>
      <c r="D575" s="1201"/>
      <c r="E575" s="1005">
        <v>0.33249906916874633</v>
      </c>
      <c r="F575" s="960"/>
      <c r="G575" s="960"/>
      <c r="H575" s="1201" t="s">
        <v>222</v>
      </c>
      <c r="I575" s="1201"/>
      <c r="J575" s="1006">
        <v>8.8023762685191381E-2</v>
      </c>
      <c r="K575" s="960"/>
      <c r="L575" s="960"/>
      <c r="M575" s="1201" t="s">
        <v>577</v>
      </c>
      <c r="N575" s="1201"/>
      <c r="O575" s="1007">
        <v>5.6694256243934635E-2</v>
      </c>
      <c r="P575" s="960"/>
      <c r="Q575" s="960"/>
      <c r="R575" s="393"/>
      <c r="W575" s="393"/>
      <c r="X575" s="393"/>
      <c r="Y575" s="393"/>
      <c r="Z575" s="393"/>
      <c r="AA575" s="393"/>
      <c r="AB575" s="393"/>
      <c r="AC575" s="393"/>
      <c r="AD575" s="393"/>
      <c r="AE575" s="393"/>
      <c r="AF575" s="393"/>
      <c r="AG575" s="393"/>
      <c r="AH575" s="393"/>
      <c r="AI575" s="393"/>
      <c r="AJ575" s="393"/>
      <c r="AK575" s="393"/>
      <c r="AL575" s="393"/>
      <c r="AM575" s="393"/>
      <c r="AN575" s="393"/>
      <c r="AO575" s="393"/>
      <c r="AP575" s="393"/>
      <c r="AQ575" s="393"/>
      <c r="AR575" s="393"/>
      <c r="AS575" s="393"/>
      <c r="AT575" s="393"/>
      <c r="AU575" s="393"/>
      <c r="AV575" s="393"/>
      <c r="AW575" s="393"/>
      <c r="AX575" s="393"/>
      <c r="AY575" s="393"/>
      <c r="AZ575" s="393"/>
      <c r="BB575" s="469"/>
      <c r="BW575" s="393"/>
      <c r="BX575" s="393"/>
      <c r="BY575" s="393"/>
      <c r="BZ575" s="393"/>
      <c r="CA575" s="393"/>
      <c r="CB575" s="393"/>
      <c r="CC575" s="393"/>
      <c r="CD575" s="393"/>
      <c r="CE575" s="393"/>
      <c r="CF575" s="393"/>
      <c r="CG575" s="393"/>
      <c r="CH575" s="393"/>
      <c r="CI575" s="393"/>
      <c r="CJ575" s="393"/>
      <c r="CK575" s="393"/>
      <c r="CL575" s="393"/>
      <c r="CM575" s="393"/>
      <c r="CN575" s="393"/>
      <c r="CO575" s="393"/>
      <c r="CP575" s="393"/>
      <c r="CQ575" s="393"/>
      <c r="CR575" s="393"/>
      <c r="CS575" s="393"/>
      <c r="CT575" s="393"/>
      <c r="CU575" s="393"/>
      <c r="CV575" s="393"/>
      <c r="CW575" s="393"/>
      <c r="CX575" s="393"/>
      <c r="CY575" s="393"/>
      <c r="CZ575" s="393"/>
    </row>
    <row r="576" s="392" customFormat="true" ht="25.15" customHeight="true" x14ac:dyDescent="0.2">
      <c r="A576" s="469"/>
      <c r="B576" s="469"/>
      <c r="C576" s="1200" t="s">
        <v>498</v>
      </c>
      <c r="D576" s="1201"/>
      <c r="E576" s="1005">
        <v>9.7915170960182832E-3</v>
      </c>
      <c r="F576" s="960"/>
      <c r="G576" s="960"/>
      <c r="H576" s="1201" t="s">
        <v>604</v>
      </c>
      <c r="I576" s="1201"/>
      <c r="J576" s="1006">
        <v>1.9919471279819764E-4</v>
      </c>
      <c r="K576" s="960"/>
      <c r="L576" s="960"/>
      <c r="M576" s="1201" t="s">
        <v>575</v>
      </c>
      <c r="N576" s="1201"/>
      <c r="O576" s="1007">
        <v>7.9078540679760001E-2</v>
      </c>
      <c r="P576" s="960"/>
      <c r="Q576" s="960"/>
      <c r="R576" s="393"/>
      <c r="W576" s="393"/>
      <c r="X576" s="393"/>
      <c r="Y576" s="393"/>
      <c r="Z576" s="393"/>
      <c r="AA576" s="393"/>
      <c r="AB576" s="393"/>
      <c r="AC576" s="393"/>
      <c r="AD576" s="393"/>
      <c r="AE576" s="393"/>
      <c r="AF576" s="393"/>
      <c r="AG576" s="393"/>
      <c r="AH576" s="393"/>
      <c r="AI576" s="393"/>
      <c r="AJ576" s="393"/>
      <c r="AK576" s="393"/>
      <c r="AL576" s="393"/>
      <c r="AM576" s="393"/>
      <c r="AN576" s="393"/>
      <c r="AO576" s="393"/>
      <c r="AP576" s="393"/>
      <c r="AQ576" s="393"/>
      <c r="AR576" s="393"/>
      <c r="AS576" s="393"/>
      <c r="AT576" s="393"/>
      <c r="AU576" s="393"/>
      <c r="AV576" s="393"/>
      <c r="AW576" s="393"/>
      <c r="AX576" s="393"/>
      <c r="AY576" s="393"/>
      <c r="AZ576" s="393"/>
      <c r="BB576" s="469"/>
      <c r="BW576" s="393"/>
      <c r="BX576" s="393"/>
      <c r="BY576" s="393"/>
      <c r="BZ576" s="393"/>
      <c r="CA576" s="393"/>
      <c r="CB576" s="393"/>
      <c r="CC576" s="393"/>
      <c r="CD576" s="393"/>
      <c r="CE576" s="393"/>
      <c r="CF576" s="393"/>
      <c r="CG576" s="393"/>
      <c r="CH576" s="393"/>
      <c r="CI576" s="393"/>
      <c r="CJ576" s="393"/>
      <c r="CK576" s="393"/>
      <c r="CL576" s="393"/>
      <c r="CM576" s="393"/>
      <c r="CN576" s="393"/>
      <c r="CO576" s="393"/>
      <c r="CP576" s="393"/>
      <c r="CQ576" s="393"/>
      <c r="CR576" s="393"/>
      <c r="CS576" s="393"/>
      <c r="CT576" s="393"/>
      <c r="CU576" s="393"/>
      <c r="CV576" s="393"/>
      <c r="CW576" s="393"/>
      <c r="CX576" s="393"/>
      <c r="CY576" s="393"/>
      <c r="CZ576" s="393"/>
    </row>
    <row r="577" s="392" customFormat="true" ht="25.15" customHeight="true" x14ac:dyDescent="0.2">
      <c r="A577" s="469"/>
      <c r="B577" s="469"/>
      <c r="C577" s="1200" t="s">
        <v>615</v>
      </c>
      <c r="D577" s="1201"/>
      <c r="E577" s="1012">
        <v>8.7440932279687046E-5</v>
      </c>
      <c r="F577" s="960"/>
      <c r="G577" s="960"/>
      <c r="H577" s="1201" t="s">
        <v>603</v>
      </c>
      <c r="I577" s="1201"/>
      <c r="J577" s="1006">
        <v>5.5124938444253387E-4</v>
      </c>
      <c r="K577" s="960"/>
      <c r="L577" s="960"/>
      <c r="M577" s="1201" t="s">
        <v>339</v>
      </c>
      <c r="N577" s="1201"/>
      <c r="O577" s="1007">
        <v>2.9613974105095708E-2</v>
      </c>
      <c r="P577" s="960"/>
      <c r="Q577" s="960"/>
      <c r="R577" s="393"/>
      <c r="W577" s="393"/>
      <c r="X577" s="393"/>
      <c r="Y577" s="393"/>
      <c r="Z577" s="393"/>
      <c r="AA577" s="393"/>
      <c r="AB577" s="393"/>
      <c r="AC577" s="393"/>
      <c r="AD577" s="393"/>
      <c r="AE577" s="393"/>
      <c r="AF577" s="393"/>
      <c r="AG577" s="393"/>
      <c r="AH577" s="393"/>
      <c r="AI577" s="393"/>
      <c r="AJ577" s="393"/>
      <c r="AK577" s="393"/>
      <c r="AL577" s="393"/>
      <c r="AM577" s="393"/>
      <c r="AN577" s="393"/>
      <c r="AO577" s="393"/>
      <c r="AP577" s="393"/>
      <c r="AQ577" s="393"/>
      <c r="AR577" s="393"/>
      <c r="AS577" s="393"/>
      <c r="AT577" s="393"/>
      <c r="AU577" s="393"/>
      <c r="AV577" s="393"/>
      <c r="AW577" s="393"/>
      <c r="AX577" s="393"/>
      <c r="AY577" s="393"/>
      <c r="AZ577" s="393"/>
      <c r="BB577" s="469"/>
      <c r="BW577" s="393"/>
      <c r="BX577" s="393"/>
      <c r="BY577" s="393"/>
      <c r="BZ577" s="393"/>
      <c r="CA577" s="393"/>
      <c r="CB577" s="393"/>
      <c r="CC577" s="393"/>
      <c r="CD577" s="393"/>
      <c r="CE577" s="393"/>
      <c r="CF577" s="393"/>
      <c r="CG577" s="393"/>
      <c r="CH577" s="393"/>
      <c r="CI577" s="393"/>
      <c r="CJ577" s="393"/>
      <c r="CK577" s="393"/>
      <c r="CL577" s="393"/>
      <c r="CM577" s="393"/>
      <c r="CN577" s="393"/>
      <c r="CO577" s="393"/>
      <c r="CP577" s="393"/>
      <c r="CQ577" s="393"/>
      <c r="CR577" s="393"/>
      <c r="CS577" s="393"/>
      <c r="CT577" s="393"/>
      <c r="CU577" s="393"/>
      <c r="CV577" s="393"/>
      <c r="CW577" s="393"/>
      <c r="CX577" s="393"/>
      <c r="CY577" s="393"/>
      <c r="CZ577" s="393"/>
    </row>
    <row r="578" s="392" customFormat="true" ht="25.15" customHeight="true" x14ac:dyDescent="0.2">
      <c r="A578" s="469"/>
      <c r="B578" s="469"/>
      <c r="C578" s="1200" t="s">
        <v>605</v>
      </c>
      <c r="D578" s="1201"/>
      <c r="E578" s="1005">
        <v>1.4605018163175374E-4</v>
      </c>
      <c r="F578" s="960"/>
      <c r="G578" s="960"/>
      <c r="H578" s="1201" t="s">
        <v>576</v>
      </c>
      <c r="I578" s="1201"/>
      <c r="J578" s="1006">
        <v>4.526753967762729E-2</v>
      </c>
      <c r="K578" s="960"/>
      <c r="L578" s="960"/>
      <c r="M578" s="1201" t="s">
        <v>556</v>
      </c>
      <c r="N578" s="1201"/>
      <c r="O578" s="1007">
        <v>0.23630160338870212</v>
      </c>
      <c r="P578" s="960"/>
      <c r="Q578" s="960"/>
      <c r="R578" s="393"/>
      <c r="W578" s="393"/>
      <c r="X578" s="393"/>
      <c r="Y578" s="393"/>
      <c r="Z578" s="393"/>
      <c r="AA578" s="393"/>
      <c r="AB578" s="393"/>
      <c r="AC578" s="393"/>
      <c r="AD578" s="393"/>
      <c r="AE578" s="393"/>
      <c r="AF578" s="393"/>
      <c r="AG578" s="393"/>
      <c r="AH578" s="393"/>
      <c r="AI578" s="393"/>
      <c r="AJ578" s="393"/>
      <c r="AK578" s="393"/>
      <c r="AL578" s="393"/>
      <c r="AM578" s="393"/>
      <c r="AN578" s="393"/>
      <c r="AO578" s="393"/>
      <c r="AP578" s="393"/>
      <c r="AQ578" s="393"/>
      <c r="AR578" s="393"/>
      <c r="AS578" s="393"/>
      <c r="AT578" s="393"/>
      <c r="AU578" s="393"/>
      <c r="AV578" s="393"/>
      <c r="AW578" s="393"/>
      <c r="AX578" s="393"/>
      <c r="AY578" s="393"/>
      <c r="AZ578" s="393"/>
      <c r="BB578" s="469"/>
      <c r="BW578" s="393"/>
      <c r="BX578" s="393"/>
      <c r="BY578" s="393"/>
      <c r="BZ578" s="393"/>
      <c r="CA578" s="393"/>
      <c r="CB578" s="393"/>
      <c r="CC578" s="393"/>
      <c r="CD578" s="393"/>
      <c r="CE578" s="393"/>
      <c r="CF578" s="393"/>
      <c r="CG578" s="393"/>
      <c r="CH578" s="393"/>
      <c r="CI578" s="393"/>
      <c r="CJ578" s="393"/>
      <c r="CK578" s="393"/>
      <c r="CL578" s="393"/>
      <c r="CM578" s="393"/>
      <c r="CN578" s="393"/>
      <c r="CO578" s="393"/>
      <c r="CP578" s="393"/>
      <c r="CQ578" s="393"/>
      <c r="CR578" s="393"/>
      <c r="CS578" s="393"/>
      <c r="CT578" s="393"/>
      <c r="CU578" s="393"/>
      <c r="CV578" s="393"/>
      <c r="CW578" s="393"/>
      <c r="CX578" s="393"/>
      <c r="CY578" s="393"/>
      <c r="CZ578" s="393"/>
    </row>
    <row r="579" s="392" customFormat="true" ht="25.15" customHeight="true" x14ac:dyDescent="0.2">
      <c r="A579" s="469"/>
      <c r="B579" s="469"/>
      <c r="C579" s="1200" t="s">
        <v>565</v>
      </c>
      <c r="D579" s="1201"/>
      <c r="E579" s="1005">
        <v>0.16309393072396089</v>
      </c>
      <c r="F579" s="960"/>
      <c r="G579" s="960"/>
      <c r="H579" s="1201" t="s">
        <v>561</v>
      </c>
      <c r="I579" s="1201"/>
      <c r="J579" s="1006">
        <v>0.24608017483496433</v>
      </c>
      <c r="K579" s="960"/>
      <c r="L579" s="960"/>
      <c r="M579" s="1201" t="s">
        <v>566</v>
      </c>
      <c r="N579" s="1201"/>
      <c r="O579" s="1007">
        <v>9.9237741067482788E-2</v>
      </c>
      <c r="P579" s="960"/>
      <c r="Q579" s="960"/>
      <c r="R579" s="393"/>
      <c r="W579" s="393"/>
      <c r="X579" s="393"/>
      <c r="Y579" s="393"/>
      <c r="Z579" s="393"/>
      <c r="AA579" s="393"/>
      <c r="AB579" s="393"/>
      <c r="AC579" s="393"/>
      <c r="AD579" s="393"/>
      <c r="AE579" s="393"/>
      <c r="AF579" s="393"/>
      <c r="AG579" s="393"/>
      <c r="AH579" s="393"/>
      <c r="AI579" s="393"/>
      <c r="AJ579" s="393"/>
      <c r="AK579" s="393"/>
      <c r="AL579" s="393"/>
      <c r="AM579" s="393"/>
      <c r="AN579" s="393"/>
      <c r="AO579" s="393"/>
      <c r="AP579" s="393"/>
      <c r="AQ579" s="393"/>
      <c r="AR579" s="393"/>
      <c r="AS579" s="393"/>
      <c r="AT579" s="393"/>
      <c r="AU579" s="393"/>
      <c r="AV579" s="393"/>
      <c r="AW579" s="393"/>
      <c r="AX579" s="393"/>
      <c r="AY579" s="393"/>
      <c r="AZ579" s="393"/>
      <c r="BB579" s="469"/>
      <c r="BW579" s="393"/>
      <c r="BX579" s="393"/>
      <c r="BY579" s="393"/>
      <c r="BZ579" s="393"/>
      <c r="CA579" s="393"/>
      <c r="CB579" s="393"/>
      <c r="CC579" s="393"/>
      <c r="CD579" s="393"/>
      <c r="CE579" s="393"/>
      <c r="CF579" s="393"/>
      <c r="CG579" s="393"/>
      <c r="CH579" s="393"/>
      <c r="CI579" s="393"/>
      <c r="CJ579" s="393"/>
      <c r="CK579" s="393"/>
      <c r="CL579" s="393"/>
      <c r="CM579" s="393"/>
      <c r="CN579" s="393"/>
      <c r="CO579" s="393"/>
      <c r="CP579" s="393"/>
      <c r="CQ579" s="393"/>
      <c r="CR579" s="393"/>
      <c r="CS579" s="393"/>
      <c r="CT579" s="393"/>
      <c r="CU579" s="393"/>
      <c r="CV579" s="393"/>
      <c r="CW579" s="393"/>
      <c r="CX579" s="393"/>
      <c r="CY579" s="393"/>
      <c r="CZ579" s="393"/>
    </row>
    <row r="580" s="392" customFormat="true" ht="25.15" customHeight="true" x14ac:dyDescent="0.2">
      <c r="A580" s="469"/>
      <c r="B580" s="469"/>
      <c r="C580" s="1200" t="s">
        <v>222</v>
      </c>
      <c r="D580" s="1201"/>
      <c r="E580" s="1005">
        <v>0.16071603891992625</v>
      </c>
      <c r="F580" s="960"/>
      <c r="G580" s="960"/>
      <c r="H580" s="1201" t="s">
        <v>588</v>
      </c>
      <c r="I580" s="1201"/>
      <c r="J580" s="1006">
        <v>1.2005111380029033E-2</v>
      </c>
      <c r="K580" s="960"/>
      <c r="L580" s="960"/>
      <c r="M580" s="1201" t="s">
        <v>586</v>
      </c>
      <c r="N580" s="1201"/>
      <c r="O580" s="1007">
        <v>1.3947720979321932E-3</v>
      </c>
      <c r="P580" s="960"/>
      <c r="Q580" s="960"/>
      <c r="R580" s="393"/>
      <c r="W580" s="393"/>
      <c r="X580" s="393"/>
      <c r="Y580" s="393"/>
      <c r="Z580" s="393"/>
      <c r="AA580" s="393"/>
      <c r="AB580" s="393"/>
      <c r="AC580" s="393"/>
      <c r="AD580" s="393"/>
      <c r="AE580" s="393"/>
      <c r="AF580" s="393"/>
      <c r="AG580" s="393"/>
      <c r="AH580" s="393"/>
      <c r="AI580" s="393"/>
      <c r="AJ580" s="393"/>
      <c r="AK580" s="393"/>
      <c r="AL580" s="393"/>
      <c r="AM580" s="393"/>
      <c r="AN580" s="393"/>
      <c r="AO580" s="393"/>
      <c r="AP580" s="393"/>
      <c r="AQ580" s="393"/>
      <c r="AR580" s="393"/>
      <c r="AS580" s="393"/>
      <c r="AT580" s="393"/>
      <c r="AU580" s="393"/>
      <c r="AV580" s="393"/>
      <c r="AW580" s="393"/>
      <c r="AX580" s="393"/>
      <c r="AY580" s="393"/>
      <c r="AZ580" s="393"/>
      <c r="BB580" s="469"/>
      <c r="BW580" s="393"/>
      <c r="BX580" s="393"/>
      <c r="BY580" s="393"/>
      <c r="BZ580" s="393"/>
      <c r="CA580" s="393"/>
      <c r="CB580" s="393"/>
      <c r="CC580" s="393"/>
      <c r="CD580" s="393"/>
      <c r="CE580" s="393"/>
      <c r="CF580" s="393"/>
      <c r="CG580" s="393"/>
      <c r="CH580" s="393"/>
      <c r="CI580" s="393"/>
      <c r="CJ580" s="393"/>
      <c r="CK580" s="393"/>
      <c r="CL580" s="393"/>
      <c r="CM580" s="393"/>
      <c r="CN580" s="393"/>
      <c r="CO580" s="393"/>
      <c r="CP580" s="393"/>
      <c r="CQ580" s="393"/>
      <c r="CR580" s="393"/>
      <c r="CS580" s="393"/>
      <c r="CT580" s="393"/>
      <c r="CU580" s="393"/>
      <c r="CV580" s="393"/>
      <c r="CW580" s="393"/>
      <c r="CX580" s="393"/>
      <c r="CY580" s="393"/>
      <c r="CZ580" s="393"/>
    </row>
    <row r="581" s="392" customFormat="true" ht="25.15" customHeight="true" x14ac:dyDescent="0.2">
      <c r="A581" s="469"/>
      <c r="B581" s="469"/>
      <c r="C581" s="1200" t="s">
        <v>604</v>
      </c>
      <c r="D581" s="1201"/>
      <c r="E581" s="1005">
        <v>6.1209956371698136E-4</v>
      </c>
      <c r="F581" s="960"/>
      <c r="G581" s="960"/>
      <c r="H581" s="1201" t="s">
        <v>584</v>
      </c>
      <c r="I581" s="1201"/>
      <c r="J581" s="1006">
        <v>2.0304392881368882E-2</v>
      </c>
      <c r="K581" s="960"/>
      <c r="L581" s="960"/>
      <c r="M581" s="1201" t="s">
        <v>567</v>
      </c>
      <c r="N581" s="1201"/>
      <c r="O581" s="1007">
        <v>0.13779024542246793</v>
      </c>
      <c r="P581" s="960"/>
      <c r="Q581" s="960"/>
      <c r="R581" s="393"/>
      <c r="W581" s="393"/>
      <c r="X581" s="393"/>
      <c r="Y581" s="393"/>
      <c r="Z581" s="393"/>
      <c r="AA581" s="393"/>
      <c r="AB581" s="393"/>
      <c r="AC581" s="393"/>
      <c r="AD581" s="393"/>
      <c r="AE581" s="393"/>
      <c r="AF581" s="393"/>
      <c r="AG581" s="393"/>
      <c r="AH581" s="393"/>
      <c r="AI581" s="393"/>
      <c r="AJ581" s="393"/>
      <c r="AK581" s="393"/>
      <c r="AL581" s="393"/>
      <c r="AM581" s="393"/>
      <c r="AN581" s="393"/>
      <c r="AO581" s="393"/>
      <c r="AP581" s="393"/>
      <c r="AQ581" s="393"/>
      <c r="AR581" s="393"/>
      <c r="AS581" s="393"/>
      <c r="AT581" s="393"/>
      <c r="AU581" s="393"/>
      <c r="AV581" s="393"/>
      <c r="AW581" s="393"/>
      <c r="AX581" s="393"/>
      <c r="AY581" s="393"/>
      <c r="AZ581" s="393"/>
      <c r="BB581" s="469"/>
      <c r="BW581" s="393"/>
      <c r="BX581" s="393"/>
      <c r="BY581" s="393"/>
      <c r="BZ581" s="393"/>
      <c r="CA581" s="393"/>
      <c r="CB581" s="393"/>
      <c r="CC581" s="393"/>
      <c r="CD581" s="393"/>
      <c r="CE581" s="393"/>
      <c r="CF581" s="393"/>
      <c r="CG581" s="393"/>
      <c r="CH581" s="393"/>
      <c r="CI581" s="393"/>
      <c r="CJ581" s="393"/>
      <c r="CK581" s="393"/>
      <c r="CL581" s="393"/>
      <c r="CM581" s="393"/>
      <c r="CN581" s="393"/>
      <c r="CO581" s="393"/>
      <c r="CP581" s="393"/>
      <c r="CQ581" s="393"/>
      <c r="CR581" s="393"/>
      <c r="CS581" s="393"/>
      <c r="CT581" s="393"/>
      <c r="CU581" s="393"/>
      <c r="CV581" s="393"/>
      <c r="CW581" s="393"/>
      <c r="CX581" s="393"/>
      <c r="CY581" s="393"/>
      <c r="CZ581" s="393"/>
    </row>
    <row r="582" s="392" customFormat="true" ht="25.15" customHeight="true" x14ac:dyDescent="0.2">
      <c r="A582" s="469"/>
      <c r="B582" s="469"/>
      <c r="C582" s="1200" t="s">
        <v>612</v>
      </c>
      <c r="D582" s="1201"/>
      <c r="E582" s="1005">
        <v>1.3818130663898533E-4</v>
      </c>
      <c r="F582" s="960"/>
      <c r="G582" s="960"/>
      <c r="H582" s="1201" t="s">
        <v>574</v>
      </c>
      <c r="I582" s="1201"/>
      <c r="J582" s="1006">
        <v>4.9500873639719896E-2</v>
      </c>
      <c r="K582" s="960"/>
      <c r="L582" s="960"/>
      <c r="M582" s="1201" t="s">
        <v>335</v>
      </c>
      <c r="N582" s="1201"/>
      <c r="O582" s="1007">
        <v>0.2028083666612128</v>
      </c>
      <c r="P582" s="960"/>
      <c r="Q582" s="960"/>
      <c r="R582" s="393"/>
      <c r="W582" s="393"/>
      <c r="X582" s="393"/>
      <c r="Y582" s="393"/>
      <c r="Z582" s="393"/>
      <c r="AA582" s="393"/>
      <c r="AB582" s="393"/>
      <c r="AC582" s="393"/>
      <c r="AD582" s="393"/>
      <c r="AE582" s="393"/>
      <c r="AF582" s="393"/>
      <c r="AG582" s="393"/>
      <c r="AH582" s="393"/>
      <c r="AI582" s="393"/>
      <c r="AJ582" s="393"/>
      <c r="AK582" s="393"/>
      <c r="AL582" s="393"/>
      <c r="AM582" s="393"/>
      <c r="AN582" s="393"/>
      <c r="AO582" s="393"/>
      <c r="AP582" s="393"/>
      <c r="AQ582" s="393"/>
      <c r="AR582" s="393"/>
      <c r="AS582" s="393"/>
      <c r="AT582" s="393"/>
      <c r="AU582" s="393"/>
      <c r="AV582" s="393"/>
      <c r="AW582" s="393"/>
      <c r="AX582" s="393"/>
      <c r="AY582" s="393"/>
      <c r="AZ582" s="393"/>
      <c r="BB582" s="469"/>
      <c r="BW582" s="393"/>
      <c r="BX582" s="393"/>
      <c r="BY582" s="393"/>
      <c r="BZ582" s="393"/>
      <c r="CA582" s="393"/>
      <c r="CB582" s="393"/>
      <c r="CC582" s="393"/>
      <c r="CD582" s="393"/>
      <c r="CE582" s="393"/>
      <c r="CF582" s="393"/>
      <c r="CG582" s="393"/>
      <c r="CH582" s="393"/>
      <c r="CI582" s="393"/>
      <c r="CJ582" s="393"/>
      <c r="CK582" s="393"/>
      <c r="CL582" s="393"/>
      <c r="CM582" s="393"/>
      <c r="CN582" s="393"/>
      <c r="CO582" s="393"/>
      <c r="CP582" s="393"/>
      <c r="CQ582" s="393"/>
      <c r="CR582" s="393"/>
      <c r="CS582" s="393"/>
      <c r="CT582" s="393"/>
      <c r="CU582" s="393"/>
      <c r="CV582" s="393"/>
      <c r="CW582" s="393"/>
      <c r="CX582" s="393"/>
      <c r="CY582" s="393"/>
      <c r="CZ582" s="393"/>
    </row>
    <row r="583" s="392" customFormat="true" ht="25.15" customHeight="true" x14ac:dyDescent="0.2">
      <c r="A583" s="469"/>
      <c r="B583" s="469"/>
      <c r="C583" s="1200" t="s">
        <v>603</v>
      </c>
      <c r="D583" s="1201"/>
      <c r="E583" s="1005">
        <v>2.5012244877719707E-4</v>
      </c>
      <c r="F583" s="960"/>
      <c r="G583" s="960"/>
      <c r="H583" s="1201" t="s">
        <v>253</v>
      </c>
      <c r="I583" s="1201"/>
      <c r="J583" s="1006">
        <v>4.7765252651940978E-3</v>
      </c>
      <c r="K583" s="960"/>
      <c r="L583" s="960"/>
      <c r="M583" s="1201" t="s">
        <v>558</v>
      </c>
      <c r="N583" s="1201"/>
      <c r="O583" s="1007">
        <v>0.24965918871767548</v>
      </c>
      <c r="P583" s="960"/>
      <c r="Q583" s="960"/>
      <c r="R583" s="393"/>
      <c r="W583" s="393"/>
      <c r="X583" s="393"/>
      <c r="Y583" s="393"/>
      <c r="Z583" s="393"/>
      <c r="AA583" s="393"/>
      <c r="AB583" s="393"/>
      <c r="AC583" s="393"/>
      <c r="AD583" s="393"/>
      <c r="AE583" s="393"/>
      <c r="AF583" s="393"/>
      <c r="AG583" s="393"/>
      <c r="AH583" s="393"/>
      <c r="AI583" s="393"/>
      <c r="AJ583" s="393"/>
      <c r="AK583" s="393"/>
      <c r="AL583" s="393"/>
      <c r="AM583" s="393"/>
      <c r="AN583" s="393"/>
      <c r="AO583" s="393"/>
      <c r="AP583" s="393"/>
      <c r="AQ583" s="393"/>
      <c r="AR583" s="393"/>
      <c r="AS583" s="393"/>
      <c r="AT583" s="393"/>
      <c r="AU583" s="393"/>
      <c r="AV583" s="393"/>
      <c r="AW583" s="393"/>
      <c r="AX583" s="393"/>
      <c r="AY583" s="393"/>
      <c r="AZ583" s="393"/>
      <c r="BB583" s="469"/>
      <c r="BW583" s="393"/>
      <c r="BX583" s="393"/>
      <c r="BY583" s="393"/>
      <c r="BZ583" s="393"/>
      <c r="CA583" s="393"/>
      <c r="CB583" s="393"/>
      <c r="CC583" s="393"/>
      <c r="CD583" s="393"/>
      <c r="CE583" s="393"/>
      <c r="CF583" s="393"/>
      <c r="CG583" s="393"/>
      <c r="CH583" s="393"/>
      <c r="CI583" s="393"/>
      <c r="CJ583" s="393"/>
      <c r="CK583" s="393"/>
      <c r="CL583" s="393"/>
      <c r="CM583" s="393"/>
      <c r="CN583" s="393"/>
      <c r="CO583" s="393"/>
      <c r="CP583" s="393"/>
      <c r="CQ583" s="393"/>
      <c r="CR583" s="393"/>
      <c r="CS583" s="393"/>
      <c r="CT583" s="393"/>
      <c r="CU583" s="393"/>
      <c r="CV583" s="393"/>
      <c r="CW583" s="393"/>
      <c r="CX583" s="393"/>
      <c r="CY583" s="393"/>
      <c r="CZ583" s="393"/>
    </row>
    <row r="584" s="392" customFormat="true" ht="25.15" customHeight="true" x14ac:dyDescent="0.2">
      <c r="A584" s="469"/>
      <c r="B584" s="469"/>
      <c r="C584" s="1200" t="s">
        <v>576</v>
      </c>
      <c r="D584" s="1201"/>
      <c r="E584" s="1005">
        <v>4.3962731870078493E-2</v>
      </c>
      <c r="F584" s="960"/>
      <c r="G584" s="960"/>
      <c r="H584" s="1201" t="s">
        <v>602</v>
      </c>
      <c r="I584" s="1201"/>
      <c r="J584" s="1013">
        <v>5.6681016748567424E-6</v>
      </c>
      <c r="K584" s="960"/>
      <c r="L584" s="960"/>
      <c r="M584" s="1201" t="s">
        <v>580</v>
      </c>
      <c r="N584" s="1201"/>
      <c r="O584" s="1007">
        <v>6.8958861326626746E-3</v>
      </c>
      <c r="P584" s="960"/>
      <c r="Q584" s="960"/>
      <c r="R584" s="393"/>
      <c r="W584" s="393"/>
      <c r="X584" s="393"/>
      <c r="Y584" s="393"/>
      <c r="Z584" s="393"/>
      <c r="AA584" s="393"/>
      <c r="AB584" s="393"/>
      <c r="AC584" s="393"/>
      <c r="AD584" s="393"/>
      <c r="AE584" s="393"/>
      <c r="AF584" s="393"/>
      <c r="AG584" s="393"/>
      <c r="AH584" s="393"/>
      <c r="AI584" s="393"/>
      <c r="AJ584" s="393"/>
      <c r="AK584" s="393"/>
      <c r="AL584" s="393"/>
      <c r="AM584" s="393"/>
      <c r="AN584" s="393"/>
      <c r="AO584" s="393"/>
      <c r="AP584" s="393"/>
      <c r="AQ584" s="393"/>
      <c r="AR584" s="393"/>
      <c r="AS584" s="393"/>
      <c r="AT584" s="393"/>
      <c r="AU584" s="393"/>
      <c r="AV584" s="393"/>
      <c r="AW584" s="393"/>
      <c r="AX584" s="393"/>
      <c r="AY584" s="393"/>
      <c r="AZ584" s="393"/>
      <c r="BB584" s="469"/>
      <c r="BW584" s="393"/>
      <c r="BX584" s="393"/>
      <c r="BY584" s="393"/>
      <c r="BZ584" s="393"/>
      <c r="CA584" s="393"/>
      <c r="CB584" s="393"/>
      <c r="CC584" s="393"/>
      <c r="CD584" s="393"/>
      <c r="CE584" s="393"/>
      <c r="CF584" s="393"/>
      <c r="CG584" s="393"/>
      <c r="CH584" s="393"/>
      <c r="CI584" s="393"/>
      <c r="CJ584" s="393"/>
      <c r="CK584" s="393"/>
      <c r="CL584" s="393"/>
      <c r="CM584" s="393"/>
      <c r="CN584" s="393"/>
      <c r="CO584" s="393"/>
      <c r="CP584" s="393"/>
      <c r="CQ584" s="393"/>
      <c r="CR584" s="393"/>
      <c r="CS584" s="393"/>
      <c r="CT584" s="393"/>
      <c r="CU584" s="393"/>
      <c r="CV584" s="393"/>
      <c r="CW584" s="393"/>
      <c r="CX584" s="393"/>
      <c r="CY584" s="393"/>
      <c r="CZ584" s="393"/>
    </row>
    <row r="585" s="392" customFormat="true" ht="25.15" customHeight="true" x14ac:dyDescent="0.2">
      <c r="A585" s="469"/>
      <c r="B585" s="469"/>
      <c r="C585" s="1200" t="s">
        <v>561</v>
      </c>
      <c r="D585" s="1201"/>
      <c r="E585" s="1005">
        <v>0.18743633426403766</v>
      </c>
      <c r="F585" s="960"/>
      <c r="G585" s="960"/>
      <c r="H585" s="1201" t="s">
        <v>583</v>
      </c>
      <c r="I585" s="1201"/>
      <c r="J585" s="1006">
        <v>1.205056227491337E-4</v>
      </c>
      <c r="K585" s="960"/>
      <c r="L585" s="960"/>
      <c r="M585" s="1201" t="s">
        <v>582</v>
      </c>
      <c r="N585" s="1201"/>
      <c r="O585" s="1007">
        <v>8.2745349747799062E-3</v>
      </c>
      <c r="P585" s="960"/>
      <c r="Q585" s="960"/>
      <c r="R585" s="393"/>
      <c r="W585" s="393"/>
      <c r="X585" s="393"/>
      <c r="Y585" s="393"/>
      <c r="Z585" s="393"/>
      <c r="AA585" s="393"/>
      <c r="AB585" s="393"/>
      <c r="AC585" s="393"/>
      <c r="AD585" s="393"/>
      <c r="AE585" s="393"/>
      <c r="AF585" s="393"/>
      <c r="AG585" s="393"/>
      <c r="AH585" s="393"/>
      <c r="AI585" s="393"/>
      <c r="AJ585" s="393"/>
      <c r="AK585" s="393"/>
      <c r="AL585" s="393"/>
      <c r="AM585" s="393"/>
      <c r="AN585" s="393"/>
      <c r="AO585" s="393"/>
      <c r="AP585" s="393"/>
      <c r="AQ585" s="393"/>
      <c r="AR585" s="393"/>
      <c r="AS585" s="393"/>
      <c r="AT585" s="393"/>
      <c r="AU585" s="393"/>
      <c r="AV585" s="393"/>
      <c r="AW585" s="393"/>
      <c r="AX585" s="393"/>
      <c r="AY585" s="393"/>
      <c r="AZ585" s="393"/>
      <c r="BB585" s="469"/>
      <c r="BW585" s="393"/>
      <c r="BX585" s="393"/>
      <c r="BY585" s="393"/>
      <c r="BZ585" s="393"/>
      <c r="CA585" s="393"/>
      <c r="CB585" s="393"/>
      <c r="CC585" s="393"/>
      <c r="CD585" s="393"/>
      <c r="CE585" s="393"/>
      <c r="CF585" s="393"/>
      <c r="CG585" s="393"/>
      <c r="CH585" s="393"/>
      <c r="CI585" s="393"/>
      <c r="CJ585" s="393"/>
      <c r="CK585" s="393"/>
      <c r="CL585" s="393"/>
      <c r="CM585" s="393"/>
      <c r="CN585" s="393"/>
      <c r="CO585" s="393"/>
      <c r="CP585" s="393"/>
      <c r="CQ585" s="393"/>
      <c r="CR585" s="393"/>
      <c r="CS585" s="393"/>
      <c r="CT585" s="393"/>
      <c r="CU585" s="393"/>
      <c r="CV585" s="393"/>
      <c r="CW585" s="393"/>
      <c r="CX585" s="393"/>
      <c r="CY585" s="393"/>
      <c r="CZ585" s="393"/>
    </row>
    <row r="586" s="392" customFormat="true" ht="25.15" customHeight="true" x14ac:dyDescent="0.2">
      <c r="A586" s="469"/>
      <c r="B586" s="469"/>
      <c r="C586" s="1200" t="s">
        <v>588</v>
      </c>
      <c r="D586" s="1201"/>
      <c r="E586" s="1005">
        <v>1.1483051415334313E-2</v>
      </c>
      <c r="F586" s="960"/>
      <c r="G586" s="960"/>
      <c r="H586" s="1201" t="s">
        <v>589</v>
      </c>
      <c r="I586" s="1201"/>
      <c r="J586" s="1013">
        <v>1.927764713355537E-5</v>
      </c>
      <c r="K586" s="960"/>
      <c r="L586" s="960"/>
      <c r="M586" s="1201" t="s">
        <v>454</v>
      </c>
      <c r="N586" s="1201"/>
      <c r="O586" s="1007">
        <v>0.25634124327311714</v>
      </c>
      <c r="P586" s="960"/>
      <c r="Q586" s="960"/>
      <c r="R586" s="393"/>
      <c r="W586" s="393"/>
      <c r="X586" s="393"/>
      <c r="Y586" s="393"/>
      <c r="Z586" s="393"/>
      <c r="AA586" s="393"/>
      <c r="AB586" s="393"/>
      <c r="AC586" s="393"/>
      <c r="AD586" s="393"/>
      <c r="AE586" s="393"/>
      <c r="AF586" s="393"/>
      <c r="AG586" s="393"/>
      <c r="AH586" s="393"/>
      <c r="AI586" s="393"/>
      <c r="AJ586" s="393"/>
      <c r="AK586" s="393"/>
      <c r="AL586" s="393"/>
      <c r="AM586" s="393"/>
      <c r="AN586" s="393"/>
      <c r="AO586" s="393"/>
      <c r="AP586" s="393"/>
      <c r="AQ586" s="393"/>
      <c r="AR586" s="393"/>
      <c r="AS586" s="393"/>
      <c r="AT586" s="393"/>
      <c r="AU586" s="393"/>
      <c r="AV586" s="393"/>
      <c r="AW586" s="393"/>
      <c r="AX586" s="393"/>
      <c r="AY586" s="393"/>
      <c r="AZ586" s="393"/>
      <c r="BB586" s="469"/>
      <c r="BW586" s="393"/>
      <c r="BX586" s="393"/>
      <c r="BY586" s="393"/>
      <c r="BZ586" s="393"/>
      <c r="CA586" s="393"/>
      <c r="CB586" s="393"/>
      <c r="CC586" s="393"/>
      <c r="CD586" s="393"/>
      <c r="CE586" s="393"/>
      <c r="CF586" s="393"/>
      <c r="CG586" s="393"/>
      <c r="CH586" s="393"/>
      <c r="CI586" s="393"/>
      <c r="CJ586" s="393"/>
      <c r="CK586" s="393"/>
      <c r="CL586" s="393"/>
      <c r="CM586" s="393"/>
      <c r="CN586" s="393"/>
      <c r="CO586" s="393"/>
      <c r="CP586" s="393"/>
      <c r="CQ586" s="393"/>
      <c r="CR586" s="393"/>
      <c r="CS586" s="393"/>
      <c r="CT586" s="393"/>
      <c r="CU586" s="393"/>
      <c r="CV586" s="393"/>
      <c r="CW586" s="393"/>
      <c r="CX586" s="393"/>
      <c r="CY586" s="393"/>
      <c r="CZ586" s="393"/>
    </row>
    <row r="587" s="392" customFormat="true" ht="25.15" customHeight="true" x14ac:dyDescent="0.2">
      <c r="A587" s="469"/>
      <c r="B587" s="469"/>
      <c r="C587" s="1200" t="s">
        <v>584</v>
      </c>
      <c r="D587" s="1201"/>
      <c r="E587" s="1005">
        <v>1.6287181466478666E-2</v>
      </c>
      <c r="F587" s="960"/>
      <c r="G587" s="960"/>
      <c r="H587" s="1201" t="s">
        <v>617</v>
      </c>
      <c r="I587" s="1201"/>
      <c r="J587" s="1013">
        <v>1.0457595688181655E-5</v>
      </c>
      <c r="K587" s="960"/>
      <c r="L587" s="960"/>
      <c r="M587" s="1201" t="s">
        <v>572</v>
      </c>
      <c r="N587" s="1201"/>
      <c r="O587" s="1007">
        <v>1.0783683897686599E-2</v>
      </c>
      <c r="P587" s="960"/>
      <c r="Q587" s="960"/>
      <c r="R587" s="393"/>
      <c r="W587" s="393"/>
      <c r="X587" s="393"/>
      <c r="Y587" s="393"/>
      <c r="Z587" s="393"/>
      <c r="AA587" s="393"/>
      <c r="AB587" s="393"/>
      <c r="AC587" s="393"/>
      <c r="AD587" s="393"/>
      <c r="AE587" s="393"/>
      <c r="AF587" s="393"/>
      <c r="AG587" s="393"/>
      <c r="AH587" s="393"/>
      <c r="AI587" s="393"/>
      <c r="AJ587" s="393"/>
      <c r="AK587" s="393"/>
      <c r="AL587" s="393"/>
      <c r="AM587" s="393"/>
      <c r="AN587" s="393"/>
      <c r="AO587" s="393"/>
      <c r="AP587" s="393"/>
      <c r="AQ587" s="393"/>
      <c r="AR587" s="393"/>
      <c r="AS587" s="393"/>
      <c r="AT587" s="393"/>
      <c r="AU587" s="393"/>
      <c r="AV587" s="393"/>
      <c r="AW587" s="393"/>
      <c r="AX587" s="393"/>
      <c r="AY587" s="393"/>
      <c r="AZ587" s="393"/>
      <c r="BB587" s="469"/>
      <c r="BW587" s="393"/>
      <c r="BX587" s="393"/>
      <c r="BY587" s="393"/>
      <c r="BZ587" s="393"/>
      <c r="CA587" s="393"/>
      <c r="CB587" s="393"/>
      <c r="CC587" s="393"/>
      <c r="CD587" s="393"/>
      <c r="CE587" s="393"/>
      <c r="CF587" s="393"/>
      <c r="CG587" s="393"/>
      <c r="CH587" s="393"/>
      <c r="CI587" s="393"/>
      <c r="CJ587" s="393"/>
      <c r="CK587" s="393"/>
      <c r="CL587" s="393"/>
      <c r="CM587" s="393"/>
      <c r="CN587" s="393"/>
      <c r="CO587" s="393"/>
      <c r="CP587" s="393"/>
      <c r="CQ587" s="393"/>
      <c r="CR587" s="393"/>
      <c r="CS587" s="393"/>
      <c r="CT587" s="393"/>
      <c r="CU587" s="393"/>
      <c r="CV587" s="393"/>
      <c r="CW587" s="393"/>
      <c r="CX587" s="393"/>
      <c r="CY587" s="393"/>
      <c r="CZ587" s="393"/>
    </row>
    <row r="588" s="392" customFormat="true" ht="25.15" customHeight="true" x14ac:dyDescent="0.2">
      <c r="A588" s="469"/>
      <c r="B588" s="469"/>
      <c r="C588" s="1200" t="s">
        <v>574</v>
      </c>
      <c r="D588" s="1201"/>
      <c r="E588" s="1005">
        <v>4.752886438306974E-2</v>
      </c>
      <c r="F588" s="960"/>
      <c r="G588" s="960"/>
      <c r="H588" s="1201" t="s">
        <v>600</v>
      </c>
      <c r="I588" s="1201"/>
      <c r="J588" s="1006">
        <v>7.3147878159956299E-4</v>
      </c>
      <c r="K588" s="960"/>
      <c r="L588" s="960"/>
      <c r="M588" s="1201" t="s">
        <v>554</v>
      </c>
      <c r="N588" s="1201"/>
      <c r="O588" s="1007">
        <v>0.20126558707728967</v>
      </c>
      <c r="P588" s="960"/>
      <c r="Q588" s="960"/>
      <c r="R588" s="393"/>
      <c r="W588" s="393"/>
      <c r="X588" s="393"/>
      <c r="Y588" s="393"/>
      <c r="Z588" s="393"/>
      <c r="AA588" s="393"/>
      <c r="AB588" s="393"/>
      <c r="AC588" s="393"/>
      <c r="AD588" s="393"/>
      <c r="AE588" s="393"/>
      <c r="AF588" s="393"/>
      <c r="AG588" s="393"/>
      <c r="AH588" s="393"/>
      <c r="AI588" s="393"/>
      <c r="AJ588" s="393"/>
      <c r="AK588" s="393"/>
      <c r="AL588" s="393"/>
      <c r="AM588" s="393"/>
      <c r="AN588" s="393"/>
      <c r="AO588" s="393"/>
      <c r="AP588" s="393"/>
      <c r="AQ588" s="393"/>
      <c r="AR588" s="393"/>
      <c r="AS588" s="393"/>
      <c r="AT588" s="393"/>
      <c r="AU588" s="393"/>
      <c r="AV588" s="393"/>
      <c r="AW588" s="393"/>
      <c r="AX588" s="393"/>
      <c r="AY588" s="393"/>
      <c r="AZ588" s="393"/>
      <c r="BB588" s="469"/>
      <c r="BW588" s="393"/>
      <c r="BX588" s="393"/>
      <c r="BY588" s="393"/>
      <c r="BZ588" s="393"/>
      <c r="CA588" s="393"/>
      <c r="CB588" s="393"/>
      <c r="CC588" s="393"/>
      <c r="CD588" s="393"/>
      <c r="CE588" s="393"/>
      <c r="CF588" s="393"/>
      <c r="CG588" s="393"/>
      <c r="CH588" s="393"/>
      <c r="CI588" s="393"/>
      <c r="CJ588" s="393"/>
      <c r="CK588" s="393"/>
      <c r="CL588" s="393"/>
      <c r="CM588" s="393"/>
      <c r="CN588" s="393"/>
      <c r="CO588" s="393"/>
      <c r="CP588" s="393"/>
      <c r="CQ588" s="393"/>
      <c r="CR588" s="393"/>
      <c r="CS588" s="393"/>
      <c r="CT588" s="393"/>
      <c r="CU588" s="393"/>
      <c r="CV588" s="393"/>
      <c r="CW588" s="393"/>
      <c r="CX588" s="393"/>
      <c r="CY588" s="393"/>
      <c r="CZ588" s="393"/>
    </row>
    <row r="589" s="392" customFormat="true" ht="25.15" customHeight="true" x14ac:dyDescent="0.2">
      <c r="A589" s="469"/>
      <c r="B589" s="469"/>
      <c r="C589" s="1200" t="s">
        <v>253</v>
      </c>
      <c r="D589" s="1201"/>
      <c r="E589" s="1005">
        <v>4.8154639120939403E-2</v>
      </c>
      <c r="F589" s="960"/>
      <c r="G589" s="960"/>
      <c r="H589" s="1201" t="s">
        <v>595</v>
      </c>
      <c r="I589" s="1201"/>
      <c r="J589" s="1006">
        <v>1.8356325452589876E-4</v>
      </c>
      <c r="K589" s="960"/>
      <c r="L589" s="960"/>
      <c r="M589" s="1201" t="s">
        <v>560</v>
      </c>
      <c r="N589" s="1201"/>
      <c r="O589" s="1007">
        <v>0.20950229918590663</v>
      </c>
      <c r="P589" s="960"/>
      <c r="Q589" s="960"/>
      <c r="R589" s="393"/>
      <c r="W589" s="393"/>
      <c r="X589" s="393"/>
      <c r="Y589" s="393"/>
      <c r="Z589" s="393"/>
      <c r="AA589" s="393"/>
      <c r="AB589" s="393"/>
      <c r="AC589" s="393"/>
      <c r="AD589" s="393"/>
      <c r="AE589" s="393"/>
      <c r="AF589" s="393"/>
      <c r="AG589" s="393"/>
      <c r="AH589" s="393"/>
      <c r="AI589" s="393"/>
      <c r="AJ589" s="393"/>
      <c r="AK589" s="393"/>
      <c r="AL589" s="393"/>
      <c r="AM589" s="393"/>
      <c r="AN589" s="393"/>
      <c r="AO589" s="393"/>
      <c r="AP589" s="393"/>
      <c r="AQ589" s="393"/>
      <c r="AR589" s="393"/>
      <c r="AS589" s="393"/>
      <c r="AT589" s="393"/>
      <c r="AU589" s="393"/>
      <c r="AV589" s="393"/>
      <c r="AW589" s="393"/>
      <c r="AX589" s="393"/>
      <c r="AY589" s="393"/>
      <c r="AZ589" s="393"/>
      <c r="BB589" s="469"/>
      <c r="BW589" s="393"/>
      <c r="BX589" s="393"/>
      <c r="BY589" s="393"/>
      <c r="BZ589" s="393"/>
      <c r="CA589" s="393"/>
      <c r="CB589" s="393"/>
      <c r="CC589" s="393"/>
      <c r="CD589" s="393"/>
      <c r="CE589" s="393"/>
      <c r="CF589" s="393"/>
      <c r="CG589" s="393"/>
      <c r="CH589" s="393"/>
      <c r="CI589" s="393"/>
      <c r="CJ589" s="393"/>
      <c r="CK589" s="393"/>
      <c r="CL589" s="393"/>
      <c r="CM589" s="393"/>
      <c r="CN589" s="393"/>
      <c r="CO589" s="393"/>
      <c r="CP589" s="393"/>
      <c r="CQ589" s="393"/>
      <c r="CR589" s="393"/>
      <c r="CS589" s="393"/>
      <c r="CT589" s="393"/>
      <c r="CU589" s="393"/>
      <c r="CV589" s="393"/>
      <c r="CW589" s="393"/>
      <c r="CX589" s="393"/>
      <c r="CY589" s="393"/>
      <c r="CZ589" s="393"/>
    </row>
    <row r="590" s="392" customFormat="true" ht="25.15" customHeight="true" x14ac:dyDescent="0.2">
      <c r="A590" s="469"/>
      <c r="B590" s="469"/>
      <c r="C590" s="1200" t="s">
        <v>602</v>
      </c>
      <c r="D590" s="1201"/>
      <c r="E590" s="1005">
        <v>6.1681487352180332E-4</v>
      </c>
      <c r="F590" s="960"/>
      <c r="G590" s="960"/>
      <c r="H590" s="1201" t="s">
        <v>565</v>
      </c>
      <c r="I590" s="1201"/>
      <c r="J590" s="1006">
        <v>5.5989376270524829E-3</v>
      </c>
      <c r="K590" s="960"/>
      <c r="L590" s="960"/>
      <c r="M590" s="1201" t="s">
        <v>355</v>
      </c>
      <c r="N590" s="1201"/>
      <c r="O590" s="1007">
        <v>3.4243335830084015E-2</v>
      </c>
      <c r="P590" s="960"/>
      <c r="Q590" s="960"/>
      <c r="R590" s="393"/>
      <c r="W590" s="393"/>
      <c r="X590" s="393"/>
      <c r="Y590" s="393"/>
      <c r="Z590" s="393"/>
      <c r="AA590" s="393"/>
      <c r="AB590" s="393"/>
      <c r="AC590" s="393"/>
      <c r="AD590" s="393"/>
      <c r="AE590" s="393"/>
      <c r="AF590" s="393"/>
      <c r="AG590" s="393"/>
      <c r="AH590" s="393"/>
      <c r="AI590" s="393"/>
      <c r="AJ590" s="393"/>
      <c r="AK590" s="393"/>
      <c r="AL590" s="393"/>
      <c r="AM590" s="393"/>
      <c r="AN590" s="393"/>
      <c r="AO590" s="393"/>
      <c r="AP590" s="393"/>
      <c r="AQ590" s="393"/>
      <c r="AR590" s="393"/>
      <c r="AS590" s="393"/>
      <c r="AT590" s="393"/>
      <c r="AU590" s="393"/>
      <c r="AV590" s="393"/>
      <c r="AW590" s="393"/>
      <c r="AX590" s="393"/>
      <c r="AY590" s="393"/>
      <c r="AZ590" s="393"/>
      <c r="BB590" s="469"/>
      <c r="BW590" s="393"/>
      <c r="BX590" s="393"/>
      <c r="BY590" s="393"/>
      <c r="BZ590" s="393"/>
      <c r="CA590" s="393"/>
      <c r="CB590" s="393"/>
      <c r="CC590" s="393"/>
      <c r="CD590" s="393"/>
      <c r="CE590" s="393"/>
      <c r="CF590" s="393"/>
      <c r="CG590" s="393"/>
      <c r="CH590" s="393"/>
      <c r="CI590" s="393"/>
      <c r="CJ590" s="393"/>
      <c r="CK590" s="393"/>
      <c r="CL590" s="393"/>
      <c r="CM590" s="393"/>
      <c r="CN590" s="393"/>
      <c r="CO590" s="393"/>
      <c r="CP590" s="393"/>
      <c r="CQ590" s="393"/>
      <c r="CR590" s="393"/>
      <c r="CS590" s="393"/>
      <c r="CT590" s="393"/>
      <c r="CU590" s="393"/>
      <c r="CV590" s="393"/>
      <c r="CW590" s="393"/>
      <c r="CX590" s="393"/>
      <c r="CY590" s="393"/>
      <c r="CZ590" s="393"/>
    </row>
    <row r="591" s="392" customFormat="true" ht="25.15" customHeight="true" x14ac:dyDescent="0.2">
      <c r="A591" s="469"/>
      <c r="B591" s="469"/>
      <c r="C591" s="1200" t="s">
        <v>583</v>
      </c>
      <c r="D591" s="1201"/>
      <c r="E591" s="1005">
        <v>1.4005696116457017E-2</v>
      </c>
      <c r="F591" s="960"/>
      <c r="G591" s="960"/>
      <c r="H591" s="1201" t="s">
        <v>222</v>
      </c>
      <c r="I591" s="1201"/>
      <c r="J591" s="1006">
        <v>5.5294219445832871E-3</v>
      </c>
      <c r="K591" s="960"/>
      <c r="L591" s="960"/>
      <c r="M591" s="1201" t="s">
        <v>573</v>
      </c>
      <c r="N591" s="1201"/>
      <c r="O591" s="1007">
        <v>9.7112781620002725E-2</v>
      </c>
      <c r="P591" s="960"/>
      <c r="Q591" s="960"/>
      <c r="R591" s="393"/>
      <c r="W591" s="393"/>
      <c r="X591" s="393"/>
      <c r="Y591" s="393"/>
      <c r="Z591" s="393"/>
      <c r="AA591" s="393"/>
      <c r="AB591" s="393"/>
      <c r="AC591" s="393"/>
      <c r="AD591" s="393"/>
      <c r="AE591" s="393"/>
      <c r="AF591" s="393"/>
      <c r="AG591" s="393"/>
      <c r="AH591" s="393"/>
      <c r="AI591" s="393"/>
      <c r="AJ591" s="393"/>
      <c r="AK591" s="393"/>
      <c r="AL591" s="393"/>
      <c r="AM591" s="393"/>
      <c r="AN591" s="393"/>
      <c r="AO591" s="393"/>
      <c r="AP591" s="393"/>
      <c r="AQ591" s="393"/>
      <c r="AR591" s="393"/>
      <c r="AS591" s="393"/>
      <c r="AT591" s="393"/>
      <c r="AU591" s="393"/>
      <c r="AV591" s="393"/>
      <c r="AW591" s="393"/>
      <c r="AX591" s="393"/>
      <c r="AY591" s="393"/>
      <c r="AZ591" s="393"/>
      <c r="BB591" s="469"/>
      <c r="BW591" s="393"/>
      <c r="BX591" s="393"/>
      <c r="BY591" s="393"/>
      <c r="BZ591" s="393"/>
      <c r="CA591" s="393"/>
      <c r="CB591" s="393"/>
      <c r="CC591" s="393"/>
      <c r="CD591" s="393"/>
      <c r="CE591" s="393"/>
      <c r="CF591" s="393"/>
      <c r="CG591" s="393"/>
      <c r="CH591" s="393"/>
      <c r="CI591" s="393"/>
      <c r="CJ591" s="393"/>
      <c r="CK591" s="393"/>
      <c r="CL591" s="393"/>
      <c r="CM591" s="393"/>
      <c r="CN591" s="393"/>
      <c r="CO591" s="393"/>
      <c r="CP591" s="393"/>
      <c r="CQ591" s="393"/>
      <c r="CR591" s="393"/>
      <c r="CS591" s="393"/>
      <c r="CT591" s="393"/>
      <c r="CU591" s="393"/>
      <c r="CV591" s="393"/>
      <c r="CW591" s="393"/>
      <c r="CX591" s="393"/>
      <c r="CY591" s="393"/>
      <c r="CZ591" s="393"/>
    </row>
    <row r="592" s="392" customFormat="true" ht="25.15" customHeight="true" x14ac:dyDescent="0.2">
      <c r="A592" s="469"/>
      <c r="B592" s="469"/>
      <c r="C592" s="1200" t="s">
        <v>589</v>
      </c>
      <c r="D592" s="1201"/>
      <c r="E592" s="1005">
        <v>1.0778114984935859E-2</v>
      </c>
      <c r="F592" s="960"/>
      <c r="G592" s="960"/>
      <c r="H592" s="1201" t="s">
        <v>587</v>
      </c>
      <c r="I592" s="1201"/>
      <c r="J592" s="1006">
        <v>3.475607056793287E-3</v>
      </c>
      <c r="K592" s="960"/>
      <c r="L592" s="960"/>
      <c r="M592" s="1201" t="s">
        <v>555</v>
      </c>
      <c r="N592" s="1201"/>
      <c r="O592" s="1007">
        <v>0.26763260421273455</v>
      </c>
      <c r="P592" s="960"/>
      <c r="Q592" s="960"/>
      <c r="R592" s="393"/>
      <c r="W592" s="393"/>
      <c r="X592" s="393"/>
      <c r="Y592" s="393"/>
      <c r="Z592" s="393"/>
      <c r="AA592" s="393"/>
      <c r="AB592" s="393"/>
      <c r="AC592" s="393"/>
      <c r="AD592" s="393"/>
      <c r="AE592" s="393"/>
      <c r="AF592" s="393"/>
      <c r="AG592" s="393"/>
      <c r="AH592" s="393"/>
      <c r="AI592" s="393"/>
      <c r="AJ592" s="393"/>
      <c r="AK592" s="393"/>
      <c r="AL592" s="393"/>
      <c r="AM592" s="393"/>
      <c r="AN592" s="393"/>
      <c r="AO592" s="393"/>
      <c r="AP592" s="393"/>
      <c r="AQ592" s="393"/>
      <c r="AR592" s="393"/>
      <c r="AS592" s="393"/>
      <c r="AT592" s="393"/>
      <c r="AU592" s="393"/>
      <c r="AV592" s="393"/>
      <c r="AW592" s="393"/>
      <c r="AX592" s="393"/>
      <c r="AY592" s="393"/>
      <c r="AZ592" s="393"/>
      <c r="BB592" s="469"/>
      <c r="BW592" s="393"/>
      <c r="BX592" s="393"/>
      <c r="BY592" s="393"/>
      <c r="BZ592" s="393"/>
      <c r="CA592" s="393"/>
      <c r="CB592" s="393"/>
      <c r="CC592" s="393"/>
      <c r="CD592" s="393"/>
      <c r="CE592" s="393"/>
      <c r="CF592" s="393"/>
      <c r="CG592" s="393"/>
      <c r="CH592" s="393"/>
      <c r="CI592" s="393"/>
      <c r="CJ592" s="393"/>
      <c r="CK592" s="393"/>
      <c r="CL592" s="393"/>
      <c r="CM592" s="393"/>
      <c r="CN592" s="393"/>
      <c r="CO592" s="393"/>
      <c r="CP592" s="393"/>
      <c r="CQ592" s="393"/>
      <c r="CR592" s="393"/>
      <c r="CS592" s="393"/>
      <c r="CT592" s="393"/>
      <c r="CU592" s="393"/>
      <c r="CV592" s="393"/>
      <c r="CW592" s="393"/>
      <c r="CX592" s="393"/>
      <c r="CY592" s="393"/>
      <c r="CZ592" s="393"/>
    </row>
    <row r="593" s="392" customFormat="true" ht="25.15" customHeight="true" x14ac:dyDescent="0.2">
      <c r="A593" s="469"/>
      <c r="B593" s="469"/>
      <c r="C593" s="1200" t="s">
        <v>617</v>
      </c>
      <c r="D593" s="1201"/>
      <c r="E593" s="1012">
        <v>3.8829064536029605E-6</v>
      </c>
      <c r="F593" s="960"/>
      <c r="G593" s="960"/>
      <c r="H593" s="1201" t="s">
        <v>609</v>
      </c>
      <c r="I593" s="1201"/>
      <c r="J593" s="1013">
        <v>1.452226281087354E-5</v>
      </c>
      <c r="K593" s="960"/>
      <c r="L593" s="960"/>
      <c r="M593" s="1201" t="s">
        <v>359</v>
      </c>
      <c r="N593" s="1201"/>
      <c r="O593" s="1007">
        <v>4.7274580882900638E-4</v>
      </c>
      <c r="P593" s="960"/>
      <c r="Q593" s="960"/>
      <c r="R593" s="393"/>
      <c r="W593" s="393"/>
      <c r="X593" s="393"/>
      <c r="Y593" s="393"/>
      <c r="Z593" s="393"/>
      <c r="AA593" s="393"/>
      <c r="AB593" s="393"/>
      <c r="AC593" s="393"/>
      <c r="AD593" s="393"/>
      <c r="AE593" s="393"/>
      <c r="AF593" s="393"/>
      <c r="AG593" s="393"/>
      <c r="AH593" s="393"/>
      <c r="AI593" s="393"/>
      <c r="AJ593" s="393"/>
      <c r="AK593" s="393"/>
      <c r="AL593" s="393"/>
      <c r="AM593" s="393"/>
      <c r="AN593" s="393"/>
      <c r="AO593" s="393"/>
      <c r="AP593" s="393"/>
      <c r="AQ593" s="393"/>
      <c r="AR593" s="393"/>
      <c r="AS593" s="393"/>
      <c r="AT593" s="393"/>
      <c r="AU593" s="393"/>
      <c r="AV593" s="393"/>
      <c r="AW593" s="393"/>
      <c r="AX593" s="393"/>
      <c r="AY593" s="393"/>
      <c r="AZ593" s="393"/>
      <c r="BB593" s="469"/>
      <c r="BW593" s="393"/>
      <c r="BX593" s="393"/>
      <c r="BY593" s="393"/>
      <c r="BZ593" s="393"/>
      <c r="CA593" s="393"/>
      <c r="CB593" s="393"/>
      <c r="CC593" s="393"/>
      <c r="CD593" s="393"/>
      <c r="CE593" s="393"/>
      <c r="CF593" s="393"/>
      <c r="CG593" s="393"/>
      <c r="CH593" s="393"/>
      <c r="CI593" s="393"/>
      <c r="CJ593" s="393"/>
      <c r="CK593" s="393"/>
      <c r="CL593" s="393"/>
      <c r="CM593" s="393"/>
      <c r="CN593" s="393"/>
      <c r="CO593" s="393"/>
      <c r="CP593" s="393"/>
      <c r="CQ593" s="393"/>
      <c r="CR593" s="393"/>
      <c r="CS593" s="393"/>
      <c r="CT593" s="393"/>
      <c r="CU593" s="393"/>
      <c r="CV593" s="393"/>
      <c r="CW593" s="393"/>
      <c r="CX593" s="393"/>
      <c r="CY593" s="393"/>
      <c r="CZ593" s="393"/>
    </row>
    <row r="594" s="392" customFormat="true" ht="25.15" customHeight="true" x14ac:dyDescent="0.2">
      <c r="A594" s="469"/>
      <c r="B594" s="469"/>
      <c r="C594" s="1200" t="s">
        <v>600</v>
      </c>
      <c r="D594" s="1201"/>
      <c r="E594" s="1005">
        <v>3.5723241453920209E-3</v>
      </c>
      <c r="F594" s="960"/>
      <c r="G594" s="960"/>
      <c r="H594" s="1201" t="s">
        <v>596</v>
      </c>
      <c r="I594" s="1201"/>
      <c r="J594" s="1006">
        <v>3.4494314278390708E-3</v>
      </c>
      <c r="K594" s="960"/>
      <c r="L594" s="960"/>
      <c r="M594" s="1201" t="s">
        <v>581</v>
      </c>
      <c r="N594" s="1201"/>
      <c r="O594" s="1007">
        <v>7.1350933902090781E-3</v>
      </c>
      <c r="P594" s="960"/>
      <c r="Q594" s="960"/>
      <c r="R594" s="393"/>
      <c r="W594" s="393"/>
      <c r="X594" s="393"/>
      <c r="Y594" s="393"/>
      <c r="Z594" s="393"/>
      <c r="AA594" s="393"/>
      <c r="AB594" s="393"/>
      <c r="AC594" s="393"/>
      <c r="AD594" s="393"/>
      <c r="AE594" s="393"/>
      <c r="AF594" s="393"/>
      <c r="AG594" s="393"/>
      <c r="AH594" s="393"/>
      <c r="AI594" s="393"/>
      <c r="AJ594" s="393"/>
      <c r="AK594" s="393"/>
      <c r="AL594" s="393"/>
      <c r="AM594" s="393"/>
      <c r="AN594" s="393"/>
      <c r="AO594" s="393"/>
      <c r="AP594" s="393"/>
      <c r="AQ594" s="393"/>
      <c r="AR594" s="393"/>
      <c r="AS594" s="393"/>
      <c r="AT594" s="393"/>
      <c r="AU594" s="393"/>
      <c r="AV594" s="393"/>
      <c r="AW594" s="393"/>
      <c r="AX594" s="393"/>
      <c r="AY594" s="393"/>
      <c r="AZ594" s="393"/>
      <c r="BB594" s="469"/>
      <c r="BW594" s="393"/>
      <c r="BX594" s="393"/>
      <c r="BY594" s="393"/>
      <c r="BZ594" s="393"/>
      <c r="CA594" s="393"/>
      <c r="CB594" s="393"/>
      <c r="CC594" s="393"/>
      <c r="CD594" s="393"/>
      <c r="CE594" s="393"/>
      <c r="CF594" s="393"/>
      <c r="CG594" s="393"/>
      <c r="CH594" s="393"/>
      <c r="CI594" s="393"/>
      <c r="CJ594" s="393"/>
      <c r="CK594" s="393"/>
      <c r="CL594" s="393"/>
      <c r="CM594" s="393"/>
      <c r="CN594" s="393"/>
      <c r="CO594" s="393"/>
      <c r="CP594" s="393"/>
      <c r="CQ594" s="393"/>
      <c r="CR594" s="393"/>
      <c r="CS594" s="393"/>
      <c r="CT594" s="393"/>
      <c r="CU594" s="393"/>
      <c r="CV594" s="393"/>
      <c r="CW594" s="393"/>
      <c r="CX594" s="393"/>
      <c r="CY594" s="393"/>
      <c r="CZ594" s="393"/>
    </row>
    <row r="595" s="392" customFormat="true" ht="25.15" customHeight="true" x14ac:dyDescent="0.2">
      <c r="A595" s="469"/>
      <c r="B595" s="469"/>
      <c r="C595" s="1200" t="s">
        <v>595</v>
      </c>
      <c r="D595" s="1201"/>
      <c r="E595" s="1005">
        <v>4.5879279854090585E-3</v>
      </c>
      <c r="F595" s="960"/>
      <c r="G595" s="960"/>
      <c r="H595" s="1201" t="s">
        <v>611</v>
      </c>
      <c r="I595" s="1201"/>
      <c r="J595" s="1008">
        <v>1.0070778436026441E-4</v>
      </c>
      <c r="K595" s="960"/>
      <c r="L595" s="960"/>
      <c r="M595" s="1201" t="s">
        <v>598</v>
      </c>
      <c r="N595" s="1201"/>
      <c r="O595" s="1007">
        <v>8.829867458792294E-3</v>
      </c>
      <c r="P595" s="960"/>
      <c r="Q595" s="960"/>
      <c r="R595" s="393"/>
      <c r="W595" s="393"/>
      <c r="X595" s="393"/>
      <c r="Y595" s="393"/>
      <c r="Z595" s="393"/>
      <c r="AA595" s="393"/>
      <c r="AB595" s="393"/>
      <c r="AC595" s="393"/>
      <c r="AD595" s="393"/>
      <c r="AE595" s="393"/>
      <c r="AF595" s="393"/>
      <c r="AG595" s="393"/>
      <c r="AH595" s="393"/>
      <c r="AI595" s="393"/>
      <c r="AJ595" s="393"/>
      <c r="AK595" s="393"/>
      <c r="AL595" s="393"/>
      <c r="AM595" s="393"/>
      <c r="AN595" s="393"/>
      <c r="AO595" s="393"/>
      <c r="AP595" s="393"/>
      <c r="AQ595" s="393"/>
      <c r="AR595" s="393"/>
      <c r="AS595" s="393"/>
      <c r="AT595" s="393"/>
      <c r="AU595" s="393"/>
      <c r="AV595" s="393"/>
      <c r="AW595" s="393"/>
      <c r="AX595" s="393"/>
      <c r="AY595" s="393"/>
      <c r="AZ595" s="393"/>
      <c r="BB595" s="469"/>
      <c r="BW595" s="393"/>
      <c r="BX595" s="393"/>
      <c r="BY595" s="393"/>
      <c r="BZ595" s="393"/>
      <c r="CA595" s="393"/>
      <c r="CB595" s="393"/>
      <c r="CC595" s="393"/>
      <c r="CD595" s="393"/>
      <c r="CE595" s="393"/>
      <c r="CF595" s="393"/>
      <c r="CG595" s="393"/>
      <c r="CH595" s="393"/>
      <c r="CI595" s="393"/>
      <c r="CJ595" s="393"/>
      <c r="CK595" s="393"/>
      <c r="CL595" s="393"/>
      <c r="CM595" s="393"/>
      <c r="CN595" s="393"/>
      <c r="CO595" s="393"/>
      <c r="CP595" s="393"/>
      <c r="CQ595" s="393"/>
      <c r="CR595" s="393"/>
      <c r="CS595" s="393"/>
      <c r="CT595" s="393"/>
      <c r="CU595" s="393"/>
      <c r="CV595" s="393"/>
      <c r="CW595" s="393"/>
      <c r="CX595" s="393"/>
      <c r="CY595" s="393"/>
      <c r="CZ595" s="393"/>
    </row>
    <row r="596" s="392" customFormat="true" ht="25.15" customHeight="true" x14ac:dyDescent="0.2">
      <c r="A596" s="469"/>
      <c r="B596" s="469"/>
      <c r="C596" s="1200" t="s">
        <v>565</v>
      </c>
      <c r="D596" s="1201"/>
      <c r="E596" s="1005">
        <v>1.3284743538195372E-2</v>
      </c>
      <c r="F596" s="960"/>
      <c r="G596" s="960"/>
      <c r="H596" s="1211"/>
      <c r="I596" s="1211"/>
      <c r="J596" s="960"/>
      <c r="K596" s="960"/>
      <c r="L596" s="960"/>
      <c r="M596" s="1201" t="s">
        <v>590</v>
      </c>
      <c r="N596" s="1201"/>
      <c r="O596" s="1007">
        <v>3.7835761029384506E-3</v>
      </c>
      <c r="P596" s="960"/>
      <c r="Q596" s="960"/>
      <c r="R596" s="393"/>
      <c r="W596" s="393"/>
      <c r="X596" s="393"/>
      <c r="Y596" s="393"/>
      <c r="Z596" s="393"/>
      <c r="AA596" s="393"/>
      <c r="AB596" s="393"/>
      <c r="AC596" s="393"/>
      <c r="AD596" s="393"/>
      <c r="AE596" s="393"/>
      <c r="AF596" s="393"/>
      <c r="AG596" s="393"/>
      <c r="AH596" s="393"/>
      <c r="AI596" s="393"/>
      <c r="AJ596" s="393"/>
      <c r="AK596" s="393"/>
      <c r="AL596" s="393"/>
      <c r="AM596" s="393"/>
      <c r="AN596" s="393"/>
      <c r="AO596" s="393"/>
      <c r="AP596" s="393"/>
      <c r="AQ596" s="393"/>
      <c r="AR596" s="393"/>
      <c r="AS596" s="393"/>
      <c r="AT596" s="393"/>
      <c r="AU596" s="393"/>
      <c r="AV596" s="393"/>
      <c r="AW596" s="393"/>
      <c r="AX596" s="393"/>
      <c r="AY596" s="393"/>
      <c r="AZ596" s="393"/>
      <c r="BB596" s="469"/>
      <c r="BW596" s="393"/>
      <c r="BX596" s="393"/>
      <c r="BY596" s="393"/>
      <c r="BZ596" s="393"/>
      <c r="CA596" s="393"/>
      <c r="CB596" s="393"/>
      <c r="CC596" s="393"/>
      <c r="CD596" s="393"/>
      <c r="CE596" s="393"/>
      <c r="CF596" s="393"/>
      <c r="CG596" s="393"/>
      <c r="CH596" s="393"/>
      <c r="CI596" s="393"/>
      <c r="CJ596" s="393"/>
      <c r="CK596" s="393"/>
      <c r="CL596" s="393"/>
      <c r="CM596" s="393"/>
      <c r="CN596" s="393"/>
      <c r="CO596" s="393"/>
      <c r="CP596" s="393"/>
      <c r="CQ596" s="393"/>
      <c r="CR596" s="393"/>
      <c r="CS596" s="393"/>
      <c r="CT596" s="393"/>
      <c r="CU596" s="393"/>
      <c r="CV596" s="393"/>
      <c r="CW596" s="393"/>
      <c r="CX596" s="393"/>
      <c r="CY596" s="393"/>
      <c r="CZ596" s="393"/>
    </row>
    <row r="597" s="392" customFormat="true" ht="25.15" customHeight="true" x14ac:dyDescent="0.2">
      <c r="A597" s="469"/>
      <c r="B597" s="469"/>
      <c r="C597" s="1200" t="s">
        <v>222</v>
      </c>
      <c r="D597" s="1201"/>
      <c r="E597" s="1005">
        <v>1.5393540235351302E-2</v>
      </c>
      <c r="F597" s="960"/>
      <c r="G597" s="960"/>
      <c r="H597" s="1211"/>
      <c r="I597" s="1211"/>
      <c r="J597" s="960"/>
      <c r="K597" s="960"/>
      <c r="L597" s="960"/>
      <c r="M597" s="1201" t="s">
        <v>559</v>
      </c>
      <c r="N597" s="1201"/>
      <c r="O597" s="1007">
        <v>0.18496553055761511</v>
      </c>
      <c r="P597" s="960"/>
      <c r="Q597" s="960"/>
      <c r="R597" s="393"/>
      <c r="W597" s="393"/>
      <c r="X597" s="393"/>
      <c r="Y597" s="393"/>
      <c r="Z597" s="393"/>
      <c r="AA597" s="393"/>
      <c r="AB597" s="393"/>
      <c r="AC597" s="393"/>
      <c r="AD597" s="393"/>
      <c r="AE597" s="393"/>
      <c r="AF597" s="393"/>
      <c r="AG597" s="393"/>
      <c r="AH597" s="393"/>
      <c r="AI597" s="393"/>
      <c r="AJ597" s="393"/>
      <c r="AK597" s="393"/>
      <c r="AL597" s="393"/>
      <c r="AM597" s="393"/>
      <c r="AN597" s="393"/>
      <c r="AO597" s="393"/>
      <c r="AP597" s="393"/>
      <c r="AQ597" s="393"/>
      <c r="AR597" s="393"/>
      <c r="AS597" s="393"/>
      <c r="AT597" s="393"/>
      <c r="AU597" s="393"/>
      <c r="AV597" s="393"/>
      <c r="AW597" s="393"/>
      <c r="AX597" s="393"/>
      <c r="AY597" s="393"/>
      <c r="AZ597" s="393"/>
      <c r="BB597" s="469"/>
      <c r="BW597" s="393"/>
      <c r="BX597" s="393"/>
      <c r="BY597" s="393"/>
      <c r="BZ597" s="393"/>
      <c r="CA597" s="393"/>
      <c r="CB597" s="393"/>
      <c r="CC597" s="393"/>
      <c r="CD597" s="393"/>
      <c r="CE597" s="393"/>
      <c r="CF597" s="393"/>
      <c r="CG597" s="393"/>
      <c r="CH597" s="393"/>
      <c r="CI597" s="393"/>
      <c r="CJ597" s="393"/>
      <c r="CK597" s="393"/>
      <c r="CL597" s="393"/>
      <c r="CM597" s="393"/>
      <c r="CN597" s="393"/>
      <c r="CO597" s="393"/>
      <c r="CP597" s="393"/>
      <c r="CQ597" s="393"/>
      <c r="CR597" s="393"/>
      <c r="CS597" s="393"/>
      <c r="CT597" s="393"/>
      <c r="CU597" s="393"/>
      <c r="CV597" s="393"/>
      <c r="CW597" s="393"/>
      <c r="CX597" s="393"/>
      <c r="CY597" s="393"/>
      <c r="CZ597" s="393"/>
    </row>
    <row r="598" s="392" customFormat="true" ht="25.15" customHeight="true" x14ac:dyDescent="0.2">
      <c r="A598" s="469"/>
      <c r="B598" s="469"/>
      <c r="C598" s="1200" t="s">
        <v>587</v>
      </c>
      <c r="D598" s="1201"/>
      <c r="E598" s="1005">
        <v>1.5874970736968197E-2</v>
      </c>
      <c r="F598" s="960"/>
      <c r="G598" s="960"/>
      <c r="H598" s="1201" t="s">
        <v>259</v>
      </c>
      <c r="I598" s="1201"/>
      <c r="J598" s="1201"/>
      <c r="K598" s="1201"/>
      <c r="L598" s="1201"/>
      <c r="M598" s="1201" t="s">
        <v>571</v>
      </c>
      <c r="N598" s="1201"/>
      <c r="O598" s="1007">
        <v>8.4068170995941938E-2</v>
      </c>
      <c r="P598" s="960"/>
      <c r="Q598" s="960"/>
      <c r="R598" s="393"/>
      <c r="W598" s="393"/>
      <c r="X598" s="393"/>
      <c r="Y598" s="393"/>
      <c r="Z598" s="393"/>
      <c r="AA598" s="393"/>
      <c r="AB598" s="393"/>
      <c r="AC598" s="393"/>
      <c r="AD598" s="393"/>
      <c r="AE598" s="393"/>
      <c r="AF598" s="393"/>
      <c r="AG598" s="393"/>
      <c r="AH598" s="393"/>
      <c r="AI598" s="393"/>
      <c r="AJ598" s="393"/>
      <c r="AK598" s="393"/>
      <c r="AL598" s="393"/>
      <c r="AM598" s="393"/>
      <c r="AN598" s="393"/>
      <c r="AO598" s="393"/>
      <c r="AP598" s="393"/>
      <c r="AQ598" s="393"/>
      <c r="AR598" s="393"/>
      <c r="AS598" s="393"/>
      <c r="AT598" s="393"/>
      <c r="AU598" s="393"/>
      <c r="AV598" s="393"/>
      <c r="AW598" s="393"/>
      <c r="AX598" s="393"/>
      <c r="AY598" s="393"/>
      <c r="AZ598" s="393"/>
      <c r="BB598" s="469"/>
      <c r="BW598" s="393"/>
      <c r="BX598" s="393"/>
      <c r="BY598" s="393"/>
      <c r="BZ598" s="393"/>
      <c r="CA598" s="393"/>
      <c r="CB598" s="393"/>
      <c r="CC598" s="393"/>
      <c r="CD598" s="393"/>
      <c r="CE598" s="393"/>
      <c r="CF598" s="393"/>
      <c r="CG598" s="393"/>
      <c r="CH598" s="393"/>
      <c r="CI598" s="393"/>
      <c r="CJ598" s="393"/>
      <c r="CK598" s="393"/>
      <c r="CL598" s="393"/>
      <c r="CM598" s="393"/>
      <c r="CN598" s="393"/>
      <c r="CO598" s="393"/>
      <c r="CP598" s="393"/>
      <c r="CQ598" s="393"/>
      <c r="CR598" s="393"/>
      <c r="CS598" s="393"/>
      <c r="CT598" s="393"/>
      <c r="CU598" s="393"/>
      <c r="CV598" s="393"/>
      <c r="CW598" s="393"/>
      <c r="CX598" s="393"/>
      <c r="CY598" s="393"/>
      <c r="CZ598" s="393"/>
    </row>
    <row r="599" s="392" customFormat="true" ht="25.15" customHeight="true" x14ac:dyDescent="0.2">
      <c r="A599" s="469"/>
      <c r="B599" s="469"/>
      <c r="C599" s="1200" t="s">
        <v>609</v>
      </c>
      <c r="D599" s="1201"/>
      <c r="E599" s="1005">
        <v>1.6504942627079192E-4</v>
      </c>
      <c r="F599" s="960"/>
      <c r="G599" s="960"/>
      <c r="H599" s="1201" t="s">
        <v>204</v>
      </c>
      <c r="I599" s="1201"/>
      <c r="J599" s="1212" t="s">
        <v>260</v>
      </c>
      <c r="K599" s="1213"/>
      <c r="L599" s="1214"/>
      <c r="M599" s="1201" t="s">
        <v>564</v>
      </c>
      <c r="N599" s="1201"/>
      <c r="O599" s="1007">
        <v>0.14600418535402196</v>
      </c>
      <c r="P599" s="960"/>
      <c r="Q599" s="960"/>
      <c r="R599" s="393"/>
      <c r="W599" s="393"/>
      <c r="X599" s="393"/>
      <c r="Y599" s="393"/>
      <c r="Z599" s="393"/>
      <c r="AA599" s="393"/>
      <c r="AB599" s="393"/>
      <c r="AC599" s="393"/>
      <c r="AD599" s="393"/>
      <c r="AE599" s="393"/>
      <c r="AF599" s="393"/>
      <c r="AG599" s="393"/>
      <c r="AH599" s="393"/>
      <c r="AI599" s="393"/>
      <c r="AJ599" s="393"/>
      <c r="AK599" s="393"/>
      <c r="AL599" s="393"/>
      <c r="AM599" s="393"/>
      <c r="AN599" s="393"/>
      <c r="AO599" s="393"/>
      <c r="AP599" s="393"/>
      <c r="AQ599" s="393"/>
      <c r="AR599" s="393"/>
      <c r="AS599" s="393"/>
      <c r="AT599" s="393"/>
      <c r="AU599" s="393"/>
      <c r="AV599" s="393"/>
      <c r="AW599" s="393"/>
      <c r="AX599" s="393"/>
      <c r="AY599" s="393"/>
      <c r="AZ599" s="393"/>
      <c r="BB599" s="469"/>
      <c r="BW599" s="393"/>
      <c r="BX599" s="393"/>
      <c r="BY599" s="393"/>
      <c r="BZ599" s="393"/>
      <c r="CA599" s="393"/>
      <c r="CB599" s="393"/>
      <c r="CC599" s="393"/>
      <c r="CD599" s="393"/>
      <c r="CE599" s="393"/>
      <c r="CF599" s="393"/>
      <c r="CG599" s="393"/>
      <c r="CH599" s="393"/>
      <c r="CI599" s="393"/>
      <c r="CJ599" s="393"/>
      <c r="CK599" s="393"/>
      <c r="CL599" s="393"/>
      <c r="CM599" s="393"/>
      <c r="CN599" s="393"/>
      <c r="CO599" s="393"/>
      <c r="CP599" s="393"/>
      <c r="CQ599" s="393"/>
      <c r="CR599" s="393"/>
      <c r="CS599" s="393"/>
      <c r="CT599" s="393"/>
      <c r="CU599" s="393"/>
      <c r="CV599" s="393"/>
      <c r="CW599" s="393"/>
      <c r="CX599" s="393"/>
      <c r="CY599" s="393"/>
      <c r="CZ599" s="393"/>
    </row>
    <row r="600" s="392" customFormat="true" ht="25.15" customHeight="true" x14ac:dyDescent="0.2">
      <c r="A600" s="469"/>
      <c r="B600" s="469"/>
      <c r="C600" s="1200" t="s">
        <v>596</v>
      </c>
      <c r="D600" s="1201"/>
      <c r="E600" s="1005">
        <v>2.2908117855528765E-3</v>
      </c>
      <c r="F600" s="960"/>
      <c r="G600" s="960"/>
      <c r="H600" s="1201"/>
      <c r="I600" s="1201"/>
      <c r="J600" s="1017" t="s">
        <v>186</v>
      </c>
      <c r="K600" s="1018" t="s">
        <v>261</v>
      </c>
      <c r="L600" s="1019" t="s">
        <v>262</v>
      </c>
      <c r="M600" s="1201" t="s">
        <v>403</v>
      </c>
      <c r="N600" s="1201"/>
      <c r="O600" s="1007">
        <v>7.7901371387504845E-2</v>
      </c>
      <c r="P600" s="960"/>
      <c r="Q600" s="960"/>
      <c r="R600" s="393"/>
      <c r="W600" s="393"/>
      <c r="X600" s="393"/>
      <c r="Y600" s="393"/>
      <c r="Z600" s="393"/>
      <c r="AA600" s="393"/>
      <c r="AB600" s="393"/>
      <c r="AC600" s="393"/>
      <c r="AD600" s="393"/>
      <c r="AE600" s="393"/>
      <c r="AF600" s="393"/>
      <c r="AG600" s="393"/>
      <c r="AH600" s="393"/>
      <c r="AI600" s="393"/>
      <c r="AJ600" s="393"/>
      <c r="AK600" s="393"/>
      <c r="AL600" s="393"/>
      <c r="AM600" s="393"/>
      <c r="AN600" s="393"/>
      <c r="AO600" s="393"/>
      <c r="AP600" s="393"/>
      <c r="AQ600" s="393"/>
      <c r="AR600" s="393"/>
      <c r="AS600" s="393"/>
      <c r="AT600" s="393"/>
      <c r="AU600" s="393"/>
      <c r="AV600" s="393"/>
      <c r="AW600" s="393"/>
      <c r="AX600" s="393"/>
      <c r="AY600" s="393"/>
      <c r="AZ600" s="393"/>
      <c r="BB600" s="469"/>
      <c r="BW600" s="393"/>
      <c r="BX600" s="393"/>
      <c r="BY600" s="393"/>
      <c r="BZ600" s="393"/>
      <c r="CA600" s="393"/>
      <c r="CB600" s="393"/>
      <c r="CC600" s="393"/>
      <c r="CD600" s="393"/>
      <c r="CE600" s="393"/>
      <c r="CF600" s="393"/>
      <c r="CG600" s="393"/>
      <c r="CH600" s="393"/>
      <c r="CI600" s="393"/>
      <c r="CJ600" s="393"/>
      <c r="CK600" s="393"/>
      <c r="CL600" s="393"/>
      <c r="CM600" s="393"/>
      <c r="CN600" s="393"/>
      <c r="CO600" s="393"/>
      <c r="CP600" s="393"/>
      <c r="CQ600" s="393"/>
      <c r="CR600" s="393"/>
      <c r="CS600" s="393"/>
      <c r="CT600" s="393"/>
      <c r="CU600" s="393"/>
      <c r="CV600" s="393"/>
      <c r="CW600" s="393"/>
      <c r="CX600" s="393"/>
      <c r="CY600" s="393"/>
      <c r="CZ600" s="393"/>
    </row>
    <row r="601" s="392" customFormat="true" ht="25.15" customHeight="true" x14ac:dyDescent="0.2">
      <c r="A601" s="469"/>
      <c r="B601" s="469"/>
      <c r="C601" s="1200" t="s">
        <v>611</v>
      </c>
      <c r="D601" s="1201"/>
      <c r="E601" s="1020">
        <v>6.0272109565432823E-7</v>
      </c>
      <c r="F601" s="960"/>
      <c r="G601" s="960"/>
      <c r="H601" s="1201" t="s">
        <v>205</v>
      </c>
      <c r="I601" s="1201"/>
      <c r="J601" s="1021">
        <v>7.4983886401613526</v>
      </c>
      <c r="K601" s="1022">
        <v>7.977009191661014</v>
      </c>
      <c r="L601" s="1023">
        <v>7.977009191661014</v>
      </c>
      <c r="M601" s="1201" t="s">
        <v>594</v>
      </c>
      <c r="N601" s="1201"/>
      <c r="O601" s="1007">
        <v>1.570218530882069E-4</v>
      </c>
      <c r="P601" s="960"/>
      <c r="Q601" s="960"/>
      <c r="R601" s="393"/>
      <c r="W601" s="393"/>
      <c r="X601" s="393"/>
      <c r="Y601" s="393"/>
      <c r="Z601" s="393"/>
      <c r="AA601" s="393"/>
      <c r="AB601" s="393"/>
      <c r="AC601" s="393"/>
      <c r="AD601" s="393"/>
      <c r="AE601" s="393"/>
      <c r="AF601" s="393"/>
      <c r="AG601" s="393"/>
      <c r="AH601" s="393"/>
      <c r="AI601" s="393"/>
      <c r="AJ601" s="393"/>
      <c r="AK601" s="393"/>
      <c r="AL601" s="393"/>
      <c r="AM601" s="393"/>
      <c r="AN601" s="393"/>
      <c r="AO601" s="393"/>
      <c r="AP601" s="393"/>
      <c r="AQ601" s="393"/>
      <c r="AR601" s="393"/>
      <c r="AS601" s="393"/>
      <c r="AT601" s="393"/>
      <c r="AU601" s="393"/>
      <c r="AV601" s="393"/>
      <c r="AW601" s="393"/>
      <c r="AX601" s="393"/>
      <c r="AY601" s="393"/>
      <c r="AZ601" s="393"/>
      <c r="BB601" s="469"/>
      <c r="BW601" s="393"/>
      <c r="BX601" s="393"/>
      <c r="BY601" s="393"/>
      <c r="BZ601" s="393"/>
      <c r="CA601" s="393"/>
      <c r="CB601" s="393"/>
      <c r="CC601" s="393"/>
      <c r="CD601" s="393"/>
      <c r="CE601" s="393"/>
      <c r="CF601" s="393"/>
      <c r="CG601" s="393"/>
      <c r="CH601" s="393"/>
      <c r="CI601" s="393"/>
      <c r="CJ601" s="393"/>
      <c r="CK601" s="393"/>
      <c r="CL601" s="393"/>
      <c r="CM601" s="393"/>
      <c r="CN601" s="393"/>
      <c r="CO601" s="393"/>
      <c r="CP601" s="393"/>
      <c r="CQ601" s="393"/>
      <c r="CR601" s="393"/>
      <c r="CS601" s="393"/>
      <c r="CT601" s="393"/>
      <c r="CU601" s="393"/>
      <c r="CV601" s="393"/>
      <c r="CW601" s="393"/>
      <c r="CX601" s="393"/>
      <c r="CY601" s="393"/>
      <c r="CZ601" s="393"/>
    </row>
    <row r="602" s="392" customFormat="true" ht="25.15" customHeight="true" x14ac:dyDescent="0.2">
      <c r="A602" s="469"/>
      <c r="B602" s="469"/>
      <c r="C602" s="1200"/>
      <c r="D602" s="1211"/>
      <c r="E602" s="960"/>
      <c r="F602" s="960"/>
      <c r="G602" s="960"/>
      <c r="H602" s="1211"/>
      <c r="I602" s="1211"/>
      <c r="J602" s="960"/>
      <c r="K602" s="960"/>
      <c r="L602" s="960"/>
      <c r="M602" s="1201" t="s">
        <v>618</v>
      </c>
      <c r="N602" s="1201"/>
      <c r="O602" s="1016">
        <v>2.8964436068669813E-5</v>
      </c>
      <c r="P602" s="960"/>
      <c r="Q602" s="960"/>
      <c r="R602" s="393"/>
      <c r="W602" s="393"/>
      <c r="X602" s="393"/>
      <c r="Y602" s="393"/>
      <c r="Z602" s="393"/>
      <c r="AA602" s="393"/>
      <c r="AB602" s="393"/>
      <c r="AC602" s="393"/>
      <c r="AD602" s="393"/>
      <c r="AE602" s="393"/>
      <c r="AF602" s="393"/>
      <c r="AG602" s="393"/>
      <c r="AH602" s="393"/>
      <c r="AI602" s="393"/>
      <c r="AJ602" s="393"/>
      <c r="AK602" s="393"/>
      <c r="AL602" s="393"/>
      <c r="AM602" s="393"/>
      <c r="AN602" s="393"/>
      <c r="AO602" s="393"/>
      <c r="AP602" s="393"/>
      <c r="AQ602" s="393"/>
      <c r="AR602" s="393"/>
      <c r="AS602" s="393"/>
      <c r="AT602" s="393"/>
      <c r="AU602" s="393"/>
      <c r="AV602" s="393"/>
      <c r="AW602" s="393"/>
      <c r="AX602" s="393"/>
      <c r="AY602" s="393"/>
      <c r="AZ602" s="393"/>
      <c r="BB602" s="469"/>
      <c r="BW602" s="393"/>
      <c r="BX602" s="393"/>
      <c r="BY602" s="393"/>
      <c r="BZ602" s="393"/>
      <c r="CA602" s="393"/>
      <c r="CB602" s="393"/>
      <c r="CC602" s="393"/>
      <c r="CD602" s="393"/>
      <c r="CE602" s="393"/>
      <c r="CF602" s="393"/>
      <c r="CG602" s="393"/>
      <c r="CH602" s="393"/>
      <c r="CI602" s="393"/>
      <c r="CJ602" s="393"/>
      <c r="CK602" s="393"/>
      <c r="CL602" s="393"/>
      <c r="CM602" s="393"/>
      <c r="CN602" s="393"/>
      <c r="CO602" s="393"/>
      <c r="CP602" s="393"/>
      <c r="CQ602" s="393"/>
      <c r="CR602" s="393"/>
      <c r="CS602" s="393"/>
      <c r="CT602" s="393"/>
      <c r="CU602" s="393"/>
      <c r="CV602" s="393"/>
      <c r="CW602" s="393"/>
      <c r="CX602" s="393"/>
      <c r="CY602" s="393"/>
      <c r="CZ602" s="393"/>
    </row>
    <row r="603" s="392" customFormat="true" ht="25.15" customHeight="true" x14ac:dyDescent="0.2">
      <c r="A603" s="469"/>
      <c r="B603" s="469"/>
      <c r="C603" s="1200"/>
      <c r="D603" s="1211"/>
      <c r="E603" s="960"/>
      <c r="F603" s="960"/>
      <c r="G603" s="960"/>
      <c r="H603" s="1211"/>
      <c r="I603" s="1211"/>
      <c r="J603" s="960"/>
      <c r="K603" s="960"/>
      <c r="L603" s="960"/>
      <c r="M603" s="1201" t="s">
        <v>552</v>
      </c>
      <c r="N603" s="1201"/>
      <c r="O603" s="1007">
        <v>0.3771435815727639</v>
      </c>
      <c r="P603" s="960"/>
      <c r="Q603" s="960"/>
      <c r="R603" s="393"/>
      <c r="W603" s="393"/>
      <c r="X603" s="393"/>
      <c r="Y603" s="393"/>
      <c r="Z603" s="393"/>
      <c r="AA603" s="393"/>
      <c r="AB603" s="393"/>
      <c r="AC603" s="393"/>
      <c r="AD603" s="393"/>
      <c r="AE603" s="393"/>
      <c r="AF603" s="393"/>
      <c r="AG603" s="393"/>
      <c r="AH603" s="393"/>
      <c r="AI603" s="393"/>
      <c r="AJ603" s="393"/>
      <c r="AK603" s="393"/>
      <c r="AL603" s="393"/>
      <c r="AM603" s="393"/>
      <c r="AN603" s="393"/>
      <c r="AO603" s="393"/>
      <c r="AP603" s="393"/>
      <c r="AQ603" s="393"/>
      <c r="AR603" s="393"/>
      <c r="AS603" s="393"/>
      <c r="AT603" s="393"/>
      <c r="AU603" s="393"/>
      <c r="AV603" s="393"/>
      <c r="AW603" s="393"/>
      <c r="AX603" s="393"/>
      <c r="AY603" s="393"/>
      <c r="AZ603" s="393"/>
      <c r="BB603" s="469"/>
      <c r="BW603" s="393"/>
      <c r="BX603" s="393"/>
      <c r="BY603" s="393"/>
      <c r="BZ603" s="393"/>
      <c r="CA603" s="393"/>
      <c r="CB603" s="393"/>
      <c r="CC603" s="393"/>
      <c r="CD603" s="393"/>
      <c r="CE603" s="393"/>
      <c r="CF603" s="393"/>
      <c r="CG603" s="393"/>
      <c r="CH603" s="393"/>
      <c r="CI603" s="393"/>
      <c r="CJ603" s="393"/>
      <c r="CK603" s="393"/>
      <c r="CL603" s="393"/>
      <c r="CM603" s="393"/>
      <c r="CN603" s="393"/>
      <c r="CO603" s="393"/>
      <c r="CP603" s="393"/>
      <c r="CQ603" s="393"/>
      <c r="CR603" s="393"/>
      <c r="CS603" s="393"/>
      <c r="CT603" s="393"/>
      <c r="CU603" s="393"/>
      <c r="CV603" s="393"/>
      <c r="CW603" s="393"/>
      <c r="CX603" s="393"/>
      <c r="CY603" s="393"/>
      <c r="CZ603" s="393"/>
    </row>
    <row r="604" s="393" customFormat="true" ht="25.15" customHeight="true" x14ac:dyDescent="0.2">
      <c r="A604" s="470"/>
      <c r="B604" s="470"/>
      <c r="C604" s="1200" t="s">
        <v>259</v>
      </c>
      <c r="D604" s="1201"/>
      <c r="E604" s="1201"/>
      <c r="F604" s="1201"/>
      <c r="G604" s="1201"/>
      <c r="H604" s="1211"/>
      <c r="I604" s="1211"/>
      <c r="J604" s="960"/>
      <c r="K604" s="960"/>
      <c r="L604" s="960"/>
      <c r="M604" s="1201" t="s">
        <v>613</v>
      </c>
      <c r="N604" s="1201"/>
      <c r="O604" s="1007">
        <v>1.0054338072930122E-4</v>
      </c>
      <c r="P604" s="960"/>
      <c r="Q604" s="960"/>
      <c r="BB604" s="470"/>
    </row>
    <row r="605" s="393" customFormat="true" ht="25.15" customHeight="true" x14ac:dyDescent="0.2">
      <c r="A605" s="470"/>
      <c r="B605" s="470"/>
      <c r="C605" s="1200" t="s">
        <v>204</v>
      </c>
      <c r="D605" s="1201"/>
      <c r="E605" s="1205" t="s">
        <v>260</v>
      </c>
      <c r="F605" s="1206"/>
      <c r="G605" s="1207"/>
      <c r="H605" s="1211"/>
      <c r="I605" s="1211"/>
      <c r="J605" s="960"/>
      <c r="K605" s="960"/>
      <c r="L605" s="960"/>
      <c r="M605" s="1201" t="s">
        <v>579</v>
      </c>
      <c r="N605" s="1201"/>
      <c r="O605" s="1007">
        <v>5.6416841486317489E-2</v>
      </c>
      <c r="P605" s="960"/>
      <c r="Q605" s="960"/>
      <c r="BB605" s="470"/>
    </row>
    <row r="606" s="393" customFormat="true" ht="25.15" customHeight="true" x14ac:dyDescent="0.2">
      <c r="A606" s="470"/>
      <c r="B606" s="470"/>
      <c r="C606" s="1201"/>
      <c r="D606" s="1201"/>
      <c r="E606" s="1024" t="s">
        <v>186</v>
      </c>
      <c r="F606" s="1025" t="s">
        <v>261</v>
      </c>
      <c r="G606" s="1026" t="s">
        <v>262</v>
      </c>
      <c r="H606" s="1211"/>
      <c r="I606" s="1211"/>
      <c r="J606" s="960"/>
      <c r="K606" s="960"/>
      <c r="L606" s="960"/>
      <c r="M606" s="1201" t="s">
        <v>471</v>
      </c>
      <c r="N606" s="1201"/>
      <c r="O606" s="1007">
        <v>0.33564089791106422</v>
      </c>
      <c r="P606" s="960"/>
      <c r="Q606" s="960"/>
      <c r="BB606" s="470"/>
    </row>
    <row r="607" s="393" customFormat="true" ht="25.15" customHeight="true" x14ac:dyDescent="0.2">
      <c r="A607" s="470"/>
      <c r="B607" s="470"/>
      <c r="C607" s="1200" t="s">
        <v>205</v>
      </c>
      <c r="D607" s="1201"/>
      <c r="E607" s="1027">
        <v>7.4187852126056892</v>
      </c>
      <c r="F607" s="1028">
        <v>7.6482321779440099</v>
      </c>
      <c r="G607" s="1029">
        <v>7.6482321779440099</v>
      </c>
      <c r="H607" s="1211"/>
      <c r="I607" s="1211"/>
      <c r="J607" s="960"/>
      <c r="K607" s="960"/>
      <c r="L607" s="960"/>
      <c r="M607" s="1201" t="s">
        <v>498</v>
      </c>
      <c r="N607" s="1201"/>
      <c r="O607" s="1007">
        <v>4.6327131108486541E-3</v>
      </c>
      <c r="P607" s="960"/>
      <c r="Q607" s="960"/>
      <c r="BB607" s="470"/>
    </row>
    <row r="608" s="393" customFormat="true" ht="25.15" customHeight="true" x14ac:dyDescent="0.2">
      <c r="A608" s="470"/>
      <c r="B608" s="470"/>
      <c r="C608" s="1200"/>
      <c r="D608" s="1211"/>
      <c r="E608" s="960"/>
      <c r="F608" s="960"/>
      <c r="G608" s="960"/>
      <c r="H608" s="1211"/>
      <c r="I608" s="1211"/>
      <c r="J608" s="960"/>
      <c r="K608" s="960"/>
      <c r="L608" s="960"/>
      <c r="M608" s="1201" t="s">
        <v>615</v>
      </c>
      <c r="N608" s="1201"/>
      <c r="O608" s="1016">
        <v>8.7357813729674176E-5</v>
      </c>
      <c r="P608" s="960"/>
      <c r="Q608" s="960"/>
      <c r="BB608" s="470"/>
    </row>
    <row r="609" s="393" customFormat="true" ht="25.15" customHeight="true" x14ac:dyDescent="0.2">
      <c r="A609" s="470"/>
      <c r="B609" s="470"/>
      <c r="C609" s="1200"/>
      <c r="D609" s="1211"/>
      <c r="E609" s="960"/>
      <c r="F609" s="960"/>
      <c r="G609" s="960"/>
      <c r="H609" s="1211"/>
      <c r="I609" s="1211"/>
      <c r="J609" s="960"/>
      <c r="K609" s="960"/>
      <c r="L609" s="960"/>
      <c r="M609" s="1201" t="s">
        <v>605</v>
      </c>
      <c r="N609" s="1201"/>
      <c r="O609" s="1016">
        <v>6.7265206509820448E-5</v>
      </c>
      <c r="P609" s="960"/>
      <c r="Q609" s="960"/>
      <c r="BB609" s="470"/>
    </row>
    <row r="610" s="393" customFormat="true" ht="25.15" customHeight="true" x14ac:dyDescent="0.2">
      <c r="A610" s="470"/>
      <c r="B610" s="470"/>
      <c r="C610" s="1200"/>
      <c r="D610" s="1211"/>
      <c r="E610" s="960"/>
      <c r="F610" s="960"/>
      <c r="G610" s="960"/>
      <c r="H610" s="1211"/>
      <c r="I610" s="1211"/>
      <c r="J610" s="960"/>
      <c r="K610" s="960"/>
      <c r="L610" s="960"/>
      <c r="M610" s="1201" t="s">
        <v>565</v>
      </c>
      <c r="N610" s="1201"/>
      <c r="O610" s="1007">
        <v>0.13722386099344694</v>
      </c>
      <c r="P610" s="960"/>
      <c r="Q610" s="960"/>
      <c r="BB610" s="470"/>
    </row>
    <row r="611" s="393" customFormat="true" ht="25.15" customHeight="true" x14ac:dyDescent="0.2">
      <c r="A611" s="470"/>
      <c r="B611" s="470"/>
      <c r="C611" s="1200"/>
      <c r="D611" s="1211"/>
      <c r="E611" s="960"/>
      <c r="F611" s="960"/>
      <c r="G611" s="960"/>
      <c r="H611" s="1211"/>
      <c r="I611" s="1211"/>
      <c r="J611" s="960"/>
      <c r="K611" s="960"/>
      <c r="L611" s="960"/>
      <c r="M611" s="1201" t="s">
        <v>222</v>
      </c>
      <c r="N611" s="1201"/>
      <c r="O611" s="1007">
        <v>0.20235735994573487</v>
      </c>
      <c r="P611" s="960"/>
      <c r="Q611" s="960"/>
      <c r="BB611" s="470"/>
    </row>
    <row r="612" s="393" customFormat="true" ht="25.15" customHeight="true" x14ac:dyDescent="0.2">
      <c r="A612" s="470"/>
      <c r="B612" s="470"/>
      <c r="C612" s="1200"/>
      <c r="D612" s="1211"/>
      <c r="E612" s="960"/>
      <c r="F612" s="960"/>
      <c r="G612" s="960"/>
      <c r="H612" s="1211"/>
      <c r="I612" s="1211"/>
      <c r="J612" s="960"/>
      <c r="K612" s="960"/>
      <c r="L612" s="960"/>
      <c r="M612" s="1201" t="s">
        <v>604</v>
      </c>
      <c r="N612" s="1201"/>
      <c r="O612" s="1007">
        <v>7.0161054692185207E-4</v>
      </c>
      <c r="P612" s="960"/>
      <c r="Q612" s="960"/>
      <c r="BB612" s="470"/>
    </row>
    <row r="613" s="393" customFormat="true" ht="25.15" customHeight="true" x14ac:dyDescent="0.2">
      <c r="A613" s="470"/>
      <c r="B613" s="470"/>
      <c r="C613" s="1200"/>
      <c r="D613" s="1211"/>
      <c r="E613" s="960"/>
      <c r="F613" s="960"/>
      <c r="G613" s="960"/>
      <c r="H613" s="1211"/>
      <c r="I613" s="1211"/>
      <c r="J613" s="960"/>
      <c r="K613" s="960"/>
      <c r="L613" s="960"/>
      <c r="M613" s="1201" t="s">
        <v>612</v>
      </c>
      <c r="N613" s="1201"/>
      <c r="O613" s="1007">
        <v>2.0584093921109295E-4</v>
      </c>
      <c r="P613" s="960"/>
      <c r="Q613" s="960"/>
      <c r="BB613" s="470"/>
    </row>
    <row r="614" s="393" customFormat="true" ht="25.15" customHeight="true" x14ac:dyDescent="0.2">
      <c r="A614" s="470"/>
      <c r="B614" s="470"/>
      <c r="C614" s="1200"/>
      <c r="D614" s="1211"/>
      <c r="E614" s="960"/>
      <c r="F614" s="960"/>
      <c r="G614" s="960"/>
      <c r="H614" s="1211"/>
      <c r="I614" s="1211"/>
      <c r="J614" s="960"/>
      <c r="K614" s="960"/>
      <c r="L614" s="960"/>
      <c r="M614" s="1201" t="s">
        <v>603</v>
      </c>
      <c r="N614" s="1201"/>
      <c r="O614" s="1007">
        <v>1.0386028206063589E-4</v>
      </c>
      <c r="P614" s="960"/>
      <c r="Q614" s="960"/>
      <c r="BB614" s="470"/>
    </row>
    <row r="615" s="393" customFormat="true" ht="25.15" customHeight="true" x14ac:dyDescent="0.2">
      <c r="A615" s="470"/>
      <c r="B615" s="470"/>
      <c r="C615" s="1200"/>
      <c r="D615" s="1211"/>
      <c r="E615" s="960"/>
      <c r="F615" s="960"/>
      <c r="G615" s="960"/>
      <c r="H615" s="1211"/>
      <c r="I615" s="1211"/>
      <c r="J615" s="960"/>
      <c r="K615" s="960"/>
      <c r="L615" s="960"/>
      <c r="M615" s="1201" t="s">
        <v>576</v>
      </c>
      <c r="N615" s="1201"/>
      <c r="O615" s="1007">
        <v>4.3373699235283662E-2</v>
      </c>
      <c r="P615" s="960"/>
      <c r="Q615" s="960"/>
      <c r="BB615" s="470"/>
    </row>
    <row r="616" s="393" customFormat="true" ht="25.15" customHeight="true" x14ac:dyDescent="0.2">
      <c r="A616" s="470"/>
      <c r="B616" s="470"/>
      <c r="C616" s="1200"/>
      <c r="D616" s="1211"/>
      <c r="E616" s="960"/>
      <c r="F616" s="960"/>
      <c r="G616" s="960"/>
      <c r="H616" s="1211"/>
      <c r="I616" s="1211"/>
      <c r="J616" s="960"/>
      <c r="K616" s="960"/>
      <c r="L616" s="960"/>
      <c r="M616" s="1201" t="s">
        <v>561</v>
      </c>
      <c r="N616" s="1201"/>
      <c r="O616" s="1007">
        <v>0.15870492262231492</v>
      </c>
      <c r="P616" s="960"/>
      <c r="Q616" s="960"/>
      <c r="BB616" s="470"/>
    </row>
    <row r="617" s="393" customFormat="true" ht="25.15" customHeight="true" x14ac:dyDescent="0.2">
      <c r="A617" s="470"/>
      <c r="B617" s="470"/>
      <c r="C617" s="1200"/>
      <c r="D617" s="1211"/>
      <c r="E617" s="960"/>
      <c r="F617" s="960"/>
      <c r="G617" s="960"/>
      <c r="H617" s="1211"/>
      <c r="I617" s="1211"/>
      <c r="J617" s="960"/>
      <c r="K617" s="960"/>
      <c r="L617" s="960"/>
      <c r="M617" s="1201" t="s">
        <v>588</v>
      </c>
      <c r="N617" s="1201"/>
      <c r="O617" s="1007">
        <v>8.9373905282653758E-3</v>
      </c>
      <c r="P617" s="960"/>
      <c r="Q617" s="960"/>
      <c r="BB617" s="470"/>
    </row>
    <row r="618" s="393" customFormat="true" ht="25.15" customHeight="true" x14ac:dyDescent="0.2">
      <c r="A618" s="470"/>
      <c r="B618" s="470"/>
      <c r="C618" s="1200"/>
      <c r="D618" s="1211"/>
      <c r="E618" s="960"/>
      <c r="F618" s="960"/>
      <c r="G618" s="960"/>
      <c r="H618" s="1211"/>
      <c r="I618" s="1211"/>
      <c r="J618" s="960"/>
      <c r="K618" s="960"/>
      <c r="L618" s="960"/>
      <c r="M618" s="1201" t="s">
        <v>584</v>
      </c>
      <c r="N618" s="1201"/>
      <c r="O618" s="1007">
        <v>1.3721353839765022E-2</v>
      </c>
      <c r="P618" s="960"/>
      <c r="Q618" s="960"/>
      <c r="BB618" s="470"/>
    </row>
    <row r="619" s="393" customFormat="true" ht="25.15" customHeight="true" x14ac:dyDescent="0.2">
      <c r="A619" s="470"/>
      <c r="B619" s="470"/>
      <c r="C619" s="1200"/>
      <c r="D619" s="1211"/>
      <c r="E619" s="960"/>
      <c r="F619" s="960"/>
      <c r="G619" s="960"/>
      <c r="H619" s="1211"/>
      <c r="I619" s="1211"/>
      <c r="J619" s="960"/>
      <c r="K619" s="960"/>
      <c r="L619" s="960"/>
      <c r="M619" s="1201" t="s">
        <v>574</v>
      </c>
      <c r="N619" s="1201"/>
      <c r="O619" s="1007">
        <v>3.8968773226608758E-2</v>
      </c>
      <c r="P619" s="960"/>
      <c r="Q619" s="960"/>
      <c r="BB619" s="470"/>
    </row>
    <row r="620" s="393" customFormat="true" ht="25.15" customHeight="true" x14ac:dyDescent="0.2">
      <c r="A620" s="470"/>
      <c r="B620" s="470"/>
      <c r="C620" s="1200"/>
      <c r="D620" s="1211"/>
      <c r="E620" s="960"/>
      <c r="F620" s="960"/>
      <c r="G620" s="960"/>
      <c r="H620" s="1211"/>
      <c r="I620" s="1211"/>
      <c r="J620" s="960"/>
      <c r="K620" s="960"/>
      <c r="L620" s="960"/>
      <c r="M620" s="1201" t="s">
        <v>253</v>
      </c>
      <c r="N620" s="1201"/>
      <c r="O620" s="1007">
        <v>0.10324285912502586</v>
      </c>
      <c r="P620" s="960"/>
      <c r="Q620" s="960"/>
      <c r="BB620" s="470"/>
    </row>
    <row r="621" s="393" customFormat="true" ht="25.15" customHeight="true" x14ac:dyDescent="0.2">
      <c r="A621" s="470"/>
      <c r="B621" s="470"/>
      <c r="C621" s="1200"/>
      <c r="D621" s="1211"/>
      <c r="E621" s="960"/>
      <c r="F621" s="960"/>
      <c r="G621" s="960"/>
      <c r="H621" s="1211"/>
      <c r="I621" s="1211"/>
      <c r="J621" s="960"/>
      <c r="K621" s="960"/>
      <c r="L621" s="960"/>
      <c r="M621" s="1201" t="s">
        <v>602</v>
      </c>
      <c r="N621" s="1201"/>
      <c r="O621" s="1007">
        <v>2.530388237214941E-3</v>
      </c>
      <c r="P621" s="960"/>
      <c r="Q621" s="960"/>
      <c r="BB621" s="470"/>
    </row>
    <row r="622" s="393" customFormat="true" ht="25.15" customHeight="true" x14ac:dyDescent="0.2">
      <c r="A622" s="470"/>
      <c r="B622" s="470"/>
      <c r="C622" s="1200"/>
      <c r="D622" s="1211"/>
      <c r="E622" s="960"/>
      <c r="F622" s="960"/>
      <c r="G622" s="960"/>
      <c r="H622" s="1211"/>
      <c r="I622" s="1211"/>
      <c r="J622" s="960"/>
      <c r="K622" s="960"/>
      <c r="L622" s="960"/>
      <c r="M622" s="1201" t="s">
        <v>583</v>
      </c>
      <c r="N622" s="1201"/>
      <c r="O622" s="1007">
        <v>3.5666485792910922E-2</v>
      </c>
      <c r="P622" s="960"/>
      <c r="Q622" s="960"/>
      <c r="BB622" s="470"/>
    </row>
    <row r="623" s="393" customFormat="true" ht="25.15" customHeight="true" x14ac:dyDescent="0.2">
      <c r="A623" s="470"/>
      <c r="B623" s="470"/>
      <c r="C623" s="1200"/>
      <c r="D623" s="1211"/>
      <c r="E623" s="960"/>
      <c r="F623" s="960"/>
      <c r="G623" s="960"/>
      <c r="H623" s="1211"/>
      <c r="I623" s="1211"/>
      <c r="J623" s="960"/>
      <c r="K623" s="960"/>
      <c r="L623" s="960"/>
      <c r="M623" s="1201" t="s">
        <v>589</v>
      </c>
      <c r="N623" s="1201"/>
      <c r="O623" s="1007">
        <v>2.4251737730468077E-2</v>
      </c>
      <c r="P623" s="960"/>
      <c r="Q623" s="960"/>
      <c r="BB623" s="470"/>
    </row>
    <row r="624" s="393" customFormat="true" ht="25.15" customHeight="true" x14ac:dyDescent="0.2">
      <c r="A624" s="470"/>
      <c r="B624" s="470"/>
      <c r="C624" s="1200"/>
      <c r="D624" s="1211"/>
      <c r="E624" s="960"/>
      <c r="F624" s="960"/>
      <c r="G624" s="960"/>
      <c r="H624" s="1211"/>
      <c r="I624" s="1211"/>
      <c r="J624" s="960"/>
      <c r="K624" s="960"/>
      <c r="L624" s="960"/>
      <c r="M624" s="1201" t="s">
        <v>617</v>
      </c>
      <c r="N624" s="1201"/>
      <c r="O624" s="1016">
        <v>3.9888518017644413E-5</v>
      </c>
      <c r="P624" s="960"/>
      <c r="Q624" s="960"/>
      <c r="BB624" s="470"/>
    </row>
    <row r="625" s="393" customFormat="true" ht="25.15" customHeight="true" x14ac:dyDescent="0.2">
      <c r="A625" s="470"/>
      <c r="B625" s="470"/>
      <c r="C625" s="1200"/>
      <c r="D625" s="1211"/>
      <c r="E625" s="960"/>
      <c r="F625" s="960"/>
      <c r="G625" s="960"/>
      <c r="H625" s="1211"/>
      <c r="I625" s="1211"/>
      <c r="J625" s="960"/>
      <c r="K625" s="960"/>
      <c r="L625" s="960"/>
      <c r="M625" s="1201" t="s">
        <v>600</v>
      </c>
      <c r="N625" s="1201"/>
      <c r="O625" s="1007">
        <v>7.2529365460410177E-3</v>
      </c>
      <c r="P625" s="960"/>
      <c r="Q625" s="960"/>
      <c r="BB625" s="470"/>
    </row>
    <row r="626" s="393" customFormat="true" ht="25.15" customHeight="true" x14ac:dyDescent="0.2">
      <c r="A626" s="470"/>
      <c r="B626" s="470"/>
      <c r="C626" s="1200"/>
      <c r="D626" s="1211"/>
      <c r="E626" s="960"/>
      <c r="F626" s="960"/>
      <c r="G626" s="960"/>
      <c r="H626" s="1211"/>
      <c r="I626" s="1211"/>
      <c r="J626" s="960"/>
      <c r="K626" s="960"/>
      <c r="L626" s="960"/>
      <c r="M626" s="1201" t="s">
        <v>595</v>
      </c>
      <c r="N626" s="1201"/>
      <c r="O626" s="1007">
        <v>1.1388254067519588E-2</v>
      </c>
      <c r="P626" s="960"/>
      <c r="Q626" s="960"/>
      <c r="BB626" s="470"/>
    </row>
    <row r="627" s="393" customFormat="true" ht="25.15" customHeight="true" x14ac:dyDescent="0.2">
      <c r="A627" s="470"/>
      <c r="B627" s="470"/>
      <c r="C627" s="1200"/>
      <c r="D627" s="1211"/>
      <c r="E627" s="960"/>
      <c r="F627" s="960"/>
      <c r="G627" s="960"/>
      <c r="H627" s="1211"/>
      <c r="I627" s="1211"/>
      <c r="J627" s="960"/>
      <c r="K627" s="960"/>
      <c r="L627" s="960"/>
      <c r="M627" s="1201" t="s">
        <v>565</v>
      </c>
      <c r="N627" s="1201"/>
      <c r="O627" s="1007">
        <v>1.5746313777404312E-2</v>
      </c>
      <c r="P627" s="960"/>
      <c r="Q627" s="960"/>
      <c r="BB627" s="470"/>
    </row>
    <row r="628" s="393" customFormat="true" ht="25.15" customHeight="true" x14ac:dyDescent="0.2">
      <c r="A628" s="470"/>
      <c r="B628" s="470"/>
      <c r="C628" s="1200"/>
      <c r="D628" s="1211"/>
      <c r="E628" s="960"/>
      <c r="F628" s="960"/>
      <c r="G628" s="960"/>
      <c r="H628" s="1211"/>
      <c r="I628" s="1211"/>
      <c r="J628" s="960"/>
      <c r="K628" s="960"/>
      <c r="L628" s="960"/>
      <c r="M628" s="1201" t="s">
        <v>222</v>
      </c>
      <c r="N628" s="1201"/>
      <c r="O628" s="1007">
        <v>2.6835194061381511E-2</v>
      </c>
      <c r="P628" s="960"/>
      <c r="Q628" s="960"/>
      <c r="BB628" s="470"/>
    </row>
    <row r="629" s="393" customFormat="true" ht="25.15" customHeight="true" x14ac:dyDescent="0.2">
      <c r="A629" s="470"/>
      <c r="B629" s="470"/>
      <c r="C629" s="1200"/>
      <c r="D629" s="1211"/>
      <c r="E629" s="960"/>
      <c r="F629" s="960"/>
      <c r="G629" s="960"/>
      <c r="H629" s="1211"/>
      <c r="I629" s="1211"/>
      <c r="J629" s="960"/>
      <c r="K629" s="960"/>
      <c r="L629" s="960"/>
      <c r="M629" s="1201" t="s">
        <v>587</v>
      </c>
      <c r="N629" s="1201"/>
      <c r="O629" s="1007">
        <v>3.0283836427311066E-2</v>
      </c>
      <c r="P629" s="960"/>
      <c r="Q629" s="960"/>
      <c r="BB629" s="470"/>
    </row>
    <row r="630" s="393" customFormat="true" ht="25.15" customHeight="true" x14ac:dyDescent="0.2">
      <c r="A630" s="470"/>
      <c r="B630" s="470"/>
      <c r="C630" s="1200"/>
      <c r="D630" s="1211"/>
      <c r="E630" s="960"/>
      <c r="F630" s="960"/>
      <c r="G630" s="960"/>
      <c r="H630" s="1211"/>
      <c r="I630" s="1211"/>
      <c r="J630" s="960"/>
      <c r="K630" s="960"/>
      <c r="L630" s="960"/>
      <c r="M630" s="1201" t="s">
        <v>609</v>
      </c>
      <c r="N630" s="1201"/>
      <c r="O630" s="1007">
        <v>9.2450690458765528E-4</v>
      </c>
      <c r="P630" s="960"/>
      <c r="Q630" s="960"/>
      <c r="BB630" s="470"/>
    </row>
    <row r="631" s="393" customFormat="true" ht="25.15" customHeight="true" x14ac:dyDescent="0.2">
      <c r="A631" s="470"/>
      <c r="B631" s="470"/>
      <c r="C631" s="1200"/>
      <c r="D631" s="1211"/>
      <c r="E631" s="960"/>
      <c r="F631" s="960"/>
      <c r="G631" s="960"/>
      <c r="H631" s="1211"/>
      <c r="I631" s="1211"/>
      <c r="J631" s="960"/>
      <c r="K631" s="960"/>
      <c r="L631" s="960"/>
      <c r="M631" s="1201" t="s">
        <v>596</v>
      </c>
      <c r="N631" s="1201"/>
      <c r="O631" s="1007">
        <v>4.3253047886947812E-4</v>
      </c>
      <c r="P631" s="960"/>
      <c r="Q631" s="960"/>
      <c r="BB631" s="470"/>
    </row>
    <row r="632" s="393" customFormat="true" ht="25.15" customHeight="true" x14ac:dyDescent="0.2">
      <c r="A632" s="470"/>
      <c r="B632" s="470"/>
      <c r="C632" s="1200"/>
      <c r="D632" s="1211"/>
      <c r="E632" s="960"/>
      <c r="F632" s="960"/>
      <c r="G632" s="960"/>
      <c r="H632" s="1211"/>
      <c r="I632" s="1211"/>
      <c r="J632" s="960"/>
      <c r="K632" s="960"/>
      <c r="L632" s="960"/>
      <c r="M632" s="1201" t="s">
        <v>611</v>
      </c>
      <c r="N632" s="1201"/>
      <c r="O632" s="1007">
        <v>1.1137460570752009E-4</v>
      </c>
      <c r="P632" s="960"/>
      <c r="Q632" s="960"/>
      <c r="BB632" s="470"/>
    </row>
    <row r="633" s="393" customFormat="true" ht="25.15" customHeight="true" x14ac:dyDescent="0.2">
      <c r="A633" s="470"/>
      <c r="B633" s="470"/>
      <c r="C633" s="1200"/>
      <c r="D633" s="1211"/>
      <c r="E633" s="960"/>
      <c r="F633" s="960"/>
      <c r="G633" s="960"/>
      <c r="H633" s="1211"/>
      <c r="I633" s="1211"/>
      <c r="J633" s="960"/>
      <c r="K633" s="960"/>
      <c r="L633" s="960"/>
      <c r="M633" s="1201" t="s">
        <v>599</v>
      </c>
      <c r="N633" s="1201"/>
      <c r="O633" s="1007">
        <v>8.2674868238838579E-3</v>
      </c>
      <c r="P633" s="960"/>
      <c r="Q633" s="960"/>
      <c r="BB633" s="470"/>
    </row>
    <row r="634" s="393" customFormat="true" ht="25.15" customHeight="true" x14ac:dyDescent="0.2">
      <c r="A634" s="470"/>
      <c r="B634" s="470"/>
      <c r="C634" s="1200"/>
      <c r="D634" s="1211"/>
      <c r="E634" s="960"/>
      <c r="F634" s="960"/>
      <c r="G634" s="960"/>
      <c r="H634" s="1211"/>
      <c r="I634" s="1211"/>
      <c r="J634" s="960"/>
      <c r="K634" s="960"/>
      <c r="L634" s="960"/>
      <c r="M634" s="1201" t="s">
        <v>597</v>
      </c>
      <c r="N634" s="1201"/>
      <c r="O634" s="1007">
        <v>1.0498969950525896E-2</v>
      </c>
      <c r="P634" s="960"/>
      <c r="Q634" s="960"/>
      <c r="BB634" s="470"/>
    </row>
    <row r="635" s="393" customFormat="true" ht="25.15" customHeight="true" x14ac:dyDescent="0.2">
      <c r="A635" s="470"/>
      <c r="B635" s="470"/>
      <c r="C635" s="1200"/>
      <c r="D635" s="1211"/>
      <c r="E635" s="960"/>
      <c r="F635" s="960"/>
      <c r="G635" s="960"/>
      <c r="H635" s="1211"/>
      <c r="I635" s="1211"/>
      <c r="J635" s="960"/>
      <c r="K635" s="960"/>
      <c r="L635" s="960"/>
      <c r="M635" s="1201" t="s">
        <v>614</v>
      </c>
      <c r="N635" s="1201"/>
      <c r="O635" s="1007">
        <v>9.6883438490067081E-4</v>
      </c>
      <c r="P635" s="960"/>
      <c r="Q635" s="960"/>
      <c r="BB635" s="470"/>
    </row>
    <row r="636" s="393" customFormat="true" ht="25.15" customHeight="true" x14ac:dyDescent="0.2">
      <c r="A636" s="470"/>
      <c r="B636" s="470"/>
      <c r="C636" s="1200"/>
      <c r="D636" s="1211"/>
      <c r="E636" s="960"/>
      <c r="F636" s="960"/>
      <c r="G636" s="960"/>
      <c r="H636" s="1211"/>
      <c r="I636" s="1211"/>
      <c r="J636" s="960"/>
      <c r="K636" s="960"/>
      <c r="L636" s="960"/>
      <c r="M636" s="1201" t="s">
        <v>619</v>
      </c>
      <c r="N636" s="1201"/>
      <c r="O636" s="1007">
        <v>5.2767723111751092E-4</v>
      </c>
      <c r="P636" s="960"/>
      <c r="Q636" s="960"/>
      <c r="BB636" s="470"/>
    </row>
    <row r="637" s="393" customFormat="true" ht="25.15" customHeight="true" x14ac:dyDescent="0.2">
      <c r="A637" s="470"/>
      <c r="B637" s="470"/>
      <c r="C637" s="1200"/>
      <c r="D637" s="1211"/>
      <c r="E637" s="960"/>
      <c r="F637" s="960"/>
      <c r="G637" s="960"/>
      <c r="H637" s="1211"/>
      <c r="I637" s="1211"/>
      <c r="J637" s="960"/>
      <c r="K637" s="960"/>
      <c r="L637" s="960"/>
      <c r="M637" s="1201" t="s">
        <v>591</v>
      </c>
      <c r="N637" s="1201"/>
      <c r="O637" s="1007">
        <v>1.5457915704562451E-2</v>
      </c>
      <c r="P637" s="960"/>
      <c r="Q637" s="960"/>
      <c r="BB637" s="470"/>
    </row>
    <row r="638" s="393" customFormat="true" ht="25.15" customHeight="true" x14ac:dyDescent="0.2">
      <c r="A638" s="470"/>
      <c r="B638" s="470"/>
      <c r="C638" s="1200"/>
      <c r="D638" s="1211"/>
      <c r="E638" s="960"/>
      <c r="F638" s="960"/>
      <c r="G638" s="960"/>
      <c r="H638" s="1211"/>
      <c r="I638" s="1211"/>
      <c r="J638" s="960"/>
      <c r="K638" s="960"/>
      <c r="L638" s="960"/>
      <c r="M638" s="1201" t="s">
        <v>592</v>
      </c>
      <c r="N638" s="1201"/>
      <c r="O638" s="1007">
        <v>1.5121694260619737E-2</v>
      </c>
      <c r="P638" s="960"/>
      <c r="Q638" s="960"/>
      <c r="BB638" s="470"/>
    </row>
    <row r="639" s="393" customFormat="true" ht="25.15" customHeight="true" x14ac:dyDescent="0.2">
      <c r="A639" s="470"/>
      <c r="B639" s="470"/>
      <c r="C639" s="1200"/>
      <c r="D639" s="1211"/>
      <c r="E639" s="960"/>
      <c r="F639" s="960"/>
      <c r="G639" s="960"/>
      <c r="H639" s="1211"/>
      <c r="I639" s="1211"/>
      <c r="J639" s="960"/>
      <c r="K639" s="960"/>
      <c r="L639" s="960"/>
      <c r="M639" s="1201" t="s">
        <v>616</v>
      </c>
      <c r="N639" s="1201"/>
      <c r="O639" s="1007">
        <v>6.5217509700255514E-4</v>
      </c>
      <c r="P639" s="960"/>
      <c r="Q639" s="960"/>
      <c r="BB639" s="470"/>
    </row>
    <row r="640" s="393" customFormat="true" ht="25.15" customHeight="true" x14ac:dyDescent="0.2">
      <c r="A640" s="470"/>
      <c r="B640" s="470"/>
      <c r="C640" s="1200"/>
      <c r="D640" s="1211"/>
      <c r="E640" s="960"/>
      <c r="F640" s="960"/>
      <c r="G640" s="960"/>
      <c r="H640" s="1211"/>
      <c r="I640" s="1211"/>
      <c r="J640" s="960"/>
      <c r="K640" s="960"/>
      <c r="L640" s="960"/>
      <c r="M640" s="1201" t="s">
        <v>622</v>
      </c>
      <c r="N640" s="1201"/>
      <c r="O640" s="1016">
        <v>5.1784846609772641E-5</v>
      </c>
      <c r="P640" s="960"/>
      <c r="Q640" s="960"/>
      <c r="BB640" s="470"/>
    </row>
    <row r="641" s="393" customFormat="true" ht="25.15" customHeight="true" x14ac:dyDescent="0.2">
      <c r="A641" s="470"/>
      <c r="B641" s="470"/>
      <c r="C641" s="1200"/>
      <c r="D641" s="1211"/>
      <c r="E641" s="960"/>
      <c r="F641" s="960"/>
      <c r="G641" s="960"/>
      <c r="H641" s="1211"/>
      <c r="I641" s="1211"/>
      <c r="J641" s="960"/>
      <c r="K641" s="960"/>
      <c r="L641" s="960"/>
      <c r="M641" s="1201" t="s">
        <v>515</v>
      </c>
      <c r="N641" s="1201"/>
      <c r="O641" s="1007">
        <v>1.5683915086805373E-4</v>
      </c>
      <c r="P641" s="960"/>
      <c r="Q641" s="960"/>
      <c r="BB641" s="470"/>
    </row>
    <row r="642" s="393" customFormat="true" ht="25.15" customHeight="true" x14ac:dyDescent="0.2">
      <c r="A642" s="470"/>
      <c r="B642" s="470"/>
      <c r="C642" s="1200"/>
      <c r="D642" s="1211"/>
      <c r="E642" s="960"/>
      <c r="F642" s="960"/>
      <c r="G642" s="960"/>
      <c r="H642" s="1211"/>
      <c r="I642" s="1211"/>
      <c r="J642" s="960"/>
      <c r="K642" s="960"/>
      <c r="L642" s="960"/>
      <c r="M642" s="1201" t="s">
        <v>513</v>
      </c>
      <c r="N642" s="1201"/>
      <c r="O642" s="1016">
        <v>4.4069570817117966E-5</v>
      </c>
      <c r="P642" s="960"/>
      <c r="Q642" s="960"/>
      <c r="BB642" s="470"/>
    </row>
    <row r="643" s="393" customFormat="true" ht="25.15" customHeight="true" x14ac:dyDescent="0.2">
      <c r="A643" s="470"/>
      <c r="B643" s="470"/>
      <c r="C643" s="1200"/>
      <c r="D643" s="1211"/>
      <c r="E643" s="960"/>
      <c r="F643" s="960"/>
      <c r="G643" s="960"/>
      <c r="H643" s="1211"/>
      <c r="I643" s="1211"/>
      <c r="J643" s="960"/>
      <c r="K643" s="960"/>
      <c r="L643" s="960"/>
      <c r="M643" s="1201" t="s">
        <v>517</v>
      </c>
      <c r="N643" s="1201"/>
      <c r="O643" s="1007">
        <v>2.4192922486582084E-4</v>
      </c>
      <c r="P643" s="960"/>
      <c r="Q643" s="960"/>
      <c r="BB643" s="470"/>
    </row>
    <row r="644" s="393" customFormat="true" ht="25.15" customHeight="true" x14ac:dyDescent="0.2">
      <c r="A644" s="470"/>
      <c r="B644" s="470"/>
      <c r="C644" s="1200"/>
      <c r="D644" s="1211"/>
      <c r="E644" s="960"/>
      <c r="F644" s="960"/>
      <c r="G644" s="960"/>
      <c r="H644" s="1211"/>
      <c r="I644" s="1211"/>
      <c r="J644" s="960"/>
      <c r="K644" s="960"/>
      <c r="L644" s="960"/>
      <c r="M644" s="1201" t="s">
        <v>507</v>
      </c>
      <c r="N644" s="1201"/>
      <c r="O644" s="1016">
        <v>8.6708024881509475E-5</v>
      </c>
      <c r="P644" s="960"/>
      <c r="Q644" s="960"/>
      <c r="BB644" s="470"/>
    </row>
    <row r="645" s="393" customFormat="true" ht="25.15" customHeight="true" x14ac:dyDescent="0.2">
      <c r="A645" s="470"/>
      <c r="B645" s="470"/>
      <c r="C645" s="1200"/>
      <c r="D645" s="1211"/>
      <c r="E645" s="960"/>
      <c r="F645" s="960"/>
      <c r="G645" s="960"/>
      <c r="H645" s="1211"/>
      <c r="I645" s="1211"/>
      <c r="J645" s="960"/>
      <c r="K645" s="960"/>
      <c r="L645" s="960"/>
      <c r="M645" s="1201" t="s">
        <v>516</v>
      </c>
      <c r="N645" s="1201"/>
      <c r="O645" s="1016">
        <v>3.2397784106656134E-6</v>
      </c>
      <c r="P645" s="960"/>
      <c r="Q645" s="960"/>
      <c r="BB645" s="470"/>
    </row>
    <row r="646" s="393" customFormat="true" ht="25.15" customHeight="true" x14ac:dyDescent="0.2">
      <c r="A646" s="470"/>
      <c r="B646" s="470"/>
      <c r="C646" s="1200"/>
      <c r="D646" s="1211"/>
      <c r="E646" s="960"/>
      <c r="F646" s="960"/>
      <c r="G646" s="960"/>
      <c r="H646" s="1211"/>
      <c r="I646" s="1211"/>
      <c r="J646" s="960"/>
      <c r="K646" s="960"/>
      <c r="L646" s="960"/>
      <c r="M646" s="1201" t="s">
        <v>511</v>
      </c>
      <c r="N646" s="1201"/>
      <c r="O646" s="1007">
        <v>1.9540629522670459E-4</v>
      </c>
      <c r="P646" s="960"/>
      <c r="Q646" s="960"/>
      <c r="BB646" s="470"/>
    </row>
    <row r="647" s="393" customFormat="true" ht="25.15" customHeight="true" x14ac:dyDescent="0.2">
      <c r="A647" s="470"/>
      <c r="B647" s="470"/>
      <c r="C647" s="1200"/>
      <c r="D647" s="1211"/>
      <c r="E647" s="960"/>
      <c r="F647" s="960"/>
      <c r="G647" s="960"/>
      <c r="H647" s="1211"/>
      <c r="I647" s="1211"/>
      <c r="J647" s="960"/>
      <c r="K647" s="960"/>
      <c r="L647" s="960"/>
      <c r="M647" s="1201" t="s">
        <v>521</v>
      </c>
      <c r="N647" s="1201"/>
      <c r="O647" s="1016">
        <v>4.6081226672780617E-5</v>
      </c>
      <c r="P647" s="960"/>
      <c r="Q647" s="960"/>
      <c r="BB647" s="470"/>
    </row>
    <row r="648" s="393" customFormat="true" ht="25.15" customHeight="true" x14ac:dyDescent="0.2">
      <c r="A648" s="470"/>
      <c r="B648" s="470"/>
      <c r="C648" s="1200"/>
      <c r="D648" s="1211"/>
      <c r="E648" s="960"/>
      <c r="F648" s="960"/>
      <c r="G648" s="960"/>
      <c r="H648" s="1211"/>
      <c r="I648" s="1211"/>
      <c r="J648" s="960"/>
      <c r="K648" s="960"/>
      <c r="L648" s="960"/>
      <c r="M648" s="1201" t="s">
        <v>504</v>
      </c>
      <c r="N648" s="1201"/>
      <c r="O648" s="1007">
        <v>3.0865275205905536E-4</v>
      </c>
      <c r="P648" s="960"/>
      <c r="Q648" s="960"/>
      <c r="BB648" s="470"/>
    </row>
    <row r="649" s="393" customFormat="true" ht="25.15" customHeight="true" x14ac:dyDescent="0.2">
      <c r="A649" s="470"/>
      <c r="B649" s="470"/>
      <c r="C649" s="1200"/>
      <c r="D649" s="1211"/>
      <c r="E649" s="960"/>
      <c r="F649" s="960"/>
      <c r="G649" s="960"/>
      <c r="H649" s="1211"/>
      <c r="I649" s="1211"/>
      <c r="J649" s="960"/>
      <c r="K649" s="960"/>
      <c r="L649" s="960"/>
      <c r="M649" s="1201" t="s">
        <v>519</v>
      </c>
      <c r="N649" s="1201"/>
      <c r="O649" s="1016">
        <v>5.2735790641142496E-6</v>
      </c>
      <c r="P649" s="960"/>
      <c r="Q649" s="960"/>
      <c r="BB649" s="470"/>
    </row>
    <row r="650" s="393" customFormat="true" ht="25.15" customHeight="true" x14ac:dyDescent="0.2">
      <c r="A650" s="470"/>
      <c r="B650" s="470"/>
      <c r="C650" s="1200"/>
      <c r="D650" s="1211"/>
      <c r="E650" s="960"/>
      <c r="F650" s="960"/>
      <c r="G650" s="960"/>
      <c r="H650" s="1211"/>
      <c r="I650" s="1211"/>
      <c r="J650" s="960"/>
      <c r="K650" s="960"/>
      <c r="L650" s="960"/>
      <c r="M650" s="1201" t="s">
        <v>502</v>
      </c>
      <c r="N650" s="1201"/>
      <c r="O650" s="1007">
        <v>3.5022996405241908E-4</v>
      </c>
      <c r="P650" s="960"/>
      <c r="Q650" s="960"/>
      <c r="BB650" s="470"/>
    </row>
    <row r="651" s="393" customFormat="true" ht="25.15" customHeight="true" x14ac:dyDescent="0.2">
      <c r="A651" s="470"/>
      <c r="B651" s="470"/>
      <c r="C651" s="1200"/>
      <c r="D651" s="1211"/>
      <c r="E651" s="960"/>
      <c r="F651" s="960"/>
      <c r="G651" s="960"/>
      <c r="H651" s="1211"/>
      <c r="I651" s="1211"/>
      <c r="J651" s="960"/>
      <c r="K651" s="960"/>
      <c r="L651" s="960"/>
      <c r="M651" s="1201" t="s">
        <v>520</v>
      </c>
      <c r="N651" s="1201"/>
      <c r="O651" s="1016">
        <v>1.38128923687884E-5</v>
      </c>
      <c r="P651" s="960"/>
      <c r="Q651" s="960"/>
      <c r="BB651" s="470"/>
    </row>
    <row r="652" s="393" customFormat="true" ht="25.15" customHeight="true" x14ac:dyDescent="0.2">
      <c r="A652" s="470"/>
      <c r="B652" s="470"/>
      <c r="C652" s="1200"/>
      <c r="D652" s="1211"/>
      <c r="E652" s="960"/>
      <c r="F652" s="960"/>
      <c r="G652" s="960"/>
      <c r="H652" s="1211"/>
      <c r="I652" s="1211"/>
      <c r="J652" s="960"/>
      <c r="K652" s="960"/>
      <c r="L652" s="960"/>
      <c r="M652" s="1201" t="s">
        <v>449</v>
      </c>
      <c r="N652" s="1201"/>
      <c r="O652" s="1007">
        <v>2.4589758133847516E-2</v>
      </c>
      <c r="P652" s="960"/>
      <c r="Q652" s="960"/>
      <c r="BB652" s="470"/>
    </row>
    <row r="653" s="393" customFormat="true" ht="25.15" customHeight="true" x14ac:dyDescent="0.2">
      <c r="A653" s="470"/>
      <c r="B653" s="470"/>
      <c r="C653" s="1200"/>
      <c r="D653" s="1211"/>
      <c r="E653" s="960"/>
      <c r="F653" s="960"/>
      <c r="G653" s="960"/>
      <c r="H653" s="1211"/>
      <c r="I653" s="1211"/>
      <c r="J653" s="960"/>
      <c r="K653" s="960"/>
      <c r="L653" s="960"/>
      <c r="M653" s="1201" t="s">
        <v>475</v>
      </c>
      <c r="N653" s="1201"/>
      <c r="O653" s="1007">
        <v>4.6000736534092855E-3</v>
      </c>
      <c r="P653" s="960"/>
      <c r="Q653" s="960"/>
      <c r="BB653" s="470"/>
    </row>
    <row r="654" s="393" customFormat="true" ht="25.15" customHeight="true" x14ac:dyDescent="0.2">
      <c r="A654" s="470"/>
      <c r="B654" s="470"/>
      <c r="C654" s="1200"/>
      <c r="D654" s="1211"/>
      <c r="E654" s="960"/>
      <c r="F654" s="960"/>
      <c r="G654" s="960"/>
      <c r="H654" s="1211"/>
      <c r="I654" s="1211"/>
      <c r="J654" s="960"/>
      <c r="K654" s="960"/>
      <c r="L654" s="960"/>
      <c r="M654" s="1201" t="s">
        <v>465</v>
      </c>
      <c r="N654" s="1201"/>
      <c r="O654" s="1007">
        <v>2.2295499626081485E-2</v>
      </c>
      <c r="P654" s="960"/>
      <c r="Q654" s="960"/>
      <c r="BB654" s="470"/>
    </row>
    <row r="655" s="393" customFormat="true" ht="25.15" customHeight="true" x14ac:dyDescent="0.2">
      <c r="A655" s="470"/>
      <c r="B655" s="470"/>
      <c r="C655" s="1200"/>
      <c r="D655" s="1211"/>
      <c r="E655" s="960"/>
      <c r="F655" s="960"/>
      <c r="G655" s="960"/>
      <c r="H655" s="1211"/>
      <c r="I655" s="1211"/>
      <c r="J655" s="960"/>
      <c r="K655" s="960"/>
      <c r="L655" s="960"/>
      <c r="M655" s="1201" t="s">
        <v>482</v>
      </c>
      <c r="N655" s="1201"/>
      <c r="O655" s="1007">
        <v>1.1013983827579682E-4</v>
      </c>
      <c r="P655" s="960"/>
      <c r="Q655" s="960"/>
      <c r="BB655" s="470"/>
    </row>
    <row r="656" s="393" customFormat="true" ht="25.15" customHeight="true" x14ac:dyDescent="0.2">
      <c r="A656" s="470"/>
      <c r="B656" s="470"/>
      <c r="C656" s="1200"/>
      <c r="D656" s="1211"/>
      <c r="E656" s="960"/>
      <c r="F656" s="960"/>
      <c r="G656" s="960"/>
      <c r="H656" s="1211"/>
      <c r="I656" s="1211"/>
      <c r="J656" s="960"/>
      <c r="K656" s="960"/>
      <c r="L656" s="960"/>
      <c r="M656" s="1201" t="s">
        <v>477</v>
      </c>
      <c r="N656" s="1201"/>
      <c r="O656" s="1007">
        <v>1.8953005823270076E-2</v>
      </c>
      <c r="P656" s="960"/>
      <c r="Q656" s="960"/>
      <c r="BB656" s="470"/>
    </row>
    <row r="657" s="393" customFormat="true" ht="25.15" customHeight="true" x14ac:dyDescent="0.2">
      <c r="A657" s="470"/>
      <c r="B657" s="470"/>
      <c r="C657" s="1200"/>
      <c r="D657" s="1211"/>
      <c r="E657" s="960"/>
      <c r="F657" s="960"/>
      <c r="G657" s="960"/>
      <c r="H657" s="1211"/>
      <c r="I657" s="1211"/>
      <c r="J657" s="960"/>
      <c r="K657" s="960"/>
      <c r="L657" s="960"/>
      <c r="M657" s="1201" t="s">
        <v>473</v>
      </c>
      <c r="N657" s="1201"/>
      <c r="O657" s="1007">
        <v>3.7416475599363078E-2</v>
      </c>
      <c r="P657" s="960"/>
      <c r="Q657" s="960"/>
      <c r="BB657" s="470"/>
    </row>
    <row r="658" s="393" customFormat="true" ht="25.15" customHeight="true" x14ac:dyDescent="0.2">
      <c r="A658" s="470"/>
      <c r="B658" s="470"/>
      <c r="C658" s="1200"/>
      <c r="D658" s="1211"/>
      <c r="E658" s="960"/>
      <c r="F658" s="960"/>
      <c r="G658" s="960"/>
      <c r="H658" s="1211"/>
      <c r="I658" s="1211"/>
      <c r="J658" s="960"/>
      <c r="K658" s="960"/>
      <c r="L658" s="960"/>
      <c r="M658" s="1201" t="s">
        <v>495</v>
      </c>
      <c r="N658" s="1201"/>
      <c r="O658" s="1007">
        <v>1.0200006283776764E-3</v>
      </c>
      <c r="P658" s="960"/>
      <c r="Q658" s="960"/>
      <c r="BB658" s="470"/>
    </row>
    <row r="659" s="393" customFormat="true" ht="25.15" customHeight="true" x14ac:dyDescent="0.2">
      <c r="A659" s="470"/>
      <c r="B659" s="470"/>
      <c r="C659" s="1200"/>
      <c r="D659" s="1211"/>
      <c r="E659" s="960"/>
      <c r="F659" s="960"/>
      <c r="G659" s="960"/>
      <c r="H659" s="1211"/>
      <c r="I659" s="1211"/>
      <c r="J659" s="960"/>
      <c r="K659" s="960"/>
      <c r="L659" s="960"/>
      <c r="M659" s="1201" t="s">
        <v>509</v>
      </c>
      <c r="N659" s="1201"/>
      <c r="O659" s="1007">
        <v>1.3705492375530812E-4</v>
      </c>
      <c r="P659" s="960"/>
      <c r="Q659" s="960"/>
      <c r="BB659" s="470"/>
    </row>
    <row r="660" s="393" customFormat="true" ht="25.15" customHeight="true" x14ac:dyDescent="0.2">
      <c r="A660" s="470"/>
      <c r="B660" s="470"/>
      <c r="C660" s="1200"/>
      <c r="D660" s="1211"/>
      <c r="E660" s="960"/>
      <c r="F660" s="960"/>
      <c r="G660" s="960"/>
      <c r="H660" s="1211"/>
      <c r="I660" s="1211"/>
      <c r="J660" s="960"/>
      <c r="K660" s="960"/>
      <c r="L660" s="960"/>
      <c r="M660" s="1201" t="s">
        <v>610</v>
      </c>
      <c r="N660" s="1201"/>
      <c r="O660" s="1007">
        <v>1.0347688820252418E-3</v>
      </c>
      <c r="P660" s="960"/>
      <c r="Q660" s="960"/>
      <c r="BB660" s="470"/>
    </row>
    <row r="661" s="393" customFormat="true" ht="25.15" customHeight="true" x14ac:dyDescent="0.2">
      <c r="A661" s="470"/>
      <c r="B661" s="470"/>
      <c r="C661" s="1200"/>
      <c r="D661" s="1211"/>
      <c r="E661" s="960"/>
      <c r="F661" s="960"/>
      <c r="G661" s="960"/>
      <c r="H661" s="1211"/>
      <c r="I661" s="1211"/>
      <c r="J661" s="960"/>
      <c r="K661" s="960"/>
      <c r="L661" s="960"/>
      <c r="M661" s="1201" t="s">
        <v>607</v>
      </c>
      <c r="N661" s="1201"/>
      <c r="O661" s="1007">
        <v>1.7537790773646791E-3</v>
      </c>
      <c r="P661" s="960"/>
      <c r="Q661" s="960"/>
      <c r="BB661" s="470"/>
    </row>
    <row r="662" s="393" customFormat="true" ht="25.15" customHeight="true" x14ac:dyDescent="0.2">
      <c r="A662" s="470"/>
      <c r="B662" s="470"/>
      <c r="C662" s="1200"/>
      <c r="D662" s="1211"/>
      <c r="E662" s="960"/>
      <c r="F662" s="960"/>
      <c r="G662" s="960"/>
      <c r="H662" s="1211"/>
      <c r="I662" s="1211"/>
      <c r="J662" s="960"/>
      <c r="K662" s="960"/>
      <c r="L662" s="960"/>
      <c r="M662" s="1201" t="s">
        <v>621</v>
      </c>
      <c r="N662" s="1201"/>
      <c r="O662" s="1007">
        <v>1.7734479015379601E-4</v>
      </c>
      <c r="P662" s="960"/>
      <c r="Q662" s="960"/>
      <c r="BB662" s="470"/>
    </row>
    <row r="663" s="393" customFormat="true" ht="25.15" customHeight="true" x14ac:dyDescent="0.2">
      <c r="A663" s="470"/>
      <c r="B663" s="470"/>
      <c r="C663" s="1200"/>
      <c r="D663" s="1211"/>
      <c r="E663" s="960"/>
      <c r="F663" s="960"/>
      <c r="G663" s="960"/>
      <c r="H663" s="1211"/>
      <c r="I663" s="1211"/>
      <c r="J663" s="960"/>
      <c r="K663" s="960"/>
      <c r="L663" s="960"/>
      <c r="M663" s="1201" t="s">
        <v>620</v>
      </c>
      <c r="N663" s="1201"/>
      <c r="O663" s="1014">
        <v>4.2909492487992827E-4</v>
      </c>
      <c r="P663" s="960"/>
      <c r="Q663" s="960"/>
      <c r="BB663" s="470"/>
    </row>
    <row r="664" s="393" customFormat="true" ht="25.15" customHeight="true" x14ac:dyDescent="0.2">
      <c r="A664" s="470"/>
      <c r="B664" s="470"/>
      <c r="C664" s="1200"/>
      <c r="D664" s="1211"/>
      <c r="E664" s="960"/>
      <c r="F664" s="960"/>
      <c r="G664" s="960"/>
      <c r="H664" s="1211"/>
      <c r="I664" s="1211"/>
      <c r="J664" s="960"/>
      <c r="K664" s="960"/>
      <c r="L664" s="960"/>
      <c r="M664" s="1211"/>
      <c r="N664" s="1211"/>
      <c r="O664" s="960"/>
      <c r="P664" s="960"/>
      <c r="Q664" s="960"/>
      <c r="BB664" s="470"/>
    </row>
    <row r="665" s="393" customFormat="true" ht="25.15" customHeight="true" x14ac:dyDescent="0.2">
      <c r="A665" s="470"/>
      <c r="B665" s="470"/>
      <c r="C665" s="1200"/>
      <c r="D665" s="1211"/>
      <c r="E665" s="960"/>
      <c r="F665" s="960"/>
      <c r="G665" s="960"/>
      <c r="H665" s="1211"/>
      <c r="I665" s="1211"/>
      <c r="J665" s="960"/>
      <c r="K665" s="960"/>
      <c r="L665" s="960"/>
      <c r="M665" s="1211"/>
      <c r="N665" s="1211"/>
      <c r="O665" s="960"/>
      <c r="P665" s="960"/>
      <c r="Q665" s="960"/>
      <c r="BB665" s="470"/>
    </row>
    <row r="666" s="393" customFormat="true" ht="25.15" customHeight="true" x14ac:dyDescent="0.2">
      <c r="A666" s="470"/>
      <c r="B666" s="470"/>
      <c r="C666" s="1200"/>
      <c r="D666" s="1211"/>
      <c r="E666" s="960"/>
      <c r="F666" s="960"/>
      <c r="G666" s="960"/>
      <c r="H666" s="1211"/>
      <c r="I666" s="1211"/>
      <c r="J666" s="960"/>
      <c r="K666" s="960"/>
      <c r="L666" s="960"/>
      <c r="M666" s="1201" t="s">
        <v>259</v>
      </c>
      <c r="N666" s="1201"/>
      <c r="O666" s="1201"/>
      <c r="P666" s="1201"/>
      <c r="Q666" s="1201"/>
      <c r="BB666" s="470"/>
    </row>
    <row r="667" s="393" customFormat="true" ht="25.15" customHeight="true" x14ac:dyDescent="0.2">
      <c r="A667" s="470"/>
      <c r="B667" s="470"/>
      <c r="C667" s="1200"/>
      <c r="D667" s="1211"/>
      <c r="E667" s="960"/>
      <c r="F667" s="960"/>
      <c r="G667" s="960"/>
      <c r="H667" s="1211"/>
      <c r="I667" s="1211"/>
      <c r="J667" s="960"/>
      <c r="K667" s="960"/>
      <c r="L667" s="960"/>
      <c r="M667" s="1201" t="s">
        <v>204</v>
      </c>
      <c r="N667" s="1201"/>
      <c r="O667" s="1208" t="s">
        <v>260</v>
      </c>
      <c r="P667" s="1209"/>
      <c r="Q667" s="1210"/>
      <c r="BB667" s="470"/>
    </row>
    <row r="668" s="393" customFormat="true" ht="25.15" customHeight="true" x14ac:dyDescent="0.2">
      <c r="A668" s="470"/>
      <c r="B668" s="470"/>
      <c r="C668" s="1200"/>
      <c r="D668" s="1211"/>
      <c r="E668" s="960"/>
      <c r="F668" s="960"/>
      <c r="G668" s="960"/>
      <c r="H668" s="1211"/>
      <c r="I668" s="1211"/>
      <c r="J668" s="960"/>
      <c r="K668" s="960"/>
      <c r="L668" s="960"/>
      <c r="M668" s="1201"/>
      <c r="N668" s="1201"/>
      <c r="O668" s="1030" t="s">
        <v>186</v>
      </c>
      <c r="P668" s="1031" t="s">
        <v>261</v>
      </c>
      <c r="Q668" s="1032" t="s">
        <v>262</v>
      </c>
      <c r="BB668" s="470"/>
    </row>
    <row r="669" s="393" customFormat="true" ht="25.15" customHeight="true" x14ac:dyDescent="0.2">
      <c r="A669" s="470"/>
      <c r="B669" s="470"/>
      <c r="C669" s="1200"/>
      <c r="D669" s="1211"/>
      <c r="E669" s="960"/>
      <c r="F669" s="960"/>
      <c r="G669" s="960"/>
      <c r="H669" s="1211"/>
      <c r="I669" s="1211"/>
      <c r="J669" s="960"/>
      <c r="K669" s="960"/>
      <c r="L669" s="960"/>
      <c r="M669" s="1201" t="s">
        <v>205</v>
      </c>
      <c r="N669" s="1201"/>
      <c r="O669" s="1033">
        <v>7.1999727825716224</v>
      </c>
      <c r="P669" s="1034">
        <v>5.6249787363840804</v>
      </c>
      <c r="Q669" s="1035">
        <v>5.6249787363840804</v>
      </c>
      <c r="BB669" s="470"/>
    </row>
    <row r="670" s="393" customFormat="true" ht="25.15" customHeight="true" x14ac:dyDescent="0.2">
      <c r="A670" s="470"/>
      <c r="B670" s="470"/>
      <c r="C670" s="1200"/>
      <c r="D670" s="1211"/>
      <c r="E670" s="960"/>
      <c r="F670" s="960"/>
      <c r="G670" s="960"/>
      <c r="H670" s="1211"/>
      <c r="I670" s="1211"/>
      <c r="J670" s="960"/>
      <c r="K670" s="960"/>
      <c r="L670" s="960"/>
      <c r="M670" s="1211"/>
      <c r="N670" s="1211"/>
      <c r="O670" s="960"/>
      <c r="P670" s="960"/>
      <c r="Q670" s="960"/>
      <c r="BB670" s="470"/>
    </row>
    <row r="671" s="393" customFormat="true" ht="25.15" customHeight="true" x14ac:dyDescent="0.2">
      <c r="A671" s="470"/>
      <c r="B671" s="470"/>
      <c r="C671" s="1200"/>
      <c r="D671" s="1211"/>
      <c r="E671" s="960"/>
      <c r="F671" s="960"/>
      <c r="G671" s="960"/>
      <c r="H671" s="1211"/>
      <c r="I671" s="1211"/>
      <c r="J671" s="960"/>
      <c r="K671" s="960"/>
      <c r="L671" s="960"/>
      <c r="M671" s="1211"/>
      <c r="N671" s="1211"/>
      <c r="O671" s="960"/>
      <c r="P671" s="960"/>
      <c r="Q671" s="960"/>
      <c r="BB671" s="470"/>
    </row>
    <row r="672" s="393" customFormat="true" ht="25.15" customHeight="true" x14ac:dyDescent="0.2">
      <c r="A672" s="470"/>
      <c r="B672" s="470"/>
      <c r="C672" s="1200"/>
      <c r="D672" s="1211"/>
      <c r="E672" s="960"/>
      <c r="F672" s="960"/>
      <c r="G672" s="960"/>
      <c r="H672" s="1211"/>
      <c r="I672" s="1211"/>
      <c r="J672" s="960"/>
      <c r="K672" s="960"/>
      <c r="L672" s="960"/>
      <c r="M672" s="1211"/>
      <c r="N672" s="1211"/>
      <c r="O672" s="960"/>
      <c r="P672" s="960"/>
      <c r="Q672" s="960"/>
      <c r="BB672" s="470"/>
    </row>
    <row r="673" s="393" customFormat="true" ht="25.15" customHeight="true" x14ac:dyDescent="0.2">
      <c r="A673" s="470"/>
      <c r="B673" s="470"/>
      <c r="C673" s="1200"/>
      <c r="D673" s="1211"/>
      <c r="E673" s="960"/>
      <c r="F673" s="960"/>
      <c r="G673" s="960"/>
      <c r="H673" s="1211"/>
      <c r="I673" s="1211"/>
      <c r="J673" s="960"/>
      <c r="K673" s="960"/>
      <c r="L673" s="960"/>
      <c r="M673" s="1211"/>
      <c r="N673" s="1211"/>
      <c r="O673" s="960"/>
      <c r="P673" s="960"/>
      <c r="Q673" s="960"/>
      <c r="BB673" s="470"/>
    </row>
    <row r="674" s="393" customFormat="true" ht="25.15" customHeight="true" x14ac:dyDescent="0.2">
      <c r="A674" s="470"/>
      <c r="B674" s="470"/>
      <c r="C674" s="1200"/>
      <c r="D674" s="1211"/>
      <c r="E674" s="960"/>
      <c r="F674" s="960"/>
      <c r="G674" s="960"/>
      <c r="H674" s="1211"/>
      <c r="I674" s="1211"/>
      <c r="J674" s="960"/>
      <c r="K674" s="960"/>
      <c r="L674" s="960"/>
      <c r="M674" s="1211"/>
      <c r="N674" s="1211"/>
      <c r="O674" s="960"/>
      <c r="P674" s="960"/>
      <c r="Q674" s="960"/>
      <c r="BB674" s="470"/>
    </row>
    <row r="675" s="393" customFormat="true" ht="25.15" customHeight="true" x14ac:dyDescent="0.2">
      <c r="A675" s="470"/>
      <c r="B675" s="470"/>
      <c r="C675" s="1200"/>
      <c r="D675" s="1211"/>
      <c r="E675" s="960"/>
      <c r="F675" s="960"/>
      <c r="G675" s="960"/>
      <c r="H675" s="1211"/>
      <c r="I675" s="1211"/>
      <c r="J675" s="960"/>
      <c r="K675" s="960"/>
      <c r="L675" s="960"/>
      <c r="M675" s="1211"/>
      <c r="N675" s="1211"/>
      <c r="O675" s="960"/>
      <c r="P675" s="960"/>
      <c r="Q675" s="960"/>
      <c r="BB675" s="470"/>
    </row>
    <row r="676" s="393" customFormat="true" ht="25.15" customHeight="true" x14ac:dyDescent="0.2">
      <c r="A676" s="470"/>
      <c r="B676" s="470"/>
      <c r="C676" s="1200"/>
      <c r="D676" s="1211"/>
      <c r="E676" s="960"/>
      <c r="F676" s="960"/>
      <c r="G676" s="960"/>
      <c r="H676" s="1211"/>
      <c r="I676" s="1211"/>
      <c r="J676" s="960"/>
      <c r="K676" s="960"/>
      <c r="L676" s="960"/>
      <c r="M676" s="1211"/>
      <c r="N676" s="1211"/>
      <c r="O676" s="960"/>
      <c r="P676" s="960"/>
      <c r="Q676" s="960"/>
      <c r="BB676" s="470"/>
    </row>
    <row r="677" s="393" customFormat="true" ht="25.15" customHeight="true" x14ac:dyDescent="0.2">
      <c r="A677" s="470"/>
      <c r="B677" s="470"/>
      <c r="C677" s="1200"/>
      <c r="D677" s="1211"/>
      <c r="E677" s="960"/>
      <c r="F677" s="960"/>
      <c r="G677" s="960"/>
      <c r="H677" s="1211"/>
      <c r="I677" s="1211"/>
      <c r="J677" s="960"/>
      <c r="K677" s="960"/>
      <c r="L677" s="960"/>
      <c r="M677" s="1211"/>
      <c r="N677" s="1211"/>
      <c r="O677" s="960"/>
      <c r="P677" s="960"/>
      <c r="Q677" s="960"/>
      <c r="BB677" s="470"/>
    </row>
    <row r="678" s="393" customFormat="true" ht="25.15" customHeight="true" x14ac:dyDescent="0.2">
      <c r="A678" s="470"/>
      <c r="B678" s="470"/>
      <c r="C678" s="1200"/>
      <c r="D678" s="1211"/>
      <c r="E678" s="960"/>
      <c r="F678" s="960"/>
      <c r="G678" s="960"/>
      <c r="H678" s="1211"/>
      <c r="I678" s="1211"/>
      <c r="J678" s="960"/>
      <c r="K678" s="960"/>
      <c r="L678" s="960"/>
      <c r="M678" s="1211"/>
      <c r="N678" s="1211"/>
      <c r="O678" s="960"/>
      <c r="P678" s="960"/>
      <c r="Q678" s="960"/>
      <c r="BB678" s="470"/>
    </row>
    <row r="679" s="393" customFormat="true" ht="25.15" customHeight="true" x14ac:dyDescent="0.2">
      <c r="A679" s="470"/>
      <c r="B679" s="470"/>
      <c r="C679" s="1200"/>
      <c r="D679" s="1211"/>
      <c r="E679" s="960"/>
      <c r="F679" s="960"/>
      <c r="G679" s="960"/>
      <c r="H679" s="1211"/>
      <c r="I679" s="1211"/>
      <c r="J679" s="960"/>
      <c r="K679" s="960"/>
      <c r="L679" s="960"/>
      <c r="M679" s="1211"/>
      <c r="N679" s="1211"/>
      <c r="O679" s="960"/>
      <c r="P679" s="960"/>
      <c r="Q679" s="960"/>
      <c r="BB679" s="470"/>
    </row>
    <row r="680" s="393" customFormat="true" ht="25.15" customHeight="true" x14ac:dyDescent="0.2">
      <c r="A680" s="470"/>
      <c r="B680" s="470"/>
      <c r="C680" s="1200"/>
      <c r="D680" s="1211"/>
      <c r="E680" s="960"/>
      <c r="F680" s="960"/>
      <c r="G680" s="960"/>
      <c r="H680" s="1211"/>
      <c r="I680" s="1211"/>
      <c r="J680" s="960"/>
      <c r="K680" s="960"/>
      <c r="L680" s="960"/>
      <c r="M680" s="1211"/>
      <c r="N680" s="1211"/>
      <c r="O680" s="960"/>
      <c r="P680" s="960"/>
      <c r="Q680" s="960"/>
      <c r="BB680" s="470"/>
    </row>
    <row r="681" s="393" customFormat="true" ht="25.15" customHeight="true" x14ac:dyDescent="0.2">
      <c r="A681" s="470"/>
      <c r="B681" s="470"/>
      <c r="C681" s="1200"/>
      <c r="D681" s="1211"/>
      <c r="E681" s="960"/>
      <c r="F681" s="960"/>
      <c r="G681" s="960"/>
      <c r="H681" s="1211"/>
      <c r="I681" s="1211"/>
      <c r="J681" s="960"/>
      <c r="K681" s="960"/>
      <c r="L681" s="960"/>
      <c r="M681" s="1211"/>
      <c r="N681" s="1211"/>
      <c r="O681" s="960"/>
      <c r="P681" s="960"/>
      <c r="Q681" s="960"/>
      <c r="BB681" s="470"/>
    </row>
    <row r="682" s="393" customFormat="true" ht="25.15" customHeight="true" x14ac:dyDescent="0.2">
      <c r="A682" s="470"/>
      <c r="B682" s="470"/>
      <c r="C682" s="1200"/>
      <c r="D682" s="1211"/>
      <c r="E682" s="960"/>
      <c r="F682" s="960"/>
      <c r="G682" s="960"/>
      <c r="H682" s="1211"/>
      <c r="I682" s="1211"/>
      <c r="J682" s="960"/>
      <c r="K682" s="960"/>
      <c r="L682" s="960"/>
      <c r="M682" s="1211"/>
      <c r="N682" s="1211"/>
      <c r="O682" s="960"/>
      <c r="P682" s="960"/>
      <c r="Q682" s="960"/>
      <c r="BB682" s="470"/>
    </row>
    <row r="683" s="393" customFormat="true" ht="25.15" customHeight="true" x14ac:dyDescent="0.2">
      <c r="A683" s="470"/>
      <c r="B683" s="470"/>
      <c r="C683" s="1200"/>
      <c r="D683" s="1211"/>
      <c r="E683" s="960"/>
      <c r="F683" s="960"/>
      <c r="G683" s="960"/>
      <c r="H683" s="1211"/>
      <c r="I683" s="1211"/>
      <c r="J683" s="960"/>
      <c r="K683" s="960"/>
      <c r="L683" s="960"/>
      <c r="M683" s="1211"/>
      <c r="N683" s="1211"/>
      <c r="O683" s="960"/>
      <c r="P683" s="960"/>
      <c r="Q683" s="960"/>
      <c r="BB683" s="470"/>
    </row>
    <row r="684" s="393" customFormat="true" ht="25.15" customHeight="true" x14ac:dyDescent="0.2">
      <c r="A684" s="470"/>
      <c r="B684" s="470"/>
      <c r="C684" s="1200"/>
      <c r="D684" s="1211"/>
      <c r="E684" s="960"/>
      <c r="F684" s="960"/>
      <c r="G684" s="960"/>
      <c r="H684" s="1211"/>
      <c r="I684" s="1211"/>
      <c r="J684" s="960"/>
      <c r="K684" s="960"/>
      <c r="L684" s="960"/>
      <c r="M684" s="1211"/>
      <c r="N684" s="1211"/>
      <c r="O684" s="960"/>
      <c r="P684" s="960"/>
      <c r="Q684" s="960"/>
      <c r="BB684" s="470"/>
    </row>
    <row r="685" s="393" customFormat="true" ht="25.15" customHeight="true" x14ac:dyDescent="0.2">
      <c r="A685" s="470"/>
      <c r="B685" s="470"/>
      <c r="C685" s="1200"/>
      <c r="D685" s="1211"/>
      <c r="E685" s="960"/>
      <c r="F685" s="960"/>
      <c r="G685" s="960"/>
      <c r="H685" s="1211"/>
      <c r="I685" s="1211"/>
      <c r="J685" s="960"/>
      <c r="K685" s="960"/>
      <c r="L685" s="960"/>
      <c r="M685" s="1211"/>
      <c r="N685" s="1211"/>
      <c r="O685" s="960"/>
      <c r="P685" s="960"/>
      <c r="Q685" s="960"/>
      <c r="BB685" s="470"/>
    </row>
    <row r="686" s="393" customFormat="true" ht="25.15" customHeight="true" x14ac:dyDescent="0.2">
      <c r="A686" s="470"/>
      <c r="B686" s="470"/>
      <c r="C686" s="1200"/>
      <c r="D686" s="1211"/>
      <c r="E686" s="960"/>
      <c r="F686" s="960"/>
      <c r="G686" s="960"/>
      <c r="H686" s="1211"/>
      <c r="I686" s="1211"/>
      <c r="J686" s="960"/>
      <c r="K686" s="960"/>
      <c r="L686" s="960"/>
      <c r="M686" s="1211"/>
      <c r="N686" s="1211"/>
      <c r="O686" s="960"/>
      <c r="P686" s="960"/>
      <c r="Q686" s="960"/>
      <c r="BB686" s="470"/>
    </row>
    <row r="687" s="393" customFormat="true" ht="25.15" customHeight="true" x14ac:dyDescent="0.2">
      <c r="A687" s="470"/>
      <c r="B687" s="470"/>
      <c r="C687" s="1200"/>
      <c r="D687" s="1211"/>
      <c r="E687" s="960"/>
      <c r="F687" s="960"/>
      <c r="G687" s="960"/>
      <c r="H687" s="1211"/>
      <c r="I687" s="1211"/>
      <c r="J687" s="960"/>
      <c r="K687" s="960"/>
      <c r="L687" s="960"/>
      <c r="M687" s="1211"/>
      <c r="N687" s="1211"/>
      <c r="O687" s="960"/>
      <c r="P687" s="960"/>
      <c r="Q687" s="960"/>
      <c r="BB687" s="470"/>
    </row>
    <row r="688" s="393" customFormat="true" ht="25.15" customHeight="true" x14ac:dyDescent="0.2">
      <c r="A688" s="470"/>
      <c r="B688" s="470"/>
      <c r="C688" s="1200"/>
      <c r="D688" s="1211"/>
      <c r="E688" s="960"/>
      <c r="F688" s="960"/>
      <c r="G688" s="960"/>
      <c r="H688" s="1211"/>
      <c r="I688" s="1211"/>
      <c r="J688" s="960"/>
      <c r="K688" s="960"/>
      <c r="L688" s="960"/>
      <c r="M688" s="1211"/>
      <c r="N688" s="1211"/>
      <c r="O688" s="960"/>
      <c r="P688" s="960"/>
      <c r="Q688" s="960"/>
      <c r="BB688" s="470"/>
    </row>
    <row r="689" s="393" customFormat="true" ht="25.15" customHeight="true" x14ac:dyDescent="0.2">
      <c r="A689" s="470"/>
      <c r="B689" s="470"/>
      <c r="C689" s="1200"/>
      <c r="D689" s="1211"/>
      <c r="E689" s="960"/>
      <c r="F689" s="960"/>
      <c r="G689" s="960"/>
      <c r="H689" s="1211"/>
      <c r="I689" s="1211"/>
      <c r="J689" s="960"/>
      <c r="K689" s="960"/>
      <c r="L689" s="960"/>
      <c r="M689" s="1211"/>
      <c r="N689" s="1211"/>
      <c r="O689" s="960"/>
      <c r="P689" s="960"/>
      <c r="Q689" s="960"/>
      <c r="BB689" s="470"/>
    </row>
    <row r="690" s="393" customFormat="true" ht="25.15" customHeight="true" x14ac:dyDescent="0.2">
      <c r="A690" s="470"/>
      <c r="B690" s="470"/>
      <c r="C690" s="1200"/>
      <c r="D690" s="1211"/>
      <c r="E690" s="960"/>
      <c r="F690" s="960"/>
      <c r="G690" s="960"/>
      <c r="H690" s="1211"/>
      <c r="I690" s="1211"/>
      <c r="J690" s="960"/>
      <c r="K690" s="960"/>
      <c r="L690" s="960"/>
      <c r="M690" s="1211"/>
      <c r="N690" s="1211"/>
      <c r="O690" s="960"/>
      <c r="P690" s="960"/>
      <c r="Q690" s="960"/>
      <c r="BB690" s="470"/>
    </row>
    <row r="691" s="393" customFormat="true" ht="25.15" customHeight="true" x14ac:dyDescent="0.2">
      <c r="A691" s="470"/>
      <c r="B691" s="470"/>
      <c r="C691" s="1200"/>
      <c r="D691" s="1211"/>
      <c r="E691" s="960"/>
      <c r="F691" s="960"/>
      <c r="G691" s="960"/>
      <c r="H691" s="1211"/>
      <c r="I691" s="1211"/>
      <c r="J691" s="960"/>
      <c r="K691" s="960"/>
      <c r="L691" s="960"/>
      <c r="M691" s="1211"/>
      <c r="N691" s="1211"/>
      <c r="O691" s="960"/>
      <c r="P691" s="960"/>
      <c r="Q691" s="960"/>
      <c r="BB691" s="470"/>
    </row>
    <row r="692" s="393" customFormat="true" ht="25.15" customHeight="true" x14ac:dyDescent="0.2">
      <c r="A692" s="470"/>
      <c r="B692" s="470"/>
      <c r="C692" s="1200"/>
      <c r="D692" s="1211"/>
      <c r="E692" s="960"/>
      <c r="F692" s="960"/>
      <c r="G692" s="960"/>
      <c r="H692" s="1211"/>
      <c r="I692" s="1211"/>
      <c r="J692" s="960"/>
      <c r="K692" s="960"/>
      <c r="L692" s="960"/>
      <c r="M692" s="1211"/>
      <c r="N692" s="1211"/>
      <c r="O692" s="960"/>
      <c r="P692" s="960"/>
      <c r="Q692" s="960"/>
      <c r="BB692" s="470"/>
    </row>
    <row r="693" s="393" customFormat="true" ht="25.15" customHeight="true" x14ac:dyDescent="0.2">
      <c r="A693" s="470"/>
      <c r="B693" s="470"/>
      <c r="C693" s="1200"/>
      <c r="D693" s="1211"/>
      <c r="E693" s="960"/>
      <c r="F693" s="960"/>
      <c r="G693" s="960"/>
      <c r="H693" s="1211"/>
      <c r="I693" s="1211"/>
      <c r="J693" s="960"/>
      <c r="K693" s="960"/>
      <c r="L693" s="960"/>
      <c r="M693" s="1211"/>
      <c r="N693" s="1211"/>
      <c r="O693" s="960"/>
      <c r="P693" s="960"/>
      <c r="Q693" s="960"/>
      <c r="BB693" s="470"/>
    </row>
    <row r="694" s="393" customFormat="true" ht="25.15" customHeight="true" x14ac:dyDescent="0.2">
      <c r="A694" s="470"/>
      <c r="B694" s="470"/>
      <c r="C694" s="1200"/>
      <c r="D694" s="1211"/>
      <c r="E694" s="960"/>
      <c r="F694" s="960"/>
      <c r="G694" s="960"/>
      <c r="H694" s="1211"/>
      <c r="I694" s="1211"/>
      <c r="J694" s="960"/>
      <c r="K694" s="960"/>
      <c r="L694" s="960"/>
      <c r="M694" s="1211"/>
      <c r="N694" s="1211"/>
      <c r="O694" s="960"/>
      <c r="P694" s="960"/>
      <c r="Q694" s="960"/>
      <c r="BB694" s="470"/>
    </row>
    <row r="695" s="393" customFormat="true" ht="25.15" customHeight="true" x14ac:dyDescent="0.2">
      <c r="A695" s="470"/>
      <c r="B695" s="470"/>
      <c r="C695" s="1200"/>
      <c r="D695" s="1211"/>
      <c r="E695" s="960"/>
      <c r="F695" s="960"/>
      <c r="G695" s="960"/>
      <c r="H695" s="1211"/>
      <c r="I695" s="1211"/>
      <c r="J695" s="960"/>
      <c r="K695" s="960"/>
      <c r="L695" s="960"/>
      <c r="M695" s="1211"/>
      <c r="N695" s="1211"/>
      <c r="O695" s="960"/>
      <c r="P695" s="960"/>
      <c r="Q695" s="960"/>
      <c r="BB695" s="470"/>
    </row>
    <row r="696" s="393" customFormat="true" ht="25.15" customHeight="true" x14ac:dyDescent="0.2">
      <c r="A696" s="470"/>
      <c r="B696" s="470"/>
      <c r="C696" s="1200"/>
      <c r="D696" s="1211"/>
      <c r="E696" s="960"/>
      <c r="F696" s="960"/>
      <c r="G696" s="960"/>
      <c r="H696" s="1211"/>
      <c r="I696" s="1211"/>
      <c r="J696" s="960"/>
      <c r="K696" s="960"/>
      <c r="L696" s="960"/>
      <c r="M696" s="1211"/>
      <c r="N696" s="1211"/>
      <c r="O696" s="960"/>
      <c r="P696" s="960"/>
      <c r="Q696" s="960"/>
      <c r="BB696" s="470"/>
    </row>
    <row r="697" s="393" customFormat="true" ht="25.15" customHeight="true" x14ac:dyDescent="0.2">
      <c r="A697" s="470"/>
      <c r="B697" s="470"/>
      <c r="C697" s="1200"/>
      <c r="D697" s="1211"/>
      <c r="E697" s="960"/>
      <c r="F697" s="960"/>
      <c r="G697" s="960"/>
      <c r="H697" s="1211"/>
      <c r="I697" s="1211"/>
      <c r="J697" s="960"/>
      <c r="K697" s="960"/>
      <c r="L697" s="960"/>
      <c r="M697" s="1211"/>
      <c r="N697" s="1211"/>
      <c r="O697" s="960"/>
      <c r="P697" s="960"/>
      <c r="Q697" s="960"/>
      <c r="BB697" s="470"/>
    </row>
    <row r="698" s="393" customFormat="true" ht="25.15" customHeight="true" x14ac:dyDescent="0.2">
      <c r="A698" s="470"/>
      <c r="B698" s="470"/>
      <c r="C698" s="1200"/>
      <c r="D698" s="1211"/>
      <c r="E698" s="960"/>
      <c r="F698" s="960"/>
      <c r="G698" s="960"/>
      <c r="H698" s="1211"/>
      <c r="I698" s="1211"/>
      <c r="J698" s="960"/>
      <c r="K698" s="960"/>
      <c r="L698" s="960"/>
      <c r="M698" s="1211"/>
      <c r="N698" s="1211"/>
      <c r="O698" s="960"/>
      <c r="P698" s="960"/>
      <c r="Q698" s="960"/>
      <c r="BB698" s="470"/>
    </row>
    <row r="699" s="393" customFormat="true" ht="25.15" customHeight="true" x14ac:dyDescent="0.2">
      <c r="A699" s="470"/>
      <c r="B699" s="470"/>
      <c r="C699" s="1200"/>
      <c r="D699" s="1211"/>
      <c r="E699" s="960"/>
      <c r="F699" s="960"/>
      <c r="G699" s="960"/>
      <c r="H699" s="1211"/>
      <c r="I699" s="1211"/>
      <c r="J699" s="960"/>
      <c r="K699" s="960"/>
      <c r="L699" s="960"/>
      <c r="M699" s="1211"/>
      <c r="N699" s="1211"/>
      <c r="O699" s="960"/>
      <c r="P699" s="960"/>
      <c r="Q699" s="960"/>
      <c r="BB699" s="470"/>
    </row>
    <row r="700" s="393" customFormat="true" ht="25.15" customHeight="true" x14ac:dyDescent="0.2">
      <c r="A700" s="470"/>
      <c r="B700" s="470"/>
      <c r="C700" s="1200"/>
      <c r="D700" s="1211"/>
      <c r="E700" s="960"/>
      <c r="F700" s="960"/>
      <c r="G700" s="960"/>
      <c r="H700" s="1211"/>
      <c r="I700" s="1211"/>
      <c r="J700" s="960"/>
      <c r="K700" s="960"/>
      <c r="L700" s="960"/>
      <c r="M700" s="1211"/>
      <c r="N700" s="1211"/>
      <c r="O700" s="960"/>
      <c r="P700" s="960"/>
      <c r="Q700" s="960"/>
      <c r="BB700" s="470"/>
    </row>
    <row r="701" s="393" customFormat="true" ht="25.15" customHeight="true" x14ac:dyDescent="0.2">
      <c r="A701" s="470"/>
      <c r="B701" s="470"/>
      <c r="C701" s="1200"/>
      <c r="D701" s="1211"/>
      <c r="E701" s="960"/>
      <c r="F701" s="960"/>
      <c r="G701" s="960"/>
      <c r="H701" s="1211"/>
      <c r="I701" s="1211"/>
      <c r="J701" s="960"/>
      <c r="K701" s="960"/>
      <c r="L701" s="960"/>
      <c r="M701" s="1211"/>
      <c r="N701" s="1211"/>
      <c r="O701" s="960"/>
      <c r="P701" s="960"/>
      <c r="Q701" s="960"/>
      <c r="BB701" s="470"/>
    </row>
    <row r="702" s="393" customFormat="true" ht="25.15" customHeight="true" x14ac:dyDescent="0.2">
      <c r="A702" s="470"/>
      <c r="B702" s="470"/>
      <c r="C702" s="1200"/>
      <c r="D702" s="1211"/>
      <c r="E702" s="960"/>
      <c r="F702" s="960"/>
      <c r="G702" s="960"/>
      <c r="H702" s="1211"/>
      <c r="I702" s="1211"/>
      <c r="J702" s="960"/>
      <c r="K702" s="960"/>
      <c r="L702" s="960"/>
      <c r="M702" s="1211"/>
      <c r="N702" s="1211"/>
      <c r="O702" s="960"/>
      <c r="P702" s="960"/>
      <c r="Q702" s="960"/>
      <c r="BB702" s="470"/>
    </row>
    <row r="703" s="393" customFormat="true" ht="25.15" customHeight="true" x14ac:dyDescent="0.2">
      <c r="A703" s="470"/>
      <c r="B703" s="470"/>
      <c r="C703" s="1200"/>
      <c r="D703" s="1211"/>
      <c r="E703" s="960"/>
      <c r="F703" s="960"/>
      <c r="G703" s="960"/>
      <c r="H703" s="1211"/>
      <c r="I703" s="1211"/>
      <c r="J703" s="960"/>
      <c r="K703" s="960"/>
      <c r="L703" s="960"/>
      <c r="M703" s="1211"/>
      <c r="N703" s="1211"/>
      <c r="O703" s="960"/>
      <c r="P703" s="960"/>
      <c r="Q703" s="960"/>
      <c r="BB703" s="470"/>
    </row>
    <row r="704" s="393" customFormat="true" ht="25.15" customHeight="true" x14ac:dyDescent="0.2">
      <c r="A704" s="470"/>
      <c r="B704" s="470"/>
      <c r="C704" s="1200"/>
      <c r="D704" s="1211"/>
      <c r="E704" s="960"/>
      <c r="F704" s="960"/>
      <c r="G704" s="960"/>
      <c r="H704" s="1211"/>
      <c r="I704" s="1211"/>
      <c r="J704" s="960"/>
      <c r="K704" s="960"/>
      <c r="L704" s="960"/>
      <c r="M704" s="1211"/>
      <c r="N704" s="1211"/>
      <c r="O704" s="960"/>
      <c r="P704" s="960"/>
      <c r="Q704" s="960"/>
      <c r="BB704" s="470"/>
    </row>
    <row r="705" s="393" customFormat="true" ht="25.15" customHeight="true" x14ac:dyDescent="0.2">
      <c r="A705" s="470"/>
      <c r="B705" s="470"/>
      <c r="C705" s="1200"/>
      <c r="D705" s="1211"/>
      <c r="E705" s="960"/>
      <c r="F705" s="960"/>
      <c r="G705" s="960"/>
      <c r="H705" s="1211"/>
      <c r="I705" s="1211"/>
      <c r="J705" s="960"/>
      <c r="K705" s="960"/>
      <c r="L705" s="960"/>
      <c r="M705" s="1211"/>
      <c r="N705" s="1211"/>
      <c r="O705" s="960"/>
      <c r="P705" s="960"/>
      <c r="Q705" s="960"/>
      <c r="BB705" s="470"/>
    </row>
    <row r="706" s="393" customFormat="true" ht="25.15" customHeight="true" x14ac:dyDescent="0.2">
      <c r="A706" s="470"/>
      <c r="B706" s="470"/>
      <c r="C706" s="1200"/>
      <c r="D706" s="1211"/>
      <c r="E706" s="960"/>
      <c r="F706" s="960"/>
      <c r="G706" s="960"/>
      <c r="H706" s="1211"/>
      <c r="I706" s="1211"/>
      <c r="J706" s="960"/>
      <c r="K706" s="960"/>
      <c r="L706" s="960"/>
      <c r="M706" s="1211"/>
      <c r="N706" s="1211"/>
      <c r="O706" s="960"/>
      <c r="P706" s="960"/>
      <c r="Q706" s="960"/>
      <c r="BB706" s="470"/>
    </row>
    <row r="707" s="393" customFormat="true" ht="25.15" customHeight="true" x14ac:dyDescent="0.2">
      <c r="A707" s="470"/>
      <c r="B707" s="470"/>
      <c r="C707" s="1200"/>
      <c r="D707" s="1211"/>
      <c r="E707" s="960"/>
      <c r="F707" s="960"/>
      <c r="G707" s="960"/>
      <c r="H707" s="1211"/>
      <c r="I707" s="1211"/>
      <c r="J707" s="960"/>
      <c r="K707" s="960"/>
      <c r="L707" s="960"/>
      <c r="M707" s="1211"/>
      <c r="N707" s="1211"/>
      <c r="O707" s="960"/>
      <c r="P707" s="960"/>
      <c r="Q707" s="960"/>
      <c r="BB707" s="470"/>
    </row>
    <row r="708" s="393" customFormat="true" ht="25.15" customHeight="true" x14ac:dyDescent="0.2">
      <c r="A708" s="470"/>
      <c r="B708" s="470"/>
      <c r="C708" s="1200"/>
      <c r="D708" s="1211"/>
      <c r="E708" s="960"/>
      <c r="F708" s="960"/>
      <c r="G708" s="960"/>
      <c r="H708" s="1211"/>
      <c r="I708" s="1211"/>
      <c r="J708" s="960"/>
      <c r="K708" s="960"/>
      <c r="L708" s="960"/>
      <c r="M708" s="1211"/>
      <c r="N708" s="1211"/>
      <c r="O708" s="960"/>
      <c r="P708" s="960"/>
      <c r="Q708" s="960"/>
      <c r="BB708" s="470"/>
    </row>
    <row r="709" s="393" customFormat="true" ht="25.15" customHeight="true" x14ac:dyDescent="0.2">
      <c r="A709" s="470"/>
      <c r="B709" s="470"/>
      <c r="C709" s="1200"/>
      <c r="D709" s="1211"/>
      <c r="E709" s="960"/>
      <c r="F709" s="960"/>
      <c r="G709" s="960"/>
      <c r="H709" s="1211"/>
      <c r="I709" s="1211"/>
      <c r="J709" s="960"/>
      <c r="K709" s="960"/>
      <c r="L709" s="960"/>
      <c r="M709" s="1211"/>
      <c r="N709" s="1211"/>
      <c r="O709" s="960"/>
      <c r="P709" s="960"/>
      <c r="Q709" s="960"/>
      <c r="BB709" s="470"/>
    </row>
    <row r="710" s="393" customFormat="true" ht="25.15" customHeight="true" x14ac:dyDescent="0.2">
      <c r="A710" s="470"/>
      <c r="B710" s="470"/>
      <c r="C710" s="1200"/>
      <c r="D710" s="1211"/>
      <c r="E710" s="960"/>
      <c r="F710" s="960"/>
      <c r="G710" s="960"/>
      <c r="H710" s="1211"/>
      <c r="I710" s="1211"/>
      <c r="J710" s="960"/>
      <c r="K710" s="960"/>
      <c r="L710" s="960"/>
      <c r="M710" s="1211"/>
      <c r="N710" s="1211"/>
      <c r="O710" s="960"/>
      <c r="P710" s="960"/>
      <c r="Q710" s="960"/>
      <c r="BB710" s="470"/>
    </row>
    <row r="711" s="393" customFormat="true" ht="25.15" customHeight="true" x14ac:dyDescent="0.2">
      <c r="A711" s="470"/>
      <c r="B711" s="470"/>
      <c r="C711" s="1200"/>
      <c r="D711" s="1211"/>
      <c r="E711" s="960"/>
      <c r="F711" s="960"/>
      <c r="G711" s="960"/>
      <c r="H711" s="1211"/>
      <c r="I711" s="1211"/>
      <c r="J711" s="960"/>
      <c r="K711" s="960"/>
      <c r="L711" s="960"/>
      <c r="M711" s="1211"/>
      <c r="N711" s="1211"/>
      <c r="O711" s="960"/>
      <c r="P711" s="960"/>
      <c r="Q711" s="960"/>
      <c r="BB711" s="470"/>
    </row>
    <row r="712" s="393" customFormat="true" ht="25.15" customHeight="true" x14ac:dyDescent="0.2">
      <c r="A712" s="470"/>
      <c r="B712" s="470"/>
      <c r="C712" s="1200"/>
      <c r="D712" s="1211"/>
      <c r="E712" s="960"/>
      <c r="F712" s="960"/>
      <c r="G712" s="960"/>
      <c r="H712" s="1211"/>
      <c r="I712" s="1211"/>
      <c r="J712" s="960"/>
      <c r="K712" s="960"/>
      <c r="L712" s="960"/>
      <c r="M712" s="1211"/>
      <c r="N712" s="1211"/>
      <c r="O712" s="960"/>
      <c r="P712" s="960"/>
      <c r="Q712" s="960"/>
      <c r="BB712" s="470"/>
    </row>
    <row r="713" s="393" customFormat="true" ht="25.15" customHeight="true" x14ac:dyDescent="0.2">
      <c r="A713" s="470"/>
      <c r="B713" s="470"/>
      <c r="C713" s="1200"/>
      <c r="D713" s="1211"/>
      <c r="E713" s="960"/>
      <c r="F713" s="960"/>
      <c r="G713" s="960"/>
      <c r="H713" s="1211"/>
      <c r="I713" s="1211"/>
      <c r="J713" s="960"/>
      <c r="K713" s="960"/>
      <c r="L713" s="960"/>
      <c r="M713" s="1211"/>
      <c r="N713" s="1211"/>
      <c r="O713" s="960"/>
      <c r="P713" s="960"/>
      <c r="Q713" s="960"/>
      <c r="BB713" s="470"/>
    </row>
    <row r="714" s="393" customFormat="true" ht="25.15" customHeight="true" x14ac:dyDescent="0.2">
      <c r="A714" s="470"/>
      <c r="B714" s="470"/>
      <c r="C714" s="1200"/>
      <c r="D714" s="1211"/>
      <c r="E714" s="960"/>
      <c r="F714" s="960"/>
      <c r="G714" s="960"/>
      <c r="H714" s="1211"/>
      <c r="I714" s="1211"/>
      <c r="J714" s="960"/>
      <c r="K714" s="960"/>
      <c r="L714" s="960"/>
      <c r="M714" s="1211"/>
      <c r="N714" s="1211"/>
      <c r="O714" s="960"/>
      <c r="P714" s="960"/>
      <c r="Q714" s="960"/>
      <c r="BB714" s="470"/>
    </row>
    <row r="715" s="393" customFormat="true" ht="25.15" customHeight="true" x14ac:dyDescent="0.2">
      <c r="A715" s="470"/>
      <c r="B715" s="470"/>
      <c r="C715" s="1200"/>
      <c r="D715" s="1211"/>
      <c r="E715" s="960"/>
      <c r="F715" s="960"/>
      <c r="G715" s="960"/>
      <c r="H715" s="1211"/>
      <c r="I715" s="1211"/>
      <c r="J715" s="960"/>
      <c r="K715" s="960"/>
      <c r="L715" s="960"/>
      <c r="M715" s="1211"/>
      <c r="N715" s="1211"/>
      <c r="O715" s="960"/>
      <c r="P715" s="960"/>
      <c r="Q715" s="960"/>
      <c r="BB715" s="470"/>
    </row>
    <row r="716" s="393" customFormat="true" ht="25.15" customHeight="true" x14ac:dyDescent="0.2">
      <c r="A716" s="470"/>
      <c r="B716" s="470"/>
      <c r="C716" s="1200"/>
      <c r="D716" s="1211"/>
      <c r="E716" s="960"/>
      <c r="F716" s="960"/>
      <c r="G716" s="960"/>
      <c r="H716" s="1211"/>
      <c r="I716" s="1211"/>
      <c r="J716" s="960"/>
      <c r="K716" s="960"/>
      <c r="L716" s="960"/>
      <c r="M716" s="1211"/>
      <c r="N716" s="1211"/>
      <c r="O716" s="960"/>
      <c r="P716" s="960"/>
      <c r="Q716" s="960"/>
      <c r="BB716" s="470"/>
    </row>
    <row r="717" s="393" customFormat="true" ht="25.15" customHeight="true" x14ac:dyDescent="0.2">
      <c r="A717" s="470"/>
      <c r="B717" s="470"/>
      <c r="C717" s="1200"/>
      <c r="D717" s="1211"/>
      <c r="E717" s="960"/>
      <c r="F717" s="960"/>
      <c r="G717" s="960"/>
      <c r="H717" s="1211"/>
      <c r="I717" s="1211"/>
      <c r="J717" s="960"/>
      <c r="K717" s="960"/>
      <c r="L717" s="960"/>
      <c r="M717" s="1211"/>
      <c r="N717" s="1211"/>
      <c r="O717" s="960"/>
      <c r="P717" s="960"/>
      <c r="Q717" s="960"/>
      <c r="BB717" s="470"/>
    </row>
    <row r="718" s="393" customFormat="true" ht="25.15" customHeight="true" x14ac:dyDescent="0.2">
      <c r="A718" s="470"/>
      <c r="B718" s="470"/>
      <c r="C718" s="1200"/>
      <c r="D718" s="1211"/>
      <c r="E718" s="960"/>
      <c r="F718" s="960"/>
      <c r="G718" s="960"/>
      <c r="H718" s="1211"/>
      <c r="I718" s="1211"/>
      <c r="J718" s="960"/>
      <c r="K718" s="960"/>
      <c r="L718" s="960"/>
      <c r="M718" s="1211"/>
      <c r="N718" s="1211"/>
      <c r="O718" s="960"/>
      <c r="P718" s="960"/>
      <c r="Q718" s="960"/>
      <c r="BB718" s="470"/>
    </row>
    <row r="719" s="393" customFormat="true" ht="25.15" customHeight="true" x14ac:dyDescent="0.2">
      <c r="A719" s="470"/>
      <c r="B719" s="470"/>
      <c r="C719" s="1200"/>
      <c r="D719" s="1211"/>
      <c r="E719" s="960"/>
      <c r="F719" s="960"/>
      <c r="G719" s="960"/>
      <c r="H719" s="1211"/>
      <c r="I719" s="1211"/>
      <c r="J719" s="960"/>
      <c r="K719" s="960"/>
      <c r="L719" s="960"/>
      <c r="M719" s="1211"/>
      <c r="N719" s="1211"/>
      <c r="O719" s="960"/>
      <c r="P719" s="960"/>
      <c r="Q719" s="960"/>
      <c r="BB719" s="470"/>
    </row>
    <row r="720" s="393" customFormat="true" ht="25.15" customHeight="true" x14ac:dyDescent="0.2">
      <c r="A720" s="470"/>
      <c r="B720" s="470"/>
      <c r="C720" s="1200"/>
      <c r="D720" s="1211"/>
      <c r="E720" s="960"/>
      <c r="F720" s="960"/>
      <c r="G720" s="960"/>
      <c r="H720" s="1211"/>
      <c r="I720" s="1211"/>
      <c r="J720" s="960"/>
      <c r="K720" s="960"/>
      <c r="L720" s="960"/>
      <c r="M720" s="1211"/>
      <c r="N720" s="1211"/>
      <c r="O720" s="960"/>
      <c r="P720" s="960"/>
      <c r="Q720" s="960"/>
      <c r="BB720" s="470"/>
    </row>
    <row r="721" s="393" customFormat="true" ht="25.15" customHeight="true" x14ac:dyDescent="0.2">
      <c r="A721" s="470"/>
      <c r="B721" s="470"/>
      <c r="C721" s="1200"/>
      <c r="D721" s="1211"/>
      <c r="E721" s="960"/>
      <c r="F721" s="960"/>
      <c r="G721" s="960"/>
      <c r="H721" s="1211"/>
      <c r="I721" s="1211"/>
      <c r="J721" s="960"/>
      <c r="K721" s="960"/>
      <c r="L721" s="960"/>
      <c r="M721" s="1211"/>
      <c r="N721" s="1211"/>
      <c r="O721" s="960"/>
      <c r="P721" s="960"/>
      <c r="Q721" s="960"/>
      <c r="BB721" s="470"/>
    </row>
    <row r="722" s="393" customFormat="true" ht="25.15" customHeight="true" x14ac:dyDescent="0.2">
      <c r="A722" s="470"/>
      <c r="B722" s="470"/>
      <c r="C722" s="1200"/>
      <c r="D722" s="1211"/>
      <c r="E722" s="960"/>
      <c r="F722" s="960"/>
      <c r="G722" s="960"/>
      <c r="H722" s="1211"/>
      <c r="I722" s="1211"/>
      <c r="J722" s="960"/>
      <c r="K722" s="960"/>
      <c r="L722" s="960"/>
      <c r="M722" s="1211"/>
      <c r="N722" s="1211"/>
      <c r="O722" s="960"/>
      <c r="P722" s="960"/>
      <c r="Q722" s="960"/>
      <c r="BB722" s="470"/>
    </row>
    <row r="723" s="393" customFormat="true" ht="25.15" customHeight="true" x14ac:dyDescent="0.2">
      <c r="A723" s="470"/>
      <c r="B723" s="470"/>
      <c r="C723" s="1200"/>
      <c r="D723" s="1211"/>
      <c r="E723" s="960"/>
      <c r="F723" s="960"/>
      <c r="G723" s="960"/>
      <c r="H723" s="1211"/>
      <c r="I723" s="1211"/>
      <c r="J723" s="960"/>
      <c r="K723" s="960"/>
      <c r="L723" s="960"/>
      <c r="M723" s="1211"/>
      <c r="N723" s="1211"/>
      <c r="O723" s="960"/>
      <c r="P723" s="960"/>
      <c r="Q723" s="960"/>
      <c r="BB723" s="470"/>
    </row>
    <row r="724" s="393" customFormat="true" ht="25.15" customHeight="true" x14ac:dyDescent="0.2">
      <c r="A724" s="470"/>
      <c r="B724" s="470"/>
      <c r="C724" s="1200"/>
      <c r="D724" s="1211"/>
      <c r="E724" s="960"/>
      <c r="F724" s="960"/>
      <c r="G724" s="960"/>
      <c r="H724" s="1211"/>
      <c r="I724" s="1211"/>
      <c r="J724" s="960"/>
      <c r="K724" s="960"/>
      <c r="L724" s="960"/>
      <c r="M724" s="1211"/>
      <c r="N724" s="1211"/>
      <c r="O724" s="960"/>
      <c r="P724" s="960"/>
      <c r="Q724" s="960"/>
      <c r="BB724" s="470"/>
    </row>
    <row r="725" s="393" customFormat="true" ht="25.15" customHeight="true" x14ac:dyDescent="0.2">
      <c r="A725" s="470"/>
      <c r="B725" s="470"/>
      <c r="C725" s="1200"/>
      <c r="D725" s="1211"/>
      <c r="E725" s="960"/>
      <c r="F725" s="960"/>
      <c r="G725" s="960"/>
      <c r="H725" s="1211"/>
      <c r="I725" s="1211"/>
      <c r="J725" s="960"/>
      <c r="K725" s="960"/>
      <c r="L725" s="960"/>
      <c r="M725" s="1211"/>
      <c r="N725" s="1211"/>
      <c r="O725" s="960"/>
      <c r="P725" s="960"/>
      <c r="Q725" s="960"/>
      <c r="BB725" s="470"/>
    </row>
    <row r="726" s="393" customFormat="true" ht="25.15" customHeight="true" x14ac:dyDescent="0.2">
      <c r="A726" s="470"/>
      <c r="B726" s="470"/>
      <c r="C726" s="1200"/>
      <c r="D726" s="1211"/>
      <c r="E726" s="960"/>
      <c r="F726" s="960"/>
      <c r="G726" s="960"/>
      <c r="H726" s="1211"/>
      <c r="I726" s="1211"/>
      <c r="J726" s="960"/>
      <c r="K726" s="960"/>
      <c r="L726" s="960"/>
      <c r="M726" s="1211"/>
      <c r="N726" s="1211"/>
      <c r="O726" s="960"/>
      <c r="P726" s="960"/>
      <c r="Q726" s="960"/>
      <c r="BB726" s="470"/>
    </row>
    <row r="727" s="393" customFormat="true" ht="25.15" customHeight="true" x14ac:dyDescent="0.2">
      <c r="A727" s="470"/>
      <c r="B727" s="470"/>
      <c r="C727" s="1200"/>
      <c r="D727" s="1211"/>
      <c r="E727" s="960"/>
      <c r="F727" s="960"/>
      <c r="G727" s="960"/>
      <c r="H727" s="1211"/>
      <c r="I727" s="1211"/>
      <c r="J727" s="960"/>
      <c r="K727" s="960"/>
      <c r="L727" s="960"/>
      <c r="M727" s="1211"/>
      <c r="N727" s="1211"/>
      <c r="O727" s="960"/>
      <c r="P727" s="960"/>
      <c r="Q727" s="960"/>
      <c r="BB727" s="470"/>
    </row>
    <row r="728" s="393" customFormat="true" ht="25.15" customHeight="true" x14ac:dyDescent="0.2">
      <c r="A728" s="470"/>
      <c r="B728" s="470"/>
      <c r="C728" s="1200"/>
      <c r="D728" s="1211"/>
      <c r="E728" s="960"/>
      <c r="F728" s="960"/>
      <c r="G728" s="960"/>
      <c r="H728" s="1211"/>
      <c r="I728" s="1211"/>
      <c r="J728" s="960"/>
      <c r="K728" s="960"/>
      <c r="L728" s="960"/>
      <c r="M728" s="1211"/>
      <c r="N728" s="1211"/>
      <c r="O728" s="960"/>
      <c r="P728" s="960"/>
      <c r="Q728" s="960"/>
      <c r="BB728" s="470"/>
    </row>
    <row r="729" s="393" customFormat="true" ht="25.15" customHeight="true" x14ac:dyDescent="0.2">
      <c r="A729" s="470"/>
      <c r="B729" s="470"/>
      <c r="C729" s="1200"/>
      <c r="D729" s="1211"/>
      <c r="E729" s="960"/>
      <c r="F729" s="960"/>
      <c r="G729" s="960"/>
      <c r="H729" s="1211"/>
      <c r="I729" s="1211"/>
      <c r="J729" s="960"/>
      <c r="K729" s="960"/>
      <c r="L729" s="960"/>
      <c r="M729" s="1211"/>
      <c r="N729" s="1211"/>
      <c r="O729" s="960"/>
      <c r="P729" s="960"/>
      <c r="Q729" s="960"/>
      <c r="BB729" s="470"/>
    </row>
    <row r="730" s="393" customFormat="true" ht="25.15" customHeight="true" x14ac:dyDescent="0.2">
      <c r="A730" s="470"/>
      <c r="B730" s="470"/>
      <c r="C730" s="1200"/>
      <c r="D730" s="1211"/>
      <c r="E730" s="960"/>
      <c r="F730" s="960"/>
      <c r="G730" s="960"/>
      <c r="H730" s="1211"/>
      <c r="I730" s="1211"/>
      <c r="J730" s="960"/>
      <c r="K730" s="960"/>
      <c r="L730" s="960"/>
      <c r="M730" s="1211"/>
      <c r="N730" s="1211"/>
      <c r="O730" s="960"/>
      <c r="P730" s="960"/>
      <c r="Q730" s="960"/>
      <c r="BB730" s="470"/>
    </row>
    <row r="731" s="393" customFormat="true" ht="25.15" customHeight="true" x14ac:dyDescent="0.2">
      <c r="A731" s="470"/>
      <c r="B731" s="470"/>
      <c r="C731" s="1200"/>
      <c r="D731" s="1211"/>
      <c r="E731" s="960"/>
      <c r="F731" s="960"/>
      <c r="G731" s="960"/>
      <c r="H731" s="1211"/>
      <c r="I731" s="1211"/>
      <c r="J731" s="960"/>
      <c r="K731" s="960"/>
      <c r="L731" s="960"/>
      <c r="M731" s="1211"/>
      <c r="N731" s="1211"/>
      <c r="O731" s="960"/>
      <c r="P731" s="960"/>
      <c r="Q731" s="960"/>
      <c r="BB731" s="470"/>
    </row>
    <row r="732" s="393" customFormat="true" ht="25.15" customHeight="true" x14ac:dyDescent="0.2">
      <c r="A732" s="470"/>
      <c r="B732" s="470"/>
      <c r="C732" s="1200"/>
      <c r="D732" s="1211"/>
      <c r="E732" s="960"/>
      <c r="F732" s="960"/>
      <c r="G732" s="960"/>
      <c r="H732" s="1211"/>
      <c r="I732" s="1211"/>
      <c r="J732" s="960"/>
      <c r="K732" s="960"/>
      <c r="L732" s="960"/>
      <c r="M732" s="1211"/>
      <c r="N732" s="1211"/>
      <c r="O732" s="960"/>
      <c r="P732" s="960"/>
      <c r="Q732" s="960"/>
      <c r="BB732" s="470"/>
    </row>
    <row r="733" s="393" customFormat="true" ht="25.15" customHeight="true" x14ac:dyDescent="0.2">
      <c r="A733" s="470"/>
      <c r="B733" s="470"/>
      <c r="C733" s="1200"/>
      <c r="D733" s="1211"/>
      <c r="E733" s="960"/>
      <c r="F733" s="960"/>
      <c r="G733" s="960"/>
      <c r="H733" s="1211"/>
      <c r="I733" s="1211"/>
      <c r="J733" s="960"/>
      <c r="K733" s="960"/>
      <c r="L733" s="960"/>
      <c r="M733" s="1211"/>
      <c r="N733" s="1211"/>
      <c r="O733" s="960"/>
      <c r="P733" s="960"/>
      <c r="Q733" s="960"/>
      <c r="BB733" s="470"/>
    </row>
    <row r="734" s="393" customFormat="true" ht="25.15" customHeight="true" x14ac:dyDescent="0.2">
      <c r="A734" s="470"/>
      <c r="B734" s="470"/>
      <c r="C734" s="1200"/>
      <c r="D734" s="1211"/>
      <c r="E734" s="960"/>
      <c r="F734" s="960"/>
      <c r="G734" s="960"/>
      <c r="H734" s="1211"/>
      <c r="I734" s="1211"/>
      <c r="J734" s="960"/>
      <c r="K734" s="960"/>
      <c r="L734" s="960"/>
      <c r="M734" s="1211"/>
      <c r="N734" s="1211"/>
      <c r="O734" s="960"/>
      <c r="P734" s="960"/>
      <c r="Q734" s="960"/>
      <c r="BB734" s="470"/>
    </row>
    <row r="735" s="393" customFormat="true" ht="25.15" customHeight="true" x14ac:dyDescent="0.2">
      <c r="A735" s="470"/>
      <c r="B735" s="470"/>
      <c r="C735" s="1200"/>
      <c r="D735" s="1211"/>
      <c r="E735" s="960"/>
      <c r="F735" s="960"/>
      <c r="G735" s="960"/>
      <c r="H735" s="1211"/>
      <c r="I735" s="1211"/>
      <c r="J735" s="960"/>
      <c r="K735" s="960"/>
      <c r="L735" s="960"/>
      <c r="M735" s="1211"/>
      <c r="N735" s="1211"/>
      <c r="O735" s="960"/>
      <c r="P735" s="960"/>
      <c r="Q735" s="960"/>
      <c r="BB735" s="470"/>
    </row>
    <row r="736" s="393" customFormat="true" ht="25.15" customHeight="true" x14ac:dyDescent="0.2">
      <c r="A736" s="470"/>
      <c r="B736" s="470"/>
      <c r="C736" s="1200"/>
      <c r="D736" s="1211"/>
      <c r="E736" s="960"/>
      <c r="F736" s="960"/>
      <c r="G736" s="960"/>
      <c r="H736" s="1211"/>
      <c r="I736" s="1211"/>
      <c r="J736" s="960"/>
      <c r="K736" s="960"/>
      <c r="L736" s="960"/>
      <c r="M736" s="1211"/>
      <c r="N736" s="1211"/>
      <c r="O736" s="960"/>
      <c r="P736" s="960"/>
      <c r="Q736" s="960"/>
      <c r="BB736" s="470"/>
    </row>
    <row r="737" s="393" customFormat="true" ht="25.15" customHeight="true" x14ac:dyDescent="0.2">
      <c r="A737" s="470"/>
      <c r="B737" s="470"/>
      <c r="C737" s="1200"/>
      <c r="D737" s="1211"/>
      <c r="E737" s="960"/>
      <c r="F737" s="960"/>
      <c r="G737" s="960"/>
      <c r="H737" s="1211"/>
      <c r="I737" s="1211"/>
      <c r="J737" s="960"/>
      <c r="K737" s="960"/>
      <c r="L737" s="960"/>
      <c r="M737" s="1211"/>
      <c r="N737" s="1211"/>
      <c r="O737" s="960"/>
      <c r="P737" s="960"/>
      <c r="Q737" s="960"/>
      <c r="BB737" s="470"/>
    </row>
    <row r="738" s="393" customFormat="true" ht="25.15" customHeight="true" x14ac:dyDescent="0.2">
      <c r="A738" s="470"/>
      <c r="B738" s="470"/>
      <c r="C738" s="1200"/>
      <c r="D738" s="1211"/>
      <c r="E738" s="960"/>
      <c r="F738" s="960"/>
      <c r="G738" s="960"/>
      <c r="H738" s="1211"/>
      <c r="I738" s="1211"/>
      <c r="J738" s="960"/>
      <c r="K738" s="960"/>
      <c r="L738" s="960"/>
      <c r="M738" s="1211"/>
      <c r="N738" s="1211"/>
      <c r="O738" s="960"/>
      <c r="P738" s="960"/>
      <c r="Q738" s="960"/>
      <c r="BB738" s="470"/>
    </row>
    <row r="739" s="393" customFormat="true" ht="25.15" customHeight="true" x14ac:dyDescent="0.2">
      <c r="A739" s="470"/>
      <c r="B739" s="470"/>
      <c r="C739" s="1200"/>
      <c r="D739" s="1211"/>
      <c r="E739" s="960"/>
      <c r="F739" s="960"/>
      <c r="G739" s="960"/>
      <c r="H739" s="1211"/>
      <c r="I739" s="1211"/>
      <c r="J739" s="960"/>
      <c r="K739" s="960"/>
      <c r="L739" s="960"/>
      <c r="M739" s="1211"/>
      <c r="N739" s="1211"/>
      <c r="O739" s="960"/>
      <c r="P739" s="960"/>
      <c r="Q739" s="960"/>
      <c r="BB739" s="470"/>
    </row>
    <row r="740" s="393" customFormat="true" ht="25.15" customHeight="true" x14ac:dyDescent="0.2">
      <c r="A740" s="470"/>
      <c r="B740" s="470"/>
      <c r="C740" s="1200"/>
      <c r="D740" s="1211"/>
      <c r="E740" s="960"/>
      <c r="F740" s="960"/>
      <c r="G740" s="960"/>
      <c r="H740" s="1211"/>
      <c r="I740" s="1211"/>
      <c r="J740" s="960"/>
      <c r="K740" s="960"/>
      <c r="L740" s="960"/>
      <c r="M740" s="1211"/>
      <c r="N740" s="1211"/>
      <c r="O740" s="960"/>
      <c r="P740" s="960"/>
      <c r="Q740" s="960"/>
      <c r="BB740" s="470"/>
    </row>
    <row r="741" s="393" customFormat="true" ht="25.15" customHeight="true" x14ac:dyDescent="0.2">
      <c r="A741" s="470"/>
      <c r="B741" s="470"/>
      <c r="C741" s="1200"/>
      <c r="D741" s="1211"/>
      <c r="E741" s="960"/>
      <c r="F741" s="960"/>
      <c r="G741" s="960"/>
      <c r="H741" s="1211"/>
      <c r="I741" s="1211"/>
      <c r="J741" s="960"/>
      <c r="K741" s="960"/>
      <c r="L741" s="960"/>
      <c r="M741" s="1211"/>
      <c r="N741" s="1211"/>
      <c r="O741" s="960"/>
      <c r="P741" s="960"/>
      <c r="Q741" s="960"/>
      <c r="BB741" s="470"/>
    </row>
    <row r="742" s="393" customFormat="true" ht="25.15" customHeight="true" x14ac:dyDescent="0.2">
      <c r="A742" s="470"/>
      <c r="B742" s="470"/>
      <c r="C742" s="1200"/>
      <c r="D742" s="1211"/>
      <c r="E742" s="960"/>
      <c r="F742" s="960"/>
      <c r="G742" s="960"/>
      <c r="H742" s="1211"/>
      <c r="I742" s="1211"/>
      <c r="J742" s="960"/>
      <c r="K742" s="960"/>
      <c r="L742" s="960"/>
      <c r="M742" s="1211"/>
      <c r="N742" s="1211"/>
      <c r="O742" s="960"/>
      <c r="P742" s="960"/>
      <c r="Q742" s="960"/>
      <c r="BB742" s="470"/>
    </row>
    <row r="743" s="393" customFormat="true" ht="25.15" customHeight="true" x14ac:dyDescent="0.2">
      <c r="A743" s="470"/>
      <c r="B743" s="470"/>
      <c r="C743" s="1200"/>
      <c r="D743" s="1211"/>
      <c r="E743" s="960"/>
      <c r="F743" s="960"/>
      <c r="G743" s="960"/>
      <c r="H743" s="1211"/>
      <c r="I743" s="1211"/>
      <c r="J743" s="960"/>
      <c r="K743" s="960"/>
      <c r="L743" s="960"/>
      <c r="M743" s="1211"/>
      <c r="N743" s="1211"/>
      <c r="O743" s="960"/>
      <c r="P743" s="960"/>
      <c r="Q743" s="960"/>
      <c r="BB743" s="470"/>
    </row>
    <row r="744" s="393" customFormat="true" ht="25.15" customHeight="true" x14ac:dyDescent="0.2">
      <c r="A744" s="470"/>
      <c r="B744" s="470"/>
      <c r="C744" s="1200"/>
      <c r="D744" s="1211"/>
      <c r="E744" s="960"/>
      <c r="F744" s="960"/>
      <c r="G744" s="960"/>
      <c r="H744" s="1211"/>
      <c r="I744" s="1211"/>
      <c r="J744" s="960"/>
      <c r="K744" s="960"/>
      <c r="L744" s="960"/>
      <c r="M744" s="1211"/>
      <c r="N744" s="1211"/>
      <c r="O744" s="960"/>
      <c r="P744" s="960"/>
      <c r="Q744" s="960"/>
      <c r="BB744" s="470"/>
    </row>
    <row r="745" s="393" customFormat="true" ht="25.15" customHeight="true" x14ac:dyDescent="0.2">
      <c r="A745" s="470"/>
      <c r="B745" s="470"/>
      <c r="C745" s="1200"/>
      <c r="D745" s="1211"/>
      <c r="E745" s="960"/>
      <c r="F745" s="960"/>
      <c r="G745" s="960"/>
      <c r="H745" s="1211"/>
      <c r="I745" s="1211"/>
      <c r="J745" s="960"/>
      <c r="K745" s="960"/>
      <c r="L745" s="960"/>
      <c r="M745" s="1211"/>
      <c r="N745" s="1211"/>
      <c r="O745" s="960"/>
      <c r="P745" s="960"/>
      <c r="Q745" s="960"/>
      <c r="BB745" s="470"/>
    </row>
    <row r="746" s="393" customFormat="true" ht="25.15" customHeight="true" x14ac:dyDescent="0.2">
      <c r="A746" s="470"/>
      <c r="B746" s="470"/>
      <c r="C746" s="1200"/>
      <c r="D746" s="1211"/>
      <c r="E746" s="960"/>
      <c r="F746" s="960"/>
      <c r="G746" s="960"/>
      <c r="H746" s="1211"/>
      <c r="I746" s="1211"/>
      <c r="J746" s="960"/>
      <c r="K746" s="960"/>
      <c r="L746" s="960"/>
      <c r="M746" s="1211"/>
      <c r="N746" s="1211"/>
      <c r="O746" s="960"/>
      <c r="P746" s="960"/>
      <c r="Q746" s="960"/>
      <c r="BB746" s="470"/>
    </row>
    <row r="747" s="393" customFormat="true" ht="25.15" customHeight="true" x14ac:dyDescent="0.2">
      <c r="A747" s="470"/>
      <c r="B747" s="470"/>
      <c r="C747" s="1200"/>
      <c r="D747" s="1211"/>
      <c r="E747" s="960"/>
      <c r="F747" s="960"/>
      <c r="G747" s="960"/>
      <c r="H747" s="1211"/>
      <c r="I747" s="1211"/>
      <c r="J747" s="960"/>
      <c r="K747" s="960"/>
      <c r="L747" s="960"/>
      <c r="M747" s="1211"/>
      <c r="N747" s="1211"/>
      <c r="O747" s="960"/>
      <c r="P747" s="960"/>
      <c r="Q747" s="960"/>
      <c r="BB747" s="470"/>
    </row>
    <row r="748" s="393" customFormat="true" ht="25.15" customHeight="true" x14ac:dyDescent="0.2">
      <c r="A748" s="470"/>
      <c r="B748" s="470"/>
      <c r="C748" s="1200"/>
      <c r="D748" s="1211"/>
      <c r="E748" s="960"/>
      <c r="F748" s="960"/>
      <c r="G748" s="960"/>
      <c r="H748" s="1211"/>
      <c r="I748" s="1211"/>
      <c r="J748" s="960"/>
      <c r="K748" s="960"/>
      <c r="L748" s="960"/>
      <c r="M748" s="1211"/>
      <c r="N748" s="1211"/>
      <c r="O748" s="960"/>
      <c r="P748" s="960"/>
      <c r="Q748" s="960"/>
      <c r="BB748" s="470"/>
    </row>
    <row r="749" s="393" customFormat="true" ht="25.15" customHeight="true" x14ac:dyDescent="0.2">
      <c r="A749" s="470"/>
      <c r="B749" s="470"/>
      <c r="C749" s="1200"/>
      <c r="D749" s="1211"/>
      <c r="E749" s="960"/>
      <c r="F749" s="960"/>
      <c r="G749" s="960"/>
      <c r="H749" s="1211"/>
      <c r="I749" s="1211"/>
      <c r="J749" s="960"/>
      <c r="K749" s="960"/>
      <c r="L749" s="960"/>
      <c r="M749" s="1211"/>
      <c r="N749" s="1211"/>
      <c r="O749" s="960"/>
      <c r="P749" s="960"/>
      <c r="Q749" s="960"/>
      <c r="BB749" s="470"/>
    </row>
    <row r="750" s="393" customFormat="true" ht="25.15" customHeight="true" x14ac:dyDescent="0.2">
      <c r="A750" s="470"/>
      <c r="B750" s="470"/>
      <c r="C750" s="1200"/>
      <c r="D750" s="1211"/>
      <c r="E750" s="960"/>
      <c r="F750" s="960"/>
      <c r="G750" s="960"/>
      <c r="H750" s="1211"/>
      <c r="I750" s="1211"/>
      <c r="J750" s="960"/>
      <c r="K750" s="960"/>
      <c r="L750" s="960"/>
      <c r="M750" s="1211"/>
      <c r="N750" s="1211"/>
      <c r="O750" s="960"/>
      <c r="P750" s="960"/>
      <c r="Q750" s="960"/>
      <c r="BB750" s="470"/>
    </row>
    <row r="751" s="393" customFormat="true" ht="25.15" customHeight="true" x14ac:dyDescent="0.2">
      <c r="A751" s="470"/>
      <c r="B751" s="470"/>
      <c r="C751" s="1200"/>
      <c r="D751" s="1211"/>
      <c r="E751" s="960"/>
      <c r="F751" s="960"/>
      <c r="G751" s="960"/>
      <c r="H751" s="1211"/>
      <c r="I751" s="1211"/>
      <c r="J751" s="960"/>
      <c r="K751" s="960"/>
      <c r="L751" s="960"/>
      <c r="M751" s="1211"/>
      <c r="N751" s="1211"/>
      <c r="O751" s="960"/>
      <c r="P751" s="960"/>
      <c r="Q751" s="960"/>
      <c r="BB751" s="470"/>
    </row>
    <row r="752" s="393" customFormat="true" ht="25.15" customHeight="true" x14ac:dyDescent="0.2">
      <c r="A752" s="470"/>
      <c r="B752" s="470"/>
      <c r="C752" s="1200"/>
      <c r="D752" s="1211"/>
      <c r="E752" s="960"/>
      <c r="F752" s="960"/>
      <c r="G752" s="960"/>
      <c r="H752" s="1211"/>
      <c r="I752" s="1211"/>
      <c r="J752" s="960"/>
      <c r="K752" s="960"/>
      <c r="L752" s="960"/>
      <c r="M752" s="1211"/>
      <c r="N752" s="1211"/>
      <c r="O752" s="960"/>
      <c r="P752" s="960"/>
      <c r="Q752" s="960"/>
      <c r="BB752" s="470"/>
    </row>
    <row r="753" s="393" customFormat="true" ht="25.15" customHeight="true" x14ac:dyDescent="0.2">
      <c r="A753" s="470"/>
      <c r="B753" s="470"/>
      <c r="C753" s="1200"/>
      <c r="D753" s="1211"/>
      <c r="E753" s="960"/>
      <c r="F753" s="960"/>
      <c r="G753" s="960"/>
      <c r="H753" s="1211"/>
      <c r="I753" s="1211"/>
      <c r="J753" s="960"/>
      <c r="K753" s="960"/>
      <c r="L753" s="960"/>
      <c r="M753" s="1211"/>
      <c r="N753" s="1211"/>
      <c r="O753" s="960"/>
      <c r="P753" s="960"/>
      <c r="Q753" s="960"/>
      <c r="BB753" s="470"/>
    </row>
    <row r="754" s="393" customFormat="true" ht="25.15" customHeight="true" x14ac:dyDescent="0.2">
      <c r="A754" s="470"/>
      <c r="B754" s="470"/>
      <c r="C754" s="1200"/>
      <c r="D754" s="1211"/>
      <c r="E754" s="960"/>
      <c r="F754" s="960"/>
      <c r="G754" s="960"/>
      <c r="H754" s="1211"/>
      <c r="I754" s="1211"/>
      <c r="J754" s="960"/>
      <c r="K754" s="960"/>
      <c r="L754" s="960"/>
      <c r="M754" s="1211"/>
      <c r="N754" s="1211"/>
      <c r="O754" s="960"/>
      <c r="P754" s="960"/>
      <c r="Q754" s="960"/>
      <c r="BB754" s="470"/>
    </row>
    <row r="755" s="393" customFormat="true" ht="25.15" customHeight="true" x14ac:dyDescent="0.2">
      <c r="A755" s="470"/>
      <c r="B755" s="470"/>
      <c r="C755" s="1200"/>
      <c r="D755" s="1211"/>
      <c r="E755" s="960"/>
      <c r="F755" s="960"/>
      <c r="G755" s="960"/>
      <c r="H755" s="1211"/>
      <c r="I755" s="1211"/>
      <c r="J755" s="960"/>
      <c r="K755" s="960"/>
      <c r="L755" s="960"/>
      <c r="M755" s="1211"/>
      <c r="N755" s="1211"/>
      <c r="O755" s="960"/>
      <c r="P755" s="960"/>
      <c r="Q755" s="960"/>
      <c r="BB755" s="470"/>
    </row>
    <row r="756" s="393" customFormat="true" ht="25.15" customHeight="true" x14ac:dyDescent="0.2">
      <c r="A756" s="470"/>
      <c r="B756" s="470"/>
      <c r="C756" s="1200"/>
      <c r="D756" s="1211"/>
      <c r="E756" s="960"/>
      <c r="F756" s="960"/>
      <c r="G756" s="960"/>
      <c r="H756" s="1211"/>
      <c r="I756" s="1211"/>
      <c r="J756" s="960"/>
      <c r="K756" s="960"/>
      <c r="L756" s="960"/>
      <c r="M756" s="1211"/>
      <c r="N756" s="1211"/>
      <c r="O756" s="960"/>
      <c r="P756" s="960"/>
      <c r="Q756" s="960"/>
      <c r="BB756" s="470"/>
    </row>
    <row r="757" s="393" customFormat="true" ht="25.15" customHeight="true" x14ac:dyDescent="0.2">
      <c r="A757" s="470"/>
      <c r="B757" s="470"/>
      <c r="C757" s="1200"/>
      <c r="D757" s="1211"/>
      <c r="E757" s="960"/>
      <c r="F757" s="960"/>
      <c r="G757" s="960"/>
      <c r="H757" s="1211"/>
      <c r="I757" s="1211"/>
      <c r="J757" s="960"/>
      <c r="K757" s="960"/>
      <c r="L757" s="960"/>
      <c r="M757" s="1211"/>
      <c r="N757" s="1211"/>
      <c r="O757" s="960"/>
      <c r="P757" s="960"/>
      <c r="Q757" s="960"/>
      <c r="BB757" s="470"/>
    </row>
    <row r="758" s="393" customFormat="true" ht="25.15" customHeight="true" x14ac:dyDescent="0.2">
      <c r="A758" s="470"/>
      <c r="B758" s="470"/>
      <c r="C758" s="1200"/>
      <c r="D758" s="1211"/>
      <c r="E758" s="960"/>
      <c r="F758" s="960"/>
      <c r="G758" s="960"/>
      <c r="H758" s="1211"/>
      <c r="I758" s="1211"/>
      <c r="J758" s="960"/>
      <c r="K758" s="960"/>
      <c r="L758" s="960"/>
      <c r="M758" s="1211"/>
      <c r="N758" s="1211"/>
      <c r="O758" s="960"/>
      <c r="P758" s="960"/>
      <c r="Q758" s="960"/>
      <c r="BB758" s="470"/>
    </row>
    <row r="759" s="393" customFormat="true" ht="25.15" customHeight="true" x14ac:dyDescent="0.2">
      <c r="A759" s="470"/>
      <c r="B759" s="470"/>
      <c r="C759" s="1200"/>
      <c r="D759" s="1211"/>
      <c r="E759" s="960"/>
      <c r="F759" s="960"/>
      <c r="G759" s="960"/>
      <c r="H759" s="1211"/>
      <c r="I759" s="1211"/>
      <c r="J759" s="960"/>
      <c r="K759" s="960"/>
      <c r="L759" s="960"/>
      <c r="M759" s="1211"/>
      <c r="N759" s="1211"/>
      <c r="O759" s="960"/>
      <c r="P759" s="960"/>
      <c r="Q759" s="960"/>
      <c r="BB759" s="470"/>
    </row>
    <row r="760" s="393" customFormat="true" ht="25.15" customHeight="true" x14ac:dyDescent="0.2">
      <c r="A760" s="470"/>
      <c r="B760" s="470"/>
      <c r="C760" s="1200"/>
      <c r="D760" s="1211"/>
      <c r="E760" s="960"/>
      <c r="F760" s="960"/>
      <c r="G760" s="960"/>
      <c r="H760" s="1211"/>
      <c r="I760" s="1211"/>
      <c r="J760" s="960"/>
      <c r="K760" s="960"/>
      <c r="L760" s="960"/>
      <c r="M760" s="1211"/>
      <c r="N760" s="1211"/>
      <c r="O760" s="960"/>
      <c r="P760" s="960"/>
      <c r="Q760" s="960"/>
      <c r="BB760" s="470"/>
    </row>
    <row r="761" s="393" customFormat="true" ht="25.15" customHeight="true" x14ac:dyDescent="0.2">
      <c r="A761" s="470"/>
      <c r="B761" s="470"/>
      <c r="C761" s="1200"/>
      <c r="D761" s="1211"/>
      <c r="E761" s="960"/>
      <c r="F761" s="960"/>
      <c r="G761" s="960"/>
      <c r="H761" s="1211"/>
      <c r="I761" s="1211"/>
      <c r="J761" s="960"/>
      <c r="K761" s="960"/>
      <c r="L761" s="960"/>
      <c r="M761" s="1211"/>
      <c r="N761" s="1211"/>
      <c r="O761" s="960"/>
      <c r="P761" s="960"/>
      <c r="Q761" s="960"/>
      <c r="BB761" s="470"/>
    </row>
    <row r="762" s="393" customFormat="true" ht="25.15" customHeight="true" x14ac:dyDescent="0.2">
      <c r="A762" s="470"/>
      <c r="B762" s="470"/>
      <c r="C762" s="1200"/>
      <c r="D762" s="1211"/>
      <c r="E762" s="960"/>
      <c r="F762" s="960"/>
      <c r="G762" s="960"/>
      <c r="H762" s="1211"/>
      <c r="I762" s="1211"/>
      <c r="J762" s="960"/>
      <c r="K762" s="960"/>
      <c r="L762" s="960"/>
      <c r="M762" s="1211"/>
      <c r="N762" s="1211"/>
      <c r="O762" s="960"/>
      <c r="P762" s="960"/>
      <c r="Q762" s="960"/>
      <c r="BB762" s="470"/>
    </row>
    <row r="763" s="393" customFormat="true" ht="25.15" customHeight="true" x14ac:dyDescent="0.2">
      <c r="A763" s="470"/>
      <c r="B763" s="470"/>
      <c r="C763" s="1200"/>
      <c r="D763" s="1211"/>
      <c r="E763" s="960"/>
      <c r="F763" s="960"/>
      <c r="G763" s="960"/>
      <c r="H763" s="1211"/>
      <c r="I763" s="1211"/>
      <c r="J763" s="960"/>
      <c r="K763" s="960"/>
      <c r="L763" s="960"/>
      <c r="M763" s="1211"/>
      <c r="N763" s="1211"/>
      <c r="O763" s="960"/>
      <c r="P763" s="960"/>
      <c r="Q763" s="960"/>
      <c r="BB763" s="470"/>
    </row>
    <row r="764" s="393" customFormat="true" ht="25.15" customHeight="true" x14ac:dyDescent="0.2">
      <c r="A764" s="470"/>
      <c r="B764" s="470"/>
      <c r="C764" s="1200"/>
      <c r="D764" s="1211"/>
      <c r="E764" s="960"/>
      <c r="F764" s="960"/>
      <c r="G764" s="960"/>
      <c r="H764" s="1211"/>
      <c r="I764" s="1211"/>
      <c r="J764" s="960"/>
      <c r="K764" s="960"/>
      <c r="L764" s="960"/>
      <c r="M764" s="1211"/>
      <c r="N764" s="1211"/>
      <c r="O764" s="960"/>
      <c r="P764" s="960"/>
      <c r="Q764" s="960"/>
      <c r="BB764" s="470"/>
    </row>
    <row r="765" s="393" customFormat="true" ht="25.15" customHeight="true" x14ac:dyDescent="0.2">
      <c r="A765" s="470"/>
      <c r="B765" s="470"/>
      <c r="C765" s="1200"/>
      <c r="D765" s="1211"/>
      <c r="E765" s="960"/>
      <c r="F765" s="960"/>
      <c r="G765" s="960"/>
      <c r="H765" s="1211"/>
      <c r="I765" s="1211"/>
      <c r="J765" s="960"/>
      <c r="K765" s="960"/>
      <c r="L765" s="960"/>
      <c r="M765" s="1211"/>
      <c r="N765" s="1211"/>
      <c r="O765" s="960"/>
      <c r="P765" s="960"/>
      <c r="Q765" s="960"/>
      <c r="BB765" s="470"/>
    </row>
    <row r="766" s="393" customFormat="true" ht="25.15" customHeight="true" x14ac:dyDescent="0.2">
      <c r="A766" s="470"/>
      <c r="B766" s="470"/>
      <c r="C766" s="1200"/>
      <c r="D766" s="1211"/>
      <c r="E766" s="960"/>
      <c r="F766" s="960"/>
      <c r="G766" s="960"/>
      <c r="H766" s="1211"/>
      <c r="I766" s="1211"/>
      <c r="J766" s="960"/>
      <c r="K766" s="960"/>
      <c r="L766" s="960"/>
      <c r="M766" s="1211"/>
      <c r="N766" s="1211"/>
      <c r="O766" s="960"/>
      <c r="P766" s="960"/>
      <c r="Q766" s="960"/>
      <c r="BB766" s="470"/>
    </row>
    <row r="767" s="393" customFormat="true" ht="25.15" customHeight="true" x14ac:dyDescent="0.2">
      <c r="A767" s="470"/>
      <c r="B767" s="470"/>
      <c r="C767" s="1200"/>
      <c r="D767" s="1211"/>
      <c r="E767" s="960"/>
      <c r="F767" s="960"/>
      <c r="G767" s="960"/>
      <c r="H767" s="1211"/>
      <c r="I767" s="1211"/>
      <c r="J767" s="960"/>
      <c r="K767" s="960"/>
      <c r="L767" s="960"/>
      <c r="M767" s="1211"/>
      <c r="N767" s="1211"/>
      <c r="O767" s="960"/>
      <c r="P767" s="960"/>
      <c r="Q767" s="960"/>
      <c r="BB767" s="470"/>
    </row>
    <row r="768" s="391" customFormat="true" ht="25.15" customHeight="true" x14ac:dyDescent="0.2">
      <c r="A768" s="471"/>
      <c r="B768" s="471"/>
      <c r="C768" s="1200"/>
      <c r="D768" s="1211"/>
      <c r="E768" s="960"/>
      <c r="F768" s="960"/>
      <c r="G768" s="960"/>
      <c r="H768" s="1211"/>
      <c r="I768" s="1211"/>
      <c r="J768" s="960"/>
      <c r="K768" s="960"/>
      <c r="L768" s="960"/>
      <c r="M768" s="1211"/>
      <c r="N768" s="1211"/>
      <c r="O768" s="960"/>
      <c r="P768" s="960"/>
      <c r="Q768" s="960"/>
      <c r="BB768" s="471"/>
    </row>
    <row r="769" s="391" customFormat="true" ht="25.15" customHeight="true" x14ac:dyDescent="0.2">
      <c r="A769" s="471"/>
      <c r="B769" s="471"/>
      <c r="C769" s="1200"/>
      <c r="D769" s="1211"/>
      <c r="E769" s="960"/>
      <c r="F769" s="960"/>
      <c r="G769" s="960"/>
      <c r="H769" s="1211"/>
      <c r="I769" s="1211"/>
      <c r="J769" s="960"/>
      <c r="K769" s="960"/>
      <c r="L769" s="960"/>
      <c r="M769" s="1211"/>
      <c r="N769" s="1211"/>
      <c r="O769" s="960"/>
      <c r="P769" s="960"/>
      <c r="Q769" s="960"/>
      <c r="BB769" s="471"/>
    </row>
    <row r="770" s="391" customFormat="true" ht="25.15" customHeight="true" x14ac:dyDescent="0.2">
      <c r="A770" s="471"/>
      <c r="B770" s="471"/>
      <c r="C770" s="1200"/>
      <c r="D770" s="1211"/>
      <c r="E770" s="960"/>
      <c r="F770" s="960"/>
      <c r="G770" s="960"/>
      <c r="H770" s="1211"/>
      <c r="I770" s="1211"/>
      <c r="J770" s="960"/>
      <c r="K770" s="960"/>
      <c r="L770" s="960"/>
      <c r="M770" s="1211"/>
      <c r="N770" s="1211"/>
      <c r="O770" s="960"/>
      <c r="P770" s="960"/>
      <c r="Q770" s="960"/>
      <c r="BB770" s="471"/>
    </row>
    <row r="771" s="391" customFormat="true" ht="25.15" customHeight="true" x14ac:dyDescent="0.2">
      <c r="A771" s="471"/>
      <c r="B771" s="471"/>
      <c r="C771" s="1200"/>
      <c r="D771" s="1211"/>
      <c r="E771" s="960"/>
      <c r="F771" s="960"/>
      <c r="G771" s="960"/>
      <c r="H771" s="1211"/>
      <c r="I771" s="1211"/>
      <c r="J771" s="960"/>
      <c r="K771" s="960"/>
      <c r="L771" s="960"/>
      <c r="M771" s="1211"/>
      <c r="N771" s="1211"/>
      <c r="O771" s="960"/>
      <c r="P771" s="960"/>
      <c r="Q771" s="960"/>
      <c r="BB771" s="471"/>
    </row>
    <row r="772" s="391" customFormat="true" ht="25.15" customHeight="true" x14ac:dyDescent="0.2">
      <c r="A772" s="471"/>
      <c r="B772" s="471"/>
      <c r="C772" s="1200"/>
      <c r="D772" s="1211"/>
      <c r="E772" s="960"/>
      <c r="F772" s="960"/>
      <c r="G772" s="960"/>
      <c r="H772" s="1211"/>
      <c r="I772" s="1211"/>
      <c r="J772" s="960"/>
      <c r="K772" s="960"/>
      <c r="L772" s="960"/>
      <c r="M772" s="1211"/>
      <c r="N772" s="1211"/>
      <c r="O772" s="960"/>
      <c r="P772" s="960"/>
      <c r="Q772" s="960"/>
      <c r="BB772" s="471"/>
    </row>
    <row r="773" s="391" customFormat="true" ht="25.15" customHeight="true" x14ac:dyDescent="0.2">
      <c r="A773" s="471"/>
      <c r="B773" s="471"/>
      <c r="C773" s="1200"/>
      <c r="D773" s="1211"/>
      <c r="E773" s="960"/>
      <c r="F773" s="960"/>
      <c r="G773" s="960"/>
      <c r="H773" s="1211"/>
      <c r="I773" s="1211"/>
      <c r="J773" s="960"/>
      <c r="K773" s="960"/>
      <c r="L773" s="960"/>
      <c r="M773" s="1211"/>
      <c r="N773" s="1211"/>
      <c r="O773" s="960"/>
      <c r="P773" s="960"/>
      <c r="Q773" s="960"/>
      <c r="BB773" s="471"/>
    </row>
    <row r="774" s="391" customFormat="true" ht="25.15" customHeight="true" x14ac:dyDescent="0.2">
      <c r="A774" s="471"/>
      <c r="B774" s="471"/>
      <c r="C774" s="1200"/>
      <c r="D774" s="1211"/>
      <c r="E774" s="960"/>
      <c r="F774" s="960"/>
      <c r="G774" s="960"/>
      <c r="H774" s="1211"/>
      <c r="I774" s="1211"/>
      <c r="J774" s="960"/>
      <c r="K774" s="960"/>
      <c r="L774" s="960"/>
      <c r="M774" s="1211"/>
      <c r="N774" s="1211"/>
      <c r="O774" s="960"/>
      <c r="P774" s="960"/>
      <c r="Q774" s="960"/>
      <c r="BB774" s="471"/>
    </row>
    <row r="775" s="391" customFormat="true" ht="25.15" customHeight="true" x14ac:dyDescent="0.2">
      <c r="A775" s="471"/>
      <c r="B775" s="471"/>
      <c r="C775" s="1200"/>
      <c r="D775" s="1211"/>
      <c r="E775" s="960"/>
      <c r="F775" s="960"/>
      <c r="G775" s="960"/>
      <c r="H775" s="1211"/>
      <c r="I775" s="1211"/>
      <c r="J775" s="960"/>
      <c r="K775" s="960"/>
      <c r="L775" s="960"/>
      <c r="M775" s="1211"/>
      <c r="N775" s="1211"/>
      <c r="O775" s="960"/>
      <c r="P775" s="960"/>
      <c r="Q775" s="960"/>
      <c r="BB775" s="471"/>
    </row>
    <row r="776" s="391" customFormat="true" ht="25.15" customHeight="true" x14ac:dyDescent="0.2">
      <c r="A776" s="471"/>
      <c r="B776" s="471"/>
      <c r="C776" s="1200"/>
      <c r="D776" s="1211"/>
      <c r="E776" s="960"/>
      <c r="F776" s="960"/>
      <c r="G776" s="960"/>
      <c r="H776" s="1211"/>
      <c r="I776" s="1211"/>
      <c r="J776" s="960"/>
      <c r="K776" s="960"/>
      <c r="L776" s="960"/>
      <c r="M776" s="1211"/>
      <c r="N776" s="1211"/>
      <c r="O776" s="960"/>
      <c r="P776" s="960"/>
      <c r="Q776" s="960"/>
      <c r="BB776" s="471"/>
    </row>
    <row r="777" s="391" customFormat="true" ht="25.15" customHeight="true" x14ac:dyDescent="0.2">
      <c r="A777" s="471"/>
      <c r="B777" s="471"/>
      <c r="C777" s="1200"/>
      <c r="D777" s="1211"/>
      <c r="E777" s="960"/>
      <c r="F777" s="960"/>
      <c r="G777" s="960"/>
      <c r="H777" s="1211"/>
      <c r="I777" s="1211"/>
      <c r="J777" s="960"/>
      <c r="K777" s="960"/>
      <c r="L777" s="960"/>
      <c r="M777" s="1211"/>
      <c r="N777" s="1211"/>
      <c r="O777" s="960"/>
      <c r="P777" s="960"/>
      <c r="Q777" s="960"/>
      <c r="BB777" s="471"/>
    </row>
    <row r="778" s="391" customFormat="true" ht="25.15" customHeight="true" x14ac:dyDescent="0.2">
      <c r="A778" s="471"/>
      <c r="B778" s="471"/>
      <c r="C778" s="1200"/>
      <c r="D778" s="1211"/>
      <c r="E778" s="960"/>
      <c r="F778" s="960"/>
      <c r="G778" s="960"/>
      <c r="H778" s="1211"/>
      <c r="I778" s="1211"/>
      <c r="J778" s="960"/>
      <c r="K778" s="960"/>
      <c r="L778" s="960"/>
      <c r="M778" s="1211"/>
      <c r="N778" s="1211"/>
      <c r="O778" s="960"/>
      <c r="P778" s="960"/>
      <c r="Q778" s="960"/>
      <c r="BB778" s="471"/>
    </row>
    <row r="779" s="391" customFormat="true" ht="25.15" customHeight="true" x14ac:dyDescent="0.2">
      <c r="A779" s="471"/>
      <c r="B779" s="471"/>
      <c r="C779" s="1200"/>
      <c r="D779" s="1211"/>
      <c r="E779" s="960"/>
      <c r="F779" s="960"/>
      <c r="G779" s="960"/>
      <c r="H779" s="1211"/>
      <c r="I779" s="1211"/>
      <c r="J779" s="960"/>
      <c r="K779" s="960"/>
      <c r="L779" s="960"/>
      <c r="M779" s="1211"/>
      <c r="N779" s="1211"/>
      <c r="O779" s="960"/>
      <c r="P779" s="960"/>
      <c r="Q779" s="960"/>
      <c r="BB779" s="471"/>
    </row>
    <row r="780" s="391" customFormat="true" ht="25.15" customHeight="true" x14ac:dyDescent="0.2">
      <c r="A780" s="471"/>
      <c r="B780" s="471"/>
      <c r="C780" s="1200"/>
      <c r="D780" s="1211"/>
      <c r="E780" s="960"/>
      <c r="F780" s="960"/>
      <c r="G780" s="960"/>
      <c r="H780" s="1211"/>
      <c r="I780" s="1211"/>
      <c r="J780" s="960"/>
      <c r="K780" s="960"/>
      <c r="L780" s="960"/>
      <c r="M780" s="1211"/>
      <c r="N780" s="1211"/>
      <c r="O780" s="960"/>
      <c r="P780" s="960"/>
      <c r="Q780" s="960"/>
      <c r="BB780" s="471"/>
    </row>
    <row r="781" s="391" customFormat="true" ht="25.15" customHeight="true" x14ac:dyDescent="0.2">
      <c r="A781" s="471"/>
      <c r="B781" s="471"/>
      <c r="C781" s="1200"/>
      <c r="D781" s="1211"/>
      <c r="E781" s="960"/>
      <c r="F781" s="960"/>
      <c r="G781" s="960"/>
      <c r="H781" s="1211"/>
      <c r="I781" s="1211"/>
      <c r="J781" s="960"/>
      <c r="K781" s="960"/>
      <c r="L781" s="960"/>
      <c r="M781" s="1211"/>
      <c r="N781" s="1211"/>
      <c r="O781" s="960"/>
      <c r="P781" s="960"/>
      <c r="Q781" s="960"/>
      <c r="BB781" s="471"/>
    </row>
    <row r="782" s="391" customFormat="true" ht="25.15" customHeight="true" x14ac:dyDescent="0.2">
      <c r="A782" s="471"/>
      <c r="B782" s="471"/>
      <c r="C782" s="1200"/>
      <c r="D782" s="1211"/>
      <c r="E782" s="960"/>
      <c r="F782" s="960"/>
      <c r="G782" s="960"/>
      <c r="H782" s="1211"/>
      <c r="I782" s="1211"/>
      <c r="J782" s="960"/>
      <c r="K782" s="960"/>
      <c r="L782" s="960"/>
      <c r="M782" s="1211"/>
      <c r="N782" s="1211"/>
      <c r="O782" s="960"/>
      <c r="P782" s="960"/>
      <c r="Q782" s="960"/>
      <c r="BB782" s="471"/>
    </row>
    <row r="783" s="391" customFormat="true" ht="25.15" customHeight="true" x14ac:dyDescent="0.2">
      <c r="A783" s="471"/>
      <c r="B783" s="471"/>
      <c r="C783" s="1200"/>
      <c r="D783" s="1211"/>
      <c r="E783" s="960"/>
      <c r="F783" s="960"/>
      <c r="G783" s="960"/>
      <c r="H783" s="1211"/>
      <c r="I783" s="1211"/>
      <c r="J783" s="960"/>
      <c r="K783" s="960"/>
      <c r="L783" s="960"/>
      <c r="M783" s="1211"/>
      <c r="N783" s="1211"/>
      <c r="O783" s="960"/>
      <c r="P783" s="960"/>
      <c r="Q783" s="960"/>
      <c r="BB783" s="471"/>
    </row>
    <row r="784" s="391" customFormat="true" ht="25.15" customHeight="true" x14ac:dyDescent="0.2">
      <c r="A784" s="471"/>
      <c r="B784" s="471"/>
      <c r="C784" s="1200"/>
      <c r="D784" s="1211"/>
      <c r="E784" s="960"/>
      <c r="F784" s="960"/>
      <c r="G784" s="960"/>
      <c r="H784" s="1211"/>
      <c r="I784" s="1211"/>
      <c r="J784" s="960"/>
      <c r="K784" s="960"/>
      <c r="L784" s="960"/>
      <c r="M784" s="1211"/>
      <c r="N784" s="1211"/>
      <c r="O784" s="960"/>
      <c r="P784" s="960"/>
      <c r="Q784" s="960"/>
      <c r="BB784" s="471"/>
    </row>
    <row r="785" s="391" customFormat="true" ht="25.15" customHeight="true" x14ac:dyDescent="0.2">
      <c r="A785" s="471"/>
      <c r="B785" s="471"/>
      <c r="C785" s="1200"/>
      <c r="D785" s="1211"/>
      <c r="E785" s="960"/>
      <c r="F785" s="960"/>
      <c r="G785" s="960"/>
      <c r="H785" s="1211"/>
      <c r="I785" s="1211"/>
      <c r="J785" s="960"/>
      <c r="K785" s="960"/>
      <c r="L785" s="960"/>
      <c r="M785" s="1211"/>
      <c r="N785" s="1211"/>
      <c r="O785" s="960"/>
      <c r="P785" s="960"/>
      <c r="Q785" s="960"/>
      <c r="BB785" s="471"/>
    </row>
    <row r="786" s="391" customFormat="true" ht="25.15" customHeight="true" x14ac:dyDescent="0.2">
      <c r="A786" s="471"/>
      <c r="B786" s="471"/>
      <c r="C786" s="1200"/>
      <c r="D786" s="1211"/>
      <c r="E786" s="960"/>
      <c r="F786" s="960"/>
      <c r="G786" s="960"/>
      <c r="H786" s="1211"/>
      <c r="I786" s="1211"/>
      <c r="J786" s="960"/>
      <c r="K786" s="960"/>
      <c r="L786" s="960"/>
      <c r="M786" s="1211"/>
      <c r="N786" s="1211"/>
      <c r="O786" s="960"/>
      <c r="P786" s="960"/>
      <c r="Q786" s="960"/>
      <c r="BB786" s="471"/>
    </row>
    <row r="787" s="391" customFormat="true" ht="25.15" customHeight="true" x14ac:dyDescent="0.2">
      <c r="A787" s="471"/>
      <c r="B787" s="471"/>
      <c r="C787" s="1200"/>
      <c r="D787" s="1211"/>
      <c r="E787" s="960"/>
      <c r="F787" s="960"/>
      <c r="G787" s="960"/>
      <c r="H787" s="1211"/>
      <c r="I787" s="1211"/>
      <c r="J787" s="960"/>
      <c r="K787" s="960"/>
      <c r="L787" s="960"/>
      <c r="M787" s="1211"/>
      <c r="N787" s="1211"/>
      <c r="O787" s="960"/>
      <c r="P787" s="960"/>
      <c r="Q787" s="960"/>
      <c r="BB787" s="471"/>
    </row>
    <row r="788" s="391" customFormat="true" ht="25.15" customHeight="true" x14ac:dyDescent="0.2">
      <c r="A788" s="471"/>
      <c r="B788" s="471"/>
      <c r="C788" s="1200"/>
      <c r="D788" s="1211"/>
      <c r="E788" s="960"/>
      <c r="F788" s="960"/>
      <c r="G788" s="960"/>
      <c r="H788" s="1211"/>
      <c r="I788" s="1211"/>
      <c r="J788" s="960"/>
      <c r="K788" s="960"/>
      <c r="L788" s="960"/>
      <c r="M788" s="1211"/>
      <c r="N788" s="1211"/>
      <c r="O788" s="960"/>
      <c r="P788" s="960"/>
      <c r="Q788" s="960"/>
      <c r="BB788" s="471"/>
    </row>
    <row r="789" s="391" customFormat="true" ht="25.15" customHeight="true" x14ac:dyDescent="0.2">
      <c r="A789" s="471"/>
      <c r="B789" s="471"/>
      <c r="C789" s="1200"/>
      <c r="D789" s="1211"/>
      <c r="E789" s="960"/>
      <c r="F789" s="960"/>
      <c r="G789" s="960"/>
      <c r="H789" s="1211"/>
      <c r="I789" s="1211"/>
      <c r="J789" s="960"/>
      <c r="K789" s="960"/>
      <c r="L789" s="960"/>
      <c r="M789" s="1211"/>
      <c r="N789" s="1211"/>
      <c r="O789" s="960"/>
      <c r="P789" s="960"/>
      <c r="Q789" s="960"/>
      <c r="BB789" s="471"/>
    </row>
    <row r="790" s="391" customFormat="true" ht="25.15" customHeight="true" x14ac:dyDescent="0.2">
      <c r="A790" s="471"/>
      <c r="B790" s="471"/>
      <c r="C790" s="1200"/>
      <c r="D790" s="1211"/>
      <c r="E790" s="960"/>
      <c r="F790" s="960"/>
      <c r="G790" s="960"/>
      <c r="H790" s="1211"/>
      <c r="I790" s="1211"/>
      <c r="J790" s="960"/>
      <c r="K790" s="960"/>
      <c r="L790" s="960"/>
      <c r="M790" s="1211"/>
      <c r="N790" s="1211"/>
      <c r="O790" s="960"/>
      <c r="P790" s="960"/>
      <c r="Q790" s="960"/>
      <c r="BB790" s="471"/>
    </row>
    <row r="791" s="391" customFormat="true" ht="25.15" customHeight="true" x14ac:dyDescent="0.2">
      <c r="A791" s="471"/>
      <c r="B791" s="471"/>
      <c r="C791" s="1200"/>
      <c r="D791" s="1211"/>
      <c r="E791" s="960"/>
      <c r="F791" s="960"/>
      <c r="G791" s="960"/>
      <c r="H791" s="1211"/>
      <c r="I791" s="1211"/>
      <c r="J791" s="960"/>
      <c r="K791" s="960"/>
      <c r="L791" s="960"/>
      <c r="M791" s="1211"/>
      <c r="N791" s="1211"/>
      <c r="O791" s="960"/>
      <c r="P791" s="960"/>
      <c r="Q791" s="960"/>
      <c r="BB791" s="471"/>
    </row>
    <row r="792" s="391" customFormat="true" ht="25.15" customHeight="true" x14ac:dyDescent="0.2">
      <c r="A792" s="471"/>
      <c r="B792" s="471"/>
      <c r="C792" s="1200"/>
      <c r="D792" s="1211"/>
      <c r="E792" s="960"/>
      <c r="F792" s="960"/>
      <c r="G792" s="960"/>
      <c r="H792" s="1211"/>
      <c r="I792" s="1211"/>
      <c r="J792" s="960"/>
      <c r="K792" s="960"/>
      <c r="L792" s="960"/>
      <c r="M792" s="1211"/>
      <c r="N792" s="1211"/>
      <c r="O792" s="960"/>
      <c r="P792" s="960"/>
      <c r="Q792" s="960"/>
      <c r="BB792" s="471"/>
    </row>
    <row r="793" s="391" customFormat="true" ht="25.15" customHeight="true" x14ac:dyDescent="0.2">
      <c r="A793" s="471"/>
      <c r="B793" s="471"/>
      <c r="C793" s="1200"/>
      <c r="D793" s="1211"/>
      <c r="E793" s="960"/>
      <c r="F793" s="960"/>
      <c r="G793" s="960"/>
      <c r="H793" s="1211"/>
      <c r="I793" s="1211"/>
      <c r="J793" s="960"/>
      <c r="K793" s="960"/>
      <c r="L793" s="960"/>
      <c r="M793" s="1211"/>
      <c r="N793" s="1211"/>
      <c r="O793" s="960"/>
      <c r="P793" s="960"/>
      <c r="Q793" s="960"/>
      <c r="BB793" s="471"/>
    </row>
    <row r="794" s="391" customFormat="true" ht="25.15" customHeight="true" x14ac:dyDescent="0.2">
      <c r="A794" s="471"/>
      <c r="B794" s="471"/>
      <c r="C794" s="1200"/>
      <c r="D794" s="1211"/>
      <c r="E794" s="960"/>
      <c r="F794" s="960"/>
      <c r="G794" s="960"/>
      <c r="H794" s="1211"/>
      <c r="I794" s="1211"/>
      <c r="J794" s="960"/>
      <c r="K794" s="960"/>
      <c r="L794" s="960"/>
      <c r="M794" s="1211"/>
      <c r="N794" s="1211"/>
      <c r="O794" s="960"/>
      <c r="P794" s="960"/>
      <c r="Q794" s="960"/>
      <c r="BB794" s="471"/>
    </row>
    <row r="795" s="391" customFormat="true" ht="25.15" customHeight="true" x14ac:dyDescent="0.2">
      <c r="A795" s="471"/>
      <c r="B795" s="471"/>
      <c r="C795" s="1200"/>
      <c r="D795" s="1211"/>
      <c r="E795" s="960"/>
      <c r="F795" s="960"/>
      <c r="G795" s="960"/>
      <c r="H795" s="1211"/>
      <c r="I795" s="1211"/>
      <c r="J795" s="960"/>
      <c r="K795" s="960"/>
      <c r="L795" s="960"/>
      <c r="M795" s="1211"/>
      <c r="N795" s="1211"/>
      <c r="O795" s="960"/>
      <c r="P795" s="960"/>
      <c r="Q795" s="960"/>
      <c r="BB795" s="471"/>
    </row>
    <row r="796" s="391" customFormat="true" ht="25.15" customHeight="true" x14ac:dyDescent="0.2">
      <c r="A796" s="471"/>
      <c r="B796" s="471"/>
      <c r="C796" s="1200"/>
      <c r="D796" s="1211"/>
      <c r="E796" s="960"/>
      <c r="F796" s="960"/>
      <c r="G796" s="960"/>
      <c r="H796" s="1211"/>
      <c r="I796" s="1211"/>
      <c r="J796" s="960"/>
      <c r="K796" s="960"/>
      <c r="L796" s="960"/>
      <c r="M796" s="1211"/>
      <c r="N796" s="1211"/>
      <c r="O796" s="960"/>
      <c r="P796" s="960"/>
      <c r="Q796" s="960"/>
      <c r="BB796" s="471"/>
    </row>
    <row r="797" s="391" customFormat="true" ht="25.15" customHeight="true" x14ac:dyDescent="0.2">
      <c r="A797" s="471"/>
      <c r="B797" s="471"/>
      <c r="C797" s="1200"/>
      <c r="D797" s="1211"/>
      <c r="E797" s="960"/>
      <c r="F797" s="960"/>
      <c r="G797" s="960"/>
      <c r="H797" s="1211"/>
      <c r="I797" s="1211"/>
      <c r="J797" s="960"/>
      <c r="K797" s="960"/>
      <c r="L797" s="960"/>
      <c r="M797" s="1211"/>
      <c r="N797" s="1211"/>
      <c r="O797" s="960"/>
      <c r="P797" s="960"/>
      <c r="Q797" s="960"/>
      <c r="BB797" s="471"/>
    </row>
    <row r="798" s="391" customFormat="true" ht="25.15" customHeight="true" x14ac:dyDescent="0.2">
      <c r="A798" s="471"/>
      <c r="B798" s="471"/>
      <c r="C798" s="1200"/>
      <c r="D798" s="1211"/>
      <c r="E798" s="960"/>
      <c r="F798" s="960"/>
      <c r="G798" s="960"/>
      <c r="H798" s="1211"/>
      <c r="I798" s="1211"/>
      <c r="J798" s="960"/>
      <c r="K798" s="960"/>
      <c r="L798" s="960"/>
      <c r="M798" s="1211"/>
      <c r="N798" s="1211"/>
      <c r="O798" s="960"/>
      <c r="P798" s="960"/>
      <c r="Q798" s="960"/>
      <c r="BB798" s="471"/>
    </row>
    <row r="799" s="391" customFormat="true" ht="25.15" customHeight="true" x14ac:dyDescent="0.2">
      <c r="A799" s="471"/>
      <c r="B799" s="471"/>
      <c r="C799" s="1200"/>
      <c r="D799" s="1211"/>
      <c r="E799" s="960"/>
      <c r="F799" s="960"/>
      <c r="G799" s="960"/>
      <c r="H799" s="1211"/>
      <c r="I799" s="1211"/>
      <c r="J799" s="960"/>
      <c r="K799" s="960"/>
      <c r="L799" s="960"/>
      <c r="M799" s="1211"/>
      <c r="N799" s="1211"/>
      <c r="O799" s="960"/>
      <c r="P799" s="960"/>
      <c r="Q799" s="960"/>
      <c r="BB799" s="471"/>
    </row>
    <row r="800" s="391" customFormat="true" ht="25.15" customHeight="true" x14ac:dyDescent="0.2">
      <c r="A800" s="471"/>
      <c r="B800" s="471"/>
      <c r="C800" s="1200"/>
      <c r="D800" s="1211"/>
      <c r="E800" s="960"/>
      <c r="F800" s="960"/>
      <c r="G800" s="960"/>
      <c r="H800" s="1211"/>
      <c r="I800" s="1211"/>
      <c r="J800" s="960"/>
      <c r="K800" s="960"/>
      <c r="L800" s="960"/>
      <c r="M800" s="1211"/>
      <c r="N800" s="1211"/>
      <c r="O800" s="960"/>
      <c r="P800" s="960"/>
      <c r="Q800" s="960"/>
      <c r="BB800" s="471"/>
    </row>
    <row r="801" ht="25.15" customHeight="true" x14ac:dyDescent="0.2">
      <c r="C801" s="1200"/>
      <c r="D801" s="1211"/>
      <c r="E801" s="960"/>
      <c r="F801" s="960"/>
      <c r="G801" s="960"/>
      <c r="H801" s="1211"/>
      <c r="I801" s="1211"/>
      <c r="J801" s="960"/>
      <c r="K801" s="960"/>
      <c r="L801" s="960"/>
      <c r="M801" s="1211"/>
      <c r="N801" s="1211"/>
      <c r="O801" s="960"/>
      <c r="P801" s="960"/>
      <c r="Q801" s="960"/>
    </row>
    <row r="802" ht="25.15" customHeight="true" x14ac:dyDescent="0.2">
      <c r="C802" s="1200"/>
      <c r="D802" s="1211"/>
      <c r="E802" s="960"/>
      <c r="F802" s="960"/>
      <c r="G802" s="960"/>
      <c r="H802" s="1211"/>
      <c r="I802" s="1211"/>
      <c r="J802" s="960"/>
      <c r="K802" s="960"/>
      <c r="L802" s="960"/>
      <c r="M802" s="1211"/>
      <c r="N802" s="1211"/>
      <c r="O802" s="960"/>
      <c r="P802" s="960"/>
      <c r="Q802" s="960"/>
    </row>
    <row r="803" ht="25.15" customHeight="true" x14ac:dyDescent="0.2">
      <c r="C803" s="1200"/>
      <c r="D803" s="1211"/>
      <c r="E803" s="960"/>
      <c r="F803" s="960"/>
      <c r="G803" s="960"/>
      <c r="H803" s="1211"/>
      <c r="I803" s="1211"/>
      <c r="J803" s="960"/>
      <c r="K803" s="960"/>
      <c r="L803" s="960"/>
      <c r="M803" s="1211"/>
      <c r="N803" s="1211"/>
      <c r="O803" s="960"/>
      <c r="P803" s="960"/>
      <c r="Q803" s="960"/>
    </row>
    <row r="804" ht="25.15" customHeight="true" x14ac:dyDescent="0.2">
      <c r="C804" s="1200"/>
      <c r="D804" s="1211"/>
      <c r="E804" s="960"/>
      <c r="F804" s="960"/>
      <c r="G804" s="960"/>
      <c r="H804" s="1211"/>
      <c r="I804" s="1211"/>
      <c r="J804" s="960"/>
      <c r="K804" s="960"/>
      <c r="L804" s="960"/>
      <c r="M804" s="1211"/>
      <c r="N804" s="1211"/>
      <c r="O804" s="960"/>
      <c r="P804" s="960"/>
      <c r="Q804" s="960"/>
    </row>
    <row r="805" ht="25.15" customHeight="true" x14ac:dyDescent="0.2">
      <c r="C805" s="1200"/>
      <c r="D805" s="1211"/>
      <c r="E805" s="960"/>
      <c r="F805" s="960"/>
      <c r="G805" s="960"/>
      <c r="H805" s="1211"/>
      <c r="I805" s="1211"/>
      <c r="J805" s="960"/>
      <c r="K805" s="960"/>
      <c r="L805" s="960"/>
      <c r="M805" s="1211"/>
      <c r="N805" s="1211"/>
      <c r="O805" s="960"/>
      <c r="P805" s="960"/>
      <c r="Q805" s="960"/>
    </row>
    <row r="806" ht="25.15" customHeight="true" x14ac:dyDescent="0.2">
      <c r="C806" s="1200"/>
      <c r="D806" s="1211"/>
      <c r="E806" s="960"/>
      <c r="F806" s="960"/>
      <c r="G806" s="960"/>
      <c r="H806" s="1211"/>
      <c r="I806" s="1211"/>
      <c r="J806" s="960"/>
      <c r="K806" s="960"/>
      <c r="L806" s="960"/>
      <c r="M806" s="1211"/>
      <c r="N806" s="1211"/>
      <c r="O806" s="960"/>
      <c r="P806" s="960"/>
      <c r="Q806" s="960"/>
    </row>
    <row r="807" ht="25.15" customHeight="true" x14ac:dyDescent="0.2">
      <c r="C807" s="1200"/>
      <c r="D807" s="1211"/>
      <c r="E807" s="960"/>
      <c r="F807" s="960"/>
      <c r="G807" s="960"/>
      <c r="H807" s="1211"/>
      <c r="I807" s="1211"/>
      <c r="J807" s="960"/>
      <c r="K807" s="960"/>
      <c r="L807" s="960"/>
      <c r="M807" s="1211"/>
      <c r="N807" s="1211"/>
      <c r="O807" s="960"/>
      <c r="P807" s="960"/>
      <c r="Q807" s="960"/>
    </row>
    <row r="808" ht="25.15" customHeight="true" x14ac:dyDescent="0.2">
      <c r="C808" s="1200"/>
      <c r="D808" s="1211"/>
      <c r="E808" s="960"/>
      <c r="F808" s="960"/>
      <c r="G808" s="960"/>
      <c r="H808" s="1211"/>
      <c r="I808" s="1211"/>
      <c r="J808" s="960"/>
      <c r="K808" s="960"/>
      <c r="L808" s="960"/>
      <c r="M808" s="1211"/>
      <c r="N808" s="1211"/>
      <c r="O808" s="960"/>
      <c r="P808" s="960"/>
      <c r="Q808" s="960"/>
    </row>
    <row r="809" ht="25.15" customHeight="true" x14ac:dyDescent="0.2">
      <c r="C809" s="1200"/>
      <c r="D809" s="1211"/>
      <c r="E809" s="960"/>
      <c r="F809" s="960"/>
      <c r="G809" s="960"/>
      <c r="H809" s="1211"/>
      <c r="I809" s="1211"/>
      <c r="J809" s="960"/>
      <c r="K809" s="960"/>
      <c r="L809" s="960"/>
      <c r="M809" s="1211"/>
      <c r="N809" s="1211"/>
      <c r="O809" s="960"/>
      <c r="P809" s="960"/>
      <c r="Q809" s="960"/>
    </row>
    <row r="810" ht="25.15" customHeight="true" x14ac:dyDescent="0.2">
      <c r="C810" s="1200"/>
      <c r="D810" s="1211"/>
      <c r="E810" s="960"/>
      <c r="F810" s="960"/>
      <c r="G810" s="960"/>
      <c r="H810" s="1211"/>
      <c r="I810" s="1211"/>
      <c r="J810" s="960"/>
      <c r="K810" s="960"/>
      <c r="L810" s="960"/>
      <c r="M810" s="1211"/>
      <c r="N810" s="1211"/>
      <c r="O810" s="960"/>
      <c r="P810" s="960"/>
      <c r="Q810" s="960"/>
    </row>
    <row r="811" ht="25.15" customHeight="true" x14ac:dyDescent="0.2">
      <c r="C811" s="1200"/>
      <c r="D811" s="1211"/>
      <c r="E811" s="960"/>
      <c r="F811" s="960"/>
      <c r="G811" s="960"/>
      <c r="H811" s="1211"/>
      <c r="I811" s="1211"/>
      <c r="J811" s="960"/>
      <c r="K811" s="960"/>
      <c r="L811" s="960"/>
      <c r="M811" s="1211"/>
      <c r="N811" s="1211"/>
      <c r="O811" s="960"/>
      <c r="P811" s="960"/>
      <c r="Q811" s="960"/>
    </row>
    <row r="812" ht="25.15" customHeight="true" x14ac:dyDescent="0.2">
      <c r="C812" s="1200"/>
      <c r="D812" s="1211"/>
      <c r="E812" s="960"/>
      <c r="F812" s="960"/>
      <c r="G812" s="960"/>
      <c r="H812" s="1211"/>
      <c r="I812" s="1211"/>
      <c r="J812" s="960"/>
      <c r="K812" s="960"/>
      <c r="L812" s="960"/>
      <c r="M812" s="1211"/>
      <c r="N812" s="1211"/>
      <c r="O812" s="960"/>
      <c r="P812" s="960"/>
      <c r="Q812" s="960"/>
    </row>
    <row r="813" ht="25.15" customHeight="true" x14ac:dyDescent="0.2">
      <c r="C813" s="1200"/>
      <c r="D813" s="1211"/>
      <c r="E813" s="960"/>
      <c r="F813" s="960"/>
      <c r="G813" s="960"/>
      <c r="H813" s="1211"/>
      <c r="I813" s="1211"/>
      <c r="J813" s="960"/>
      <c r="K813" s="960"/>
      <c r="L813" s="960"/>
      <c r="M813" s="1211"/>
      <c r="N813" s="1211"/>
      <c r="O813" s="960"/>
      <c r="P813" s="960"/>
      <c r="Q813" s="960"/>
    </row>
    <row r="814" ht="25.15" customHeight="true" x14ac:dyDescent="0.2">
      <c r="C814" s="1200"/>
      <c r="D814" s="1211"/>
      <c r="E814" s="960"/>
      <c r="F814" s="960"/>
      <c r="G814" s="960"/>
      <c r="H814" s="1211"/>
      <c r="I814" s="1211"/>
      <c r="J814" s="960"/>
      <c r="K814" s="960"/>
      <c r="L814" s="960"/>
      <c r="M814" s="1211"/>
      <c r="N814" s="1211"/>
      <c r="O814" s="960"/>
      <c r="P814" s="960"/>
      <c r="Q814" s="960"/>
    </row>
    <row r="815" ht="25.15" customHeight="true" x14ac:dyDescent="0.2">
      <c r="C815" s="1200"/>
      <c r="D815" s="1211"/>
      <c r="E815" s="960"/>
      <c r="F815" s="960"/>
      <c r="G815" s="960"/>
      <c r="H815" s="1211"/>
      <c r="I815" s="1211"/>
      <c r="J815" s="960"/>
      <c r="K815" s="960"/>
      <c r="L815" s="960"/>
      <c r="M815" s="1211"/>
      <c r="N815" s="1211"/>
      <c r="O815" s="960"/>
      <c r="P815" s="960"/>
      <c r="Q815" s="960"/>
    </row>
    <row r="816" ht="25.15" customHeight="true" x14ac:dyDescent="0.2">
      <c r="C816" s="1200"/>
      <c r="D816" s="1211"/>
      <c r="E816" s="960"/>
      <c r="F816" s="960"/>
      <c r="G816" s="960"/>
      <c r="H816" s="1211"/>
      <c r="I816" s="1211"/>
      <c r="J816" s="960"/>
      <c r="K816" s="960"/>
      <c r="L816" s="960"/>
      <c r="M816" s="1211"/>
      <c r="N816" s="1211"/>
      <c r="O816" s="960"/>
      <c r="P816" s="960"/>
      <c r="Q816" s="960"/>
    </row>
    <row r="817" ht="25.15" customHeight="true" x14ac:dyDescent="0.2">
      <c r="C817" s="1200"/>
      <c r="D817" s="1211"/>
      <c r="E817" s="960"/>
      <c r="F817" s="960"/>
      <c r="G817" s="960"/>
      <c r="H817" s="1211"/>
      <c r="I817" s="1211"/>
      <c r="J817" s="960"/>
      <c r="K817" s="960"/>
      <c r="L817" s="960"/>
      <c r="M817" s="1211"/>
      <c r="N817" s="1211"/>
      <c r="O817" s="960"/>
      <c r="P817" s="960"/>
      <c r="Q817" s="960"/>
    </row>
    <row r="818" ht="25.15" customHeight="true" x14ac:dyDescent="0.2">
      <c r="C818" s="1200"/>
      <c r="D818" s="1211"/>
      <c r="E818" s="960"/>
      <c r="F818" s="960"/>
      <c r="G818" s="960"/>
      <c r="H818" s="1211"/>
      <c r="I818" s="1211"/>
      <c r="J818" s="960"/>
      <c r="K818" s="960"/>
      <c r="L818" s="960"/>
      <c r="M818" s="1211"/>
      <c r="N818" s="1211"/>
      <c r="O818" s="960"/>
      <c r="P818" s="960"/>
      <c r="Q818" s="960"/>
    </row>
    <row r="819" ht="25.15" customHeight="true" x14ac:dyDescent="0.2">
      <c r="C819" s="1200"/>
      <c r="D819" s="1211"/>
      <c r="E819" s="960"/>
      <c r="F819" s="960"/>
      <c r="G819" s="960"/>
      <c r="H819" s="1211"/>
      <c r="I819" s="1211"/>
      <c r="J819" s="960"/>
      <c r="K819" s="960"/>
      <c r="L819" s="960"/>
      <c r="M819" s="1211"/>
      <c r="N819" s="1211"/>
      <c r="O819" s="960"/>
      <c r="P819" s="960"/>
      <c r="Q819" s="960"/>
    </row>
    <row r="820" ht="25.15" customHeight="true" x14ac:dyDescent="0.2">
      <c r="C820" s="1200"/>
      <c r="D820" s="1211"/>
      <c r="E820" s="960"/>
      <c r="F820" s="960"/>
      <c r="G820" s="960"/>
      <c r="H820" s="1211"/>
      <c r="I820" s="1211"/>
      <c r="J820" s="960"/>
      <c r="K820" s="960"/>
      <c r="L820" s="960"/>
      <c r="M820" s="1211"/>
      <c r="N820" s="1211"/>
      <c r="O820" s="960"/>
      <c r="P820" s="960"/>
      <c r="Q820" s="960"/>
    </row>
    <row r="821" ht="25.15" customHeight="true" x14ac:dyDescent="0.2">
      <c r="C821" s="1200"/>
      <c r="D821" s="1211"/>
      <c r="E821" s="960"/>
      <c r="F821" s="960"/>
      <c r="G821" s="960"/>
      <c r="H821" s="1211"/>
      <c r="I821" s="1211"/>
      <c r="J821" s="960"/>
      <c r="K821" s="960"/>
      <c r="L821" s="960"/>
      <c r="M821" s="1211"/>
      <c r="N821" s="1211"/>
      <c r="O821" s="960"/>
      <c r="P821" s="960"/>
      <c r="Q821" s="960"/>
    </row>
    <row r="822" ht="25.15" customHeight="true" x14ac:dyDescent="0.2">
      <c r="C822" s="1200"/>
      <c r="D822" s="1211"/>
      <c r="E822" s="960"/>
      <c r="F822" s="960"/>
      <c r="G822" s="960"/>
      <c r="H822" s="1211"/>
      <c r="I822" s="1211"/>
      <c r="J822" s="960"/>
      <c r="K822" s="960"/>
      <c r="L822" s="960"/>
      <c r="M822" s="1211"/>
      <c r="N822" s="1211"/>
      <c r="O822" s="960"/>
      <c r="P822" s="960"/>
      <c r="Q822" s="960"/>
    </row>
    <row r="823" ht="25.15" customHeight="true" x14ac:dyDescent="0.2">
      <c r="C823" s="1200"/>
      <c r="D823" s="1211"/>
      <c r="E823" s="960"/>
      <c r="F823" s="960"/>
      <c r="G823" s="960"/>
      <c r="H823" s="1211"/>
      <c r="I823" s="1211"/>
      <c r="J823" s="960"/>
      <c r="K823" s="960"/>
      <c r="L823" s="960"/>
      <c r="M823" s="1211"/>
      <c r="N823" s="1211"/>
      <c r="O823" s="960"/>
      <c r="P823" s="960"/>
      <c r="Q823" s="960"/>
    </row>
    <row r="824" ht="25.15" customHeight="true" x14ac:dyDescent="0.2">
      <c r="C824" s="1200"/>
      <c r="D824" s="1211"/>
      <c r="E824" s="960"/>
      <c r="F824" s="960"/>
      <c r="G824" s="960"/>
      <c r="H824" s="1211"/>
      <c r="I824" s="1211"/>
      <c r="J824" s="960"/>
      <c r="K824" s="960"/>
      <c r="L824" s="960"/>
      <c r="M824" s="1211"/>
      <c r="N824" s="1211"/>
      <c r="O824" s="960"/>
      <c r="P824" s="960"/>
      <c r="Q824" s="960"/>
    </row>
    <row r="825" ht="25.15" customHeight="true" x14ac:dyDescent="0.2">
      <c r="C825" s="1200"/>
      <c r="D825" s="1211"/>
      <c r="E825" s="960"/>
      <c r="F825" s="960"/>
      <c r="G825" s="960"/>
      <c r="H825" s="1211"/>
      <c r="I825" s="1211"/>
      <c r="J825" s="960"/>
      <c r="K825" s="960"/>
      <c r="L825" s="960"/>
      <c r="M825" s="1211"/>
      <c r="N825" s="1211"/>
      <c r="O825" s="960"/>
      <c r="P825" s="960"/>
      <c r="Q825" s="960"/>
    </row>
    <row r="826" ht="25.15" customHeight="true" x14ac:dyDescent="0.2">
      <c r="C826" s="1200"/>
      <c r="D826" s="1211"/>
      <c r="E826" s="960"/>
      <c r="F826" s="960"/>
      <c r="G826" s="960"/>
      <c r="H826" s="1211"/>
      <c r="I826" s="1211"/>
      <c r="J826" s="960"/>
      <c r="K826" s="960"/>
      <c r="L826" s="960"/>
      <c r="M826" s="1211"/>
      <c r="N826" s="1211"/>
      <c r="O826" s="960"/>
      <c r="P826" s="960"/>
      <c r="Q826" s="960"/>
    </row>
    <row r="827" ht="25.15" customHeight="true" x14ac:dyDescent="0.2">
      <c r="C827" s="1200"/>
      <c r="D827" s="1211"/>
      <c r="E827" s="960"/>
      <c r="F827" s="960"/>
      <c r="G827" s="960"/>
      <c r="H827" s="1211"/>
      <c r="I827" s="1211"/>
      <c r="J827" s="960"/>
      <c r="K827" s="960"/>
      <c r="L827" s="960"/>
      <c r="M827" s="1211"/>
      <c r="N827" s="1211"/>
      <c r="O827" s="960"/>
      <c r="P827" s="960"/>
      <c r="Q827" s="960"/>
    </row>
    <row r="828" ht="25.15" customHeight="true" x14ac:dyDescent="0.2">
      <c r="C828" s="1200"/>
      <c r="D828" s="1211"/>
      <c r="E828" s="960"/>
      <c r="F828" s="960"/>
      <c r="G828" s="960"/>
      <c r="H828" s="1211"/>
      <c r="I828" s="1211"/>
      <c r="J828" s="960"/>
      <c r="K828" s="960"/>
      <c r="L828" s="960"/>
      <c r="M828" s="1211"/>
      <c r="N828" s="1211"/>
      <c r="O828" s="960"/>
      <c r="P828" s="960"/>
      <c r="Q828" s="960"/>
    </row>
    <row r="829" ht="25.15" customHeight="true" x14ac:dyDescent="0.2">
      <c r="C829" s="1200"/>
      <c r="D829" s="1211"/>
      <c r="E829" s="960"/>
      <c r="F829" s="960"/>
      <c r="G829" s="960"/>
      <c r="H829" s="1211"/>
      <c r="I829" s="1211"/>
      <c r="J829" s="960"/>
      <c r="K829" s="960"/>
      <c r="L829" s="960"/>
      <c r="M829" s="1211"/>
      <c r="N829" s="1211"/>
      <c r="O829" s="960"/>
      <c r="P829" s="960"/>
      <c r="Q829" s="960"/>
    </row>
    <row r="830" ht="25.15" customHeight="true" x14ac:dyDescent="0.2">
      <c r="C830" s="1200"/>
      <c r="D830" s="1211"/>
      <c r="E830" s="960"/>
      <c r="F830" s="960"/>
      <c r="G830" s="960"/>
      <c r="H830" s="1211"/>
      <c r="I830" s="1211"/>
      <c r="J830" s="960"/>
      <c r="K830" s="960"/>
      <c r="L830" s="960"/>
      <c r="M830" s="1211"/>
      <c r="N830" s="1211"/>
      <c r="O830" s="960"/>
      <c r="P830" s="960"/>
      <c r="Q830" s="960"/>
    </row>
    <row r="831" ht="25.15" customHeight="true" x14ac:dyDescent="0.2">
      <c r="C831" s="1200"/>
      <c r="D831" s="1211"/>
      <c r="E831" s="960"/>
      <c r="F831" s="960"/>
      <c r="G831" s="960"/>
      <c r="H831" s="1211"/>
      <c r="I831" s="1211"/>
      <c r="J831" s="960"/>
      <c r="K831" s="960"/>
      <c r="L831" s="960"/>
      <c r="M831" s="1211"/>
      <c r="N831" s="1211"/>
      <c r="O831" s="960"/>
      <c r="P831" s="960"/>
      <c r="Q831" s="960"/>
    </row>
    <row r="832" ht="25.15" customHeight="true" x14ac:dyDescent="0.2">
      <c r="C832" s="1200"/>
      <c r="D832" s="1211"/>
      <c r="E832" s="960"/>
      <c r="F832" s="960"/>
      <c r="G832" s="960"/>
      <c r="H832" s="1211"/>
      <c r="I832" s="1211"/>
      <c r="J832" s="960"/>
      <c r="K832" s="960"/>
      <c r="L832" s="960"/>
      <c r="M832" s="1211"/>
      <c r="N832" s="1211"/>
      <c r="O832" s="960"/>
      <c r="P832" s="960"/>
      <c r="Q832" s="960"/>
    </row>
    <row r="833" ht="25.15" customHeight="true" x14ac:dyDescent="0.2">
      <c r="C833" s="1200"/>
      <c r="D833" s="1211"/>
      <c r="E833" s="960"/>
      <c r="F833" s="960"/>
      <c r="G833" s="960"/>
      <c r="H833" s="1211"/>
      <c r="I833" s="1211"/>
      <c r="J833" s="960"/>
      <c r="K833" s="960"/>
      <c r="L833" s="960"/>
      <c r="M833" s="1211"/>
      <c r="N833" s="1211"/>
      <c r="O833" s="960"/>
      <c r="P833" s="960"/>
      <c r="Q833" s="960"/>
    </row>
    <row r="834" ht="25.15" customHeight="true" x14ac:dyDescent="0.2">
      <c r="C834" s="1200"/>
      <c r="D834" s="1211"/>
      <c r="E834" s="960"/>
      <c r="F834" s="960"/>
      <c r="G834" s="960"/>
      <c r="H834" s="1211"/>
      <c r="I834" s="1211"/>
      <c r="J834" s="960"/>
      <c r="K834" s="960"/>
      <c r="L834" s="960"/>
      <c r="M834" s="1211"/>
      <c r="N834" s="1211"/>
      <c r="O834" s="960"/>
      <c r="P834" s="960"/>
      <c r="Q834" s="960"/>
    </row>
    <row r="835" ht="25.15" customHeight="true" x14ac:dyDescent="0.2">
      <c r="C835" s="1200"/>
      <c r="D835" s="1211"/>
      <c r="E835" s="960"/>
      <c r="F835" s="960"/>
      <c r="G835" s="960"/>
      <c r="H835" s="1211"/>
      <c r="I835" s="1211"/>
      <c r="J835" s="960"/>
      <c r="K835" s="960"/>
      <c r="L835" s="960"/>
      <c r="M835" s="1211"/>
      <c r="N835" s="1211"/>
      <c r="O835" s="960"/>
      <c r="P835" s="960"/>
      <c r="Q835" s="960"/>
    </row>
    <row r="836" ht="25.15" customHeight="true" x14ac:dyDescent="0.2">
      <c r="C836" s="1200"/>
      <c r="D836" s="1211"/>
      <c r="E836" s="960"/>
      <c r="F836" s="960"/>
      <c r="G836" s="960"/>
      <c r="H836" s="1211"/>
      <c r="I836" s="1211"/>
      <c r="J836" s="960"/>
      <c r="K836" s="960"/>
      <c r="L836" s="960"/>
      <c r="M836" s="1211"/>
      <c r="N836" s="1211"/>
      <c r="O836" s="960"/>
      <c r="P836" s="960"/>
      <c r="Q836" s="960"/>
    </row>
    <row r="837" ht="25.15" customHeight="true" x14ac:dyDescent="0.2">
      <c r="C837" s="1200"/>
      <c r="D837" s="1211"/>
      <c r="E837" s="960"/>
      <c r="F837" s="960"/>
      <c r="G837" s="960"/>
      <c r="H837" s="1211"/>
      <c r="I837" s="1211"/>
      <c r="J837" s="960"/>
      <c r="K837" s="960"/>
      <c r="L837" s="960"/>
      <c r="M837" s="1211"/>
      <c r="N837" s="1211"/>
      <c r="O837" s="960"/>
      <c r="P837" s="960"/>
      <c r="Q837" s="960"/>
    </row>
    <row r="838" ht="25.15" customHeight="true" x14ac:dyDescent="0.2">
      <c r="C838" s="1200"/>
      <c r="D838" s="1211"/>
      <c r="E838" s="960"/>
      <c r="F838" s="960"/>
      <c r="G838" s="960"/>
      <c r="H838" s="1211"/>
      <c r="I838" s="1211"/>
      <c r="J838" s="960"/>
      <c r="K838" s="960"/>
      <c r="L838" s="960"/>
      <c r="M838" s="1211"/>
      <c r="N838" s="1211"/>
      <c r="O838" s="960"/>
      <c r="P838" s="960"/>
      <c r="Q838" s="960"/>
    </row>
    <row r="839" ht="25.15" customHeight="true" x14ac:dyDescent="0.2">
      <c r="C839" s="1200"/>
      <c r="D839" s="1211"/>
      <c r="E839" s="960"/>
      <c r="F839" s="960"/>
      <c r="G839" s="960"/>
      <c r="H839" s="1211"/>
      <c r="I839" s="1211"/>
      <c r="J839" s="960"/>
      <c r="K839" s="960"/>
      <c r="L839" s="960"/>
      <c r="M839" s="1211"/>
      <c r="N839" s="1211"/>
      <c r="O839" s="960"/>
      <c r="P839" s="960"/>
      <c r="Q839" s="960"/>
    </row>
    <row r="840" ht="25.15" customHeight="true" x14ac:dyDescent="0.2">
      <c r="C840" s="1200"/>
      <c r="D840" s="1211"/>
      <c r="E840" s="960"/>
      <c r="F840" s="960"/>
      <c r="G840" s="960"/>
      <c r="H840" s="1211"/>
      <c r="I840" s="1211"/>
      <c r="J840" s="960"/>
      <c r="K840" s="960"/>
      <c r="L840" s="960"/>
      <c r="M840" s="1211"/>
      <c r="N840" s="1211"/>
      <c r="O840" s="960"/>
      <c r="P840" s="960"/>
      <c r="Q840" s="960"/>
    </row>
    <row r="841" ht="25.15" customHeight="true" x14ac:dyDescent="0.2">
      <c r="C841" s="1200"/>
      <c r="D841" s="1211"/>
      <c r="E841" s="960"/>
      <c r="F841" s="960"/>
      <c r="G841" s="960"/>
      <c r="H841" s="1211"/>
      <c r="I841" s="1211"/>
      <c r="J841" s="960"/>
      <c r="K841" s="960"/>
      <c r="L841" s="960"/>
      <c r="M841" s="1211"/>
      <c r="N841" s="1211"/>
      <c r="O841" s="960"/>
      <c r="P841" s="960"/>
      <c r="Q841" s="960"/>
    </row>
    <row r="842" ht="25.15" customHeight="true" x14ac:dyDescent="0.2">
      <c r="C842" s="1200"/>
      <c r="D842" s="1211"/>
      <c r="E842" s="960"/>
      <c r="F842" s="960"/>
      <c r="G842" s="960"/>
      <c r="H842" s="1211"/>
      <c r="I842" s="1211"/>
      <c r="J842" s="960"/>
      <c r="K842" s="960"/>
      <c r="L842" s="960"/>
      <c r="M842" s="1211"/>
      <c r="N842" s="1211"/>
      <c r="O842" s="960"/>
      <c r="P842" s="960"/>
      <c r="Q842" s="960"/>
    </row>
    <row r="843" ht="25.15" customHeight="true" x14ac:dyDescent="0.2">
      <c r="C843" s="1200"/>
      <c r="D843" s="1211"/>
      <c r="E843" s="960"/>
      <c r="F843" s="960"/>
      <c r="G843" s="960"/>
      <c r="H843" s="1211"/>
      <c r="I843" s="1211"/>
      <c r="J843" s="960"/>
      <c r="K843" s="960"/>
      <c r="L843" s="960"/>
      <c r="M843" s="1211"/>
      <c r="N843" s="1211"/>
      <c r="O843" s="960"/>
      <c r="P843" s="960"/>
      <c r="Q843" s="960"/>
    </row>
    <row r="844" ht="25.15" customHeight="true" x14ac:dyDescent="0.2">
      <c r="C844" s="1200"/>
      <c r="D844" s="1211"/>
      <c r="E844" s="960"/>
      <c r="F844" s="960"/>
      <c r="G844" s="960"/>
      <c r="H844" s="1211"/>
      <c r="I844" s="1211"/>
      <c r="J844" s="960"/>
      <c r="K844" s="960"/>
      <c r="L844" s="960"/>
      <c r="M844" s="1211"/>
      <c r="N844" s="1211"/>
      <c r="O844" s="960"/>
      <c r="P844" s="960"/>
      <c r="Q844" s="960"/>
    </row>
    <row r="845" ht="25.15" customHeight="true" x14ac:dyDescent="0.2">
      <c r="C845" s="1200"/>
      <c r="D845" s="1211"/>
      <c r="E845" s="960"/>
      <c r="F845" s="960"/>
      <c r="G845" s="960"/>
      <c r="H845" s="1211"/>
      <c r="I845" s="1211"/>
      <c r="J845" s="960"/>
      <c r="K845" s="960"/>
      <c r="L845" s="960"/>
      <c r="M845" s="1211"/>
      <c r="N845" s="1211"/>
      <c r="O845" s="960"/>
      <c r="P845" s="960"/>
      <c r="Q845" s="960"/>
    </row>
    <row r="846" ht="25.15" customHeight="true" x14ac:dyDescent="0.2">
      <c r="C846" s="1200"/>
      <c r="D846" s="1211"/>
      <c r="E846" s="960"/>
      <c r="F846" s="960"/>
      <c r="G846" s="960"/>
      <c r="H846" s="1211"/>
      <c r="I846" s="1211"/>
      <c r="J846" s="960"/>
      <c r="K846" s="960"/>
      <c r="L846" s="960"/>
      <c r="M846" s="1211"/>
      <c r="N846" s="1211"/>
      <c r="O846" s="960"/>
      <c r="P846" s="960"/>
      <c r="Q846" s="960"/>
    </row>
    <row r="847" ht="25.15" customHeight="true" x14ac:dyDescent="0.2">
      <c r="C847" s="1200"/>
      <c r="D847" s="1211"/>
      <c r="E847" s="960"/>
      <c r="F847" s="960"/>
      <c r="G847" s="960"/>
      <c r="H847" s="1211"/>
      <c r="I847" s="1211"/>
      <c r="J847" s="960"/>
      <c r="K847" s="960"/>
      <c r="L847" s="960"/>
      <c r="M847" s="1211"/>
      <c r="N847" s="1211"/>
      <c r="O847" s="960"/>
      <c r="P847" s="960"/>
      <c r="Q847" s="960"/>
    </row>
    <row r="848" ht="25.15" customHeight="true" x14ac:dyDescent="0.2">
      <c r="C848" s="1200"/>
      <c r="D848" s="1211"/>
      <c r="E848" s="960"/>
      <c r="F848" s="960"/>
      <c r="G848" s="960"/>
      <c r="H848" s="1211"/>
      <c r="I848" s="1211"/>
      <c r="J848" s="960"/>
      <c r="K848" s="960"/>
      <c r="L848" s="960"/>
      <c r="M848" s="1211"/>
      <c r="N848" s="1211"/>
      <c r="O848" s="960"/>
      <c r="P848" s="960"/>
      <c r="Q848" s="960"/>
    </row>
    <row r="849" ht="25.15" customHeight="true" x14ac:dyDescent="0.2">
      <c r="C849" s="1200"/>
      <c r="D849" s="1211"/>
      <c r="E849" s="960"/>
      <c r="F849" s="960"/>
      <c r="G849" s="960"/>
      <c r="H849" s="1211"/>
      <c r="I849" s="1211"/>
      <c r="J849" s="960"/>
      <c r="K849" s="960"/>
      <c r="L849" s="960"/>
      <c r="M849" s="1211"/>
      <c r="N849" s="1211"/>
      <c r="O849" s="960"/>
      <c r="P849" s="960"/>
      <c r="Q849" s="960"/>
    </row>
    <row r="850" ht="25.15" customHeight="true" x14ac:dyDescent="0.2">
      <c r="C850" s="1200"/>
      <c r="D850" s="1211"/>
      <c r="E850" s="960"/>
      <c r="F850" s="960"/>
      <c r="G850" s="960"/>
      <c r="H850" s="1211"/>
      <c r="I850" s="1211"/>
      <c r="J850" s="960"/>
      <c r="K850" s="960"/>
      <c r="L850" s="960"/>
      <c r="M850" s="1211"/>
      <c r="N850" s="1211"/>
      <c r="O850" s="960"/>
      <c r="P850" s="960"/>
      <c r="Q850" s="960"/>
    </row>
    <row r="851" ht="25.15" customHeight="true" x14ac:dyDescent="0.2">
      <c r="C851" s="1200"/>
      <c r="D851" s="1211"/>
      <c r="E851" s="960"/>
      <c r="F851" s="960"/>
      <c r="G851" s="960"/>
      <c r="H851" s="1211"/>
      <c r="I851" s="1211"/>
      <c r="J851" s="960"/>
      <c r="K851" s="960"/>
      <c r="L851" s="960"/>
      <c r="M851" s="1211"/>
      <c r="N851" s="1211"/>
      <c r="O851" s="960"/>
      <c r="P851" s="960"/>
      <c r="Q851" s="960"/>
    </row>
    <row r="852" ht="25.15" customHeight="true" x14ac:dyDescent="0.2">
      <c r="C852" s="1200"/>
      <c r="D852" s="1211"/>
      <c r="E852" s="960"/>
      <c r="F852" s="960"/>
      <c r="G852" s="960"/>
      <c r="H852" s="1211"/>
      <c r="I852" s="1211"/>
      <c r="J852" s="960"/>
      <c r="K852" s="960"/>
      <c r="L852" s="960"/>
      <c r="M852" s="1211"/>
      <c r="N852" s="1211"/>
      <c r="O852" s="960"/>
      <c r="P852" s="960"/>
      <c r="Q852" s="960"/>
    </row>
    <row r="853" ht="25.15" customHeight="true" x14ac:dyDescent="0.2">
      <c r="C853" s="1200"/>
      <c r="D853" s="1211"/>
      <c r="E853" s="960"/>
      <c r="F853" s="960"/>
      <c r="G853" s="960"/>
      <c r="H853" s="1211"/>
      <c r="I853" s="1211"/>
      <c r="J853" s="960"/>
      <c r="K853" s="960"/>
      <c r="L853" s="960"/>
      <c r="M853" s="1211"/>
      <c r="N853" s="1211"/>
      <c r="O853" s="960"/>
      <c r="P853" s="960"/>
      <c r="Q853" s="960"/>
    </row>
    <row r="854" ht="25.15" customHeight="true" x14ac:dyDescent="0.2">
      <c r="C854" s="1200"/>
      <c r="D854" s="1211"/>
      <c r="E854" s="960"/>
      <c r="F854" s="960"/>
      <c r="G854" s="960"/>
      <c r="H854" s="1211"/>
      <c r="I854" s="1211"/>
      <c r="J854" s="960"/>
      <c r="K854" s="960"/>
      <c r="L854" s="960"/>
      <c r="M854" s="1211"/>
      <c r="N854" s="1211"/>
      <c r="O854" s="960"/>
      <c r="P854" s="960"/>
      <c r="Q854" s="960"/>
    </row>
    <row r="855" ht="25.15" customHeight="true" x14ac:dyDescent="0.2">
      <c r="C855" s="1200"/>
      <c r="D855" s="1211"/>
      <c r="E855" s="960"/>
      <c r="F855" s="960"/>
      <c r="G855" s="960"/>
      <c r="H855" s="1211"/>
      <c r="I855" s="1211"/>
      <c r="J855" s="960"/>
      <c r="K855" s="960"/>
      <c r="L855" s="960"/>
      <c r="M855" s="1211"/>
      <c r="N855" s="1211"/>
      <c r="O855" s="960"/>
      <c r="P855" s="960"/>
      <c r="Q855" s="960"/>
    </row>
    <row r="856" ht="25.15" customHeight="true" x14ac:dyDescent="0.2">
      <c r="C856" s="1200"/>
      <c r="D856" s="1211"/>
      <c r="E856" s="960"/>
      <c r="F856" s="960"/>
      <c r="G856" s="960"/>
      <c r="H856" s="1211"/>
      <c r="I856" s="1211"/>
      <c r="J856" s="960"/>
      <c r="K856" s="960"/>
      <c r="L856" s="960"/>
      <c r="M856" s="1211"/>
      <c r="N856" s="1211"/>
      <c r="O856" s="960"/>
      <c r="P856" s="960"/>
      <c r="Q856" s="960"/>
    </row>
    <row r="857" ht="25.15" customHeight="true" x14ac:dyDescent="0.2">
      <c r="C857" s="1200"/>
      <c r="D857" s="1211"/>
      <c r="E857" s="960"/>
      <c r="F857" s="960"/>
      <c r="G857" s="960"/>
      <c r="H857" s="1211"/>
      <c r="I857" s="1211"/>
      <c r="J857" s="960"/>
      <c r="K857" s="960"/>
      <c r="L857" s="960"/>
      <c r="M857" s="1211"/>
      <c r="N857" s="1211"/>
      <c r="O857" s="960"/>
      <c r="P857" s="960"/>
      <c r="Q857" s="960"/>
    </row>
    <row r="858" ht="25.15" customHeight="true" x14ac:dyDescent="0.2">
      <c r="C858" s="1200"/>
      <c r="D858" s="1211"/>
      <c r="E858" s="960"/>
      <c r="F858" s="960"/>
      <c r="G858" s="960"/>
      <c r="H858" s="1211"/>
      <c r="I858" s="1211"/>
      <c r="J858" s="960"/>
      <c r="K858" s="960"/>
      <c r="L858" s="960"/>
      <c r="M858" s="1211"/>
      <c r="N858" s="1211"/>
      <c r="O858" s="960"/>
      <c r="P858" s="960"/>
      <c r="Q858" s="960"/>
    </row>
    <row r="859" ht="25.15" customHeight="true" x14ac:dyDescent="0.2">
      <c r="C859" s="1215"/>
      <c r="D859" s="1211"/>
      <c r="E859" s="960"/>
      <c r="F859" s="960"/>
      <c r="G859" s="960"/>
      <c r="H859" s="1211"/>
      <c r="I859" s="1211"/>
      <c r="J859" s="960"/>
      <c r="K859" s="960"/>
      <c r="L859" s="960"/>
      <c r="M859" s="1211"/>
      <c r="N859" s="1211"/>
      <c r="O859" s="960"/>
      <c r="P859" s="960"/>
      <c r="Q859" s="960"/>
    </row>
    <row r="860" ht="25.15" customHeight="true" x14ac:dyDescent="0.2">
      <c r="C860" s="1215"/>
      <c r="D860" s="1211"/>
      <c r="E860" s="960"/>
      <c r="F860" s="960"/>
      <c r="G860" s="960"/>
      <c r="H860" s="1211"/>
      <c r="I860" s="1211"/>
      <c r="J860" s="960"/>
      <c r="K860" s="960"/>
      <c r="L860" s="960"/>
      <c r="M860" s="1211"/>
      <c r="N860" s="1211"/>
      <c r="O860" s="960"/>
      <c r="P860" s="960"/>
      <c r="Q860" s="960"/>
    </row>
    <row r="861" ht="25.15" customHeight="true" x14ac:dyDescent="0.2">
      <c r="C861" s="1215"/>
      <c r="D861" s="1211"/>
      <c r="E861" s="960"/>
      <c r="F861" s="960"/>
      <c r="G861" s="960"/>
      <c r="H861" s="1211"/>
      <c r="I861" s="1211"/>
      <c r="J861" s="960"/>
      <c r="K861" s="960"/>
      <c r="L861" s="960"/>
      <c r="M861" s="1211"/>
      <c r="N861" s="1211"/>
      <c r="O861" s="960"/>
      <c r="P861" s="960"/>
      <c r="Q861" s="960"/>
    </row>
    <row r="862" ht="25.15" customHeight="true" x14ac:dyDescent="0.2">
      <c r="C862" s="1215"/>
      <c r="D862" s="1211"/>
      <c r="E862" s="960"/>
      <c r="F862" s="960"/>
      <c r="G862" s="960"/>
      <c r="H862" s="1211"/>
      <c r="I862" s="1211"/>
      <c r="J862" s="960"/>
      <c r="K862" s="960"/>
      <c r="L862" s="960"/>
      <c r="M862" s="1211"/>
      <c r="N862" s="1211"/>
      <c r="O862" s="960"/>
      <c r="P862" s="960"/>
      <c r="Q862" s="960"/>
    </row>
    <row r="863" ht="25.15" customHeight="true" x14ac:dyDescent="0.2">
      <c r="C863" s="1215"/>
      <c r="D863" s="1211"/>
      <c r="E863" s="960"/>
      <c r="F863" s="960"/>
      <c r="G863" s="960"/>
      <c r="H863" s="1211"/>
      <c r="I863" s="1211"/>
      <c r="J863" s="960"/>
      <c r="K863" s="960"/>
      <c r="L863" s="960"/>
      <c r="M863" s="1211"/>
      <c r="N863" s="1211"/>
      <c r="O863" s="960"/>
      <c r="P863" s="960"/>
      <c r="Q863" s="960"/>
    </row>
    <row r="864" ht="25.15" customHeight="true" x14ac:dyDescent="0.2">
      <c r="C864" s="1215"/>
      <c r="D864" s="1211"/>
      <c r="E864" s="960"/>
      <c r="F864" s="960"/>
      <c r="G864" s="960"/>
      <c r="H864" s="1211"/>
      <c r="I864" s="1211"/>
      <c r="J864" s="960"/>
      <c r="K864" s="960"/>
      <c r="L864" s="960"/>
      <c r="M864" s="1211"/>
      <c r="N864" s="1211"/>
      <c r="O864" s="960"/>
      <c r="P864" s="960"/>
      <c r="Q864" s="960"/>
    </row>
    <row r="865" ht="25.15" customHeight="true" x14ac:dyDescent="0.2">
      <c r="C865" s="1215"/>
      <c r="D865" s="1211"/>
      <c r="E865" s="960"/>
      <c r="F865" s="960"/>
      <c r="G865" s="960"/>
      <c r="H865" s="1211"/>
      <c r="I865" s="1211"/>
      <c r="J865" s="960"/>
      <c r="K865" s="960"/>
      <c r="L865" s="960"/>
      <c r="M865" s="1211"/>
      <c r="N865" s="1211"/>
      <c r="O865" s="960"/>
      <c r="P865" s="960"/>
      <c r="Q865" s="960"/>
    </row>
    <row r="866" ht="25.15" customHeight="true" x14ac:dyDescent="0.2">
      <c r="C866" s="1215"/>
      <c r="D866" s="1211"/>
      <c r="E866" s="960"/>
      <c r="F866" s="960"/>
      <c r="G866" s="960"/>
      <c r="H866" s="1211"/>
      <c r="I866" s="1211"/>
      <c r="J866" s="960"/>
      <c r="K866" s="960"/>
      <c r="L866" s="960"/>
      <c r="M866" s="1211"/>
      <c r="N866" s="1211"/>
      <c r="O866" s="960"/>
      <c r="P866" s="960"/>
      <c r="Q866" s="960"/>
    </row>
    <row r="867" ht="25.15" customHeight="true" x14ac:dyDescent="0.2">
      <c r="C867" s="1215"/>
      <c r="D867" s="1211"/>
      <c r="E867" s="960"/>
      <c r="F867" s="960"/>
      <c r="G867" s="960"/>
      <c r="H867" s="1211"/>
      <c r="I867" s="1211"/>
      <c r="J867" s="960"/>
      <c r="K867" s="960"/>
      <c r="L867" s="960"/>
      <c r="M867" s="1211"/>
      <c r="N867" s="1211"/>
      <c r="O867" s="960"/>
      <c r="P867" s="960"/>
      <c r="Q867" s="960"/>
    </row>
    <row r="868" ht="25.15" customHeight="true" x14ac:dyDescent="0.2">
      <c r="C868" s="1215"/>
      <c r="D868" s="1211"/>
      <c r="E868" s="960"/>
      <c r="F868" s="960"/>
      <c r="G868" s="960"/>
      <c r="H868" s="1211"/>
      <c r="I868" s="1211"/>
      <c r="J868" s="960"/>
      <c r="K868" s="960"/>
      <c r="L868" s="960"/>
      <c r="M868" s="1211"/>
      <c r="N868" s="1211"/>
      <c r="O868" s="960"/>
      <c r="P868" s="960"/>
      <c r="Q868" s="960"/>
    </row>
    <row r="869" ht="25.15" customHeight="true" x14ac:dyDescent="0.2">
      <c r="C869" s="1215"/>
      <c r="D869" s="1211"/>
      <c r="E869" s="960"/>
      <c r="F869" s="960"/>
      <c r="G869" s="960"/>
      <c r="H869" s="1211"/>
      <c r="I869" s="1211"/>
      <c r="J869" s="960"/>
      <c r="K869" s="960"/>
      <c r="L869" s="960"/>
      <c r="M869" s="1211"/>
      <c r="N869" s="1211"/>
      <c r="O869" s="960"/>
      <c r="P869" s="960"/>
      <c r="Q869" s="960"/>
    </row>
    <row r="870" ht="25.15" customHeight="true" x14ac:dyDescent="0.2">
      <c r="C870" s="1215"/>
      <c r="D870" s="1211"/>
      <c r="E870" s="960"/>
      <c r="F870" s="960"/>
      <c r="G870" s="960"/>
      <c r="H870" s="1211"/>
      <c r="I870" s="1211"/>
      <c r="J870" s="960"/>
      <c r="K870" s="960"/>
      <c r="L870" s="960"/>
      <c r="M870" s="1211"/>
      <c r="N870" s="1211"/>
      <c r="O870" s="960"/>
      <c r="P870" s="960"/>
      <c r="Q870" s="960"/>
    </row>
    <row r="871" ht="25.15" customHeight="true" x14ac:dyDescent="0.2">
      <c r="C871" s="1215"/>
      <c r="D871" s="1211"/>
      <c r="E871" s="960"/>
      <c r="F871" s="960"/>
      <c r="G871" s="960"/>
      <c r="H871" s="1211"/>
      <c r="I871" s="1211"/>
      <c r="J871" s="960"/>
      <c r="K871" s="960"/>
      <c r="L871" s="960"/>
      <c r="M871" s="1211"/>
      <c r="N871" s="1211"/>
      <c r="O871" s="960"/>
      <c r="P871" s="960"/>
      <c r="Q871" s="960"/>
    </row>
    <row r="872" ht="25.15" customHeight="true" x14ac:dyDescent="0.2">
      <c r="C872" s="1215"/>
      <c r="D872" s="1211"/>
      <c r="E872" s="960"/>
      <c r="F872" s="960"/>
      <c r="G872" s="960"/>
      <c r="H872" s="1211"/>
      <c r="I872" s="1211"/>
      <c r="J872" s="960"/>
      <c r="K872" s="960"/>
      <c r="L872" s="960"/>
      <c r="M872" s="1211"/>
      <c r="N872" s="1211"/>
      <c r="O872" s="960"/>
      <c r="P872" s="960"/>
      <c r="Q872" s="960"/>
    </row>
    <row r="873" ht="25.15" customHeight="true" x14ac:dyDescent="0.2">
      <c r="C873" s="1215"/>
      <c r="D873" s="1211"/>
      <c r="E873" s="960"/>
      <c r="F873" s="960"/>
      <c r="G873" s="960"/>
      <c r="H873" s="1211"/>
      <c r="I873" s="1211"/>
      <c r="J873" s="960"/>
      <c r="K873" s="960"/>
      <c r="L873" s="960"/>
      <c r="M873" s="1211"/>
      <c r="N873" s="1211"/>
      <c r="O873" s="960"/>
      <c r="P873" s="960"/>
      <c r="Q873" s="960"/>
    </row>
    <row r="874" ht="25.15" customHeight="true" x14ac:dyDescent="0.2">
      <c r="C874" s="1215"/>
      <c r="D874" s="1211"/>
      <c r="E874" s="960"/>
      <c r="F874" s="960"/>
      <c r="G874" s="960"/>
      <c r="H874" s="1211"/>
      <c r="I874" s="1211"/>
      <c r="J874" s="960"/>
      <c r="K874" s="960"/>
      <c r="L874" s="960"/>
      <c r="M874" s="1211"/>
      <c r="N874" s="1211"/>
      <c r="O874" s="960"/>
      <c r="P874" s="960"/>
      <c r="Q874" s="960"/>
    </row>
    <row r="875" ht="25.15" customHeight="true" x14ac:dyDescent="0.2">
      <c r="C875" s="1215"/>
      <c r="D875" s="1211"/>
      <c r="E875" s="960"/>
      <c r="F875" s="960"/>
      <c r="G875" s="960"/>
      <c r="H875" s="1211"/>
      <c r="I875" s="1211"/>
      <c r="J875" s="960"/>
      <c r="K875" s="960"/>
      <c r="L875" s="960"/>
      <c r="M875" s="1211"/>
      <c r="N875" s="1211"/>
      <c r="O875" s="960"/>
      <c r="P875" s="960"/>
      <c r="Q875" s="960"/>
    </row>
    <row r="876" ht="25.15" customHeight="true" x14ac:dyDescent="0.2">
      <c r="C876" s="1215"/>
      <c r="D876" s="1211"/>
      <c r="E876" s="960"/>
      <c r="F876" s="960"/>
      <c r="G876" s="960"/>
      <c r="H876" s="1211"/>
      <c r="I876" s="1211"/>
      <c r="J876" s="960"/>
      <c r="K876" s="960"/>
      <c r="L876" s="960"/>
      <c r="M876" s="1211"/>
      <c r="N876" s="1211"/>
      <c r="O876" s="960"/>
      <c r="P876" s="960"/>
      <c r="Q876" s="960"/>
    </row>
    <row r="877" ht="25.15" customHeight="true" x14ac:dyDescent="0.2">
      <c r="C877" s="1215"/>
      <c r="D877" s="1211"/>
      <c r="E877" s="960"/>
      <c r="F877" s="960"/>
      <c r="G877" s="960"/>
      <c r="H877" s="1211"/>
      <c r="I877" s="1211"/>
      <c r="J877" s="960"/>
      <c r="K877" s="960"/>
      <c r="L877" s="960"/>
      <c r="M877" s="1211"/>
      <c r="N877" s="1211"/>
      <c r="O877" s="960"/>
      <c r="P877" s="960"/>
      <c r="Q877" s="960"/>
    </row>
    <row r="878" ht="25.15" customHeight="true" x14ac:dyDescent="0.2">
      <c r="C878" s="1215"/>
      <c r="D878" s="1211"/>
      <c r="E878" s="960"/>
      <c r="F878" s="960"/>
      <c r="G878" s="960"/>
      <c r="H878" s="1211"/>
      <c r="I878" s="1211"/>
      <c r="J878" s="960"/>
      <c r="K878" s="960"/>
      <c r="L878" s="960"/>
      <c r="M878" s="1211"/>
      <c r="N878" s="1211"/>
      <c r="O878" s="960"/>
      <c r="P878" s="960"/>
      <c r="Q878" s="960"/>
    </row>
    <row r="879" ht="25.15" customHeight="true" x14ac:dyDescent="0.2">
      <c r="C879" s="1215"/>
      <c r="D879" s="1211"/>
      <c r="E879" s="960"/>
      <c r="F879" s="960"/>
      <c r="G879" s="960"/>
      <c r="H879" s="1211"/>
      <c r="I879" s="1211"/>
      <c r="J879" s="960"/>
      <c r="K879" s="960"/>
      <c r="L879" s="960"/>
      <c r="M879" s="1211"/>
      <c r="N879" s="1211"/>
      <c r="O879" s="960"/>
      <c r="P879" s="960"/>
      <c r="Q879" s="960"/>
    </row>
    <row r="880" ht="25.15" customHeight="true" x14ac:dyDescent="0.2">
      <c r="C880" s="1215"/>
      <c r="D880" s="1211"/>
      <c r="E880" s="960"/>
      <c r="F880" s="960"/>
      <c r="G880" s="960"/>
      <c r="H880" s="1211"/>
      <c r="I880" s="1211"/>
      <c r="J880" s="960"/>
      <c r="K880" s="960"/>
      <c r="L880" s="960"/>
      <c r="M880" s="1211"/>
      <c r="N880" s="1211"/>
      <c r="O880" s="960"/>
      <c r="P880" s="960"/>
      <c r="Q880" s="960"/>
    </row>
    <row r="881" ht="25.15" customHeight="true" x14ac:dyDescent="0.2">
      <c r="C881" s="1215"/>
      <c r="D881" s="1211"/>
      <c r="E881" s="960"/>
      <c r="F881" s="960"/>
      <c r="G881" s="960"/>
      <c r="H881" s="1211"/>
      <c r="I881" s="1211"/>
      <c r="J881" s="960"/>
      <c r="K881" s="960"/>
      <c r="L881" s="960"/>
      <c r="M881" s="1211"/>
      <c r="N881" s="1211"/>
      <c r="O881" s="960"/>
      <c r="P881" s="960"/>
      <c r="Q881" s="960"/>
    </row>
    <row r="882" ht="25.15" customHeight="true" x14ac:dyDescent="0.2">
      <c r="C882" s="1215"/>
      <c r="D882" s="1211"/>
      <c r="E882" s="960"/>
      <c r="F882" s="960"/>
      <c r="G882" s="960"/>
      <c r="H882" s="1211"/>
      <c r="I882" s="1211"/>
      <c r="J882" s="960"/>
      <c r="K882" s="960"/>
      <c r="L882" s="960"/>
      <c r="M882" s="1211"/>
      <c r="N882" s="1211"/>
      <c r="O882" s="960"/>
      <c r="P882" s="960"/>
      <c r="Q882" s="960"/>
    </row>
    <row r="883" ht="25.15" customHeight="true" x14ac:dyDescent="0.2">
      <c r="C883" s="1215"/>
      <c r="D883" s="1211"/>
      <c r="E883" s="960"/>
      <c r="F883" s="960"/>
      <c r="G883" s="960"/>
      <c r="H883" s="1211"/>
      <c r="I883" s="1211"/>
      <c r="J883" s="960"/>
      <c r="K883" s="960"/>
      <c r="L883" s="960"/>
      <c r="M883" s="1211"/>
      <c r="N883" s="1211"/>
      <c r="O883" s="960"/>
      <c r="P883" s="960"/>
      <c r="Q883" s="960"/>
    </row>
    <row r="884" ht="25.15" customHeight="true" x14ac:dyDescent="0.2">
      <c r="C884" s="1215"/>
      <c r="D884" s="1211"/>
      <c r="E884" s="960"/>
      <c r="F884" s="960"/>
      <c r="G884" s="960"/>
      <c r="H884" s="1211"/>
      <c r="I884" s="1211"/>
      <c r="J884" s="960"/>
      <c r="K884" s="960"/>
      <c r="L884" s="960"/>
      <c r="M884" s="1211"/>
      <c r="N884" s="1211"/>
      <c r="O884" s="960"/>
      <c r="P884" s="960"/>
      <c r="Q884" s="960"/>
    </row>
    <row r="885" ht="25.15" customHeight="true" x14ac:dyDescent="0.2">
      <c r="C885" s="1215"/>
      <c r="D885" s="1211"/>
      <c r="E885" s="960"/>
      <c r="F885" s="960"/>
      <c r="G885" s="960"/>
      <c r="H885" s="1211"/>
      <c r="I885" s="1211"/>
      <c r="J885" s="960"/>
      <c r="K885" s="960"/>
      <c r="L885" s="960"/>
      <c r="M885" s="1211"/>
      <c r="N885" s="1211"/>
      <c r="O885" s="960"/>
      <c r="P885" s="960"/>
      <c r="Q885" s="960"/>
    </row>
    <row r="886" ht="25.15" customHeight="true" x14ac:dyDescent="0.2">
      <c r="C886" s="1215"/>
      <c r="D886" s="1211"/>
      <c r="E886" s="960"/>
      <c r="F886" s="960"/>
      <c r="G886" s="960"/>
      <c r="H886" s="1211"/>
      <c r="I886" s="1211"/>
      <c r="J886" s="960"/>
      <c r="K886" s="960"/>
      <c r="L886" s="960"/>
      <c r="M886" s="1211"/>
      <c r="N886" s="1211"/>
      <c r="O886" s="960"/>
      <c r="P886" s="960"/>
      <c r="Q886" s="960"/>
    </row>
    <row r="887" ht="25.15" customHeight="true" x14ac:dyDescent="0.2">
      <c r="C887" s="1215"/>
      <c r="D887" s="1211"/>
      <c r="E887" s="960"/>
      <c r="F887" s="960"/>
      <c r="G887" s="960"/>
      <c r="H887" s="1211"/>
      <c r="I887" s="1211"/>
      <c r="J887" s="960"/>
      <c r="K887" s="960"/>
      <c r="L887" s="960"/>
      <c r="M887" s="1211"/>
      <c r="N887" s="1211"/>
      <c r="O887" s="960"/>
      <c r="P887" s="960"/>
      <c r="Q887" s="960"/>
    </row>
    <row r="888" ht="25.15" customHeight="true" x14ac:dyDescent="0.2">
      <c r="C888" s="1215"/>
      <c r="D888" s="1211"/>
      <c r="E888" s="960"/>
      <c r="F888" s="960"/>
      <c r="G888" s="960"/>
      <c r="H888" s="1211"/>
      <c r="I888" s="1211"/>
      <c r="J888" s="960"/>
      <c r="K888" s="960"/>
      <c r="L888" s="960"/>
      <c r="M888" s="1211"/>
      <c r="N888" s="1211"/>
      <c r="O888" s="960"/>
      <c r="P888" s="960"/>
      <c r="Q888" s="960"/>
    </row>
    <row r="889" ht="25.15" customHeight="true" x14ac:dyDescent="0.2">
      <c r="C889" s="1215"/>
      <c r="D889" s="1211"/>
      <c r="E889" s="960"/>
      <c r="F889" s="960"/>
      <c r="G889" s="960"/>
      <c r="H889" s="1211"/>
      <c r="I889" s="1211"/>
      <c r="J889" s="960"/>
      <c r="K889" s="960"/>
      <c r="L889" s="960"/>
      <c r="M889" s="1211"/>
      <c r="N889" s="1211"/>
      <c r="O889" s="960"/>
      <c r="P889" s="960"/>
      <c r="Q889" s="960"/>
    </row>
    <row r="890" ht="25.15" customHeight="true" x14ac:dyDescent="0.2">
      <c r="C890" s="1215"/>
      <c r="D890" s="1211"/>
      <c r="E890" s="960"/>
      <c r="F890" s="960"/>
      <c r="G890" s="960"/>
      <c r="H890" s="1211"/>
      <c r="I890" s="1211"/>
      <c r="J890" s="960"/>
      <c r="K890" s="960"/>
      <c r="L890" s="960"/>
      <c r="M890" s="1211"/>
      <c r="N890" s="1211"/>
      <c r="O890" s="960"/>
      <c r="P890" s="960"/>
      <c r="Q890" s="960"/>
    </row>
    <row r="891" ht="25.15" customHeight="true" x14ac:dyDescent="0.2">
      <c r="C891" s="1215"/>
      <c r="D891" s="1211"/>
      <c r="E891" s="960"/>
      <c r="F891" s="960"/>
      <c r="G891" s="960"/>
      <c r="H891" s="1211"/>
      <c r="I891" s="1211"/>
      <c r="J891" s="960"/>
      <c r="K891" s="960"/>
      <c r="L891" s="960"/>
      <c r="M891" s="1211"/>
      <c r="N891" s="1211"/>
      <c r="O891" s="960"/>
      <c r="P891" s="960"/>
      <c r="Q891" s="960"/>
    </row>
    <row r="892" ht="25.15" customHeight="true" x14ac:dyDescent="0.2">
      <c r="C892" s="1215"/>
      <c r="D892" s="1211"/>
      <c r="E892" s="960"/>
      <c r="F892" s="960"/>
      <c r="G892" s="960"/>
      <c r="H892" s="1211"/>
      <c r="I892" s="1211"/>
      <c r="J892" s="960"/>
      <c r="K892" s="960"/>
      <c r="L892" s="960"/>
      <c r="M892" s="1211"/>
      <c r="N892" s="1211"/>
      <c r="O892" s="960"/>
      <c r="P892" s="960"/>
      <c r="Q892" s="960"/>
    </row>
    <row r="893" ht="25.15" customHeight="true" x14ac:dyDescent="0.2">
      <c r="C893" s="1215"/>
      <c r="D893" s="1211"/>
      <c r="E893" s="960"/>
      <c r="F893" s="960"/>
      <c r="G893" s="960"/>
      <c r="H893" s="1211"/>
      <c r="I893" s="1211"/>
      <c r="J893" s="960"/>
      <c r="K893" s="960"/>
      <c r="L893" s="960"/>
      <c r="M893" s="1211"/>
      <c r="N893" s="1211"/>
      <c r="O893" s="960"/>
      <c r="P893" s="960"/>
      <c r="Q893" s="960"/>
    </row>
    <row r="894" ht="25.15" customHeight="true" x14ac:dyDescent="0.2">
      <c r="C894" s="1215"/>
      <c r="D894" s="1211"/>
      <c r="E894" s="960"/>
      <c r="F894" s="960"/>
      <c r="G894" s="960"/>
      <c r="H894" s="1211"/>
      <c r="I894" s="1211"/>
      <c r="J894" s="960"/>
      <c r="K894" s="960"/>
      <c r="L894" s="960"/>
      <c r="M894" s="1211"/>
      <c r="N894" s="1211"/>
      <c r="O894" s="960"/>
      <c r="P894" s="960"/>
      <c r="Q894" s="960"/>
    </row>
    <row r="895" ht="25.15" customHeight="true" x14ac:dyDescent="0.2">
      <c r="C895" s="1215"/>
      <c r="D895" s="1211"/>
      <c r="E895" s="960"/>
      <c r="F895" s="960"/>
      <c r="G895" s="960"/>
      <c r="H895" s="1211"/>
      <c r="I895" s="1211"/>
      <c r="J895" s="960"/>
      <c r="K895" s="960"/>
      <c r="L895" s="960"/>
      <c r="M895" s="1211"/>
      <c r="N895" s="1211"/>
      <c r="O895" s="960"/>
      <c r="P895" s="960"/>
      <c r="Q895" s="960"/>
    </row>
    <row r="896" ht="25.15" customHeight="true" x14ac:dyDescent="0.2">
      <c r="C896" s="1215"/>
      <c r="D896" s="1211"/>
      <c r="E896" s="960"/>
      <c r="F896" s="960"/>
      <c r="G896" s="960"/>
      <c r="H896" s="1211"/>
      <c r="I896" s="1211"/>
      <c r="J896" s="960"/>
      <c r="K896" s="960"/>
      <c r="L896" s="960"/>
      <c r="M896" s="1211"/>
      <c r="N896" s="1211"/>
      <c r="O896" s="960"/>
      <c r="P896" s="960"/>
      <c r="Q896" s="960"/>
    </row>
    <row r="897" ht="25.15" customHeight="true" x14ac:dyDescent="0.2">
      <c r="C897" s="1215"/>
      <c r="D897" s="1211"/>
      <c r="E897" s="960"/>
      <c r="F897" s="960"/>
      <c r="G897" s="960"/>
      <c r="H897" s="1211"/>
      <c r="I897" s="1211"/>
      <c r="J897" s="960"/>
      <c r="K897" s="960"/>
      <c r="L897" s="960"/>
      <c r="M897" s="1211"/>
      <c r="N897" s="1211"/>
      <c r="O897" s="960"/>
      <c r="P897" s="960"/>
      <c r="Q897" s="960"/>
    </row>
    <row r="898" ht="25.15" customHeight="true" x14ac:dyDescent="0.2">
      <c r="C898" s="1215"/>
      <c r="D898" s="1211"/>
      <c r="E898" s="960"/>
      <c r="F898" s="960"/>
      <c r="G898" s="960"/>
      <c r="H898" s="1211"/>
      <c r="I898" s="1211"/>
      <c r="J898" s="960"/>
      <c r="K898" s="960"/>
      <c r="L898" s="960"/>
      <c r="M898" s="1211"/>
      <c r="N898" s="1211"/>
      <c r="O898" s="960"/>
      <c r="P898" s="960"/>
      <c r="Q898" s="960"/>
    </row>
    <row r="899" ht="25.15" customHeight="true" x14ac:dyDescent="0.2">
      <c r="C899" s="1215"/>
      <c r="D899" s="1211"/>
      <c r="E899" s="960"/>
      <c r="F899" s="960"/>
      <c r="G899" s="960"/>
      <c r="H899" s="1211"/>
      <c r="I899" s="1211"/>
      <c r="J899" s="960"/>
      <c r="K899" s="960"/>
      <c r="L899" s="960"/>
      <c r="M899" s="1211"/>
      <c r="N899" s="1211"/>
      <c r="O899" s="960"/>
      <c r="P899" s="960"/>
      <c r="Q899" s="960"/>
    </row>
    <row r="900" ht="25.15" customHeight="true" x14ac:dyDescent="0.2">
      <c r="C900" s="1215"/>
      <c r="D900" s="1211"/>
      <c r="E900" s="960"/>
      <c r="F900" s="960"/>
      <c r="G900" s="960"/>
      <c r="H900" s="1211"/>
      <c r="I900" s="1211"/>
      <c r="J900" s="960"/>
      <c r="K900" s="960"/>
      <c r="L900" s="960"/>
      <c r="M900" s="1211"/>
      <c r="N900" s="1211"/>
      <c r="O900" s="960"/>
      <c r="P900" s="960"/>
      <c r="Q900" s="960"/>
    </row>
    <row r="901" ht="25.15" customHeight="true" x14ac:dyDescent="0.2">
      <c r="C901" s="1215"/>
      <c r="D901" s="1211"/>
      <c r="E901" s="960"/>
      <c r="F901" s="960"/>
      <c r="G901" s="960"/>
      <c r="H901" s="1211"/>
      <c r="I901" s="1211"/>
      <c r="J901" s="960"/>
      <c r="K901" s="960"/>
      <c r="L901" s="960"/>
      <c r="M901" s="1211"/>
      <c r="N901" s="1211"/>
      <c r="O901" s="960"/>
      <c r="P901" s="960"/>
      <c r="Q901" s="960"/>
    </row>
    <row r="902" ht="25.15" customHeight="true" x14ac:dyDescent="0.2">
      <c r="C902" s="1215"/>
      <c r="D902" s="1211"/>
      <c r="E902" s="960"/>
      <c r="F902" s="960"/>
      <c r="G902" s="960"/>
      <c r="H902" s="1211"/>
      <c r="I902" s="1211"/>
      <c r="J902" s="960"/>
      <c r="K902" s="960"/>
      <c r="L902" s="960"/>
      <c r="M902" s="1211"/>
      <c r="N902" s="1211"/>
      <c r="O902" s="960"/>
      <c r="P902" s="960"/>
      <c r="Q902" s="960"/>
    </row>
    <row r="903" ht="25.15" customHeight="true" x14ac:dyDescent="0.2">
      <c r="C903" s="1215"/>
      <c r="D903" s="1211"/>
      <c r="E903" s="960"/>
      <c r="F903" s="960"/>
      <c r="G903" s="960"/>
      <c r="H903" s="1211"/>
      <c r="I903" s="1211"/>
      <c r="J903" s="960"/>
      <c r="K903" s="960"/>
      <c r="L903" s="960"/>
      <c r="M903" s="1211"/>
      <c r="N903" s="1211"/>
      <c r="O903" s="960"/>
      <c r="P903" s="960"/>
      <c r="Q903" s="960"/>
    </row>
    <row r="904" ht="25.15" customHeight="true" x14ac:dyDescent="0.2">
      <c r="C904" s="1215"/>
      <c r="D904" s="1211"/>
      <c r="E904" s="960"/>
      <c r="F904" s="960"/>
      <c r="G904" s="960"/>
      <c r="H904" s="1211"/>
      <c r="I904" s="1211"/>
      <c r="J904" s="960"/>
      <c r="K904" s="960"/>
      <c r="L904" s="960"/>
      <c r="M904" s="1211"/>
      <c r="N904" s="1211"/>
      <c r="O904" s="960"/>
      <c r="P904" s="960"/>
      <c r="Q904" s="960"/>
    </row>
    <row r="905" ht="25.15" customHeight="true" x14ac:dyDescent="0.2">
      <c r="C905" s="1215"/>
      <c r="D905" s="1211"/>
      <c r="E905" s="960"/>
      <c r="F905" s="960"/>
      <c r="G905" s="960"/>
      <c r="H905" s="1211"/>
      <c r="I905" s="1211"/>
      <c r="J905" s="960"/>
      <c r="K905" s="960"/>
      <c r="L905" s="960"/>
      <c r="M905" s="1211"/>
      <c r="N905" s="1211"/>
      <c r="O905" s="960"/>
      <c r="P905" s="960"/>
      <c r="Q905" s="960"/>
    </row>
    <row r="906" ht="25.15" customHeight="true" x14ac:dyDescent="0.2">
      <c r="C906" s="1215"/>
      <c r="D906" s="1211"/>
      <c r="E906" s="960"/>
      <c r="F906" s="960"/>
      <c r="G906" s="960"/>
      <c r="H906" s="1211"/>
      <c r="I906" s="1211"/>
      <c r="J906" s="960"/>
      <c r="K906" s="960"/>
      <c r="L906" s="960"/>
      <c r="M906" s="1211"/>
      <c r="N906" s="1211"/>
      <c r="O906" s="960"/>
      <c r="P906" s="960"/>
      <c r="Q906" s="960"/>
    </row>
    <row r="907" ht="25.15" customHeight="true" x14ac:dyDescent="0.2">
      <c r="C907" s="1215"/>
      <c r="D907" s="1211"/>
      <c r="E907" s="960"/>
      <c r="F907" s="960"/>
      <c r="G907" s="960"/>
      <c r="H907" s="1211"/>
      <c r="I907" s="1211"/>
      <c r="J907" s="960"/>
      <c r="K907" s="960"/>
      <c r="L907" s="960"/>
      <c r="M907" s="1211"/>
      <c r="N907" s="1211"/>
      <c r="O907" s="960"/>
      <c r="P907" s="960"/>
      <c r="Q907" s="960"/>
    </row>
    <row r="908" ht="25.15" customHeight="true" x14ac:dyDescent="0.2">
      <c r="C908" s="1215"/>
      <c r="D908" s="1211"/>
      <c r="E908" s="960"/>
      <c r="F908" s="960"/>
      <c r="G908" s="960"/>
      <c r="H908" s="1211"/>
      <c r="I908" s="1211"/>
      <c r="J908" s="960"/>
      <c r="K908" s="960"/>
      <c r="L908" s="960"/>
      <c r="M908" s="1211"/>
      <c r="N908" s="1211"/>
      <c r="O908" s="960"/>
      <c r="P908" s="960"/>
      <c r="Q908" s="960"/>
    </row>
    <row r="909" ht="25.15" customHeight="true" x14ac:dyDescent="0.2">
      <c r="C909" s="1215"/>
      <c r="D909" s="1211"/>
      <c r="E909" s="960"/>
      <c r="F909" s="960"/>
      <c r="G909" s="960"/>
      <c r="H909" s="1211"/>
      <c r="I909" s="1211"/>
      <c r="J909" s="960"/>
      <c r="K909" s="960"/>
      <c r="L909" s="960"/>
      <c r="M909" s="1211"/>
      <c r="N909" s="1211"/>
      <c r="O909" s="960"/>
      <c r="P909" s="960"/>
      <c r="Q909" s="960"/>
    </row>
    <row r="910" ht="25.15" customHeight="true" x14ac:dyDescent="0.2">
      <c r="C910" s="1215"/>
      <c r="D910" s="1211"/>
      <c r="E910" s="960"/>
      <c r="F910" s="960"/>
      <c r="G910" s="960"/>
      <c r="H910" s="1211"/>
      <c r="I910" s="1211"/>
      <c r="J910" s="960"/>
      <c r="K910" s="960"/>
      <c r="L910" s="960"/>
      <c r="M910" s="1211"/>
      <c r="N910" s="1211"/>
      <c r="O910" s="960"/>
      <c r="P910" s="960"/>
      <c r="Q910" s="960"/>
    </row>
    <row r="911" ht="25.15" customHeight="true" x14ac:dyDescent="0.2">
      <c r="C911" s="1215"/>
      <c r="D911" s="1211"/>
      <c r="E911" s="960"/>
      <c r="F911" s="960"/>
      <c r="G911" s="960"/>
      <c r="H911" s="1211"/>
      <c r="I911" s="1211"/>
      <c r="J911" s="960"/>
      <c r="K911" s="960"/>
      <c r="L911" s="960"/>
      <c r="M911" s="1211"/>
      <c r="N911" s="1211"/>
      <c r="O911" s="960"/>
      <c r="P911" s="960"/>
      <c r="Q911" s="960"/>
    </row>
    <row r="912" ht="25.15" customHeight="true" x14ac:dyDescent="0.2">
      <c r="C912" s="1215"/>
      <c r="D912" s="1211"/>
      <c r="E912" s="960"/>
      <c r="F912" s="960"/>
      <c r="G912" s="960"/>
      <c r="H912" s="1211"/>
      <c r="I912" s="1211"/>
      <c r="J912" s="960"/>
      <c r="K912" s="960"/>
      <c r="L912" s="960"/>
      <c r="M912" s="1211"/>
      <c r="N912" s="1211"/>
      <c r="O912" s="960"/>
      <c r="P912" s="960"/>
      <c r="Q912" s="960"/>
    </row>
    <row r="913" ht="25.15" customHeight="true" x14ac:dyDescent="0.2">
      <c r="C913" s="1215"/>
      <c r="D913" s="1211"/>
      <c r="E913" s="960"/>
      <c r="F913" s="960"/>
      <c r="G913" s="960"/>
      <c r="H913" s="1211"/>
      <c r="I913" s="1211"/>
      <c r="J913" s="960"/>
      <c r="K913" s="960"/>
      <c r="L913" s="960"/>
      <c r="M913" s="1211"/>
      <c r="N913" s="1211"/>
      <c r="O913" s="960"/>
      <c r="P913" s="960"/>
      <c r="Q913" s="960"/>
    </row>
    <row r="914" ht="25.15" customHeight="true" x14ac:dyDescent="0.2">
      <c r="C914" s="1215"/>
      <c r="D914" s="1211"/>
      <c r="E914" s="960"/>
      <c r="F914" s="960"/>
      <c r="G914" s="960"/>
      <c r="H914" s="1211"/>
      <c r="I914" s="1211"/>
      <c r="J914" s="960"/>
      <c r="K914" s="960"/>
      <c r="L914" s="960"/>
      <c r="M914" s="1211"/>
      <c r="N914" s="1211"/>
      <c r="O914" s="960"/>
      <c r="P914" s="960"/>
      <c r="Q914" s="960"/>
    </row>
    <row r="915" ht="25.15" customHeight="true" x14ac:dyDescent="0.2">
      <c r="C915" s="1215"/>
      <c r="D915" s="1211"/>
      <c r="E915" s="960"/>
      <c r="F915" s="960"/>
      <c r="G915" s="960"/>
      <c r="H915" s="1211"/>
      <c r="I915" s="1211"/>
      <c r="J915" s="960"/>
      <c r="K915" s="960"/>
      <c r="L915" s="960"/>
      <c r="M915" s="1211"/>
      <c r="N915" s="1211"/>
      <c r="O915" s="960"/>
      <c r="P915" s="960"/>
      <c r="Q915" s="960"/>
    </row>
    <row r="916" ht="25.15" customHeight="true" x14ac:dyDescent="0.2">
      <c r="C916" s="1215"/>
      <c r="D916" s="1211"/>
      <c r="E916" s="960"/>
      <c r="F916" s="960"/>
      <c r="G916" s="960"/>
      <c r="H916" s="1211"/>
      <c r="I916" s="1211"/>
      <c r="J916" s="960"/>
      <c r="K916" s="960"/>
      <c r="L916" s="960"/>
      <c r="M916" s="1211"/>
      <c r="N916" s="1211"/>
      <c r="O916" s="960"/>
      <c r="P916" s="960"/>
      <c r="Q916" s="960"/>
    </row>
    <row r="917" ht="25.15" customHeight="true" x14ac:dyDescent="0.2">
      <c r="C917" s="1215"/>
      <c r="D917" s="1211"/>
      <c r="E917" s="960"/>
      <c r="F917" s="960"/>
      <c r="G917" s="960"/>
      <c r="H917" s="1211"/>
      <c r="I917" s="1211"/>
      <c r="J917" s="960"/>
      <c r="K917" s="960"/>
      <c r="L917" s="960"/>
      <c r="M917" s="1211"/>
      <c r="N917" s="1211"/>
      <c r="O917" s="960"/>
      <c r="P917" s="960"/>
      <c r="Q917" s="960"/>
    </row>
    <row r="918" ht="25.15" customHeight="true" x14ac:dyDescent="0.2">
      <c r="C918" s="1215"/>
      <c r="D918" s="1211"/>
      <c r="E918" s="960"/>
      <c r="F918" s="960"/>
      <c r="G918" s="960"/>
      <c r="H918" s="1211"/>
      <c r="I918" s="1211"/>
      <c r="J918" s="960"/>
      <c r="K918" s="960"/>
      <c r="L918" s="960"/>
      <c r="M918" s="1211"/>
      <c r="N918" s="1211"/>
      <c r="O918" s="960"/>
      <c r="P918" s="960"/>
      <c r="Q918" s="960"/>
    </row>
    <row r="919" ht="25.15" customHeight="true" x14ac:dyDescent="0.2">
      <c r="C919" s="1215"/>
      <c r="D919" s="1211"/>
      <c r="E919" s="960"/>
      <c r="F919" s="960"/>
      <c r="G919" s="960"/>
      <c r="H919" s="1211"/>
      <c r="I919" s="1211"/>
      <c r="J919" s="960"/>
      <c r="K919" s="960"/>
      <c r="L919" s="960"/>
      <c r="M919" s="1211"/>
      <c r="N919" s="1211"/>
      <c r="O919" s="960"/>
      <c r="P919" s="960"/>
      <c r="Q919" s="960"/>
    </row>
    <row r="920" ht="25.15" customHeight="true" x14ac:dyDescent="0.2">
      <c r="C920" s="1215"/>
      <c r="D920" s="1211"/>
      <c r="E920" s="960"/>
      <c r="F920" s="960"/>
      <c r="G920" s="960"/>
      <c r="H920" s="1211"/>
      <c r="I920" s="1211"/>
      <c r="J920" s="960"/>
      <c r="K920" s="960"/>
      <c r="L920" s="960"/>
      <c r="M920" s="1211"/>
      <c r="N920" s="1211"/>
      <c r="O920" s="960"/>
      <c r="P920" s="960"/>
      <c r="Q920" s="960"/>
    </row>
    <row r="921" ht="25.15" customHeight="true" x14ac:dyDescent="0.2">
      <c r="C921" s="1215"/>
      <c r="D921" s="1211"/>
      <c r="E921" s="960"/>
      <c r="F921" s="960"/>
      <c r="G921" s="960"/>
      <c r="H921" s="1211"/>
      <c r="I921" s="1211"/>
      <c r="J921" s="960"/>
      <c r="K921" s="960"/>
      <c r="L921" s="960"/>
      <c r="M921" s="1211"/>
      <c r="N921" s="1211"/>
      <c r="O921" s="960"/>
      <c r="P921" s="960"/>
      <c r="Q921" s="960"/>
    </row>
    <row r="922" ht="25.15" customHeight="true" x14ac:dyDescent="0.2">
      <c r="C922" s="1215"/>
      <c r="D922" s="1211"/>
      <c r="E922" s="960"/>
      <c r="F922" s="960"/>
      <c r="G922" s="960"/>
      <c r="H922" s="1211"/>
      <c r="I922" s="1211"/>
      <c r="J922" s="960"/>
      <c r="K922" s="960"/>
      <c r="L922" s="960"/>
      <c r="M922" s="1211"/>
      <c r="N922" s="1211"/>
      <c r="O922" s="960"/>
      <c r="P922" s="960"/>
      <c r="Q922" s="960"/>
    </row>
    <row r="923" ht="25.15" customHeight="true" x14ac:dyDescent="0.2">
      <c r="C923" s="1215"/>
      <c r="D923" s="1211"/>
      <c r="E923" s="960"/>
      <c r="F923" s="960"/>
      <c r="G923" s="960"/>
      <c r="H923" s="1211"/>
      <c r="I923" s="1211"/>
      <c r="J923" s="960"/>
      <c r="K923" s="960"/>
      <c r="L923" s="960"/>
      <c r="M923" s="1211"/>
      <c r="N923" s="1211"/>
      <c r="O923" s="960"/>
      <c r="P923" s="960"/>
      <c r="Q923" s="960"/>
    </row>
    <row r="924" ht="25.15" customHeight="true" x14ac:dyDescent="0.2">
      <c r="C924" s="1215"/>
      <c r="D924" s="1211"/>
      <c r="E924" s="960"/>
      <c r="F924" s="960"/>
      <c r="G924" s="960"/>
      <c r="H924" s="1211"/>
      <c r="I924" s="1211"/>
      <c r="J924" s="960"/>
      <c r="K924" s="960"/>
      <c r="L924" s="960"/>
      <c r="M924" s="1211"/>
      <c r="N924" s="1211"/>
      <c r="O924" s="960"/>
      <c r="P924" s="960"/>
      <c r="Q924" s="960"/>
    </row>
    <row r="925" ht="25.15" customHeight="true" x14ac:dyDescent="0.2">
      <c r="C925" s="1215"/>
      <c r="D925" s="1211"/>
      <c r="E925" s="960"/>
      <c r="F925" s="960"/>
      <c r="G925" s="960"/>
      <c r="H925" s="1211"/>
      <c r="I925" s="1211"/>
      <c r="J925" s="960"/>
      <c r="K925" s="960"/>
      <c r="L925" s="960"/>
      <c r="M925" s="1211"/>
      <c r="N925" s="1211"/>
      <c r="O925" s="960"/>
      <c r="P925" s="960"/>
      <c r="Q925" s="960"/>
    </row>
    <row r="926" ht="25.15" customHeight="true" x14ac:dyDescent="0.2">
      <c r="C926" s="1215"/>
      <c r="D926" s="1211"/>
      <c r="E926" s="960"/>
      <c r="F926" s="960"/>
      <c r="G926" s="960"/>
      <c r="H926" s="1211"/>
      <c r="I926" s="1211"/>
      <c r="J926" s="960"/>
      <c r="K926" s="960"/>
      <c r="L926" s="960"/>
      <c r="M926" s="1211"/>
      <c r="N926" s="1211"/>
      <c r="O926" s="960"/>
      <c r="P926" s="960"/>
      <c r="Q926" s="960"/>
    </row>
    <row r="927" ht="25.15" customHeight="true" x14ac:dyDescent="0.2">
      <c r="C927" s="1215"/>
      <c r="D927" s="1211"/>
      <c r="E927" s="960"/>
      <c r="F927" s="960"/>
      <c r="G927" s="960"/>
      <c r="H927" s="1211"/>
      <c r="I927" s="1211"/>
      <c r="J927" s="960"/>
      <c r="K927" s="960"/>
      <c r="L927" s="960"/>
      <c r="M927" s="1211"/>
      <c r="N927" s="1211"/>
      <c r="O927" s="960"/>
      <c r="P927" s="960"/>
      <c r="Q927" s="960"/>
    </row>
    <row r="928" ht="25.15" customHeight="true" x14ac:dyDescent="0.2">
      <c r="C928" s="1215"/>
      <c r="D928" s="1211"/>
      <c r="E928" s="960"/>
      <c r="F928" s="960"/>
      <c r="G928" s="960"/>
      <c r="H928" s="1211"/>
      <c r="I928" s="1211"/>
      <c r="J928" s="960"/>
      <c r="K928" s="960"/>
      <c r="L928" s="960"/>
      <c r="M928" s="1211"/>
      <c r="N928" s="1211"/>
      <c r="O928" s="960"/>
      <c r="P928" s="960"/>
      <c r="Q928" s="960"/>
    </row>
    <row r="929" ht="25.15" customHeight="true" x14ac:dyDescent="0.2">
      <c r="C929" s="1215"/>
      <c r="D929" s="1211"/>
      <c r="E929" s="960"/>
      <c r="F929" s="960"/>
      <c r="G929" s="960"/>
      <c r="H929" s="1211"/>
      <c r="I929" s="1211"/>
      <c r="J929" s="960"/>
      <c r="K929" s="960"/>
      <c r="L929" s="960"/>
      <c r="M929" s="1211"/>
      <c r="N929" s="1211"/>
      <c r="O929" s="960"/>
      <c r="P929" s="960"/>
      <c r="Q929" s="960"/>
    </row>
    <row r="930" ht="25.15" customHeight="true" x14ac:dyDescent="0.2">
      <c r="C930" s="1215"/>
      <c r="D930" s="1211"/>
      <c r="E930" s="960"/>
      <c r="F930" s="960"/>
      <c r="G930" s="960"/>
      <c r="H930" s="1211"/>
      <c r="I930" s="1211"/>
      <c r="J930" s="960"/>
      <c r="K930" s="960"/>
      <c r="L930" s="960"/>
      <c r="M930" s="1211"/>
      <c r="N930" s="1211"/>
      <c r="O930" s="960"/>
      <c r="P930" s="960"/>
      <c r="Q930" s="960"/>
    </row>
    <row r="931" ht="25.15" customHeight="true" x14ac:dyDescent="0.2">
      <c r="C931" s="1215"/>
      <c r="D931" s="1211"/>
      <c r="E931" s="960"/>
      <c r="F931" s="960"/>
      <c r="G931" s="960"/>
      <c r="H931" s="1211"/>
      <c r="I931" s="1211"/>
      <c r="J931" s="960"/>
      <c r="K931" s="960"/>
      <c r="L931" s="960"/>
      <c r="M931" s="1211"/>
      <c r="N931" s="1211"/>
      <c r="O931" s="960"/>
      <c r="P931" s="960"/>
      <c r="Q931" s="960"/>
    </row>
    <row r="932" ht="25.15" customHeight="true" x14ac:dyDescent="0.2">
      <c r="C932" s="1215"/>
      <c r="D932" s="1211"/>
      <c r="E932" s="960"/>
      <c r="F932" s="960"/>
      <c r="G932" s="960"/>
      <c r="H932" s="1211"/>
      <c r="I932" s="1211"/>
      <c r="J932" s="960"/>
      <c r="K932" s="960"/>
      <c r="L932" s="960"/>
      <c r="M932" s="1211"/>
      <c r="N932" s="1211"/>
      <c r="O932" s="960"/>
      <c r="P932" s="960"/>
      <c r="Q932" s="960"/>
    </row>
    <row r="933" ht="25.15" customHeight="true" x14ac:dyDescent="0.2">
      <c r="C933" s="1215"/>
      <c r="D933" s="1211"/>
      <c r="E933" s="960"/>
      <c r="F933" s="960"/>
      <c r="G933" s="960"/>
      <c r="H933" s="1211"/>
      <c r="I933" s="1211"/>
      <c r="J933" s="960"/>
      <c r="K933" s="960"/>
      <c r="L933" s="960"/>
      <c r="M933" s="1211"/>
      <c r="N933" s="1211"/>
      <c r="O933" s="960"/>
      <c r="P933" s="960"/>
      <c r="Q933" s="960"/>
    </row>
    <row r="934" ht="25.15" customHeight="true" x14ac:dyDescent="0.2">
      <c r="C934" s="1215"/>
      <c r="D934" s="1211"/>
      <c r="E934" s="960"/>
      <c r="F934" s="960"/>
      <c r="G934" s="960"/>
      <c r="H934" s="1211"/>
      <c r="I934" s="1211"/>
      <c r="J934" s="960"/>
      <c r="K934" s="960"/>
      <c r="L934" s="960"/>
      <c r="M934" s="1211"/>
      <c r="N934" s="1211"/>
      <c r="O934" s="960"/>
      <c r="P934" s="960"/>
      <c r="Q934" s="960"/>
    </row>
    <row r="935" ht="25.15" customHeight="true" x14ac:dyDescent="0.2">
      <c r="C935" s="1215"/>
      <c r="D935" s="1211"/>
      <c r="E935" s="960"/>
      <c r="F935" s="960"/>
      <c r="G935" s="960"/>
      <c r="H935" s="1211"/>
      <c r="I935" s="1211"/>
      <c r="J935" s="960"/>
      <c r="K935" s="960"/>
      <c r="L935" s="960"/>
      <c r="M935" s="1211"/>
      <c r="N935" s="1211"/>
      <c r="O935" s="960"/>
      <c r="P935" s="960"/>
      <c r="Q935" s="960"/>
    </row>
    <row r="936" ht="25.15" customHeight="true" x14ac:dyDescent="0.2">
      <c r="C936" s="1215"/>
      <c r="D936" s="1211"/>
      <c r="E936" s="960"/>
      <c r="F936" s="960"/>
      <c r="G936" s="960"/>
      <c r="H936" s="1211"/>
      <c r="I936" s="1211"/>
      <c r="J936" s="960"/>
      <c r="K936" s="960"/>
      <c r="L936" s="960"/>
      <c r="M936" s="1211"/>
      <c r="N936" s="1211"/>
      <c r="O936" s="960"/>
      <c r="P936" s="960"/>
      <c r="Q936" s="960"/>
    </row>
    <row r="937" ht="25.15" customHeight="true" x14ac:dyDescent="0.2">
      <c r="C937" s="1215"/>
      <c r="D937" s="1211"/>
      <c r="E937" s="960"/>
      <c r="F937" s="960"/>
      <c r="G937" s="960"/>
      <c r="H937" s="1211"/>
      <c r="I937" s="1211"/>
      <c r="J937" s="960"/>
      <c r="K937" s="960"/>
      <c r="L937" s="960"/>
      <c r="M937" s="1211"/>
      <c r="N937" s="1211"/>
      <c r="O937" s="960"/>
      <c r="P937" s="960"/>
      <c r="Q937" s="960"/>
    </row>
    <row r="938" ht="25.15" customHeight="true" x14ac:dyDescent="0.2">
      <c r="C938" s="1215"/>
      <c r="D938" s="1211"/>
      <c r="E938" s="960"/>
      <c r="F938" s="960"/>
      <c r="G938" s="960"/>
      <c r="H938" s="1211"/>
      <c r="I938" s="1211"/>
      <c r="J938" s="960"/>
      <c r="K938" s="960"/>
      <c r="L938" s="960"/>
      <c r="M938" s="1211"/>
      <c r="N938" s="1211"/>
      <c r="O938" s="960"/>
      <c r="P938" s="960"/>
      <c r="Q938" s="960"/>
    </row>
    <row r="939" ht="25.15" customHeight="true" x14ac:dyDescent="0.2">
      <c r="C939" s="1215"/>
      <c r="D939" s="1211"/>
      <c r="E939" s="960"/>
      <c r="F939" s="960"/>
      <c r="G939" s="960"/>
      <c r="H939" s="1211"/>
      <c r="I939" s="1211"/>
      <c r="J939" s="960"/>
      <c r="K939" s="960"/>
      <c r="L939" s="960"/>
      <c r="M939" s="1211"/>
      <c r="N939" s="1211"/>
      <c r="O939" s="960"/>
      <c r="P939" s="960"/>
      <c r="Q939" s="960"/>
    </row>
    <row r="940" ht="25.15" customHeight="true" x14ac:dyDescent="0.2">
      <c r="C940" s="1215"/>
      <c r="D940" s="1211"/>
      <c r="E940" s="960"/>
      <c r="F940" s="960"/>
      <c r="G940" s="960"/>
      <c r="H940" s="1211"/>
      <c r="I940" s="1211"/>
      <c r="J940" s="960"/>
      <c r="K940" s="960"/>
      <c r="L940" s="960"/>
      <c r="M940" s="1211"/>
      <c r="N940" s="1211"/>
      <c r="O940" s="960"/>
      <c r="P940" s="960"/>
      <c r="Q940" s="960"/>
    </row>
    <row r="941" ht="25.15" customHeight="true" x14ac:dyDescent="0.2">
      <c r="C941" s="1215"/>
      <c r="D941" s="1211"/>
      <c r="E941" s="960"/>
      <c r="F941" s="960"/>
      <c r="G941" s="960"/>
      <c r="H941" s="1211"/>
      <c r="I941" s="1211"/>
      <c r="J941" s="960"/>
      <c r="K941" s="960"/>
      <c r="L941" s="960"/>
      <c r="M941" s="1211"/>
      <c r="N941" s="1211"/>
      <c r="O941" s="960"/>
      <c r="P941" s="960"/>
      <c r="Q941" s="960"/>
    </row>
    <row r="942" ht="25.15" customHeight="true" x14ac:dyDescent="0.2">
      <c r="C942" s="1215"/>
      <c r="D942" s="1211"/>
      <c r="E942" s="960"/>
      <c r="F942" s="960"/>
      <c r="G942" s="960"/>
      <c r="H942" s="1211"/>
      <c r="I942" s="1211"/>
      <c r="J942" s="960"/>
      <c r="K942" s="960"/>
      <c r="L942" s="960"/>
      <c r="M942" s="1211"/>
      <c r="N942" s="1211"/>
      <c r="O942" s="960"/>
      <c r="P942" s="960"/>
      <c r="Q942" s="960"/>
    </row>
    <row r="943" ht="25.15" customHeight="true" x14ac:dyDescent="0.2">
      <c r="C943" s="1215"/>
      <c r="D943" s="1211"/>
      <c r="E943" s="960"/>
      <c r="F943" s="960"/>
      <c r="G943" s="960"/>
      <c r="H943" s="1211"/>
      <c r="I943" s="1211"/>
      <c r="J943" s="960"/>
      <c r="K943" s="960"/>
      <c r="L943" s="960"/>
      <c r="M943" s="1211"/>
      <c r="N943" s="1211"/>
      <c r="O943" s="960"/>
      <c r="P943" s="960"/>
      <c r="Q943" s="960"/>
    </row>
    <row r="944" ht="25.15" customHeight="true" x14ac:dyDescent="0.2">
      <c r="C944" s="1215"/>
      <c r="D944" s="1211"/>
      <c r="E944" s="960"/>
      <c r="F944" s="960"/>
      <c r="G944" s="960"/>
      <c r="H944" s="1211"/>
      <c r="I944" s="1211"/>
      <c r="J944" s="960"/>
      <c r="K944" s="960"/>
      <c r="L944" s="960"/>
      <c r="M944" s="1211"/>
      <c r="N944" s="1211"/>
      <c r="O944" s="960"/>
      <c r="P944" s="960"/>
      <c r="Q944" s="960"/>
    </row>
    <row r="945" ht="25.15" customHeight="true" x14ac:dyDescent="0.2">
      <c r="C945" s="1215"/>
      <c r="D945" s="1211"/>
      <c r="E945" s="960"/>
      <c r="F945" s="960"/>
      <c r="G945" s="960"/>
      <c r="H945" s="1211"/>
      <c r="I945" s="1211"/>
      <c r="J945" s="960"/>
      <c r="K945" s="960"/>
      <c r="L945" s="960"/>
      <c r="M945" s="1211"/>
      <c r="N945" s="1211"/>
      <c r="O945" s="960"/>
      <c r="P945" s="960"/>
      <c r="Q945" s="960"/>
    </row>
    <row r="946" ht="25.15" customHeight="true" x14ac:dyDescent="0.2">
      <c r="C946" s="1215"/>
      <c r="D946" s="1211"/>
      <c r="E946" s="960"/>
      <c r="F946" s="960"/>
      <c r="G946" s="960"/>
      <c r="H946" s="1211"/>
      <c r="I946" s="1211"/>
      <c r="J946" s="960"/>
      <c r="K946" s="960"/>
      <c r="L946" s="960"/>
      <c r="M946" s="1211"/>
      <c r="N946" s="1211"/>
      <c r="O946" s="960"/>
      <c r="P946" s="960"/>
      <c r="Q946" s="960"/>
    </row>
    <row r="947" ht="25.15" customHeight="true" x14ac:dyDescent="0.2">
      <c r="C947" s="1215"/>
      <c r="D947" s="1211"/>
      <c r="E947" s="960"/>
      <c r="F947" s="960"/>
      <c r="G947" s="960"/>
      <c r="H947" s="1211"/>
      <c r="I947" s="1211"/>
      <c r="J947" s="960"/>
      <c r="K947" s="960"/>
      <c r="L947" s="960"/>
      <c r="M947" s="1211"/>
      <c r="N947" s="1211"/>
      <c r="O947" s="960"/>
      <c r="P947" s="960"/>
      <c r="Q947" s="960"/>
    </row>
    <row r="948" ht="25.15" customHeight="true" x14ac:dyDescent="0.2">
      <c r="C948" s="1215"/>
      <c r="D948" s="1211"/>
      <c r="E948" s="960"/>
      <c r="F948" s="960"/>
      <c r="G948" s="960"/>
      <c r="H948" s="1211"/>
      <c r="I948" s="1211"/>
      <c r="J948" s="960"/>
      <c r="K948" s="960"/>
      <c r="L948" s="960"/>
      <c r="M948" s="1211"/>
      <c r="N948" s="1211"/>
      <c r="O948" s="960"/>
      <c r="P948" s="960"/>
      <c r="Q948" s="960"/>
    </row>
    <row r="949" ht="25.15" customHeight="true" x14ac:dyDescent="0.2">
      <c r="C949" s="1215"/>
      <c r="D949" s="1211"/>
      <c r="E949" s="960"/>
      <c r="F949" s="960"/>
      <c r="G949" s="960"/>
      <c r="H949" s="1211"/>
      <c r="I949" s="1211"/>
      <c r="J949" s="960"/>
      <c r="K949" s="960"/>
      <c r="L949" s="960"/>
      <c r="M949" s="1211"/>
      <c r="N949" s="1211"/>
      <c r="O949" s="960"/>
      <c r="P949" s="960"/>
      <c r="Q949" s="960"/>
    </row>
    <row r="950" ht="25.15" customHeight="true" x14ac:dyDescent="0.2">
      <c r="C950" s="1215"/>
      <c r="D950" s="1211"/>
      <c r="E950" s="960"/>
      <c r="F950" s="960"/>
      <c r="G950" s="960"/>
      <c r="H950" s="1211"/>
      <c r="I950" s="1211"/>
      <c r="J950" s="960"/>
      <c r="K950" s="960"/>
      <c r="L950" s="960"/>
      <c r="M950" s="1211"/>
      <c r="N950" s="1211"/>
      <c r="O950" s="960"/>
      <c r="P950" s="960"/>
      <c r="Q950" s="960"/>
    </row>
    <row r="951" ht="25.15" customHeight="true" x14ac:dyDescent="0.2">
      <c r="C951" s="1215"/>
      <c r="D951" s="1211"/>
      <c r="E951" s="960"/>
      <c r="F951" s="960"/>
      <c r="G951" s="960"/>
      <c r="H951" s="1211"/>
      <c r="I951" s="1211"/>
      <c r="J951" s="960"/>
      <c r="K951" s="960"/>
      <c r="L951" s="960"/>
      <c r="M951" s="1211"/>
      <c r="N951" s="1211"/>
      <c r="O951" s="960"/>
      <c r="P951" s="960"/>
      <c r="Q951" s="960"/>
    </row>
    <row r="952" ht="25.15" customHeight="true" x14ac:dyDescent="0.2">
      <c r="C952" s="1215"/>
      <c r="D952" s="1211"/>
      <c r="E952" s="960"/>
      <c r="F952" s="960"/>
      <c r="G952" s="960"/>
      <c r="H952" s="1211"/>
      <c r="I952" s="1211"/>
      <c r="J952" s="960"/>
      <c r="K952" s="960"/>
      <c r="L952" s="960"/>
      <c r="M952" s="1211"/>
      <c r="N952" s="1211"/>
      <c r="O952" s="960"/>
      <c r="P952" s="960"/>
      <c r="Q952" s="960"/>
    </row>
    <row r="953" ht="25.15" customHeight="true" x14ac:dyDescent="0.2">
      <c r="C953" s="1215"/>
      <c r="D953" s="1211"/>
      <c r="E953" s="960"/>
      <c r="F953" s="960"/>
      <c r="G953" s="960"/>
      <c r="H953" s="1211"/>
      <c r="I953" s="1211"/>
      <c r="J953" s="960"/>
      <c r="K953" s="960"/>
      <c r="L953" s="960"/>
      <c r="M953" s="1211"/>
      <c r="N953" s="1211"/>
      <c r="O953" s="960"/>
      <c r="P953" s="960"/>
      <c r="Q953" s="960"/>
    </row>
    <row r="954" ht="25.15" customHeight="true" x14ac:dyDescent="0.2">
      <c r="C954" s="1215"/>
      <c r="D954" s="1211"/>
      <c r="E954" s="960"/>
      <c r="F954" s="960"/>
      <c r="G954" s="960"/>
      <c r="H954" s="1211"/>
      <c r="I954" s="1211"/>
      <c r="J954" s="960"/>
      <c r="K954" s="960"/>
      <c r="L954" s="960"/>
      <c r="M954" s="1211"/>
      <c r="N954" s="1211"/>
      <c r="O954" s="960"/>
      <c r="P954" s="960"/>
      <c r="Q954" s="960"/>
    </row>
    <row r="955" ht="25.15" customHeight="true" x14ac:dyDescent="0.2">
      <c r="C955" s="1215"/>
      <c r="D955" s="1211"/>
      <c r="E955" s="960"/>
      <c r="F955" s="960"/>
      <c r="G955" s="960"/>
      <c r="H955" s="1211"/>
      <c r="I955" s="1211"/>
      <c r="J955" s="960"/>
      <c r="K955" s="960"/>
      <c r="L955" s="960"/>
      <c r="M955" s="1211"/>
      <c r="N955" s="1211"/>
      <c r="O955" s="960"/>
      <c r="P955" s="960"/>
      <c r="Q955" s="960"/>
    </row>
    <row r="956" ht="25.15" customHeight="true" x14ac:dyDescent="0.2">
      <c r="C956" s="1215"/>
      <c r="D956" s="1211"/>
      <c r="E956" s="960"/>
      <c r="F956" s="960"/>
      <c r="G956" s="960"/>
      <c r="H956" s="1211"/>
      <c r="I956" s="1211"/>
      <c r="J956" s="960"/>
      <c r="K956" s="960"/>
      <c r="L956" s="960"/>
      <c r="M956" s="1211"/>
      <c r="N956" s="1211"/>
      <c r="O956" s="960"/>
      <c r="P956" s="960"/>
      <c r="Q956" s="960"/>
    </row>
    <row r="957" ht="25.15" customHeight="true" x14ac:dyDescent="0.2">
      <c r="C957" s="1215"/>
      <c r="D957" s="1211"/>
      <c r="E957" s="960"/>
      <c r="F957" s="960"/>
      <c r="G957" s="960"/>
      <c r="H957" s="1211"/>
      <c r="I957" s="1211"/>
      <c r="J957" s="960"/>
      <c r="K957" s="960"/>
      <c r="L957" s="960"/>
      <c r="M957" s="1211"/>
      <c r="N957" s="1211"/>
      <c r="O957" s="960"/>
      <c r="P957" s="960"/>
      <c r="Q957" s="960"/>
    </row>
    <row r="958" ht="25.15" customHeight="true" x14ac:dyDescent="0.2">
      <c r="C958" s="1215"/>
      <c r="D958" s="1211"/>
      <c r="E958" s="960"/>
      <c r="F958" s="960"/>
      <c r="G958" s="960"/>
      <c r="H958" s="1211"/>
      <c r="I958" s="1211"/>
      <c r="J958" s="960"/>
      <c r="K958" s="960"/>
      <c r="L958" s="960"/>
      <c r="M958" s="1211"/>
      <c r="N958" s="1211"/>
      <c r="O958" s="960"/>
      <c r="P958" s="960"/>
      <c r="Q958" s="960"/>
    </row>
    <row r="959" ht="25.15" customHeight="true" x14ac:dyDescent="0.2">
      <c r="C959" s="1215"/>
      <c r="D959" s="1211"/>
      <c r="E959" s="960"/>
      <c r="F959" s="960"/>
      <c r="G959" s="960"/>
      <c r="H959" s="1211"/>
      <c r="I959" s="1211"/>
      <c r="J959" s="960"/>
      <c r="K959" s="960"/>
      <c r="L959" s="960"/>
      <c r="M959" s="1211"/>
      <c r="N959" s="1211"/>
      <c r="O959" s="960"/>
      <c r="P959" s="960"/>
      <c r="Q959" s="960"/>
    </row>
    <row r="960" ht="25.15" customHeight="true" x14ac:dyDescent="0.2">
      <c r="C960" s="1215"/>
      <c r="D960" s="1211"/>
      <c r="E960" s="960"/>
      <c r="F960" s="960"/>
      <c r="G960" s="960"/>
      <c r="H960" s="1211"/>
      <c r="I960" s="1211"/>
      <c r="J960" s="960"/>
      <c r="K960" s="960"/>
      <c r="L960" s="960"/>
      <c r="M960" s="1211"/>
      <c r="N960" s="1211"/>
      <c r="O960" s="960"/>
      <c r="P960" s="960"/>
      <c r="Q960" s="960"/>
    </row>
    <row r="961" ht="25.15" customHeight="true" x14ac:dyDescent="0.2">
      <c r="C961" s="1215"/>
      <c r="D961" s="1211"/>
      <c r="E961" s="960"/>
      <c r="F961" s="960"/>
      <c r="G961" s="960"/>
      <c r="H961" s="1211"/>
      <c r="I961" s="1211"/>
      <c r="J961" s="960"/>
      <c r="K961" s="960"/>
      <c r="L961" s="960"/>
      <c r="M961" s="1211"/>
      <c r="N961" s="1211"/>
      <c r="O961" s="960"/>
      <c r="P961" s="960"/>
      <c r="Q961" s="960"/>
    </row>
    <row r="962" ht="25.15" customHeight="true" x14ac:dyDescent="0.2">
      <c r="C962" s="1215"/>
      <c r="D962" s="1211"/>
      <c r="E962" s="960"/>
      <c r="F962" s="960"/>
      <c r="G962" s="960"/>
      <c r="H962" s="1211"/>
      <c r="I962" s="1211"/>
      <c r="J962" s="960"/>
      <c r="K962" s="960"/>
      <c r="L962" s="960"/>
      <c r="M962" s="1211"/>
      <c r="N962" s="1211"/>
      <c r="O962" s="960"/>
      <c r="P962" s="960"/>
      <c r="Q962" s="960"/>
    </row>
    <row r="963" ht="25.15" customHeight="true" x14ac:dyDescent="0.2">
      <c r="C963" s="1215"/>
      <c r="D963" s="1211"/>
      <c r="E963" s="960"/>
      <c r="F963" s="960"/>
      <c r="G963" s="960"/>
      <c r="H963" s="1211"/>
      <c r="I963" s="1211"/>
      <c r="J963" s="960"/>
      <c r="K963" s="960"/>
      <c r="L963" s="960"/>
      <c r="M963" s="1211"/>
      <c r="N963" s="1211"/>
      <c r="O963" s="960"/>
      <c r="P963" s="960"/>
      <c r="Q963" s="960"/>
    </row>
    <row r="964" ht="25.15" customHeight="true" x14ac:dyDescent="0.2">
      <c r="C964" s="1215"/>
      <c r="D964" s="1211"/>
      <c r="E964" s="960"/>
      <c r="F964" s="960"/>
      <c r="G964" s="960"/>
      <c r="H964" s="1211"/>
      <c r="I964" s="1211"/>
      <c r="J964" s="960"/>
      <c r="K964" s="960"/>
      <c r="L964" s="960"/>
      <c r="M964" s="1211"/>
      <c r="N964" s="1211"/>
      <c r="O964" s="960"/>
      <c r="P964" s="960"/>
      <c r="Q964" s="960"/>
    </row>
    <row r="965" ht="25.15" customHeight="true" x14ac:dyDescent="0.2">
      <c r="C965" s="1215"/>
      <c r="D965" s="1211"/>
      <c r="E965" s="960"/>
      <c r="F965" s="960"/>
      <c r="G965" s="960"/>
      <c r="H965" s="1211"/>
      <c r="I965" s="1211"/>
      <c r="J965" s="960"/>
      <c r="K965" s="960"/>
      <c r="L965" s="960"/>
      <c r="M965" s="1211"/>
      <c r="N965" s="1211"/>
      <c r="O965" s="960"/>
      <c r="P965" s="960"/>
      <c r="Q965" s="960"/>
    </row>
    <row r="966" ht="25.15" customHeight="true" x14ac:dyDescent="0.2">
      <c r="C966" s="1215"/>
      <c r="D966" s="1211"/>
      <c r="E966" s="960"/>
      <c r="F966" s="960"/>
      <c r="G966" s="960"/>
      <c r="H966" s="1211"/>
      <c r="I966" s="1211"/>
      <c r="J966" s="960"/>
      <c r="K966" s="960"/>
      <c r="L966" s="960"/>
      <c r="M966" s="1211"/>
      <c r="N966" s="1211"/>
      <c r="O966" s="960"/>
      <c r="P966" s="960"/>
      <c r="Q966" s="960"/>
    </row>
    <row r="967" ht="25.15" customHeight="true" x14ac:dyDescent="0.2">
      <c r="C967" s="1215"/>
      <c r="D967" s="1211"/>
      <c r="E967" s="960"/>
      <c r="F967" s="960"/>
      <c r="G967" s="960"/>
      <c r="H967" s="1211"/>
      <c r="I967" s="1211"/>
      <c r="J967" s="960"/>
      <c r="K967" s="960"/>
      <c r="L967" s="960"/>
      <c r="M967" s="1211"/>
      <c r="N967" s="1211"/>
      <c r="O967" s="960"/>
      <c r="P967" s="960"/>
      <c r="Q967" s="960"/>
    </row>
    <row r="968" ht="25.15" customHeight="true" x14ac:dyDescent="0.2">
      <c r="C968" s="1215"/>
      <c r="D968" s="1211"/>
      <c r="E968" s="960"/>
      <c r="F968" s="960"/>
      <c r="G968" s="960"/>
      <c r="H968" s="1211"/>
      <c r="I968" s="1211"/>
      <c r="J968" s="960"/>
      <c r="K968" s="960"/>
      <c r="L968" s="960"/>
      <c r="M968" s="1211"/>
      <c r="N968" s="1211"/>
      <c r="O968" s="960"/>
      <c r="P968" s="960"/>
      <c r="Q968" s="960"/>
    </row>
    <row r="969" ht="25.15" customHeight="true" x14ac:dyDescent="0.2">
      <c r="C969" s="1215"/>
      <c r="D969" s="1211"/>
      <c r="E969" s="960"/>
      <c r="F969" s="960"/>
      <c r="G969" s="960"/>
      <c r="H969" s="1211"/>
      <c r="I969" s="1211"/>
      <c r="J969" s="960"/>
      <c r="K969" s="960"/>
      <c r="L969" s="960"/>
      <c r="M969" s="1211"/>
      <c r="N969" s="1211"/>
      <c r="O969" s="960"/>
      <c r="P969" s="960"/>
      <c r="Q969" s="960"/>
    </row>
    <row r="970" ht="25.15" customHeight="true" x14ac:dyDescent="0.2">
      <c r="C970" s="1215"/>
      <c r="D970" s="1211"/>
      <c r="E970" s="960"/>
      <c r="F970" s="960"/>
      <c r="G970" s="960"/>
      <c r="H970" s="1211"/>
      <c r="I970" s="1211"/>
      <c r="J970" s="960"/>
      <c r="K970" s="960"/>
      <c r="L970" s="960"/>
      <c r="M970" s="1211"/>
      <c r="N970" s="1211"/>
      <c r="O970" s="960"/>
      <c r="P970" s="960"/>
      <c r="Q970" s="960"/>
    </row>
    <row r="971" ht="25.15" customHeight="true" x14ac:dyDescent="0.2">
      <c r="C971" s="1215"/>
      <c r="D971" s="1211"/>
      <c r="E971" s="960"/>
      <c r="F971" s="960"/>
      <c r="G971" s="960"/>
      <c r="H971" s="1211"/>
      <c r="I971" s="1211"/>
      <c r="J971" s="960"/>
      <c r="K971" s="960"/>
      <c r="L971" s="960"/>
      <c r="M971" s="1211"/>
      <c r="N971" s="1211"/>
      <c r="O971" s="960"/>
      <c r="P971" s="960"/>
      <c r="Q971" s="960"/>
    </row>
    <row r="972" ht="25.15" customHeight="true" x14ac:dyDescent="0.2">
      <c r="C972" s="1215"/>
      <c r="D972" s="1211"/>
      <c r="E972" s="960"/>
      <c r="F972" s="960"/>
      <c r="G972" s="960"/>
      <c r="H972" s="1211"/>
      <c r="I972" s="1211"/>
      <c r="J972" s="960"/>
      <c r="K972" s="960"/>
      <c r="L972" s="960"/>
      <c r="M972" s="1211"/>
      <c r="N972" s="1211"/>
      <c r="O972" s="960"/>
      <c r="P972" s="960"/>
      <c r="Q972" s="960"/>
    </row>
    <row r="973" ht="25.15" customHeight="true" x14ac:dyDescent="0.2">
      <c r="C973" s="1215"/>
      <c r="D973" s="1211"/>
      <c r="E973" s="960"/>
      <c r="F973" s="960"/>
      <c r="G973" s="960"/>
      <c r="H973" s="1211"/>
      <c r="I973" s="1211"/>
      <c r="J973" s="960"/>
      <c r="K973" s="960"/>
      <c r="L973" s="960"/>
      <c r="M973" s="1211"/>
      <c r="N973" s="1211"/>
      <c r="O973" s="960"/>
      <c r="P973" s="960"/>
      <c r="Q973" s="960"/>
    </row>
    <row r="974" ht="25.15" customHeight="true" x14ac:dyDescent="0.2">
      <c r="C974" s="1215"/>
      <c r="D974" s="1211"/>
      <c r="E974" s="960"/>
      <c r="F974" s="960"/>
      <c r="G974" s="960"/>
      <c r="H974" s="1211"/>
      <c r="I974" s="1211"/>
      <c r="J974" s="960"/>
      <c r="K974" s="960"/>
      <c r="L974" s="960"/>
      <c r="M974" s="1211"/>
      <c r="N974" s="1211"/>
      <c r="O974" s="960"/>
      <c r="P974" s="960"/>
      <c r="Q974" s="960"/>
    </row>
    <row r="975" ht="25.15" customHeight="true" x14ac:dyDescent="0.2">
      <c r="C975" s="1215"/>
      <c r="D975" s="1211"/>
      <c r="E975" s="960"/>
      <c r="F975" s="960"/>
      <c r="G975" s="960"/>
      <c r="H975" s="1211"/>
      <c r="I975" s="1211"/>
      <c r="J975" s="960"/>
      <c r="K975" s="960"/>
      <c r="L975" s="960"/>
      <c r="M975" s="1211"/>
      <c r="N975" s="1211"/>
      <c r="O975" s="960"/>
      <c r="P975" s="960"/>
      <c r="Q975" s="960"/>
    </row>
    <row r="976" ht="25.15" customHeight="true" x14ac:dyDescent="0.2">
      <c r="C976" s="1215"/>
      <c r="D976" s="1211"/>
      <c r="E976" s="960"/>
      <c r="F976" s="960"/>
      <c r="G976" s="960"/>
      <c r="H976" s="1211"/>
      <c r="I976" s="1211"/>
      <c r="J976" s="960"/>
      <c r="K976" s="960"/>
      <c r="L976" s="960"/>
      <c r="M976" s="1211"/>
      <c r="N976" s="1211"/>
      <c r="O976" s="960"/>
      <c r="P976" s="960"/>
      <c r="Q976" s="960"/>
    </row>
    <row r="977" ht="25.15" customHeight="true" x14ac:dyDescent="0.2">
      <c r="C977" s="1215"/>
      <c r="D977" s="1211"/>
      <c r="E977" s="960"/>
      <c r="F977" s="960"/>
      <c r="G977" s="960"/>
      <c r="H977" s="1211"/>
      <c r="I977" s="1211"/>
      <c r="J977" s="960"/>
      <c r="K977" s="960"/>
      <c r="L977" s="960"/>
      <c r="M977" s="1211"/>
      <c r="N977" s="1211"/>
      <c r="O977" s="960"/>
      <c r="P977" s="960"/>
      <c r="Q977" s="960"/>
    </row>
    <row r="978" ht="25.15" customHeight="true" x14ac:dyDescent="0.2">
      <c r="C978" s="1215"/>
      <c r="D978" s="1211"/>
      <c r="E978" s="960"/>
      <c r="F978" s="960"/>
      <c r="G978" s="960"/>
      <c r="H978" s="1211"/>
      <c r="I978" s="1211"/>
      <c r="J978" s="960"/>
      <c r="K978" s="960"/>
      <c r="L978" s="960"/>
      <c r="M978" s="1211"/>
      <c r="N978" s="1211"/>
      <c r="O978" s="960"/>
      <c r="P978" s="960"/>
      <c r="Q978" s="960"/>
    </row>
    <row r="979" ht="25.15" customHeight="true" x14ac:dyDescent="0.2">
      <c r="C979" s="1215"/>
      <c r="D979" s="1211"/>
      <c r="E979" s="960"/>
      <c r="F979" s="960"/>
      <c r="G979" s="960"/>
      <c r="H979" s="1211"/>
      <c r="I979" s="1211"/>
      <c r="J979" s="960"/>
      <c r="K979" s="960"/>
      <c r="L979" s="960"/>
      <c r="M979" s="1211"/>
      <c r="N979" s="1211"/>
      <c r="O979" s="960"/>
      <c r="P979" s="960"/>
      <c r="Q979" s="960"/>
    </row>
    <row r="980" ht="25.15" customHeight="true" x14ac:dyDescent="0.2">
      <c r="C980" s="1215"/>
      <c r="D980" s="1211"/>
      <c r="E980" s="960"/>
      <c r="F980" s="960"/>
      <c r="G980" s="960"/>
      <c r="H980" s="1211"/>
      <c r="I980" s="1211"/>
      <c r="J980" s="960"/>
      <c r="K980" s="960"/>
      <c r="L980" s="960"/>
      <c r="M980" s="1211"/>
      <c r="N980" s="1211"/>
      <c r="O980" s="960"/>
      <c r="P980" s="960"/>
      <c r="Q980" s="960"/>
    </row>
    <row r="981" ht="25.15" customHeight="true" x14ac:dyDescent="0.2">
      <c r="C981" s="1215"/>
      <c r="D981" s="1211"/>
      <c r="E981" s="960"/>
      <c r="F981" s="960"/>
      <c r="G981" s="960"/>
      <c r="H981" s="1211"/>
      <c r="I981" s="1211"/>
      <c r="J981" s="960"/>
      <c r="K981" s="960"/>
      <c r="L981" s="960"/>
      <c r="M981" s="1211"/>
      <c r="N981" s="1211"/>
      <c r="O981" s="960"/>
      <c r="P981" s="960"/>
      <c r="Q981" s="960"/>
    </row>
    <row r="982" ht="25.15" customHeight="true" x14ac:dyDescent="0.2">
      <c r="C982" s="1215"/>
      <c r="D982" s="1211"/>
      <c r="E982" s="960"/>
      <c r="F982" s="960"/>
      <c r="G982" s="960"/>
      <c r="H982" s="1211"/>
      <c r="I982" s="1211"/>
      <c r="J982" s="960"/>
      <c r="K982" s="960"/>
      <c r="L982" s="960"/>
      <c r="M982" s="1211"/>
      <c r="N982" s="1211"/>
      <c r="O982" s="960"/>
      <c r="P982" s="960"/>
      <c r="Q982" s="960"/>
    </row>
    <row r="983" ht="25.15" customHeight="true" x14ac:dyDescent="0.2">
      <c r="C983" s="1215"/>
      <c r="D983" s="1211"/>
      <c r="E983" s="960"/>
      <c r="F983" s="960"/>
      <c r="G983" s="960"/>
      <c r="H983" s="1211"/>
      <c r="I983" s="1211"/>
      <c r="J983" s="960"/>
      <c r="K983" s="960"/>
      <c r="L983" s="960"/>
      <c r="M983" s="1211"/>
      <c r="N983" s="1211"/>
      <c r="O983" s="960"/>
      <c r="P983" s="960"/>
      <c r="Q983" s="960"/>
    </row>
    <row r="984" ht="25.15" customHeight="true" x14ac:dyDescent="0.2">
      <c r="C984" s="1215"/>
      <c r="D984" s="1211"/>
      <c r="E984" s="960"/>
      <c r="F984" s="960"/>
      <c r="G984" s="960"/>
      <c r="H984" s="1211"/>
      <c r="I984" s="1211"/>
      <c r="J984" s="960"/>
      <c r="K984" s="960"/>
      <c r="L984" s="960"/>
      <c r="M984" s="1211"/>
      <c r="N984" s="1211"/>
      <c r="O984" s="960"/>
      <c r="P984" s="960"/>
      <c r="Q984" s="960"/>
    </row>
    <row r="985" ht="25.15" customHeight="true" x14ac:dyDescent="0.2">
      <c r="C985" s="1215"/>
      <c r="D985" s="1211"/>
      <c r="E985" s="960"/>
      <c r="F985" s="960"/>
      <c r="G985" s="960"/>
      <c r="H985" s="1211"/>
      <c r="I985" s="1211"/>
      <c r="J985" s="960"/>
      <c r="K985" s="960"/>
      <c r="L985" s="960"/>
      <c r="M985" s="1211"/>
      <c r="N985" s="1211"/>
      <c r="O985" s="960"/>
      <c r="P985" s="960"/>
      <c r="Q985" s="960"/>
    </row>
    <row r="986" ht="25.15" customHeight="true" x14ac:dyDescent="0.2">
      <c r="C986" s="1215"/>
      <c r="D986" s="1211"/>
      <c r="E986" s="960"/>
      <c r="F986" s="960"/>
      <c r="G986" s="960"/>
      <c r="H986" s="1211"/>
      <c r="I986" s="1211"/>
      <c r="J986" s="960"/>
      <c r="K986" s="960"/>
      <c r="L986" s="960"/>
      <c r="M986" s="1211"/>
      <c r="N986" s="1211"/>
      <c r="O986" s="960"/>
      <c r="P986" s="960"/>
      <c r="Q986" s="960"/>
    </row>
    <row r="987" ht="25.15" customHeight="true" x14ac:dyDescent="0.2">
      <c r="C987" s="1215"/>
      <c r="D987" s="1211"/>
      <c r="E987" s="960"/>
      <c r="F987" s="960"/>
      <c r="G987" s="960"/>
      <c r="H987" s="1211"/>
      <c r="I987" s="1211"/>
      <c r="J987" s="960"/>
      <c r="K987" s="960"/>
      <c r="L987" s="960"/>
      <c r="M987" s="1211"/>
      <c r="N987" s="1211"/>
      <c r="O987" s="960"/>
      <c r="P987" s="960"/>
      <c r="Q987" s="960"/>
    </row>
    <row r="988" ht="25.15" customHeight="true" x14ac:dyDescent="0.2">
      <c r="C988" s="1215"/>
      <c r="D988" s="1211"/>
      <c r="E988" s="960"/>
      <c r="F988" s="960"/>
      <c r="G988" s="960"/>
      <c r="H988" s="1211"/>
      <c r="I988" s="1211"/>
      <c r="J988" s="960"/>
      <c r="K988" s="960"/>
      <c r="L988" s="960"/>
      <c r="M988" s="1211"/>
      <c r="N988" s="1211"/>
      <c r="O988" s="960"/>
      <c r="P988" s="960"/>
      <c r="Q988" s="960"/>
    </row>
    <row r="989" ht="25.15" customHeight="true" x14ac:dyDescent="0.2">
      <c r="C989" s="1215"/>
      <c r="D989" s="1211"/>
      <c r="E989" s="960"/>
      <c r="F989" s="960"/>
      <c r="G989" s="960"/>
      <c r="H989" s="1211"/>
      <c r="I989" s="1211"/>
      <c r="J989" s="960"/>
      <c r="K989" s="960"/>
      <c r="L989" s="960"/>
      <c r="M989" s="1211"/>
      <c r="N989" s="1211"/>
      <c r="O989" s="960"/>
      <c r="P989" s="960"/>
      <c r="Q989" s="960"/>
    </row>
    <row r="990" ht="25.15" customHeight="true" x14ac:dyDescent="0.2">
      <c r="C990" s="1215"/>
      <c r="D990" s="1211"/>
      <c r="E990" s="960"/>
      <c r="F990" s="960"/>
      <c r="G990" s="960"/>
      <c r="H990" s="1211"/>
      <c r="I990" s="1211"/>
      <c r="J990" s="960"/>
      <c r="K990" s="960"/>
      <c r="L990" s="960"/>
      <c r="M990" s="1211"/>
      <c r="N990" s="1211"/>
      <c r="O990" s="960"/>
      <c r="P990" s="960"/>
      <c r="Q990" s="960"/>
    </row>
    <row r="991" ht="25.15" customHeight="true" x14ac:dyDescent="0.2">
      <c r="C991" s="1215"/>
      <c r="D991" s="1211"/>
      <c r="E991" s="960"/>
      <c r="F991" s="960"/>
      <c r="G991" s="960"/>
      <c r="H991" s="1211"/>
      <c r="I991" s="1211"/>
      <c r="J991" s="960"/>
      <c r="K991" s="960"/>
      <c r="L991" s="960"/>
      <c r="M991" s="1211"/>
      <c r="N991" s="1211"/>
      <c r="O991" s="960"/>
      <c r="P991" s="960"/>
      <c r="Q991" s="960"/>
    </row>
    <row r="992" ht="25.15" customHeight="true" x14ac:dyDescent="0.2">
      <c r="C992" s="1215"/>
      <c r="D992" s="1211"/>
      <c r="E992" s="960"/>
      <c r="F992" s="960"/>
      <c r="G992" s="960"/>
      <c r="H992" s="1211"/>
      <c r="I992" s="1211"/>
      <c r="J992" s="960"/>
      <c r="K992" s="960"/>
      <c r="L992" s="960"/>
      <c r="M992" s="1211"/>
      <c r="N992" s="1211"/>
      <c r="O992" s="960"/>
      <c r="P992" s="960"/>
      <c r="Q992" s="960"/>
    </row>
    <row r="993" ht="25.15" customHeight="true" x14ac:dyDescent="0.2">
      <c r="C993" s="1215"/>
      <c r="D993" s="1211"/>
      <c r="E993" s="960"/>
      <c r="F993" s="960"/>
      <c r="G993" s="960"/>
      <c r="H993" s="1211"/>
      <c r="I993" s="1211"/>
      <c r="J993" s="960"/>
      <c r="K993" s="960"/>
      <c r="L993" s="960"/>
      <c r="M993" s="1211"/>
      <c r="N993" s="1211"/>
      <c r="O993" s="960"/>
      <c r="P993" s="960"/>
      <c r="Q993" s="960"/>
    </row>
    <row r="994" ht="25.15" customHeight="true" x14ac:dyDescent="0.2">
      <c r="C994" s="1215"/>
      <c r="D994" s="1211"/>
      <c r="E994" s="960"/>
      <c r="F994" s="960"/>
      <c r="G994" s="960"/>
      <c r="H994" s="1211"/>
      <c r="I994" s="1211"/>
      <c r="J994" s="960"/>
      <c r="K994" s="960"/>
      <c r="L994" s="960"/>
      <c r="M994" s="1211"/>
      <c r="N994" s="1211"/>
      <c r="O994" s="960"/>
      <c r="P994" s="960"/>
      <c r="Q994" s="960"/>
    </row>
    <row r="995" ht="25.15" customHeight="true" x14ac:dyDescent="0.2">
      <c r="C995" s="1215"/>
      <c r="D995" s="1211"/>
      <c r="E995" s="960"/>
      <c r="F995" s="960"/>
      <c r="G995" s="960"/>
      <c r="H995" s="1211"/>
      <c r="I995" s="1211"/>
      <c r="J995" s="960"/>
      <c r="K995" s="960"/>
      <c r="L995" s="960"/>
      <c r="M995" s="1211"/>
      <c r="N995" s="1211"/>
      <c r="O995" s="960"/>
      <c r="P995" s="960"/>
      <c r="Q995" s="960"/>
    </row>
    <row r="996" ht="25.15" customHeight="true" x14ac:dyDescent="0.2">
      <c r="C996" s="1215"/>
      <c r="D996" s="1211"/>
      <c r="E996" s="960"/>
      <c r="F996" s="960"/>
      <c r="G996" s="960"/>
      <c r="H996" s="1211"/>
      <c r="I996" s="1211"/>
      <c r="J996" s="960"/>
      <c r="K996" s="960"/>
      <c r="L996" s="960"/>
      <c r="M996" s="1211"/>
      <c r="N996" s="1211"/>
      <c r="O996" s="960"/>
      <c r="P996" s="960"/>
      <c r="Q996" s="960"/>
    </row>
    <row r="997" ht="25.15" customHeight="true" x14ac:dyDescent="0.2">
      <c r="C997" s="1215"/>
      <c r="D997" s="1211"/>
      <c r="E997" s="960"/>
      <c r="F997" s="960"/>
      <c r="G997" s="960"/>
      <c r="H997" s="1211"/>
      <c r="I997" s="1211"/>
      <c r="J997" s="960"/>
      <c r="K997" s="960"/>
      <c r="L997" s="960"/>
      <c r="M997" s="1211"/>
      <c r="N997" s="1211"/>
      <c r="O997" s="960"/>
      <c r="P997" s="960"/>
      <c r="Q997" s="960"/>
    </row>
    <row r="998" ht="25.15" customHeight="true" x14ac:dyDescent="0.2">
      <c r="C998" s="1215"/>
      <c r="D998" s="1211"/>
      <c r="E998" s="960"/>
      <c r="F998" s="960"/>
      <c r="G998" s="960"/>
      <c r="H998" s="1211"/>
      <c r="I998" s="1211"/>
      <c r="J998" s="960"/>
      <c r="K998" s="960"/>
      <c r="L998" s="960"/>
      <c r="M998" s="1211"/>
      <c r="N998" s="1211"/>
      <c r="O998" s="960"/>
      <c r="P998" s="960"/>
      <c r="Q998" s="960"/>
    </row>
    <row r="999" ht="25.15" customHeight="true" x14ac:dyDescent="0.2">
      <c r="C999" s="1215"/>
      <c r="D999" s="1211"/>
      <c r="E999" s="960"/>
      <c r="F999" s="960"/>
      <c r="G999" s="960"/>
      <c r="H999" s="1211"/>
      <c r="I999" s="1211"/>
      <c r="J999" s="960"/>
      <c r="K999" s="960"/>
      <c r="L999" s="960"/>
      <c r="M999" s="1211"/>
      <c r="N999" s="1211"/>
      <c r="O999" s="960"/>
      <c r="P999" s="960"/>
      <c r="Q999" s="960"/>
    </row>
    <row r="1000" ht="25.15" customHeight="true" x14ac:dyDescent="0.2">
      <c r="C1000" s="1215"/>
      <c r="D1000" s="1211"/>
      <c r="E1000" s="960"/>
      <c r="F1000" s="960"/>
      <c r="G1000" s="960"/>
      <c r="H1000" s="1211"/>
      <c r="I1000" s="1211"/>
      <c r="J1000" s="960"/>
      <c r="K1000" s="960"/>
      <c r="L1000" s="960"/>
      <c r="M1000" s="1211"/>
      <c r="N1000" s="1211"/>
      <c r="O1000" s="960"/>
      <c r="P1000" s="960"/>
      <c r="Q1000" s="960"/>
    </row>
    <row r="1001" ht="25.15" customHeight="true" x14ac:dyDescent="0.2">
      <c r="C1001" s="1215"/>
      <c r="D1001" s="1211"/>
      <c r="E1001" s="960"/>
      <c r="F1001" s="960"/>
      <c r="G1001" s="960"/>
      <c r="H1001" s="1211"/>
      <c r="I1001" s="1211"/>
      <c r="J1001" s="960"/>
      <c r="K1001" s="960"/>
      <c r="L1001" s="960"/>
      <c r="M1001" s="1211"/>
      <c r="N1001" s="1211"/>
      <c r="O1001" s="960"/>
      <c r="P1001" s="960"/>
      <c r="Q1001" s="960"/>
    </row>
    <row r="1002" ht="25.15" customHeight="true" x14ac:dyDescent="0.2">
      <c r="C1002" s="1215"/>
      <c r="D1002" s="1211"/>
      <c r="E1002" s="960"/>
      <c r="F1002" s="960"/>
      <c r="G1002" s="960"/>
      <c r="H1002" s="1211"/>
      <c r="I1002" s="1211"/>
      <c r="J1002" s="960"/>
      <c r="K1002" s="960"/>
      <c r="L1002" s="960"/>
      <c r="M1002" s="1211"/>
      <c r="N1002" s="1211"/>
      <c r="O1002" s="960"/>
      <c r="P1002" s="960"/>
      <c r="Q1002" s="960"/>
    </row>
    <row r="1003" ht="25.15" customHeight="true" x14ac:dyDescent="0.2">
      <c r="C1003" s="1215"/>
      <c r="D1003" s="1211"/>
      <c r="E1003" s="960"/>
      <c r="F1003" s="960"/>
      <c r="G1003" s="960"/>
      <c r="H1003" s="1211"/>
      <c r="I1003" s="1211"/>
      <c r="J1003" s="960"/>
      <c r="K1003" s="960"/>
      <c r="L1003" s="960"/>
      <c r="M1003" s="1211"/>
      <c r="N1003" s="1211"/>
      <c r="O1003" s="960"/>
      <c r="P1003" s="960"/>
      <c r="Q1003" s="960"/>
    </row>
    <row r="1004" ht="25.15" customHeight="true" x14ac:dyDescent="0.2">
      <c r="C1004" s="1215"/>
      <c r="D1004" s="1211"/>
      <c r="E1004" s="960"/>
      <c r="F1004" s="960"/>
      <c r="G1004" s="960"/>
      <c r="H1004" s="1211"/>
      <c r="I1004" s="1211"/>
      <c r="J1004" s="960"/>
      <c r="K1004" s="960"/>
      <c r="L1004" s="960"/>
      <c r="M1004" s="1211"/>
      <c r="N1004" s="1211"/>
      <c r="O1004" s="960"/>
      <c r="P1004" s="960"/>
      <c r="Q1004" s="960"/>
    </row>
    <row r="1005" ht="25.15" customHeight="true" x14ac:dyDescent="0.2">
      <c r="C1005" s="1215"/>
      <c r="D1005" s="1211"/>
      <c r="E1005" s="960"/>
      <c r="F1005" s="960"/>
      <c r="G1005" s="960"/>
      <c r="H1005" s="1211"/>
      <c r="I1005" s="1211"/>
      <c r="J1005" s="960"/>
      <c r="K1005" s="960"/>
      <c r="L1005" s="960"/>
      <c r="M1005" s="1211"/>
      <c r="N1005" s="1211"/>
      <c r="O1005" s="960"/>
      <c r="P1005" s="960"/>
      <c r="Q1005" s="960"/>
    </row>
    <row r="1006" ht="25.15" customHeight="true" x14ac:dyDescent="0.2">
      <c r="C1006" s="1215"/>
      <c r="D1006" s="1211"/>
      <c r="E1006" s="960"/>
      <c r="F1006" s="960"/>
      <c r="G1006" s="960"/>
      <c r="H1006" s="1211"/>
      <c r="I1006" s="1211"/>
      <c r="J1006" s="960"/>
      <c r="K1006" s="960"/>
      <c r="L1006" s="960"/>
      <c r="M1006" s="1211"/>
      <c r="N1006" s="1211"/>
      <c r="O1006" s="960"/>
      <c r="P1006" s="960"/>
      <c r="Q1006" s="960"/>
    </row>
    <row r="1007" ht="25.15" customHeight="true" x14ac:dyDescent="0.2">
      <c r="C1007" s="1215"/>
      <c r="D1007" s="1211"/>
      <c r="E1007" s="960"/>
      <c r="F1007" s="960"/>
      <c r="G1007" s="960"/>
      <c r="H1007" s="1211"/>
      <c r="I1007" s="1211"/>
      <c r="J1007" s="960"/>
      <c r="K1007" s="960"/>
      <c r="L1007" s="960"/>
      <c r="M1007" s="1211"/>
      <c r="N1007" s="1211"/>
      <c r="O1007" s="960"/>
      <c r="P1007" s="960"/>
      <c r="Q1007" s="960"/>
    </row>
    <row r="1008" ht="25.15" customHeight="true" x14ac:dyDescent="0.2">
      <c r="C1008" s="1215"/>
      <c r="D1008" s="1211"/>
      <c r="E1008" s="960"/>
      <c r="F1008" s="960"/>
      <c r="G1008" s="960"/>
      <c r="H1008" s="1211"/>
      <c r="I1008" s="1211"/>
      <c r="J1008" s="960"/>
      <c r="K1008" s="960"/>
      <c r="L1008" s="960"/>
      <c r="M1008" s="1211"/>
      <c r="N1008" s="1211"/>
      <c r="O1008" s="960"/>
      <c r="P1008" s="960"/>
      <c r="Q1008" s="960"/>
    </row>
    <row r="1009" ht="25.15" customHeight="true" x14ac:dyDescent="0.2">
      <c r="C1009" s="1215"/>
      <c r="D1009" s="1211"/>
      <c r="E1009" s="960"/>
      <c r="F1009" s="960"/>
      <c r="G1009" s="960"/>
      <c r="H1009" s="1211"/>
      <c r="I1009" s="1211"/>
      <c r="J1009" s="960"/>
      <c r="K1009" s="960"/>
      <c r="L1009" s="960"/>
      <c r="M1009" s="1211"/>
      <c r="N1009" s="1211"/>
      <c r="O1009" s="960"/>
      <c r="P1009" s="960"/>
      <c r="Q1009" s="960"/>
    </row>
    <row r="1010" ht="25.15" customHeight="true" x14ac:dyDescent="0.2">
      <c r="C1010" s="1215"/>
      <c r="D1010" s="1211"/>
      <c r="E1010" s="960"/>
      <c r="F1010" s="960"/>
      <c r="G1010" s="960"/>
      <c r="H1010" s="1211"/>
      <c r="I1010" s="1211"/>
      <c r="J1010" s="960"/>
      <c r="K1010" s="960"/>
      <c r="L1010" s="960"/>
      <c r="M1010" s="1211"/>
      <c r="N1010" s="1211"/>
      <c r="O1010" s="960"/>
      <c r="P1010" s="960"/>
      <c r="Q1010" s="960"/>
    </row>
    <row r="1011" ht="25.15" customHeight="true" x14ac:dyDescent="0.2">
      <c r="C1011" s="1215"/>
      <c r="D1011" s="1211"/>
      <c r="E1011" s="960"/>
      <c r="F1011" s="960"/>
      <c r="G1011" s="960"/>
      <c r="H1011" s="1211"/>
      <c r="I1011" s="1211"/>
      <c r="J1011" s="960"/>
      <c r="K1011" s="960"/>
      <c r="L1011" s="960"/>
      <c r="M1011" s="1211"/>
      <c r="N1011" s="1211"/>
      <c r="O1011" s="960"/>
      <c r="P1011" s="960"/>
      <c r="Q1011" s="960"/>
    </row>
    <row r="1012" ht="25.15" customHeight="true" x14ac:dyDescent="0.2">
      <c r="C1012" s="1215"/>
      <c r="D1012" s="1211"/>
      <c r="E1012" s="960"/>
      <c r="F1012" s="960"/>
      <c r="G1012" s="960"/>
      <c r="H1012" s="1211"/>
      <c r="I1012" s="1211"/>
      <c r="J1012" s="960"/>
      <c r="K1012" s="960"/>
      <c r="L1012" s="960"/>
      <c r="M1012" s="1211"/>
      <c r="N1012" s="1211"/>
      <c r="O1012" s="960"/>
      <c r="P1012" s="960"/>
      <c r="Q1012" s="960"/>
    </row>
    <row r="1013" ht="25.15" customHeight="true" x14ac:dyDescent="0.2">
      <c r="C1013" s="1215"/>
      <c r="D1013" s="1211"/>
      <c r="E1013" s="960"/>
      <c r="F1013" s="960"/>
      <c r="G1013" s="960"/>
      <c r="H1013" s="1211"/>
      <c r="I1013" s="1211"/>
      <c r="J1013" s="960"/>
      <c r="K1013" s="960"/>
      <c r="L1013" s="960"/>
      <c r="M1013" s="1211"/>
      <c r="N1013" s="1211"/>
      <c r="O1013" s="960"/>
      <c r="P1013" s="960"/>
      <c r="Q1013" s="960"/>
    </row>
    <row r="1014" ht="25.15" customHeight="true" x14ac:dyDescent="0.2">
      <c r="C1014" s="1215"/>
      <c r="D1014" s="1211"/>
      <c r="E1014" s="960"/>
      <c r="F1014" s="960"/>
      <c r="G1014" s="960"/>
      <c r="H1014" s="1211"/>
      <c r="I1014" s="1211"/>
      <c r="J1014" s="960"/>
      <c r="K1014" s="960"/>
      <c r="L1014" s="960"/>
      <c r="M1014" s="1211"/>
      <c r="N1014" s="1211"/>
      <c r="O1014" s="960"/>
      <c r="P1014" s="960"/>
      <c r="Q1014" s="960"/>
    </row>
    <row r="1015" ht="25.15" customHeight="true" x14ac:dyDescent="0.2">
      <c r="C1015" s="1215"/>
      <c r="D1015" s="1211"/>
      <c r="E1015" s="960"/>
      <c r="F1015" s="960"/>
      <c r="G1015" s="960"/>
      <c r="H1015" s="1211"/>
      <c r="I1015" s="1211"/>
      <c r="J1015" s="960"/>
      <c r="K1015" s="960"/>
      <c r="L1015" s="960"/>
      <c r="M1015" s="1211"/>
      <c r="N1015" s="1211"/>
      <c r="O1015" s="960"/>
      <c r="P1015" s="960"/>
      <c r="Q1015" s="960"/>
    </row>
    <row r="1016" ht="25.15" customHeight="true" x14ac:dyDescent="0.2">
      <c r="C1016" s="1215"/>
      <c r="D1016" s="1211"/>
      <c r="E1016" s="960"/>
      <c r="F1016" s="960"/>
      <c r="G1016" s="960"/>
      <c r="H1016" s="1211"/>
      <c r="I1016" s="1211"/>
      <c r="J1016" s="960"/>
      <c r="K1016" s="960"/>
      <c r="L1016" s="960"/>
      <c r="M1016" s="1211"/>
      <c r="N1016" s="1211"/>
      <c r="O1016" s="960"/>
      <c r="P1016" s="960"/>
      <c r="Q1016" s="960"/>
    </row>
    <row r="1017" ht="25.15" customHeight="true" x14ac:dyDescent="0.2">
      <c r="C1017" s="1215"/>
      <c r="D1017" s="1211"/>
      <c r="E1017" s="960"/>
      <c r="F1017" s="960"/>
      <c r="G1017" s="960"/>
      <c r="H1017" s="1211"/>
      <c r="I1017" s="1211"/>
      <c r="J1017" s="960"/>
      <c r="K1017" s="960"/>
      <c r="L1017" s="960"/>
      <c r="M1017" s="1211"/>
      <c r="N1017" s="1211"/>
      <c r="O1017" s="960"/>
      <c r="P1017" s="960"/>
      <c r="Q1017" s="960"/>
    </row>
    <row r="1018" ht="25.15" customHeight="true" x14ac:dyDescent="0.2">
      <c r="C1018" s="1215"/>
      <c r="D1018" s="1211"/>
      <c r="E1018" s="960"/>
      <c r="F1018" s="960"/>
      <c r="G1018" s="960"/>
      <c r="H1018" s="1211"/>
      <c r="I1018" s="1211"/>
      <c r="J1018" s="960"/>
      <c r="K1018" s="960"/>
      <c r="L1018" s="960"/>
      <c r="M1018" s="1211"/>
      <c r="N1018" s="1211"/>
      <c r="O1018" s="960"/>
      <c r="P1018" s="960"/>
      <c r="Q1018" s="960"/>
    </row>
    <row r="1019" ht="25.15" customHeight="true" x14ac:dyDescent="0.2">
      <c r="C1019" s="1215"/>
      <c r="D1019" s="1211"/>
      <c r="E1019" s="960"/>
      <c r="F1019" s="960"/>
      <c r="G1019" s="960"/>
      <c r="H1019" s="1211"/>
      <c r="I1019" s="1211"/>
      <c r="J1019" s="960"/>
      <c r="K1019" s="960"/>
      <c r="L1019" s="960"/>
      <c r="M1019" s="1211"/>
      <c r="N1019" s="1211"/>
      <c r="O1019" s="960"/>
      <c r="P1019" s="960"/>
      <c r="Q1019" s="960"/>
    </row>
    <row r="1020" ht="25.15" customHeight="true" x14ac:dyDescent="0.2">
      <c r="C1020" s="1215"/>
      <c r="D1020" s="1211"/>
      <c r="E1020" s="960"/>
      <c r="F1020" s="960"/>
      <c r="G1020" s="960"/>
      <c r="H1020" s="1211"/>
      <c r="I1020" s="1211"/>
      <c r="J1020" s="960"/>
      <c r="K1020" s="960"/>
      <c r="L1020" s="960"/>
      <c r="M1020" s="1211"/>
      <c r="N1020" s="1211"/>
      <c r="O1020" s="960"/>
      <c r="P1020" s="960"/>
      <c r="Q1020" s="960"/>
    </row>
    <row r="1021" ht="25.15" customHeight="true" x14ac:dyDescent="0.2">
      <c r="C1021" s="1215"/>
      <c r="D1021" s="1211"/>
      <c r="E1021" s="960"/>
      <c r="F1021" s="960"/>
      <c r="G1021" s="960"/>
      <c r="H1021" s="1211"/>
      <c r="I1021" s="1211"/>
      <c r="J1021" s="960"/>
      <c r="K1021" s="960"/>
      <c r="L1021" s="960"/>
      <c r="M1021" s="1211"/>
      <c r="N1021" s="1211"/>
      <c r="O1021" s="960"/>
      <c r="P1021" s="960"/>
      <c r="Q1021" s="960"/>
    </row>
    <row r="1022" ht="25.15" customHeight="true" x14ac:dyDescent="0.2">
      <c r="C1022" s="1215"/>
      <c r="D1022" s="1211"/>
      <c r="E1022" s="960"/>
      <c r="F1022" s="960"/>
      <c r="G1022" s="960"/>
      <c r="H1022" s="1211"/>
      <c r="I1022" s="1211"/>
      <c r="J1022" s="960"/>
      <c r="K1022" s="960"/>
      <c r="L1022" s="960"/>
      <c r="M1022" s="1211"/>
      <c r="N1022" s="1211"/>
      <c r="O1022" s="960"/>
      <c r="P1022" s="960"/>
      <c r="Q1022" s="960"/>
    </row>
    <row r="1023" ht="25.15" customHeight="true" x14ac:dyDescent="0.2">
      <c r="C1023" s="1215"/>
      <c r="D1023" s="1211"/>
      <c r="E1023" s="960"/>
      <c r="F1023" s="960"/>
      <c r="G1023" s="960"/>
      <c r="H1023" s="1211"/>
      <c r="I1023" s="1211"/>
      <c r="J1023" s="960"/>
      <c r="K1023" s="960"/>
      <c r="L1023" s="960"/>
      <c r="M1023" s="1211"/>
      <c r="N1023" s="1211"/>
      <c r="O1023" s="960"/>
      <c r="P1023" s="960"/>
      <c r="Q1023" s="960"/>
    </row>
    <row r="1024" ht="25.15" customHeight="true" x14ac:dyDescent="0.2">
      <c r="C1024" s="1215"/>
      <c r="D1024" s="1211"/>
      <c r="E1024" s="960"/>
      <c r="F1024" s="960"/>
      <c r="G1024" s="960"/>
      <c r="H1024" s="1211"/>
      <c r="I1024" s="1211"/>
      <c r="J1024" s="960"/>
      <c r="K1024" s="960"/>
      <c r="L1024" s="960"/>
      <c r="M1024" s="1211"/>
      <c r="N1024" s="1211"/>
      <c r="O1024" s="960"/>
      <c r="P1024" s="960"/>
      <c r="Q1024" s="960"/>
    </row>
    <row r="1025" customFormat="true" ht="15.95" customHeight="true" x14ac:dyDescent="0.2">
      <c r="A1025" s="1182" t="s">
        <v>623</v>
      </c>
      <c r="B1025" s="1183"/>
      <c r="C1025" s="1184"/>
      <c r="D1025" s="472"/>
      <c r="E1025" s="418"/>
      <c r="F1025" s="418"/>
      <c r="G1025" s="472"/>
      <c r="V1025" s="405"/>
      <c r="W1025" s="407"/>
      <c r="X1025" s="407"/>
      <c r="Y1025" s="407"/>
      <c r="Z1025" s="407"/>
      <c r="AA1025" s="407"/>
      <c r="AB1025" s="407"/>
      <c r="AC1025" s="407"/>
      <c r="AD1025" s="407"/>
      <c r="AE1025" s="407"/>
      <c r="AF1025" s="407"/>
      <c r="AG1025" s="407"/>
      <c r="AH1025" s="407"/>
      <c r="AI1025" s="407"/>
      <c r="AJ1025" s="407"/>
      <c r="AK1025" s="407"/>
      <c r="AL1025" s="407"/>
      <c r="AM1025" s="407"/>
      <c r="AN1025" s="407"/>
      <c r="AO1025" s="407"/>
      <c r="AP1025" s="407"/>
      <c r="AQ1025" s="407"/>
      <c r="AR1025" s="407"/>
      <c r="AS1025" s="407"/>
      <c r="AT1025" s="407"/>
      <c r="AU1025" s="407"/>
      <c r="AV1025" s="407"/>
      <c r="AW1025" s="407"/>
      <c r="AX1025" s="407"/>
      <c r="AY1025" s="407"/>
      <c r="AZ1025" s="407"/>
      <c r="BA1025" s="405"/>
      <c r="BB1025" s="472"/>
      <c r="BV1025" s="405"/>
      <c r="BW1025" s="407"/>
      <c r="BX1025" s="407"/>
      <c r="BY1025" s="407"/>
      <c r="BZ1025" s="407"/>
      <c r="CA1025" s="407"/>
      <c r="CB1025" s="407"/>
      <c r="CC1025" s="407"/>
      <c r="CD1025" s="407"/>
      <c r="CE1025" s="407"/>
      <c r="CF1025" s="407"/>
      <c r="CG1025" s="407"/>
      <c r="CH1025" s="407"/>
      <c r="CI1025" s="407"/>
      <c r="CJ1025" s="407"/>
      <c r="CK1025" s="407"/>
      <c r="CL1025" s="407"/>
      <c r="CM1025" s="407"/>
      <c r="CN1025" s="407"/>
      <c r="CO1025" s="407"/>
      <c r="CP1025" s="407"/>
      <c r="CQ1025" s="407"/>
      <c r="CR1025" s="407"/>
      <c r="CS1025" s="407"/>
      <c r="CT1025" s="407"/>
      <c r="CU1025" s="407"/>
      <c r="CV1025" s="407"/>
      <c r="CW1025" s="407"/>
      <c r="CX1025" s="407"/>
      <c r="CY1025" s="407"/>
      <c r="CZ1025" s="407"/>
    </row>
    <row r="1026" customFormat="true" ht="15.95" customHeight="true" x14ac:dyDescent="0.2">
      <c r="A1026" s="1185" t="s">
        <v>188</v>
      </c>
      <c r="B1026" s="1186"/>
      <c r="C1026" s="986" t="s">
        <v>189</v>
      </c>
      <c r="D1026" s="472"/>
      <c r="E1026" s="418"/>
      <c r="F1026" s="418"/>
      <c r="G1026" s="472"/>
      <c r="V1026" s="405"/>
      <c r="W1026" s="407"/>
      <c r="X1026" s="407"/>
      <c r="Y1026" s="407"/>
      <c r="Z1026" s="407"/>
      <c r="AA1026" s="407"/>
      <c r="AB1026" s="407"/>
      <c r="AC1026" s="407"/>
      <c r="AD1026" s="407"/>
      <c r="AE1026" s="407"/>
      <c r="AF1026" s="407"/>
      <c r="AG1026" s="407"/>
      <c r="AH1026" s="407"/>
      <c r="AI1026" s="407"/>
      <c r="AJ1026" s="407"/>
      <c r="AK1026" s="407"/>
      <c r="AL1026" s="407"/>
      <c r="AM1026" s="407"/>
      <c r="AN1026" s="407"/>
      <c r="AO1026" s="407"/>
      <c r="AP1026" s="407"/>
      <c r="AQ1026" s="407"/>
      <c r="AR1026" s="407"/>
      <c r="AS1026" s="407"/>
      <c r="AT1026" s="407"/>
      <c r="AU1026" s="407"/>
      <c r="AV1026" s="407"/>
      <c r="AW1026" s="407"/>
      <c r="AX1026" s="407"/>
      <c r="AY1026" s="407"/>
      <c r="AZ1026" s="407"/>
      <c r="BA1026" s="405"/>
      <c r="BB1026" s="472"/>
      <c r="BV1026" s="405"/>
      <c r="BW1026" s="407"/>
      <c r="BX1026" s="407"/>
      <c r="BY1026" s="407"/>
      <c r="BZ1026" s="407"/>
      <c r="CA1026" s="407"/>
      <c r="CB1026" s="407"/>
      <c r="CC1026" s="407"/>
      <c r="CD1026" s="407"/>
      <c r="CE1026" s="407"/>
      <c r="CF1026" s="407"/>
      <c r="CG1026" s="407"/>
      <c r="CH1026" s="407"/>
      <c r="CI1026" s="407"/>
      <c r="CJ1026" s="407"/>
      <c r="CK1026" s="407"/>
      <c r="CL1026" s="407"/>
      <c r="CM1026" s="407"/>
      <c r="CN1026" s="407"/>
      <c r="CO1026" s="407"/>
      <c r="CP1026" s="407"/>
      <c r="CQ1026" s="407"/>
      <c r="CR1026" s="407"/>
      <c r="CS1026" s="407"/>
      <c r="CT1026" s="407"/>
      <c r="CU1026" s="407"/>
      <c r="CV1026" s="407"/>
      <c r="CW1026" s="407"/>
      <c r="CX1026" s="407"/>
      <c r="CY1026" s="407"/>
      <c r="CZ1026" s="407"/>
    </row>
    <row r="1027" customFormat="true" ht="15.95" hidden="true" customHeight="true" x14ac:dyDescent="0.2">
      <c r="A1027" s="987" t="s">
        <v>190</v>
      </c>
      <c r="B1027" s="988" t="s">
        <v>320</v>
      </c>
      <c r="C1027" s="989">
        <v>35604</v>
      </c>
      <c r="D1027" s="472"/>
      <c r="E1027" s="418"/>
      <c r="F1027" s="418"/>
      <c r="G1027" s="472"/>
      <c r="V1027" s="405"/>
      <c r="W1027" s="407"/>
      <c r="X1027" s="407"/>
      <c r="Y1027" s="407"/>
      <c r="Z1027" s="407"/>
      <c r="AA1027" s="407"/>
      <c r="AB1027" s="407"/>
      <c r="AC1027" s="407"/>
      <c r="AD1027" s="407"/>
      <c r="AE1027" s="407"/>
      <c r="AF1027" s="407"/>
      <c r="AG1027" s="407"/>
      <c r="AH1027" s="407"/>
      <c r="AI1027" s="407"/>
      <c r="AJ1027" s="407"/>
      <c r="AK1027" s="407"/>
      <c r="AL1027" s="407"/>
      <c r="AM1027" s="407"/>
      <c r="AN1027" s="407"/>
      <c r="AO1027" s="407"/>
      <c r="AP1027" s="407"/>
      <c r="AQ1027" s="407"/>
      <c r="AR1027" s="407"/>
      <c r="AS1027" s="407"/>
      <c r="AT1027" s="407"/>
      <c r="AU1027" s="407"/>
      <c r="AV1027" s="407"/>
      <c r="AW1027" s="407"/>
      <c r="AX1027" s="407"/>
      <c r="AY1027" s="407"/>
      <c r="AZ1027" s="407"/>
      <c r="BA1027" s="405"/>
      <c r="BB1027" s="472"/>
      <c r="BV1027" s="405"/>
      <c r="BW1027" s="407"/>
      <c r="BX1027" s="407"/>
      <c r="BY1027" s="407"/>
      <c r="BZ1027" s="407"/>
      <c r="CA1027" s="407"/>
      <c r="CB1027" s="407"/>
      <c r="CC1027" s="407"/>
      <c r="CD1027" s="407"/>
      <c r="CE1027" s="407"/>
      <c r="CF1027" s="407"/>
      <c r="CG1027" s="407"/>
      <c r="CH1027" s="407"/>
      <c r="CI1027" s="407"/>
      <c r="CJ1027" s="407"/>
      <c r="CK1027" s="407"/>
      <c r="CL1027" s="407"/>
      <c r="CM1027" s="407"/>
      <c r="CN1027" s="407"/>
      <c r="CO1027" s="407"/>
      <c r="CP1027" s="407"/>
      <c r="CQ1027" s="407"/>
      <c r="CR1027" s="407"/>
      <c r="CS1027" s="407"/>
      <c r="CT1027" s="407"/>
      <c r="CU1027" s="407"/>
      <c r="CV1027" s="407"/>
      <c r="CW1027" s="407"/>
      <c r="CX1027" s="407"/>
      <c r="CY1027" s="407"/>
      <c r="CZ1027" s="407"/>
    </row>
    <row r="1028" customFormat="true" ht="15.95" hidden="true" customHeight="true" x14ac:dyDescent="0.2">
      <c r="A1028" s="990" t="s">
        <v>192</v>
      </c>
      <c r="B1028" s="991" t="s">
        <v>320</v>
      </c>
      <c r="C1028" s="992">
        <v>35604</v>
      </c>
      <c r="D1028" s="472"/>
      <c r="E1028" s="418"/>
      <c r="F1028" s="418"/>
      <c r="G1028" s="472"/>
      <c r="V1028" s="405"/>
      <c r="W1028" s="407"/>
      <c r="X1028" s="407"/>
      <c r="Y1028" s="407"/>
      <c r="Z1028" s="407"/>
      <c r="AA1028" s="407"/>
      <c r="AB1028" s="407"/>
      <c r="AC1028" s="407"/>
      <c r="AD1028" s="407"/>
      <c r="AE1028" s="407"/>
      <c r="AF1028" s="407"/>
      <c r="AG1028" s="407"/>
      <c r="AH1028" s="407"/>
      <c r="AI1028" s="407"/>
      <c r="AJ1028" s="407"/>
      <c r="AK1028" s="407"/>
      <c r="AL1028" s="407"/>
      <c r="AM1028" s="407"/>
      <c r="AN1028" s="407"/>
      <c r="AO1028" s="407"/>
      <c r="AP1028" s="407"/>
      <c r="AQ1028" s="407"/>
      <c r="AR1028" s="407"/>
      <c r="AS1028" s="407"/>
      <c r="AT1028" s="407"/>
      <c r="AU1028" s="407"/>
      <c r="AV1028" s="407"/>
      <c r="AW1028" s="407"/>
      <c r="AX1028" s="407"/>
      <c r="AY1028" s="407"/>
      <c r="AZ1028" s="407"/>
      <c r="BA1028" s="405"/>
      <c r="BB1028" s="472"/>
      <c r="BV1028" s="405"/>
      <c r="BW1028" s="407"/>
      <c r="BX1028" s="407"/>
      <c r="BY1028" s="407"/>
      <c r="BZ1028" s="407"/>
      <c r="CA1028" s="407"/>
      <c r="CB1028" s="407"/>
      <c r="CC1028" s="407"/>
      <c r="CD1028" s="407"/>
      <c r="CE1028" s="407"/>
      <c r="CF1028" s="407"/>
      <c r="CG1028" s="407"/>
      <c r="CH1028" s="407"/>
      <c r="CI1028" s="407"/>
      <c r="CJ1028" s="407"/>
      <c r="CK1028" s="407"/>
      <c r="CL1028" s="407"/>
      <c r="CM1028" s="407"/>
      <c r="CN1028" s="407"/>
      <c r="CO1028" s="407"/>
      <c r="CP1028" s="407"/>
      <c r="CQ1028" s="407"/>
      <c r="CR1028" s="407"/>
      <c r="CS1028" s="407"/>
      <c r="CT1028" s="407"/>
      <c r="CU1028" s="407"/>
      <c r="CV1028" s="407"/>
      <c r="CW1028" s="407"/>
      <c r="CX1028" s="407"/>
      <c r="CY1028" s="407"/>
      <c r="CZ1028" s="407"/>
    </row>
    <row r="1029" customFormat="true" ht="15.95" hidden="true" customHeight="true" x14ac:dyDescent="0.2">
      <c r="A1029" s="990" t="s">
        <v>194</v>
      </c>
      <c r="B1029" s="991" t="s">
        <v>320</v>
      </c>
      <c r="C1029" s="992">
        <v>35604</v>
      </c>
      <c r="D1029" s="472"/>
      <c r="E1029" s="418"/>
      <c r="F1029" s="418"/>
      <c r="G1029" s="472"/>
      <c r="V1029" s="405"/>
      <c r="W1029" s="407"/>
      <c r="X1029" s="407"/>
      <c r="Y1029" s="407"/>
      <c r="Z1029" s="407"/>
      <c r="AA1029" s="407"/>
      <c r="AB1029" s="407"/>
      <c r="AC1029" s="407"/>
      <c r="AD1029" s="407"/>
      <c r="AE1029" s="407"/>
      <c r="AF1029" s="407"/>
      <c r="AG1029" s="407"/>
      <c r="AH1029" s="407"/>
      <c r="AI1029" s="407"/>
      <c r="AJ1029" s="407"/>
      <c r="AK1029" s="407"/>
      <c r="AL1029" s="407"/>
      <c r="AM1029" s="407"/>
      <c r="AN1029" s="407"/>
      <c r="AO1029" s="407"/>
      <c r="AP1029" s="407"/>
      <c r="AQ1029" s="407"/>
      <c r="AR1029" s="407"/>
      <c r="AS1029" s="407"/>
      <c r="AT1029" s="407"/>
      <c r="AU1029" s="407"/>
      <c r="AV1029" s="407"/>
      <c r="AW1029" s="407"/>
      <c r="AX1029" s="407"/>
      <c r="AY1029" s="407"/>
      <c r="AZ1029" s="407"/>
      <c r="BA1029" s="405"/>
      <c r="BB1029" s="472"/>
      <c r="BV1029" s="405"/>
      <c r="BW1029" s="407"/>
      <c r="BX1029" s="407"/>
      <c r="BY1029" s="407"/>
      <c r="BZ1029" s="407"/>
      <c r="CA1029" s="407"/>
      <c r="CB1029" s="407"/>
      <c r="CC1029" s="407"/>
      <c r="CD1029" s="407"/>
      <c r="CE1029" s="407"/>
      <c r="CF1029" s="407"/>
      <c r="CG1029" s="407"/>
      <c r="CH1029" s="407"/>
      <c r="CI1029" s="407"/>
      <c r="CJ1029" s="407"/>
      <c r="CK1029" s="407"/>
      <c r="CL1029" s="407"/>
      <c r="CM1029" s="407"/>
      <c r="CN1029" s="407"/>
      <c r="CO1029" s="407"/>
      <c r="CP1029" s="407"/>
      <c r="CQ1029" s="407"/>
      <c r="CR1029" s="407"/>
      <c r="CS1029" s="407"/>
      <c r="CT1029" s="407"/>
      <c r="CU1029" s="407"/>
      <c r="CV1029" s="407"/>
      <c r="CW1029" s="407"/>
      <c r="CX1029" s="407"/>
      <c r="CY1029" s="407"/>
      <c r="CZ1029" s="407"/>
    </row>
    <row r="1030" customFormat="true" ht="15.95" hidden="true" customHeight="true" x14ac:dyDescent="0.2">
      <c r="A1030" s="990" t="s">
        <v>196</v>
      </c>
      <c r="B1030" s="991" t="s">
        <v>320</v>
      </c>
      <c r="C1030" s="992">
        <v>35604</v>
      </c>
      <c r="D1030" s="472"/>
      <c r="E1030" s="418"/>
      <c r="F1030" s="418"/>
      <c r="G1030" s="472"/>
      <c r="V1030" s="405"/>
      <c r="W1030" s="407"/>
      <c r="X1030" s="407"/>
      <c r="Y1030" s="407"/>
      <c r="Z1030" s="407"/>
      <c r="AA1030" s="407"/>
      <c r="AB1030" s="407"/>
      <c r="AC1030" s="407"/>
      <c r="AD1030" s="407"/>
      <c r="AE1030" s="407"/>
      <c r="AF1030" s="407"/>
      <c r="AG1030" s="407"/>
      <c r="AH1030" s="407"/>
      <c r="AI1030" s="407"/>
      <c r="AJ1030" s="407"/>
      <c r="AK1030" s="407"/>
      <c r="AL1030" s="407"/>
      <c r="AM1030" s="407"/>
      <c r="AN1030" s="407"/>
      <c r="AO1030" s="407"/>
      <c r="AP1030" s="407"/>
      <c r="AQ1030" s="407"/>
      <c r="AR1030" s="407"/>
      <c r="AS1030" s="407"/>
      <c r="AT1030" s="407"/>
      <c r="AU1030" s="407"/>
      <c r="AV1030" s="407"/>
      <c r="AW1030" s="407"/>
      <c r="AX1030" s="407"/>
      <c r="AY1030" s="407"/>
      <c r="AZ1030" s="407"/>
      <c r="BA1030" s="405"/>
      <c r="BB1030" s="472"/>
      <c r="BV1030" s="405"/>
      <c r="BW1030" s="407"/>
      <c r="BX1030" s="407"/>
      <c r="BY1030" s="407"/>
      <c r="BZ1030" s="407"/>
      <c r="CA1030" s="407"/>
      <c r="CB1030" s="407"/>
      <c r="CC1030" s="407"/>
      <c r="CD1030" s="407"/>
      <c r="CE1030" s="407"/>
      <c r="CF1030" s="407"/>
      <c r="CG1030" s="407"/>
      <c r="CH1030" s="407"/>
      <c r="CI1030" s="407"/>
      <c r="CJ1030" s="407"/>
      <c r="CK1030" s="407"/>
      <c r="CL1030" s="407"/>
      <c r="CM1030" s="407"/>
      <c r="CN1030" s="407"/>
      <c r="CO1030" s="407"/>
      <c r="CP1030" s="407"/>
      <c r="CQ1030" s="407"/>
      <c r="CR1030" s="407"/>
      <c r="CS1030" s="407"/>
      <c r="CT1030" s="407"/>
      <c r="CU1030" s="407"/>
      <c r="CV1030" s="407"/>
      <c r="CW1030" s="407"/>
      <c r="CX1030" s="407"/>
      <c r="CY1030" s="407"/>
      <c r="CZ1030" s="407"/>
    </row>
    <row r="1031" customFormat="true" ht="15.95" customHeight="true" x14ac:dyDescent="0.2">
      <c r="A1031" s="1187" t="s">
        <v>624</v>
      </c>
      <c r="B1031" s="991" t="s">
        <v>199</v>
      </c>
      <c r="C1031" s="992">
        <v>14244</v>
      </c>
      <c r="D1031" s="472"/>
      <c r="E1031" s="418"/>
      <c r="F1031" s="418"/>
      <c r="G1031" s="472"/>
      <c r="V1031" s="405"/>
      <c r="W1031" s="407"/>
      <c r="X1031" s="407"/>
      <c r="Y1031" s="407"/>
      <c r="Z1031" s="407"/>
      <c r="AA1031" s="407"/>
      <c r="AB1031" s="407"/>
      <c r="AC1031" s="407"/>
      <c r="AD1031" s="407"/>
      <c r="AE1031" s="407"/>
      <c r="AF1031" s="407"/>
      <c r="AG1031" s="407"/>
      <c r="AH1031" s="407"/>
      <c r="AI1031" s="407"/>
      <c r="AJ1031" s="407"/>
      <c r="AK1031" s="407"/>
      <c r="AL1031" s="407"/>
      <c r="AM1031" s="407"/>
      <c r="AN1031" s="407"/>
      <c r="AO1031" s="407"/>
      <c r="AP1031" s="407"/>
      <c r="AQ1031" s="407"/>
      <c r="AR1031" s="407"/>
      <c r="AS1031" s="407"/>
      <c r="AT1031" s="407"/>
      <c r="AU1031" s="407"/>
      <c r="AV1031" s="407"/>
      <c r="AW1031" s="407"/>
      <c r="AX1031" s="407"/>
      <c r="AY1031" s="407"/>
      <c r="AZ1031" s="407"/>
      <c r="BA1031" s="405"/>
      <c r="BB1031" s="472"/>
      <c r="BV1031" s="405"/>
      <c r="BW1031" s="407"/>
      <c r="BX1031" s="407"/>
      <c r="BY1031" s="407"/>
      <c r="BZ1031" s="407"/>
      <c r="CA1031" s="407"/>
      <c r="CB1031" s="407"/>
      <c r="CC1031" s="407"/>
      <c r="CD1031" s="407"/>
      <c r="CE1031" s="407"/>
      <c r="CF1031" s="407"/>
      <c r="CG1031" s="407"/>
      <c r="CH1031" s="407"/>
      <c r="CI1031" s="407"/>
      <c r="CJ1031" s="407"/>
      <c r="CK1031" s="407"/>
      <c r="CL1031" s="407"/>
      <c r="CM1031" s="407"/>
      <c r="CN1031" s="407"/>
      <c r="CO1031" s="407"/>
      <c r="CP1031" s="407"/>
      <c r="CQ1031" s="407"/>
      <c r="CR1031" s="407"/>
      <c r="CS1031" s="407"/>
      <c r="CT1031" s="407"/>
      <c r="CU1031" s="407"/>
      <c r="CV1031" s="407"/>
      <c r="CW1031" s="407"/>
      <c r="CX1031" s="407"/>
      <c r="CY1031" s="407"/>
      <c r="CZ1031" s="407"/>
    </row>
    <row r="1032" customFormat="true" ht="15.95" customHeight="true" x14ac:dyDescent="0.2">
      <c r="A1032" s="1187"/>
      <c r="B1032" s="991" t="s">
        <v>200</v>
      </c>
      <c r="C1032" s="992">
        <v>21360</v>
      </c>
      <c r="D1032" s="472"/>
      <c r="E1032" s="418"/>
      <c r="F1032" s="418"/>
      <c r="G1032" s="472"/>
      <c r="V1032" s="405"/>
      <c r="W1032" s="407"/>
      <c r="X1032" s="407"/>
      <c r="Y1032" s="407"/>
      <c r="Z1032" s="407"/>
      <c r="AA1032" s="407"/>
      <c r="AB1032" s="407"/>
      <c r="AC1032" s="407"/>
      <c r="AD1032" s="407"/>
      <c r="AE1032" s="407"/>
      <c r="AF1032" s="407"/>
      <c r="AG1032" s="407"/>
      <c r="AH1032" s="407"/>
      <c r="AI1032" s="407"/>
      <c r="AJ1032" s="407"/>
      <c r="AK1032" s="407"/>
      <c r="AL1032" s="407"/>
      <c r="AM1032" s="407"/>
      <c r="AN1032" s="407"/>
      <c r="AO1032" s="407"/>
      <c r="AP1032" s="407"/>
      <c r="AQ1032" s="407"/>
      <c r="AR1032" s="407"/>
      <c r="AS1032" s="407"/>
      <c r="AT1032" s="407"/>
      <c r="AU1032" s="407"/>
      <c r="AV1032" s="407"/>
      <c r="AW1032" s="407"/>
      <c r="AX1032" s="407"/>
      <c r="AY1032" s="407"/>
      <c r="AZ1032" s="407"/>
      <c r="BA1032" s="405"/>
      <c r="BB1032" s="472"/>
      <c r="BV1032" s="405"/>
      <c r="BW1032" s="407"/>
      <c r="BX1032" s="407"/>
      <c r="BY1032" s="407"/>
      <c r="BZ1032" s="407"/>
      <c r="CA1032" s="407"/>
      <c r="CB1032" s="407"/>
      <c r="CC1032" s="407"/>
      <c r="CD1032" s="407"/>
      <c r="CE1032" s="407"/>
      <c r="CF1032" s="407"/>
      <c r="CG1032" s="407"/>
      <c r="CH1032" s="407"/>
      <c r="CI1032" s="407"/>
      <c r="CJ1032" s="407"/>
      <c r="CK1032" s="407"/>
      <c r="CL1032" s="407"/>
      <c r="CM1032" s="407"/>
      <c r="CN1032" s="407"/>
      <c r="CO1032" s="407"/>
      <c r="CP1032" s="407"/>
      <c r="CQ1032" s="407"/>
      <c r="CR1032" s="407"/>
      <c r="CS1032" s="407"/>
      <c r="CT1032" s="407"/>
      <c r="CU1032" s="407"/>
      <c r="CV1032" s="407"/>
      <c r="CW1032" s="407"/>
      <c r="CX1032" s="407"/>
      <c r="CY1032" s="407"/>
      <c r="CZ1032" s="407"/>
    </row>
    <row r="1033" s="945" customFormat="true" ht="15.95" customHeight="true" x14ac:dyDescent="0.2">
      <c r="A1033" s="993" t="s">
        <v>625</v>
      </c>
      <c r="B1033" s="994" t="s">
        <v>625</v>
      </c>
      <c r="C1033" s="995">
        <v>35604</v>
      </c>
      <c r="D1033" s="363"/>
      <c r="E1033" s="363"/>
      <c r="F1033" s="363"/>
      <c r="G1033" s="363"/>
      <c r="W1033" s="390"/>
      <c r="X1033" s="390"/>
      <c r="Y1033" s="390"/>
      <c r="Z1033" s="390"/>
      <c r="AA1033" s="390"/>
      <c r="AB1033" s="390"/>
      <c r="AC1033" s="390"/>
      <c r="AD1033" s="390"/>
      <c r="AE1033" s="390"/>
      <c r="AF1033" s="390"/>
      <c r="AG1033" s="390"/>
      <c r="AH1033" s="390"/>
      <c r="AI1033" s="390"/>
      <c r="AJ1033" s="390"/>
      <c r="AK1033" s="390"/>
      <c r="AL1033" s="390"/>
      <c r="AM1033" s="390"/>
      <c r="AN1033" s="390"/>
      <c r="AO1033" s="390"/>
      <c r="AP1033" s="390"/>
      <c r="AQ1033" s="390"/>
      <c r="AR1033" s="390"/>
      <c r="AS1033" s="390"/>
      <c r="AT1033" s="390"/>
      <c r="AU1033" s="390"/>
      <c r="AV1033" s="390"/>
      <c r="AW1033" s="390"/>
      <c r="AX1033" s="390"/>
      <c r="AY1033" s="390"/>
      <c r="AZ1033" s="390"/>
      <c r="BB1033" s="363"/>
      <c r="BW1033" s="390"/>
      <c r="BX1033" s="390"/>
      <c r="BY1033" s="390"/>
      <c r="BZ1033" s="390"/>
      <c r="CA1033" s="390"/>
      <c r="CB1033" s="390"/>
      <c r="CC1033" s="390"/>
      <c r="CD1033" s="390"/>
      <c r="CE1033" s="390"/>
      <c r="CF1033" s="390"/>
      <c r="CG1033" s="390"/>
      <c r="CH1033" s="390"/>
      <c r="CI1033" s="390"/>
      <c r="CJ1033" s="390"/>
      <c r="CK1033" s="390"/>
      <c r="CL1033" s="390"/>
      <c r="CM1033" s="390"/>
      <c r="CN1033" s="390"/>
      <c r="CO1033" s="390"/>
      <c r="CP1033" s="390"/>
      <c r="CQ1033" s="390"/>
      <c r="CR1033" s="390"/>
      <c r="CS1033" s="390"/>
      <c r="CT1033" s="390"/>
      <c r="CU1033" s="390"/>
      <c r="CV1033" s="390"/>
      <c r="CW1033" s="390"/>
      <c r="CX1033" s="390"/>
      <c r="CY1033" s="390"/>
      <c r="CZ1033" s="390"/>
    </row>
    <row r="1034" customFormat="true" ht="15.95" customHeight="true" x14ac:dyDescent="0.2">
      <c r="A1034" s="1188" t="s">
        <v>626</v>
      </c>
      <c r="B1034" s="1189"/>
      <c r="C1034" s="1190"/>
      <c r="D1034" s="472"/>
      <c r="E1034" s="418"/>
      <c r="F1034" s="418"/>
      <c r="G1034" s="472"/>
      <c r="V1034" s="405"/>
      <c r="W1034" s="407"/>
      <c r="X1034" s="407"/>
      <c r="Y1034" s="407"/>
      <c r="Z1034" s="407"/>
      <c r="AA1034" s="407"/>
      <c r="AB1034" s="407"/>
      <c r="AC1034" s="407"/>
      <c r="AD1034" s="407"/>
      <c r="AE1034" s="407"/>
      <c r="AF1034" s="407"/>
      <c r="AG1034" s="407"/>
      <c r="AH1034" s="407"/>
      <c r="AI1034" s="407"/>
      <c r="AJ1034" s="407"/>
      <c r="AK1034" s="407"/>
      <c r="AL1034" s="407"/>
      <c r="AM1034" s="407"/>
      <c r="AN1034" s="407"/>
      <c r="AO1034" s="407"/>
      <c r="AP1034" s="407"/>
      <c r="AQ1034" s="407"/>
      <c r="AR1034" s="407"/>
      <c r="AS1034" s="407"/>
      <c r="AT1034" s="407"/>
      <c r="AU1034" s="407"/>
      <c r="AV1034" s="407"/>
      <c r="AW1034" s="407"/>
      <c r="AX1034" s="407"/>
      <c r="AY1034" s="407"/>
      <c r="AZ1034" s="407"/>
      <c r="BA1034" s="405"/>
      <c r="BB1034" s="472"/>
      <c r="BV1034" s="405"/>
      <c r="BW1034" s="407"/>
      <c r="BX1034" s="407"/>
      <c r="BY1034" s="407"/>
      <c r="BZ1034" s="407"/>
      <c r="CA1034" s="407"/>
      <c r="CB1034" s="407"/>
      <c r="CC1034" s="407"/>
      <c r="CD1034" s="407"/>
      <c r="CE1034" s="407"/>
      <c r="CF1034" s="407"/>
      <c r="CG1034" s="407"/>
      <c r="CH1034" s="407"/>
      <c r="CI1034" s="407"/>
      <c r="CJ1034" s="407"/>
      <c r="CK1034" s="407"/>
      <c r="CL1034" s="407"/>
      <c r="CM1034" s="407"/>
      <c r="CN1034" s="407"/>
      <c r="CO1034" s="407"/>
      <c r="CP1034" s="407"/>
      <c r="CQ1034" s="407"/>
      <c r="CR1034" s="407"/>
      <c r="CS1034" s="407"/>
      <c r="CT1034" s="407"/>
      <c r="CU1034" s="407"/>
      <c r="CV1034" s="407"/>
      <c r="CW1034" s="407"/>
      <c r="CX1034" s="407"/>
      <c r="CY1034" s="407"/>
      <c r="CZ1034" s="407"/>
    </row>
    <row r="1036" ht="15" customHeight="true" x14ac:dyDescent="0.25">
      <c r="A1036" s="473" t="s">
        <v>122</v>
      </c>
      <c r="B1036" s="345" t="s">
        <v>123</v>
      </c>
    </row>
    <row r="1037" ht="15" customHeight="true" x14ac:dyDescent="0.2">
      <c r="A1037" s="474" t="str">
        <f>R15</f>
        <v>Bangkok</v>
      </c>
      <c r="B1037" s="474">
        <f>BR122+BR123</f>
        <v>13947.331682536071</v>
      </c>
    </row>
    <row r="1038" ht="15" customHeight="true" x14ac:dyDescent="0.2">
      <c r="A1038" s="474" t="str">
        <f>S15</f>
        <v>Central</v>
      </c>
      <c r="B1038" s="474">
        <f>BS122+BS123</f>
        <v>28377.05143688335</v>
      </c>
    </row>
    <row r="1039" ht="15" customHeight="true" x14ac:dyDescent="0.2">
      <c r="A1039" s="474" t="str">
        <f>T15</f>
        <v>North</v>
      </c>
      <c r="B1039" s="474">
        <f>BT122+BT123</f>
        <v>17544.74330133466</v>
      </c>
    </row>
    <row r="1040" ht="15" customHeight="true" x14ac:dyDescent="0.2">
      <c r="A1040" s="474" t="str">
        <f>U15</f>
        <v>Northeast</v>
      </c>
      <c r="B1040" s="474">
        <f>BU122+BU123</f>
        <v>27352.446643956962</v>
      </c>
    </row>
    <row r="1041" ht="15" customHeight="true" x14ac:dyDescent="0.2">
      <c r="A1041" s="474" t="str">
        <f>V15</f>
        <v>South</v>
      </c>
      <c r="B1041" s="474">
        <f>BV122+BV123</f>
        <v>13797.930694434201</v>
      </c>
    </row>
    <row r="1042" ht="15" customHeight="true" x14ac:dyDescent="0.2">
      <c r="A1042" s="474">
        <f>W15</f>
        <v>0</v>
      </c>
      <c r="B1042" s="474">
        <f>BW122+BW123</f>
        <v>0</v>
      </c>
    </row>
    <row r="1043" ht="15" customHeight="true" x14ac:dyDescent="0.2">
      <c r="A1043" s="474">
        <f>X15</f>
        <v>0</v>
      </c>
      <c r="B1043" s="474">
        <f>BX122+XR123</f>
        <v>0</v>
      </c>
    </row>
    <row r="1044" ht="15" customHeight="true" x14ac:dyDescent="0.2">
      <c r="A1044" s="474">
        <f>Y15</f>
        <v>0</v>
      </c>
      <c r="B1044" s="474">
        <f>BY122+BY123</f>
        <v>0</v>
      </c>
    </row>
    <row r="1045" ht="15" customHeight="true" x14ac:dyDescent="0.2">
      <c r="A1045" s="474">
        <f>Z15</f>
        <v>0</v>
      </c>
      <c r="B1045" s="474">
        <f>BZ122+BZ123</f>
        <v>0</v>
      </c>
    </row>
    <row r="1046" ht="15" customHeight="true" x14ac:dyDescent="0.2">
      <c r="A1046" s="418">
        <f>AA15</f>
        <v>0</v>
      </c>
      <c r="B1046" s="474">
        <f>CA122+CA123</f>
        <v>0</v>
      </c>
    </row>
    <row r="1047" ht="15" customHeight="true" x14ac:dyDescent="0.2">
      <c r="A1047" s="418">
        <f>AB15</f>
        <v>0</v>
      </c>
      <c r="B1047" s="474">
        <f>CB122+CB123</f>
        <v>0</v>
      </c>
    </row>
    <row r="1048" ht="15" customHeight="true" x14ac:dyDescent="0.2">
      <c r="A1048" s="418">
        <f>AC15</f>
        <v>0</v>
      </c>
      <c r="B1048" s="474">
        <f>CC122+CC123</f>
        <v>0</v>
      </c>
    </row>
    <row r="1049" ht="15" customHeight="true" x14ac:dyDescent="0.2">
      <c r="A1049" s="418">
        <f>AD15</f>
        <v>0</v>
      </c>
      <c r="B1049" s="474">
        <f>CD122+CD123</f>
        <v>0</v>
      </c>
    </row>
    <row r="1050" ht="15" customHeight="true" x14ac:dyDescent="0.2">
      <c r="A1050" s="418">
        <f>AE15</f>
        <v>0</v>
      </c>
      <c r="B1050" s="474">
        <f>CE122+CE123</f>
        <v>0</v>
      </c>
    </row>
    <row r="1051" ht="15" customHeight="true" x14ac:dyDescent="0.2">
      <c r="A1051" s="418">
        <f>AF15</f>
        <v>0</v>
      </c>
      <c r="B1051" s="474">
        <f>CF122+CF123</f>
        <v>0</v>
      </c>
    </row>
    <row r="1052" ht="15" customHeight="true" x14ac:dyDescent="0.2">
      <c r="A1052" s="418">
        <f>AG15</f>
        <v>0</v>
      </c>
      <c r="B1052" s="474">
        <f>CG122+CG123</f>
        <v>0</v>
      </c>
    </row>
    <row r="1053" ht="15" customHeight="true" x14ac:dyDescent="0.2">
      <c r="A1053" s="418">
        <f>AH15</f>
        <v>0</v>
      </c>
      <c r="B1053" s="474">
        <f>CH122+CH123</f>
        <v>0</v>
      </c>
    </row>
    <row r="1054" ht="15" customHeight="true" x14ac:dyDescent="0.2">
      <c r="A1054" s="418">
        <f>AI15</f>
        <v>0</v>
      </c>
      <c r="B1054" s="474">
        <f>CI122+CI123</f>
        <v>0</v>
      </c>
    </row>
    <row r="1055" ht="15" customHeight="true" x14ac:dyDescent="0.2">
      <c r="A1055" s="418">
        <f>AJ15</f>
        <v>0</v>
      </c>
      <c r="B1055" s="474">
        <f>CJ122+CJ123</f>
        <v>0</v>
      </c>
    </row>
    <row r="1056" ht="15" customHeight="true" x14ac:dyDescent="0.2">
      <c r="A1056" s="418">
        <f>AK15</f>
        <v>0</v>
      </c>
      <c r="B1056" s="474">
        <f>CK122+CK123</f>
        <v>0</v>
      </c>
    </row>
    <row r="1057" ht="15" customHeight="true" x14ac:dyDescent="0.2">
      <c r="A1057" s="418">
        <f>AL15</f>
        <v>0</v>
      </c>
      <c r="B1057" s="474">
        <f>CL122+CL123</f>
        <v>0</v>
      </c>
    </row>
    <row r="1058" ht="15" customHeight="true" x14ac:dyDescent="0.2">
      <c r="A1058" s="418">
        <f>AM15</f>
        <v>0</v>
      </c>
      <c r="B1058" s="474">
        <f>CM122+CM123</f>
        <v>0</v>
      </c>
    </row>
    <row r="1059" ht="15" customHeight="true" x14ac:dyDescent="0.2">
      <c r="A1059" s="418">
        <f>AN15</f>
        <v>0</v>
      </c>
      <c r="B1059" s="474">
        <f>CN122+CN123</f>
        <v>0</v>
      </c>
    </row>
    <row r="1060" ht="15" customHeight="true" x14ac:dyDescent="0.2">
      <c r="A1060" s="418">
        <f>AO15</f>
        <v>0</v>
      </c>
      <c r="B1060" s="474">
        <f>CO122+CO123</f>
        <v>0</v>
      </c>
    </row>
    <row r="1061" ht="15" customHeight="true" x14ac:dyDescent="0.2">
      <c r="A1061" s="418">
        <f>AP15</f>
        <v>0</v>
      </c>
      <c r="B1061" s="474">
        <f>CP122+CP123</f>
        <v>0</v>
      </c>
    </row>
    <row r="1062" ht="15" customHeight="true" x14ac:dyDescent="0.2">
      <c r="A1062" s="418">
        <f>AQ15</f>
        <v>0</v>
      </c>
      <c r="B1062" s="474">
        <f>CQ122+CQ123</f>
        <v>0</v>
      </c>
    </row>
    <row r="1063" ht="15" customHeight="true" x14ac:dyDescent="0.2">
      <c r="A1063" s="418">
        <f>AR15</f>
        <v>0</v>
      </c>
      <c r="B1063" s="474">
        <f>CR122+CR123</f>
        <v>0</v>
      </c>
    </row>
    <row r="1064" ht="15" customHeight="true" x14ac:dyDescent="0.2">
      <c r="A1064" s="418">
        <f>AS15</f>
        <v>0</v>
      </c>
      <c r="B1064" s="474">
        <f>CS122+CS123</f>
        <v>0</v>
      </c>
    </row>
    <row r="1065" ht="15" customHeight="true" x14ac:dyDescent="0.2">
      <c r="A1065" s="418">
        <f>AT15</f>
        <v>0</v>
      </c>
      <c r="B1065" s="474">
        <f>CT122+CT123</f>
        <v>0</v>
      </c>
    </row>
    <row r="1066" ht="15" customHeight="true" x14ac:dyDescent="0.2">
      <c r="A1066" s="418">
        <f>AU15</f>
        <v>0</v>
      </c>
      <c r="B1066" s="474">
        <f>CU122+CU123</f>
        <v>0</v>
      </c>
    </row>
    <row r="1067" ht="15" customHeight="true" x14ac:dyDescent="0.2">
      <c r="A1067" s="418">
        <f>AV15</f>
        <v>0</v>
      </c>
      <c r="B1067" s="474">
        <f>CV122+CV123</f>
        <v>0</v>
      </c>
    </row>
    <row r="1068" ht="15" customHeight="true" x14ac:dyDescent="0.2">
      <c r="A1068" s="418">
        <f>AW15</f>
        <v>0</v>
      </c>
      <c r="B1068" s="474">
        <f>CW122+CW123</f>
        <v>0</v>
      </c>
    </row>
    <row r="1069" ht="15" customHeight="true" x14ac:dyDescent="0.2">
      <c r="A1069" s="418">
        <f>AX15</f>
        <v>0</v>
      </c>
      <c r="B1069" s="474">
        <f>CX122+CX123</f>
        <v>0</v>
      </c>
    </row>
    <row r="1070" ht="15" customHeight="true" x14ac:dyDescent="0.2">
      <c r="A1070" s="418">
        <f>AY15</f>
        <v>0</v>
      </c>
      <c r="B1070" s="474">
        <f>CY122+CY123</f>
        <v>0</v>
      </c>
    </row>
    <row r="1071" ht="15" customHeight="true" x14ac:dyDescent="0.2">
      <c r="B1071" s="474"/>
    </row>
    <row r="1072" ht="15" customHeight="true" x14ac:dyDescent="0.2">
      <c r="A1072" s="474">
        <f>34-COUNTIF(A1037:A1071,"0")</f>
        <v>5</v>
      </c>
      <c r="B1072" s="418" t="s">
        <v>141</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6:D666"/>
    <mergeCell ref="H666:I666"/>
    <mergeCell ref="M666:Q666"/>
    <mergeCell ref="C667:D667"/>
    <mergeCell ref="H667:I667"/>
    <mergeCell ref="M667:N668"/>
    <mergeCell ref="C668:D668"/>
    <mergeCell ref="H668:I668"/>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H605:I605"/>
    <mergeCell ref="M605:N605"/>
    <mergeCell ref="H606:I606"/>
    <mergeCell ref="M606:N606"/>
    <mergeCell ref="C607:D607"/>
    <mergeCell ref="H607:I607"/>
    <mergeCell ref="M607:N607"/>
    <mergeCell ref="C602:D602"/>
    <mergeCell ref="H602:I602"/>
    <mergeCell ref="M602:N602"/>
    <mergeCell ref="C603:D603"/>
    <mergeCell ref="H603:I603"/>
    <mergeCell ref="M603:N603"/>
    <mergeCell ref="C599:D599"/>
    <mergeCell ref="H599:I600"/>
    <mergeCell ref="M599:N599"/>
    <mergeCell ref="C600:D600"/>
    <mergeCell ref="M600:N600"/>
    <mergeCell ref="C601:D601"/>
    <mergeCell ref="H601:I601"/>
    <mergeCell ref="M601:N601"/>
    <mergeCell ref="C597:D597"/>
    <mergeCell ref="H597:I597"/>
    <mergeCell ref="M597:N597"/>
    <mergeCell ref="C598:D598"/>
    <mergeCell ref="H598:L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O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H502:I502"/>
    <mergeCell ref="M502:N502"/>
    <mergeCell ref="C503:E503"/>
    <mergeCell ref="H503:I503"/>
    <mergeCell ref="M503:N503"/>
    <mergeCell ref="C504:D504"/>
    <mergeCell ref="H504:I504"/>
    <mergeCell ref="M504:N504"/>
    <mergeCell ref="C499:D499"/>
    <mergeCell ref="H499:I499"/>
    <mergeCell ref="M499:N499"/>
    <mergeCell ref="C500:D500"/>
    <mergeCell ref="H500:J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605:G605"/>
    <mergeCell ref="O667:Q667"/>
    <mergeCell ref="C604:G604"/>
    <mergeCell ref="H604:I604"/>
    <mergeCell ref="M604:N604"/>
    <mergeCell ref="C605:D606"/>
    <mergeCell ref="J599:L599"/>
    <mergeCell ref="C501:D501"/>
    <mergeCell ref="H501:I501"/>
    <mergeCell ref="M501:N501"/>
    <mergeCell ref="C502:D502"/>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0"/>
    <mergeCell ref="A153:A162"/>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2"/>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112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112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112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112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112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112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112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112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113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113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113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113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113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113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113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113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113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113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114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114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114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114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114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114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114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114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114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114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115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115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115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115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115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115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115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115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115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115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116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116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116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116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116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116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116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116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116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116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117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117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117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117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117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117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117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117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117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117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118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118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118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118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118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118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118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118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118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118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119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119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119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119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119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dimension ref="A1:BF363"/>
  <sheetFormatPr defaultRowHeight="15"/>
  <sheetData>
    <row r="1">
      <c r="A1" t="s">
        <v>628</v>
      </c>
      <c r="B1" t="s">
        <v>630</v>
      </c>
      <c r="C1" t="s">
        <v>631</v>
      </c>
      <c r="D1" t="s">
        <v>638</v>
      </c>
      <c r="E1" t="s">
        <v>639</v>
      </c>
      <c r="F1" t="s">
        <v>640</v>
      </c>
      <c r="G1" t="s">
        <v>641</v>
      </c>
      <c r="H1" t="s">
        <v>676</v>
      </c>
      <c r="I1" t="s">
        <v>677</v>
      </c>
      <c r="J1" t="s">
        <v>678</v>
      </c>
      <c r="K1" t="s">
        <v>679</v>
      </c>
      <c r="L1" t="s">
        <v>680</v>
      </c>
      <c r="M1" t="s">
        <v>681</v>
      </c>
      <c r="N1" t="s">
        <v>682</v>
      </c>
      <c r="O1" t="s">
        <v>683</v>
      </c>
      <c r="P1" t="s">
        <v>684</v>
      </c>
      <c r="Q1" t="s">
        <v>685</v>
      </c>
      <c r="R1" t="s">
        <v>686</v>
      </c>
      <c r="S1" t="s">
        <v>687</v>
      </c>
      <c r="T1" t="s">
        <v>688</v>
      </c>
      <c r="U1" t="s">
        <v>689</v>
      </c>
      <c r="V1" t="s">
        <v>690</v>
      </c>
      <c r="W1" t="s">
        <v>691</v>
      </c>
      <c r="X1" t="s">
        <v>692</v>
      </c>
      <c r="Y1" t="s">
        <v>693</v>
      </c>
      <c r="Z1" t="s">
        <v>694</v>
      </c>
      <c r="AA1" t="s">
        <v>695</v>
      </c>
      <c r="AB1" t="s">
        <v>696</v>
      </c>
      <c r="AC1" t="s">
        <v>697</v>
      </c>
      <c r="AD1" t="s">
        <v>698</v>
      </c>
      <c r="AE1" t="s">
        <v>699</v>
      </c>
      <c r="AF1" t="s">
        <v>700</v>
      </c>
      <c r="AG1" t="s">
        <v>701</v>
      </c>
      <c r="AH1" t="s">
        <v>702</v>
      </c>
      <c r="AI1" t="s">
        <v>703</v>
      </c>
      <c r="AJ1" t="s">
        <v>704</v>
      </c>
      <c r="AK1" t="s">
        <v>705</v>
      </c>
      <c r="AL1" t="s">
        <v>706</v>
      </c>
      <c r="AM1" t="s">
        <v>707</v>
      </c>
      <c r="AN1" t="s">
        <v>708</v>
      </c>
      <c r="AO1" t="s">
        <v>709</v>
      </c>
      <c r="AP1" t="s">
        <v>710</v>
      </c>
      <c r="AQ1" t="s">
        <v>711</v>
      </c>
      <c r="AR1" t="s">
        <v>712</v>
      </c>
      <c r="AS1" t="s">
        <v>713</v>
      </c>
      <c r="AT1" t="s">
        <v>714</v>
      </c>
      <c r="AU1" t="s">
        <v>715</v>
      </c>
      <c r="AV1" t="s">
        <v>716</v>
      </c>
      <c r="AW1" t="s">
        <v>717</v>
      </c>
      <c r="AX1" t="s">
        <v>718</v>
      </c>
      <c r="AY1" t="s">
        <v>719</v>
      </c>
      <c r="AZ1" t="s">
        <v>720</v>
      </c>
      <c r="BA1" t="s">
        <v>721</v>
      </c>
      <c r="BB1" t="s">
        <v>722</v>
      </c>
      <c r="BC1" t="s">
        <v>723</v>
      </c>
      <c r="BD1" t="s">
        <v>724</v>
      </c>
      <c r="BE1" t="s">
        <v>725</v>
      </c>
      <c r="BF1" t="s">
        <v>726</v>
      </c>
    </row>
    <row r="2">
      <c r="A2" t="s">
        <v>629</v>
      </c>
      <c r="B2">
        <v>2000</v>
      </c>
      <c r="C2" t="s">
        <v>632</v>
      </c>
      <c r="D2">
        <v>16</v>
      </c>
      <c r="E2" t="s">
        <v>13</v>
      </c>
      <c r="F2" t="s">
        <v>14</v>
      </c>
      <c r="G2" t="s">
        <v>642</v>
      </c>
      <c r="H2">
        <v>92.385336807444219</v>
      </c>
      <c r="I2">
        <v>97.254975983754832</v>
      </c>
      <c r="J2">
        <v>98.084941320740413</v>
      </c>
      <c r="K2">
        <v>99.235491333309056</v>
      </c>
      <c r="L2">
        <v>99.572470351047755</v>
      </c>
      <c r="M2">
        <v>99.78582522267466</v>
      </c>
      <c r="N2">
        <v>99.931515086580291</v>
      </c>
      <c r="O2">
        <v>99.873989462358608</v>
      </c>
      <c r="P2">
        <v>99.714642242183658</v>
      </c>
      <c r="Q2">
        <v>99.79404582955064</v>
      </c>
      <c r="R2">
        <v>83.70049696347354</v>
      </c>
      <c r="S2">
        <v>93.959096813826335</v>
      </c>
      <c r="T2">
        <v>91.976277593507348</v>
      </c>
      <c r="U2">
        <v>94.278394318280135</v>
      </c>
      <c r="V2">
        <v>95.456455182236539</v>
      </c>
      <c r="W2" t="s">
        <v>158</v>
      </c>
      <c r="X2" t="s">
        <v>159</v>
      </c>
      <c r="Y2" t="s">
        <v>160</v>
      </c>
      <c r="Z2" t="s">
        <v>161</v>
      </c>
      <c r="AA2" t="s">
        <v>162</v>
      </c>
      <c r="AB2" t="s">
        <v>163</v>
      </c>
      <c r="AC2" t="s">
        <v>164</v>
      </c>
      <c r="AD2">
        <v>99.811842820012444</v>
      </c>
      <c r="AE2">
        <v>97.323899802206753</v>
      </c>
      <c r="AF2">
        <v>92.820698268920694</v>
      </c>
      <c r="AG2">
        <v>88.776305606492514</v>
      </c>
      <c r="AH2">
        <v>95.923170409471723</v>
      </c>
      <c r="AI2">
        <v>86.41056527711433</v>
      </c>
      <c r="AJ2">
        <v>96.031875158701553</v>
      </c>
      <c r="AK2"/>
      <c r="AL2"/>
      <c r="AM2"/>
      <c r="AN2"/>
      <c r="AO2"/>
      <c r="AP2"/>
      <c r="AQ2"/>
      <c r="AR2"/>
      <c r="AS2"/>
      <c r="AT2"/>
      <c r="AU2"/>
      <c r="AV2"/>
      <c r="AW2"/>
      <c r="AX2"/>
      <c r="AY2"/>
      <c r="AZ2"/>
      <c r="BA2"/>
      <c r="BB2"/>
      <c r="BC2"/>
      <c r="BD2"/>
      <c r="BE2"/>
      <c r="BF2"/>
    </row>
    <row r="3">
      <c r="A3" t="s">
        <v>629</v>
      </c>
      <c r="B3">
        <v>2000</v>
      </c>
      <c r="C3" t="s">
        <v>632</v>
      </c>
      <c r="D3">
        <v>17</v>
      </c>
      <c r="E3" t="s">
        <v>13</v>
      </c>
      <c r="F3" t="s">
        <v>52</v>
      </c>
      <c r="G3" t="s">
        <v>320</v>
      </c>
      <c r="H3">
        <v>7.6146631925557813</v>
      </c>
      <c r="I3">
        <v>2.7450240162451678</v>
      </c>
      <c r="J3">
        <v>1.9150586792595869</v>
      </c>
      <c r="K3">
        <v>0.76450866669094353</v>
      </c>
      <c r="L3">
        <v>0.42752964895224471</v>
      </c>
      <c r="M3">
        <v>0.21417477732533999</v>
      </c>
      <c r="N3">
        <v>0.068484913419709401</v>
      </c>
      <c r="O3">
        <v>0.12601053764139181</v>
      </c>
      <c r="P3">
        <v>0.28535775781634237</v>
      </c>
      <c r="Q3">
        <v>0.20595417044935971</v>
      </c>
      <c r="R3">
        <v>16.29950303652646</v>
      </c>
      <c r="S3">
        <v>6.0409031861736651</v>
      </c>
      <c r="T3">
        <v>8.0237224064926522</v>
      </c>
      <c r="U3">
        <v>5.7216056817198648</v>
      </c>
      <c r="V3">
        <v>4.5435448177634612</v>
      </c>
      <c r="W3" t="s">
        <v>158</v>
      </c>
      <c r="X3" t="s">
        <v>159</v>
      </c>
      <c r="Y3" t="s">
        <v>160</v>
      </c>
      <c r="Z3" t="s">
        <v>161</v>
      </c>
      <c r="AA3" t="s">
        <v>162</v>
      </c>
      <c r="AB3" t="s">
        <v>163</v>
      </c>
      <c r="AC3" t="s">
        <v>164</v>
      </c>
      <c r="AD3">
        <v>0.18815717998755591</v>
      </c>
      <c r="AE3">
        <v>2.676100197793247</v>
      </c>
      <c r="AF3">
        <v>7.1793017310793061</v>
      </c>
      <c r="AG3">
        <v>11.22369439350749</v>
      </c>
      <c r="AH3">
        <v>4.076829590528277</v>
      </c>
      <c r="AI3">
        <v>13.58943472288567</v>
      </c>
      <c r="AJ3">
        <v>3.9681248412984469</v>
      </c>
      <c r="AK3"/>
      <c r="AL3"/>
      <c r="AM3"/>
      <c r="AN3"/>
      <c r="AO3"/>
      <c r="AP3"/>
      <c r="AQ3"/>
      <c r="AR3"/>
      <c r="AS3"/>
      <c r="AT3"/>
      <c r="AU3"/>
      <c r="AV3"/>
      <c r="AW3"/>
      <c r="AX3"/>
      <c r="AY3"/>
      <c r="AZ3"/>
      <c r="BA3"/>
      <c r="BB3"/>
      <c r="BC3"/>
      <c r="BD3"/>
      <c r="BE3"/>
      <c r="BF3"/>
    </row>
    <row r="4">
      <c r="A4" t="s">
        <v>629</v>
      </c>
      <c r="B4">
        <v>2000</v>
      </c>
      <c r="C4" t="s">
        <v>632</v>
      </c>
      <c r="D4">
        <v>18</v>
      </c>
      <c r="E4" t="s">
        <v>61</v>
      </c>
      <c r="F4" t="s">
        <v>15</v>
      </c>
      <c r="G4" t="s">
        <v>643</v>
      </c>
      <c r="H4">
        <v>91.789543984862846</v>
      </c>
      <c r="I4">
        <v>96.751473398381947</v>
      </c>
      <c r="J4">
        <v>97.998305625914597</v>
      </c>
      <c r="K4">
        <v>99.235491333309056</v>
      </c>
      <c r="L4">
        <v>99.486052886739557</v>
      </c>
      <c r="M4">
        <v>99.742123135924885</v>
      </c>
      <c r="N4">
        <v>99.909638012841782</v>
      </c>
      <c r="O4">
        <v>99.873989462358608</v>
      </c>
      <c r="P4">
        <v>99.642073327531321</v>
      </c>
      <c r="Q4">
        <v>99.787840575528847</v>
      </c>
      <c r="R4">
        <v>82.928246166357582</v>
      </c>
      <c r="S4">
        <v>93.325546282486016</v>
      </c>
      <c r="T4">
        <v>91.92088255970603</v>
      </c>
      <c r="U4">
        <v>94.172138331006423</v>
      </c>
      <c r="V4">
        <v>95.368365515013323</v>
      </c>
      <c r="W4" t="s">
        <v>158</v>
      </c>
      <c r="X4" t="s">
        <v>159</v>
      </c>
      <c r="Y4" t="s">
        <v>160</v>
      </c>
      <c r="Z4" t="s">
        <v>161</v>
      </c>
      <c r="AA4" t="s">
        <v>162</v>
      </c>
      <c r="AB4" t="s">
        <v>163</v>
      </c>
      <c r="AC4" t="s">
        <v>164</v>
      </c>
      <c r="AD4">
        <v>99.544800336936547</v>
      </c>
      <c r="AE4">
        <v>97.063513708417503</v>
      </c>
      <c r="AF4">
        <v>92.572360305746642</v>
      </c>
      <c r="AG4">
        <v>88.538788249657301</v>
      </c>
      <c r="AH4">
        <v>95.666531909601034</v>
      </c>
      <c r="AI4">
        <v>86.179377361295536</v>
      </c>
      <c r="AJ4">
        <v>95.7749458237422</v>
      </c>
      <c r="AK4"/>
      <c r="AL4"/>
      <c r="AM4"/>
      <c r="AN4"/>
      <c r="AO4"/>
      <c r="AP4"/>
      <c r="AQ4"/>
      <c r="AR4"/>
      <c r="AS4"/>
      <c r="AT4"/>
      <c r="AU4"/>
      <c r="AV4"/>
      <c r="AW4"/>
      <c r="AX4"/>
      <c r="AY4"/>
      <c r="AZ4"/>
      <c r="BA4"/>
      <c r="BB4"/>
      <c r="BC4"/>
      <c r="BD4"/>
      <c r="BE4"/>
      <c r="BF4"/>
    </row>
    <row r="5">
      <c r="A5" t="s">
        <v>629</v>
      </c>
      <c r="B5">
        <v>2000</v>
      </c>
      <c r="C5" t="s">
        <v>632</v>
      </c>
      <c r="D5">
        <v>19</v>
      </c>
      <c r="E5" t="s">
        <v>61</v>
      </c>
      <c r="F5" t="s">
        <v>16</v>
      </c>
      <c r="G5" t="s">
        <v>644</v>
      </c>
      <c r="H5">
        <v>0.59579282258139532</v>
      </c>
      <c r="I5">
        <v>0.50350258537291215</v>
      </c>
      <c r="J5">
        <v>0.086635694825831597</v>
      </c>
      <c r="K5">
        <v>0</v>
      </c>
      <c r="L5">
        <v>0.086417464308235506</v>
      </c>
      <c r="M5">
        <v>0.043702086749774501</v>
      </c>
      <c r="N5">
        <v>0.0218770737385089</v>
      </c>
      <c r="O5">
        <v>0</v>
      </c>
      <c r="P5">
        <v>0.0725689146523366</v>
      </c>
      <c r="Q5">
        <v>0.0062052540217875001</v>
      </c>
      <c r="R5">
        <v>0.77225079711594868</v>
      </c>
      <c r="S5">
        <v>0.63355053134035966</v>
      </c>
      <c r="T5">
        <v>0.055395033801352703</v>
      </c>
      <c r="U5">
        <v>0.1062559872737226</v>
      </c>
      <c r="V5">
        <v>0.088089667223220897</v>
      </c>
      <c r="W5" t="s">
        <v>158</v>
      </c>
      <c r="X5" t="s">
        <v>159</v>
      </c>
      <c r="Y5" t="s">
        <v>160</v>
      </c>
      <c r="Z5" t="s">
        <v>161</v>
      </c>
      <c r="AA5" t="s">
        <v>162</v>
      </c>
      <c r="AB5" t="s">
        <v>163</v>
      </c>
      <c r="AC5" t="s">
        <v>164</v>
      </c>
      <c r="AD5">
        <v>0.26704248307588763</v>
      </c>
      <c r="AE5">
        <v>0.26038609378925542</v>
      </c>
      <c r="AF5">
        <v>0.2483379631740501</v>
      </c>
      <c r="AG5">
        <v>0.23751735683521821</v>
      </c>
      <c r="AH5">
        <v>0.25663849987068738</v>
      </c>
      <c r="AI5">
        <v>0.2311879158187935</v>
      </c>
      <c r="AJ5">
        <v>0.25692933495935338</v>
      </c>
      <c r="AK5"/>
      <c r="AL5"/>
      <c r="AM5"/>
      <c r="AN5"/>
      <c r="AO5"/>
      <c r="AP5"/>
      <c r="AQ5"/>
      <c r="AR5"/>
      <c r="AS5"/>
      <c r="AT5"/>
      <c r="AU5"/>
      <c r="AV5"/>
      <c r="AW5"/>
      <c r="AX5"/>
      <c r="AY5"/>
      <c r="AZ5"/>
      <c r="BA5"/>
      <c r="BB5"/>
      <c r="BC5"/>
      <c r="BD5"/>
      <c r="BE5"/>
      <c r="BF5"/>
    </row>
    <row r="6">
      <c r="A6" t="s">
        <v>629</v>
      </c>
      <c r="B6">
        <v>2000</v>
      </c>
      <c r="C6" t="s">
        <v>632</v>
      </c>
      <c r="D6">
        <v>20</v>
      </c>
      <c r="E6" t="s">
        <v>61</v>
      </c>
      <c r="F6" t="s">
        <v>22</v>
      </c>
      <c r="G6" t="s">
        <v>645</v>
      </c>
      <c r="H6">
        <v>7.0994204630994906</v>
      </c>
      <c r="I6">
        <v>2.5517865154873931</v>
      </c>
      <c r="J6">
        <v>1.8888081850734579</v>
      </c>
      <c r="K6">
        <v>0.76450866669094353</v>
      </c>
      <c r="L6">
        <v>0.42752964895220202</v>
      </c>
      <c r="M6">
        <v>0.2139544412087844</v>
      </c>
      <c r="N6">
        <v>0.0644210738707756</v>
      </c>
      <c r="O6">
        <v>0.1214005690399631</v>
      </c>
      <c r="P6">
        <v>0.28535775781634237</v>
      </c>
      <c r="Q6">
        <v>0.20595417044935971</v>
      </c>
      <c r="R6">
        <v>15.122313221589691</v>
      </c>
      <c r="S6">
        <v>5.66265452190882</v>
      </c>
      <c r="T6">
        <v>7.4256942304907483</v>
      </c>
      <c r="U6">
        <v>5.5722407904529518</v>
      </c>
      <c r="V6">
        <v>4.5023307422511039</v>
      </c>
      <c r="W6" t="s">
        <v>158</v>
      </c>
      <c r="X6" t="s">
        <v>159</v>
      </c>
      <c r="Y6" t="s">
        <v>160</v>
      </c>
      <c r="Z6" t="s">
        <v>161</v>
      </c>
      <c r="AA6" t="s">
        <v>162</v>
      </c>
      <c r="AB6" t="s">
        <v>163</v>
      </c>
      <c r="AC6" t="s">
        <v>164</v>
      </c>
      <c r="AD6">
        <v>0.18815717998757009</v>
      </c>
      <c r="AE6">
        <v>1.562444856050448</v>
      </c>
      <c r="AF6">
        <v>7.0561997487144907</v>
      </c>
      <c r="AG6">
        <v>10.552983510668669</v>
      </c>
      <c r="AH6">
        <v>4.0083658509190911</v>
      </c>
      <c r="AI6">
        <v>13.133385935551249</v>
      </c>
      <c r="AJ6">
        <v>1.2654988699382841</v>
      </c>
      <c r="AK6"/>
      <c r="AL6"/>
      <c r="AM6"/>
      <c r="AN6"/>
      <c r="AO6"/>
      <c r="AP6"/>
      <c r="AQ6"/>
      <c r="AR6"/>
      <c r="AS6"/>
      <c r="AT6"/>
      <c r="AU6"/>
      <c r="AV6"/>
      <c r="AW6"/>
      <c r="AX6"/>
      <c r="AY6"/>
      <c r="AZ6"/>
      <c r="BA6"/>
      <c r="BB6"/>
      <c r="BC6"/>
      <c r="BD6"/>
      <c r="BE6"/>
      <c r="BF6"/>
    </row>
    <row r="7">
      <c r="A7" t="s">
        <v>629</v>
      </c>
      <c r="B7">
        <v>2000</v>
      </c>
      <c r="C7" t="s">
        <v>632</v>
      </c>
      <c r="D7">
        <v>21</v>
      </c>
      <c r="E7" t="s">
        <v>61</v>
      </c>
      <c r="F7" t="s">
        <v>17</v>
      </c>
      <c r="G7" t="s">
        <v>646</v>
      </c>
      <c r="H7">
        <v>0.51524272945625516</v>
      </c>
      <c r="I7">
        <v>0.19323750075775181</v>
      </c>
      <c r="J7">
        <v>0.026250494186115698</v>
      </c>
      <c r="K7">
        <v>0</v>
      </c>
      <c r="L7">
        <v>0</v>
      </c>
      <c r="M7">
        <v>0.00022033611654919999</v>
      </c>
      <c r="N7">
        <v>0.0040638395489392999</v>
      </c>
      <c r="O7">
        <v>0.0046099686014222999</v>
      </c>
      <c r="P7">
        <v>0</v>
      </c>
      <c r="Q7">
        <v>0</v>
      </c>
      <c r="R7">
        <v>1.1771898149367761</v>
      </c>
      <c r="S7">
        <v>0.37824866426480808</v>
      </c>
      <c r="T7">
        <v>0.59802817600186853</v>
      </c>
      <c r="U7">
        <v>0.14936489126689539</v>
      </c>
      <c r="V7">
        <v>0.041214075512359498</v>
      </c>
      <c r="W7" t="s">
        <v>158</v>
      </c>
      <c r="X7" t="s">
        <v>159</v>
      </c>
      <c r="Y7" t="s">
        <v>160</v>
      </c>
      <c r="Z7" t="s">
        <v>161</v>
      </c>
      <c r="AA7" t="s">
        <v>162</v>
      </c>
      <c r="AB7" t="s">
        <v>163</v>
      </c>
      <c r="AC7" t="s">
        <v>164</v>
      </c>
      <c r="AD7">
        <v>0</v>
      </c>
      <c r="AE7">
        <v>1.113655341742797</v>
      </c>
      <c r="AF7">
        <v>0.1231019823648179</v>
      </c>
      <c r="AG7">
        <v>0.6707108828388173</v>
      </c>
      <c r="AH7">
        <v>0.068463739609185101</v>
      </c>
      <c r="AI7">
        <v>0.45604878733441789</v>
      </c>
      <c r="AJ7">
        <v>2.702625971360161</v>
      </c>
      <c r="AK7"/>
      <c r="AL7"/>
      <c r="AM7"/>
      <c r="AN7"/>
      <c r="AO7"/>
      <c r="AP7"/>
      <c r="AQ7"/>
      <c r="AR7"/>
      <c r="AS7"/>
      <c r="AT7"/>
      <c r="AU7"/>
      <c r="AV7"/>
      <c r="AW7"/>
      <c r="AX7"/>
      <c r="AY7"/>
      <c r="AZ7"/>
      <c r="BA7"/>
      <c r="BB7"/>
      <c r="BC7"/>
      <c r="BD7"/>
      <c r="BE7"/>
      <c r="BF7"/>
    </row>
    <row r="8">
      <c r="A8" t="s">
        <v>629</v>
      </c>
      <c r="B8">
        <v>2000</v>
      </c>
      <c r="C8" t="s">
        <v>632</v>
      </c>
      <c r="D8">
        <v>22</v>
      </c>
      <c r="E8" t="s">
        <v>55</v>
      </c>
      <c r="F8" t="s">
        <v>50</v>
      </c>
      <c r="G8" t="s">
        <v>320</v>
      </c>
      <c r="H8"/>
      <c r="I8"/>
      <c r="J8"/>
      <c r="K8"/>
      <c r="L8"/>
      <c r="M8"/>
      <c r="N8"/>
      <c r="O8"/>
      <c r="P8"/>
      <c r="Q8"/>
      <c r="R8"/>
      <c r="S8"/>
      <c r="T8"/>
      <c r="U8"/>
      <c r="V8"/>
      <c r="W8" t="s">
        <v>158</v>
      </c>
      <c r="X8" t="s">
        <v>159</v>
      </c>
      <c r="Y8" t="s">
        <v>160</v>
      </c>
      <c r="Z8" t="s">
        <v>161</v>
      </c>
      <c r="AA8" t="s">
        <v>162</v>
      </c>
      <c r="AB8" t="s">
        <v>163</v>
      </c>
      <c r="AC8" t="s">
        <v>164</v>
      </c>
      <c r="AD8">
        <v>0.26754588987745359</v>
      </c>
      <c r="AE8">
        <v>0.26754588987745359</v>
      </c>
      <c r="AF8">
        <v>0.26754588987745359</v>
      </c>
      <c r="AG8">
        <v>0.26754588987745359</v>
      </c>
      <c r="AH8">
        <v>0.26754588987745359</v>
      </c>
      <c r="AI8">
        <v>0.26754588987745359</v>
      </c>
      <c r="AJ8">
        <v>0.26754588987745359</v>
      </c>
      <c r="AK8"/>
      <c r="AL8"/>
      <c r="AM8"/>
      <c r="AN8"/>
      <c r="AO8"/>
      <c r="AP8"/>
      <c r="AQ8"/>
      <c r="AR8"/>
      <c r="AS8"/>
      <c r="AT8"/>
      <c r="AU8"/>
      <c r="AV8"/>
      <c r="AW8"/>
      <c r="AX8"/>
      <c r="AY8"/>
      <c r="AZ8"/>
      <c r="BA8"/>
      <c r="BB8"/>
      <c r="BC8"/>
      <c r="BD8"/>
      <c r="BE8"/>
      <c r="BF8"/>
    </row>
    <row r="9">
      <c r="A9" t="s">
        <v>629</v>
      </c>
      <c r="B9">
        <v>2000</v>
      </c>
      <c r="C9" t="s">
        <v>632</v>
      </c>
      <c r="D9">
        <v>23</v>
      </c>
      <c r="E9" t="s">
        <v>55</v>
      </c>
      <c r="F9" t="s">
        <v>49</v>
      </c>
      <c r="G9" t="s">
        <v>320</v>
      </c>
      <c r="H9"/>
      <c r="I9"/>
      <c r="J9"/>
      <c r="K9"/>
      <c r="L9"/>
      <c r="M9"/>
      <c r="N9"/>
      <c r="O9"/>
      <c r="P9"/>
      <c r="Q9"/>
      <c r="R9"/>
      <c r="S9"/>
      <c r="T9"/>
      <c r="U9"/>
      <c r="V9"/>
      <c r="W9" t="s">
        <v>158</v>
      </c>
      <c r="X9" t="s">
        <v>159</v>
      </c>
      <c r="Y9" t="s">
        <v>160</v>
      </c>
      <c r="Z9" t="s">
        <v>161</v>
      </c>
      <c r="AA9" t="s">
        <v>162</v>
      </c>
      <c r="AB9" t="s">
        <v>163</v>
      </c>
      <c r="AC9" t="s">
        <v>164</v>
      </c>
      <c r="AD9">
        <v>99.732454110122546</v>
      </c>
      <c r="AE9">
        <v>99.732454110122546</v>
      </c>
      <c r="AF9">
        <v>99.732454110122546</v>
      </c>
      <c r="AG9">
        <v>99.732454110122546</v>
      </c>
      <c r="AH9">
        <v>99.732454110122546</v>
      </c>
      <c r="AI9">
        <v>99.732454110122546</v>
      </c>
      <c r="AJ9">
        <v>99.732454110122546</v>
      </c>
      <c r="AK9"/>
      <c r="AL9"/>
      <c r="AM9"/>
      <c r="AN9"/>
      <c r="AO9"/>
      <c r="AP9"/>
      <c r="AQ9"/>
      <c r="AR9"/>
      <c r="AS9"/>
      <c r="AT9"/>
      <c r="AU9"/>
      <c r="AV9"/>
      <c r="AW9"/>
      <c r="AX9"/>
      <c r="AY9"/>
      <c r="AZ9"/>
      <c r="BA9"/>
      <c r="BB9"/>
      <c r="BC9"/>
      <c r="BD9"/>
      <c r="BE9"/>
      <c r="BF9"/>
    </row>
    <row r="10">
      <c r="A10" t="s">
        <v>629</v>
      </c>
      <c r="B10">
        <v>2000</v>
      </c>
      <c r="C10" t="s">
        <v>632</v>
      </c>
      <c r="D10">
        <v>24</v>
      </c>
      <c r="E10" t="s">
        <v>48</v>
      </c>
      <c r="F10" t="s">
        <v>60</v>
      </c>
      <c r="G10" t="s">
        <v>320</v>
      </c>
      <c r="H10"/>
      <c r="I10"/>
      <c r="J10"/>
      <c r="K10"/>
      <c r="L10"/>
      <c r="M10"/>
      <c r="N10"/>
      <c r="O10"/>
      <c r="P10"/>
      <c r="Q10"/>
      <c r="R10"/>
      <c r="S10"/>
      <c r="T10"/>
      <c r="U10"/>
      <c r="V10"/>
      <c r="W10" t="s">
        <v>158</v>
      </c>
      <c r="X10" t="s">
        <v>159</v>
      </c>
      <c r="Y10" t="s">
        <v>160</v>
      </c>
      <c r="Z10" t="s">
        <v>161</v>
      </c>
      <c r="AA10" t="s">
        <v>162</v>
      </c>
      <c r="AB10" t="s">
        <v>163</v>
      </c>
      <c r="AC10" t="s">
        <v>164</v>
      </c>
      <c r="AD10">
        <v>66.968135570568336</v>
      </c>
      <c r="AE10">
        <v>66.968135570568336</v>
      </c>
      <c r="AF10">
        <v>66.968135570568336</v>
      </c>
      <c r="AG10">
        <v>66.968135570568336</v>
      </c>
      <c r="AH10">
        <v>66.968135570568336</v>
      </c>
      <c r="AI10">
        <v>66.968135570568336</v>
      </c>
      <c r="AJ10">
        <v>66.968135570568336</v>
      </c>
      <c r="AK10"/>
      <c r="AL10"/>
      <c r="AM10"/>
      <c r="AN10"/>
      <c r="AO10"/>
      <c r="AP10"/>
      <c r="AQ10"/>
      <c r="AR10"/>
      <c r="AS10"/>
      <c r="AT10"/>
      <c r="AU10"/>
      <c r="AV10"/>
      <c r="AW10"/>
      <c r="AX10"/>
      <c r="AY10"/>
      <c r="AZ10"/>
      <c r="BA10"/>
      <c r="BB10"/>
      <c r="BC10"/>
      <c r="BD10"/>
      <c r="BE10"/>
      <c r="BF10"/>
    </row>
    <row r="11">
      <c r="A11" t="s">
        <v>629</v>
      </c>
      <c r="B11">
        <v>2000</v>
      </c>
      <c r="C11" t="s">
        <v>632</v>
      </c>
      <c r="D11">
        <v>58</v>
      </c>
      <c r="E11" t="s">
        <v>166</v>
      </c>
      <c r="F11" t="s">
        <v>167</v>
      </c>
      <c r="G11" t="s">
        <v>320</v>
      </c>
      <c r="H11">
        <v>23.53050329860751</v>
      </c>
      <c r="I11">
        <v>27.677010329937151</v>
      </c>
      <c r="J11">
        <v>29.05673903340951</v>
      </c>
      <c r="K11">
        <v>26.07738261860074</v>
      </c>
      <c r="L11">
        <v>19.537079474082649</v>
      </c>
      <c r="M11">
        <v>57.589015253750077</v>
      </c>
      <c r="N11">
        <v>37.631664715055649</v>
      </c>
      <c r="O11">
        <v>26.333110410060812</v>
      </c>
      <c r="P11">
        <v>27.60385826000099</v>
      </c>
      <c r="Q11">
        <v>14.541734848654229</v>
      </c>
      <c r="R11">
        <v>0.9883944309294167</v>
      </c>
      <c r="S11">
        <v>3.455142779943555</v>
      </c>
      <c r="T11">
        <v>4.1881640586851709</v>
      </c>
      <c r="U11">
        <v>7.0027384867683624</v>
      </c>
      <c r="V11">
        <v>26.377698361509129</v>
      </c>
      <c r="W11" t="s">
        <v>158</v>
      </c>
      <c r="X11" t="s">
        <v>159</v>
      </c>
      <c r="Y11" t="s">
        <v>160</v>
      </c>
      <c r="Z11" t="s">
        <v>161</v>
      </c>
      <c r="AA11" t="s">
        <v>162</v>
      </c>
      <c r="AB11" t="s">
        <v>163</v>
      </c>
      <c r="AC11" t="s">
        <v>164</v>
      </c>
      <c r="AD11">
        <v>31.95643441442564</v>
      </c>
      <c r="AE11">
        <v>12.158562380705559</v>
      </c>
      <c r="AF11">
        <v>26.582990127291069</v>
      </c>
      <c r="AG11">
        <v>14.773376621366319</v>
      </c>
      <c r="AH11">
        <v>4.574343139486241</v>
      </c>
      <c r="AI11">
        <v>19.266428251314579</v>
      </c>
      <c r="AJ11">
        <v>10.37028523188185</v>
      </c>
      <c r="AK11"/>
      <c r="AL11"/>
      <c r="AM11"/>
      <c r="AN11"/>
      <c r="AO11"/>
      <c r="AP11"/>
      <c r="AQ11"/>
      <c r="AR11"/>
      <c r="AS11"/>
      <c r="AT11"/>
      <c r="AU11"/>
      <c r="AV11"/>
      <c r="AW11"/>
      <c r="AX11"/>
      <c r="AY11"/>
      <c r="AZ11"/>
      <c r="BA11"/>
      <c r="BB11"/>
      <c r="BC11"/>
      <c r="BD11"/>
      <c r="BE11"/>
      <c r="BF11"/>
    </row>
    <row r="12">
      <c r="A12" t="s">
        <v>629</v>
      </c>
      <c r="B12">
        <v>2000</v>
      </c>
      <c r="C12" t="s">
        <v>632</v>
      </c>
      <c r="D12">
        <v>59</v>
      </c>
      <c r="E12" t="s">
        <v>166</v>
      </c>
      <c r="F12" t="s">
        <v>168</v>
      </c>
      <c r="G12" t="s">
        <v>320</v>
      </c>
      <c r="H12">
        <v>13.844184135514441</v>
      </c>
      <c r="I12">
        <v>26.835482270487962</v>
      </c>
      <c r="J12">
        <v>42.237034303927842</v>
      </c>
      <c r="K12">
        <v>62.226635764347733</v>
      </c>
      <c r="L12">
        <v>76.83454733536901</v>
      </c>
      <c r="M12">
        <v>28.247250602875571</v>
      </c>
      <c r="N12">
        <v>49.765004206719389</v>
      </c>
      <c r="O12">
        <v>66.375151706946255</v>
      </c>
      <c r="P12">
        <v>68.83000060700833</v>
      </c>
      <c r="Q12">
        <v>82.817275250110228</v>
      </c>
      <c r="R12">
        <v>9.0395616341974048</v>
      </c>
      <c r="S12">
        <v>12.58428135606575</v>
      </c>
      <c r="T12">
        <v>11.167894839930611</v>
      </c>
      <c r="U12">
        <v>11.95066251024963</v>
      </c>
      <c r="V12">
        <v>13.169354025517171</v>
      </c>
      <c r="W12" t="s">
        <v>158</v>
      </c>
      <c r="X12" t="s">
        <v>159</v>
      </c>
      <c r="Y12" t="s">
        <v>160</v>
      </c>
      <c r="Z12" t="s">
        <v>161</v>
      </c>
      <c r="AA12" t="s">
        <v>162</v>
      </c>
      <c r="AB12" t="s">
        <v>163</v>
      </c>
      <c r="AC12" t="s">
        <v>164</v>
      </c>
      <c r="AD12">
        <v>59.599429020992453</v>
      </c>
      <c r="AE12">
        <v>12.29552953416561</v>
      </c>
      <c r="AF12">
        <v>7.7221212807966468</v>
      </c>
      <c r="AG12">
        <v>27.04765434597893</v>
      </c>
      <c r="AH12">
        <v>7.5962811457991659</v>
      </c>
      <c r="AI12">
        <v>8.9573778604838061</v>
      </c>
      <c r="AJ12">
        <v>11.920649440069409</v>
      </c>
      <c r="AK12"/>
      <c r="AL12"/>
      <c r="AM12"/>
      <c r="AN12"/>
      <c r="AO12"/>
      <c r="AP12"/>
      <c r="AQ12"/>
      <c r="AR12"/>
      <c r="AS12"/>
      <c r="AT12"/>
      <c r="AU12"/>
      <c r="AV12"/>
      <c r="AW12"/>
      <c r="AX12"/>
      <c r="AY12"/>
      <c r="AZ12"/>
      <c r="BA12"/>
      <c r="BB12"/>
      <c r="BC12"/>
      <c r="BD12"/>
      <c r="BE12"/>
      <c r="BF12"/>
    </row>
    <row r="13">
      <c r="A13" t="s">
        <v>629</v>
      </c>
      <c r="B13">
        <v>2000</v>
      </c>
      <c r="C13" t="s">
        <v>632</v>
      </c>
      <c r="D13">
        <v>60</v>
      </c>
      <c r="E13" t="s">
        <v>166</v>
      </c>
      <c r="F13" t="s">
        <v>169</v>
      </c>
      <c r="G13" t="s">
        <v>320</v>
      </c>
      <c r="H13">
        <v>3.995838835027155</v>
      </c>
      <c r="I13">
        <v>5.9060077849283106</v>
      </c>
      <c r="J13">
        <v>2.6072744391266549</v>
      </c>
      <c r="K13">
        <v>0.089783074233647703</v>
      </c>
      <c r="L13">
        <v>0.27065004490202821</v>
      </c>
      <c r="M13">
        <v>10.007819534258079</v>
      </c>
      <c r="N13">
        <v>6.6286119047094081</v>
      </c>
      <c r="O13">
        <v>0.34889651639205421</v>
      </c>
      <c r="P13">
        <v>0.043505203030545801</v>
      </c>
      <c r="Q13">
        <v>0.38543620788483418</v>
      </c>
      <c r="R13">
        <v>0.45683726268975677</v>
      </c>
      <c r="S13">
        <v>0.52785581536620962</v>
      </c>
      <c r="T13">
        <v>0.25101577274064352</v>
      </c>
      <c r="U13">
        <v>1.329465563218718</v>
      </c>
      <c r="V13">
        <v>0.22012110212284619</v>
      </c>
      <c r="W13" t="s">
        <v>158</v>
      </c>
      <c r="X13" t="s">
        <v>159</v>
      </c>
      <c r="Y13" t="s">
        <v>160</v>
      </c>
      <c r="Z13" t="s">
        <v>161</v>
      </c>
      <c r="AA13" t="s">
        <v>162</v>
      </c>
      <c r="AB13" t="s">
        <v>163</v>
      </c>
      <c r="AC13" t="s">
        <v>164</v>
      </c>
      <c r="AD13">
        <v>3.635702695526553</v>
      </c>
      <c r="AE13">
        <v>0.10365728108088899</v>
      </c>
      <c r="AF13">
        <v>0.15747792111210351</v>
      </c>
      <c r="AG13">
        <v>0.99714143794635246</v>
      </c>
      <c r="AH13">
        <v>0.1874959355500716</v>
      </c>
      <c r="AI13">
        <v>0.19104095988808401</v>
      </c>
      <c r="AJ13">
        <v>0.074051349980206502</v>
      </c>
      <c r="AK13"/>
      <c r="AL13"/>
      <c r="AM13"/>
      <c r="AN13"/>
      <c r="AO13"/>
      <c r="AP13"/>
      <c r="AQ13"/>
      <c r="AR13"/>
      <c r="AS13"/>
      <c r="AT13"/>
      <c r="AU13"/>
      <c r="AV13"/>
      <c r="AW13"/>
      <c r="AX13"/>
      <c r="AY13"/>
      <c r="AZ13"/>
      <c r="BA13"/>
      <c r="BB13"/>
      <c r="BC13"/>
      <c r="BD13"/>
      <c r="BE13"/>
      <c r="BF13"/>
    </row>
    <row r="14">
      <c r="A14" t="s">
        <v>629</v>
      </c>
      <c r="B14">
        <v>2000</v>
      </c>
      <c r="C14" t="s">
        <v>632</v>
      </c>
      <c r="D14">
        <v>61</v>
      </c>
      <c r="E14" t="s">
        <v>166</v>
      </c>
      <c r="F14" t="s">
        <v>170</v>
      </c>
      <c r="G14" t="s">
        <v>320</v>
      </c>
      <c r="H14">
        <v>2.62093539300258</v>
      </c>
      <c r="I14">
        <v>2.1477322392820208</v>
      </c>
      <c r="J14">
        <v>1.160568759932308</v>
      </c>
      <c r="K14">
        <v>1.2611705141855769</v>
      </c>
      <c r="L14">
        <v>1.01941908919376</v>
      </c>
      <c r="M14">
        <v>0.0842656152579426</v>
      </c>
      <c r="N14">
        <v>0.1941829640802058</v>
      </c>
      <c r="O14">
        <v>0.56488979468190559</v>
      </c>
      <c r="P14">
        <v>0.57644798714392265</v>
      </c>
      <c r="Q14">
        <v>1.1084919233140209</v>
      </c>
      <c r="R14">
        <v>4.0244786726350918</v>
      </c>
      <c r="S14">
        <v>3.8127372329224869</v>
      </c>
      <c r="T14">
        <v>4.1238934267610183</v>
      </c>
      <c r="U14">
        <v>4.7220964530987182</v>
      </c>
      <c r="V14">
        <v>4.122443695487318</v>
      </c>
      <c r="W14" t="s">
        <v>158</v>
      </c>
      <c r="X14" t="s">
        <v>159</v>
      </c>
      <c r="Y14" t="s">
        <v>160</v>
      </c>
      <c r="Z14" t="s">
        <v>161</v>
      </c>
      <c r="AA14" t="s">
        <v>162</v>
      </c>
      <c r="AB14" t="s">
        <v>163</v>
      </c>
      <c r="AC14" t="s">
        <v>164</v>
      </c>
      <c r="AD14">
        <v>0.47698232670363228</v>
      </c>
      <c r="AE14">
        <v>0.760124535847578</v>
      </c>
      <c r="AF14">
        <v>0.70944926563041277</v>
      </c>
      <c r="AG14">
        <v>13.045839411392061</v>
      </c>
      <c r="AH14">
        <v>1.254413886160628</v>
      </c>
      <c r="AI14">
        <v>3.12734163447388</v>
      </c>
      <c r="AJ14">
        <v>2.5796261448273778</v>
      </c>
      <c r="AK14"/>
      <c r="AL14"/>
      <c r="AM14"/>
      <c r="AN14"/>
      <c r="AO14"/>
      <c r="AP14"/>
      <c r="AQ14"/>
      <c r="AR14"/>
      <c r="AS14"/>
      <c r="AT14"/>
      <c r="AU14"/>
      <c r="AV14"/>
      <c r="AW14"/>
      <c r="AX14"/>
      <c r="AY14"/>
      <c r="AZ14"/>
      <c r="BA14"/>
      <c r="BB14"/>
      <c r="BC14"/>
      <c r="BD14"/>
      <c r="BE14"/>
      <c r="BF14"/>
    </row>
    <row r="15">
      <c r="A15" t="s">
        <v>629</v>
      </c>
      <c r="B15">
        <v>2000</v>
      </c>
      <c r="C15" t="s">
        <v>632</v>
      </c>
      <c r="D15">
        <v>62</v>
      </c>
      <c r="E15" t="s">
        <v>166</v>
      </c>
      <c r="F15" t="s">
        <v>171</v>
      </c>
      <c r="G15" t="s">
        <v>320</v>
      </c>
      <c r="H15">
        <v>0.32875155257426603</v>
      </c>
      <c r="I15">
        <v>0.15106792956204521</v>
      </c>
      <c r="J15">
        <v>0.044588129982494201</v>
      </c>
      <c r="K15">
        <v>0.0031511926241515999</v>
      </c>
      <c r="L15">
        <v>0</v>
      </c>
      <c r="M15">
        <v>0.3027572804606527</v>
      </c>
      <c r="N15">
        <v>0.0053593744750332004</v>
      </c>
      <c r="O15">
        <v>0.0034330926980475</v>
      </c>
      <c r="P15">
        <v>0</v>
      </c>
      <c r="Q15">
        <v>0</v>
      </c>
      <c r="R15">
        <v>0.56065374901795562</v>
      </c>
      <c r="S15">
        <v>0.2130758339017641</v>
      </c>
      <c r="T15">
        <v>0.045541806260384801</v>
      </c>
      <c r="U15">
        <v>0.1385509910881709</v>
      </c>
      <c r="V15">
        <v>0.048287899505539897</v>
      </c>
      <c r="W15" t="s">
        <v>158</v>
      </c>
      <c r="X15" t="s">
        <v>159</v>
      </c>
      <c r="Y15" t="s">
        <v>160</v>
      </c>
      <c r="Z15" t="s">
        <v>161</v>
      </c>
      <c r="AA15" t="s">
        <v>162</v>
      </c>
      <c r="AB15" t="s">
        <v>163</v>
      </c>
      <c r="AC15" t="s">
        <v>164</v>
      </c>
      <c r="AD15">
        <v>0.070298589638449496</v>
      </c>
      <c r="AE15">
        <v>0.012569716756321399</v>
      </c>
      <c r="AF15">
        <v>0</v>
      </c>
      <c r="AG15">
        <v>0.57520474979043723</v>
      </c>
      <c r="AH15">
        <v>0.068579756400486996</v>
      </c>
      <c r="AI15">
        <v>0.1373253094133336</v>
      </c>
      <c r="AJ15">
        <v>0.038692952092638302</v>
      </c>
      <c r="AK15"/>
      <c r="AL15"/>
      <c r="AM15"/>
      <c r="AN15"/>
      <c r="AO15"/>
      <c r="AP15"/>
      <c r="AQ15"/>
      <c r="AR15"/>
      <c r="AS15"/>
      <c r="AT15"/>
      <c r="AU15"/>
      <c r="AV15"/>
      <c r="AW15"/>
      <c r="AX15"/>
      <c r="AY15"/>
      <c r="AZ15"/>
      <c r="BA15"/>
      <c r="BB15"/>
      <c r="BC15"/>
      <c r="BD15"/>
      <c r="BE15"/>
      <c r="BF15"/>
    </row>
    <row r="16">
      <c r="A16" t="s">
        <v>629</v>
      </c>
      <c r="B16">
        <v>2000</v>
      </c>
      <c r="C16" t="s">
        <v>632</v>
      </c>
      <c r="D16">
        <v>63</v>
      </c>
      <c r="E16" t="s">
        <v>166</v>
      </c>
      <c r="F16" t="s">
        <v>172</v>
      </c>
      <c r="G16" t="s">
        <v>320</v>
      </c>
      <c r="H16">
        <v>1.619801228619874</v>
      </c>
      <c r="I16">
        <v>0.86467256925948821</v>
      </c>
      <c r="J16">
        <v>0.91200740925573265</v>
      </c>
      <c r="K16">
        <v>0.017540256172532801</v>
      </c>
      <c r="L16">
        <v>0.013835029864321001</v>
      </c>
      <c r="M16">
        <v>2.5298544856388312</v>
      </c>
      <c r="N16">
        <v>1.4692066329681031</v>
      </c>
      <c r="O16">
        <v>0.029016033638025102</v>
      </c>
      <c r="P16">
        <v>0.0081877586952758003</v>
      </c>
      <c r="Q16">
        <v>0.0078610108766517008</v>
      </c>
      <c r="R16">
        <v>0.56540258509188768</v>
      </c>
      <c r="S16">
        <v>0.44166790413536322</v>
      </c>
      <c r="T16">
        <v>0.60345862508647397</v>
      </c>
      <c r="U16">
        <v>0.30294109314882872</v>
      </c>
      <c r="V16">
        <v>0.14008242363838611</v>
      </c>
      <c r="W16" t="s">
        <v>158</v>
      </c>
      <c r="X16" t="s">
        <v>159</v>
      </c>
      <c r="Y16" t="s">
        <v>160</v>
      </c>
      <c r="Z16" t="s">
        <v>161</v>
      </c>
      <c r="AA16" t="s">
        <v>162</v>
      </c>
      <c r="AB16" t="s">
        <v>163</v>
      </c>
      <c r="AC16" t="s">
        <v>164</v>
      </c>
      <c r="AD16">
        <v>0.81068967396707858</v>
      </c>
      <c r="AE16">
        <v>0.28532788972495748</v>
      </c>
      <c r="AF16">
        <v>0.29634326031449898</v>
      </c>
      <c r="AG16">
        <v>0.5793589808773304</v>
      </c>
      <c r="AH16">
        <v>0.17176150236066051</v>
      </c>
      <c r="AI16">
        <v>0.91205817657997457</v>
      </c>
      <c r="AJ16">
        <v>0.88826269036035055</v>
      </c>
      <c r="AK16"/>
      <c r="AL16"/>
      <c r="AM16"/>
      <c r="AN16"/>
      <c r="AO16"/>
      <c r="AP16"/>
      <c r="AQ16"/>
      <c r="AR16"/>
      <c r="AS16"/>
      <c r="AT16"/>
      <c r="AU16"/>
      <c r="AV16"/>
      <c r="AW16"/>
      <c r="AX16"/>
      <c r="AY16"/>
      <c r="AZ16"/>
      <c r="BA16"/>
      <c r="BB16"/>
      <c r="BC16"/>
      <c r="BD16"/>
      <c r="BE16"/>
      <c r="BF16"/>
    </row>
    <row r="17">
      <c r="A17" t="s">
        <v>629</v>
      </c>
      <c r="B17">
        <v>2000</v>
      </c>
      <c r="C17" t="s">
        <v>632</v>
      </c>
      <c r="D17">
        <v>64</v>
      </c>
      <c r="E17" t="s">
        <v>166</v>
      </c>
      <c r="F17" t="s">
        <v>173</v>
      </c>
      <c r="G17" t="s">
        <v>320</v>
      </c>
      <c r="H17">
        <v>13.545221313824459</v>
      </c>
      <c r="I17">
        <v>7.0777972994212064</v>
      </c>
      <c r="J17">
        <v>4.7692097332058658</v>
      </c>
      <c r="K17">
        <v>1.6416289373854269</v>
      </c>
      <c r="L17">
        <v>0.23103784534371849</v>
      </c>
      <c r="M17">
        <v>0.15697564390592081</v>
      </c>
      <c r="N17">
        <v>0.2192548784626655</v>
      </c>
      <c r="O17">
        <v>0.39352920352106702</v>
      </c>
      <c r="P17">
        <v>0.14280294136731189</v>
      </c>
      <c r="Q17">
        <v>0.056488360840635903</v>
      </c>
      <c r="R17">
        <v>24.18046551347043</v>
      </c>
      <c r="S17">
        <v>16.8151675760414</v>
      </c>
      <c r="T17">
        <v>16.35570718839152</v>
      </c>
      <c r="U17">
        <v>15.18681950555457</v>
      </c>
      <c r="V17">
        <v>13.00482924088166</v>
      </c>
      <c r="W17" t="s">
        <v>158</v>
      </c>
      <c r="X17" t="s">
        <v>159</v>
      </c>
      <c r="Y17" t="s">
        <v>160</v>
      </c>
      <c r="Z17" t="s">
        <v>161</v>
      </c>
      <c r="AA17" t="s">
        <v>162</v>
      </c>
      <c r="AB17" t="s">
        <v>163</v>
      </c>
      <c r="AC17" t="s">
        <v>164</v>
      </c>
      <c r="AD17">
        <v>0.0686177358057007</v>
      </c>
      <c r="AE17">
        <v>2.5169068899418532</v>
      </c>
      <c r="AF17">
        <v>19.708972487420809</v>
      </c>
      <c r="AG17">
        <v>18.03661788183134</v>
      </c>
      <c r="AH17">
        <v>11.99551459709364</v>
      </c>
      <c r="AI17">
        <v>38.393762681938803</v>
      </c>
      <c r="AJ17">
        <v>3.0929024085979839</v>
      </c>
      <c r="AK17"/>
      <c r="AL17"/>
      <c r="AM17"/>
      <c r="AN17"/>
      <c r="AO17"/>
      <c r="AP17"/>
      <c r="AQ17"/>
      <c r="AR17"/>
      <c r="AS17"/>
      <c r="AT17"/>
      <c r="AU17"/>
      <c r="AV17"/>
      <c r="AW17"/>
      <c r="AX17"/>
      <c r="AY17"/>
      <c r="AZ17"/>
      <c r="BA17"/>
      <c r="BB17"/>
      <c r="BC17"/>
      <c r="BD17"/>
      <c r="BE17"/>
      <c r="BF17"/>
    </row>
    <row r="18">
      <c r="A18" t="s">
        <v>629</v>
      </c>
      <c r="B18">
        <v>2000</v>
      </c>
      <c r="C18" t="s">
        <v>632</v>
      </c>
      <c r="D18">
        <v>65</v>
      </c>
      <c r="E18" t="s">
        <v>166</v>
      </c>
      <c r="F18" t="s">
        <v>174</v>
      </c>
      <c r="G18" t="s">
        <v>320</v>
      </c>
      <c r="H18">
        <v>0.51524272945625516</v>
      </c>
      <c r="I18">
        <v>0.19323750075775181</v>
      </c>
      <c r="J18">
        <v>0.026250494186115698</v>
      </c>
      <c r="K18">
        <v>0</v>
      </c>
      <c r="L18">
        <v>0</v>
      </c>
      <c r="M18">
        <v>0.00022033611654919999</v>
      </c>
      <c r="N18">
        <v>0.0040638395489392999</v>
      </c>
      <c r="O18">
        <v>0.0046099686014222999</v>
      </c>
      <c r="P18">
        <v>0</v>
      </c>
      <c r="Q18">
        <v>0</v>
      </c>
      <c r="R18">
        <v>1.1771898149367761</v>
      </c>
      <c r="S18">
        <v>0.37824866426480808</v>
      </c>
      <c r="T18">
        <v>0.59802817600186853</v>
      </c>
      <c r="U18">
        <v>0.14936489126689539</v>
      </c>
      <c r="V18">
        <v>0.041214075512359498</v>
      </c>
      <c r="W18" t="s">
        <v>158</v>
      </c>
      <c r="X18" t="s">
        <v>159</v>
      </c>
      <c r="Y18" t="s">
        <v>160</v>
      </c>
      <c r="Z18" t="s">
        <v>161</v>
      </c>
      <c r="AA18" t="s">
        <v>162</v>
      </c>
      <c r="AB18" t="s">
        <v>163</v>
      </c>
      <c r="AC18" t="s">
        <v>164</v>
      </c>
      <c r="AD18">
        <v>0</v>
      </c>
      <c r="AE18">
        <v>1.113655341742797</v>
      </c>
      <c r="AF18">
        <v>0.1231019823648179</v>
      </c>
      <c r="AG18">
        <v>0.6707108828388173</v>
      </c>
      <c r="AH18">
        <v>0.068463739609185101</v>
      </c>
      <c r="AI18">
        <v>0.45604878733441789</v>
      </c>
      <c r="AJ18">
        <v>2.702625971360161</v>
      </c>
      <c r="AK18"/>
      <c r="AL18"/>
      <c r="AM18"/>
      <c r="AN18"/>
      <c r="AO18"/>
      <c r="AP18"/>
      <c r="AQ18"/>
      <c r="AR18"/>
      <c r="AS18"/>
      <c r="AT18"/>
      <c r="AU18"/>
      <c r="AV18"/>
      <c r="AW18"/>
      <c r="AX18"/>
      <c r="AY18"/>
      <c r="AZ18"/>
      <c r="BA18"/>
      <c r="BB18"/>
      <c r="BC18"/>
      <c r="BD18"/>
      <c r="BE18"/>
      <c r="BF18"/>
    </row>
    <row r="19">
      <c r="A19" t="s">
        <v>629</v>
      </c>
      <c r="B19">
        <v>2000</v>
      </c>
      <c r="C19" t="s">
        <v>632</v>
      </c>
      <c r="D19">
        <v>66</v>
      </c>
      <c r="E19" t="s">
        <v>166</v>
      </c>
      <c r="F19" t="s">
        <v>175</v>
      </c>
      <c r="G19" t="s">
        <v>320</v>
      </c>
      <c r="H19">
        <v>38.436149357515731</v>
      </c>
      <c r="I19">
        <v>28.93977076913065</v>
      </c>
      <c r="J19">
        <v>19.069103518194929</v>
      </c>
      <c r="K19">
        <v>8.5271489192665282</v>
      </c>
      <c r="L19">
        <v>1.7049984478026301</v>
      </c>
      <c r="M19">
        <v>0.9077221000849931</v>
      </c>
      <c r="N19">
        <v>4.0752165246617666</v>
      </c>
      <c r="O19">
        <v>5.9384456985932319</v>
      </c>
      <c r="P19">
        <v>2.5384159298516922</v>
      </c>
      <c r="Q19">
        <v>0.88302759073835646</v>
      </c>
      <c r="R19">
        <v>54.718902757075838</v>
      </c>
      <c r="S19">
        <v>61.416283933429398</v>
      </c>
      <c r="T19">
        <v>62.231461180191218</v>
      </c>
      <c r="U19">
        <v>58.84270643529824</v>
      </c>
      <c r="V19">
        <v>41.938310653228982</v>
      </c>
      <c r="W19" t="s">
        <v>158</v>
      </c>
      <c r="X19" t="s">
        <v>159</v>
      </c>
      <c r="Y19" t="s">
        <v>160</v>
      </c>
      <c r="Z19" t="s">
        <v>161</v>
      </c>
      <c r="AA19" t="s">
        <v>162</v>
      </c>
      <c r="AB19" t="s">
        <v>163</v>
      </c>
      <c r="AC19" t="s">
        <v>164</v>
      </c>
      <c r="AD19">
        <v>3.216354080418804</v>
      </c>
      <c r="AE19">
        <v>70.022602845684617</v>
      </c>
      <c r="AF19">
        <v>44.153584998833971</v>
      </c>
      <c r="AG19">
        <v>19.678943343690889</v>
      </c>
      <c r="AH19">
        <v>74.037122565945481</v>
      </c>
      <c r="AI19">
        <v>28.107406041477621</v>
      </c>
      <c r="AJ19">
        <v>68.089048271434436</v>
      </c>
      <c r="AK19"/>
      <c r="AL19"/>
      <c r="AM19"/>
      <c r="AN19"/>
      <c r="AO19"/>
      <c r="AP19"/>
      <c r="AQ19"/>
      <c r="AR19"/>
      <c r="AS19"/>
      <c r="AT19"/>
      <c r="AU19"/>
      <c r="AV19"/>
      <c r="AW19"/>
      <c r="AX19"/>
      <c r="AY19"/>
      <c r="AZ19"/>
      <c r="BA19"/>
      <c r="BB19"/>
      <c r="BC19"/>
      <c r="BD19"/>
      <c r="BE19"/>
      <c r="BF19"/>
    </row>
    <row r="20">
      <c r="A20" t="s">
        <v>629</v>
      </c>
      <c r="B20">
        <v>2000</v>
      </c>
      <c r="C20" t="s">
        <v>632</v>
      </c>
      <c r="D20">
        <v>67</v>
      </c>
      <c r="E20" t="s">
        <v>166</v>
      </c>
      <c r="F20" t="s">
        <v>47</v>
      </c>
      <c r="G20" t="s">
        <v>320</v>
      </c>
      <c r="H20">
        <v>1.5633721558576239</v>
      </c>
      <c r="I20">
        <v>0.20722130723344789</v>
      </c>
      <c r="J20">
        <v>0.11722417877873299</v>
      </c>
      <c r="K20">
        <v>0.1555587231839308</v>
      </c>
      <c r="L20">
        <v>0.38843273344193302</v>
      </c>
      <c r="M20">
        <v>0.17411914765146791</v>
      </c>
      <c r="N20">
        <v>0.0074349593190023997</v>
      </c>
      <c r="O20">
        <v>0.0089175748672243003</v>
      </c>
      <c r="P20">
        <v>0.25678131290204892</v>
      </c>
      <c r="Q20">
        <v>0.1996848075809827</v>
      </c>
      <c r="R20">
        <v>4.288113579955378</v>
      </c>
      <c r="S20">
        <v>0.3555389039288851</v>
      </c>
      <c r="T20">
        <v>0.43483492595107942</v>
      </c>
      <c r="U20">
        <v>0.37465407030786851</v>
      </c>
      <c r="V20">
        <v>0.93765852259686788</v>
      </c>
      <c r="W20" t="s">
        <v>158</v>
      </c>
      <c r="X20" t="s">
        <v>159</v>
      </c>
      <c r="Y20" t="s">
        <v>160</v>
      </c>
      <c r="Z20" t="s">
        <v>161</v>
      </c>
      <c r="AA20" t="s">
        <v>162</v>
      </c>
      <c r="AB20" t="s">
        <v>163</v>
      </c>
      <c r="AC20" t="s">
        <v>164</v>
      </c>
      <c r="AD20">
        <v>0.16549146252183519</v>
      </c>
      <c r="AE20">
        <v>0.73106358434979857</v>
      </c>
      <c r="AF20">
        <v>0.54595867623586791</v>
      </c>
      <c r="AG20">
        <v>4.5951523442876141</v>
      </c>
      <c r="AH20">
        <v>0.046023731594304798</v>
      </c>
      <c r="AI20">
        <v>0.45121029709560728</v>
      </c>
      <c r="AJ20">
        <v>0.24385553939571469</v>
      </c>
      <c r="AK20"/>
      <c r="AL20"/>
      <c r="AM20"/>
      <c r="AN20"/>
      <c r="AO20"/>
      <c r="AP20"/>
      <c r="AQ20"/>
      <c r="AR20"/>
      <c r="AS20"/>
      <c r="AT20"/>
      <c r="AU20"/>
      <c r="AV20"/>
      <c r="AW20"/>
      <c r="AX20"/>
      <c r="AY20"/>
      <c r="AZ20"/>
      <c r="BA20"/>
      <c r="BB20"/>
      <c r="BC20"/>
      <c r="BD20"/>
      <c r="BE20"/>
      <c r="BF20"/>
    </row>
    <row r="21">
      <c r="A21" t="s">
        <v>629</v>
      </c>
      <c r="B21">
        <v>2000</v>
      </c>
      <c r="C21" t="s">
        <v>632</v>
      </c>
      <c r="D21">
        <v>122</v>
      </c>
      <c r="E21" t="s">
        <v>18</v>
      </c>
      <c r="F21" t="s">
        <v>14</v>
      </c>
      <c r="G21" t="s">
        <v>647</v>
      </c>
      <c r="H21">
        <v>98.135830915107945</v>
      </c>
      <c r="I21">
        <v>99.803318666822506</v>
      </c>
      <c r="J21">
        <v>99.980715817635613</v>
      </c>
      <c r="K21">
        <v>99.995685275913999</v>
      </c>
      <c r="L21">
        <v>100</v>
      </c>
      <c r="M21">
        <v>99.987558555804796</v>
      </c>
      <c r="N21">
        <v>99.962833997664262</v>
      </c>
      <c r="O21">
        <v>100</v>
      </c>
      <c r="P21">
        <v>99.993700477510771</v>
      </c>
      <c r="Q21">
        <v>99.999999999999886</v>
      </c>
      <c r="R21">
        <v>94.956534023991878</v>
      </c>
      <c r="S21">
        <v>99.084996586383454</v>
      </c>
      <c r="T21">
        <v>99.489869103274202</v>
      </c>
      <c r="U21">
        <v>99.888424545427341</v>
      </c>
      <c r="V21">
        <v>100.0000000000002</v>
      </c>
      <c r="W21" t="s">
        <v>158</v>
      </c>
      <c r="X21" t="s">
        <v>159</v>
      </c>
      <c r="Y21" t="s">
        <v>160</v>
      </c>
      <c r="Z21" t="s">
        <v>161</v>
      </c>
      <c r="AA21" t="s">
        <v>162</v>
      </c>
      <c r="AB21" t="s">
        <v>163</v>
      </c>
      <c r="AC21" t="s">
        <v>164</v>
      </c>
      <c r="AD21">
        <v>99.991294034611258</v>
      </c>
      <c r="AE21">
        <v>99.715574546705668</v>
      </c>
      <c r="AF21">
        <v>99.108560660412024</v>
      </c>
      <c r="AG21">
        <v>98.80798225230636</v>
      </c>
      <c r="AH21">
        <v>98.928515138576444</v>
      </c>
      <c r="AI21">
        <v>97.229366613013127</v>
      </c>
      <c r="AJ21">
        <v>99.48634480919776</v>
      </c>
      <c r="AK21"/>
      <c r="AL21"/>
      <c r="AM21"/>
      <c r="AN21"/>
      <c r="AO21"/>
      <c r="AP21"/>
      <c r="AQ21"/>
      <c r="AR21"/>
      <c r="AS21"/>
      <c r="AT21"/>
      <c r="AU21"/>
      <c r="AV21"/>
      <c r="AW21"/>
      <c r="AX21"/>
      <c r="AY21"/>
      <c r="AZ21"/>
      <c r="BA21"/>
      <c r="BB21"/>
      <c r="BC21"/>
      <c r="BD21"/>
      <c r="BE21"/>
      <c r="BF21"/>
    </row>
    <row r="22">
      <c r="A22" t="s">
        <v>629</v>
      </c>
      <c r="B22">
        <v>2000</v>
      </c>
      <c r="C22" t="s">
        <v>632</v>
      </c>
      <c r="D22">
        <v>123</v>
      </c>
      <c r="E22" t="s">
        <v>18</v>
      </c>
      <c r="F22" t="s">
        <v>52</v>
      </c>
      <c r="G22" t="s">
        <v>320</v>
      </c>
      <c r="H22">
        <v>1.8641690848920549</v>
      </c>
      <c r="I22">
        <v>0.19668133317749439</v>
      </c>
      <c r="J22">
        <v>0.019284182364387399</v>
      </c>
      <c r="K22">
        <v>0.0043147240860008998</v>
      </c>
      <c r="L22">
        <v>0</v>
      </c>
      <c r="M22">
        <v>0.012441444195204101</v>
      </c>
      <c r="N22">
        <v>0.037166002335737899</v>
      </c>
      <c r="O22">
        <v>0</v>
      </c>
      <c r="P22">
        <v>0.0062995224892290003</v>
      </c>
      <c r="Q22">
        <v>1.1368683772200001e-13</v>
      </c>
      <c r="R22">
        <v>5.0434659760081217</v>
      </c>
      <c r="S22">
        <v>0.91500341361654591</v>
      </c>
      <c r="T22">
        <v>0.51013089672579781</v>
      </c>
      <c r="U22">
        <v>0.1115754545726588</v>
      </c>
      <c r="V22">
        <v>-1.9895196601300001e-13</v>
      </c>
      <c r="W22" t="s">
        <v>158</v>
      </c>
      <c r="X22" t="s">
        <v>159</v>
      </c>
      <c r="Y22" t="s">
        <v>160</v>
      </c>
      <c r="Z22" t="s">
        <v>161</v>
      </c>
      <c r="AA22" t="s">
        <v>162</v>
      </c>
      <c r="AB22" t="s">
        <v>163</v>
      </c>
      <c r="AC22" t="s">
        <v>164</v>
      </c>
      <c r="AD22">
        <v>0.0087059653887421994</v>
      </c>
      <c r="AE22">
        <v>0.28442545329433239</v>
      </c>
      <c r="AF22">
        <v>0.89143933958797561</v>
      </c>
      <c r="AG22">
        <v>1.19201774769364</v>
      </c>
      <c r="AH22">
        <v>1.0714848614235559</v>
      </c>
      <c r="AI22">
        <v>2.7706333869868729</v>
      </c>
      <c r="AJ22">
        <v>0.51365519080223976</v>
      </c>
      <c r="AK22"/>
      <c r="AL22"/>
      <c r="AM22"/>
      <c r="AN22"/>
      <c r="AO22"/>
      <c r="AP22"/>
      <c r="AQ22"/>
      <c r="AR22"/>
      <c r="AS22"/>
      <c r="AT22"/>
      <c r="AU22"/>
      <c r="AV22"/>
      <c r="AW22"/>
      <c r="AX22"/>
      <c r="AY22"/>
      <c r="AZ22"/>
      <c r="BA22"/>
      <c r="BB22"/>
      <c r="BC22"/>
      <c r="BD22"/>
      <c r="BE22"/>
      <c r="BF22"/>
    </row>
    <row r="23">
      <c r="A23" t="s">
        <v>629</v>
      </c>
      <c r="B23">
        <v>2000</v>
      </c>
      <c r="C23" t="s">
        <v>632</v>
      </c>
      <c r="D23">
        <v>124</v>
      </c>
      <c r="E23" t="s">
        <v>51</v>
      </c>
      <c r="F23" t="s">
        <v>15</v>
      </c>
      <c r="G23" t="s">
        <v>648</v>
      </c>
      <c r="H23">
        <v>91.81915652683081</v>
      </c>
      <c r="I23">
        <v>95.014665952140462</v>
      </c>
      <c r="J23">
        <v>94.682561455438687</v>
      </c>
      <c r="K23">
        <v>97.366172140230461</v>
      </c>
      <c r="L23">
        <v>98.856999656336427</v>
      </c>
      <c r="M23">
        <v>88.628211221909936</v>
      </c>
      <c r="N23">
        <v>93.034071410819891</v>
      </c>
      <c r="O23">
        <v>97.469844105832593</v>
      </c>
      <c r="P23">
        <v>98.875163787018167</v>
      </c>
      <c r="Q23">
        <v>98.130324026088189</v>
      </c>
      <c r="R23">
        <v>88.447076011188216</v>
      </c>
      <c r="S23">
        <v>95.671858003173838</v>
      </c>
      <c r="T23">
        <v>95.113990575664886</v>
      </c>
      <c r="U23">
        <v>96.775788799870952</v>
      </c>
      <c r="V23">
        <v>98.996070479233993</v>
      </c>
      <c r="W23" t="s">
        <v>158</v>
      </c>
      <c r="X23" t="s">
        <v>159</v>
      </c>
      <c r="Y23" t="s">
        <v>160</v>
      </c>
      <c r="Z23" t="s">
        <v>161</v>
      </c>
      <c r="AA23" t="s">
        <v>162</v>
      </c>
      <c r="AB23" t="s">
        <v>163</v>
      </c>
      <c r="AC23" t="s">
        <v>164</v>
      </c>
      <c r="AD23">
        <v>95.930336097259698</v>
      </c>
      <c r="AE23">
        <v>95.665814436662004</v>
      </c>
      <c r="AF23">
        <v>95.083453275222325</v>
      </c>
      <c r="AG23">
        <v>94.795082292612847</v>
      </c>
      <c r="AH23">
        <v>94.910719962895001</v>
      </c>
      <c r="AI23">
        <v>93.280579152035699</v>
      </c>
      <c r="AJ23">
        <v>95.445894432876401</v>
      </c>
      <c r="AK23"/>
      <c r="AL23"/>
      <c r="AM23"/>
      <c r="AN23"/>
      <c r="AO23"/>
      <c r="AP23"/>
      <c r="AQ23"/>
      <c r="AR23"/>
      <c r="AS23"/>
      <c r="AT23"/>
      <c r="AU23"/>
      <c r="AV23"/>
      <c r="AW23"/>
      <c r="AX23"/>
      <c r="AY23"/>
      <c r="AZ23"/>
      <c r="BA23"/>
      <c r="BB23"/>
      <c r="BC23"/>
      <c r="BD23"/>
      <c r="BE23"/>
      <c r="BF23"/>
    </row>
    <row r="24">
      <c r="A24" t="s">
        <v>629</v>
      </c>
      <c r="B24">
        <v>2000</v>
      </c>
      <c r="C24" t="s">
        <v>632</v>
      </c>
      <c r="D24">
        <v>125</v>
      </c>
      <c r="E24" t="s">
        <v>51</v>
      </c>
      <c r="F24" t="s">
        <v>16</v>
      </c>
      <c r="G24" t="s">
        <v>649</v>
      </c>
      <c r="H24">
        <v>6.3166743882770993</v>
      </c>
      <c r="I24">
        <v>4.7886527146822706</v>
      </c>
      <c r="J24">
        <v>5.298154362196879</v>
      </c>
      <c r="K24">
        <v>2.6295131356834491</v>
      </c>
      <c r="L24">
        <v>1.143000343663769</v>
      </c>
      <c r="M24">
        <v>11.35934733389508</v>
      </c>
      <c r="N24">
        <v>6.9287625868444058</v>
      </c>
      <c r="O24">
        <v>2.5301558941674092</v>
      </c>
      <c r="P24">
        <v>1.1185366904926271</v>
      </c>
      <c r="Q24">
        <v>1.8696759739117641</v>
      </c>
      <c r="R24">
        <v>6.5094580128037514</v>
      </c>
      <c r="S24">
        <v>3.4131385832097072</v>
      </c>
      <c r="T24">
        <v>4.3758785276092942</v>
      </c>
      <c r="U24">
        <v>3.112635745556406</v>
      </c>
      <c r="V24">
        <v>1.003929520766214</v>
      </c>
      <c r="W24" t="s">
        <v>158</v>
      </c>
      <c r="X24" t="s">
        <v>159</v>
      </c>
      <c r="Y24" t="s">
        <v>160</v>
      </c>
      <c r="Z24" t="s">
        <v>161</v>
      </c>
      <c r="AA24" t="s">
        <v>162</v>
      </c>
      <c r="AB24" t="s">
        <v>163</v>
      </c>
      <c r="AC24" t="s">
        <v>164</v>
      </c>
      <c r="AD24">
        <v>4.060957937351553</v>
      </c>
      <c r="AE24">
        <v>4.049760110043656</v>
      </c>
      <c r="AF24">
        <v>4.0251073851896946</v>
      </c>
      <c r="AG24">
        <v>4.0128999596935246</v>
      </c>
      <c r="AH24">
        <v>4.0177951756814378</v>
      </c>
      <c r="AI24">
        <v>3.9487874609774249</v>
      </c>
      <c r="AJ24">
        <v>4.0404503763213624</v>
      </c>
      <c r="AK24"/>
      <c r="AL24"/>
      <c r="AM24"/>
      <c r="AN24"/>
      <c r="AO24"/>
      <c r="AP24"/>
      <c r="AQ24"/>
      <c r="AR24"/>
      <c r="AS24"/>
      <c r="AT24"/>
      <c r="AU24"/>
      <c r="AV24"/>
      <c r="AW24"/>
      <c r="AX24"/>
      <c r="AY24"/>
      <c r="AZ24"/>
      <c r="BA24"/>
      <c r="BB24"/>
      <c r="BC24"/>
      <c r="BD24"/>
      <c r="BE24"/>
      <c r="BF24"/>
    </row>
    <row r="25">
      <c r="A25" t="s">
        <v>629</v>
      </c>
      <c r="B25">
        <v>2000</v>
      </c>
      <c r="C25" t="s">
        <v>632</v>
      </c>
      <c r="D25">
        <v>126</v>
      </c>
      <c r="E25" t="s">
        <v>51</v>
      </c>
      <c r="F25" t="s">
        <v>22</v>
      </c>
      <c r="G25" t="s">
        <v>650</v>
      </c>
      <c r="H25">
        <v>0.3249794422578276</v>
      </c>
      <c r="I25">
        <v>0.034424834683193198</v>
      </c>
      <c r="J25">
        <v>0.013621095870547601</v>
      </c>
      <c r="K25">
        <v>0.0043147240860860999</v>
      </c>
      <c r="L25">
        <v>-1.9895196601300001e-13</v>
      </c>
      <c r="M25">
        <v>0.0048362026517451999</v>
      </c>
      <c r="N25">
        <v>0.034124742612448203</v>
      </c>
      <c r="O25">
        <v>0</v>
      </c>
      <c r="P25">
        <v>0.0062995224892006003</v>
      </c>
      <c r="Q25">
        <v>0</v>
      </c>
      <c r="R25">
        <v>0.75172295743323048</v>
      </c>
      <c r="S25">
        <v>0.2715659816965541</v>
      </c>
      <c r="T25">
        <v>0.089925400639955896</v>
      </c>
      <c r="U25">
        <v>0</v>
      </c>
      <c r="V25">
        <v>-1.9895196601300001e-13</v>
      </c>
      <c r="W25" t="s">
        <v>158</v>
      </c>
      <c r="X25" t="s">
        <v>159</v>
      </c>
      <c r="Y25" t="s">
        <v>160</v>
      </c>
      <c r="Z25" t="s">
        <v>161</v>
      </c>
      <c r="AA25" t="s">
        <v>162</v>
      </c>
      <c r="AB25" t="s">
        <v>163</v>
      </c>
      <c r="AC25" t="s">
        <v>164</v>
      </c>
      <c r="AD25">
        <v>-1.56319401867e-13</v>
      </c>
      <c r="AE25">
        <v>0.068552274124030504</v>
      </c>
      <c r="AF25">
        <v>0.15827141885409901</v>
      </c>
      <c r="AG25">
        <v>0.65279421952062933</v>
      </c>
      <c r="AH25">
        <v>0.00074152157928609997</v>
      </c>
      <c r="AI25">
        <v>0.47095483306037522</v>
      </c>
      <c r="AJ25">
        <v>0.17390002343847749</v>
      </c>
      <c r="AK25"/>
      <c r="AL25"/>
      <c r="AM25"/>
      <c r="AN25"/>
      <c r="AO25"/>
      <c r="AP25"/>
      <c r="AQ25"/>
      <c r="AR25"/>
      <c r="AS25"/>
      <c r="AT25"/>
      <c r="AU25"/>
      <c r="AV25"/>
      <c r="AW25"/>
      <c r="AX25"/>
      <c r="AY25"/>
      <c r="AZ25"/>
      <c r="BA25"/>
      <c r="BB25"/>
      <c r="BC25"/>
      <c r="BD25"/>
      <c r="BE25"/>
      <c r="BF25"/>
    </row>
    <row r="26">
      <c r="A26" t="s">
        <v>629</v>
      </c>
      <c r="B26">
        <v>2000</v>
      </c>
      <c r="C26" t="s">
        <v>632</v>
      </c>
      <c r="D26">
        <v>127</v>
      </c>
      <c r="E26" t="s">
        <v>51</v>
      </c>
      <c r="F26" t="s">
        <v>19</v>
      </c>
      <c r="G26" t="s">
        <v>651</v>
      </c>
      <c r="H26">
        <v>1.5391896426342691</v>
      </c>
      <c r="I26">
        <v>0.16225649849406801</v>
      </c>
      <c r="J26">
        <v>0.0056630864938813997</v>
      </c>
      <c r="K26">
        <v>0</v>
      </c>
      <c r="L26">
        <v>0</v>
      </c>
      <c r="M26">
        <v>0.0076052415432253002</v>
      </c>
      <c r="N26">
        <v>0.0030412597232650001</v>
      </c>
      <c r="O26">
        <v>0</v>
      </c>
      <c r="P26">
        <v>0</v>
      </c>
      <c r="Q26">
        <v>0</v>
      </c>
      <c r="R26">
        <v>4.2917430185748087</v>
      </c>
      <c r="S26">
        <v>0.64343743191990754</v>
      </c>
      <c r="T26">
        <v>0.42020549608586882</v>
      </c>
      <c r="U26">
        <v>0.1115754545725955</v>
      </c>
      <c r="V26">
        <v>0</v>
      </c>
      <c r="W26" t="s">
        <v>158</v>
      </c>
      <c r="X26" t="s">
        <v>159</v>
      </c>
      <c r="Y26" t="s">
        <v>160</v>
      </c>
      <c r="Z26" t="s">
        <v>161</v>
      </c>
      <c r="AA26" t="s">
        <v>162</v>
      </c>
      <c r="AB26" t="s">
        <v>163</v>
      </c>
      <c r="AC26" t="s">
        <v>164</v>
      </c>
      <c r="AD26">
        <v>0.0087059653888989993</v>
      </c>
      <c r="AE26">
        <v>0.21587317917031321</v>
      </c>
      <c r="AF26">
        <v>0.73316792073387449</v>
      </c>
      <c r="AG26">
        <v>0.53922352817299979</v>
      </c>
      <c r="AH26">
        <v>1.0707433398442701</v>
      </c>
      <c r="AI26">
        <v>2.299678553926499</v>
      </c>
      <c r="AJ26">
        <v>0.3397551673637581</v>
      </c>
      <c r="AK26"/>
      <c r="AL26"/>
      <c r="AM26"/>
      <c r="AN26"/>
      <c r="AO26"/>
      <c r="AP26"/>
      <c r="AQ26"/>
      <c r="AR26"/>
      <c r="AS26"/>
      <c r="AT26"/>
      <c r="AU26"/>
      <c r="AV26"/>
      <c r="AW26"/>
      <c r="AX26"/>
      <c r="AY26"/>
      <c r="AZ26"/>
      <c r="BA26"/>
      <c r="BB26"/>
      <c r="BC26"/>
      <c r="BD26"/>
      <c r="BE26"/>
      <c r="BF26"/>
    </row>
    <row r="27">
      <c r="A27" t="s">
        <v>629</v>
      </c>
      <c r="B27">
        <v>2000</v>
      </c>
      <c r="C27" t="s">
        <v>632</v>
      </c>
      <c r="D27">
        <v>128</v>
      </c>
      <c r="E27" t="s">
        <v>176</v>
      </c>
      <c r="F27" t="s">
        <v>50</v>
      </c>
      <c r="G27" t="s">
        <v>652</v>
      </c>
      <c r="H27"/>
      <c r="I27"/>
      <c r="J27"/>
      <c r="K27"/>
      <c r="L27"/>
      <c r="M27"/>
      <c r="N27"/>
      <c r="O27"/>
      <c r="P27"/>
      <c r="Q27"/>
      <c r="R27"/>
      <c r="S27"/>
      <c r="T27"/>
      <c r="U27"/>
      <c r="V27"/>
      <c r="W27" t="s">
        <v>158</v>
      </c>
      <c r="X27" t="s">
        <v>159</v>
      </c>
      <c r="Y27" t="s">
        <v>160</v>
      </c>
      <c r="Z27" t="s">
        <v>161</v>
      </c>
      <c r="AA27" t="s">
        <v>162</v>
      </c>
      <c r="AB27" t="s">
        <v>163</v>
      </c>
      <c r="AC27" t="s">
        <v>164</v>
      </c>
      <c r="AD27">
        <v>4.0613115137262668</v>
      </c>
      <c r="AE27">
        <v>4.0613115137262668</v>
      </c>
      <c r="AF27">
        <v>4.0613115137262668</v>
      </c>
      <c r="AG27">
        <v>4.0613115137262668</v>
      </c>
      <c r="AH27">
        <v>4.0613115137262668</v>
      </c>
      <c r="AI27">
        <v>4.0613115137262668</v>
      </c>
      <c r="AJ27">
        <v>4.0613115137262668</v>
      </c>
      <c r="AK27"/>
      <c r="AL27"/>
      <c r="AM27"/>
      <c r="AN27"/>
      <c r="AO27"/>
      <c r="AP27"/>
      <c r="AQ27"/>
      <c r="AR27"/>
      <c r="AS27"/>
      <c r="AT27"/>
      <c r="AU27"/>
      <c r="AV27"/>
      <c r="AW27"/>
      <c r="AX27"/>
      <c r="AY27"/>
      <c r="AZ27"/>
      <c r="BA27"/>
      <c r="BB27"/>
      <c r="BC27"/>
      <c r="BD27"/>
      <c r="BE27"/>
      <c r="BF27"/>
    </row>
    <row r="28">
      <c r="A28" t="s">
        <v>629</v>
      </c>
      <c r="B28">
        <v>2000</v>
      </c>
      <c r="C28" t="s">
        <v>632</v>
      </c>
      <c r="D28">
        <v>129</v>
      </c>
      <c r="E28" t="s">
        <v>176</v>
      </c>
      <c r="F28" t="s">
        <v>49</v>
      </c>
      <c r="G28" t="s">
        <v>320</v>
      </c>
      <c r="H28"/>
      <c r="I28"/>
      <c r="J28"/>
      <c r="K28"/>
      <c r="L28"/>
      <c r="M28"/>
      <c r="N28"/>
      <c r="O28"/>
      <c r="P28"/>
      <c r="Q28"/>
      <c r="R28"/>
      <c r="S28"/>
      <c r="T28"/>
      <c r="U28"/>
      <c r="V28"/>
      <c r="W28" t="s">
        <v>158</v>
      </c>
      <c r="X28" t="s">
        <v>159</v>
      </c>
      <c r="Y28" t="s">
        <v>160</v>
      </c>
      <c r="Z28" t="s">
        <v>161</v>
      </c>
      <c r="AA28" t="s">
        <v>162</v>
      </c>
      <c r="AB28" t="s">
        <v>163</v>
      </c>
      <c r="AC28" t="s">
        <v>164</v>
      </c>
      <c r="AD28">
        <v>95.938688486273733</v>
      </c>
      <c r="AE28">
        <v>95.938688486273733</v>
      </c>
      <c r="AF28">
        <v>95.938688486273733</v>
      </c>
      <c r="AG28">
        <v>95.938688486273733</v>
      </c>
      <c r="AH28">
        <v>95.938688486273733</v>
      </c>
      <c r="AI28">
        <v>95.938688486273733</v>
      </c>
      <c r="AJ28">
        <v>95.938688486273733</v>
      </c>
      <c r="AK28"/>
      <c r="AL28"/>
      <c r="AM28"/>
      <c r="AN28"/>
      <c r="AO28"/>
      <c r="AP28"/>
      <c r="AQ28"/>
      <c r="AR28"/>
      <c r="AS28"/>
      <c r="AT28"/>
      <c r="AU28"/>
      <c r="AV28"/>
      <c r="AW28"/>
      <c r="AX28"/>
      <c r="AY28"/>
      <c r="AZ28"/>
      <c r="BA28"/>
      <c r="BB28"/>
      <c r="BC28"/>
      <c r="BD28"/>
      <c r="BE28"/>
      <c r="BF28"/>
    </row>
    <row r="29">
      <c r="A29" t="s">
        <v>629</v>
      </c>
      <c r="B29">
        <v>2000</v>
      </c>
      <c r="C29" t="s">
        <v>632</v>
      </c>
      <c r="D29">
        <v>153</v>
      </c>
      <c r="E29" t="s">
        <v>177</v>
      </c>
      <c r="F29" t="s">
        <v>178</v>
      </c>
      <c r="G29" t="s">
        <v>320</v>
      </c>
      <c r="H29">
        <v>1.5391896426342691</v>
      </c>
      <c r="I29">
        <v>0.16225649849406801</v>
      </c>
      <c r="J29">
        <v>0.0056630864938813997</v>
      </c>
      <c r="K29">
        <v>0</v>
      </c>
      <c r="L29">
        <v>0</v>
      </c>
      <c r="M29">
        <v>0.0076052415432253002</v>
      </c>
      <c r="N29">
        <v>0.0030412597232650001</v>
      </c>
      <c r="O29">
        <v>0</v>
      </c>
      <c r="P29">
        <v>0</v>
      </c>
      <c r="Q29">
        <v>0</v>
      </c>
      <c r="R29">
        <v>4.2917430185748087</v>
      </c>
      <c r="S29">
        <v>0.64343743191990754</v>
      </c>
      <c r="T29">
        <v>0.42020549608586882</v>
      </c>
      <c r="U29">
        <v>0.1115754545725955</v>
      </c>
      <c r="V29">
        <v>0</v>
      </c>
      <c r="W29" t="s">
        <v>158</v>
      </c>
      <c r="X29" t="s">
        <v>159</v>
      </c>
      <c r="Y29" t="s">
        <v>160</v>
      </c>
      <c r="Z29" t="s">
        <v>161</v>
      </c>
      <c r="AA29" t="s">
        <v>162</v>
      </c>
      <c r="AB29" t="s">
        <v>163</v>
      </c>
      <c r="AC29" t="s">
        <v>164</v>
      </c>
      <c r="AD29">
        <v>0.0087059653888989993</v>
      </c>
      <c r="AE29">
        <v>0.21587317917031321</v>
      </c>
      <c r="AF29">
        <v>0.73316792073387449</v>
      </c>
      <c r="AG29">
        <v>0.53922352817299979</v>
      </c>
      <c r="AH29">
        <v>1.0707433398442701</v>
      </c>
      <c r="AI29">
        <v>2.299678553926499</v>
      </c>
      <c r="AJ29">
        <v>0.3397551673637581</v>
      </c>
      <c r="AK29">
        <v>3866.313760999999</v>
      </c>
      <c r="AL29">
        <v>408.51861000000002</v>
      </c>
      <c r="AM29">
        <v>14.201682</v>
      </c>
      <c r="AN29">
        <v>0</v>
      </c>
      <c r="AO29">
        <v>0</v>
      </c>
      <c r="AP29">
        <v>13.179487</v>
      </c>
      <c r="AQ29">
        <v>5.268618</v>
      </c>
      <c r="AR29">
        <v>0</v>
      </c>
      <c r="AS29">
        <v>0</v>
      </c>
      <c r="AT29">
        <v>0</v>
      </c>
      <c r="AU29">
        <v>3352.3366329999999</v>
      </c>
      <c r="AV29">
        <v>502.82488499999999</v>
      </c>
      <c r="AW29">
        <v>328.28226699999999</v>
      </c>
      <c r="AX29">
        <v>87.142162999999996</v>
      </c>
      <c r="AY29">
        <v>0</v>
      </c>
      <c r="AZ29">
        <v>74.070454999999995</v>
      </c>
      <c r="BA29">
        <v>45.465496000000002</v>
      </c>
      <c r="BB29">
        <v>167.51756599999999</v>
      </c>
      <c r="BC29">
        <v>469.97167499999989</v>
      </c>
      <c r="BD29">
        <v>2046.1620210000001</v>
      </c>
      <c r="BE29">
        <v>1411.860993</v>
      </c>
      <c r="BF29">
        <v>73.985847000000007</v>
      </c>
    </row>
    <row r="30">
      <c r="A30" t="s">
        <v>629</v>
      </c>
      <c r="B30">
        <v>2000</v>
      </c>
      <c r="C30" t="s">
        <v>632</v>
      </c>
      <c r="D30">
        <v>154</v>
      </c>
      <c r="E30" t="s">
        <v>177</v>
      </c>
      <c r="F30" t="s">
        <v>179</v>
      </c>
      <c r="G30" t="s">
        <v>320</v>
      </c>
      <c r="H30">
        <v>3.0766373362923449</v>
      </c>
      <c r="I30">
        <v>5.1441229064659666</v>
      </c>
      <c r="J30">
        <v>7.9322944301175839</v>
      </c>
      <c r="K30">
        <v>19.380483765419889</v>
      </c>
      <c r="L30">
        <v>47.020694389558159</v>
      </c>
      <c r="M30">
        <v>7.0696301053702424</v>
      </c>
      <c r="N30">
        <v>9.5651053235585959</v>
      </c>
      <c r="O30">
        <v>16.436598509903881</v>
      </c>
      <c r="P30">
        <v>27.429010306466971</v>
      </c>
      <c r="Q30">
        <v>53.881602414334147</v>
      </c>
      <c r="R30">
        <v>1.510431361786654</v>
      </c>
      <c r="S30">
        <v>1.33911325912351</v>
      </c>
      <c r="T30">
        <v>1.5912409020203699</v>
      </c>
      <c r="U30">
        <v>1.965169653241309</v>
      </c>
      <c r="V30">
        <v>5.7601270138063727</v>
      </c>
      <c r="W30" t="s">
        <v>158</v>
      </c>
      <c r="X30" t="s">
        <v>159</v>
      </c>
      <c r="Y30" t="s">
        <v>160</v>
      </c>
      <c r="Z30" t="s">
        <v>161</v>
      </c>
      <c r="AA30" t="s">
        <v>162</v>
      </c>
      <c r="AB30" t="s">
        <v>163</v>
      </c>
      <c r="AC30" t="s">
        <v>164</v>
      </c>
      <c r="AD30">
        <v>23.148815369298529</v>
      </c>
      <c r="AE30">
        <v>3.5458572741745429</v>
      </c>
      <c r="AF30">
        <v>4.9552893567051042</v>
      </c>
      <c r="AG30">
        <v>1.990659566458767</v>
      </c>
      <c r="AH30">
        <v>2.1304915139777152</v>
      </c>
      <c r="AI30">
        <v>3.6553267860108689</v>
      </c>
      <c r="AJ30">
        <v>2.5448382774359111</v>
      </c>
      <c r="AK30">
        <v>7728.2518939999991</v>
      </c>
      <c r="AL30">
        <v>12951.530194000001</v>
      </c>
      <c r="AM30">
        <v>19892.318994000001</v>
      </c>
      <c r="AN30">
        <v>48638.252182000011</v>
      </c>
      <c r="AO30">
        <v>118223.674484</v>
      </c>
      <c r="AP30">
        <v>12251.300309</v>
      </c>
      <c r="AQ30">
        <v>16570.398671999999</v>
      </c>
      <c r="AR30">
        <v>28561.440682</v>
      </c>
      <c r="AS30">
        <v>47148.608805000003</v>
      </c>
      <c r="AT30">
        <v>93398.29934399997</v>
      </c>
      <c r="AU30">
        <v>1179.8177020000001</v>
      </c>
      <c r="AV30">
        <v>1046.4723329999999</v>
      </c>
      <c r="AW30">
        <v>1243.144546</v>
      </c>
      <c r="AX30">
        <v>1534.8280219999999</v>
      </c>
      <c r="AY30">
        <v>4499.7173329999996</v>
      </c>
      <c r="AZ30">
        <v>196950.39096999989</v>
      </c>
      <c r="BA30">
        <v>746.80032200000016</v>
      </c>
      <c r="BB30">
        <v>1132.207218</v>
      </c>
      <c r="BC30">
        <v>1735.0014640000011</v>
      </c>
      <c r="BD30">
        <v>4071.3125730000029</v>
      </c>
      <c r="BE30">
        <v>2244.145512000001</v>
      </c>
      <c r="BF30">
        <v>554.16968900000029</v>
      </c>
    </row>
    <row r="31">
      <c r="A31" t="s">
        <v>629</v>
      </c>
      <c r="B31">
        <v>2000</v>
      </c>
      <c r="C31" t="s">
        <v>632</v>
      </c>
      <c r="D31">
        <v>155</v>
      </c>
      <c r="E31" t="s">
        <v>177</v>
      </c>
      <c r="F31" t="s">
        <v>180</v>
      </c>
      <c r="G31" t="s">
        <v>320</v>
      </c>
      <c r="H31">
        <v>0.93179664836488352</v>
      </c>
      <c r="I31">
        <v>1.713030978107803</v>
      </c>
      <c r="J31">
        <v>1.197578958234357</v>
      </c>
      <c r="K31">
        <v>0.019575695291117599</v>
      </c>
      <c r="L31">
        <v>0.0016635990866544</v>
      </c>
      <c r="M31">
        <v>2.446981688979863</v>
      </c>
      <c r="N31">
        <v>2.2988944352311389</v>
      </c>
      <c r="O31">
        <v>0.44113107339748009</v>
      </c>
      <c r="P31">
        <v>0.0049772632340085998</v>
      </c>
      <c r="Q31">
        <v>0</v>
      </c>
      <c r="R31">
        <v>0.32841360827322458</v>
      </c>
      <c r="S31">
        <v>0.1097568035752314</v>
      </c>
      <c r="T31">
        <v>0.27111827611591988</v>
      </c>
      <c r="U31">
        <v>0.1322043375357872</v>
      </c>
      <c r="V31">
        <v>0.069887602623298295</v>
      </c>
      <c r="W31" t="s">
        <v>158</v>
      </c>
      <c r="X31" t="s">
        <v>159</v>
      </c>
      <c r="Y31" t="s">
        <v>160</v>
      </c>
      <c r="Z31" t="s">
        <v>161</v>
      </c>
      <c r="AA31" t="s">
        <v>162</v>
      </c>
      <c r="AB31" t="s">
        <v>163</v>
      </c>
      <c r="AC31" t="s">
        <v>164</v>
      </c>
      <c r="AD31">
        <v>1.046012134854438</v>
      </c>
      <c r="AE31">
        <v>0.075474327717620901</v>
      </c>
      <c r="AF31">
        <v>0.17362101473187949</v>
      </c>
      <c r="AG31">
        <v>0.2161086116942551</v>
      </c>
      <c r="AH31">
        <v>0.1674219604917275</v>
      </c>
      <c r="AI31">
        <v>0.30967527387157717</v>
      </c>
      <c r="AJ31">
        <v>0.26010857741716509</v>
      </c>
      <c r="AK31">
        <v>2340.5941049999992</v>
      </c>
      <c r="AL31">
        <v>4312.9553550000001</v>
      </c>
      <c r="AM31">
        <v>3003.2448829999998</v>
      </c>
      <c r="AN31">
        <v>49.128165000000003</v>
      </c>
      <c r="AO31">
        <v>4.1827709999999998</v>
      </c>
      <c r="AP31">
        <v>4240.4916630000007</v>
      </c>
      <c r="AQ31">
        <v>3982.5591049999989</v>
      </c>
      <c r="AR31">
        <v>766.54174999999998</v>
      </c>
      <c r="AS31">
        <v>8.5555780000000006</v>
      </c>
      <c r="AT31">
        <v>0</v>
      </c>
      <c r="AU31">
        <v>256.528167</v>
      </c>
      <c r="AV31">
        <v>85.77127999999999</v>
      </c>
      <c r="AW31">
        <v>211.80903900000001</v>
      </c>
      <c r="AX31">
        <v>103.253641</v>
      </c>
      <c r="AY31">
        <v>54.595056</v>
      </c>
      <c r="AZ31">
        <v>8899.4834349999983</v>
      </c>
      <c r="BA31">
        <v>15.895804</v>
      </c>
      <c r="BB31">
        <v>39.669725</v>
      </c>
      <c r="BC31">
        <v>188.35403299999999</v>
      </c>
      <c r="BD31">
        <v>319.93891000000008</v>
      </c>
      <c r="BE31">
        <v>190.121545</v>
      </c>
      <c r="BF31">
        <v>56.641827000000013</v>
      </c>
    </row>
    <row r="32">
      <c r="A32" t="s">
        <v>629</v>
      </c>
      <c r="B32">
        <v>2000</v>
      </c>
      <c r="C32" t="s">
        <v>632</v>
      </c>
      <c r="D32">
        <v>156</v>
      </c>
      <c r="E32" t="s">
        <v>177</v>
      </c>
      <c r="F32" t="s">
        <v>181</v>
      </c>
      <c r="G32" t="s">
        <v>320</v>
      </c>
      <c r="H32">
        <v>78.193393191121743</v>
      </c>
      <c r="I32">
        <v>84.555069327989727</v>
      </c>
      <c r="J32">
        <v>86.174341960153683</v>
      </c>
      <c r="K32">
        <v>71.656497404985316</v>
      </c>
      <c r="L32">
        <v>27.04252287873949</v>
      </c>
      <c r="M32">
        <v>62.74371646427106</v>
      </c>
      <c r="N32">
        <v>81.708835975105259</v>
      </c>
      <c r="O32">
        <v>75.688585966382831</v>
      </c>
      <c r="P32">
        <v>54.76461863944958</v>
      </c>
      <c r="Q32">
        <v>20.523030730599</v>
      </c>
      <c r="R32">
        <v>87.313034080126315</v>
      </c>
      <c r="S32">
        <v>93.256263898665992</v>
      </c>
      <c r="T32">
        <v>96.130226136320459</v>
      </c>
      <c r="U32">
        <v>95.088522857326225</v>
      </c>
      <c r="V32">
        <v>91.236479381002027</v>
      </c>
      <c r="W32" t="s">
        <v>158</v>
      </c>
      <c r="X32" t="s">
        <v>159</v>
      </c>
      <c r="Y32" t="s">
        <v>160</v>
      </c>
      <c r="Z32" t="s">
        <v>161</v>
      </c>
      <c r="AA32" t="s">
        <v>162</v>
      </c>
      <c r="AB32" t="s">
        <v>163</v>
      </c>
      <c r="AC32" t="s">
        <v>164</v>
      </c>
      <c r="AD32">
        <v>58.377807478732379</v>
      </c>
      <c r="AE32">
        <v>93.787024217997228</v>
      </c>
      <c r="AF32">
        <v>90.927875891334196</v>
      </c>
      <c r="AG32">
        <v>93.38072673303013</v>
      </c>
      <c r="AH32">
        <v>93.968320279705665</v>
      </c>
      <c r="AI32">
        <v>89.049339224289525</v>
      </c>
      <c r="AJ32">
        <v>93.660163153738111</v>
      </c>
      <c r="AK32">
        <v>196415.16791700019</v>
      </c>
      <c r="AL32">
        <v>212887.12446600001</v>
      </c>
      <c r="AM32">
        <v>216104.87538899959</v>
      </c>
      <c r="AN32">
        <v>179832.80672699949</v>
      </c>
      <c r="AO32">
        <v>67992.752202999982</v>
      </c>
      <c r="AP32">
        <v>108731.58870399981</v>
      </c>
      <c r="AQ32">
        <v>141550.76617899991</v>
      </c>
      <c r="AR32">
        <v>131522.04557899991</v>
      </c>
      <c r="AS32">
        <v>94136.665951000075</v>
      </c>
      <c r="AT32">
        <v>35574.594698999979</v>
      </c>
      <c r="AU32">
        <v>68201.353486999986</v>
      </c>
      <c r="AV32">
        <v>72876.658777000164</v>
      </c>
      <c r="AW32">
        <v>75100.989533000073</v>
      </c>
      <c r="AX32">
        <v>74265.61325699999</v>
      </c>
      <c r="AY32">
        <v>71272.45053599996</v>
      </c>
      <c r="AZ32">
        <v>496679.0664440004</v>
      </c>
      <c r="BA32">
        <v>19752.678822000002</v>
      </c>
      <c r="BB32">
        <v>20775.617726999961</v>
      </c>
      <c r="BC32">
        <v>81387.948155999868</v>
      </c>
      <c r="BD32">
        <v>179570.9587709996</v>
      </c>
      <c r="BE32">
        <v>54670.809660999963</v>
      </c>
      <c r="BF32">
        <v>20395.647121000002</v>
      </c>
    </row>
    <row r="33">
      <c r="A33" t="s">
        <v>629</v>
      </c>
      <c r="B33">
        <v>2000</v>
      </c>
      <c r="C33" t="s">
        <v>632</v>
      </c>
      <c r="D33">
        <v>157</v>
      </c>
      <c r="E33" t="s">
        <v>177</v>
      </c>
      <c r="F33" t="s">
        <v>182</v>
      </c>
      <c r="G33" t="s">
        <v>320</v>
      </c>
      <c r="H33">
        <v>15.461288673508889</v>
      </c>
      <c r="I33">
        <v>8.1278535216925931</v>
      </c>
      <c r="J33">
        <v>3.5902948514299839</v>
      </c>
      <c r="K33">
        <v>1.1868663498189009</v>
      </c>
      <c r="L33">
        <v>0.0019306362730485999</v>
      </c>
      <c r="M33">
        <v>27.23363811737801</v>
      </c>
      <c r="N33">
        <v>5.4125310599624443</v>
      </c>
      <c r="O33">
        <v>2.0935429645848238</v>
      </c>
      <c r="P33">
        <v>0.24202591701092871</v>
      </c>
      <c r="Q33">
        <v>0</v>
      </c>
      <c r="R33">
        <v>5.4215034667909681</v>
      </c>
      <c r="S33">
        <v>4.2949424083446752</v>
      </c>
      <c r="T33">
        <v>1.1427459408401961</v>
      </c>
      <c r="U33">
        <v>2.4022143265650451</v>
      </c>
      <c r="V33">
        <v>0.38819676474018178</v>
      </c>
      <c r="W33" t="s">
        <v>158</v>
      </c>
      <c r="X33" t="s">
        <v>159</v>
      </c>
      <c r="Y33" t="s">
        <v>160</v>
      </c>
      <c r="Z33" t="s">
        <v>161</v>
      </c>
      <c r="AA33" t="s">
        <v>162</v>
      </c>
      <c r="AB33" t="s">
        <v>163</v>
      </c>
      <c r="AC33" t="s">
        <v>164</v>
      </c>
      <c r="AD33">
        <v>7.3428016907533502</v>
      </c>
      <c r="AE33">
        <v>0.90035379587618014</v>
      </c>
      <c r="AF33">
        <v>2.4750813412794752</v>
      </c>
      <c r="AG33">
        <v>1.9443282593494959</v>
      </c>
      <c r="AH33">
        <v>2.1522078253606609</v>
      </c>
      <c r="AI33">
        <v>2.8534535888842139</v>
      </c>
      <c r="AJ33">
        <v>2.3017583729638371</v>
      </c>
      <c r="AK33">
        <v>38837.445046000023</v>
      </c>
      <c r="AL33">
        <v>20463.768500999999</v>
      </c>
      <c r="AM33">
        <v>9003.6106319999999</v>
      </c>
      <c r="AN33">
        <v>2978.6204269999998</v>
      </c>
      <c r="AO33">
        <v>4.8541800000000004</v>
      </c>
      <c r="AP33">
        <v>47194.474690999967</v>
      </c>
      <c r="AQ33">
        <v>9376.5614130000013</v>
      </c>
      <c r="AR33">
        <v>3637.894006</v>
      </c>
      <c r="AS33">
        <v>416.02614</v>
      </c>
      <c r="AT33">
        <v>0</v>
      </c>
      <c r="AU33">
        <v>4234.8073029999987</v>
      </c>
      <c r="AV33">
        <v>3356.354193000001</v>
      </c>
      <c r="AW33">
        <v>892.76135500000009</v>
      </c>
      <c r="AX33">
        <v>1876.1667</v>
      </c>
      <c r="AY33">
        <v>303.25298500000002</v>
      </c>
      <c r="AZ33">
        <v>62472.642367999972</v>
      </c>
      <c r="BA33">
        <v>189.625372</v>
      </c>
      <c r="BB33">
        <v>565.51792599999987</v>
      </c>
      <c r="BC33">
        <v>1694.620433000001</v>
      </c>
      <c r="BD33">
        <v>4112.8118660000009</v>
      </c>
      <c r="BE33">
        <v>1751.8447570000001</v>
      </c>
      <c r="BF33">
        <v>501.23606400000011</v>
      </c>
    </row>
    <row r="34">
      <c r="A34" t="s">
        <v>629</v>
      </c>
      <c r="B34">
        <v>2000</v>
      </c>
      <c r="C34" t="s">
        <v>632</v>
      </c>
      <c r="D34">
        <v>158</v>
      </c>
      <c r="E34" t="s">
        <v>177</v>
      </c>
      <c r="F34" t="s">
        <v>183</v>
      </c>
      <c r="G34" t="s">
        <v>320</v>
      </c>
      <c r="H34">
        <v>0.1065188230809377</v>
      </c>
      <c r="I34">
        <v>0.24316573607207631</v>
      </c>
      <c r="J34">
        <v>1.060829609859697</v>
      </c>
      <c r="K34">
        <v>7.3788823088436661</v>
      </c>
      <c r="L34">
        <v>25.642059286972451</v>
      </c>
      <c r="M34">
        <v>0.028521118468153799</v>
      </c>
      <c r="N34">
        <v>0.94344533064762826</v>
      </c>
      <c r="O34">
        <v>4.8141618748765787</v>
      </c>
      <c r="P34">
        <v>17.553068351349289</v>
      </c>
      <c r="Q34">
        <v>25.173084698722</v>
      </c>
      <c r="R34">
        <v>0.23732116559477481</v>
      </c>
      <c r="S34">
        <v>0.084920216674036306</v>
      </c>
      <c r="T34">
        <v>0.29629977930777318</v>
      </c>
      <c r="U34">
        <v>0.28783386990155702</v>
      </c>
      <c r="V34">
        <v>2.5157744433867739</v>
      </c>
      <c r="W34" t="s">
        <v>158</v>
      </c>
      <c r="X34" t="s">
        <v>159</v>
      </c>
      <c r="Y34" t="s">
        <v>160</v>
      </c>
      <c r="Z34" t="s">
        <v>161</v>
      </c>
      <c r="AA34" t="s">
        <v>162</v>
      </c>
      <c r="AB34" t="s">
        <v>163</v>
      </c>
      <c r="AC34" t="s">
        <v>164</v>
      </c>
      <c r="AD34">
        <v>9.786959771316738</v>
      </c>
      <c r="AE34">
        <v>1.406864930940082</v>
      </c>
      <c r="AF34">
        <v>0.55985274283067099</v>
      </c>
      <c r="AG34">
        <v>1.170371730817545</v>
      </c>
      <c r="AH34">
        <v>0.45651950905557642</v>
      </c>
      <c r="AI34">
        <v>1.293350917844482</v>
      </c>
      <c r="AJ34">
        <v>0.69717274471851742</v>
      </c>
      <c r="AK34">
        <v>267.56624399999998</v>
      </c>
      <c r="AL34">
        <v>612.22650199999987</v>
      </c>
      <c r="AM34">
        <v>2660.3098490000002</v>
      </c>
      <c r="AN34">
        <v>18518.420020000009</v>
      </c>
      <c r="AO34">
        <v>64471.580217999966</v>
      </c>
      <c r="AP34">
        <v>49.425611000000004</v>
      </c>
      <c r="AQ34">
        <v>1634.4059709999999</v>
      </c>
      <c r="AR34">
        <v>8365.4412279999997</v>
      </c>
      <c r="AS34">
        <v>30172.534254000009</v>
      </c>
      <c r="AT34">
        <v>43634.992181999987</v>
      </c>
      <c r="AU34">
        <v>185.37466800000001</v>
      </c>
      <c r="AV34">
        <v>66.362315999999993</v>
      </c>
      <c r="AW34">
        <v>231.48189199999999</v>
      </c>
      <c r="AX34">
        <v>224.80272299999999</v>
      </c>
      <c r="AY34">
        <v>1965.281988</v>
      </c>
      <c r="AZ34">
        <v>83267.567805000013</v>
      </c>
      <c r="BA34">
        <v>296.30272799999989</v>
      </c>
      <c r="BB34">
        <v>127.91772</v>
      </c>
      <c r="BC34">
        <v>1020.062245</v>
      </c>
      <c r="BD34">
        <v>872.39663000000019</v>
      </c>
      <c r="BE34">
        <v>794.03780499999993</v>
      </c>
      <c r="BF34">
        <v>151.81790000000001</v>
      </c>
    </row>
    <row r="35">
      <c r="A35" t="s">
        <v>629</v>
      </c>
      <c r="B35">
        <v>2000</v>
      </c>
      <c r="C35" t="s">
        <v>632</v>
      </c>
      <c r="D35">
        <v>159</v>
      </c>
      <c r="E35" t="s">
        <v>177</v>
      </c>
      <c r="F35" t="s">
        <v>184</v>
      </c>
      <c r="G35" t="s">
        <v>320</v>
      </c>
      <c r="H35">
        <v>0.36619624273915591</v>
      </c>
      <c r="I35">
        <v>0.0200761964943332</v>
      </c>
      <c r="J35">
        <v>0.025376007840307201</v>
      </c>
      <c r="K35">
        <v>0.37337975155510328</v>
      </c>
      <c r="L35">
        <v>0.29112920937020459</v>
      </c>
      <c r="M35">
        <v>0.46507106133746279</v>
      </c>
      <c r="N35">
        <v>0.034021873159193403</v>
      </c>
      <c r="O35">
        <v>0.525979610854448</v>
      </c>
      <c r="P35">
        <v>0</v>
      </c>
      <c r="Q35">
        <v>0.42228215634472882</v>
      </c>
      <c r="R35">
        <v>0.14583034141993351</v>
      </c>
      <c r="S35">
        <v>0</v>
      </c>
      <c r="T35">
        <v>0.0582380686694789</v>
      </c>
      <c r="U35">
        <v>0.012479500857414399</v>
      </c>
      <c r="V35">
        <v>0.0295347944415516</v>
      </c>
      <c r="W35" t="s">
        <v>158</v>
      </c>
      <c r="X35" t="s">
        <v>159</v>
      </c>
      <c r="Y35" t="s">
        <v>160</v>
      </c>
      <c r="Z35" t="s">
        <v>161</v>
      </c>
      <c r="AA35" t="s">
        <v>162</v>
      </c>
      <c r="AB35" t="s">
        <v>163</v>
      </c>
      <c r="AC35" t="s">
        <v>164</v>
      </c>
      <c r="AD35">
        <v>0.28889758965581852</v>
      </c>
      <c r="AE35">
        <v>0</v>
      </c>
      <c r="AF35">
        <v>0.0168403135306993</v>
      </c>
      <c r="AG35">
        <v>0.1057873509561582</v>
      </c>
      <c r="AH35">
        <v>0.053554049985095602</v>
      </c>
      <c r="AI35">
        <v>0.068220822112471005</v>
      </c>
      <c r="AJ35">
        <v>0.022303682924235999</v>
      </c>
      <c r="AK35">
        <v>919.85388499999999</v>
      </c>
      <c r="AL35">
        <v>50.546511000000002</v>
      </c>
      <c r="AM35">
        <v>63.637028000000008</v>
      </c>
      <c r="AN35">
        <v>937.05290000000002</v>
      </c>
      <c r="AO35">
        <v>731.983339</v>
      </c>
      <c r="AP35">
        <v>805.94389700000011</v>
      </c>
      <c r="AQ35">
        <v>58.938817999999998</v>
      </c>
      <c r="AR35">
        <v>913.98080000000004</v>
      </c>
      <c r="AS35">
        <v>0</v>
      </c>
      <c r="AT35">
        <v>731.983339</v>
      </c>
      <c r="AU35">
        <v>113.909988</v>
      </c>
      <c r="AV35">
        <v>0</v>
      </c>
      <c r="AW35">
        <v>45.498036999999997</v>
      </c>
      <c r="AX35">
        <v>9.7466840000000001</v>
      </c>
      <c r="AY35">
        <v>23.072099999999999</v>
      </c>
      <c r="AZ35">
        <v>2457.9440599999998</v>
      </c>
      <c r="BA35">
        <v>0</v>
      </c>
      <c r="BB35">
        <v>3.8477519999999998</v>
      </c>
      <c r="BC35">
        <v>92.201204000000004</v>
      </c>
      <c r="BD35">
        <v>102.34036399999999</v>
      </c>
      <c r="BE35">
        <v>41.883382999999988</v>
      </c>
      <c r="BF35">
        <v>4.8569000000000004</v>
      </c>
    </row>
    <row r="36">
      <c r="A36" t="s">
        <v>629</v>
      </c>
      <c r="B36">
        <v>2000</v>
      </c>
      <c r="C36" t="s">
        <v>632</v>
      </c>
      <c r="D36">
        <v>160</v>
      </c>
      <c r="E36" t="s">
        <v>177</v>
      </c>
      <c r="F36" t="s">
        <v>185</v>
      </c>
      <c r="G36" t="s">
        <v>320</v>
      </c>
      <c r="H36">
        <v>0.32497944225772007</v>
      </c>
      <c r="I36">
        <v>0.034424834683412599</v>
      </c>
      <c r="J36">
        <v>0.0136210958704898</v>
      </c>
      <c r="K36">
        <v>0.0043147240860001998</v>
      </c>
      <c r="L36">
        <v>0</v>
      </c>
      <c r="M36">
        <v>0.0048362026520059002</v>
      </c>
      <c r="N36">
        <v>0.034124742612629502</v>
      </c>
      <c r="O36">
        <v>0</v>
      </c>
      <c r="P36">
        <v>0.0062995224894013</v>
      </c>
      <c r="Q36">
        <v>0</v>
      </c>
      <c r="R36">
        <v>0.75172295743323858</v>
      </c>
      <c r="S36">
        <v>0.27156598169645979</v>
      </c>
      <c r="T36">
        <v>0.089925400639954495</v>
      </c>
      <c r="U36">
        <v>0</v>
      </c>
      <c r="V36">
        <v>0</v>
      </c>
      <c r="W36" t="s">
        <v>158</v>
      </c>
      <c r="X36" t="s">
        <v>159</v>
      </c>
      <c r="Y36" t="s">
        <v>160</v>
      </c>
      <c r="Z36" t="s">
        <v>161</v>
      </c>
      <c r="AA36" t="s">
        <v>162</v>
      </c>
      <c r="AB36" t="s">
        <v>163</v>
      </c>
      <c r="AC36" t="s">
        <v>164</v>
      </c>
      <c r="AD36">
        <v>0</v>
      </c>
      <c r="AE36">
        <v>0.068552274124041607</v>
      </c>
      <c r="AF36">
        <v>0.15827141885409479</v>
      </c>
      <c r="AG36">
        <v>0.65279421952066286</v>
      </c>
      <c r="AH36">
        <v>0.00074152157932800005</v>
      </c>
      <c r="AI36">
        <v>0.47095483306035979</v>
      </c>
      <c r="AJ36">
        <v>0.17390002343853081</v>
      </c>
      <c r="AK36">
        <v>816.3207799999999</v>
      </c>
      <c r="AL36">
        <v>86.672557000000012</v>
      </c>
      <c r="AM36">
        <v>34.158487999999998</v>
      </c>
      <c r="AN36">
        <v>10.828452</v>
      </c>
      <c r="AO36">
        <v>0</v>
      </c>
      <c r="AP36">
        <v>8.3808869999999995</v>
      </c>
      <c r="AQ36">
        <v>59.117027</v>
      </c>
      <c r="AR36">
        <v>0</v>
      </c>
      <c r="AS36">
        <v>10.828452</v>
      </c>
      <c r="AT36">
        <v>0</v>
      </c>
      <c r="AU36">
        <v>587.18063900000004</v>
      </c>
      <c r="AV36">
        <v>212.21975399999999</v>
      </c>
      <c r="AW36">
        <v>70.253518000000014</v>
      </c>
      <c r="AX36">
        <v>0</v>
      </c>
      <c r="AY36">
        <v>0</v>
      </c>
      <c r="AZ36">
        <v>0</v>
      </c>
      <c r="BA36">
        <v>14.437936000000001</v>
      </c>
      <c r="BB36">
        <v>36.162579000000001</v>
      </c>
      <c r="BC36">
        <v>568.95661400000006</v>
      </c>
      <c r="BD36">
        <v>1.417028</v>
      </c>
      <c r="BE36">
        <v>289.13726100000002</v>
      </c>
      <c r="BF36">
        <v>37.868859</v>
      </c>
    </row>
    <row r="37">
      <c r="A37" t="s">
        <v>629</v>
      </c>
      <c r="B37">
        <v>2004</v>
      </c>
      <c r="C37" t="s">
        <v>633</v>
      </c>
      <c r="D37">
        <v>16</v>
      </c>
      <c r="E37" t="s">
        <v>13</v>
      </c>
      <c r="F37" t="s">
        <v>14</v>
      </c>
      <c r="G37" t="s">
        <v>642</v>
      </c>
      <c r="H37">
        <v>90.478600296146297</v>
      </c>
      <c r="I37">
        <v>94.824101093081353</v>
      </c>
      <c r="J37">
        <v>94.362807102407359</v>
      </c>
      <c r="K37">
        <v>95.110986622829458</v>
      </c>
      <c r="L37">
        <v>98.572227173469216</v>
      </c>
      <c r="M37">
        <v>98.060343525726807</v>
      </c>
      <c r="N37">
        <v>98.536765838587712</v>
      </c>
      <c r="O37">
        <v>98.551659390388906</v>
      </c>
      <c r="P37">
        <v>99.149683778780116</v>
      </c>
      <c r="Q37">
        <v>99.668662040519138</v>
      </c>
      <c r="R37">
        <v>88.286836789728625</v>
      </c>
      <c r="S37">
        <v>94.348677245953283</v>
      </c>
      <c r="T37">
        <v>92.977725757780107</v>
      </c>
      <c r="U37">
        <v>93.794062690462596</v>
      </c>
      <c r="V37">
        <v>95.82241826932821</v>
      </c>
      <c r="W37" t="s">
        <v>265</v>
      </c>
      <c r="X37" t="s">
        <v>320</v>
      </c>
      <c r="Y37" t="s">
        <v>320</v>
      </c>
      <c r="Z37" t="s">
        <v>320</v>
      </c>
      <c r="AA37" t="s">
        <v>320</v>
      </c>
      <c r="AB37" t="s">
        <v>320</v>
      </c>
      <c r="AC37" t="s">
        <v>320</v>
      </c>
      <c r="AD37"/>
      <c r="AE37"/>
      <c r="AF37"/>
      <c r="AG37"/>
      <c r="AH37"/>
      <c r="AI37"/>
      <c r="AJ37"/>
      <c r="AK37"/>
      <c r="AL37"/>
      <c r="AM37"/>
      <c r="AN37"/>
      <c r="AO37"/>
      <c r="AP37"/>
      <c r="AQ37"/>
      <c r="AR37"/>
      <c r="AS37"/>
      <c r="AT37"/>
      <c r="AU37"/>
      <c r="AV37"/>
      <c r="AW37"/>
      <c r="AX37"/>
      <c r="AY37"/>
      <c r="AZ37"/>
      <c r="BA37"/>
      <c r="BB37"/>
      <c r="BC37"/>
      <c r="BD37"/>
      <c r="BE37"/>
      <c r="BF37"/>
    </row>
    <row r="38">
      <c r="A38" t="s">
        <v>629</v>
      </c>
      <c r="B38">
        <v>2004</v>
      </c>
      <c r="C38" t="s">
        <v>633</v>
      </c>
      <c r="D38">
        <v>17</v>
      </c>
      <c r="E38" t="s">
        <v>13</v>
      </c>
      <c r="F38" t="s">
        <v>52</v>
      </c>
      <c r="G38" t="s">
        <v>320</v>
      </c>
      <c r="H38">
        <v>9.521399703853703</v>
      </c>
      <c r="I38">
        <v>5.175898906918647</v>
      </c>
      <c r="J38">
        <v>5.6371928975926409</v>
      </c>
      <c r="K38">
        <v>4.8890133771705422</v>
      </c>
      <c r="L38">
        <v>1.4277728265307841</v>
      </c>
      <c r="M38">
        <v>1.939656474273193</v>
      </c>
      <c r="N38">
        <v>1.4632341614122879</v>
      </c>
      <c r="O38">
        <v>1.448340609611094</v>
      </c>
      <c r="P38">
        <v>0.85031622121988448</v>
      </c>
      <c r="Q38">
        <v>0.33133795948086231</v>
      </c>
      <c r="R38">
        <v>11.713163210271381</v>
      </c>
      <c r="S38">
        <v>5.651322754046717</v>
      </c>
      <c r="T38">
        <v>7.0222742422198934</v>
      </c>
      <c r="U38">
        <v>6.2059373095374042</v>
      </c>
      <c r="V38">
        <v>4.1775817306717897</v>
      </c>
      <c r="W38" t="s">
        <v>265</v>
      </c>
      <c r="X38" t="s">
        <v>320</v>
      </c>
      <c r="Y38" t="s">
        <v>320</v>
      </c>
      <c r="Z38" t="s">
        <v>320</v>
      </c>
      <c r="AA38" t="s">
        <v>320</v>
      </c>
      <c r="AB38" t="s">
        <v>320</v>
      </c>
      <c r="AC38" t="s">
        <v>320</v>
      </c>
      <c r="AD38"/>
      <c r="AE38"/>
      <c r="AF38"/>
      <c r="AG38"/>
      <c r="AH38"/>
      <c r="AI38"/>
      <c r="AJ38"/>
      <c r="AK38"/>
      <c r="AL38"/>
      <c r="AM38"/>
      <c r="AN38"/>
      <c r="AO38"/>
      <c r="AP38"/>
      <c r="AQ38"/>
      <c r="AR38"/>
      <c r="AS38"/>
      <c r="AT38"/>
      <c r="AU38"/>
      <c r="AV38"/>
      <c r="AW38"/>
      <c r="AX38"/>
      <c r="AY38"/>
      <c r="AZ38"/>
      <c r="BA38"/>
      <c r="BB38"/>
      <c r="BC38"/>
      <c r="BD38"/>
      <c r="BE38"/>
      <c r="BF38"/>
    </row>
    <row r="39">
      <c r="A39" t="s">
        <v>629</v>
      </c>
      <c r="B39">
        <v>2004</v>
      </c>
      <c r="C39" t="s">
        <v>633</v>
      </c>
      <c r="D39">
        <v>18</v>
      </c>
      <c r="E39" t="s">
        <v>61</v>
      </c>
      <c r="F39" t="s">
        <v>15</v>
      </c>
      <c r="G39" t="s">
        <v>643</v>
      </c>
      <c r="H39">
        <v>89.895104012899424</v>
      </c>
      <c r="I39">
        <v>94.333183486315392</v>
      </c>
      <c r="J39">
        <v>94.279459064992537</v>
      </c>
      <c r="K39">
        <v>95.110986622829458</v>
      </c>
      <c r="L39">
        <v>98.486677805320468</v>
      </c>
      <c r="M39">
        <v>98.017397128982466</v>
      </c>
      <c r="N39">
        <v>98.515194104282102</v>
      </c>
      <c r="O39">
        <v>98.551659390388906</v>
      </c>
      <c r="P39">
        <v>99.077526021622731</v>
      </c>
      <c r="Q39">
        <v>99.662464582937048</v>
      </c>
      <c r="R39">
        <v>87.472270776871284</v>
      </c>
      <c r="S39">
        <v>93.712499838683513</v>
      </c>
      <c r="T39">
        <v>92.921727576554659</v>
      </c>
      <c r="U39">
        <v>93.688352566699322</v>
      </c>
      <c r="V39">
        <v>95.733990881973895</v>
      </c>
      <c r="W39" t="s">
        <v>265</v>
      </c>
      <c r="X39" t="s">
        <v>320</v>
      </c>
      <c r="Y39" t="s">
        <v>320</v>
      </c>
      <c r="Z39" t="s">
        <v>320</v>
      </c>
      <c r="AA39" t="s">
        <v>320</v>
      </c>
      <c r="AB39" t="s">
        <v>320</v>
      </c>
      <c r="AC39" t="s">
        <v>320</v>
      </c>
      <c r="AD39"/>
      <c r="AE39"/>
      <c r="AF39"/>
      <c r="AG39"/>
      <c r="AH39"/>
      <c r="AI39"/>
      <c r="AJ39"/>
      <c r="AK39"/>
      <c r="AL39"/>
      <c r="AM39"/>
      <c r="AN39"/>
      <c r="AO39"/>
      <c r="AP39"/>
      <c r="AQ39"/>
      <c r="AR39"/>
      <c r="AS39"/>
      <c r="AT39"/>
      <c r="AU39"/>
      <c r="AV39"/>
      <c r="AW39"/>
      <c r="AX39"/>
      <c r="AY39"/>
      <c r="AZ39"/>
      <c r="BA39"/>
      <c r="BB39"/>
      <c r="BC39"/>
      <c r="BD39"/>
      <c r="BE39"/>
      <c r="BF39"/>
    </row>
    <row r="40">
      <c r="A40" t="s">
        <v>629</v>
      </c>
      <c r="B40">
        <v>2004</v>
      </c>
      <c r="C40" t="s">
        <v>633</v>
      </c>
      <c r="D40">
        <v>19</v>
      </c>
      <c r="E40" t="s">
        <v>61</v>
      </c>
      <c r="F40" t="s">
        <v>16</v>
      </c>
      <c r="G40" t="s">
        <v>644</v>
      </c>
      <c r="H40">
        <v>0.58349628324687985</v>
      </c>
      <c r="I40">
        <v>0.49091760676599089</v>
      </c>
      <c r="J40">
        <v>0.083348037414835097</v>
      </c>
      <c r="K40">
        <v>0</v>
      </c>
      <c r="L40">
        <v>0.085549368148792895</v>
      </c>
      <c r="M40">
        <v>0.0429463967443365</v>
      </c>
      <c r="N40">
        <v>0.021571734305612</v>
      </c>
      <c r="O40">
        <v>0</v>
      </c>
      <c r="P40">
        <v>0.072157757157399499</v>
      </c>
      <c r="Q40">
        <v>0.0061974575820832002</v>
      </c>
      <c r="R40">
        <v>0.81456601285732877</v>
      </c>
      <c r="S40">
        <v>0.63617740726981742</v>
      </c>
      <c r="T40">
        <v>0.0559981812254675</v>
      </c>
      <c r="U40">
        <v>0.1057101237632781</v>
      </c>
      <c r="V40">
        <v>0.088427387354314602</v>
      </c>
      <c r="W40" t="s">
        <v>265</v>
      </c>
      <c r="X40" t="s">
        <v>320</v>
      </c>
      <c r="Y40" t="s">
        <v>320</v>
      </c>
      <c r="Z40" t="s">
        <v>320</v>
      </c>
      <c r="AA40" t="s">
        <v>320</v>
      </c>
      <c r="AB40" t="s">
        <v>320</v>
      </c>
      <c r="AC40" t="s">
        <v>320</v>
      </c>
      <c r="AD40"/>
      <c r="AE40"/>
      <c r="AF40"/>
      <c r="AG40"/>
      <c r="AH40"/>
      <c r="AI40"/>
      <c r="AJ40"/>
      <c r="AK40"/>
      <c r="AL40"/>
      <c r="AM40"/>
      <c r="AN40"/>
      <c r="AO40"/>
      <c r="AP40"/>
      <c r="AQ40"/>
      <c r="AR40"/>
      <c r="AS40"/>
      <c r="AT40"/>
      <c r="AU40"/>
      <c r="AV40"/>
      <c r="AW40"/>
      <c r="AX40"/>
      <c r="AY40"/>
      <c r="AZ40"/>
      <c r="BA40"/>
      <c r="BB40"/>
      <c r="BC40"/>
      <c r="BD40"/>
      <c r="BE40"/>
      <c r="BF40"/>
    </row>
    <row r="41">
      <c r="A41" t="s">
        <v>629</v>
      </c>
      <c r="B41">
        <v>2004</v>
      </c>
      <c r="C41" t="s">
        <v>633</v>
      </c>
      <c r="D41">
        <v>20</v>
      </c>
      <c r="E41" t="s">
        <v>61</v>
      </c>
      <c r="F41" t="s">
        <v>22</v>
      </c>
      <c r="G41" t="s">
        <v>645</v>
      </c>
      <c r="H41">
        <v>8.7185792176711061</v>
      </c>
      <c r="I41">
        <v>4.9794079327877796</v>
      </c>
      <c r="J41">
        <v>5.4410012663754088</v>
      </c>
      <c r="K41">
        <v>4.6150335557041018</v>
      </c>
      <c r="L41">
        <v>1.396319238083237</v>
      </c>
      <c r="M41">
        <v>1.794635624111564</v>
      </c>
      <c r="N41">
        <v>1.459311980511089</v>
      </c>
      <c r="O41">
        <v>1.374589186075454</v>
      </c>
      <c r="P41">
        <v>0.85031622121987027</v>
      </c>
      <c r="Q41">
        <v>0.33133795948086231</v>
      </c>
      <c r="R41">
        <v>10.71572897780074</v>
      </c>
      <c r="S41">
        <v>5.3779129221503723</v>
      </c>
      <c r="T41">
        <v>6.8518621284742522</v>
      </c>
      <c r="U41">
        <v>5.8652624605697241</v>
      </c>
      <c r="V41">
        <v>3.968737038061207</v>
      </c>
      <c r="W41" t="s">
        <v>265</v>
      </c>
      <c r="X41" t="s">
        <v>320</v>
      </c>
      <c r="Y41" t="s">
        <v>320</v>
      </c>
      <c r="Z41" t="s">
        <v>320</v>
      </c>
      <c r="AA41" t="s">
        <v>320</v>
      </c>
      <c r="AB41" t="s">
        <v>320</v>
      </c>
      <c r="AC41" t="s">
        <v>320</v>
      </c>
      <c r="AD41"/>
      <c r="AE41"/>
      <c r="AF41"/>
      <c r="AG41"/>
      <c r="AH41"/>
      <c r="AI41"/>
      <c r="AJ41"/>
      <c r="AK41"/>
      <c r="AL41"/>
      <c r="AM41"/>
      <c r="AN41"/>
      <c r="AO41"/>
      <c r="AP41"/>
      <c r="AQ41"/>
      <c r="AR41"/>
      <c r="AS41"/>
      <c r="AT41"/>
      <c r="AU41"/>
      <c r="AV41"/>
      <c r="AW41"/>
      <c r="AX41"/>
      <c r="AY41"/>
      <c r="AZ41"/>
      <c r="BA41"/>
      <c r="BB41"/>
      <c r="BC41"/>
      <c r="BD41"/>
      <c r="BE41"/>
      <c r="BF41"/>
    </row>
    <row r="42">
      <c r="A42" t="s">
        <v>629</v>
      </c>
      <c r="B42">
        <v>2004</v>
      </c>
      <c r="C42" t="s">
        <v>633</v>
      </c>
      <c r="D42">
        <v>21</v>
      </c>
      <c r="E42" t="s">
        <v>61</v>
      </c>
      <c r="F42" t="s">
        <v>17</v>
      </c>
      <c r="G42" t="s">
        <v>646</v>
      </c>
      <c r="H42">
        <v>0.80282048618259338</v>
      </c>
      <c r="I42">
        <v>0.19649097413084249</v>
      </c>
      <c r="J42">
        <v>0.196191631217213</v>
      </c>
      <c r="K42">
        <v>0.27397982146643413</v>
      </c>
      <c r="L42">
        <v>0.031453588447509499</v>
      </c>
      <c r="M42">
        <v>0.14502085016163421</v>
      </c>
      <c r="N42">
        <v>0.0039221809011997996</v>
      </c>
      <c r="O42">
        <v>0.073751423535639404</v>
      </c>
      <c r="P42">
        <v>0</v>
      </c>
      <c r="Q42">
        <v>0</v>
      </c>
      <c r="R42">
        <v>0.99743423247065455</v>
      </c>
      <c r="S42">
        <v>0.27340983189630852</v>
      </c>
      <c r="T42">
        <v>0.1704121137456292</v>
      </c>
      <c r="U42">
        <v>0.34067484896767541</v>
      </c>
      <c r="V42">
        <v>0.20884469261058389</v>
      </c>
      <c r="W42" t="s">
        <v>265</v>
      </c>
      <c r="X42" t="s">
        <v>320</v>
      </c>
      <c r="Y42" t="s">
        <v>320</v>
      </c>
      <c r="Z42" t="s">
        <v>320</v>
      </c>
      <c r="AA42" t="s">
        <v>320</v>
      </c>
      <c r="AB42" t="s">
        <v>320</v>
      </c>
      <c r="AC42" t="s">
        <v>320</v>
      </c>
      <c r="AD42"/>
      <c r="AE42"/>
      <c r="AF42"/>
      <c r="AG42"/>
      <c r="AH42"/>
      <c r="AI42"/>
      <c r="AJ42"/>
      <c r="AK42"/>
      <c r="AL42"/>
      <c r="AM42"/>
      <c r="AN42"/>
      <c r="AO42"/>
      <c r="AP42"/>
      <c r="AQ42"/>
      <c r="AR42"/>
      <c r="AS42"/>
      <c r="AT42"/>
      <c r="AU42"/>
      <c r="AV42"/>
      <c r="AW42"/>
      <c r="AX42"/>
      <c r="AY42"/>
      <c r="AZ42"/>
      <c r="BA42"/>
      <c r="BB42"/>
      <c r="BC42"/>
      <c r="BD42"/>
      <c r="BE42"/>
      <c r="BF42"/>
    </row>
    <row r="43">
      <c r="A43" t="s">
        <v>629</v>
      </c>
      <c r="B43">
        <v>2004</v>
      </c>
      <c r="C43" t="s">
        <v>633</v>
      </c>
      <c r="D43">
        <v>58</v>
      </c>
      <c r="E43" t="s">
        <v>166</v>
      </c>
      <c r="F43" t="s">
        <v>167</v>
      </c>
      <c r="G43" t="s">
        <v>320</v>
      </c>
      <c r="H43">
        <v>6.6735795947164513</v>
      </c>
      <c r="I43">
        <v>11.809948836061119</v>
      </c>
      <c r="J43">
        <v>16.936062875300529</v>
      </c>
      <c r="K43">
        <v>27.2792698134724</v>
      </c>
      <c r="L43">
        <v>40.168122480399298</v>
      </c>
      <c r="M43">
        <v>38.892974420062139</v>
      </c>
      <c r="N43">
        <v>44.103287673454993</v>
      </c>
      <c r="O43">
        <v>43.832456061671429</v>
      </c>
      <c r="P43">
        <v>45.114241849899742</v>
      </c>
      <c r="Q43">
        <v>33.592518275480913</v>
      </c>
      <c r="R43">
        <v>2.4652952074039671</v>
      </c>
      <c r="S43">
        <v>5.5673514288826036</v>
      </c>
      <c r="T43">
        <v>8.8794875163695188</v>
      </c>
      <c r="U43">
        <v>14.964695371841129</v>
      </c>
      <c r="V43">
        <v>31.652908404973761</v>
      </c>
      <c r="W43" t="s">
        <v>265</v>
      </c>
      <c r="X43" t="s">
        <v>320</v>
      </c>
      <c r="Y43" t="s">
        <v>320</v>
      </c>
      <c r="Z43" t="s">
        <v>320</v>
      </c>
      <c r="AA43" t="s">
        <v>320</v>
      </c>
      <c r="AB43" t="s">
        <v>320</v>
      </c>
      <c r="AC43" t="s">
        <v>320</v>
      </c>
      <c r="AD43"/>
      <c r="AE43"/>
      <c r="AF43"/>
      <c r="AG43"/>
      <c r="AH43"/>
      <c r="AI43"/>
      <c r="AJ43"/>
      <c r="AK43"/>
      <c r="AL43"/>
      <c r="AM43"/>
      <c r="AN43"/>
      <c r="AO43"/>
      <c r="AP43"/>
      <c r="AQ43"/>
      <c r="AR43"/>
      <c r="AS43"/>
      <c r="AT43"/>
      <c r="AU43"/>
      <c r="AV43"/>
      <c r="AW43"/>
      <c r="AX43"/>
      <c r="AY43"/>
      <c r="AZ43"/>
      <c r="BA43"/>
      <c r="BB43"/>
      <c r="BC43"/>
      <c r="BD43"/>
      <c r="BE43"/>
      <c r="BF43"/>
    </row>
    <row r="44">
      <c r="A44" t="s">
        <v>629</v>
      </c>
      <c r="B44">
        <v>2004</v>
      </c>
      <c r="C44" t="s">
        <v>633</v>
      </c>
      <c r="D44">
        <v>59</v>
      </c>
      <c r="E44" t="s">
        <v>166</v>
      </c>
      <c r="F44" t="s">
        <v>168</v>
      </c>
      <c r="G44" t="s">
        <v>320</v>
      </c>
      <c r="H44">
        <v>14.339179581666899</v>
      </c>
      <c r="I44">
        <v>15.116943923171229</v>
      </c>
      <c r="J44">
        <v>15.93758051814163</v>
      </c>
      <c r="K44">
        <v>20.066808539094279</v>
      </c>
      <c r="L44">
        <v>35.786252488184942</v>
      </c>
      <c r="M44">
        <v>19.52397760536612</v>
      </c>
      <c r="N44">
        <v>25.406323350851569</v>
      </c>
      <c r="O44">
        <v>33.470935501519818</v>
      </c>
      <c r="P44">
        <v>40.332095299930437</v>
      </c>
      <c r="Q44">
        <v>59.986341174708059</v>
      </c>
      <c r="R44">
        <v>13.385483456318481</v>
      </c>
      <c r="S44">
        <v>14.275916765914021</v>
      </c>
      <c r="T44">
        <v>14.759266184940561</v>
      </c>
      <c r="U44">
        <v>14.10243033871205</v>
      </c>
      <c r="V44">
        <v>15.040913862887621</v>
      </c>
      <c r="W44" t="s">
        <v>265</v>
      </c>
      <c r="X44" t="s">
        <v>320</v>
      </c>
      <c r="Y44" t="s">
        <v>320</v>
      </c>
      <c r="Z44" t="s">
        <v>320</v>
      </c>
      <c r="AA44" t="s">
        <v>320</v>
      </c>
      <c r="AB44" t="s">
        <v>320</v>
      </c>
      <c r="AC44" t="s">
        <v>320</v>
      </c>
      <c r="AD44"/>
      <c r="AE44"/>
      <c r="AF44"/>
      <c r="AG44"/>
      <c r="AH44"/>
      <c r="AI44"/>
      <c r="AJ44"/>
      <c r="AK44"/>
      <c r="AL44"/>
      <c r="AM44"/>
      <c r="AN44"/>
      <c r="AO44"/>
      <c r="AP44"/>
      <c r="AQ44"/>
      <c r="AR44"/>
      <c r="AS44"/>
      <c r="AT44"/>
      <c r="AU44"/>
      <c r="AV44"/>
      <c r="AW44"/>
      <c r="AX44"/>
      <c r="AY44"/>
      <c r="AZ44"/>
      <c r="BA44"/>
      <c r="BB44"/>
      <c r="BC44"/>
      <c r="BD44"/>
      <c r="BE44"/>
      <c r="BF44"/>
    </row>
    <row r="45">
      <c r="A45" t="s">
        <v>629</v>
      </c>
      <c r="B45">
        <v>2004</v>
      </c>
      <c r="C45" t="s">
        <v>633</v>
      </c>
      <c r="D45">
        <v>60</v>
      </c>
      <c r="E45" t="s">
        <v>166</v>
      </c>
      <c r="F45" t="s">
        <v>169</v>
      </c>
      <c r="G45" t="s">
        <v>320</v>
      </c>
      <c r="H45">
        <v>1.2241151555407039</v>
      </c>
      <c r="I45">
        <v>0.94091555972816654</v>
      </c>
      <c r="J45">
        <v>0.54046732557125265</v>
      </c>
      <c r="K45">
        <v>0.58354850577880268</v>
      </c>
      <c r="L45">
        <v>0.22923141728620769</v>
      </c>
      <c r="M45">
        <v>4.8279208936205817</v>
      </c>
      <c r="N45">
        <v>1.723768845841289</v>
      </c>
      <c r="O45">
        <v>1.4222869612166411</v>
      </c>
      <c r="P45">
        <v>0.34089765886928808</v>
      </c>
      <c r="Q45">
        <v>0.0069035934928372003</v>
      </c>
      <c r="R45">
        <v>0.7614543010510455</v>
      </c>
      <c r="S45">
        <v>0.17913853911423019</v>
      </c>
      <c r="T45">
        <v>0.42306218189389039</v>
      </c>
      <c r="U45">
        <v>0.21584028488963891</v>
      </c>
      <c r="V45">
        <v>0.098987175224147794</v>
      </c>
      <c r="W45" t="s">
        <v>265</v>
      </c>
      <c r="X45" t="s">
        <v>320</v>
      </c>
      <c r="Y45" t="s">
        <v>320</v>
      </c>
      <c r="Z45" t="s">
        <v>320</v>
      </c>
      <c r="AA45" t="s">
        <v>320</v>
      </c>
      <c r="AB45" t="s">
        <v>320</v>
      </c>
      <c r="AC45" t="s">
        <v>320</v>
      </c>
      <c r="AD45"/>
      <c r="AE45"/>
      <c r="AF45"/>
      <c r="AG45"/>
      <c r="AH45"/>
      <c r="AI45"/>
      <c r="AJ45"/>
      <c r="AK45"/>
      <c r="AL45"/>
      <c r="AM45"/>
      <c r="AN45"/>
      <c r="AO45"/>
      <c r="AP45"/>
      <c r="AQ45"/>
      <c r="AR45"/>
      <c r="AS45"/>
      <c r="AT45"/>
      <c r="AU45"/>
      <c r="AV45"/>
      <c r="AW45"/>
      <c r="AX45"/>
      <c r="AY45"/>
      <c r="AZ45"/>
      <c r="BA45"/>
      <c r="BB45"/>
      <c r="BC45"/>
      <c r="BD45"/>
      <c r="BE45"/>
      <c r="BF45"/>
    </row>
    <row r="46">
      <c r="A46" t="s">
        <v>629</v>
      </c>
      <c r="B46">
        <v>2004</v>
      </c>
      <c r="C46" t="s">
        <v>633</v>
      </c>
      <c r="D46">
        <v>61</v>
      </c>
      <c r="E46" t="s">
        <v>166</v>
      </c>
      <c r="F46" t="s">
        <v>170</v>
      </c>
      <c r="G46" t="s">
        <v>320</v>
      </c>
      <c r="H46">
        <v>2.974582067399993</v>
      </c>
      <c r="I46">
        <v>2.761202165328748</v>
      </c>
      <c r="J46">
        <v>2.1046872175949112</v>
      </c>
      <c r="K46">
        <v>2.4072073895921071</v>
      </c>
      <c r="L46">
        <v>1.5768600466309699</v>
      </c>
      <c r="M46">
        <v>2.204049319484092</v>
      </c>
      <c r="N46">
        <v>1.4691638548705119</v>
      </c>
      <c r="O46">
        <v>1.1872259521117181</v>
      </c>
      <c r="P46">
        <v>1.1537657144251401</v>
      </c>
      <c r="Q46">
        <v>0.9910540642730854</v>
      </c>
      <c r="R46">
        <v>2.6883378847533388</v>
      </c>
      <c r="S46">
        <v>3.1856666210149132</v>
      </c>
      <c r="T46">
        <v>2.7649136241430212</v>
      </c>
      <c r="U46">
        <v>2.231175324057594</v>
      </c>
      <c r="V46">
        <v>2.8009890752596478</v>
      </c>
      <c r="W46" t="s">
        <v>265</v>
      </c>
      <c r="X46" t="s">
        <v>320</v>
      </c>
      <c r="Y46" t="s">
        <v>320</v>
      </c>
      <c r="Z46" t="s">
        <v>320</v>
      </c>
      <c r="AA46" t="s">
        <v>320</v>
      </c>
      <c r="AB46" t="s">
        <v>320</v>
      </c>
      <c r="AC46" t="s">
        <v>320</v>
      </c>
      <c r="AD46"/>
      <c r="AE46"/>
      <c r="AF46"/>
      <c r="AG46"/>
      <c r="AH46"/>
      <c r="AI46"/>
      <c r="AJ46"/>
      <c r="AK46"/>
      <c r="AL46"/>
      <c r="AM46"/>
      <c r="AN46"/>
      <c r="AO46"/>
      <c r="AP46"/>
      <c r="AQ46"/>
      <c r="AR46"/>
      <c r="AS46"/>
      <c r="AT46"/>
      <c r="AU46"/>
      <c r="AV46"/>
      <c r="AW46"/>
      <c r="AX46"/>
      <c r="AY46"/>
      <c r="AZ46"/>
      <c r="BA46"/>
      <c r="BB46"/>
      <c r="BC46"/>
      <c r="BD46"/>
      <c r="BE46"/>
      <c r="BF46"/>
    </row>
    <row r="47">
      <c r="A47" t="s">
        <v>629</v>
      </c>
      <c r="B47">
        <v>2004</v>
      </c>
      <c r="C47" t="s">
        <v>633</v>
      </c>
      <c r="D47">
        <v>62</v>
      </c>
      <c r="E47" t="s">
        <v>166</v>
      </c>
      <c r="F47" t="s">
        <v>171</v>
      </c>
      <c r="G47" t="s">
        <v>320</v>
      </c>
      <c r="H47">
        <v>0.59172326670157172</v>
      </c>
      <c r="I47">
        <v>0.27976307895574271</v>
      </c>
      <c r="J47">
        <v>0.091771844403073899</v>
      </c>
      <c r="K47">
        <v>0.1290171298912948</v>
      </c>
      <c r="L47">
        <v>0.1345896030337983</v>
      </c>
      <c r="M47">
        <v>0.40220342017739608</v>
      </c>
      <c r="N47">
        <v>0.030289209947772299</v>
      </c>
      <c r="O47">
        <v>0.066140184325136506</v>
      </c>
      <c r="P47">
        <v>0.0227954751902367</v>
      </c>
      <c r="Q47">
        <v>0</v>
      </c>
      <c r="R47">
        <v>0.74565770577214951</v>
      </c>
      <c r="S47">
        <v>0.059682616990875501</v>
      </c>
      <c r="T47">
        <v>0.32562220143412202</v>
      </c>
      <c r="U47">
        <v>0.2039410989578149</v>
      </c>
      <c r="V47">
        <v>0.1621717000528804</v>
      </c>
      <c r="W47" t="s">
        <v>265</v>
      </c>
      <c r="X47" t="s">
        <v>320</v>
      </c>
      <c r="Y47" t="s">
        <v>320</v>
      </c>
      <c r="Z47" t="s">
        <v>320</v>
      </c>
      <c r="AA47" t="s">
        <v>320</v>
      </c>
      <c r="AB47" t="s">
        <v>320</v>
      </c>
      <c r="AC47" t="s">
        <v>320</v>
      </c>
      <c r="AD47"/>
      <c r="AE47"/>
      <c r="AF47"/>
      <c r="AG47"/>
      <c r="AH47"/>
      <c r="AI47"/>
      <c r="AJ47"/>
      <c r="AK47"/>
      <c r="AL47"/>
      <c r="AM47"/>
      <c r="AN47"/>
      <c r="AO47"/>
      <c r="AP47"/>
      <c r="AQ47"/>
      <c r="AR47"/>
      <c r="AS47"/>
      <c r="AT47"/>
      <c r="AU47"/>
      <c r="AV47"/>
      <c r="AW47"/>
      <c r="AX47"/>
      <c r="AY47"/>
      <c r="AZ47"/>
      <c r="BA47"/>
      <c r="BB47"/>
      <c r="BC47"/>
      <c r="BD47"/>
      <c r="BE47"/>
      <c r="BF47"/>
    </row>
    <row r="48">
      <c r="A48" t="s">
        <v>629</v>
      </c>
      <c r="B48">
        <v>2004</v>
      </c>
      <c r="C48" t="s">
        <v>633</v>
      </c>
      <c r="D48">
        <v>63</v>
      </c>
      <c r="E48" t="s">
        <v>166</v>
      </c>
      <c r="F48" t="s">
        <v>172</v>
      </c>
      <c r="G48" t="s">
        <v>320</v>
      </c>
      <c r="H48">
        <v>0.55664842938195569</v>
      </c>
      <c r="I48">
        <v>0.58340094530750553</v>
      </c>
      <c r="J48">
        <v>0.43779324797383862</v>
      </c>
      <c r="K48">
        <v>0.30897345907719892</v>
      </c>
      <c r="L48">
        <v>0.22804305273576281</v>
      </c>
      <c r="M48">
        <v>0.68354583482535158</v>
      </c>
      <c r="N48">
        <v>0.20712564287019511</v>
      </c>
      <c r="O48">
        <v>0.15811336415349439</v>
      </c>
      <c r="P48">
        <v>0.066357216720109302</v>
      </c>
      <c r="Q48">
        <v>0.062489292543814703</v>
      </c>
      <c r="R48">
        <v>0.51969689443521117</v>
      </c>
      <c r="S48">
        <v>0.67312547339625273</v>
      </c>
      <c r="T48">
        <v>0.40338903774957791</v>
      </c>
      <c r="U48">
        <v>0.42517908588577852</v>
      </c>
      <c r="V48">
        <v>0.45259804097757927</v>
      </c>
      <c r="W48" t="s">
        <v>265</v>
      </c>
      <c r="X48" t="s">
        <v>320</v>
      </c>
      <c r="Y48" t="s">
        <v>320</v>
      </c>
      <c r="Z48" t="s">
        <v>320</v>
      </c>
      <c r="AA48" t="s">
        <v>320</v>
      </c>
      <c r="AB48" t="s">
        <v>320</v>
      </c>
      <c r="AC48" t="s">
        <v>320</v>
      </c>
      <c r="AD48"/>
      <c r="AE48"/>
      <c r="AF48"/>
      <c r="AG48"/>
      <c r="AH48"/>
      <c r="AI48"/>
      <c r="AJ48"/>
      <c r="AK48"/>
      <c r="AL48"/>
      <c r="AM48"/>
      <c r="AN48"/>
      <c r="AO48"/>
      <c r="AP48"/>
      <c r="AQ48"/>
      <c r="AR48"/>
      <c r="AS48"/>
      <c r="AT48"/>
      <c r="AU48"/>
      <c r="AV48"/>
      <c r="AW48"/>
      <c r="AX48"/>
      <c r="AY48"/>
      <c r="AZ48"/>
      <c r="BA48"/>
      <c r="BB48"/>
      <c r="BC48"/>
      <c r="BD48"/>
      <c r="BE48"/>
      <c r="BF48"/>
    </row>
    <row r="49">
      <c r="A49" t="s">
        <v>629</v>
      </c>
      <c r="B49">
        <v>2004</v>
      </c>
      <c r="C49" t="s">
        <v>633</v>
      </c>
      <c r="D49">
        <v>64</v>
      </c>
      <c r="E49" t="s">
        <v>166</v>
      </c>
      <c r="F49" t="s">
        <v>173</v>
      </c>
      <c r="G49" t="s">
        <v>320</v>
      </c>
      <c r="H49">
        <v>18.02293097629687</v>
      </c>
      <c r="I49">
        <v>13.399292273195471</v>
      </c>
      <c r="J49">
        <v>13.478359116208489</v>
      </c>
      <c r="K49">
        <v>11.621863623697649</v>
      </c>
      <c r="L49">
        <v>4.740640067872337</v>
      </c>
      <c r="M49">
        <v>6.5297076949287636</v>
      </c>
      <c r="N49">
        <v>5.0689582214012097</v>
      </c>
      <c r="O49">
        <v>4.0508426674854183</v>
      </c>
      <c r="P49">
        <v>2.1292167424409452</v>
      </c>
      <c r="Q49">
        <v>0.85955695764050133</v>
      </c>
      <c r="R49">
        <v>20.176341323807719</v>
      </c>
      <c r="S49">
        <v>14.855507441556449</v>
      </c>
      <c r="T49">
        <v>15.050142347448411</v>
      </c>
      <c r="U49">
        <v>15.53167341336788</v>
      </c>
      <c r="V49">
        <v>11.9807923218642</v>
      </c>
      <c r="W49" t="s">
        <v>265</v>
      </c>
      <c r="X49" t="s">
        <v>320</v>
      </c>
      <c r="Y49" t="s">
        <v>320</v>
      </c>
      <c r="Z49" t="s">
        <v>320</v>
      </c>
      <c r="AA49" t="s">
        <v>320</v>
      </c>
      <c r="AB49" t="s">
        <v>320</v>
      </c>
      <c r="AC49" t="s">
        <v>320</v>
      </c>
      <c r="AD49"/>
      <c r="AE49"/>
      <c r="AF49"/>
      <c r="AG49"/>
      <c r="AH49"/>
      <c r="AI49"/>
      <c r="AJ49"/>
      <c r="AK49"/>
      <c r="AL49"/>
      <c r="AM49"/>
      <c r="AN49"/>
      <c r="AO49"/>
      <c r="AP49"/>
      <c r="AQ49"/>
      <c r="AR49"/>
      <c r="AS49"/>
      <c r="AT49"/>
      <c r="AU49"/>
      <c r="AV49"/>
      <c r="AW49"/>
      <c r="AX49"/>
      <c r="AY49"/>
      <c r="AZ49"/>
      <c r="BA49"/>
      <c r="BB49"/>
      <c r="BC49"/>
      <c r="BD49"/>
      <c r="BE49"/>
      <c r="BF49"/>
    </row>
    <row r="50">
      <c r="A50" t="s">
        <v>629</v>
      </c>
      <c r="B50">
        <v>2004</v>
      </c>
      <c r="C50" t="s">
        <v>633</v>
      </c>
      <c r="D50">
        <v>65</v>
      </c>
      <c r="E50" t="s">
        <v>166</v>
      </c>
      <c r="F50" t="s">
        <v>174</v>
      </c>
      <c r="G50" t="s">
        <v>320</v>
      </c>
      <c r="H50">
        <v>0.80282048618259338</v>
      </c>
      <c r="I50">
        <v>0.19649097413084249</v>
      </c>
      <c r="J50">
        <v>0.196191631217213</v>
      </c>
      <c r="K50">
        <v>0.27397982146643413</v>
      </c>
      <c r="L50">
        <v>0.031453588447509499</v>
      </c>
      <c r="M50">
        <v>0.14502085016163421</v>
      </c>
      <c r="N50">
        <v>0.0039221809011997996</v>
      </c>
      <c r="O50">
        <v>0.073751423535639404</v>
      </c>
      <c r="P50">
        <v>0</v>
      </c>
      <c r="Q50">
        <v>0</v>
      </c>
      <c r="R50">
        <v>0.99743423247065455</v>
      </c>
      <c r="S50">
        <v>0.27340983189630852</v>
      </c>
      <c r="T50">
        <v>0.1704121137456292</v>
      </c>
      <c r="U50">
        <v>0.34067484896767541</v>
      </c>
      <c r="V50">
        <v>0.20884469261058389</v>
      </c>
      <c r="W50" t="s">
        <v>265</v>
      </c>
      <c r="X50" t="s">
        <v>320</v>
      </c>
      <c r="Y50" t="s">
        <v>320</v>
      </c>
      <c r="Z50" t="s">
        <v>320</v>
      </c>
      <c r="AA50" t="s">
        <v>320</v>
      </c>
      <c r="AB50" t="s">
        <v>320</v>
      </c>
      <c r="AC50" t="s">
        <v>320</v>
      </c>
      <c r="AD50"/>
      <c r="AE50"/>
      <c r="AF50"/>
      <c r="AG50"/>
      <c r="AH50"/>
      <c r="AI50"/>
      <c r="AJ50"/>
      <c r="AK50"/>
      <c r="AL50"/>
      <c r="AM50"/>
      <c r="AN50"/>
      <c r="AO50"/>
      <c r="AP50"/>
      <c r="AQ50"/>
      <c r="AR50"/>
      <c r="AS50"/>
      <c r="AT50"/>
      <c r="AU50"/>
      <c r="AV50"/>
      <c r="AW50"/>
      <c r="AX50"/>
      <c r="AY50"/>
      <c r="AZ50"/>
      <c r="BA50"/>
      <c r="BB50"/>
      <c r="BC50"/>
      <c r="BD50"/>
      <c r="BE50"/>
      <c r="BF50"/>
    </row>
    <row r="51">
      <c r="A51" t="s">
        <v>629</v>
      </c>
      <c r="B51">
        <v>2004</v>
      </c>
      <c r="C51" t="s">
        <v>633</v>
      </c>
      <c r="D51">
        <v>66</v>
      </c>
      <c r="E51" t="s">
        <v>166</v>
      </c>
      <c r="F51" t="s">
        <v>175</v>
      </c>
      <c r="G51" t="s">
        <v>320</v>
      </c>
      <c r="H51">
        <v>53.461967935197883</v>
      </c>
      <c r="I51">
        <v>54.371234789695421</v>
      </c>
      <c r="J51">
        <v>49.84279398808772</v>
      </c>
      <c r="K51">
        <v>37.02534131937886</v>
      </c>
      <c r="L51">
        <v>16.510713314756529</v>
      </c>
      <c r="M51">
        <v>26.65299097145569</v>
      </c>
      <c r="N51">
        <v>21.84531223966356</v>
      </c>
      <c r="O51">
        <v>15.521516635981479</v>
      </c>
      <c r="P51">
        <v>10.41639359507235</v>
      </c>
      <c r="Q51">
        <v>4.2651966438934528</v>
      </c>
      <c r="R51">
        <v>56.584698289073501</v>
      </c>
      <c r="S51">
        <v>60.240906251208237</v>
      </c>
      <c r="T51">
        <v>56.80466922717833</v>
      </c>
      <c r="U51">
        <v>51.434738420880542</v>
      </c>
      <c r="V51">
        <v>36.917037567266199</v>
      </c>
      <c r="W51" t="s">
        <v>265</v>
      </c>
      <c r="X51" t="s">
        <v>320</v>
      </c>
      <c r="Y51" t="s">
        <v>320</v>
      </c>
      <c r="Z51" t="s">
        <v>320</v>
      </c>
      <c r="AA51" t="s">
        <v>320</v>
      </c>
      <c r="AB51" t="s">
        <v>320</v>
      </c>
      <c r="AC51" t="s">
        <v>320</v>
      </c>
      <c r="AD51"/>
      <c r="AE51"/>
      <c r="AF51"/>
      <c r="AG51"/>
      <c r="AH51"/>
      <c r="AI51"/>
      <c r="AJ51"/>
      <c r="AK51"/>
      <c r="AL51"/>
      <c r="AM51"/>
      <c r="AN51"/>
      <c r="AO51"/>
      <c r="AP51"/>
      <c r="AQ51"/>
      <c r="AR51"/>
      <c r="AS51"/>
      <c r="AT51"/>
      <c r="AU51"/>
      <c r="AV51"/>
      <c r="AW51"/>
      <c r="AX51"/>
      <c r="AY51"/>
      <c r="AZ51"/>
      <c r="BA51"/>
      <c r="BB51"/>
      <c r="BC51"/>
      <c r="BD51"/>
      <c r="BE51"/>
      <c r="BF51"/>
    </row>
    <row r="52">
      <c r="A52" t="s">
        <v>629</v>
      </c>
      <c r="B52">
        <v>2004</v>
      </c>
      <c r="C52" t="s">
        <v>633</v>
      </c>
      <c r="D52">
        <v>67</v>
      </c>
      <c r="E52" t="s">
        <v>166</v>
      </c>
      <c r="F52" t="s">
        <v>47</v>
      </c>
      <c r="G52" t="s">
        <v>320</v>
      </c>
      <c r="H52">
        <v>1.352452506914344</v>
      </c>
      <c r="I52">
        <v>0.54080745442535261</v>
      </c>
      <c r="J52">
        <v>0.43429223550116081</v>
      </c>
      <c r="K52">
        <v>0.30399039855089921</v>
      </c>
      <c r="L52">
        <v>0.59409394065250731</v>
      </c>
      <c r="M52">
        <v>0.13760898991815129</v>
      </c>
      <c r="N52">
        <v>0.14184878019749861</v>
      </c>
      <c r="O52">
        <v>0.2167312479993545</v>
      </c>
      <c r="P52">
        <v>0.42423644745176381</v>
      </c>
      <c r="Q52">
        <v>0.23593999796726131</v>
      </c>
      <c r="R52">
        <v>1.675600704913631</v>
      </c>
      <c r="S52">
        <v>0.68929503002606085</v>
      </c>
      <c r="T52">
        <v>0.41903556509685508</v>
      </c>
      <c r="U52">
        <v>0.54965181243991723</v>
      </c>
      <c r="V52">
        <v>0.68475715888358557</v>
      </c>
      <c r="W52" t="s">
        <v>265</v>
      </c>
      <c r="X52" t="s">
        <v>320</v>
      </c>
      <c r="Y52" t="s">
        <v>320</v>
      </c>
      <c r="Z52" t="s">
        <v>320</v>
      </c>
      <c r="AA52" t="s">
        <v>320</v>
      </c>
      <c r="AB52" t="s">
        <v>320</v>
      </c>
      <c r="AC52" t="s">
        <v>320</v>
      </c>
      <c r="AD52"/>
      <c r="AE52"/>
      <c r="AF52"/>
      <c r="AG52"/>
      <c r="AH52"/>
      <c r="AI52"/>
      <c r="AJ52"/>
      <c r="AK52"/>
      <c r="AL52"/>
      <c r="AM52"/>
      <c r="AN52"/>
      <c r="AO52"/>
      <c r="AP52"/>
      <c r="AQ52"/>
      <c r="AR52"/>
      <c r="AS52"/>
      <c r="AT52"/>
      <c r="AU52"/>
      <c r="AV52"/>
      <c r="AW52"/>
      <c r="AX52"/>
      <c r="AY52"/>
      <c r="AZ52"/>
      <c r="BA52"/>
      <c r="BB52"/>
      <c r="BC52"/>
      <c r="BD52"/>
      <c r="BE52"/>
      <c r="BF52"/>
    </row>
    <row r="53">
      <c r="A53" t="s">
        <v>629</v>
      </c>
      <c r="B53">
        <v>2004</v>
      </c>
      <c r="C53" t="s">
        <v>633</v>
      </c>
      <c r="D53">
        <v>122</v>
      </c>
      <c r="E53" t="s">
        <v>18</v>
      </c>
      <c r="F53" t="s">
        <v>14</v>
      </c>
      <c r="G53" t="s">
        <v>647</v>
      </c>
      <c r="H53">
        <v>95.813570141163552</v>
      </c>
      <c r="I53">
        <v>99.222555638795754</v>
      </c>
      <c r="J53">
        <v>99.781690547395911</v>
      </c>
      <c r="K53">
        <v>99.801737463882759</v>
      </c>
      <c r="L53">
        <v>99.999999999999915</v>
      </c>
      <c r="M53">
        <v>99.420589407100763</v>
      </c>
      <c r="N53">
        <v>99.881286659365699</v>
      </c>
      <c r="O53">
        <v>99.948391870837241</v>
      </c>
      <c r="P53">
        <v>100</v>
      </c>
      <c r="Q53">
        <v>99.999999999999943</v>
      </c>
      <c r="R53">
        <v>94.571327344473332</v>
      </c>
      <c r="S53">
        <v>99.007310448003693</v>
      </c>
      <c r="T53">
        <v>99.625127255143539</v>
      </c>
      <c r="U53">
        <v>99.820581639627093</v>
      </c>
      <c r="V53">
        <v>99.820669602108907</v>
      </c>
      <c r="W53" t="s">
        <v>265</v>
      </c>
      <c r="X53" t="s">
        <v>320</v>
      </c>
      <c r="Y53" t="s">
        <v>320</v>
      </c>
      <c r="Z53" t="s">
        <v>320</v>
      </c>
      <c r="AA53" t="s">
        <v>320</v>
      </c>
      <c r="AB53" t="s">
        <v>320</v>
      </c>
      <c r="AC53" t="s">
        <v>320</v>
      </c>
      <c r="AD53"/>
      <c r="AE53"/>
      <c r="AF53"/>
      <c r="AG53"/>
      <c r="AH53"/>
      <c r="AI53"/>
      <c r="AJ53"/>
      <c r="AK53"/>
      <c r="AL53"/>
      <c r="AM53"/>
      <c r="AN53"/>
      <c r="AO53"/>
      <c r="AP53"/>
      <c r="AQ53"/>
      <c r="AR53"/>
      <c r="AS53"/>
      <c r="AT53"/>
      <c r="AU53"/>
      <c r="AV53"/>
      <c r="AW53"/>
      <c r="AX53"/>
      <c r="AY53"/>
      <c r="AZ53"/>
      <c r="BA53"/>
      <c r="BB53"/>
      <c r="BC53"/>
      <c r="BD53"/>
      <c r="BE53"/>
      <c r="BF53"/>
    </row>
    <row r="54">
      <c r="A54" t="s">
        <v>629</v>
      </c>
      <c r="B54">
        <v>2004</v>
      </c>
      <c r="C54" t="s">
        <v>633</v>
      </c>
      <c r="D54">
        <v>123</v>
      </c>
      <c r="E54" t="s">
        <v>18</v>
      </c>
      <c r="F54" t="s">
        <v>52</v>
      </c>
      <c r="G54" t="s">
        <v>320</v>
      </c>
      <c r="H54">
        <v>4.1864298588364477</v>
      </c>
      <c r="I54">
        <v>0.77744436120424609</v>
      </c>
      <c r="J54">
        <v>0.21830945260408899</v>
      </c>
      <c r="K54">
        <v>0.19826253611724101</v>
      </c>
      <c r="L54">
        <v>0</v>
      </c>
      <c r="M54">
        <v>0.57941059289923658</v>
      </c>
      <c r="N54">
        <v>0.11871334063430081</v>
      </c>
      <c r="O54">
        <v>0.051608129162758601</v>
      </c>
      <c r="P54">
        <v>0</v>
      </c>
      <c r="Q54">
        <v>0</v>
      </c>
      <c r="R54">
        <v>5.4286726555266682</v>
      </c>
      <c r="S54">
        <v>0.99268955199630682</v>
      </c>
      <c r="T54">
        <v>0.37487274485646083</v>
      </c>
      <c r="U54">
        <v>0.1794183603729067</v>
      </c>
      <c r="V54">
        <v>0.1793303978910927</v>
      </c>
      <c r="W54" t="s">
        <v>265</v>
      </c>
      <c r="X54" t="s">
        <v>320</v>
      </c>
      <c r="Y54" t="s">
        <v>320</v>
      </c>
      <c r="Z54" t="s">
        <v>320</v>
      </c>
      <c r="AA54" t="s">
        <v>320</v>
      </c>
      <c r="AB54" t="s">
        <v>320</v>
      </c>
      <c r="AC54" t="s">
        <v>320</v>
      </c>
      <c r="AD54"/>
      <c r="AE54"/>
      <c r="AF54"/>
      <c r="AG54"/>
      <c r="AH54"/>
      <c r="AI54"/>
      <c r="AJ54"/>
      <c r="AK54"/>
      <c r="AL54"/>
      <c r="AM54"/>
      <c r="AN54"/>
      <c r="AO54"/>
      <c r="AP54"/>
      <c r="AQ54"/>
      <c r="AR54"/>
      <c r="AS54"/>
      <c r="AT54"/>
      <c r="AU54"/>
      <c r="AV54"/>
      <c r="AW54"/>
      <c r="AX54"/>
      <c r="AY54"/>
      <c r="AZ54"/>
      <c r="BA54"/>
      <c r="BB54"/>
      <c r="BC54"/>
      <c r="BD54"/>
      <c r="BE54"/>
      <c r="BF54"/>
    </row>
    <row r="55">
      <c r="A55" t="s">
        <v>629</v>
      </c>
      <c r="B55">
        <v>2004</v>
      </c>
      <c r="C55" t="s">
        <v>633</v>
      </c>
      <c r="D55">
        <v>124</v>
      </c>
      <c r="E55" t="s">
        <v>51</v>
      </c>
      <c r="F55" t="s">
        <v>15</v>
      </c>
      <c r="G55" t="s">
        <v>648</v>
      </c>
      <c r="H55">
        <v>89.646371892405369</v>
      </c>
      <c r="I55">
        <v>94.461768454918669</v>
      </c>
      <c r="J55">
        <v>94.4940828850809</v>
      </c>
      <c r="K55">
        <v>97.177324431448341</v>
      </c>
      <c r="L55">
        <v>98.856999656336313</v>
      </c>
      <c r="M55">
        <v>88.125654081867324</v>
      </c>
      <c r="N55">
        <v>92.958176394730131</v>
      </c>
      <c r="O55">
        <v>97.419541742791679</v>
      </c>
      <c r="P55">
        <v>98.881392842598004</v>
      </c>
      <c r="Q55">
        <v>98.130324026088232</v>
      </c>
      <c r="R55">
        <v>88.08827601060284</v>
      </c>
      <c r="S55">
        <v>95.596847886042681</v>
      </c>
      <c r="T55">
        <v>95.243299647011924</v>
      </c>
      <c r="U55">
        <v>96.710059955380984</v>
      </c>
      <c r="V55">
        <v>98.818540432146833</v>
      </c>
      <c r="W55" t="s">
        <v>265</v>
      </c>
      <c r="X55" t="s">
        <v>320</v>
      </c>
      <c r="Y55" t="s">
        <v>320</v>
      </c>
      <c r="Z55" t="s">
        <v>320</v>
      </c>
      <c r="AA55" t="s">
        <v>320</v>
      </c>
      <c r="AB55" t="s">
        <v>320</v>
      </c>
      <c r="AC55" t="s">
        <v>320</v>
      </c>
      <c r="AD55"/>
      <c r="AE55"/>
      <c r="AF55"/>
      <c r="AG55"/>
      <c r="AH55"/>
      <c r="AI55"/>
      <c r="AJ55"/>
      <c r="AK55"/>
      <c r="AL55"/>
      <c r="AM55"/>
      <c r="AN55"/>
      <c r="AO55"/>
      <c r="AP55"/>
      <c r="AQ55"/>
      <c r="AR55"/>
      <c r="AS55"/>
      <c r="AT55"/>
      <c r="AU55"/>
      <c r="AV55"/>
      <c r="AW55"/>
      <c r="AX55"/>
      <c r="AY55"/>
      <c r="AZ55"/>
      <c r="BA55"/>
      <c r="BB55"/>
      <c r="BC55"/>
      <c r="BD55"/>
      <c r="BE55"/>
      <c r="BF55"/>
    </row>
    <row r="56">
      <c r="A56" t="s">
        <v>629</v>
      </c>
      <c r="B56">
        <v>2004</v>
      </c>
      <c r="C56" t="s">
        <v>633</v>
      </c>
      <c r="D56">
        <v>125</v>
      </c>
      <c r="E56" t="s">
        <v>51</v>
      </c>
      <c r="F56" t="s">
        <v>16</v>
      </c>
      <c r="G56" t="s">
        <v>649</v>
      </c>
      <c r="H56">
        <v>6.1671982487581456</v>
      </c>
      <c r="I56">
        <v>4.760787183877313</v>
      </c>
      <c r="J56">
        <v>5.2876076623149606</v>
      </c>
      <c r="K56">
        <v>2.6244130324343331</v>
      </c>
      <c r="L56">
        <v>1.1430003436637679</v>
      </c>
      <c r="M56">
        <v>11.29493532523365</v>
      </c>
      <c r="N56">
        <v>6.9231102646356044</v>
      </c>
      <c r="O56">
        <v>2.528850128045526</v>
      </c>
      <c r="P56">
        <v>1.1186071574020739</v>
      </c>
      <c r="Q56">
        <v>1.869675973911765</v>
      </c>
      <c r="R56">
        <v>6.4830513338705877</v>
      </c>
      <c r="S56">
        <v>3.4104625619610882</v>
      </c>
      <c r="T56">
        <v>4.3818276081316014</v>
      </c>
      <c r="U56">
        <v>3.1105216842461272</v>
      </c>
      <c r="V56">
        <v>1.0021291699620749</v>
      </c>
      <c r="W56" t="s">
        <v>265</v>
      </c>
      <c r="X56" t="s">
        <v>320</v>
      </c>
      <c r="Y56" t="s">
        <v>320</v>
      </c>
      <c r="Z56" t="s">
        <v>320</v>
      </c>
      <c r="AA56" t="s">
        <v>320</v>
      </c>
      <c r="AB56" t="s">
        <v>320</v>
      </c>
      <c r="AC56" t="s">
        <v>320</v>
      </c>
      <c r="AD56"/>
      <c r="AE56"/>
      <c r="AF56"/>
      <c r="AG56"/>
      <c r="AH56"/>
      <c r="AI56"/>
      <c r="AJ56"/>
      <c r="AK56"/>
      <c r="AL56"/>
      <c r="AM56"/>
      <c r="AN56"/>
      <c r="AO56"/>
      <c r="AP56"/>
      <c r="AQ56"/>
      <c r="AR56"/>
      <c r="AS56"/>
      <c r="AT56"/>
      <c r="AU56"/>
      <c r="AV56"/>
      <c r="AW56"/>
      <c r="AX56"/>
      <c r="AY56"/>
      <c r="AZ56"/>
      <c r="BA56"/>
      <c r="BB56"/>
      <c r="BC56"/>
      <c r="BD56"/>
      <c r="BE56"/>
      <c r="BF56"/>
    </row>
    <row r="57">
      <c r="A57" t="s">
        <v>629</v>
      </c>
      <c r="B57">
        <v>2004</v>
      </c>
      <c r="C57" t="s">
        <v>633</v>
      </c>
      <c r="D57">
        <v>126</v>
      </c>
      <c r="E57" t="s">
        <v>51</v>
      </c>
      <c r="F57" t="s">
        <v>22</v>
      </c>
      <c r="G57" t="s">
        <v>650</v>
      </c>
      <c r="H57">
        <v>0.56512308194847094</v>
      </c>
      <c r="I57">
        <v>0.33365903723077389</v>
      </c>
      <c r="J57">
        <v>0.097840055929950195</v>
      </c>
      <c r="K57">
        <v>0.1023773583198704</v>
      </c>
      <c r="L57">
        <v>0</v>
      </c>
      <c r="M57">
        <v>0.10033984920488589</v>
      </c>
      <c r="N57">
        <v>0.0381126541384589</v>
      </c>
      <c r="O57">
        <v>0</v>
      </c>
      <c r="P57">
        <v>0</v>
      </c>
      <c r="Q57">
        <v>0</v>
      </c>
      <c r="R57">
        <v>0.73595072877222378</v>
      </c>
      <c r="S57">
        <v>0.3845243626579844</v>
      </c>
      <c r="T57">
        <v>0.11486644752802989</v>
      </c>
      <c r="U57">
        <v>0.1030947755322416</v>
      </c>
      <c r="V57">
        <v>0.12862983557762669</v>
      </c>
      <c r="W57" t="s">
        <v>265</v>
      </c>
      <c r="X57" t="s">
        <v>320</v>
      </c>
      <c r="Y57" t="s">
        <v>320</v>
      </c>
      <c r="Z57" t="s">
        <v>320</v>
      </c>
      <c r="AA57" t="s">
        <v>320</v>
      </c>
      <c r="AB57" t="s">
        <v>320</v>
      </c>
      <c r="AC57" t="s">
        <v>320</v>
      </c>
      <c r="AD57"/>
      <c r="AE57"/>
      <c r="AF57"/>
      <c r="AG57"/>
      <c r="AH57"/>
      <c r="AI57"/>
      <c r="AJ57"/>
      <c r="AK57"/>
      <c r="AL57"/>
      <c r="AM57"/>
      <c r="AN57"/>
      <c r="AO57"/>
      <c r="AP57"/>
      <c r="AQ57"/>
      <c r="AR57"/>
      <c r="AS57"/>
      <c r="AT57"/>
      <c r="AU57"/>
      <c r="AV57"/>
      <c r="AW57"/>
      <c r="AX57"/>
      <c r="AY57"/>
      <c r="AZ57"/>
      <c r="BA57"/>
      <c r="BB57"/>
      <c r="BC57"/>
      <c r="BD57"/>
      <c r="BE57"/>
      <c r="BF57"/>
    </row>
    <row r="58">
      <c r="A58" t="s">
        <v>629</v>
      </c>
      <c r="B58">
        <v>2004</v>
      </c>
      <c r="C58" t="s">
        <v>633</v>
      </c>
      <c r="D58">
        <v>127</v>
      </c>
      <c r="E58" t="s">
        <v>51</v>
      </c>
      <c r="F58" t="s">
        <v>19</v>
      </c>
      <c r="G58" t="s">
        <v>651</v>
      </c>
      <c r="H58">
        <v>3.6213067768880141</v>
      </c>
      <c r="I58">
        <v>0.44378532397324061</v>
      </c>
      <c r="J58">
        <v>0.1204693966741863</v>
      </c>
      <c r="K58">
        <v>0.095885177797458407</v>
      </c>
      <c r="L58">
        <v>0</v>
      </c>
      <c r="M58">
        <v>0.47907074369413438</v>
      </c>
      <c r="N58">
        <v>0.080600686495803403</v>
      </c>
      <c r="O58">
        <v>0.051608129162889801</v>
      </c>
      <c r="P58">
        <v>0</v>
      </c>
      <c r="Q58">
        <v>0</v>
      </c>
      <c r="R58">
        <v>4.6927219267543414</v>
      </c>
      <c r="S58">
        <v>0.60816518933825547</v>
      </c>
      <c r="T58">
        <v>0.26000629732844682</v>
      </c>
      <c r="U58">
        <v>0.076323584840654199</v>
      </c>
      <c r="V58">
        <v>0.050700562313468103</v>
      </c>
      <c r="W58" t="s">
        <v>265</v>
      </c>
      <c r="X58" t="s">
        <v>320</v>
      </c>
      <c r="Y58" t="s">
        <v>320</v>
      </c>
      <c r="Z58" t="s">
        <v>320</v>
      </c>
      <c r="AA58" t="s">
        <v>320</v>
      </c>
      <c r="AB58" t="s">
        <v>320</v>
      </c>
      <c r="AC58" t="s">
        <v>320</v>
      </c>
      <c r="AD58"/>
      <c r="AE58"/>
      <c r="AF58"/>
      <c r="AG58"/>
      <c r="AH58"/>
      <c r="AI58"/>
      <c r="AJ58"/>
      <c r="AK58"/>
      <c r="AL58"/>
      <c r="AM58"/>
      <c r="AN58"/>
      <c r="AO58"/>
      <c r="AP58"/>
      <c r="AQ58"/>
      <c r="AR58"/>
      <c r="AS58"/>
      <c r="AT58"/>
      <c r="AU58"/>
      <c r="AV58"/>
      <c r="AW58"/>
      <c r="AX58"/>
      <c r="AY58"/>
      <c r="AZ58"/>
      <c r="BA58"/>
      <c r="BB58"/>
      <c r="BC58"/>
      <c r="BD58"/>
      <c r="BE58"/>
      <c r="BF58"/>
    </row>
    <row r="59">
      <c r="A59" t="s">
        <v>629</v>
      </c>
      <c r="B59">
        <v>2004</v>
      </c>
      <c r="C59" t="s">
        <v>633</v>
      </c>
      <c r="D59">
        <v>153</v>
      </c>
      <c r="E59" t="s">
        <v>177</v>
      </c>
      <c r="F59" t="s">
        <v>178</v>
      </c>
      <c r="G59" t="s">
        <v>320</v>
      </c>
      <c r="H59">
        <v>3.6213067768880141</v>
      </c>
      <c r="I59">
        <v>0.44378532397324061</v>
      </c>
      <c r="J59">
        <v>0.1204693966741863</v>
      </c>
      <c r="K59">
        <v>0.095885177797458407</v>
      </c>
      <c r="L59">
        <v>0</v>
      </c>
      <c r="M59">
        <v>0.47907074369413438</v>
      </c>
      <c r="N59">
        <v>0.080600686495803403</v>
      </c>
      <c r="O59">
        <v>0.051608129162889801</v>
      </c>
      <c r="P59">
        <v>0</v>
      </c>
      <c r="Q59">
        <v>0</v>
      </c>
      <c r="R59">
        <v>4.6927219267543414</v>
      </c>
      <c r="S59">
        <v>0.60816518933825547</v>
      </c>
      <c r="T59">
        <v>0.26000629732844682</v>
      </c>
      <c r="U59">
        <v>0.076323584840654199</v>
      </c>
      <c r="V59">
        <v>0.050700562313468103</v>
      </c>
      <c r="W59" t="s">
        <v>265</v>
      </c>
      <c r="X59" t="s">
        <v>320</v>
      </c>
      <c r="Y59" t="s">
        <v>320</v>
      </c>
      <c r="Z59" t="s">
        <v>320</v>
      </c>
      <c r="AA59" t="s">
        <v>320</v>
      </c>
      <c r="AB59" t="s">
        <v>320</v>
      </c>
      <c r="AC59" t="s">
        <v>320</v>
      </c>
      <c r="AD59"/>
      <c r="AE59"/>
      <c r="AF59"/>
      <c r="AG59"/>
      <c r="AH59"/>
      <c r="AI59"/>
      <c r="AJ59"/>
      <c r="AK59">
        <v>3961.061850999999</v>
      </c>
      <c r="AL59">
        <v>485.27092399999998</v>
      </c>
      <c r="AM59">
        <v>131.769927</v>
      </c>
      <c r="AN59">
        <v>104.894936</v>
      </c>
      <c r="AO59">
        <v>0</v>
      </c>
      <c r="AP59">
        <v>145.09595500000009</v>
      </c>
      <c r="AQ59">
        <v>24.421868</v>
      </c>
      <c r="AR59">
        <v>15.631788</v>
      </c>
      <c r="AS59">
        <v>0</v>
      </c>
      <c r="AT59">
        <v>0</v>
      </c>
      <c r="AU59">
        <v>3710.9781949999988</v>
      </c>
      <c r="AV59">
        <v>480.78156799999999</v>
      </c>
      <c r="AW59">
        <v>205.63309000000001</v>
      </c>
      <c r="AX59">
        <v>60.359408999999999</v>
      </c>
      <c r="AY59">
        <v>40.095765</v>
      </c>
      <c r="AZ59"/>
      <c r="BA59"/>
      <c r="BB59"/>
      <c r="BC59"/>
      <c r="BD59"/>
      <c r="BE59"/>
      <c r="BF59"/>
    </row>
    <row r="60">
      <c r="A60" t="s">
        <v>629</v>
      </c>
      <c r="B60">
        <v>2004</v>
      </c>
      <c r="C60" t="s">
        <v>633</v>
      </c>
      <c r="D60">
        <v>154</v>
      </c>
      <c r="E60" t="s">
        <v>177</v>
      </c>
      <c r="F60" t="s">
        <v>179</v>
      </c>
      <c r="G60" t="s">
        <v>320</v>
      </c>
      <c r="H60">
        <v>2.3468940143933992</v>
      </c>
      <c r="I60">
        <v>2.2861805686915568</v>
      </c>
      <c r="J60">
        <v>3.949776780609485</v>
      </c>
      <c r="K60">
        <v>5.3356300602697617</v>
      </c>
      <c r="L60">
        <v>22.86570615335425</v>
      </c>
      <c r="M60">
        <v>4.4755365704717702</v>
      </c>
      <c r="N60">
        <v>6.2227288259185878</v>
      </c>
      <c r="O60">
        <v>8.8825384906281961</v>
      </c>
      <c r="P60">
        <v>15.25707253785195</v>
      </c>
      <c r="Q60">
        <v>44.57717175802712</v>
      </c>
      <c r="R60">
        <v>2.128343181913801</v>
      </c>
      <c r="S60">
        <v>1.4869869103462501</v>
      </c>
      <c r="T60">
        <v>2.919616960686402</v>
      </c>
      <c r="U60">
        <v>3.729874354035315</v>
      </c>
      <c r="V60">
        <v>10.18230611853215</v>
      </c>
      <c r="W60" t="s">
        <v>265</v>
      </c>
      <c r="X60" t="s">
        <v>320</v>
      </c>
      <c r="Y60" t="s">
        <v>320</v>
      </c>
      <c r="Z60" t="s">
        <v>320</v>
      </c>
      <c r="AA60" t="s">
        <v>320</v>
      </c>
      <c r="AB60" t="s">
        <v>320</v>
      </c>
      <c r="AC60" t="s">
        <v>320</v>
      </c>
      <c r="AD60"/>
      <c r="AE60"/>
      <c r="AF60"/>
      <c r="AG60"/>
      <c r="AH60"/>
      <c r="AI60"/>
      <c r="AJ60"/>
      <c r="AK60">
        <v>2567.0822499999999</v>
      </c>
      <c r="AL60">
        <v>2499.8955509999992</v>
      </c>
      <c r="AM60">
        <v>4320.282266000002</v>
      </c>
      <c r="AN60">
        <v>5836.9873900000039</v>
      </c>
      <c r="AO60">
        <v>25001.617104000019</v>
      </c>
      <c r="AP60">
        <v>1355.5038820000011</v>
      </c>
      <c r="AQ60">
        <v>1885.4760249999999</v>
      </c>
      <c r="AR60">
        <v>2690.4668089999991</v>
      </c>
      <c r="AS60">
        <v>4621.770569999996</v>
      </c>
      <c r="AT60">
        <v>13502.738694999989</v>
      </c>
      <c r="AU60">
        <v>1683.0818579999991</v>
      </c>
      <c r="AV60">
        <v>1175.5291340000001</v>
      </c>
      <c r="AW60">
        <v>2309.0589090000012</v>
      </c>
      <c r="AX60">
        <v>2949.7174709999999</v>
      </c>
      <c r="AY60">
        <v>8052.5212079999992</v>
      </c>
      <c r="AZ60"/>
      <c r="BA60"/>
      <c r="BB60"/>
      <c r="BC60"/>
      <c r="BD60"/>
      <c r="BE60"/>
      <c r="BF60"/>
    </row>
    <row r="61">
      <c r="A61" t="s">
        <v>629</v>
      </c>
      <c r="B61">
        <v>2004</v>
      </c>
      <c r="C61" t="s">
        <v>633</v>
      </c>
      <c r="D61">
        <v>155</v>
      </c>
      <c r="E61" t="s">
        <v>177</v>
      </c>
      <c r="F61" t="s">
        <v>180</v>
      </c>
      <c r="G61" t="s">
        <v>320</v>
      </c>
      <c r="H61">
        <v>0.62315627912804039</v>
      </c>
      <c r="I61">
        <v>0.76777965305488927</v>
      </c>
      <c r="J61">
        <v>0.54169317390080229</v>
      </c>
      <c r="K61">
        <v>0.53865456280745072</v>
      </c>
      <c r="L61">
        <v>0.25165638792809358</v>
      </c>
      <c r="M61">
        <v>1.2464461793274111</v>
      </c>
      <c r="N61">
        <v>0.50144467009728855</v>
      </c>
      <c r="O61">
        <v>0.37774405308806502</v>
      </c>
      <c r="P61">
        <v>0.2474167477780625</v>
      </c>
      <c r="Q61">
        <v>0.14491406827396669</v>
      </c>
      <c r="R61">
        <v>0.489181122996522</v>
      </c>
      <c r="S61">
        <v>0.61815750384265122</v>
      </c>
      <c r="T61">
        <v>0.56222695726273397</v>
      </c>
      <c r="U61">
        <v>0.82290533625873252</v>
      </c>
      <c r="V61">
        <v>0.30909939564386141</v>
      </c>
      <c r="W61" t="s">
        <v>265</v>
      </c>
      <c r="X61" t="s">
        <v>320</v>
      </c>
      <c r="Y61" t="s">
        <v>320</v>
      </c>
      <c r="Z61" t="s">
        <v>320</v>
      </c>
      <c r="AA61" t="s">
        <v>320</v>
      </c>
      <c r="AB61" t="s">
        <v>320</v>
      </c>
      <c r="AC61" t="s">
        <v>320</v>
      </c>
      <c r="AD61"/>
      <c r="AE61"/>
      <c r="AF61"/>
      <c r="AG61"/>
      <c r="AH61"/>
      <c r="AI61"/>
      <c r="AJ61"/>
      <c r="AK61">
        <v>681.62150200000019</v>
      </c>
      <c r="AL61">
        <v>839.55264300000022</v>
      </c>
      <c r="AM61">
        <v>592.50624599999992</v>
      </c>
      <c r="AN61">
        <v>589.26871899999992</v>
      </c>
      <c r="AO61">
        <v>275.16388999999998</v>
      </c>
      <c r="AP61">
        <v>377.51063099999999</v>
      </c>
      <c r="AQ61">
        <v>151.93686400000001</v>
      </c>
      <c r="AR61">
        <v>114.41637299999999</v>
      </c>
      <c r="AS61">
        <v>74.949072999999999</v>
      </c>
      <c r="AT61">
        <v>43.895490000000002</v>
      </c>
      <c r="AU61">
        <v>386.84169000000003</v>
      </c>
      <c r="AV61">
        <v>488.68093599999997</v>
      </c>
      <c r="AW61">
        <v>444.65256299999999</v>
      </c>
      <c r="AX61">
        <v>650.78284599999984</v>
      </c>
      <c r="AY61">
        <v>244.44653400000001</v>
      </c>
      <c r="AZ61"/>
      <c r="BA61"/>
      <c r="BB61"/>
      <c r="BC61"/>
      <c r="BD61"/>
      <c r="BE61"/>
      <c r="BF61"/>
    </row>
    <row r="62">
      <c r="A62" t="s">
        <v>629</v>
      </c>
      <c r="B62">
        <v>2004</v>
      </c>
      <c r="C62" t="s">
        <v>633</v>
      </c>
      <c r="D62">
        <v>156</v>
      </c>
      <c r="E62" t="s">
        <v>177</v>
      </c>
      <c r="F62" t="s">
        <v>181</v>
      </c>
      <c r="G62" t="s">
        <v>320</v>
      </c>
      <c r="H62">
        <v>85.207919817049998</v>
      </c>
      <c r="I62">
        <v>92.601100947818438</v>
      </c>
      <c r="J62">
        <v>92.77821330275205</v>
      </c>
      <c r="K62">
        <v>91.727730959637853</v>
      </c>
      <c r="L62">
        <v>67.651505524284175</v>
      </c>
      <c r="M62">
        <v>79.33757592589086</v>
      </c>
      <c r="N62">
        <v>88.331027165986981</v>
      </c>
      <c r="O62">
        <v>85.945649269899533</v>
      </c>
      <c r="P62">
        <v>76.167373827794378</v>
      </c>
      <c r="Q62">
        <v>38.230264965727109</v>
      </c>
      <c r="R62">
        <v>84.838086620014309</v>
      </c>
      <c r="S62">
        <v>94.712320853512409</v>
      </c>
      <c r="T62">
        <v>94.154664794991774</v>
      </c>
      <c r="U62">
        <v>93.886999735676241</v>
      </c>
      <c r="V62">
        <v>86.114269340276522</v>
      </c>
      <c r="W62" t="s">
        <v>265</v>
      </c>
      <c r="X62" t="s">
        <v>320</v>
      </c>
      <c r="Y62" t="s">
        <v>320</v>
      </c>
      <c r="Z62" t="s">
        <v>320</v>
      </c>
      <c r="AA62" t="s">
        <v>320</v>
      </c>
      <c r="AB62" t="s">
        <v>320</v>
      </c>
      <c r="AC62" t="s">
        <v>320</v>
      </c>
      <c r="AD62"/>
      <c r="AE62"/>
      <c r="AF62"/>
      <c r="AG62"/>
      <c r="AH62"/>
      <c r="AI62"/>
      <c r="AJ62"/>
      <c r="AK62">
        <v>93202.222674000441</v>
      </c>
      <c r="AL62">
        <v>101257.5661990001</v>
      </c>
      <c r="AM62">
        <v>101481.19548700011</v>
      </c>
      <c r="AN62">
        <v>100346.8386819999</v>
      </c>
      <c r="AO62">
        <v>73970.907623999985</v>
      </c>
      <c r="AP62">
        <v>24028.93830999994</v>
      </c>
      <c r="AQ62">
        <v>26764.147795000041</v>
      </c>
      <c r="AR62">
        <v>26032.413705000032</v>
      </c>
      <c r="AS62">
        <v>23073.110905000009</v>
      </c>
      <c r="AT62">
        <v>11580.216010000009</v>
      </c>
      <c r="AU62">
        <v>67089.483345999965</v>
      </c>
      <c r="AV62">
        <v>74874.292260000031</v>
      </c>
      <c r="AW62">
        <v>74464.791271000067</v>
      </c>
      <c r="AX62">
        <v>74249.182983999926</v>
      </c>
      <c r="AY62">
        <v>68102.154079999775</v>
      </c>
      <c r="AZ62"/>
      <c r="BA62"/>
      <c r="BB62"/>
      <c r="BC62"/>
      <c r="BD62"/>
      <c r="BE62"/>
      <c r="BF62"/>
    </row>
    <row r="63">
      <c r="A63" t="s">
        <v>629</v>
      </c>
      <c r="B63">
        <v>2004</v>
      </c>
      <c r="C63" t="s">
        <v>633</v>
      </c>
      <c r="D63">
        <v>157</v>
      </c>
      <c r="E63" t="s">
        <v>177</v>
      </c>
      <c r="F63" t="s">
        <v>182</v>
      </c>
      <c r="G63" t="s">
        <v>320</v>
      </c>
      <c r="H63">
        <v>7.0704879952399597</v>
      </c>
      <c r="I63">
        <v>2.82918768592197</v>
      </c>
      <c r="J63">
        <v>1.998548779424252</v>
      </c>
      <c r="K63">
        <v>1.069213997515009</v>
      </c>
      <c r="L63">
        <v>0.36833211039691249</v>
      </c>
      <c r="M63">
        <v>12.993975364514471</v>
      </c>
      <c r="N63">
        <v>3.291269502087788</v>
      </c>
      <c r="O63">
        <v>1.5194884700101881</v>
      </c>
      <c r="P63">
        <v>0.59175270349012798</v>
      </c>
      <c r="Q63">
        <v>0.3605385687644716</v>
      </c>
      <c r="R63">
        <v>6.5704800003793498</v>
      </c>
      <c r="S63">
        <v>1.6811761239241061</v>
      </c>
      <c r="T63">
        <v>1.5427275827186571</v>
      </c>
      <c r="U63">
        <v>1.0302166830358861</v>
      </c>
      <c r="V63">
        <v>0.43590725759829901</v>
      </c>
      <c r="W63" t="s">
        <v>265</v>
      </c>
      <c r="X63" t="s">
        <v>320</v>
      </c>
      <c r="Y63" t="s">
        <v>320</v>
      </c>
      <c r="Z63" t="s">
        <v>320</v>
      </c>
      <c r="AA63" t="s">
        <v>320</v>
      </c>
      <c r="AB63" t="s">
        <v>320</v>
      </c>
      <c r="AC63" t="s">
        <v>320</v>
      </c>
      <c r="AD63"/>
      <c r="AE63"/>
      <c r="AF63"/>
      <c r="AG63"/>
      <c r="AH63"/>
      <c r="AI63"/>
      <c r="AJ63"/>
      <c r="AK63">
        <v>7733.8491299999978</v>
      </c>
      <c r="AL63">
        <v>3093.6636440000002</v>
      </c>
      <c r="AM63">
        <v>2186.020965000002</v>
      </c>
      <c r="AN63">
        <v>1169.6816590000001</v>
      </c>
      <c r="AO63">
        <v>402.73842100000002</v>
      </c>
      <c r="AP63">
        <v>3935.479863</v>
      </c>
      <c r="AQ63">
        <v>997.2489419999996</v>
      </c>
      <c r="AR63">
        <v>460.24380300000001</v>
      </c>
      <c r="AS63">
        <v>179.25753599999999</v>
      </c>
      <c r="AT63">
        <v>109.209667</v>
      </c>
      <c r="AU63">
        <v>5195.898753999998</v>
      </c>
      <c r="AV63">
        <v>1329.044324</v>
      </c>
      <c r="AW63">
        <v>1220.1082939999999</v>
      </c>
      <c r="AX63">
        <v>814.73204200000021</v>
      </c>
      <c r="AY63">
        <v>344.730594</v>
      </c>
      <c r="AZ63"/>
      <c r="BA63"/>
      <c r="BB63"/>
      <c r="BC63"/>
      <c r="BD63"/>
      <c r="BE63"/>
      <c r="BF63"/>
    </row>
    <row r="64">
      <c r="A64" t="s">
        <v>629</v>
      </c>
      <c r="B64">
        <v>2004</v>
      </c>
      <c r="C64" t="s">
        <v>633</v>
      </c>
      <c r="D64">
        <v>158</v>
      </c>
      <c r="E64" t="s">
        <v>177</v>
      </c>
      <c r="F64" t="s">
        <v>183</v>
      </c>
      <c r="G64" t="s">
        <v>320</v>
      </c>
      <c r="H64">
        <v>0.16541064982273729</v>
      </c>
      <c r="I64">
        <v>0.58220419134550516</v>
      </c>
      <c r="J64">
        <v>0.42037578538715042</v>
      </c>
      <c r="K64">
        <v>1.060194627879151</v>
      </c>
      <c r="L64">
        <v>8.813124723249004</v>
      </c>
      <c r="M64">
        <v>0.84729344518977079</v>
      </c>
      <c r="N64">
        <v>1.2970597263055039</v>
      </c>
      <c r="O64">
        <v>2.9468109468069228</v>
      </c>
      <c r="P64">
        <v>7.6847399973414969</v>
      </c>
      <c r="Q64">
        <v>16.687110639207269</v>
      </c>
      <c r="R64">
        <v>0.1226214116647865</v>
      </c>
      <c r="S64">
        <v>0.35472188626497148</v>
      </c>
      <c r="T64">
        <v>0.40137314867276158</v>
      </c>
      <c r="U64">
        <v>0.35058553062092518</v>
      </c>
      <c r="V64">
        <v>2.752427909405712</v>
      </c>
      <c r="W64" t="s">
        <v>265</v>
      </c>
      <c r="X64" t="s">
        <v>320</v>
      </c>
      <c r="Y64" t="s">
        <v>320</v>
      </c>
      <c r="Z64" t="s">
        <v>320</v>
      </c>
      <c r="AA64" t="s">
        <v>320</v>
      </c>
      <c r="AB64" t="s">
        <v>320</v>
      </c>
      <c r="AC64" t="s">
        <v>320</v>
      </c>
      <c r="AD64"/>
      <c r="AE64"/>
      <c r="AF64"/>
      <c r="AG64"/>
      <c r="AH64"/>
      <c r="AI64"/>
      <c r="AJ64"/>
      <c r="AK64">
        <v>180.92966300000001</v>
      </c>
      <c r="AL64">
        <v>636.6293579999998</v>
      </c>
      <c r="AM64">
        <v>459.80878200000001</v>
      </c>
      <c r="AN64">
        <v>1159.814793</v>
      </c>
      <c r="AO64">
        <v>9636.3684699999958</v>
      </c>
      <c r="AP64">
        <v>256.61941000000002</v>
      </c>
      <c r="AQ64">
        <v>393.00684400000011</v>
      </c>
      <c r="AR64">
        <v>892.57108800000015</v>
      </c>
      <c r="AS64">
        <v>2327.9108799999999</v>
      </c>
      <c r="AT64">
        <v>5054.6431199999997</v>
      </c>
      <c r="AU64">
        <v>96.968324999999993</v>
      </c>
      <c r="AV64">
        <v>280.42339099999998</v>
      </c>
      <c r="AW64">
        <v>317.43693000000002</v>
      </c>
      <c r="AX64">
        <v>277.25552299999998</v>
      </c>
      <c r="AY64">
        <v>2176.7155550000002</v>
      </c>
      <c r="AZ64"/>
      <c r="BA64"/>
      <c r="BB64"/>
      <c r="BC64"/>
      <c r="BD64"/>
      <c r="BE64"/>
      <c r="BF64"/>
    </row>
    <row r="65">
      <c r="A65" t="s">
        <v>629</v>
      </c>
      <c r="B65">
        <v>2004</v>
      </c>
      <c r="C65" t="s">
        <v>633</v>
      </c>
      <c r="D65">
        <v>159</v>
      </c>
      <c r="E65" t="s">
        <v>177</v>
      </c>
      <c r="F65" t="s">
        <v>184</v>
      </c>
      <c r="G65" t="s">
        <v>320</v>
      </c>
      <c r="H65">
        <v>0.39970138552942969</v>
      </c>
      <c r="I65">
        <v>0.15610259196339141</v>
      </c>
      <c r="J65">
        <v>0.093082725322155696</v>
      </c>
      <c r="K65">
        <v>0.070313255773531896</v>
      </c>
      <c r="L65">
        <v>0.049675100787481601</v>
      </c>
      <c r="M65">
        <v>0.51976192170647628</v>
      </c>
      <c r="N65">
        <v>0.23775676896954781</v>
      </c>
      <c r="O65">
        <v>0.27616064040433569</v>
      </c>
      <c r="P65">
        <v>0.051644185744030402</v>
      </c>
      <c r="Q65">
        <v>0</v>
      </c>
      <c r="R65">
        <v>0.42261500750457093</v>
      </c>
      <c r="S65">
        <v>0.15394717011331521</v>
      </c>
      <c r="T65">
        <v>0.0445178108112173</v>
      </c>
      <c r="U65">
        <v>0</v>
      </c>
      <c r="V65">
        <v>0.026659580652368502</v>
      </c>
      <c r="W65" t="s">
        <v>265</v>
      </c>
      <c r="X65" t="s">
        <v>320</v>
      </c>
      <c r="Y65" t="s">
        <v>320</v>
      </c>
      <c r="Z65" t="s">
        <v>320</v>
      </c>
      <c r="AA65" t="s">
        <v>320</v>
      </c>
      <c r="AB65" t="s">
        <v>320</v>
      </c>
      <c r="AC65" t="s">
        <v>320</v>
      </c>
      <c r="AD65"/>
      <c r="AE65"/>
      <c r="AF65"/>
      <c r="AG65"/>
      <c r="AH65"/>
      <c r="AI65"/>
      <c r="AJ65"/>
      <c r="AK65">
        <v>437.201819</v>
      </c>
      <c r="AL65">
        <v>170.695255</v>
      </c>
      <c r="AM65">
        <v>101.814272</v>
      </c>
      <c r="AN65">
        <v>76.920173000000005</v>
      </c>
      <c r="AO65">
        <v>54.315306999999997</v>
      </c>
      <c r="AP65">
        <v>157.420075</v>
      </c>
      <c r="AQ65">
        <v>72.039887999999991</v>
      </c>
      <c r="AR65">
        <v>83.647376000000008</v>
      </c>
      <c r="AS65">
        <v>15.644389</v>
      </c>
      <c r="AT65">
        <v>0</v>
      </c>
      <c r="AU65">
        <v>334.20157899999998</v>
      </c>
      <c r="AV65">
        <v>121.70206899999999</v>
      </c>
      <c r="AW65">
        <v>35.208128000000002</v>
      </c>
      <c r="AX65">
        <v>0</v>
      </c>
      <c r="AY65">
        <v>21.083321999999999</v>
      </c>
      <c r="AZ65"/>
      <c r="BA65"/>
      <c r="BB65"/>
      <c r="BC65"/>
      <c r="BD65"/>
      <c r="BE65"/>
      <c r="BF65"/>
    </row>
    <row r="66">
      <c r="A66" t="s">
        <v>629</v>
      </c>
      <c r="B66">
        <v>2004</v>
      </c>
      <c r="C66" t="s">
        <v>633</v>
      </c>
      <c r="D66">
        <v>160</v>
      </c>
      <c r="E66" t="s">
        <v>177</v>
      </c>
      <c r="F66" t="s">
        <v>185</v>
      </c>
      <c r="G66" t="s">
        <v>320</v>
      </c>
      <c r="H66">
        <v>0.56512308194811312</v>
      </c>
      <c r="I66">
        <v>0.33365903723084622</v>
      </c>
      <c r="J66">
        <v>0.097840055929928102</v>
      </c>
      <c r="K66">
        <v>0.1023773583196453</v>
      </c>
      <c r="L66">
        <v>0</v>
      </c>
      <c r="M66">
        <v>0.10033984920490339</v>
      </c>
      <c r="N66">
        <v>0.038112654138504898</v>
      </c>
      <c r="O66">
        <v>0</v>
      </c>
      <c r="P66">
        <v>0</v>
      </c>
      <c r="Q66">
        <v>0</v>
      </c>
      <c r="R66">
        <v>0.73595072877204459</v>
      </c>
      <c r="S66">
        <v>0.38452436265804191</v>
      </c>
      <c r="T66">
        <v>0.1148664475280186</v>
      </c>
      <c r="U66">
        <v>0.1030947755322633</v>
      </c>
      <c r="V66">
        <v>0.12862983557749311</v>
      </c>
      <c r="W66" t="s">
        <v>265</v>
      </c>
      <c r="X66" t="s">
        <v>320</v>
      </c>
      <c r="Y66" t="s">
        <v>320</v>
      </c>
      <c r="Z66" t="s">
        <v>320</v>
      </c>
      <c r="AA66" t="s">
        <v>320</v>
      </c>
      <c r="AB66" t="s">
        <v>320</v>
      </c>
      <c r="AC66" t="s">
        <v>320</v>
      </c>
      <c r="AD66"/>
      <c r="AE66"/>
      <c r="AF66"/>
      <c r="AG66"/>
      <c r="AH66"/>
      <c r="AI66"/>
      <c r="AJ66"/>
      <c r="AK66">
        <v>618.14356499999997</v>
      </c>
      <c r="AL66">
        <v>364.84989599999989</v>
      </c>
      <c r="AM66">
        <v>107.01786</v>
      </c>
      <c r="AN66">
        <v>111.997148</v>
      </c>
      <c r="AO66">
        <v>0</v>
      </c>
      <c r="AP66">
        <v>30.389887999999999</v>
      </c>
      <c r="AQ66">
        <v>11.548068000000001</v>
      </c>
      <c r="AR66">
        <v>0</v>
      </c>
      <c r="AS66">
        <v>0</v>
      </c>
      <c r="AT66">
        <v>0</v>
      </c>
      <c r="AU66">
        <v>581.98571100000015</v>
      </c>
      <c r="AV66">
        <v>303.98357099999998</v>
      </c>
      <c r="AW66">
        <v>90.845270999999997</v>
      </c>
      <c r="AX66">
        <v>81.531020000000012</v>
      </c>
      <c r="AY66">
        <v>101.72494</v>
      </c>
      <c r="AZ66"/>
      <c r="BA66"/>
      <c r="BB66"/>
      <c r="BC66"/>
      <c r="BD66"/>
      <c r="BE66"/>
      <c r="BF66"/>
    </row>
    <row r="67">
      <c r="A67" t="s">
        <v>629</v>
      </c>
      <c r="B67">
        <v>2006</v>
      </c>
      <c r="C67" t="s">
        <v>634</v>
      </c>
      <c r="D67">
        <v>16</v>
      </c>
      <c r="E67" t="s">
        <v>13</v>
      </c>
      <c r="F67" t="s">
        <v>14</v>
      </c>
      <c r="G67" t="s">
        <v>642</v>
      </c>
      <c r="H67">
        <v>93.15430541700934</v>
      </c>
      <c r="I67">
        <v>96.171284016531217</v>
      </c>
      <c r="J67">
        <v>95.979471559433733</v>
      </c>
      <c r="K67">
        <v>96.166412475034619</v>
      </c>
      <c r="L67">
        <v>99.100599488019256</v>
      </c>
      <c r="M67">
        <v>97.592841730629701</v>
      </c>
      <c r="N67">
        <v>98.77713299263371</v>
      </c>
      <c r="O67">
        <v>99.313529795467716</v>
      </c>
      <c r="P67">
        <v>99.570188060255049</v>
      </c>
      <c r="Q67">
        <v>99.649917707078941</v>
      </c>
      <c r="R67">
        <v>92.093074509985442</v>
      </c>
      <c r="S67">
        <v>95.753267234131471</v>
      </c>
      <c r="T67">
        <v>94.921459662703271</v>
      </c>
      <c r="U67">
        <v>95.105841723987282</v>
      </c>
      <c r="V67">
        <v>96.60482824706709</v>
      </c>
      <c r="W67" t="s">
        <v>298</v>
      </c>
      <c r="X67" t="s">
        <v>161</v>
      </c>
      <c r="Y67" t="s">
        <v>162</v>
      </c>
      <c r="Z67" t="s">
        <v>163</v>
      </c>
      <c r="AA67" t="s">
        <v>320</v>
      </c>
      <c r="AB67" t="s">
        <v>320</v>
      </c>
      <c r="AC67" t="s">
        <v>320</v>
      </c>
      <c r="AD67">
        <v>99.124509672305393</v>
      </c>
      <c r="AE67">
        <v>95.933775179346952</v>
      </c>
      <c r="AF67">
        <v>96.751118261029788</v>
      </c>
      <c r="AG67">
        <v>87.315948301017571</v>
      </c>
      <c r="AH67"/>
      <c r="AI67"/>
      <c r="AJ67"/>
      <c r="AK67"/>
      <c r="AL67"/>
      <c r="AM67"/>
      <c r="AN67"/>
      <c r="AO67"/>
      <c r="AP67"/>
      <c r="AQ67"/>
      <c r="AR67"/>
      <c r="AS67"/>
      <c r="AT67"/>
      <c r="AU67"/>
      <c r="AV67"/>
      <c r="AW67"/>
      <c r="AX67"/>
      <c r="AY67"/>
      <c r="AZ67"/>
      <c r="BA67"/>
      <c r="BB67"/>
      <c r="BC67"/>
      <c r="BD67"/>
      <c r="BE67"/>
      <c r="BF67"/>
    </row>
    <row r="68">
      <c r="A68" t="s">
        <v>629</v>
      </c>
      <c r="B68">
        <v>2006</v>
      </c>
      <c r="C68" t="s">
        <v>634</v>
      </c>
      <c r="D68">
        <v>17</v>
      </c>
      <c r="E68" t="s">
        <v>13</v>
      </c>
      <c r="F68" t="s">
        <v>52</v>
      </c>
      <c r="G68" t="s">
        <v>320</v>
      </c>
      <c r="H68">
        <v>6.8456945829906841</v>
      </c>
      <c r="I68">
        <v>3.8287159834689648</v>
      </c>
      <c r="J68">
        <v>4.0205284405661406</v>
      </c>
      <c r="K68">
        <v>3.833587524965294</v>
      </c>
      <c r="L68">
        <v>0.89940051198061621</v>
      </c>
      <c r="M68">
        <v>2.4071582693703171</v>
      </c>
      <c r="N68">
        <v>1.2228670073661949</v>
      </c>
      <c r="O68">
        <v>0.68647020453227015</v>
      </c>
      <c r="P68">
        <v>0.4298119397449579</v>
      </c>
      <c r="Q68">
        <v>0.35008229292105603</v>
      </c>
      <c r="R68">
        <v>7.9069254900144879</v>
      </c>
      <c r="S68">
        <v>4.2467327658686402</v>
      </c>
      <c r="T68">
        <v>5.0785403372967348</v>
      </c>
      <c r="U68">
        <v>4.8941582760126447</v>
      </c>
      <c r="V68">
        <v>3.395171752932995</v>
      </c>
      <c r="W68" t="s">
        <v>298</v>
      </c>
      <c r="X68" t="s">
        <v>161</v>
      </c>
      <c r="Y68" t="s">
        <v>162</v>
      </c>
      <c r="Z68" t="s">
        <v>163</v>
      </c>
      <c r="AA68" t="s">
        <v>320</v>
      </c>
      <c r="AB68" t="s">
        <v>320</v>
      </c>
      <c r="AC68" t="s">
        <v>320</v>
      </c>
      <c r="AD68">
        <v>0.87549032769454371</v>
      </c>
      <c r="AE68">
        <v>4.0662248206529643</v>
      </c>
      <c r="AF68">
        <v>3.2488817389700051</v>
      </c>
      <c r="AG68">
        <v>12.68405169898239</v>
      </c>
      <c r="AH68"/>
      <c r="AI68"/>
      <c r="AJ68"/>
      <c r="AK68"/>
      <c r="AL68"/>
      <c r="AM68"/>
      <c r="AN68"/>
      <c r="AO68"/>
      <c r="AP68"/>
      <c r="AQ68"/>
      <c r="AR68"/>
      <c r="AS68"/>
      <c r="AT68"/>
      <c r="AU68"/>
      <c r="AV68"/>
      <c r="AW68"/>
      <c r="AX68"/>
      <c r="AY68"/>
      <c r="AZ68"/>
      <c r="BA68"/>
      <c r="BB68"/>
      <c r="BC68"/>
      <c r="BD68"/>
      <c r="BE68"/>
      <c r="BF68"/>
    </row>
    <row r="69">
      <c r="A69" t="s">
        <v>629</v>
      </c>
      <c r="B69">
        <v>2006</v>
      </c>
      <c r="C69" t="s">
        <v>634</v>
      </c>
      <c r="D69">
        <v>18</v>
      </c>
      <c r="E69" t="s">
        <v>61</v>
      </c>
      <c r="F69" t="s">
        <v>15</v>
      </c>
      <c r="G69" t="s">
        <v>643</v>
      </c>
      <c r="H69">
        <v>92.553553517650172</v>
      </c>
      <c r="I69">
        <v>95.673391855732774</v>
      </c>
      <c r="J69">
        <v>95.89469556736401</v>
      </c>
      <c r="K69">
        <v>96.166412475034619</v>
      </c>
      <c r="L69">
        <v>99.014591553406575</v>
      </c>
      <c r="M69">
        <v>97.550100080440899</v>
      </c>
      <c r="N69">
        <v>98.755508636990896</v>
      </c>
      <c r="O69">
        <v>99.313529795467716</v>
      </c>
      <c r="P69">
        <v>99.497724274427966</v>
      </c>
      <c r="Q69">
        <v>99.643721415030825</v>
      </c>
      <c r="R69">
        <v>91.243390783134544</v>
      </c>
      <c r="S69">
        <v>95.10761891064918</v>
      </c>
      <c r="T69">
        <v>94.864290818691927</v>
      </c>
      <c r="U69">
        <v>94.998653166301793</v>
      </c>
      <c r="V69">
        <v>96.51567883170074</v>
      </c>
      <c r="W69" t="s">
        <v>298</v>
      </c>
      <c r="X69" t="s">
        <v>161</v>
      </c>
      <c r="Y69" t="s">
        <v>162</v>
      </c>
      <c r="Z69" t="s">
        <v>163</v>
      </c>
      <c r="AA69" t="s">
        <v>320</v>
      </c>
      <c r="AB69" t="s">
        <v>320</v>
      </c>
      <c r="AC69" t="s">
        <v>320</v>
      </c>
      <c r="AD69">
        <v>99.09513089914077</v>
      </c>
      <c r="AE69">
        <v>95.902516517451303</v>
      </c>
      <c r="AF69">
        <v>96.058139331235196</v>
      </c>
      <c r="AG69">
        <v>87.281154957025919</v>
      </c>
      <c r="AH69"/>
      <c r="AI69"/>
      <c r="AJ69"/>
      <c r="AK69"/>
      <c r="AL69"/>
      <c r="AM69"/>
      <c r="AN69"/>
      <c r="AO69"/>
      <c r="AP69"/>
      <c r="AQ69"/>
      <c r="AR69"/>
      <c r="AS69"/>
      <c r="AT69"/>
      <c r="AU69"/>
      <c r="AV69"/>
      <c r="AW69"/>
      <c r="AX69"/>
      <c r="AY69"/>
      <c r="AZ69"/>
      <c r="BA69"/>
      <c r="BB69"/>
      <c r="BC69"/>
      <c r="BD69"/>
      <c r="BE69"/>
      <c r="BF69"/>
    </row>
    <row r="70">
      <c r="A70" t="s">
        <v>629</v>
      </c>
      <c r="B70">
        <v>2006</v>
      </c>
      <c r="C70" t="s">
        <v>634</v>
      </c>
      <c r="D70">
        <v>19</v>
      </c>
      <c r="E70" t="s">
        <v>61</v>
      </c>
      <c r="F70" t="s">
        <v>16</v>
      </c>
      <c r="G70" t="s">
        <v>644</v>
      </c>
      <c r="H70">
        <v>0.6007518993591765</v>
      </c>
      <c r="I70">
        <v>0.49789216079848109</v>
      </c>
      <c r="J70">
        <v>0.084775992069736697</v>
      </c>
      <c r="K70">
        <v>0</v>
      </c>
      <c r="L70">
        <v>0.086007934612727294</v>
      </c>
      <c r="M70">
        <v>0.042741650188806997</v>
      </c>
      <c r="N70">
        <v>0.021624355642823001</v>
      </c>
      <c r="O70">
        <v>0</v>
      </c>
      <c r="P70">
        <v>0.0724637858270826</v>
      </c>
      <c r="Q70">
        <v>0.0061962920481127004</v>
      </c>
      <c r="R70">
        <v>0.84968372685087712</v>
      </c>
      <c r="S70">
        <v>0.64564832348231438</v>
      </c>
      <c r="T70">
        <v>0.057168844011364503</v>
      </c>
      <c r="U70">
        <v>0.1071885576854934</v>
      </c>
      <c r="V70">
        <v>0.089149415366349696</v>
      </c>
      <c r="W70" t="s">
        <v>298</v>
      </c>
      <c r="X70" t="s">
        <v>161</v>
      </c>
      <c r="Y70" t="s">
        <v>162</v>
      </c>
      <c r="Z70" t="s">
        <v>163</v>
      </c>
      <c r="AA70" t="s">
        <v>320</v>
      </c>
      <c r="AB70" t="s">
        <v>320</v>
      </c>
      <c r="AC70" t="s">
        <v>320</v>
      </c>
      <c r="AD70">
        <v>0.029378773164612602</v>
      </c>
      <c r="AE70">
        <v>0.031258661895637502</v>
      </c>
      <c r="AF70">
        <v>0.69297892979471376</v>
      </c>
      <c r="AG70">
        <v>0.034793343991645902</v>
      </c>
      <c r="AH70"/>
      <c r="AI70"/>
      <c r="AJ70"/>
      <c r="AK70"/>
      <c r="AL70"/>
      <c r="AM70"/>
      <c r="AN70"/>
      <c r="AO70"/>
      <c r="AP70"/>
      <c r="AQ70"/>
      <c r="AR70"/>
      <c r="AS70"/>
      <c r="AT70"/>
      <c r="AU70"/>
      <c r="AV70"/>
      <c r="AW70"/>
      <c r="AX70"/>
      <c r="AY70"/>
      <c r="AZ70"/>
      <c r="BA70"/>
      <c r="BB70"/>
      <c r="BC70"/>
      <c r="BD70"/>
      <c r="BE70"/>
      <c r="BF70"/>
    </row>
    <row r="71">
      <c r="A71" t="s">
        <v>629</v>
      </c>
      <c r="B71">
        <v>2006</v>
      </c>
      <c r="C71" t="s">
        <v>634</v>
      </c>
      <c r="D71">
        <v>20</v>
      </c>
      <c r="E71" t="s">
        <v>61</v>
      </c>
      <c r="F71" t="s">
        <v>22</v>
      </c>
      <c r="G71" t="s">
        <v>645</v>
      </c>
      <c r="H71">
        <v>4.3172689676227094</v>
      </c>
      <c r="I71">
        <v>3.2017316480009259</v>
      </c>
      <c r="J71">
        <v>3.5414926619603602</v>
      </c>
      <c r="K71">
        <v>3.554334261516606</v>
      </c>
      <c r="L71">
        <v>0.8620390224736133</v>
      </c>
      <c r="M71">
        <v>2.2006405368907922</v>
      </c>
      <c r="N71">
        <v>1.1937152090246941</v>
      </c>
      <c r="O71">
        <v>0.56340325598955709</v>
      </c>
      <c r="P71">
        <v>0.40690073297753449</v>
      </c>
      <c r="Q71">
        <v>0.35008229292105603</v>
      </c>
      <c r="R71">
        <v>5.1461924369444114</v>
      </c>
      <c r="S71">
        <v>2.9111724586759209</v>
      </c>
      <c r="T71">
        <v>4.3652210616237097</v>
      </c>
      <c r="U71">
        <v>4.488846326767864</v>
      </c>
      <c r="V71">
        <v>3.140882533388337</v>
      </c>
      <c r="W71" t="s">
        <v>298</v>
      </c>
      <c r="X71" t="s">
        <v>161</v>
      </c>
      <c r="Y71" t="s">
        <v>162</v>
      </c>
      <c r="Z71" t="s">
        <v>163</v>
      </c>
      <c r="AA71" t="s">
        <v>320</v>
      </c>
      <c r="AB71" t="s">
        <v>320</v>
      </c>
      <c r="AC71" t="s">
        <v>320</v>
      </c>
      <c r="AD71">
        <v>0.73849191890338595</v>
      </c>
      <c r="AE71">
        <v>1.583952134026146</v>
      </c>
      <c r="AF71">
        <v>2.8173794074231671</v>
      </c>
      <c r="AG71">
        <v>11.615178123023689</v>
      </c>
      <c r="AH71"/>
      <c r="AI71"/>
      <c r="AJ71"/>
      <c r="AK71"/>
      <c r="AL71"/>
      <c r="AM71"/>
      <c r="AN71"/>
      <c r="AO71"/>
      <c r="AP71"/>
      <c r="AQ71"/>
      <c r="AR71"/>
      <c r="AS71"/>
      <c r="AT71"/>
      <c r="AU71"/>
      <c r="AV71"/>
      <c r="AW71"/>
      <c r="AX71"/>
      <c r="AY71"/>
      <c r="AZ71"/>
      <c r="BA71"/>
      <c r="BB71"/>
      <c r="BC71"/>
      <c r="BD71"/>
      <c r="BE71"/>
      <c r="BF71"/>
    </row>
    <row r="72">
      <c r="A72" t="s">
        <v>629</v>
      </c>
      <c r="B72">
        <v>2006</v>
      </c>
      <c r="C72" t="s">
        <v>634</v>
      </c>
      <c r="D72">
        <v>21</v>
      </c>
      <c r="E72" t="s">
        <v>61</v>
      </c>
      <c r="F72" t="s">
        <v>17</v>
      </c>
      <c r="G72" t="s">
        <v>646</v>
      </c>
      <c r="H72">
        <v>2.528425615367984</v>
      </c>
      <c r="I72">
        <v>0.62698433546804033</v>
      </c>
      <c r="J72">
        <v>0.47903577860578239</v>
      </c>
      <c r="K72">
        <v>0.27925326344868961</v>
      </c>
      <c r="L72">
        <v>0.037361489507003097</v>
      </c>
      <c r="M72">
        <v>0.20651773247952429</v>
      </c>
      <c r="N72">
        <v>0.029151798341501799</v>
      </c>
      <c r="O72">
        <v>0.12306694854271299</v>
      </c>
      <c r="P72">
        <v>0.022911206767423201</v>
      </c>
      <c r="Q72">
        <v>0</v>
      </c>
      <c r="R72">
        <v>2.7607330530700822</v>
      </c>
      <c r="S72">
        <v>1.335560307192722</v>
      </c>
      <c r="T72">
        <v>0.71331927567302567</v>
      </c>
      <c r="U72">
        <v>0.4053119492447822</v>
      </c>
      <c r="V72">
        <v>0.25428921954466033</v>
      </c>
      <c r="W72" t="s">
        <v>298</v>
      </c>
      <c r="X72" t="s">
        <v>161</v>
      </c>
      <c r="Y72" t="s">
        <v>162</v>
      </c>
      <c r="Z72" t="s">
        <v>163</v>
      </c>
      <c r="AA72" t="s">
        <v>320</v>
      </c>
      <c r="AB72" t="s">
        <v>320</v>
      </c>
      <c r="AC72" t="s">
        <v>320</v>
      </c>
      <c r="AD72">
        <v>0.13699840879115721</v>
      </c>
      <c r="AE72">
        <v>2.4822726866268221</v>
      </c>
      <c r="AF72">
        <v>0.43150233154683992</v>
      </c>
      <c r="AG72">
        <v>1.0688735759586989</v>
      </c>
      <c r="AH72"/>
      <c r="AI72"/>
      <c r="AJ72"/>
      <c r="AK72"/>
      <c r="AL72"/>
      <c r="AM72"/>
      <c r="AN72"/>
      <c r="AO72"/>
      <c r="AP72"/>
      <c r="AQ72"/>
      <c r="AR72"/>
      <c r="AS72"/>
      <c r="AT72"/>
      <c r="AU72"/>
      <c r="AV72"/>
      <c r="AW72"/>
      <c r="AX72"/>
      <c r="AY72"/>
      <c r="AZ72"/>
      <c r="BA72"/>
      <c r="BB72"/>
      <c r="BC72"/>
      <c r="BD72"/>
      <c r="BE72"/>
      <c r="BF72"/>
    </row>
    <row r="73">
      <c r="A73" t="s">
        <v>629</v>
      </c>
      <c r="B73">
        <v>2006</v>
      </c>
      <c r="C73" t="s">
        <v>634</v>
      </c>
      <c r="D73">
        <v>22</v>
      </c>
      <c r="E73" t="s">
        <v>55</v>
      </c>
      <c r="F73" t="s">
        <v>50</v>
      </c>
      <c r="G73" t="s">
        <v>320</v>
      </c>
      <c r="H73">
        <v>0.64489976783132485</v>
      </c>
      <c r="I73">
        <v>0.51771395785138608</v>
      </c>
      <c r="J73">
        <v>0.088327212780329303</v>
      </c>
      <c r="K73">
        <v>0</v>
      </c>
      <c r="L73">
        <v>0.086788510924321105</v>
      </c>
      <c r="M73">
        <v>0.043795886492146698</v>
      </c>
      <c r="N73">
        <v>0.021892066501298098</v>
      </c>
      <c r="O73">
        <v>0</v>
      </c>
      <c r="P73">
        <v>0.072776588292904495</v>
      </c>
      <c r="Q73">
        <v>0.0062180603764539003</v>
      </c>
      <c r="R73">
        <v>0.92263585657437008</v>
      </c>
      <c r="S73">
        <v>0.67428333479588209</v>
      </c>
      <c r="T73">
        <v>0.060227523064341801</v>
      </c>
      <c r="U73">
        <v>0.1127044940063431</v>
      </c>
      <c r="V73">
        <v>0.092282567014507697</v>
      </c>
      <c r="W73" t="s">
        <v>298</v>
      </c>
      <c r="X73" t="s">
        <v>161</v>
      </c>
      <c r="Y73" t="s">
        <v>162</v>
      </c>
      <c r="Z73" t="s">
        <v>163</v>
      </c>
      <c r="AA73" t="s">
        <v>320</v>
      </c>
      <c r="AB73" t="s">
        <v>320</v>
      </c>
      <c r="AC73" t="s">
        <v>320</v>
      </c>
      <c r="AD73">
        <v>0.0296382532047175</v>
      </c>
      <c r="AE73">
        <v>0.0325835836619583</v>
      </c>
      <c r="AF73">
        <v>0.71624901318979128</v>
      </c>
      <c r="AG73">
        <v>0.039847639141130903</v>
      </c>
      <c r="AH73"/>
      <c r="AI73"/>
      <c r="AJ73"/>
      <c r="AK73"/>
      <c r="AL73"/>
      <c r="AM73"/>
      <c r="AN73"/>
      <c r="AO73"/>
      <c r="AP73"/>
      <c r="AQ73"/>
      <c r="AR73"/>
      <c r="AS73"/>
      <c r="AT73"/>
      <c r="AU73"/>
      <c r="AV73"/>
      <c r="AW73"/>
      <c r="AX73"/>
      <c r="AY73"/>
      <c r="AZ73"/>
      <c r="BA73"/>
      <c r="BB73"/>
      <c r="BC73"/>
      <c r="BD73"/>
      <c r="BE73"/>
      <c r="BF73"/>
    </row>
    <row r="74">
      <c r="A74" t="s">
        <v>629</v>
      </c>
      <c r="B74">
        <v>2006</v>
      </c>
      <c r="C74" t="s">
        <v>634</v>
      </c>
      <c r="D74">
        <v>23</v>
      </c>
      <c r="E74" t="s">
        <v>55</v>
      </c>
      <c r="F74" t="s">
        <v>49</v>
      </c>
      <c r="G74" t="s">
        <v>320</v>
      </c>
      <c r="H74">
        <v>99.355100232168695</v>
      </c>
      <c r="I74">
        <v>99.482286042148644</v>
      </c>
      <c r="J74">
        <v>99.911672787219686</v>
      </c>
      <c r="K74">
        <v>100</v>
      </c>
      <c r="L74">
        <v>99.913211489075721</v>
      </c>
      <c r="M74">
        <v>99.956204113507852</v>
      </c>
      <c r="N74">
        <v>99.978107933498706</v>
      </c>
      <c r="O74">
        <v>100</v>
      </c>
      <c r="P74">
        <v>99.927223411707104</v>
      </c>
      <c r="Q74">
        <v>99.993781939623545</v>
      </c>
      <c r="R74">
        <v>99.077364143425612</v>
      </c>
      <c r="S74">
        <v>99.325716665204155</v>
      </c>
      <c r="T74">
        <v>99.939772476935687</v>
      </c>
      <c r="U74">
        <v>99.887295505993663</v>
      </c>
      <c r="V74">
        <v>99.907717432985493</v>
      </c>
      <c r="W74" t="s">
        <v>298</v>
      </c>
      <c r="X74" t="s">
        <v>161</v>
      </c>
      <c r="Y74" t="s">
        <v>162</v>
      </c>
      <c r="Z74" t="s">
        <v>163</v>
      </c>
      <c r="AA74" t="s">
        <v>320</v>
      </c>
      <c r="AB74" t="s">
        <v>320</v>
      </c>
      <c r="AC74" t="s">
        <v>320</v>
      </c>
      <c r="AD74">
        <v>99.970361746795263</v>
      </c>
      <c r="AE74">
        <v>99.967416416338025</v>
      </c>
      <c r="AF74">
        <v>99.283750986810333</v>
      </c>
      <c r="AG74">
        <v>99.960152360858871</v>
      </c>
      <c r="AH74"/>
      <c r="AI74"/>
      <c r="AJ74"/>
      <c r="AK74"/>
      <c r="AL74"/>
      <c r="AM74"/>
      <c r="AN74"/>
      <c r="AO74"/>
      <c r="AP74"/>
      <c r="AQ74"/>
      <c r="AR74"/>
      <c r="AS74"/>
      <c r="AT74"/>
      <c r="AU74"/>
      <c r="AV74"/>
      <c r="AW74"/>
      <c r="AX74"/>
      <c r="AY74"/>
      <c r="AZ74"/>
      <c r="BA74"/>
      <c r="BB74"/>
      <c r="BC74"/>
      <c r="BD74"/>
      <c r="BE74"/>
      <c r="BF74"/>
    </row>
    <row r="75">
      <c r="A75" t="s">
        <v>629</v>
      </c>
      <c r="B75">
        <v>2006</v>
      </c>
      <c r="C75" t="s">
        <v>634</v>
      </c>
      <c r="D75">
        <v>24</v>
      </c>
      <c r="E75" t="s">
        <v>48</v>
      </c>
      <c r="F75" t="s">
        <v>60</v>
      </c>
      <c r="G75" t="s">
        <v>320</v>
      </c>
      <c r="H75">
        <v>59.129140979102083</v>
      </c>
      <c r="I75">
        <v>66.874366288425279</v>
      </c>
      <c r="J75">
        <v>62.853719894929739</v>
      </c>
      <c r="K75">
        <v>62.905749914646513</v>
      </c>
      <c r="L75">
        <v>83.077700775738094</v>
      </c>
      <c r="M75">
        <v>74.623264752260781</v>
      </c>
      <c r="N75">
        <v>74.009191972602011</v>
      </c>
      <c r="O75">
        <v>71.416862289668785</v>
      </c>
      <c r="P75">
        <v>79.988896138413637</v>
      </c>
      <c r="Q75">
        <v>88.9014962108633</v>
      </c>
      <c r="R75">
        <v>55.194412466547661</v>
      </c>
      <c r="S75">
        <v>68.438520793921327</v>
      </c>
      <c r="T75">
        <v>57.257370629003127</v>
      </c>
      <c r="U75">
        <v>65.775673318273846</v>
      </c>
      <c r="V75">
        <v>72.589626871465086</v>
      </c>
      <c r="W75" t="s">
        <v>298</v>
      </c>
      <c r="X75" t="s">
        <v>161</v>
      </c>
      <c r="Y75" t="s">
        <v>162</v>
      </c>
      <c r="Z75" t="s">
        <v>163</v>
      </c>
      <c r="AA75" t="s">
        <v>320</v>
      </c>
      <c r="AB75" t="s">
        <v>320</v>
      </c>
      <c r="AC75" t="s">
        <v>320</v>
      </c>
      <c r="AD75">
        <v>82.761644244912816</v>
      </c>
      <c r="AE75">
        <v>87.305204383984659</v>
      </c>
      <c r="AF75">
        <v>52.877261957232832</v>
      </c>
      <c r="AG75">
        <v>55.28305399128751</v>
      </c>
      <c r="AH75"/>
      <c r="AI75"/>
      <c r="AJ75"/>
      <c r="AK75"/>
      <c r="AL75"/>
      <c r="AM75"/>
      <c r="AN75"/>
      <c r="AO75"/>
      <c r="AP75"/>
      <c r="AQ75"/>
      <c r="AR75"/>
      <c r="AS75"/>
      <c r="AT75"/>
      <c r="AU75"/>
      <c r="AV75"/>
      <c r="AW75"/>
      <c r="AX75"/>
      <c r="AY75"/>
      <c r="AZ75"/>
      <c r="BA75"/>
      <c r="BB75"/>
      <c r="BC75"/>
      <c r="BD75"/>
      <c r="BE75"/>
      <c r="BF75"/>
    </row>
    <row r="76">
      <c r="A76" t="s">
        <v>629</v>
      </c>
      <c r="B76">
        <v>2006</v>
      </c>
      <c r="C76" t="s">
        <v>634</v>
      </c>
      <c r="D76">
        <v>29</v>
      </c>
      <c r="E76" t="s">
        <v>58</v>
      </c>
      <c r="F76" t="s">
        <v>50</v>
      </c>
      <c r="G76" t="s">
        <v>653</v>
      </c>
      <c r="H76">
        <v>17.618507893047688</v>
      </c>
      <c r="I76">
        <v>25.115215835390622</v>
      </c>
      <c r="J76">
        <v>42.539737057012253</v>
      </c>
      <c r="K76">
        <v>52.501778935025733</v>
      </c>
      <c r="L76">
        <v>71.06974972779156</v>
      </c>
      <c r="M76">
        <v>53.238621282593932</v>
      </c>
      <c r="N76">
        <v>78.425108480646571</v>
      </c>
      <c r="O76">
        <v>79.396505791340616</v>
      </c>
      <c r="P76">
        <v>83.662021372310562</v>
      </c>
      <c r="Q76">
        <v>89.464414731491502</v>
      </c>
      <c r="R76">
        <v>14.944510687515651</v>
      </c>
      <c r="S76">
        <v>19.585745274050211</v>
      </c>
      <c r="T76">
        <v>25.277857222641529</v>
      </c>
      <c r="U76">
        <v>31.56778176219693</v>
      </c>
      <c r="V76">
        <v>42.893274998608213</v>
      </c>
      <c r="W76" t="s">
        <v>298</v>
      </c>
      <c r="X76" t="s">
        <v>161</v>
      </c>
      <c r="Y76" t="s">
        <v>162</v>
      </c>
      <c r="Z76" t="s">
        <v>163</v>
      </c>
      <c r="AA76" t="s">
        <v>320</v>
      </c>
      <c r="AB76" t="s">
        <v>320</v>
      </c>
      <c r="AC76" t="s">
        <v>320</v>
      </c>
      <c r="AD76">
        <v>65.998962197416489</v>
      </c>
      <c r="AE76">
        <v>47.583843809967163</v>
      </c>
      <c r="AF76">
        <v>18.84760147986254</v>
      </c>
      <c r="AG76">
        <v>29.71682632883531</v>
      </c>
      <c r="AH76"/>
      <c r="AI76"/>
      <c r="AJ76"/>
      <c r="AK76"/>
      <c r="AL76"/>
      <c r="AM76"/>
      <c r="AN76"/>
      <c r="AO76"/>
      <c r="AP76"/>
      <c r="AQ76"/>
      <c r="AR76"/>
      <c r="AS76"/>
      <c r="AT76"/>
      <c r="AU76"/>
      <c r="AV76"/>
      <c r="AW76"/>
      <c r="AX76"/>
      <c r="AY76"/>
      <c r="AZ76"/>
      <c r="BA76"/>
      <c r="BB76"/>
      <c r="BC76"/>
      <c r="BD76"/>
      <c r="BE76"/>
      <c r="BF76"/>
    </row>
    <row r="77">
      <c r="A77" t="s">
        <v>629</v>
      </c>
      <c r="B77">
        <v>2006</v>
      </c>
      <c r="C77" t="s">
        <v>634</v>
      </c>
      <c r="D77">
        <v>30</v>
      </c>
      <c r="E77" t="s">
        <v>58</v>
      </c>
      <c r="F77" t="s">
        <v>49</v>
      </c>
      <c r="G77" t="s">
        <v>320</v>
      </c>
      <c r="H77">
        <v>82.381492106952408</v>
      </c>
      <c r="I77">
        <v>74.884784164609698</v>
      </c>
      <c r="J77">
        <v>57.460262942987363</v>
      </c>
      <c r="K77">
        <v>47.498221064973663</v>
      </c>
      <c r="L77">
        <v>28.93025027220876</v>
      </c>
      <c r="M77">
        <v>46.761378717406757</v>
      </c>
      <c r="N77">
        <v>21.57489151935339</v>
      </c>
      <c r="O77">
        <v>20.60349420865936</v>
      </c>
      <c r="P77">
        <v>16.33797862768942</v>
      </c>
      <c r="Q77">
        <v>10.535585268508489</v>
      </c>
      <c r="R77">
        <v>85.055489312484127</v>
      </c>
      <c r="S77">
        <v>80.414254725950116</v>
      </c>
      <c r="T77">
        <v>74.722142777358627</v>
      </c>
      <c r="U77">
        <v>68.432218237803383</v>
      </c>
      <c r="V77">
        <v>57.106725001391588</v>
      </c>
      <c r="W77" t="s">
        <v>298</v>
      </c>
      <c r="X77" t="s">
        <v>161</v>
      </c>
      <c r="Y77" t="s">
        <v>162</v>
      </c>
      <c r="Z77" t="s">
        <v>163</v>
      </c>
      <c r="AA77" t="s">
        <v>320</v>
      </c>
      <c r="AB77" t="s">
        <v>320</v>
      </c>
      <c r="AC77" t="s">
        <v>320</v>
      </c>
      <c r="AD77">
        <v>34.001037802582147</v>
      </c>
      <c r="AE77">
        <v>52.416156190032112</v>
      </c>
      <c r="AF77">
        <v>81.152398520138576</v>
      </c>
      <c r="AG77">
        <v>70.2831736711654</v>
      </c>
      <c r="AH77"/>
      <c r="AI77"/>
      <c r="AJ77"/>
      <c r="AK77"/>
      <c r="AL77"/>
      <c r="AM77"/>
      <c r="AN77"/>
      <c r="AO77"/>
      <c r="AP77"/>
      <c r="AQ77"/>
      <c r="AR77"/>
      <c r="AS77"/>
      <c r="AT77"/>
      <c r="AU77"/>
      <c r="AV77"/>
      <c r="AW77"/>
      <c r="AX77"/>
      <c r="AY77"/>
      <c r="AZ77"/>
      <c r="BA77"/>
      <c r="BB77"/>
      <c r="BC77"/>
      <c r="BD77"/>
      <c r="BE77"/>
      <c r="BF77"/>
    </row>
    <row r="78">
      <c r="A78" t="s">
        <v>629</v>
      </c>
      <c r="B78">
        <v>2006</v>
      </c>
      <c r="C78" t="s">
        <v>634</v>
      </c>
      <c r="D78">
        <v>31</v>
      </c>
      <c r="E78" t="s">
        <v>105</v>
      </c>
      <c r="F78" t="s">
        <v>50</v>
      </c>
      <c r="G78" t="s">
        <v>654</v>
      </c>
      <c r="H78">
        <v>17.456112861611171</v>
      </c>
      <c r="I78">
        <v>24.960881262704572</v>
      </c>
      <c r="J78">
        <v>42.46109772825892</v>
      </c>
      <c r="K78">
        <v>52.498191021845543</v>
      </c>
      <c r="L78">
        <v>71.061247842893366</v>
      </c>
      <c r="M78">
        <v>53.143683315670863</v>
      </c>
      <c r="N78">
        <v>78.412560751813899</v>
      </c>
      <c r="O78">
        <v>79.387092593039554</v>
      </c>
      <c r="P78">
        <v>83.658551160179755</v>
      </c>
      <c r="Q78">
        <v>89.464414731491502</v>
      </c>
      <c r="R78">
        <v>14.87115197690477</v>
      </c>
      <c r="S78">
        <v>19.305458221344011</v>
      </c>
      <c r="T78">
        <v>25.188382151658971</v>
      </c>
      <c r="U78">
        <v>31.49182496337778</v>
      </c>
      <c r="V78">
        <v>42.882631501379628</v>
      </c>
      <c r="W78" t="s">
        <v>298</v>
      </c>
      <c r="X78" t="s">
        <v>161</v>
      </c>
      <c r="Y78" t="s">
        <v>162</v>
      </c>
      <c r="Z78" t="s">
        <v>163</v>
      </c>
      <c r="AA78" t="s">
        <v>320</v>
      </c>
      <c r="AB78" t="s">
        <v>320</v>
      </c>
      <c r="AC78" t="s">
        <v>320</v>
      </c>
      <c r="AD78">
        <v>65.967938814031839</v>
      </c>
      <c r="AE78">
        <v>47.35174269115884</v>
      </c>
      <c r="AF78">
        <v>18.78026636426565</v>
      </c>
      <c r="AG78">
        <v>29.67286106786004</v>
      </c>
      <c r="AH78"/>
      <c r="AI78"/>
      <c r="AJ78"/>
      <c r="AK78"/>
      <c r="AL78"/>
      <c r="AM78"/>
      <c r="AN78"/>
      <c r="AO78"/>
      <c r="AP78"/>
      <c r="AQ78"/>
      <c r="AR78"/>
      <c r="AS78"/>
      <c r="AT78"/>
      <c r="AU78"/>
      <c r="AV78"/>
      <c r="AW78"/>
      <c r="AX78"/>
      <c r="AY78"/>
      <c r="AZ78"/>
      <c r="BA78"/>
      <c r="BB78"/>
      <c r="BC78"/>
      <c r="BD78"/>
      <c r="BE78"/>
      <c r="BF78"/>
    </row>
    <row r="79">
      <c r="A79" t="s">
        <v>629</v>
      </c>
      <c r="B79">
        <v>2006</v>
      </c>
      <c r="C79" t="s">
        <v>634</v>
      </c>
      <c r="D79">
        <v>32</v>
      </c>
      <c r="E79" t="s">
        <v>105</v>
      </c>
      <c r="F79" t="s">
        <v>49</v>
      </c>
      <c r="G79" t="s">
        <v>320</v>
      </c>
      <c r="H79">
        <v>82.543887138388953</v>
      </c>
      <c r="I79">
        <v>75.039118737295752</v>
      </c>
      <c r="J79">
        <v>57.538902271740689</v>
      </c>
      <c r="K79">
        <v>47.501808978153839</v>
      </c>
      <c r="L79">
        <v>28.938752157106961</v>
      </c>
      <c r="M79">
        <v>46.856316684329833</v>
      </c>
      <c r="N79">
        <v>21.587439248186051</v>
      </c>
      <c r="O79">
        <v>20.612907406960431</v>
      </c>
      <c r="P79">
        <v>16.341448839820231</v>
      </c>
      <c r="Q79">
        <v>10.535585268508489</v>
      </c>
      <c r="R79">
        <v>85.128848023095017</v>
      </c>
      <c r="S79">
        <v>80.694541778656287</v>
      </c>
      <c r="T79">
        <v>74.811617848341186</v>
      </c>
      <c r="U79">
        <v>68.508175036622518</v>
      </c>
      <c r="V79">
        <v>57.117368498620174</v>
      </c>
      <c r="W79" t="s">
        <v>298</v>
      </c>
      <c r="X79" t="s">
        <v>161</v>
      </c>
      <c r="Y79" t="s">
        <v>162</v>
      </c>
      <c r="Z79" t="s">
        <v>163</v>
      </c>
      <c r="AA79" t="s">
        <v>320</v>
      </c>
      <c r="AB79" t="s">
        <v>320</v>
      </c>
      <c r="AC79" t="s">
        <v>320</v>
      </c>
      <c r="AD79">
        <v>34.032061185966803</v>
      </c>
      <c r="AE79">
        <v>52.648257308840442</v>
      </c>
      <c r="AF79">
        <v>81.21973363573548</v>
      </c>
      <c r="AG79">
        <v>70.327138932140684</v>
      </c>
      <c r="AH79"/>
      <c r="AI79"/>
      <c r="AJ79"/>
      <c r="AK79"/>
      <c r="AL79"/>
      <c r="AM79"/>
      <c r="AN79"/>
      <c r="AO79"/>
      <c r="AP79"/>
      <c r="AQ79"/>
      <c r="AR79"/>
      <c r="AS79"/>
      <c r="AT79"/>
      <c r="AU79"/>
      <c r="AV79"/>
      <c r="AW79"/>
      <c r="AX79"/>
      <c r="AY79"/>
      <c r="AZ79"/>
      <c r="BA79"/>
      <c r="BB79"/>
      <c r="BC79"/>
      <c r="BD79"/>
      <c r="BE79"/>
      <c r="BF79"/>
    </row>
    <row r="80">
      <c r="A80" t="s">
        <v>629</v>
      </c>
      <c r="B80">
        <v>2006</v>
      </c>
      <c r="C80" t="s">
        <v>634</v>
      </c>
      <c r="D80">
        <v>35</v>
      </c>
      <c r="E80" t="s">
        <v>56</v>
      </c>
      <c r="F80" t="s">
        <v>50</v>
      </c>
      <c r="G80" t="s">
        <v>320</v>
      </c>
      <c r="H80">
        <v>87.949307552555368</v>
      </c>
      <c r="I80">
        <v>90.389713165737106</v>
      </c>
      <c r="J80">
        <v>93.228803358525099</v>
      </c>
      <c r="K80">
        <v>95.32200292377378</v>
      </c>
      <c r="L80">
        <v>97.905927561062896</v>
      </c>
      <c r="M80">
        <v>92.905393688663281</v>
      </c>
      <c r="N80">
        <v>97.506541815813037</v>
      </c>
      <c r="O80">
        <v>98.285204222670828</v>
      </c>
      <c r="P80">
        <v>98.572504018805276</v>
      </c>
      <c r="Q80">
        <v>98.913806877732696</v>
      </c>
      <c r="R80">
        <v>86.91860120676121</v>
      </c>
      <c r="S80">
        <v>89.847458372334799</v>
      </c>
      <c r="T80">
        <v>91.49895511839415</v>
      </c>
      <c r="U80">
        <v>92.133868843136341</v>
      </c>
      <c r="V80">
        <v>95.299720914756335</v>
      </c>
      <c r="W80" t="s">
        <v>298</v>
      </c>
      <c r="X80" t="s">
        <v>161</v>
      </c>
      <c r="Y80" t="s">
        <v>162</v>
      </c>
      <c r="Z80" t="s">
        <v>163</v>
      </c>
      <c r="AA80" t="s">
        <v>320</v>
      </c>
      <c r="AB80" t="s">
        <v>320</v>
      </c>
      <c r="AC80" t="s">
        <v>320</v>
      </c>
      <c r="AD80">
        <v>97.534547836210479</v>
      </c>
      <c r="AE80">
        <v>92.881485536820534</v>
      </c>
      <c r="AF80">
        <v>89.092373205247981</v>
      </c>
      <c r="AG80">
        <v>91.10105770957972</v>
      </c>
      <c r="AH80"/>
      <c r="AI80"/>
      <c r="AJ80"/>
      <c r="AK80"/>
      <c r="AL80"/>
      <c r="AM80"/>
      <c r="AN80"/>
      <c r="AO80"/>
      <c r="AP80"/>
      <c r="AQ80"/>
      <c r="AR80"/>
      <c r="AS80"/>
      <c r="AT80"/>
      <c r="AU80"/>
      <c r="AV80"/>
      <c r="AW80"/>
      <c r="AX80"/>
      <c r="AY80"/>
      <c r="AZ80"/>
      <c r="BA80"/>
      <c r="BB80"/>
      <c r="BC80"/>
      <c r="BD80"/>
      <c r="BE80"/>
      <c r="BF80"/>
    </row>
    <row r="81">
      <c r="A81" t="s">
        <v>629</v>
      </c>
      <c r="B81">
        <v>2006</v>
      </c>
      <c r="C81" t="s">
        <v>634</v>
      </c>
      <c r="D81">
        <v>36</v>
      </c>
      <c r="E81" t="s">
        <v>56</v>
      </c>
      <c r="F81" t="s">
        <v>49</v>
      </c>
      <c r="G81" t="s">
        <v>320</v>
      </c>
      <c r="H81">
        <v>12.050692447444661</v>
      </c>
      <c r="I81">
        <v>9.6102868342630465</v>
      </c>
      <c r="J81">
        <v>6.7711966414748179</v>
      </c>
      <c r="K81">
        <v>4.6779970762261023</v>
      </c>
      <c r="L81">
        <v>2.0940724389371521</v>
      </c>
      <c r="M81">
        <v>7.0946063113368876</v>
      </c>
      <c r="N81">
        <v>2.493458184186871</v>
      </c>
      <c r="O81">
        <v>1.714795777329186</v>
      </c>
      <c r="P81">
        <v>1.4274959811947661</v>
      </c>
      <c r="Q81">
        <v>1.086193122267314</v>
      </c>
      <c r="R81">
        <v>13.0813987932387</v>
      </c>
      <c r="S81">
        <v>10.15254162766538</v>
      </c>
      <c r="T81">
        <v>8.5010448816059103</v>
      </c>
      <c r="U81">
        <v>7.8661311568636876</v>
      </c>
      <c r="V81">
        <v>4.70027908524371</v>
      </c>
      <c r="W81" t="s">
        <v>298</v>
      </c>
      <c r="X81" t="s">
        <v>161</v>
      </c>
      <c r="Y81" t="s">
        <v>162</v>
      </c>
      <c r="Z81" t="s">
        <v>163</v>
      </c>
      <c r="AA81" t="s">
        <v>320</v>
      </c>
      <c r="AB81" t="s">
        <v>320</v>
      </c>
      <c r="AC81" t="s">
        <v>320</v>
      </c>
      <c r="AD81">
        <v>2.4654521637895179</v>
      </c>
      <c r="AE81">
        <v>7.1185144631793911</v>
      </c>
      <c r="AF81">
        <v>10.907626794751661</v>
      </c>
      <c r="AG81">
        <v>8.8989422904205746</v>
      </c>
      <c r="AH81"/>
      <c r="AI81"/>
      <c r="AJ81"/>
      <c r="AK81"/>
      <c r="AL81"/>
      <c r="AM81"/>
      <c r="AN81"/>
      <c r="AO81"/>
      <c r="AP81"/>
      <c r="AQ81"/>
      <c r="AR81"/>
      <c r="AS81"/>
      <c r="AT81"/>
      <c r="AU81"/>
      <c r="AV81"/>
      <c r="AW81"/>
      <c r="AX81"/>
      <c r="AY81"/>
      <c r="AZ81"/>
      <c r="BA81"/>
      <c r="BB81"/>
      <c r="BC81"/>
      <c r="BD81"/>
      <c r="BE81"/>
      <c r="BF81"/>
    </row>
    <row r="82">
      <c r="A82" t="s">
        <v>629</v>
      </c>
      <c r="B82">
        <v>2006</v>
      </c>
      <c r="C82" t="s">
        <v>634</v>
      </c>
      <c r="D82">
        <v>37</v>
      </c>
      <c r="E82" t="s">
        <v>165</v>
      </c>
      <c r="F82" t="s">
        <v>50</v>
      </c>
      <c r="G82" t="s">
        <v>655</v>
      </c>
      <c r="H82">
        <v>90.466086367217784</v>
      </c>
      <c r="I82">
        <v>91.879452412469874</v>
      </c>
      <c r="J82">
        <v>94.216545572677248</v>
      </c>
      <c r="K82">
        <v>96.037389779076435</v>
      </c>
      <c r="L82">
        <v>98.039341806065636</v>
      </c>
      <c r="M82">
        <v>94.375779187084305</v>
      </c>
      <c r="N82">
        <v>97.990616811263436</v>
      </c>
      <c r="O82">
        <v>98.420171567843511</v>
      </c>
      <c r="P82">
        <v>98.611769151650478</v>
      </c>
      <c r="Q82">
        <v>99.066310414192955</v>
      </c>
      <c r="R82">
        <v>89.923819264721701</v>
      </c>
      <c r="S82">
        <v>91.166293630541702</v>
      </c>
      <c r="T82">
        <v>92.846734484763545</v>
      </c>
      <c r="U82">
        <v>93.125691177090303</v>
      </c>
      <c r="V82">
        <v>95.851176102745654</v>
      </c>
      <c r="W82" t="s">
        <v>298</v>
      </c>
      <c r="X82" t="s">
        <v>161</v>
      </c>
      <c r="Y82" t="s">
        <v>162</v>
      </c>
      <c r="Z82" t="s">
        <v>163</v>
      </c>
      <c r="AA82" t="s">
        <v>320</v>
      </c>
      <c r="AB82" t="s">
        <v>320</v>
      </c>
      <c r="AC82" t="s">
        <v>320</v>
      </c>
      <c r="AD82">
        <v>97.820759720902785</v>
      </c>
      <c r="AE82">
        <v>93.714547665693402</v>
      </c>
      <c r="AF82">
        <v>90.967493619507849</v>
      </c>
      <c r="AG82">
        <v>93.199026364385816</v>
      </c>
      <c r="AH82"/>
      <c r="AI82"/>
      <c r="AJ82"/>
      <c r="AK82"/>
      <c r="AL82"/>
      <c r="AM82"/>
      <c r="AN82"/>
      <c r="AO82"/>
      <c r="AP82"/>
      <c r="AQ82"/>
      <c r="AR82"/>
      <c r="AS82"/>
      <c r="AT82"/>
      <c r="AU82"/>
      <c r="AV82"/>
      <c r="AW82"/>
      <c r="AX82"/>
      <c r="AY82"/>
      <c r="AZ82"/>
      <c r="BA82"/>
      <c r="BB82"/>
      <c r="BC82"/>
      <c r="BD82"/>
      <c r="BE82"/>
      <c r="BF82"/>
    </row>
    <row r="83">
      <c r="A83" t="s">
        <v>629</v>
      </c>
      <c r="B83">
        <v>2006</v>
      </c>
      <c r="C83" t="s">
        <v>634</v>
      </c>
      <c r="D83">
        <v>38</v>
      </c>
      <c r="E83" t="s">
        <v>165</v>
      </c>
      <c r="F83" t="s">
        <v>49</v>
      </c>
      <c r="G83" t="s">
        <v>320</v>
      </c>
      <c r="H83">
        <v>9.5339136327821379</v>
      </c>
      <c r="I83">
        <v>8.1205475875301367</v>
      </c>
      <c r="J83">
        <v>5.7834544273227166</v>
      </c>
      <c r="K83">
        <v>3.9626102209234149</v>
      </c>
      <c r="L83">
        <v>1.9606581939344609</v>
      </c>
      <c r="M83">
        <v>5.6242208129158113</v>
      </c>
      <c r="N83">
        <v>2.0093831887365039</v>
      </c>
      <c r="O83">
        <v>1.5798284321564839</v>
      </c>
      <c r="P83">
        <v>1.388230848349546</v>
      </c>
      <c r="Q83">
        <v>0.93368958580706574</v>
      </c>
      <c r="R83">
        <v>10.076180735278349</v>
      </c>
      <c r="S83">
        <v>8.8337063694583904</v>
      </c>
      <c r="T83">
        <v>7.1532655152364946</v>
      </c>
      <c r="U83">
        <v>6.874308822909776</v>
      </c>
      <c r="V83">
        <v>4.1488238972543039</v>
      </c>
      <c r="W83" t="s">
        <v>298</v>
      </c>
      <c r="X83" t="s">
        <v>161</v>
      </c>
      <c r="Y83" t="s">
        <v>162</v>
      </c>
      <c r="Z83" t="s">
        <v>163</v>
      </c>
      <c r="AA83" t="s">
        <v>320</v>
      </c>
      <c r="AB83" t="s">
        <v>320</v>
      </c>
      <c r="AC83" t="s">
        <v>320</v>
      </c>
      <c r="AD83">
        <v>2.1792402790973799</v>
      </c>
      <c r="AE83">
        <v>6.2854523343064388</v>
      </c>
      <c r="AF83">
        <v>9.0325063804919736</v>
      </c>
      <c r="AG83">
        <v>6.8009736356144321</v>
      </c>
      <c r="AH83"/>
      <c r="AI83"/>
      <c r="AJ83"/>
      <c r="AK83"/>
      <c r="AL83"/>
      <c r="AM83"/>
      <c r="AN83"/>
      <c r="AO83"/>
      <c r="AP83"/>
      <c r="AQ83"/>
      <c r="AR83"/>
      <c r="AS83"/>
      <c r="AT83"/>
      <c r="AU83"/>
      <c r="AV83"/>
      <c r="AW83"/>
      <c r="AX83"/>
      <c r="AY83"/>
      <c r="AZ83"/>
      <c r="BA83"/>
      <c r="BB83"/>
      <c r="BC83"/>
      <c r="BD83"/>
      <c r="BE83"/>
      <c r="BF83"/>
    </row>
    <row r="84">
      <c r="A84" t="s">
        <v>629</v>
      </c>
      <c r="B84">
        <v>2006</v>
      </c>
      <c r="C84" t="s">
        <v>634</v>
      </c>
      <c r="D84">
        <v>41</v>
      </c>
      <c r="E84" t="s">
        <v>57</v>
      </c>
      <c r="F84" t="s">
        <v>50</v>
      </c>
      <c r="G84" t="s">
        <v>320</v>
      </c>
      <c r="H84">
        <v>1.228372509202869</v>
      </c>
      <c r="I84">
        <v>0.74398340028293442</v>
      </c>
      <c r="J84">
        <v>0.1186955294311888</v>
      </c>
      <c r="K84">
        <v>0.15638003136547191</v>
      </c>
      <c r="L84">
        <v>0.11550462475360949</v>
      </c>
      <c r="M84">
        <v>0.097236296411020398</v>
      </c>
      <c r="N84">
        <v>0.041117641266556801</v>
      </c>
      <c r="O84">
        <v>0</v>
      </c>
      <c r="P84">
        <v>0.092312706458480401</v>
      </c>
      <c r="Q84">
        <v>0.0061962920481127004</v>
      </c>
      <c r="R84">
        <v>1.720917391151898</v>
      </c>
      <c r="S84">
        <v>0.93651246034923352</v>
      </c>
      <c r="T84">
        <v>0.1172419698873407</v>
      </c>
      <c r="U84">
        <v>0.14725816650292839</v>
      </c>
      <c r="V84">
        <v>0.34552845342652061</v>
      </c>
      <c r="W84" t="s">
        <v>298</v>
      </c>
      <c r="X84" t="s">
        <v>161</v>
      </c>
      <c r="Y84" t="s">
        <v>162</v>
      </c>
      <c r="Z84" t="s">
        <v>163</v>
      </c>
      <c r="AA84" t="s">
        <v>320</v>
      </c>
      <c r="AB84" t="s">
        <v>320</v>
      </c>
      <c r="AC84" t="s">
        <v>320</v>
      </c>
      <c r="AD84">
        <v>0.029378773164612602</v>
      </c>
      <c r="AE84">
        <v>0.075903034249690193</v>
      </c>
      <c r="AF84">
        <v>1.3184607498508221</v>
      </c>
      <c r="AG84">
        <v>0.034793343991645902</v>
      </c>
      <c r="AH84"/>
      <c r="AI84"/>
      <c r="AJ84"/>
      <c r="AK84"/>
      <c r="AL84"/>
      <c r="AM84"/>
      <c r="AN84"/>
      <c r="AO84"/>
      <c r="AP84"/>
      <c r="AQ84"/>
      <c r="AR84"/>
      <c r="AS84"/>
      <c r="AT84"/>
      <c r="AU84"/>
      <c r="AV84"/>
      <c r="AW84"/>
      <c r="AX84"/>
      <c r="AY84"/>
      <c r="AZ84"/>
      <c r="BA84"/>
      <c r="BB84"/>
      <c r="BC84"/>
      <c r="BD84"/>
      <c r="BE84"/>
      <c r="BF84"/>
    </row>
    <row r="85">
      <c r="A85" t="s">
        <v>629</v>
      </c>
      <c r="B85">
        <v>2006</v>
      </c>
      <c r="C85" t="s">
        <v>634</v>
      </c>
      <c r="D85">
        <v>42</v>
      </c>
      <c r="E85" t="s">
        <v>57</v>
      </c>
      <c r="F85" t="s">
        <v>49</v>
      </c>
      <c r="G85" t="s">
        <v>656</v>
      </c>
      <c r="H85">
        <v>98.771627490797229</v>
      </c>
      <c r="I85">
        <v>99.256016599717142</v>
      </c>
      <c r="J85">
        <v>99.881304470568821</v>
      </c>
      <c r="K85">
        <v>99.843619968634528</v>
      </c>
      <c r="L85">
        <v>99.884495375246345</v>
      </c>
      <c r="M85">
        <v>99.902763703588974</v>
      </c>
      <c r="N85">
        <v>99.958882358733433</v>
      </c>
      <c r="O85">
        <v>100</v>
      </c>
      <c r="P85">
        <v>99.907687293541485</v>
      </c>
      <c r="Q85">
        <v>99.993803707951884</v>
      </c>
      <c r="R85">
        <v>98.279082608848</v>
      </c>
      <c r="S85">
        <v>99.063487539650779</v>
      </c>
      <c r="T85">
        <v>99.882758030112697</v>
      </c>
      <c r="U85">
        <v>99.852741833497092</v>
      </c>
      <c r="V85">
        <v>99.65447154657349</v>
      </c>
      <c r="W85" t="s">
        <v>298</v>
      </c>
      <c r="X85" t="s">
        <v>161</v>
      </c>
      <c r="Y85" t="s">
        <v>162</v>
      </c>
      <c r="Z85" t="s">
        <v>163</v>
      </c>
      <c r="AA85" t="s">
        <v>320</v>
      </c>
      <c r="AB85" t="s">
        <v>320</v>
      </c>
      <c r="AC85" t="s">
        <v>320</v>
      </c>
      <c r="AD85">
        <v>99.970621226835377</v>
      </c>
      <c r="AE85">
        <v>99.924096965750309</v>
      </c>
      <c r="AF85">
        <v>98.681539250149157</v>
      </c>
      <c r="AG85">
        <v>99.965206656008377</v>
      </c>
      <c r="AH85"/>
      <c r="AI85"/>
      <c r="AJ85"/>
      <c r="AK85"/>
      <c r="AL85"/>
      <c r="AM85"/>
      <c r="AN85"/>
      <c r="AO85"/>
      <c r="AP85"/>
      <c r="AQ85"/>
      <c r="AR85"/>
      <c r="AS85"/>
      <c r="AT85"/>
      <c r="AU85"/>
      <c r="AV85"/>
      <c r="AW85"/>
      <c r="AX85"/>
      <c r="AY85"/>
      <c r="AZ85"/>
      <c r="BA85"/>
      <c r="BB85"/>
      <c r="BC85"/>
      <c r="BD85"/>
      <c r="BE85"/>
      <c r="BF85"/>
    </row>
    <row r="86">
      <c r="A86" t="s">
        <v>629</v>
      </c>
      <c r="B86">
        <v>2006</v>
      </c>
      <c r="C86" t="s">
        <v>634</v>
      </c>
      <c r="D86">
        <v>58</v>
      </c>
      <c r="E86" t="s">
        <v>299</v>
      </c>
      <c r="F86" t="s">
        <v>300</v>
      </c>
      <c r="G86" t="s">
        <v>320</v>
      </c>
      <c r="H86">
        <v>12.8728924298522</v>
      </c>
      <c r="I86">
        <v>16.437635919833909</v>
      </c>
      <c r="J86">
        <v>20.170825995073219</v>
      </c>
      <c r="K86">
        <v>19.04500774019662</v>
      </c>
      <c r="L86">
        <v>36.991226032037702</v>
      </c>
      <c r="M86">
        <v>25.162570179587689</v>
      </c>
      <c r="N86">
        <v>31.6070050083304</v>
      </c>
      <c r="O86">
        <v>29.665528062652921</v>
      </c>
      <c r="P86">
        <v>42.679564716053761</v>
      </c>
      <c r="Q86">
        <v>58.475966906918273</v>
      </c>
      <c r="R86">
        <v>11.45087562237925</v>
      </c>
      <c r="S86">
        <v>14.44015602732814</v>
      </c>
      <c r="T86">
        <v>16.404197722689119</v>
      </c>
      <c r="U86">
        <v>13.684790270771529</v>
      </c>
      <c r="V86">
        <v>14.63635973640074</v>
      </c>
      <c r="W86" t="s">
        <v>298</v>
      </c>
      <c r="X86" t="s">
        <v>161</v>
      </c>
      <c r="Y86" t="s">
        <v>162</v>
      </c>
      <c r="Z86" t="s">
        <v>163</v>
      </c>
      <c r="AA86" t="s">
        <v>320</v>
      </c>
      <c r="AB86" t="s">
        <v>320</v>
      </c>
      <c r="AC86" t="s">
        <v>320</v>
      </c>
      <c r="AD86">
        <v>34.21966696966529</v>
      </c>
      <c r="AE86">
        <v>25.98695819963455</v>
      </c>
      <c r="AF86">
        <v>9.4752408256447094</v>
      </c>
      <c r="AG86">
        <v>10.409537834698</v>
      </c>
      <c r="AH86"/>
      <c r="AI86"/>
      <c r="AJ86"/>
      <c r="AK86"/>
      <c r="AL86"/>
      <c r="AM86"/>
      <c r="AN86"/>
      <c r="AO86"/>
      <c r="AP86"/>
      <c r="AQ86"/>
      <c r="AR86"/>
      <c r="AS86"/>
      <c r="AT86"/>
      <c r="AU86"/>
      <c r="AV86"/>
      <c r="AW86"/>
      <c r="AX86"/>
      <c r="AY86"/>
      <c r="AZ86"/>
      <c r="BA86"/>
      <c r="BB86"/>
      <c r="BC86"/>
      <c r="BD86"/>
      <c r="BE86"/>
      <c r="BF86"/>
    </row>
    <row r="87">
      <c r="A87" t="s">
        <v>629</v>
      </c>
      <c r="B87">
        <v>2006</v>
      </c>
      <c r="C87" t="s">
        <v>634</v>
      </c>
      <c r="D87">
        <v>59</v>
      </c>
      <c r="E87" t="s">
        <v>299</v>
      </c>
      <c r="F87" t="s">
        <v>301</v>
      </c>
      <c r="G87" t="s">
        <v>320</v>
      </c>
      <c r="H87">
        <v>2.6592861193277022</v>
      </c>
      <c r="I87">
        <v>1.297898074810361</v>
      </c>
      <c r="J87">
        <v>1.3969338540051379</v>
      </c>
      <c r="K87">
        <v>1.3168037059122799</v>
      </c>
      <c r="L87">
        <v>1.7066000169902791</v>
      </c>
      <c r="M87">
        <v>2.8811351532700411</v>
      </c>
      <c r="N87">
        <v>1.9652103453577829</v>
      </c>
      <c r="O87">
        <v>1.7559634969427571</v>
      </c>
      <c r="P87">
        <v>2.5831486824310401</v>
      </c>
      <c r="Q87">
        <v>2.2785477874447251</v>
      </c>
      <c r="R87">
        <v>2.6208630442708691</v>
      </c>
      <c r="S87">
        <v>1.6747653468550381</v>
      </c>
      <c r="T87">
        <v>1.065291973275164</v>
      </c>
      <c r="U87">
        <v>1.0145644181054569</v>
      </c>
      <c r="V87">
        <v>0.68963124336140003</v>
      </c>
      <c r="W87" t="s">
        <v>298</v>
      </c>
      <c r="X87" t="s">
        <v>161</v>
      </c>
      <c r="Y87" t="s">
        <v>162</v>
      </c>
      <c r="Z87" t="s">
        <v>163</v>
      </c>
      <c r="AA87" t="s">
        <v>320</v>
      </c>
      <c r="AB87" t="s">
        <v>320</v>
      </c>
      <c r="AC87" t="s">
        <v>320</v>
      </c>
      <c r="AD87">
        <v>1.9618339671020559</v>
      </c>
      <c r="AE87">
        <v>3.154239018518556</v>
      </c>
      <c r="AF87">
        <v>0.821241070276162</v>
      </c>
      <c r="AG87">
        <v>1.104703551113007</v>
      </c>
      <c r="AH87"/>
      <c r="AI87"/>
      <c r="AJ87"/>
      <c r="AK87"/>
      <c r="AL87"/>
      <c r="AM87"/>
      <c r="AN87"/>
      <c r="AO87"/>
      <c r="AP87"/>
      <c r="AQ87"/>
      <c r="AR87"/>
      <c r="AS87"/>
      <c r="AT87"/>
      <c r="AU87"/>
      <c r="AV87"/>
      <c r="AW87"/>
      <c r="AX87"/>
      <c r="AY87"/>
      <c r="AZ87"/>
      <c r="BA87"/>
      <c r="BB87"/>
      <c r="BC87"/>
      <c r="BD87"/>
      <c r="BE87"/>
      <c r="BF87"/>
    </row>
    <row r="88">
      <c r="A88" t="s">
        <v>629</v>
      </c>
      <c r="B88">
        <v>2006</v>
      </c>
      <c r="C88" t="s">
        <v>634</v>
      </c>
      <c r="D88">
        <v>60</v>
      </c>
      <c r="E88" t="s">
        <v>299</v>
      </c>
      <c r="F88" t="s">
        <v>302</v>
      </c>
      <c r="G88" t="s">
        <v>320</v>
      </c>
      <c r="H88">
        <v>0.13000688228184351</v>
      </c>
      <c r="I88">
        <v>0.089174959894504996</v>
      </c>
      <c r="J88">
        <v>0.071339626182879895</v>
      </c>
      <c r="K88">
        <v>0.0025901050853906001</v>
      </c>
      <c r="L88">
        <v>0.0010353650816282</v>
      </c>
      <c r="M88">
        <v>0.094937966923074199</v>
      </c>
      <c r="N88">
        <v>0.0125477288326664</v>
      </c>
      <c r="O88">
        <v>0.0060716967307489003</v>
      </c>
      <c r="P88">
        <v>0.0034702121308092999</v>
      </c>
      <c r="Q88">
        <v>0</v>
      </c>
      <c r="R88">
        <v>0.073358710610879396</v>
      </c>
      <c r="S88">
        <v>0.1648093826256633</v>
      </c>
      <c r="T88">
        <v>0.065849569180961506</v>
      </c>
      <c r="U88">
        <v>0.065549994247465201</v>
      </c>
      <c r="V88">
        <v>0</v>
      </c>
      <c r="W88" t="s">
        <v>298</v>
      </c>
      <c r="X88" t="s">
        <v>161</v>
      </c>
      <c r="Y88" t="s">
        <v>162</v>
      </c>
      <c r="Z88" t="s">
        <v>163</v>
      </c>
      <c r="AA88" t="s">
        <v>320</v>
      </c>
      <c r="AB88" t="s">
        <v>320</v>
      </c>
      <c r="AC88" t="s">
        <v>320</v>
      </c>
      <c r="AD88">
        <v>0.021850210597998999</v>
      </c>
      <c r="AE88">
        <v>0.23210111880832079</v>
      </c>
      <c r="AF88">
        <v>0.019238604456256501</v>
      </c>
      <c r="AG88">
        <v>0.019971421549978299</v>
      </c>
      <c r="AH88"/>
      <c r="AI88"/>
      <c r="AJ88"/>
      <c r="AK88"/>
      <c r="AL88"/>
      <c r="AM88"/>
      <c r="AN88"/>
      <c r="AO88"/>
      <c r="AP88"/>
      <c r="AQ88"/>
      <c r="AR88"/>
      <c r="AS88"/>
      <c r="AT88"/>
      <c r="AU88"/>
      <c r="AV88"/>
      <c r="AW88"/>
      <c r="AX88"/>
      <c r="AY88"/>
      <c r="AZ88"/>
      <c r="BA88"/>
      <c r="BB88"/>
      <c r="BC88"/>
      <c r="BD88"/>
      <c r="BE88"/>
      <c r="BF88"/>
    </row>
    <row r="89">
      <c r="A89" t="s">
        <v>629</v>
      </c>
      <c r="B89">
        <v>2006</v>
      </c>
      <c r="C89" t="s">
        <v>634</v>
      </c>
      <c r="D89">
        <v>61</v>
      </c>
      <c r="E89" t="s">
        <v>299</v>
      </c>
      <c r="F89" t="s">
        <v>303</v>
      </c>
      <c r="G89" t="s">
        <v>320</v>
      </c>
      <c r="H89">
        <v>4.9179683857621903</v>
      </c>
      <c r="I89">
        <v>5.4602225040695576</v>
      </c>
      <c r="J89">
        <v>3.90194362775101</v>
      </c>
      <c r="K89">
        <v>4.0577726197812174</v>
      </c>
      <c r="L89">
        <v>2.6773490489455312</v>
      </c>
      <c r="M89">
        <v>4.4110917674879602</v>
      </c>
      <c r="N89">
        <v>1.9651186659309221</v>
      </c>
      <c r="O89">
        <v>1.6556174225981379</v>
      </c>
      <c r="P89">
        <v>2.496488606307314</v>
      </c>
      <c r="Q89">
        <v>1.0799545475454031</v>
      </c>
      <c r="R89">
        <v>4.9286658417829523</v>
      </c>
      <c r="S89">
        <v>5.2505684798104086</v>
      </c>
      <c r="T89">
        <v>4.8702190809803847</v>
      </c>
      <c r="U89">
        <v>4.8140021923546081</v>
      </c>
      <c r="V89">
        <v>5.1525244612383991</v>
      </c>
      <c r="W89" t="s">
        <v>298</v>
      </c>
      <c r="X89" t="s">
        <v>161</v>
      </c>
      <c r="Y89" t="s">
        <v>162</v>
      </c>
      <c r="Z89" t="s">
        <v>163</v>
      </c>
      <c r="AA89" t="s">
        <v>320</v>
      </c>
      <c r="AB89" t="s">
        <v>320</v>
      </c>
      <c r="AC89" t="s">
        <v>320</v>
      </c>
      <c r="AD89">
        <v>2.1724206115006508</v>
      </c>
      <c r="AE89">
        <v>6.7788782061715986</v>
      </c>
      <c r="AF89">
        <v>3.959599285652855</v>
      </c>
      <c r="AG89">
        <v>6.4667759048588884</v>
      </c>
      <c r="AH89"/>
      <c r="AI89"/>
      <c r="AJ89"/>
      <c r="AK89"/>
      <c r="AL89"/>
      <c r="AM89"/>
      <c r="AN89"/>
      <c r="AO89"/>
      <c r="AP89"/>
      <c r="AQ89"/>
      <c r="AR89"/>
      <c r="AS89"/>
      <c r="AT89"/>
      <c r="AU89"/>
      <c r="AV89"/>
      <c r="AW89"/>
      <c r="AX89"/>
      <c r="AY89"/>
      <c r="AZ89"/>
      <c r="BA89"/>
      <c r="BB89"/>
      <c r="BC89"/>
      <c r="BD89"/>
      <c r="BE89"/>
      <c r="BF89"/>
    </row>
    <row r="90">
      <c r="A90" t="s">
        <v>629</v>
      </c>
      <c r="B90">
        <v>2006</v>
      </c>
      <c r="C90" t="s">
        <v>634</v>
      </c>
      <c r="D90">
        <v>62</v>
      </c>
      <c r="E90" t="s">
        <v>299</v>
      </c>
      <c r="F90" t="s">
        <v>304</v>
      </c>
      <c r="G90" t="s">
        <v>320</v>
      </c>
      <c r="H90">
        <v>5.852806080920848</v>
      </c>
      <c r="I90">
        <v>6.142751167951447</v>
      </c>
      <c r="J90">
        <v>5.4836264871450204</v>
      </c>
      <c r="K90">
        <v>5.7823187147537123</v>
      </c>
      <c r="L90">
        <v>3.6872325982147678</v>
      </c>
      <c r="M90">
        <v>4.1821765778961444</v>
      </c>
      <c r="N90">
        <v>1.7412789799440209</v>
      </c>
      <c r="O90">
        <v>1.263381527689982</v>
      </c>
      <c r="P90">
        <v>1.530677691329952</v>
      </c>
      <c r="Q90">
        <v>0.89536438938975016</v>
      </c>
      <c r="R90">
        <v>5.9691973607310311</v>
      </c>
      <c r="S90">
        <v>6.2489113124617441</v>
      </c>
      <c r="T90">
        <v>5.6757162236144776</v>
      </c>
      <c r="U90">
        <v>8.3580210514537523</v>
      </c>
      <c r="V90">
        <v>8.0695299505300788</v>
      </c>
      <c r="W90" t="s">
        <v>298</v>
      </c>
      <c r="X90" t="s">
        <v>161</v>
      </c>
      <c r="Y90" t="s">
        <v>162</v>
      </c>
      <c r="Z90" t="s">
        <v>163</v>
      </c>
      <c r="AA90" t="s">
        <v>320</v>
      </c>
      <c r="AB90" t="s">
        <v>320</v>
      </c>
      <c r="AC90" t="s">
        <v>320</v>
      </c>
      <c r="AD90">
        <v>1.9122468259057659</v>
      </c>
      <c r="AE90">
        <v>9.5732302993993734</v>
      </c>
      <c r="AF90">
        <v>3.058214221930911</v>
      </c>
      <c r="AG90">
        <v>14.22833161276791</v>
      </c>
      <c r="AH90"/>
      <c r="AI90"/>
      <c r="AJ90"/>
      <c r="AK90"/>
      <c r="AL90"/>
      <c r="AM90"/>
      <c r="AN90"/>
      <c r="AO90"/>
      <c r="AP90"/>
      <c r="AQ90"/>
      <c r="AR90"/>
      <c r="AS90"/>
      <c r="AT90"/>
      <c r="AU90"/>
      <c r="AV90"/>
      <c r="AW90"/>
      <c r="AX90"/>
      <c r="AY90"/>
      <c r="AZ90"/>
      <c r="BA90"/>
      <c r="BB90"/>
      <c r="BC90"/>
      <c r="BD90"/>
      <c r="BE90"/>
      <c r="BF90"/>
    </row>
    <row r="91">
      <c r="A91" t="s">
        <v>629</v>
      </c>
      <c r="B91">
        <v>2006</v>
      </c>
      <c r="C91" t="s">
        <v>634</v>
      </c>
      <c r="D91">
        <v>63</v>
      </c>
      <c r="E91" t="s">
        <v>299</v>
      </c>
      <c r="F91" t="s">
        <v>305</v>
      </c>
      <c r="G91" t="s">
        <v>320</v>
      </c>
      <c r="H91">
        <v>4.0455384307800673</v>
      </c>
      <c r="I91">
        <v>3.0427581817119438</v>
      </c>
      <c r="J91">
        <v>3.2407998416574708</v>
      </c>
      <c r="K91">
        <v>3.409716548476494</v>
      </c>
      <c r="L91">
        <v>0.75106138896257379</v>
      </c>
      <c r="M91">
        <v>1.4222104611598501</v>
      </c>
      <c r="N91">
        <v>0.61150846919964386</v>
      </c>
      <c r="O91">
        <v>0.50564260356584245</v>
      </c>
      <c r="P91">
        <v>0.38293502896718917</v>
      </c>
      <c r="Q91">
        <v>0.111777703321555</v>
      </c>
      <c r="R91">
        <v>4.8456606909763851</v>
      </c>
      <c r="S91">
        <v>2.8817818117776808</v>
      </c>
      <c r="T91">
        <v>4.236922378653964</v>
      </c>
      <c r="U91">
        <v>4.348836407855174</v>
      </c>
      <c r="V91">
        <v>3.0471134299612488</v>
      </c>
      <c r="W91" t="s">
        <v>298</v>
      </c>
      <c r="X91" t="s">
        <v>161</v>
      </c>
      <c r="Y91" t="s">
        <v>162</v>
      </c>
      <c r="Z91" t="s">
        <v>163</v>
      </c>
      <c r="AA91" t="s">
        <v>320</v>
      </c>
      <c r="AB91" t="s">
        <v>320</v>
      </c>
      <c r="AC91" t="s">
        <v>320</v>
      </c>
      <c r="AD91">
        <v>0.39830034042038881</v>
      </c>
      <c r="AE91">
        <v>1.3920155492839561</v>
      </c>
      <c r="AF91">
        <v>2.7253950436252299</v>
      </c>
      <c r="AG91">
        <v>11.508907171128261</v>
      </c>
      <c r="AH91"/>
      <c r="AI91"/>
      <c r="AJ91"/>
      <c r="AK91"/>
      <c r="AL91"/>
      <c r="AM91"/>
      <c r="AN91"/>
      <c r="AO91"/>
      <c r="AP91"/>
      <c r="AQ91"/>
      <c r="AR91"/>
      <c r="AS91"/>
      <c r="AT91"/>
      <c r="AU91"/>
      <c r="AV91"/>
      <c r="AW91"/>
      <c r="AX91"/>
      <c r="AY91"/>
      <c r="AZ91"/>
      <c r="BA91"/>
      <c r="BB91"/>
      <c r="BC91"/>
      <c r="BD91"/>
      <c r="BE91"/>
      <c r="BF91"/>
    </row>
    <row r="92">
      <c r="A92" t="s">
        <v>629</v>
      </c>
      <c r="B92">
        <v>2006</v>
      </c>
      <c r="C92" t="s">
        <v>634</v>
      </c>
      <c r="D92">
        <v>64</v>
      </c>
      <c r="E92" t="s">
        <v>299</v>
      </c>
      <c r="F92" t="s">
        <v>306</v>
      </c>
      <c r="G92" t="s">
        <v>320</v>
      </c>
      <c r="H92">
        <v>0.063865587089181497</v>
      </c>
      <c r="I92">
        <v>0.0045756243787853004</v>
      </c>
      <c r="J92">
        <v>0.0239515789604695</v>
      </c>
      <c r="K92">
        <v>0.0154042497227579</v>
      </c>
      <c r="L92">
        <v>0.0174160588686036</v>
      </c>
      <c r="M92">
        <v>0.019269215014388202</v>
      </c>
      <c r="N92">
        <v>0</v>
      </c>
      <c r="O92">
        <v>0.038961843934937297</v>
      </c>
      <c r="P92">
        <v>0.0146520492448551</v>
      </c>
      <c r="Q92">
        <v>0</v>
      </c>
      <c r="R92">
        <v>0.089340422561976704</v>
      </c>
      <c r="S92">
        <v>0</v>
      </c>
      <c r="T92">
        <v>0.028760714145636801</v>
      </c>
      <c r="U92">
        <v>0.0107416428180415</v>
      </c>
      <c r="V92">
        <v>0.0185948947401006</v>
      </c>
      <c r="W92" t="s">
        <v>298</v>
      </c>
      <c r="X92" t="s">
        <v>161</v>
      </c>
      <c r="Y92" t="s">
        <v>162</v>
      </c>
      <c r="Z92" t="s">
        <v>163</v>
      </c>
      <c r="AA92" t="s">
        <v>320</v>
      </c>
      <c r="AB92" t="s">
        <v>320</v>
      </c>
      <c r="AC92" t="s">
        <v>320</v>
      </c>
      <c r="AD92">
        <v>0</v>
      </c>
      <c r="AE92">
        <v>0.0063423845533034998</v>
      </c>
      <c r="AF92">
        <v>0.033889479242118097</v>
      </c>
      <c r="AG92">
        <v>0.090298574475916896</v>
      </c>
      <c r="AH92"/>
      <c r="AI92"/>
      <c r="AJ92"/>
      <c r="AK92"/>
      <c r="AL92"/>
      <c r="AM92"/>
      <c r="AN92"/>
      <c r="AO92"/>
      <c r="AP92"/>
      <c r="AQ92"/>
      <c r="AR92"/>
      <c r="AS92"/>
      <c r="AT92"/>
      <c r="AU92"/>
      <c r="AV92"/>
      <c r="AW92"/>
      <c r="AX92"/>
      <c r="AY92"/>
      <c r="AZ92"/>
      <c r="BA92"/>
      <c r="BB92"/>
      <c r="BC92"/>
      <c r="BD92"/>
      <c r="BE92"/>
      <c r="BF92"/>
    </row>
    <row r="93">
      <c r="A93" t="s">
        <v>629</v>
      </c>
      <c r="B93">
        <v>2006</v>
      </c>
      <c r="C93" t="s">
        <v>634</v>
      </c>
      <c r="D93">
        <v>65</v>
      </c>
      <c r="E93" t="s">
        <v>299</v>
      </c>
      <c r="F93" t="s">
        <v>307</v>
      </c>
      <c r="G93" t="s">
        <v>320</v>
      </c>
      <c r="H93">
        <v>0.026493653108562502</v>
      </c>
      <c r="I93">
        <v>0</v>
      </c>
      <c r="J93">
        <v>0.034623047486050898</v>
      </c>
      <c r="K93">
        <v>0.012680290489478</v>
      </c>
      <c r="L93">
        <v>0.0026581952896536998</v>
      </c>
      <c r="M93">
        <v>0</v>
      </c>
      <c r="N93">
        <v>0</v>
      </c>
      <c r="O93">
        <v>0</v>
      </c>
      <c r="P93">
        <v>0.0089094192028474992</v>
      </c>
      <c r="Q93">
        <v>0</v>
      </c>
      <c r="R93">
        <v>0.037755481786103301</v>
      </c>
      <c r="S93">
        <v>0</v>
      </c>
      <c r="T93">
        <v>0.027030413246049999</v>
      </c>
      <c r="U93">
        <v>0.0403812186422303</v>
      </c>
      <c r="V93">
        <v>0</v>
      </c>
      <c r="W93" t="s">
        <v>298</v>
      </c>
      <c r="X93" t="s">
        <v>161</v>
      </c>
      <c r="Y93" t="s">
        <v>162</v>
      </c>
      <c r="Z93" t="s">
        <v>163</v>
      </c>
      <c r="AA93" t="s">
        <v>320</v>
      </c>
      <c r="AB93" t="s">
        <v>320</v>
      </c>
      <c r="AC93" t="s">
        <v>320</v>
      </c>
      <c r="AD93">
        <v>0.0015468669912717999</v>
      </c>
      <c r="AE93">
        <v>0</v>
      </c>
      <c r="AF93">
        <v>0.015737265822837899</v>
      </c>
      <c r="AG93">
        <v>0.068441276862486605</v>
      </c>
      <c r="AH93"/>
      <c r="AI93"/>
      <c r="AJ93"/>
      <c r="AK93"/>
      <c r="AL93"/>
      <c r="AM93"/>
      <c r="AN93"/>
      <c r="AO93"/>
      <c r="AP93"/>
      <c r="AQ93"/>
      <c r="AR93"/>
      <c r="AS93"/>
      <c r="AT93"/>
      <c r="AU93"/>
      <c r="AV93"/>
      <c r="AW93"/>
      <c r="AX93"/>
      <c r="AY93"/>
      <c r="AZ93"/>
      <c r="BA93"/>
      <c r="BB93"/>
      <c r="BC93"/>
      <c r="BD93"/>
      <c r="BE93"/>
      <c r="BF93"/>
    </row>
    <row r="94">
      <c r="A94" t="s">
        <v>629</v>
      </c>
      <c r="B94">
        <v>2006</v>
      </c>
      <c r="C94" t="s">
        <v>634</v>
      </c>
      <c r="D94">
        <v>66</v>
      </c>
      <c r="E94" t="s">
        <v>299</v>
      </c>
      <c r="F94" t="s">
        <v>308</v>
      </c>
      <c r="G94" t="s">
        <v>320</v>
      </c>
      <c r="H94">
        <v>61.137267796794717</v>
      </c>
      <c r="I94">
        <v>54.044457572977137</v>
      </c>
      <c r="J94">
        <v>36.185040726574123</v>
      </c>
      <c r="K94">
        <v>23.110676440753309</v>
      </c>
      <c r="L94">
        <v>11.896419168322501</v>
      </c>
      <c r="M94">
        <v>27.52147973209642</v>
      </c>
      <c r="N94">
        <v>10.20311021865872</v>
      </c>
      <c r="O94">
        <v>6.6772947990825182</v>
      </c>
      <c r="P94">
        <v>5.1315658950626366</v>
      </c>
      <c r="Q94">
        <v>3.2653856066766269</v>
      </c>
      <c r="R94">
        <v>62.823353242697209</v>
      </c>
      <c r="S94">
        <v>60.702727416097943</v>
      </c>
      <c r="T94">
        <v>53.014860655668052</v>
      </c>
      <c r="U94">
        <v>40.729231928389403</v>
      </c>
      <c r="V94">
        <v>25.921409469873861</v>
      </c>
      <c r="W94" t="s">
        <v>298</v>
      </c>
      <c r="X94" t="s">
        <v>161</v>
      </c>
      <c r="Y94" t="s">
        <v>162</v>
      </c>
      <c r="Z94" t="s">
        <v>163</v>
      </c>
      <c r="AA94" t="s">
        <v>320</v>
      </c>
      <c r="AB94" t="s">
        <v>320</v>
      </c>
      <c r="AC94" t="s">
        <v>320</v>
      </c>
      <c r="AD94">
        <v>22.087089040879771</v>
      </c>
      <c r="AE94">
        <v>23.3993337433302</v>
      </c>
      <c r="AF94">
        <v>66.837445327681678</v>
      </c>
      <c r="AG94">
        <v>21.24114357936833</v>
      </c>
      <c r="AH94"/>
      <c r="AI94"/>
      <c r="AJ94"/>
      <c r="AK94"/>
      <c r="AL94"/>
      <c r="AM94"/>
      <c r="AN94"/>
      <c r="AO94"/>
      <c r="AP94"/>
      <c r="AQ94"/>
      <c r="AR94"/>
      <c r="AS94"/>
      <c r="AT94"/>
      <c r="AU94"/>
      <c r="AV94"/>
      <c r="AW94"/>
      <c r="AX94"/>
      <c r="AY94"/>
      <c r="AZ94"/>
      <c r="BA94"/>
      <c r="BB94"/>
      <c r="BC94"/>
      <c r="BD94"/>
      <c r="BE94"/>
      <c r="BF94"/>
    </row>
    <row r="95">
      <c r="A95" t="s">
        <v>629</v>
      </c>
      <c r="B95">
        <v>2006</v>
      </c>
      <c r="C95" t="s">
        <v>634</v>
      </c>
      <c r="D95">
        <v>67</v>
      </c>
      <c r="E95" t="s">
        <v>299</v>
      </c>
      <c r="F95" t="s">
        <v>309</v>
      </c>
      <c r="G95" t="s">
        <v>320</v>
      </c>
      <c r="H95">
        <v>1.91501424093492</v>
      </c>
      <c r="I95">
        <v>1.1638400840884049</v>
      </c>
      <c r="J95">
        <v>0.20214758810426001</v>
      </c>
      <c r="K95">
        <v>0.22731269711480359</v>
      </c>
      <c r="L95">
        <v>0.13894038372053891</v>
      </c>
      <c r="M95">
        <v>0.43696056554538681</v>
      </c>
      <c r="N95">
        <v>0.16076154733683751</v>
      </c>
      <c r="O95">
        <v>0.093451384711734697</v>
      </c>
      <c r="P95">
        <v>0.1142745569599605</v>
      </c>
      <c r="Q95">
        <v>0.068888581249362896</v>
      </c>
      <c r="R95">
        <v>2.3968875395148892</v>
      </c>
      <c r="S95">
        <v>1.4360461786748411</v>
      </c>
      <c r="T95">
        <v>0.58807153979618232</v>
      </c>
      <c r="U95">
        <v>0.048595094432208101</v>
      </c>
      <c r="V95">
        <v>0.35729363148986859</v>
      </c>
      <c r="W95" t="s">
        <v>298</v>
      </c>
      <c r="X95" t="s">
        <v>161</v>
      </c>
      <c r="Y95" t="s">
        <v>162</v>
      </c>
      <c r="Z95" t="s">
        <v>163</v>
      </c>
      <c r="AA95" t="s">
        <v>320</v>
      </c>
      <c r="AB95" t="s">
        <v>320</v>
      </c>
      <c r="AC95" t="s">
        <v>320</v>
      </c>
      <c r="AD95">
        <v>0.23972567201381459</v>
      </c>
      <c r="AE95">
        <v>0.0065334200511461002</v>
      </c>
      <c r="AF95">
        <v>1.8981909303015421</v>
      </c>
      <c r="AG95">
        <v>0.0488699319604892</v>
      </c>
      <c r="AH95"/>
      <c r="AI95"/>
      <c r="AJ95"/>
      <c r="AK95"/>
      <c r="AL95"/>
      <c r="AM95"/>
      <c r="AN95"/>
      <c r="AO95"/>
      <c r="AP95"/>
      <c r="AQ95"/>
      <c r="AR95"/>
      <c r="AS95"/>
      <c r="AT95"/>
      <c r="AU95"/>
      <c r="AV95"/>
      <c r="AW95"/>
      <c r="AX95"/>
      <c r="AY95"/>
      <c r="AZ95"/>
      <c r="BA95"/>
      <c r="BB95"/>
      <c r="BC95"/>
      <c r="BD95"/>
      <c r="BE95"/>
      <c r="BF95"/>
    </row>
    <row r="96">
      <c r="A96" t="s">
        <v>629</v>
      </c>
      <c r="B96">
        <v>2006</v>
      </c>
      <c r="C96" t="s">
        <v>634</v>
      </c>
      <c r="D96">
        <v>68</v>
      </c>
      <c r="E96" t="s">
        <v>299</v>
      </c>
      <c r="F96" t="s">
        <v>17</v>
      </c>
      <c r="G96" t="s">
        <v>320</v>
      </c>
      <c r="H96">
        <v>2.528425615367984</v>
      </c>
      <c r="I96">
        <v>0.62698433546804033</v>
      </c>
      <c r="J96">
        <v>0.47903577860578239</v>
      </c>
      <c r="K96">
        <v>0.27925326344868961</v>
      </c>
      <c r="L96">
        <v>0.037361489507003097</v>
      </c>
      <c r="M96">
        <v>0.20651773247952429</v>
      </c>
      <c r="N96">
        <v>0.029151798341501799</v>
      </c>
      <c r="O96">
        <v>0.12306694854271299</v>
      </c>
      <c r="P96">
        <v>0.022911206767423201</v>
      </c>
      <c r="Q96">
        <v>0</v>
      </c>
      <c r="R96">
        <v>2.7607330530700822</v>
      </c>
      <c r="S96">
        <v>1.335560307192722</v>
      </c>
      <c r="T96">
        <v>0.71331927567302567</v>
      </c>
      <c r="U96">
        <v>0.4053119492447822</v>
      </c>
      <c r="V96">
        <v>0.25428921954466033</v>
      </c>
      <c r="W96" t="s">
        <v>298</v>
      </c>
      <c r="X96" t="s">
        <v>161</v>
      </c>
      <c r="Y96" t="s">
        <v>162</v>
      </c>
      <c r="Z96" t="s">
        <v>163</v>
      </c>
      <c r="AA96" t="s">
        <v>320</v>
      </c>
      <c r="AB96" t="s">
        <v>320</v>
      </c>
      <c r="AC96" t="s">
        <v>320</v>
      </c>
      <c r="AD96">
        <v>0.13699840879115721</v>
      </c>
      <c r="AE96">
        <v>2.4822726866268221</v>
      </c>
      <c r="AF96">
        <v>0.43150233154683992</v>
      </c>
      <c r="AG96">
        <v>1.0688735759586989</v>
      </c>
      <c r="AH96"/>
      <c r="AI96"/>
      <c r="AJ96"/>
      <c r="AK96"/>
      <c r="AL96"/>
      <c r="AM96"/>
      <c r="AN96"/>
      <c r="AO96"/>
      <c r="AP96"/>
      <c r="AQ96"/>
      <c r="AR96"/>
      <c r="AS96"/>
      <c r="AT96"/>
      <c r="AU96"/>
      <c r="AV96"/>
      <c r="AW96"/>
      <c r="AX96"/>
      <c r="AY96"/>
      <c r="AZ96"/>
      <c r="BA96"/>
      <c r="BB96"/>
      <c r="BC96"/>
      <c r="BD96"/>
      <c r="BE96"/>
      <c r="BF96"/>
    </row>
    <row r="97">
      <c r="A97" t="s">
        <v>629</v>
      </c>
      <c r="B97">
        <v>2006</v>
      </c>
      <c r="C97" t="s">
        <v>634</v>
      </c>
      <c r="D97">
        <v>69</v>
      </c>
      <c r="E97" t="s">
        <v>299</v>
      </c>
      <c r="F97" t="s">
        <v>310</v>
      </c>
      <c r="G97" t="s">
        <v>320</v>
      </c>
      <c r="H97">
        <v>3.6051978940455971</v>
      </c>
      <c r="I97">
        <v>11.530728108527549</v>
      </c>
      <c r="J97">
        <v>28.543662075637471</v>
      </c>
      <c r="K97">
        <v>42.608526201714248</v>
      </c>
      <c r="L97">
        <v>41.984380815837923</v>
      </c>
      <c r="M97">
        <v>32.883220572809172</v>
      </c>
      <c r="N97">
        <v>51.122100498242659</v>
      </c>
      <c r="O97">
        <v>58.157259561124</v>
      </c>
      <c r="P97">
        <v>45.016345650734522</v>
      </c>
      <c r="Q97">
        <v>33.58580988785441</v>
      </c>
      <c r="R97">
        <v>1.7405327254366381</v>
      </c>
      <c r="S97">
        <v>5.8352830902779473</v>
      </c>
      <c r="T97">
        <v>13.20849218335332</v>
      </c>
      <c r="U97">
        <v>26.380345131415151</v>
      </c>
      <c r="V97">
        <v>41.75948485943249</v>
      </c>
      <c r="W97" t="s">
        <v>298</v>
      </c>
      <c r="X97" t="s">
        <v>161</v>
      </c>
      <c r="Y97" t="s">
        <v>162</v>
      </c>
      <c r="Z97" t="s">
        <v>163</v>
      </c>
      <c r="AA97" t="s">
        <v>320</v>
      </c>
      <c r="AB97" t="s">
        <v>320</v>
      </c>
      <c r="AC97" t="s">
        <v>320</v>
      </c>
      <c r="AD97">
        <v>36.509676374639056</v>
      </c>
      <c r="AE97">
        <v>26.796158788879399</v>
      </c>
      <c r="AF97">
        <v>10.6480585158448</v>
      </c>
      <c r="AG97">
        <v>33.706315890225873</v>
      </c>
      <c r="AH97"/>
      <c r="AI97"/>
      <c r="AJ97"/>
      <c r="AK97"/>
      <c r="AL97"/>
      <c r="AM97"/>
      <c r="AN97"/>
      <c r="AO97"/>
      <c r="AP97"/>
      <c r="AQ97"/>
      <c r="AR97"/>
      <c r="AS97"/>
      <c r="AT97"/>
      <c r="AU97"/>
      <c r="AV97"/>
      <c r="AW97"/>
      <c r="AX97"/>
      <c r="AY97"/>
      <c r="AZ97"/>
      <c r="BA97"/>
      <c r="BB97"/>
      <c r="BC97"/>
      <c r="BD97"/>
      <c r="BE97"/>
      <c r="BF97"/>
    </row>
    <row r="98">
      <c r="A98" t="s">
        <v>629</v>
      </c>
      <c r="B98">
        <v>2006</v>
      </c>
      <c r="C98" t="s">
        <v>634</v>
      </c>
      <c r="D98">
        <v>70</v>
      </c>
      <c r="E98" t="s">
        <v>299</v>
      </c>
      <c r="F98" t="s">
        <v>47</v>
      </c>
      <c r="G98" t="s">
        <v>320</v>
      </c>
      <c r="H98">
        <v>0.24523688373407701</v>
      </c>
      <c r="I98">
        <v>0.15897346628898271</v>
      </c>
      <c r="J98">
        <v>0.26606977281683653</v>
      </c>
      <c r="K98">
        <v>0.13193742255063279</v>
      </c>
      <c r="L98">
        <v>0.1083194382213854</v>
      </c>
      <c r="M98">
        <v>0.77843007573094025</v>
      </c>
      <c r="N98">
        <v>0.58220673982505045</v>
      </c>
      <c r="O98">
        <v>0.057760652423714802</v>
      </c>
      <c r="P98">
        <v>0.015056284807497799</v>
      </c>
      <c r="Q98">
        <v>0.23830458959950099</v>
      </c>
      <c r="R98">
        <v>0.26277626418192312</v>
      </c>
      <c r="S98">
        <v>0.029390646898240499</v>
      </c>
      <c r="T98">
        <v>0.1012682697236945</v>
      </c>
      <c r="U98">
        <v>0.099628700270459405</v>
      </c>
      <c r="V98">
        <v>0.093769103427086303</v>
      </c>
      <c r="W98" t="s">
        <v>298</v>
      </c>
      <c r="X98" t="s">
        <v>161</v>
      </c>
      <c r="Y98" t="s">
        <v>162</v>
      </c>
      <c r="Z98" t="s">
        <v>163</v>
      </c>
      <c r="AA98" t="s">
        <v>320</v>
      </c>
      <c r="AB98" t="s">
        <v>320</v>
      </c>
      <c r="AC98" t="s">
        <v>320</v>
      </c>
      <c r="AD98">
        <v>0.33864471149172559</v>
      </c>
      <c r="AE98">
        <v>0.19193658474218989</v>
      </c>
      <c r="AF98">
        <v>0.076247097975099001</v>
      </c>
      <c r="AG98">
        <v>0.037829675032936702</v>
      </c>
      <c r="AH98"/>
      <c r="AI98"/>
      <c r="AJ98"/>
      <c r="AK98"/>
      <c r="AL98"/>
      <c r="AM98"/>
      <c r="AN98"/>
      <c r="AO98"/>
      <c r="AP98"/>
      <c r="AQ98"/>
      <c r="AR98"/>
      <c r="AS98"/>
      <c r="AT98"/>
      <c r="AU98"/>
      <c r="AV98"/>
      <c r="AW98"/>
      <c r="AX98"/>
      <c r="AY98"/>
      <c r="AZ98"/>
      <c r="BA98"/>
      <c r="BB98"/>
      <c r="BC98"/>
      <c r="BD98"/>
      <c r="BE98"/>
      <c r="BF98"/>
    </row>
    <row r="99">
      <c r="A99" t="s">
        <v>629</v>
      </c>
      <c r="B99">
        <v>2006</v>
      </c>
      <c r="C99" t="s">
        <v>634</v>
      </c>
      <c r="D99">
        <v>122</v>
      </c>
      <c r="E99" t="s">
        <v>18</v>
      </c>
      <c r="F99" t="s">
        <v>14</v>
      </c>
      <c r="G99" t="s">
        <v>647</v>
      </c>
      <c r="H99">
        <v>97.847742873996381</v>
      </c>
      <c r="I99">
        <v>99.332283851568576</v>
      </c>
      <c r="J99">
        <v>99.147324705502001</v>
      </c>
      <c r="K99">
        <v>99.771531381185483</v>
      </c>
      <c r="L99">
        <v>99.95763177822981</v>
      </c>
      <c r="M99">
        <v>99.091681498302577</v>
      </c>
      <c r="N99">
        <v>99.888573006636079</v>
      </c>
      <c r="O99">
        <v>99.917915168277233</v>
      </c>
      <c r="P99">
        <v>99.988910803230652</v>
      </c>
      <c r="Q99">
        <v>100</v>
      </c>
      <c r="R99">
        <v>97.372081633864028</v>
      </c>
      <c r="S99">
        <v>99.377639179643566</v>
      </c>
      <c r="T99">
        <v>98.973058255820774</v>
      </c>
      <c r="U99">
        <v>99.305941286477221</v>
      </c>
      <c r="V99">
        <v>99.824265684993279</v>
      </c>
      <c r="W99" t="s">
        <v>298</v>
      </c>
      <c r="X99" t="s">
        <v>161</v>
      </c>
      <c r="Y99" t="s">
        <v>162</v>
      </c>
      <c r="Z99" t="s">
        <v>163</v>
      </c>
      <c r="AA99" t="s">
        <v>320</v>
      </c>
      <c r="AB99" t="s">
        <v>320</v>
      </c>
      <c r="AC99" t="s">
        <v>320</v>
      </c>
      <c r="AD99">
        <v>99.804955430027874</v>
      </c>
      <c r="AE99">
        <v>99.665960294256067</v>
      </c>
      <c r="AF99">
        <v>99.428142549419903</v>
      </c>
      <c r="AG99">
        <v>96.610337228530852</v>
      </c>
      <c r="AH99"/>
      <c r="AI99"/>
      <c r="AJ99"/>
      <c r="AK99">
        <v>12181276.1163</v>
      </c>
      <c r="AL99">
        <v>12367311.440099919</v>
      </c>
      <c r="AM99">
        <v>12345616.191700021</v>
      </c>
      <c r="AN99">
        <v>12414965.48960004</v>
      </c>
      <c r="AO99">
        <v>12446255.111699959</v>
      </c>
      <c r="AP99">
        <v>3681142.1243999768</v>
      </c>
      <c r="AQ99">
        <v>3709236.298499994</v>
      </c>
      <c r="AR99">
        <v>3712680.6579999882</v>
      </c>
      <c r="AS99">
        <v>3714600.1190000051</v>
      </c>
      <c r="AT99">
        <v>3714760.347200017</v>
      </c>
      <c r="AU99">
        <v>8506252.2860999834</v>
      </c>
      <c r="AV99">
        <v>8674786.1529999748</v>
      </c>
      <c r="AW99">
        <v>8648935.4922999963</v>
      </c>
      <c r="AX99">
        <v>8673507.7181999795</v>
      </c>
      <c r="AY99">
        <v>8719523.1527000032</v>
      </c>
      <c r="AZ99">
        <v>21355451.479900159</v>
      </c>
      <c r="BA99">
        <v>11248735.239100059</v>
      </c>
      <c r="BB99">
        <v>20838375.850599758</v>
      </c>
      <c r="BC99">
        <v>8312861.7797999354</v>
      </c>
      <c r="BD99"/>
      <c r="BE99"/>
      <c r="BF99"/>
    </row>
    <row r="100">
      <c r="A100" t="s">
        <v>629</v>
      </c>
      <c r="B100">
        <v>2006</v>
      </c>
      <c r="C100" t="s">
        <v>634</v>
      </c>
      <c r="D100">
        <v>123</v>
      </c>
      <c r="E100" t="s">
        <v>18</v>
      </c>
      <c r="F100" t="s">
        <v>52</v>
      </c>
      <c r="G100" t="s">
        <v>320</v>
      </c>
      <c r="H100">
        <v>2.1522571260036809</v>
      </c>
      <c r="I100">
        <v>0.66771614843143356</v>
      </c>
      <c r="J100">
        <v>0.85267529449794355</v>
      </c>
      <c r="K100">
        <v>0.2284686188145145</v>
      </c>
      <c r="L100">
        <v>0.042368221770181597</v>
      </c>
      <c r="M100">
        <v>0.90831850169745976</v>
      </c>
      <c r="N100">
        <v>0.1114269933639095</v>
      </c>
      <c r="O100">
        <v>0.082084831722765095</v>
      </c>
      <c r="P100">
        <v>0.0110891967693529</v>
      </c>
      <c r="Q100">
        <v>0</v>
      </c>
      <c r="R100">
        <v>2.627918366135837</v>
      </c>
      <c r="S100">
        <v>0.62236082035643481</v>
      </c>
      <c r="T100">
        <v>1.026941744179263</v>
      </c>
      <c r="U100">
        <v>0.69405871352275439</v>
      </c>
      <c r="V100">
        <v>0.17573431500671871</v>
      </c>
      <c r="W100" t="s">
        <v>298</v>
      </c>
      <c r="X100" t="s">
        <v>161</v>
      </c>
      <c r="Y100" t="s">
        <v>162</v>
      </c>
      <c r="Z100" t="s">
        <v>163</v>
      </c>
      <c r="AA100" t="s">
        <v>320</v>
      </c>
      <c r="AB100" t="s">
        <v>320</v>
      </c>
      <c r="AC100" t="s">
        <v>320</v>
      </c>
      <c r="AD100">
        <v>0.1950445699720976</v>
      </c>
      <c r="AE100">
        <v>0.33403970574395492</v>
      </c>
      <c r="AF100">
        <v>0.57185745058015192</v>
      </c>
      <c r="AG100">
        <v>3.3896627714692311</v>
      </c>
      <c r="AH100"/>
      <c r="AI100"/>
      <c r="AJ100"/>
      <c r="AK100">
        <v>267939.12209999998</v>
      </c>
      <c r="AL100">
        <v>83133.632299999983</v>
      </c>
      <c r="AM100">
        <v>106173.333</v>
      </c>
      <c r="AN100">
        <v>28429.252100000002</v>
      </c>
      <c r="AO100">
        <v>5275.4920999999986</v>
      </c>
      <c r="AP100">
        <v>33742.988799999999</v>
      </c>
      <c r="AQ100">
        <v>4137.7010000000009</v>
      </c>
      <c r="AR100">
        <v>3050.0513000000001</v>
      </c>
      <c r="AS100">
        <v>411.96499999999997</v>
      </c>
      <c r="AT100">
        <v>0</v>
      </c>
      <c r="AU100">
        <v>229570.28580000001</v>
      </c>
      <c r="AV100">
        <v>54326.57759999999</v>
      </c>
      <c r="AW100">
        <v>89741.118000000017</v>
      </c>
      <c r="AX100">
        <v>60619.974300000009</v>
      </c>
      <c r="AY100">
        <v>15350.1698</v>
      </c>
      <c r="AZ100">
        <v>41734.048499999997</v>
      </c>
      <c r="BA100">
        <v>37701.178999999996</v>
      </c>
      <c r="BB100">
        <v>119851.1828</v>
      </c>
      <c r="BC100">
        <v>291664.42129999999</v>
      </c>
      <c r="BD100"/>
      <c r="BE100"/>
      <c r="BF100"/>
    </row>
    <row r="101">
      <c r="A101" t="s">
        <v>629</v>
      </c>
      <c r="B101">
        <v>2006</v>
      </c>
      <c r="C101" t="s">
        <v>634</v>
      </c>
      <c r="D101">
        <v>124</v>
      </c>
      <c r="E101" t="s">
        <v>51</v>
      </c>
      <c r="F101" t="s">
        <v>15</v>
      </c>
      <c r="G101" t="s">
        <v>648</v>
      </c>
      <c r="H101">
        <v>91.549611746971422</v>
      </c>
      <c r="I101">
        <v>94.566231809658802</v>
      </c>
      <c r="J101">
        <v>93.893333207313972</v>
      </c>
      <c r="K101">
        <v>97.147912655935514</v>
      </c>
      <c r="L101">
        <v>98.81511570348664</v>
      </c>
      <c r="M101">
        <v>87.834112613763054</v>
      </c>
      <c r="N101">
        <v>92.964957700593203</v>
      </c>
      <c r="O101">
        <v>97.389836148317841</v>
      </c>
      <c r="P101">
        <v>98.870427690377355</v>
      </c>
      <c r="Q101">
        <v>98.130324026088289</v>
      </c>
      <c r="R101">
        <v>90.69703306001044</v>
      </c>
      <c r="S101">
        <v>95.954420061937725</v>
      </c>
      <c r="T101">
        <v>94.619910700827973</v>
      </c>
      <c r="U101">
        <v>96.211456374926328</v>
      </c>
      <c r="V101">
        <v>98.822100412893548</v>
      </c>
      <c r="W101" t="s">
        <v>298</v>
      </c>
      <c r="X101" t="s">
        <v>161</v>
      </c>
      <c r="Y101" t="s">
        <v>162</v>
      </c>
      <c r="Z101" t="s">
        <v>163</v>
      </c>
      <c r="AA101" t="s">
        <v>320</v>
      </c>
      <c r="AB101" t="s">
        <v>320</v>
      </c>
      <c r="AC101" t="s">
        <v>320</v>
      </c>
      <c r="AD101">
        <v>94.946085565484125</v>
      </c>
      <c r="AE101">
        <v>95.859526516708328</v>
      </c>
      <c r="AF101">
        <v>97.039930025038018</v>
      </c>
      <c r="AG101">
        <v>90.443729272451094</v>
      </c>
      <c r="AH101"/>
      <c r="AI101"/>
      <c r="AJ101"/>
      <c r="AK101">
        <v>11397208.2163</v>
      </c>
      <c r="AL101">
        <v>11773916.74849995</v>
      </c>
      <c r="AM101">
        <v>11691400.22870001</v>
      </c>
      <c r="AN101">
        <v>12088498.25510003</v>
      </c>
      <c r="AO101">
        <v>12303994.37299999</v>
      </c>
      <c r="AP101">
        <v>3262936.3737999862</v>
      </c>
      <c r="AQ101">
        <v>3452136.5678999959</v>
      </c>
      <c r="AR101">
        <v>3618744.0494999872</v>
      </c>
      <c r="AS101">
        <v>3673048.3362000049</v>
      </c>
      <c r="AT101">
        <v>3645306.3655000189</v>
      </c>
      <c r="AU101">
        <v>7923131.8860999923</v>
      </c>
      <c r="AV101">
        <v>8375969.4971999824</v>
      </c>
      <c r="AW101">
        <v>8268528.0050999941</v>
      </c>
      <c r="AX101">
        <v>8403231.4545999803</v>
      </c>
      <c r="AY101">
        <v>8631985.2857000045</v>
      </c>
      <c r="AZ101">
        <v>20315790.08040021</v>
      </c>
      <c r="BA101">
        <v>10819124.51100005</v>
      </c>
      <c r="BB101">
        <v>20337848.84769972</v>
      </c>
      <c r="BC101">
        <v>7782254.3824999398</v>
      </c>
      <c r="BD101"/>
      <c r="BE101"/>
      <c r="BF101"/>
    </row>
    <row r="102">
      <c r="A102" t="s">
        <v>629</v>
      </c>
      <c r="B102">
        <v>2006</v>
      </c>
      <c r="C102" t="s">
        <v>634</v>
      </c>
      <c r="D102">
        <v>125</v>
      </c>
      <c r="E102" t="s">
        <v>51</v>
      </c>
      <c r="F102" t="s">
        <v>16</v>
      </c>
      <c r="G102" t="s">
        <v>649</v>
      </c>
      <c r="H102">
        <v>6.2981311270249227</v>
      </c>
      <c r="I102">
        <v>4.7660520419099992</v>
      </c>
      <c r="J102">
        <v>5.2539914981879781</v>
      </c>
      <c r="K102">
        <v>2.6236187252498691</v>
      </c>
      <c r="L102">
        <v>1.1425160747433309</v>
      </c>
      <c r="M102">
        <v>11.257568884539751</v>
      </c>
      <c r="N102">
        <v>6.9236153060429224</v>
      </c>
      <c r="O102">
        <v>2.5280790199593559</v>
      </c>
      <c r="P102">
        <v>1.118483112853313</v>
      </c>
      <c r="Q102">
        <v>1.8696759739117661</v>
      </c>
      <c r="R102">
        <v>6.6750485738536991</v>
      </c>
      <c r="S102">
        <v>3.423219117705925</v>
      </c>
      <c r="T102">
        <v>4.3531475549927796</v>
      </c>
      <c r="U102">
        <v>3.0944849115508921</v>
      </c>
      <c r="V102">
        <v>1.0021652720997429</v>
      </c>
      <c r="W102" t="s">
        <v>298</v>
      </c>
      <c r="X102" t="s">
        <v>161</v>
      </c>
      <c r="Y102" t="s">
        <v>162</v>
      </c>
      <c r="Z102" t="s">
        <v>163</v>
      </c>
      <c r="AA102" t="s">
        <v>320</v>
      </c>
      <c r="AB102" t="s">
        <v>320</v>
      </c>
      <c r="AC102" t="s">
        <v>320</v>
      </c>
      <c r="AD102">
        <v>4.8588698645439692</v>
      </c>
      <c r="AE102">
        <v>3.8064337775476522</v>
      </c>
      <c r="AF102">
        <v>2.388212524381681</v>
      </c>
      <c r="AG102">
        <v>6.1666079560798197</v>
      </c>
      <c r="AH102"/>
      <c r="AI102"/>
      <c r="AJ102"/>
      <c r="AK102">
        <v>784067.90000000002</v>
      </c>
      <c r="AL102">
        <v>593394.69159999944</v>
      </c>
      <c r="AM102">
        <v>654215.96300000057</v>
      </c>
      <c r="AN102">
        <v>326467.23449999979</v>
      </c>
      <c r="AO102">
        <v>142260.73869999999</v>
      </c>
      <c r="AP102">
        <v>418205.7505999998</v>
      </c>
      <c r="AQ102">
        <v>257099.73059999981</v>
      </c>
      <c r="AR102">
        <v>93936.608499999988</v>
      </c>
      <c r="AS102">
        <v>41551.782800000001</v>
      </c>
      <c r="AT102">
        <v>69453.981700000004</v>
      </c>
      <c r="AU102">
        <v>583120.40000000014</v>
      </c>
      <c r="AV102">
        <v>298816.65580000001</v>
      </c>
      <c r="AW102">
        <v>380407.48720000009</v>
      </c>
      <c r="AX102">
        <v>270276.26360000012</v>
      </c>
      <c r="AY102">
        <v>87537.866999999998</v>
      </c>
      <c r="AZ102">
        <v>1039661.399499999</v>
      </c>
      <c r="BA102">
        <v>429610.72809999989</v>
      </c>
      <c r="BB102">
        <v>500527.00290000008</v>
      </c>
      <c r="BC102">
        <v>530607.39730000088</v>
      </c>
      <c r="BD102"/>
      <c r="BE102"/>
      <c r="BF102"/>
    </row>
    <row r="103">
      <c r="A103" t="s">
        <v>629</v>
      </c>
      <c r="B103">
        <v>2006</v>
      </c>
      <c r="C103" t="s">
        <v>634</v>
      </c>
      <c r="D103">
        <v>126</v>
      </c>
      <c r="E103" t="s">
        <v>51</v>
      </c>
      <c r="F103" t="s">
        <v>22</v>
      </c>
      <c r="G103" t="s">
        <v>650</v>
      </c>
      <c r="H103">
        <v>0.26842610767082231</v>
      </c>
      <c r="I103">
        <v>0.099908307917238801</v>
      </c>
      <c r="J103">
        <v>0.1082124860307949</v>
      </c>
      <c r="K103">
        <v>0.0504215676689432</v>
      </c>
      <c r="L103">
        <v>0.042368221770181597</v>
      </c>
      <c r="M103">
        <v>0.52083336120544144</v>
      </c>
      <c r="N103">
        <v>0.069293098415254398</v>
      </c>
      <c r="O103">
        <v>0.082084831722765095</v>
      </c>
      <c r="P103">
        <v>0.0110891967693529</v>
      </c>
      <c r="Q103">
        <v>0</v>
      </c>
      <c r="R103">
        <v>0.27153241042578657</v>
      </c>
      <c r="S103">
        <v>0.080479406290324601</v>
      </c>
      <c r="T103">
        <v>0.023176731332668801</v>
      </c>
      <c r="U103">
        <v>0.067006562143870504</v>
      </c>
      <c r="V103">
        <v>0.0786847759119291</v>
      </c>
      <c r="W103" t="s">
        <v>298</v>
      </c>
      <c r="X103" t="s">
        <v>161</v>
      </c>
      <c r="Y103" t="s">
        <v>162</v>
      </c>
      <c r="Z103" t="s">
        <v>163</v>
      </c>
      <c r="AA103" t="s">
        <v>320</v>
      </c>
      <c r="AB103" t="s">
        <v>320</v>
      </c>
      <c r="AC103" t="s">
        <v>320</v>
      </c>
      <c r="AD103">
        <v>0.088098066799392805</v>
      </c>
      <c r="AE103">
        <v>0.046643088260857703</v>
      </c>
      <c r="AF103">
        <v>0.0168309632984627</v>
      </c>
      <c r="AG103">
        <v>0.50249936939552653</v>
      </c>
      <c r="AH103"/>
      <c r="AI103"/>
      <c r="AJ103"/>
      <c r="AK103">
        <v>33416.943899999977</v>
      </c>
      <c r="AL103">
        <v>12439.029</v>
      </c>
      <c r="AM103">
        <v>13474.391</v>
      </c>
      <c r="AN103">
        <v>6274.154700000001</v>
      </c>
      <c r="AO103">
        <v>5275.4920999999986</v>
      </c>
      <c r="AP103">
        <v>19348.361000000001</v>
      </c>
      <c r="AQ103">
        <v>2573.1118999999999</v>
      </c>
      <c r="AR103">
        <v>3050.0513000000001</v>
      </c>
      <c r="AS103">
        <v>411.96499999999997</v>
      </c>
      <c r="AT103">
        <v>0</v>
      </c>
      <c r="AU103">
        <v>23720.589599999999</v>
      </c>
      <c r="AV103">
        <v>7025.1381000000001</v>
      </c>
      <c r="AW103">
        <v>2025.3396</v>
      </c>
      <c r="AX103">
        <v>5852.4386999999997</v>
      </c>
      <c r="AY103">
        <v>6873.0155000000004</v>
      </c>
      <c r="AZ103">
        <v>18850.506799999999</v>
      </c>
      <c r="BA103">
        <v>5264.3425000000007</v>
      </c>
      <c r="BB103">
        <v>3527.471500000001</v>
      </c>
      <c r="BC103">
        <v>43237.689899999998</v>
      </c>
      <c r="BD103"/>
      <c r="BE103"/>
      <c r="BF103"/>
    </row>
    <row r="104">
      <c r="A104" t="s">
        <v>629</v>
      </c>
      <c r="B104">
        <v>2006</v>
      </c>
      <c r="C104" t="s">
        <v>634</v>
      </c>
      <c r="D104">
        <v>127</v>
      </c>
      <c r="E104" t="s">
        <v>51</v>
      </c>
      <c r="F104" t="s">
        <v>19</v>
      </c>
      <c r="G104" t="s">
        <v>651</v>
      </c>
      <c r="H104">
        <v>1.8838310183328579</v>
      </c>
      <c r="I104">
        <v>0.56780784051419475</v>
      </c>
      <c r="J104">
        <v>0.74446280846714863</v>
      </c>
      <c r="K104">
        <v>0.17804705114557129</v>
      </c>
      <c r="L104">
        <v>0</v>
      </c>
      <c r="M104">
        <v>0.38748514049201838</v>
      </c>
      <c r="N104">
        <v>0.042133894948655097</v>
      </c>
      <c r="O104">
        <v>0</v>
      </c>
      <c r="P104">
        <v>0</v>
      </c>
      <c r="Q104">
        <v>0</v>
      </c>
      <c r="R104">
        <v>2.3563859557100511</v>
      </c>
      <c r="S104">
        <v>0.54188141406611023</v>
      </c>
      <c r="T104">
        <v>1.003765012846594</v>
      </c>
      <c r="U104">
        <v>0.62705215137888382</v>
      </c>
      <c r="V104">
        <v>0.097049539094789694</v>
      </c>
      <c r="W104" t="s">
        <v>298</v>
      </c>
      <c r="X104" t="s">
        <v>161</v>
      </c>
      <c r="Y104" t="s">
        <v>162</v>
      </c>
      <c r="Z104" t="s">
        <v>163</v>
      </c>
      <c r="AA104" t="s">
        <v>320</v>
      </c>
      <c r="AB104" t="s">
        <v>320</v>
      </c>
      <c r="AC104" t="s">
        <v>320</v>
      </c>
      <c r="AD104">
        <v>0.1069465031727047</v>
      </c>
      <c r="AE104">
        <v>0.28739661748309719</v>
      </c>
      <c r="AF104">
        <v>0.55502648728168924</v>
      </c>
      <c r="AG104">
        <v>2.8871634020737051</v>
      </c>
      <c r="AH104"/>
      <c r="AI104"/>
      <c r="AJ104"/>
      <c r="AK104">
        <v>234522.17819999999</v>
      </c>
      <c r="AL104">
        <v>70694.603299999973</v>
      </c>
      <c r="AM104">
        <v>92698.942000000025</v>
      </c>
      <c r="AN104">
        <v>22155.097399999999</v>
      </c>
      <c r="AO104">
        <v>0</v>
      </c>
      <c r="AP104">
        <v>14394.6278</v>
      </c>
      <c r="AQ104">
        <v>1564.5890999999999</v>
      </c>
      <c r="AR104">
        <v>0</v>
      </c>
      <c r="AS104">
        <v>0</v>
      </c>
      <c r="AT104">
        <v>0</v>
      </c>
      <c r="AU104">
        <v>205849.69620000001</v>
      </c>
      <c r="AV104">
        <v>47301.439499999993</v>
      </c>
      <c r="AW104">
        <v>87715.778400000025</v>
      </c>
      <c r="AX104">
        <v>54767.535600000003</v>
      </c>
      <c r="AY104">
        <v>8477.1543000000001</v>
      </c>
      <c r="AZ104">
        <v>22883.541700000009</v>
      </c>
      <c r="BA104">
        <v>32436.836500000001</v>
      </c>
      <c r="BB104">
        <v>116323.7113</v>
      </c>
      <c r="BC104">
        <v>248426.73139999999</v>
      </c>
      <c r="BD104"/>
      <c r="BE104"/>
      <c r="BF104"/>
    </row>
    <row r="105">
      <c r="A105" t="s">
        <v>629</v>
      </c>
      <c r="B105">
        <v>2006</v>
      </c>
      <c r="C105" t="s">
        <v>634</v>
      </c>
      <c r="D105">
        <v>128</v>
      </c>
      <c r="E105" t="s">
        <v>176</v>
      </c>
      <c r="F105" t="s">
        <v>50</v>
      </c>
      <c r="G105" t="s">
        <v>652</v>
      </c>
      <c r="H105">
        <v>6.436664701745193</v>
      </c>
      <c r="I105">
        <v>4.7980896613953554</v>
      </c>
      <c r="J105">
        <v>5.2991762650116341</v>
      </c>
      <c r="K105">
        <v>2.629626596815593</v>
      </c>
      <c r="L105">
        <v>1.143000343663769</v>
      </c>
      <c r="M105">
        <v>11.360760776607259</v>
      </c>
      <c r="N105">
        <v>6.9313386883432138</v>
      </c>
      <c r="O105">
        <v>2.5301558941674069</v>
      </c>
      <c r="P105">
        <v>1.1186071574020739</v>
      </c>
      <c r="Q105">
        <v>1.8696759739117661</v>
      </c>
      <c r="R105">
        <v>6.8551975698260641</v>
      </c>
      <c r="S105">
        <v>3.444657315231467</v>
      </c>
      <c r="T105">
        <v>4.3983156949045421</v>
      </c>
      <c r="U105">
        <v>3.1161125623128019</v>
      </c>
      <c r="V105">
        <v>1.003929520766212</v>
      </c>
      <c r="W105" t="s">
        <v>298</v>
      </c>
      <c r="X105" t="s">
        <v>161</v>
      </c>
      <c r="Y105" t="s">
        <v>162</v>
      </c>
      <c r="Z105" t="s">
        <v>163</v>
      </c>
      <c r="AA105" t="s">
        <v>320</v>
      </c>
      <c r="AB105" t="s">
        <v>320</v>
      </c>
      <c r="AC105" t="s">
        <v>320</v>
      </c>
      <c r="AD105">
        <v>4.8683653467993064</v>
      </c>
      <c r="AE105">
        <v>3.8191913932394268</v>
      </c>
      <c r="AF105">
        <v>2.401948244376225</v>
      </c>
      <c r="AG105">
        <v>6.3829690827936627</v>
      </c>
      <c r="AH105"/>
      <c r="AI105"/>
      <c r="AJ105"/>
      <c r="AK105"/>
      <c r="AL105"/>
      <c r="AM105"/>
      <c r="AN105"/>
      <c r="AO105"/>
      <c r="AP105"/>
      <c r="AQ105"/>
      <c r="AR105"/>
      <c r="AS105"/>
      <c r="AT105"/>
      <c r="AU105"/>
      <c r="AV105"/>
      <c r="AW105"/>
      <c r="AX105"/>
      <c r="AY105"/>
      <c r="AZ105"/>
      <c r="BA105"/>
      <c r="BB105"/>
      <c r="BC105"/>
      <c r="BD105"/>
      <c r="BE105"/>
      <c r="BF105"/>
    </row>
    <row r="106">
      <c r="A106" t="s">
        <v>629</v>
      </c>
      <c r="B106">
        <v>2006</v>
      </c>
      <c r="C106" t="s">
        <v>634</v>
      </c>
      <c r="D106">
        <v>129</v>
      </c>
      <c r="E106" t="s">
        <v>176</v>
      </c>
      <c r="F106" t="s">
        <v>49</v>
      </c>
      <c r="G106" t="s">
        <v>320</v>
      </c>
      <c r="H106">
        <v>93.563335298254771</v>
      </c>
      <c r="I106">
        <v>95.201910338604876</v>
      </c>
      <c r="J106">
        <v>94.700823734988305</v>
      </c>
      <c r="K106">
        <v>97.370373403184317</v>
      </c>
      <c r="L106">
        <v>98.856999656336413</v>
      </c>
      <c r="M106">
        <v>88.639239223392963</v>
      </c>
      <c r="N106">
        <v>93.068661311656825</v>
      </c>
      <c r="O106">
        <v>97.469844105832564</v>
      </c>
      <c r="P106">
        <v>98.881392842597947</v>
      </c>
      <c r="Q106">
        <v>98.130324026088289</v>
      </c>
      <c r="R106">
        <v>93.144802430174039</v>
      </c>
      <c r="S106">
        <v>96.555342684768618</v>
      </c>
      <c r="T106">
        <v>95.601684305095432</v>
      </c>
      <c r="U106">
        <v>96.883887437687207</v>
      </c>
      <c r="V106">
        <v>98.996070479233794</v>
      </c>
      <c r="W106" t="s">
        <v>298</v>
      </c>
      <c r="X106" t="s">
        <v>161</v>
      </c>
      <c r="Y106" t="s">
        <v>162</v>
      </c>
      <c r="Z106" t="s">
        <v>163</v>
      </c>
      <c r="AA106" t="s">
        <v>320</v>
      </c>
      <c r="AB106" t="s">
        <v>320</v>
      </c>
      <c r="AC106" t="s">
        <v>320</v>
      </c>
      <c r="AD106">
        <v>95.131634653200919</v>
      </c>
      <c r="AE106">
        <v>96.180808606760493</v>
      </c>
      <c r="AF106">
        <v>97.598051755623601</v>
      </c>
      <c r="AG106">
        <v>93.617030917206407</v>
      </c>
      <c r="AH106"/>
      <c r="AI106"/>
      <c r="AJ106"/>
      <c r="AK106"/>
      <c r="AL106"/>
      <c r="AM106"/>
      <c r="AN106"/>
      <c r="AO106"/>
      <c r="AP106"/>
      <c r="AQ106"/>
      <c r="AR106"/>
      <c r="AS106"/>
      <c r="AT106"/>
      <c r="AU106"/>
      <c r="AV106"/>
      <c r="AW106"/>
      <c r="AX106"/>
      <c r="AY106"/>
      <c r="AZ106"/>
      <c r="BA106"/>
      <c r="BB106"/>
      <c r="BC106"/>
      <c r="BD106"/>
      <c r="BE106"/>
      <c r="BF106"/>
    </row>
    <row r="107">
      <c r="A107" t="s">
        <v>629</v>
      </c>
      <c r="B107">
        <v>2006</v>
      </c>
      <c r="C107" t="s">
        <v>634</v>
      </c>
      <c r="D107">
        <v>135</v>
      </c>
      <c r="E107" t="s">
        <v>46</v>
      </c>
      <c r="F107" t="s">
        <v>45</v>
      </c>
      <c r="G107" t="s">
        <v>657</v>
      </c>
      <c r="H107">
        <v>4.4850478540827394</v>
      </c>
      <c r="I107">
        <v>5.064569729300886</v>
      </c>
      <c r="J107">
        <v>7.2130601430290238</v>
      </c>
      <c r="K107">
        <v>10.176712815003009</v>
      </c>
      <c r="L107">
        <v>7.3018074936308341</v>
      </c>
      <c r="M107">
        <v>6.4379897981282701</v>
      </c>
      <c r="N107">
        <v>12.238603511555651</v>
      </c>
      <c r="O107">
        <v>14.083171247858941</v>
      </c>
      <c r="P107">
        <v>7.6754039920371833</v>
      </c>
      <c r="Q107">
        <v>6.0278685048627496</v>
      </c>
      <c r="R107">
        <v>4.6162354864802637</v>
      </c>
      <c r="S107">
        <v>4.3023950794388099</v>
      </c>
      <c r="T107">
        <v>5.6009153093399293</v>
      </c>
      <c r="U107">
        <v>6.9369664221908893</v>
      </c>
      <c r="V107">
        <v>7.5838980079267273</v>
      </c>
      <c r="W107" t="s">
        <v>298</v>
      </c>
      <c r="X107" t="s">
        <v>161</v>
      </c>
      <c r="Y107" t="s">
        <v>162</v>
      </c>
      <c r="Z107" t="s">
        <v>163</v>
      </c>
      <c r="AA107" t="s">
        <v>320</v>
      </c>
      <c r="AB107" t="s">
        <v>320</v>
      </c>
      <c r="AC107" t="s">
        <v>320</v>
      </c>
      <c r="AD107">
        <v>10.5189454847349</v>
      </c>
      <c r="AE107">
        <v>3.4540006832876329</v>
      </c>
      <c r="AF107">
        <v>5.2488538336133974</v>
      </c>
      <c r="AG107">
        <v>6.065721170484462</v>
      </c>
      <c r="AH107"/>
      <c r="AI107"/>
      <c r="AJ107"/>
      <c r="AK107"/>
      <c r="AL107"/>
      <c r="AM107"/>
      <c r="AN107"/>
      <c r="AO107"/>
      <c r="AP107"/>
      <c r="AQ107"/>
      <c r="AR107"/>
      <c r="AS107"/>
      <c r="AT107"/>
      <c r="AU107"/>
      <c r="AV107"/>
      <c r="AW107"/>
      <c r="AX107"/>
      <c r="AY107"/>
      <c r="AZ107"/>
      <c r="BA107"/>
      <c r="BB107"/>
      <c r="BC107"/>
      <c r="BD107"/>
      <c r="BE107"/>
      <c r="BF107"/>
    </row>
    <row r="108">
      <c r="A108" t="s">
        <v>629</v>
      </c>
      <c r="B108">
        <v>2006</v>
      </c>
      <c r="C108" t="s">
        <v>634</v>
      </c>
      <c r="D108">
        <v>136</v>
      </c>
      <c r="E108" t="s">
        <v>46</v>
      </c>
      <c r="F108" t="s">
        <v>44</v>
      </c>
      <c r="G108" t="s">
        <v>658</v>
      </c>
      <c r="H108">
        <v>92.425016422792666</v>
      </c>
      <c r="I108">
        <v>93.606669660632974</v>
      </c>
      <c r="J108">
        <v>90.270289323500293</v>
      </c>
      <c r="K108">
        <v>87.340845675166833</v>
      </c>
      <c r="L108">
        <v>91.393570785804371</v>
      </c>
      <c r="M108">
        <v>92.039439156565024</v>
      </c>
      <c r="N108">
        <v>86.817738838966591</v>
      </c>
      <c r="O108">
        <v>84.809870468079737</v>
      </c>
      <c r="P108">
        <v>91.410072783494158</v>
      </c>
      <c r="Q108">
        <v>93.072124817042948</v>
      </c>
      <c r="R108">
        <v>91.633638521334504</v>
      </c>
      <c r="S108">
        <v>94.681114857499665</v>
      </c>
      <c r="T108">
        <v>91.875624949169207</v>
      </c>
      <c r="U108">
        <v>89.818669516778414</v>
      </c>
      <c r="V108">
        <v>89.960870946563148</v>
      </c>
      <c r="W108" t="s">
        <v>298</v>
      </c>
      <c r="X108" t="s">
        <v>161</v>
      </c>
      <c r="Y108" t="s">
        <v>162</v>
      </c>
      <c r="Z108" t="s">
        <v>163</v>
      </c>
      <c r="AA108" t="s">
        <v>320</v>
      </c>
      <c r="AB108" t="s">
        <v>320</v>
      </c>
      <c r="AC108" t="s">
        <v>320</v>
      </c>
      <c r="AD108">
        <v>87.957383143778827</v>
      </c>
      <c r="AE108">
        <v>96.027905996253438</v>
      </c>
      <c r="AF108">
        <v>93.949355625935667</v>
      </c>
      <c r="AG108">
        <v>84.842731056670303</v>
      </c>
      <c r="AH108"/>
      <c r="AI108"/>
      <c r="AJ108"/>
      <c r="AK108"/>
      <c r="AL108"/>
      <c r="AM108"/>
      <c r="AN108"/>
      <c r="AO108"/>
      <c r="AP108"/>
      <c r="AQ108"/>
      <c r="AR108"/>
      <c r="AS108"/>
      <c r="AT108"/>
      <c r="AU108"/>
      <c r="AV108"/>
      <c r="AW108"/>
      <c r="AX108"/>
      <c r="AY108"/>
      <c r="AZ108"/>
      <c r="BA108"/>
      <c r="BB108"/>
      <c r="BC108"/>
      <c r="BD108"/>
      <c r="BE108"/>
      <c r="BF108"/>
    </row>
    <row r="109">
      <c r="A109" t="s">
        <v>629</v>
      </c>
      <c r="B109">
        <v>2006</v>
      </c>
      <c r="C109" t="s">
        <v>634</v>
      </c>
      <c r="D109">
        <v>137</v>
      </c>
      <c r="E109" t="s">
        <v>46</v>
      </c>
      <c r="F109" t="s">
        <v>43</v>
      </c>
      <c r="G109" t="s">
        <v>659</v>
      </c>
      <c r="H109">
        <v>0.93767859712097756</v>
      </c>
      <c r="I109">
        <v>0.66104446163493991</v>
      </c>
      <c r="J109">
        <v>1.663975238972661</v>
      </c>
      <c r="K109">
        <v>2.253972891015763</v>
      </c>
      <c r="L109">
        <v>1.262253498795038</v>
      </c>
      <c r="M109">
        <v>0.61425254360945969</v>
      </c>
      <c r="N109">
        <v>0.83223065611385283</v>
      </c>
      <c r="O109">
        <v>1.024873452338376</v>
      </c>
      <c r="P109">
        <v>0.90343402769938241</v>
      </c>
      <c r="Q109">
        <v>0.900006678094323</v>
      </c>
      <c r="R109">
        <v>1.122207626049325</v>
      </c>
      <c r="S109">
        <v>0.39412924270523569</v>
      </c>
      <c r="T109">
        <v>1.4965179973116141</v>
      </c>
      <c r="U109">
        <v>2.550305347507952</v>
      </c>
      <c r="V109">
        <v>2.2794967305033871</v>
      </c>
      <c r="W109" t="s">
        <v>298</v>
      </c>
      <c r="X109" t="s">
        <v>161</v>
      </c>
      <c r="Y109" t="s">
        <v>162</v>
      </c>
      <c r="Z109" t="s">
        <v>163</v>
      </c>
      <c r="AA109" t="s">
        <v>320</v>
      </c>
      <c r="AB109" t="s">
        <v>320</v>
      </c>
      <c r="AC109" t="s">
        <v>320</v>
      </c>
      <c r="AD109">
        <v>1.3286268015140019</v>
      </c>
      <c r="AE109">
        <v>0.18405361471479331</v>
      </c>
      <c r="AF109">
        <v>0.2299330898706409</v>
      </c>
      <c r="AG109">
        <v>5.7018850013761844</v>
      </c>
      <c r="AH109"/>
      <c r="AI109"/>
      <c r="AJ109"/>
      <c r="AK109"/>
      <c r="AL109"/>
      <c r="AM109"/>
      <c r="AN109"/>
      <c r="AO109"/>
      <c r="AP109"/>
      <c r="AQ109"/>
      <c r="AR109"/>
      <c r="AS109"/>
      <c r="AT109"/>
      <c r="AU109"/>
      <c r="AV109"/>
      <c r="AW109"/>
      <c r="AX109"/>
      <c r="AY109"/>
      <c r="AZ109"/>
      <c r="BA109"/>
      <c r="BB109"/>
      <c r="BC109"/>
      <c r="BD109"/>
      <c r="BE109"/>
      <c r="BF109"/>
    </row>
    <row r="110">
      <c r="A110" t="s">
        <v>629</v>
      </c>
      <c r="B110">
        <v>2006</v>
      </c>
      <c r="C110" t="s">
        <v>634</v>
      </c>
      <c r="D110">
        <v>138</v>
      </c>
      <c r="E110" t="s">
        <v>46</v>
      </c>
      <c r="F110" t="s">
        <v>42</v>
      </c>
      <c r="G110" t="s">
        <v>320</v>
      </c>
      <c r="H110">
        <v>0.26842610767082231</v>
      </c>
      <c r="I110">
        <v>0.099908307917238801</v>
      </c>
      <c r="J110">
        <v>0.1082124860307949</v>
      </c>
      <c r="K110">
        <v>0.0504215676689432</v>
      </c>
      <c r="L110">
        <v>0.042368221770181597</v>
      </c>
      <c r="M110">
        <v>0.52083336120544144</v>
      </c>
      <c r="N110">
        <v>0.069293098415254398</v>
      </c>
      <c r="O110">
        <v>0.082084831722765095</v>
      </c>
      <c r="P110">
        <v>0.0110891967693529</v>
      </c>
      <c r="Q110">
        <v>0</v>
      </c>
      <c r="R110">
        <v>0.27153241042578657</v>
      </c>
      <c r="S110">
        <v>0.080479406290324601</v>
      </c>
      <c r="T110">
        <v>0.023176731332668801</v>
      </c>
      <c r="U110">
        <v>0.067006562143870504</v>
      </c>
      <c r="V110">
        <v>0.0786847759119291</v>
      </c>
      <c r="W110" t="s">
        <v>298</v>
      </c>
      <c r="X110" t="s">
        <v>161</v>
      </c>
      <c r="Y110" t="s">
        <v>162</v>
      </c>
      <c r="Z110" t="s">
        <v>163</v>
      </c>
      <c r="AA110" t="s">
        <v>320</v>
      </c>
      <c r="AB110" t="s">
        <v>320</v>
      </c>
      <c r="AC110" t="s">
        <v>320</v>
      </c>
      <c r="AD110">
        <v>0.088098066799392805</v>
      </c>
      <c r="AE110">
        <v>0.046643088260857703</v>
      </c>
      <c r="AF110">
        <v>0.0168309632984627</v>
      </c>
      <c r="AG110">
        <v>0.50249936939552653</v>
      </c>
      <c r="AH110"/>
      <c r="AI110"/>
      <c r="AJ110"/>
      <c r="AK110"/>
      <c r="AL110"/>
      <c r="AM110"/>
      <c r="AN110"/>
      <c r="AO110"/>
      <c r="AP110"/>
      <c r="AQ110"/>
      <c r="AR110"/>
      <c r="AS110"/>
      <c r="AT110"/>
      <c r="AU110"/>
      <c r="AV110"/>
      <c r="AW110"/>
      <c r="AX110"/>
      <c r="AY110"/>
      <c r="AZ110"/>
      <c r="BA110"/>
      <c r="BB110"/>
      <c r="BC110"/>
      <c r="BD110"/>
      <c r="BE110"/>
      <c r="BF110"/>
    </row>
    <row r="111">
      <c r="A111" t="s">
        <v>629</v>
      </c>
      <c r="B111">
        <v>2006</v>
      </c>
      <c r="C111" t="s">
        <v>634</v>
      </c>
      <c r="D111">
        <v>139</v>
      </c>
      <c r="E111" t="s">
        <v>46</v>
      </c>
      <c r="F111" t="s">
        <v>19</v>
      </c>
      <c r="G111" t="s">
        <v>320</v>
      </c>
      <c r="H111">
        <v>1.8838310183328579</v>
      </c>
      <c r="I111">
        <v>0.56780784051419475</v>
      </c>
      <c r="J111">
        <v>0.74446280846714863</v>
      </c>
      <c r="K111">
        <v>0.17804705114557129</v>
      </c>
      <c r="L111">
        <v>0</v>
      </c>
      <c r="M111">
        <v>0.38748514049201838</v>
      </c>
      <c r="N111">
        <v>0.042133894948655097</v>
      </c>
      <c r="O111">
        <v>0</v>
      </c>
      <c r="P111">
        <v>0</v>
      </c>
      <c r="Q111">
        <v>0</v>
      </c>
      <c r="R111">
        <v>2.3563859557100511</v>
      </c>
      <c r="S111">
        <v>0.54188141406611023</v>
      </c>
      <c r="T111">
        <v>1.003765012846594</v>
      </c>
      <c r="U111">
        <v>0.62705215137888382</v>
      </c>
      <c r="V111">
        <v>0.097049539094789694</v>
      </c>
      <c r="W111" t="s">
        <v>298</v>
      </c>
      <c r="X111" t="s">
        <v>161</v>
      </c>
      <c r="Y111" t="s">
        <v>162</v>
      </c>
      <c r="Z111" t="s">
        <v>163</v>
      </c>
      <c r="AA111" t="s">
        <v>320</v>
      </c>
      <c r="AB111" t="s">
        <v>320</v>
      </c>
      <c r="AC111" t="s">
        <v>320</v>
      </c>
      <c r="AD111">
        <v>0.1069465031727047</v>
      </c>
      <c r="AE111">
        <v>0.28739661748309719</v>
      </c>
      <c r="AF111">
        <v>0.55502648728168924</v>
      </c>
      <c r="AG111">
        <v>2.8871634020737051</v>
      </c>
      <c r="AH111"/>
      <c r="AI111"/>
      <c r="AJ111"/>
      <c r="AK111"/>
      <c r="AL111"/>
      <c r="AM111"/>
      <c r="AN111"/>
      <c r="AO111"/>
      <c r="AP111"/>
      <c r="AQ111"/>
      <c r="AR111"/>
      <c r="AS111"/>
      <c r="AT111"/>
      <c r="AU111"/>
      <c r="AV111"/>
      <c r="AW111"/>
      <c r="AX111"/>
      <c r="AY111"/>
      <c r="AZ111"/>
      <c r="BA111"/>
      <c r="BB111"/>
      <c r="BC111"/>
      <c r="BD111"/>
      <c r="BE111"/>
      <c r="BF111"/>
    </row>
    <row r="112">
      <c r="A112" t="s">
        <v>629</v>
      </c>
      <c r="B112">
        <v>2006</v>
      </c>
      <c r="C112" t="s">
        <v>634</v>
      </c>
      <c r="D112">
        <v>148</v>
      </c>
      <c r="E112" t="s">
        <v>110</v>
      </c>
      <c r="F112" t="s">
        <v>50</v>
      </c>
      <c r="G112" t="s">
        <v>320</v>
      </c>
      <c r="H112">
        <v>6.2981311270249227</v>
      </c>
      <c r="I112">
        <v>4.7660520419099992</v>
      </c>
      <c r="J112">
        <v>5.2539914981879781</v>
      </c>
      <c r="K112">
        <v>2.6236187252498691</v>
      </c>
      <c r="L112">
        <v>1.1425160747433309</v>
      </c>
      <c r="M112">
        <v>11.257568884539751</v>
      </c>
      <c r="N112">
        <v>6.9236153060429224</v>
      </c>
      <c r="O112">
        <v>2.5280790199593559</v>
      </c>
      <c r="P112">
        <v>1.118483112853313</v>
      </c>
      <c r="Q112">
        <v>1.8696759739117661</v>
      </c>
      <c r="R112">
        <v>6.6750485738536991</v>
      </c>
      <c r="S112">
        <v>3.423219117705925</v>
      </c>
      <c r="T112">
        <v>4.3531475549927796</v>
      </c>
      <c r="U112">
        <v>3.0944849115508921</v>
      </c>
      <c r="V112">
        <v>1.0021652720997429</v>
      </c>
      <c r="W112" t="s">
        <v>298</v>
      </c>
      <c r="X112" t="s">
        <v>161</v>
      </c>
      <c r="Y112" t="s">
        <v>162</v>
      </c>
      <c r="Z112" t="s">
        <v>163</v>
      </c>
      <c r="AA112" t="s">
        <v>320</v>
      </c>
      <c r="AB112" t="s">
        <v>320</v>
      </c>
      <c r="AC112" t="s">
        <v>320</v>
      </c>
      <c r="AD112">
        <v>4.8588698645439692</v>
      </c>
      <c r="AE112">
        <v>3.8064337775476522</v>
      </c>
      <c r="AF112">
        <v>2.388212524381681</v>
      </c>
      <c r="AG112">
        <v>6.1666079560798197</v>
      </c>
      <c r="AH112"/>
      <c r="AI112"/>
      <c r="AJ112"/>
      <c r="AK112"/>
      <c r="AL112"/>
      <c r="AM112"/>
      <c r="AN112"/>
      <c r="AO112"/>
      <c r="AP112"/>
      <c r="AQ112"/>
      <c r="AR112"/>
      <c r="AS112"/>
      <c r="AT112"/>
      <c r="AU112"/>
      <c r="AV112"/>
      <c r="AW112"/>
      <c r="AX112"/>
      <c r="AY112"/>
      <c r="AZ112"/>
      <c r="BA112"/>
      <c r="BB112"/>
      <c r="BC112"/>
      <c r="BD112"/>
      <c r="BE112"/>
      <c r="BF112"/>
    </row>
    <row r="113">
      <c r="A113" t="s">
        <v>629</v>
      </c>
      <c r="B113">
        <v>2006</v>
      </c>
      <c r="C113" t="s">
        <v>634</v>
      </c>
      <c r="D113">
        <v>149</v>
      </c>
      <c r="E113" t="s">
        <v>110</v>
      </c>
      <c r="F113" t="s">
        <v>49</v>
      </c>
      <c r="G113" t="s">
        <v>320</v>
      </c>
      <c r="H113">
        <v>91.549611746971422</v>
      </c>
      <c r="I113">
        <v>94.566231809658802</v>
      </c>
      <c r="J113">
        <v>93.893333207313972</v>
      </c>
      <c r="K113">
        <v>97.147912655935514</v>
      </c>
      <c r="L113">
        <v>98.81511570348664</v>
      </c>
      <c r="M113">
        <v>87.834112613763054</v>
      </c>
      <c r="N113">
        <v>92.964957700593203</v>
      </c>
      <c r="O113">
        <v>97.389836148317841</v>
      </c>
      <c r="P113">
        <v>98.870427690377355</v>
      </c>
      <c r="Q113">
        <v>98.130324026088289</v>
      </c>
      <c r="R113">
        <v>90.69703306001044</v>
      </c>
      <c r="S113">
        <v>95.954420061937725</v>
      </c>
      <c r="T113">
        <v>94.619910700827973</v>
      </c>
      <c r="U113">
        <v>96.211456374926328</v>
      </c>
      <c r="V113">
        <v>98.822100412893548</v>
      </c>
      <c r="W113" t="s">
        <v>298</v>
      </c>
      <c r="X113" t="s">
        <v>161</v>
      </c>
      <c r="Y113" t="s">
        <v>162</v>
      </c>
      <c r="Z113" t="s">
        <v>163</v>
      </c>
      <c r="AA113" t="s">
        <v>320</v>
      </c>
      <c r="AB113" t="s">
        <v>320</v>
      </c>
      <c r="AC113" t="s">
        <v>320</v>
      </c>
      <c r="AD113">
        <v>94.946085565484125</v>
      </c>
      <c r="AE113">
        <v>95.859526516708328</v>
      </c>
      <c r="AF113">
        <v>97.039930025038018</v>
      </c>
      <c r="AG113">
        <v>90.443729272451094</v>
      </c>
      <c r="AH113"/>
      <c r="AI113"/>
      <c r="AJ113"/>
      <c r="AK113"/>
      <c r="AL113"/>
      <c r="AM113"/>
      <c r="AN113"/>
      <c r="AO113"/>
      <c r="AP113"/>
      <c r="AQ113"/>
      <c r="AR113"/>
      <c r="AS113"/>
      <c r="AT113"/>
      <c r="AU113"/>
      <c r="AV113"/>
      <c r="AW113"/>
      <c r="AX113"/>
      <c r="AY113"/>
      <c r="AZ113"/>
      <c r="BA113"/>
      <c r="BB113"/>
      <c r="BC113"/>
      <c r="BD113"/>
      <c r="BE113"/>
      <c r="BF113"/>
    </row>
    <row r="114">
      <c r="A114" t="s">
        <v>629</v>
      </c>
      <c r="B114">
        <v>2006</v>
      </c>
      <c r="C114" t="s">
        <v>634</v>
      </c>
      <c r="D114">
        <v>150</v>
      </c>
      <c r="E114" t="s">
        <v>110</v>
      </c>
      <c r="F114" t="s">
        <v>112</v>
      </c>
      <c r="G114" t="s">
        <v>320</v>
      </c>
      <c r="H114">
        <v>2.1522571260036809</v>
      </c>
      <c r="I114">
        <v>0.66771614843143356</v>
      </c>
      <c r="J114">
        <v>0.85267529449794355</v>
      </c>
      <c r="K114">
        <v>0.2284686188145145</v>
      </c>
      <c r="L114">
        <v>0.042368221770181597</v>
      </c>
      <c r="M114">
        <v>0.90831850169745976</v>
      </c>
      <c r="N114">
        <v>0.1114269933639095</v>
      </c>
      <c r="O114">
        <v>0.082084831722765095</v>
      </c>
      <c r="P114">
        <v>0.0110891967693529</v>
      </c>
      <c r="Q114">
        <v>0</v>
      </c>
      <c r="R114">
        <v>2.627918366135837</v>
      </c>
      <c r="S114">
        <v>0.62236082035643481</v>
      </c>
      <c r="T114">
        <v>1.026941744179263</v>
      </c>
      <c r="U114">
        <v>0.69405871352275439</v>
      </c>
      <c r="V114">
        <v>0.17573431500671871</v>
      </c>
      <c r="W114" t="s">
        <v>298</v>
      </c>
      <c r="X114" t="s">
        <v>161</v>
      </c>
      <c r="Y114" t="s">
        <v>162</v>
      </c>
      <c r="Z114" t="s">
        <v>163</v>
      </c>
      <c r="AA114" t="s">
        <v>320</v>
      </c>
      <c r="AB114" t="s">
        <v>320</v>
      </c>
      <c r="AC114" t="s">
        <v>320</v>
      </c>
      <c r="AD114">
        <v>0.1950445699720976</v>
      </c>
      <c r="AE114">
        <v>0.33403970574395492</v>
      </c>
      <c r="AF114">
        <v>0.57185745058015192</v>
      </c>
      <c r="AG114">
        <v>3.3896627714692311</v>
      </c>
      <c r="AH114"/>
      <c r="AI114"/>
      <c r="AJ114"/>
      <c r="AK114"/>
      <c r="AL114"/>
      <c r="AM114"/>
      <c r="AN114"/>
      <c r="AO114"/>
      <c r="AP114"/>
      <c r="AQ114"/>
      <c r="AR114"/>
      <c r="AS114"/>
      <c r="AT114"/>
      <c r="AU114"/>
      <c r="AV114"/>
      <c r="AW114"/>
      <c r="AX114"/>
      <c r="AY114"/>
      <c r="AZ114"/>
      <c r="BA114"/>
      <c r="BB114"/>
      <c r="BC114"/>
      <c r="BD114"/>
      <c r="BE114"/>
      <c r="BF114"/>
    </row>
    <row r="115">
      <c r="A115" t="s">
        <v>629</v>
      </c>
      <c r="B115">
        <v>2006</v>
      </c>
      <c r="C115" t="s">
        <v>634</v>
      </c>
      <c r="D115">
        <v>151</v>
      </c>
      <c r="E115" t="s">
        <v>111</v>
      </c>
      <c r="F115" t="s">
        <v>50</v>
      </c>
      <c r="G115" t="s">
        <v>320</v>
      </c>
      <c r="H115">
        <v>6.5922794238991322</v>
      </c>
      <c r="I115">
        <v>4.8330917839857008</v>
      </c>
      <c r="J115">
        <v>5.2975820236845044</v>
      </c>
      <c r="K115">
        <v>2.644476173927889</v>
      </c>
      <c r="L115">
        <v>1.1425160747433309</v>
      </c>
      <c r="M115">
        <v>11.426707099188651</v>
      </c>
      <c r="N115">
        <v>6.9265337244859806</v>
      </c>
      <c r="O115">
        <v>2.5280790199593559</v>
      </c>
      <c r="P115">
        <v>1.118483112853313</v>
      </c>
      <c r="Q115">
        <v>1.8696759739117661</v>
      </c>
      <c r="R115">
        <v>7.0376853953446759</v>
      </c>
      <c r="S115">
        <v>3.4968710839317869</v>
      </c>
      <c r="T115">
        <v>4.3972859731056246</v>
      </c>
      <c r="U115">
        <v>3.114011386946927</v>
      </c>
      <c r="V115">
        <v>1.026166514492213</v>
      </c>
      <c r="W115" t="s">
        <v>298</v>
      </c>
      <c r="X115" t="s">
        <v>161</v>
      </c>
      <c r="Y115" t="s">
        <v>162</v>
      </c>
      <c r="Z115" t="s">
        <v>163</v>
      </c>
      <c r="AA115" t="s">
        <v>320</v>
      </c>
      <c r="AB115" t="s">
        <v>320</v>
      </c>
      <c r="AC115" t="s">
        <v>320</v>
      </c>
      <c r="AD115">
        <v>4.8830227918059421</v>
      </c>
      <c r="AE115">
        <v>3.8339304526493918</v>
      </c>
      <c r="AF115">
        <v>2.411678503311284</v>
      </c>
      <c r="AG115">
        <v>6.5963739170256002</v>
      </c>
      <c r="AH115"/>
      <c r="AI115"/>
      <c r="AJ115"/>
      <c r="AK115"/>
      <c r="AL115"/>
      <c r="AM115"/>
      <c r="AN115"/>
      <c r="AO115"/>
      <c r="AP115"/>
      <c r="AQ115"/>
      <c r="AR115"/>
      <c r="AS115"/>
      <c r="AT115"/>
      <c r="AU115"/>
      <c r="AV115"/>
      <c r="AW115"/>
      <c r="AX115"/>
      <c r="AY115"/>
      <c r="AZ115"/>
      <c r="BA115"/>
      <c r="BB115"/>
      <c r="BC115"/>
      <c r="BD115"/>
      <c r="BE115"/>
      <c r="BF115"/>
    </row>
    <row r="116">
      <c r="A116" t="s">
        <v>629</v>
      </c>
      <c r="B116">
        <v>2006</v>
      </c>
      <c r="C116" t="s">
        <v>634</v>
      </c>
      <c r="D116">
        <v>152</v>
      </c>
      <c r="E116" t="s">
        <v>111</v>
      </c>
      <c r="F116" t="s">
        <v>49</v>
      </c>
      <c r="G116" t="s">
        <v>320</v>
      </c>
      <c r="H116">
        <v>93.407720576100843</v>
      </c>
      <c r="I116">
        <v>95.166908216014562</v>
      </c>
      <c r="J116">
        <v>94.702417976315431</v>
      </c>
      <c r="K116">
        <v>97.355523826072016</v>
      </c>
      <c r="L116">
        <v>98.85748392525683</v>
      </c>
      <c r="M116">
        <v>88.573292900811566</v>
      </c>
      <c r="N116">
        <v>93.073466275514079</v>
      </c>
      <c r="O116">
        <v>97.471920980040622</v>
      </c>
      <c r="P116">
        <v>98.881516887146702</v>
      </c>
      <c r="Q116">
        <v>98.130324026088289</v>
      </c>
      <c r="R116">
        <v>92.962314604655418</v>
      </c>
      <c r="S116">
        <v>96.503128916068292</v>
      </c>
      <c r="T116">
        <v>95.602714026894361</v>
      </c>
      <c r="U116">
        <v>96.885988613053058</v>
      </c>
      <c r="V116">
        <v>98.973833485507811</v>
      </c>
      <c r="W116" t="s">
        <v>298</v>
      </c>
      <c r="X116" t="s">
        <v>161</v>
      </c>
      <c r="Y116" t="s">
        <v>162</v>
      </c>
      <c r="Z116" t="s">
        <v>163</v>
      </c>
      <c r="AA116" t="s">
        <v>320</v>
      </c>
      <c r="AB116" t="s">
        <v>320</v>
      </c>
      <c r="AC116" t="s">
        <v>320</v>
      </c>
      <c r="AD116">
        <v>95.116977208194257</v>
      </c>
      <c r="AE116">
        <v>96.166069547350531</v>
      </c>
      <c r="AF116">
        <v>97.588321496688536</v>
      </c>
      <c r="AG116">
        <v>93.403626082974441</v>
      </c>
      <c r="AH116"/>
      <c r="AI116"/>
      <c r="AJ116"/>
      <c r="AK116"/>
      <c r="AL116"/>
      <c r="AM116"/>
      <c r="AN116"/>
      <c r="AO116"/>
      <c r="AP116"/>
      <c r="AQ116"/>
      <c r="AR116"/>
      <c r="AS116"/>
      <c r="AT116"/>
      <c r="AU116"/>
      <c r="AV116"/>
      <c r="AW116"/>
      <c r="AX116"/>
      <c r="AY116"/>
      <c r="AZ116"/>
      <c r="BA116"/>
      <c r="BB116"/>
      <c r="BC116"/>
      <c r="BD116"/>
      <c r="BE116"/>
      <c r="BF116"/>
    </row>
    <row r="117">
      <c r="A117" t="s">
        <v>629</v>
      </c>
      <c r="B117">
        <v>2006</v>
      </c>
      <c r="C117" t="s">
        <v>634</v>
      </c>
      <c r="D117">
        <v>153</v>
      </c>
      <c r="E117" t="s">
        <v>311</v>
      </c>
      <c r="F117" t="s">
        <v>312</v>
      </c>
      <c r="G117" t="s">
        <v>320</v>
      </c>
      <c r="H117">
        <v>4.4850478540827394</v>
      </c>
      <c r="I117">
        <v>5.064569729300886</v>
      </c>
      <c r="J117">
        <v>7.2130601430290238</v>
      </c>
      <c r="K117">
        <v>10.176712815003009</v>
      </c>
      <c r="L117">
        <v>7.3018074936308341</v>
      </c>
      <c r="M117">
        <v>6.4379897981282701</v>
      </c>
      <c r="N117">
        <v>12.238603511555651</v>
      </c>
      <c r="O117">
        <v>14.083171247858941</v>
      </c>
      <c r="P117">
        <v>7.6754039920371833</v>
      </c>
      <c r="Q117">
        <v>6.0278685048627496</v>
      </c>
      <c r="R117">
        <v>4.6162354864802637</v>
      </c>
      <c r="S117">
        <v>4.3023950794388099</v>
      </c>
      <c r="T117">
        <v>5.6009153093399293</v>
      </c>
      <c r="U117">
        <v>6.9369664221908893</v>
      </c>
      <c r="V117">
        <v>7.5838980079267273</v>
      </c>
      <c r="W117" t="s">
        <v>298</v>
      </c>
      <c r="X117" t="s">
        <v>161</v>
      </c>
      <c r="Y117" t="s">
        <v>162</v>
      </c>
      <c r="Z117" t="s">
        <v>163</v>
      </c>
      <c r="AA117" t="s">
        <v>320</v>
      </c>
      <c r="AB117" t="s">
        <v>320</v>
      </c>
      <c r="AC117" t="s">
        <v>320</v>
      </c>
      <c r="AD117">
        <v>10.5189454847349</v>
      </c>
      <c r="AE117">
        <v>3.4540006832876329</v>
      </c>
      <c r="AF117">
        <v>5.2488538336133974</v>
      </c>
      <c r="AG117">
        <v>6.065721170484462</v>
      </c>
      <c r="AH117"/>
      <c r="AI117"/>
      <c r="AJ117"/>
      <c r="AK117">
        <v>558353.26090000023</v>
      </c>
      <c r="AL117">
        <v>630561.47230000037</v>
      </c>
      <c r="AM117">
        <v>898155.06730000058</v>
      </c>
      <c r="AN117">
        <v>1266328.547299999</v>
      </c>
      <c r="AO117">
        <v>909186.79470000253</v>
      </c>
      <c r="AP117">
        <v>239163.92460000029</v>
      </c>
      <c r="AQ117">
        <v>454465.12070000061</v>
      </c>
      <c r="AR117">
        <v>523292.71890000103</v>
      </c>
      <c r="AS117">
        <v>285142.18580000009</v>
      </c>
      <c r="AT117">
        <v>223920.86899999989</v>
      </c>
      <c r="AU117">
        <v>403266.14160000038</v>
      </c>
      <c r="AV117">
        <v>375560.91660000011</v>
      </c>
      <c r="AW117">
        <v>489445.87609999988</v>
      </c>
      <c r="AX117">
        <v>605883.50529999973</v>
      </c>
      <c r="AY117">
        <v>662443.88390000095</v>
      </c>
      <c r="AZ117">
        <v>2250758.280999999</v>
      </c>
      <c r="BA117">
        <v>389833.59100000019</v>
      </c>
      <c r="BB117">
        <v>1100066.7031000019</v>
      </c>
      <c r="BC117">
        <v>521926.56740000081</v>
      </c>
      <c r="BD117"/>
      <c r="BE117"/>
      <c r="BF117"/>
    </row>
    <row r="118">
      <c r="A118" t="s">
        <v>629</v>
      </c>
      <c r="B118">
        <v>2006</v>
      </c>
      <c r="C118" t="s">
        <v>634</v>
      </c>
      <c r="D118">
        <v>154</v>
      </c>
      <c r="E118" t="s">
        <v>311</v>
      </c>
      <c r="F118" t="s">
        <v>313</v>
      </c>
      <c r="G118" t="s">
        <v>320</v>
      </c>
      <c r="H118">
        <v>92.425016422792666</v>
      </c>
      <c r="I118">
        <v>93.606669660632974</v>
      </c>
      <c r="J118">
        <v>90.270289323500293</v>
      </c>
      <c r="K118">
        <v>87.340845675166833</v>
      </c>
      <c r="L118">
        <v>91.393570785804371</v>
      </c>
      <c r="M118">
        <v>92.039439156565024</v>
      </c>
      <c r="N118">
        <v>86.817738838966591</v>
      </c>
      <c r="O118">
        <v>84.809870468079737</v>
      </c>
      <c r="P118">
        <v>91.410072783494158</v>
      </c>
      <c r="Q118">
        <v>93.072124817042948</v>
      </c>
      <c r="R118">
        <v>91.633638521334504</v>
      </c>
      <c r="S118">
        <v>94.681114857499665</v>
      </c>
      <c r="T118">
        <v>91.875624949169207</v>
      </c>
      <c r="U118">
        <v>89.818669516778414</v>
      </c>
      <c r="V118">
        <v>89.960870946563148</v>
      </c>
      <c r="W118" t="s">
        <v>298</v>
      </c>
      <c r="X118" t="s">
        <v>161</v>
      </c>
      <c r="Y118" t="s">
        <v>162</v>
      </c>
      <c r="Z118" t="s">
        <v>163</v>
      </c>
      <c r="AA118" t="s">
        <v>320</v>
      </c>
      <c r="AB118" t="s">
        <v>320</v>
      </c>
      <c r="AC118" t="s">
        <v>320</v>
      </c>
      <c r="AD118">
        <v>87.957383143778827</v>
      </c>
      <c r="AE118">
        <v>96.027905996253438</v>
      </c>
      <c r="AF118">
        <v>93.949355625935667</v>
      </c>
      <c r="AG118">
        <v>84.842731056670303</v>
      </c>
      <c r="AH118"/>
      <c r="AI118"/>
      <c r="AJ118"/>
      <c r="AK118">
        <v>11506189.228599999</v>
      </c>
      <c r="AL118">
        <v>11654446.99019995</v>
      </c>
      <c r="AM118">
        <v>11240266.429900009</v>
      </c>
      <c r="AN118">
        <v>10868166.198100051</v>
      </c>
      <c r="AO118">
        <v>11379898.436300021</v>
      </c>
      <c r="AP118">
        <v>3419159.4234999842</v>
      </c>
      <c r="AQ118">
        <v>3223867.340999993</v>
      </c>
      <c r="AR118">
        <v>3151306.4014999811</v>
      </c>
      <c r="AS118">
        <v>3395895.2499000072</v>
      </c>
      <c r="AT118">
        <v>3457406.3870000178</v>
      </c>
      <c r="AU118">
        <v>8004952.0773999887</v>
      </c>
      <c r="AV118">
        <v>8264821.250499987</v>
      </c>
      <c r="AW118">
        <v>8028713.747999995</v>
      </c>
      <c r="AX118">
        <v>7844877.2872999832</v>
      </c>
      <c r="AY118">
        <v>7857968.1170000006</v>
      </c>
      <c r="AZ118">
        <v>18820404.457200129</v>
      </c>
      <c r="BA118">
        <v>10838128.553900041</v>
      </c>
      <c r="BB118">
        <v>19690119.248499721</v>
      </c>
      <c r="BC118">
        <v>7300315.0234999424</v>
      </c>
      <c r="BD118"/>
      <c r="BE118"/>
      <c r="BF118"/>
    </row>
    <row r="119">
      <c r="A119" t="s">
        <v>629</v>
      </c>
      <c r="B119">
        <v>2006</v>
      </c>
      <c r="C119" t="s">
        <v>634</v>
      </c>
      <c r="D119">
        <v>155</v>
      </c>
      <c r="E119" t="s">
        <v>311</v>
      </c>
      <c r="F119" t="s">
        <v>314</v>
      </c>
      <c r="G119" t="s">
        <v>320</v>
      </c>
      <c r="H119">
        <v>0.80737340205966257</v>
      </c>
      <c r="I119">
        <v>0.56481594104526922</v>
      </c>
      <c r="J119">
        <v>1.628794073315224</v>
      </c>
      <c r="K119">
        <v>2.172987737774347</v>
      </c>
      <c r="L119">
        <v>1.2253172389379849</v>
      </c>
      <c r="M119">
        <v>0.51173398424762162</v>
      </c>
      <c r="N119">
        <v>0.69483414822945966</v>
      </c>
      <c r="O119">
        <v>0.9371829694988959</v>
      </c>
      <c r="P119">
        <v>0.90144118895953396</v>
      </c>
      <c r="Q119">
        <v>0.77819274995193866</v>
      </c>
      <c r="R119">
        <v>0.95947438733030521</v>
      </c>
      <c r="S119">
        <v>0.37539233266091332</v>
      </c>
      <c r="T119">
        <v>1.3987600188331459</v>
      </c>
      <c r="U119">
        <v>2.5047874819583811</v>
      </c>
      <c r="V119">
        <v>2.255203188723748</v>
      </c>
      <c r="W119" t="s">
        <v>298</v>
      </c>
      <c r="X119" t="s">
        <v>161</v>
      </c>
      <c r="Y119" t="s">
        <v>162</v>
      </c>
      <c r="Z119" t="s">
        <v>163</v>
      </c>
      <c r="AA119" t="s">
        <v>320</v>
      </c>
      <c r="AB119" t="s">
        <v>320</v>
      </c>
      <c r="AC119" t="s">
        <v>320</v>
      </c>
      <c r="AD119">
        <v>1.2762260949579081</v>
      </c>
      <c r="AE119">
        <v>0.1802939656610007</v>
      </c>
      <c r="AF119">
        <v>0.1947665865769487</v>
      </c>
      <c r="AG119">
        <v>5.3735335391377568</v>
      </c>
      <c r="AH119"/>
      <c r="AI119"/>
      <c r="AJ119"/>
      <c r="AK119">
        <v>100511.6526</v>
      </c>
      <c r="AL119">
        <v>70322.098499999978</v>
      </c>
      <c r="AM119">
        <v>202814.0098</v>
      </c>
      <c r="AN119">
        <v>270393.44189999969</v>
      </c>
      <c r="AO119">
        <v>152570.75099999999</v>
      </c>
      <c r="AP119">
        <v>19010.329600000001</v>
      </c>
      <c r="AQ119">
        <v>25801.790600000011</v>
      </c>
      <c r="AR119">
        <v>34823.195400000019</v>
      </c>
      <c r="AS119">
        <v>33488.649100000002</v>
      </c>
      <c r="AT119">
        <v>28907.995699999999</v>
      </c>
      <c r="AU119">
        <v>83817.980100000001</v>
      </c>
      <c r="AV119">
        <v>32768.419899999994</v>
      </c>
      <c r="AW119">
        <v>122233.1145999999</v>
      </c>
      <c r="AX119">
        <v>218771.3371</v>
      </c>
      <c r="AY119">
        <v>196989.14170000009</v>
      </c>
      <c r="AZ119">
        <v>273076.46529999998</v>
      </c>
      <c r="BA119">
        <v>20348.763800000001</v>
      </c>
      <c r="BB119">
        <v>40819.623399999997</v>
      </c>
      <c r="BC119">
        <v>462367.1013000005</v>
      </c>
      <c r="BD119"/>
      <c r="BE119"/>
      <c r="BF119"/>
    </row>
    <row r="120">
      <c r="A120" t="s">
        <v>629</v>
      </c>
      <c r="B120">
        <v>2006</v>
      </c>
      <c r="C120" t="s">
        <v>634</v>
      </c>
      <c r="D120">
        <v>156</v>
      </c>
      <c r="E120" t="s">
        <v>311</v>
      </c>
      <c r="F120" t="s">
        <v>315</v>
      </c>
      <c r="G120" t="s">
        <v>320</v>
      </c>
      <c r="H120">
        <v>0.14813398392467789</v>
      </c>
      <c r="I120">
        <v>0.050909804935818301</v>
      </c>
      <c r="J120">
        <v>0.090164591023076002</v>
      </c>
      <c r="K120">
        <v>0.0198603962286771</v>
      </c>
      <c r="L120">
        <v>0.042368221770181597</v>
      </c>
      <c r="M120">
        <v>0.22043476582634181</v>
      </c>
      <c r="N120">
        <v>0.061804275580887497</v>
      </c>
      <c r="O120">
        <v>0.050900924958480399</v>
      </c>
      <c r="P120">
        <v>0.0110891967693529</v>
      </c>
      <c r="Q120">
        <v>0</v>
      </c>
      <c r="R120">
        <v>0.18397666124421361</v>
      </c>
      <c r="S120">
        <v>0.054499910206486903</v>
      </c>
      <c r="T120">
        <v>0.023176731332668801</v>
      </c>
      <c r="U120">
        <v>0.037194235238735697</v>
      </c>
      <c r="V120">
        <v>0.055679423392118697</v>
      </c>
      <c r="W120" t="s">
        <v>298</v>
      </c>
      <c r="X120" t="s">
        <v>161</v>
      </c>
      <c r="Y120" t="s">
        <v>162</v>
      </c>
      <c r="Z120" t="s">
        <v>163</v>
      </c>
      <c r="AA120" t="s">
        <v>320</v>
      </c>
      <c r="AB120" t="s">
        <v>320</v>
      </c>
      <c r="AC120" t="s">
        <v>320</v>
      </c>
      <c r="AD120">
        <v>0.033494023269965298</v>
      </c>
      <c r="AE120">
        <v>0.0055566874854691998</v>
      </c>
      <c r="AF120">
        <v>0.0031079985867217999</v>
      </c>
      <c r="AG120">
        <v>0.41034925078717821</v>
      </c>
      <c r="AH120"/>
      <c r="AI120"/>
      <c r="AJ120"/>
      <c r="AK120">
        <v>18441.518499999998</v>
      </c>
      <c r="AL120">
        <v>6338.4972999999991</v>
      </c>
      <c r="AM120">
        <v>11227.105100000001</v>
      </c>
      <c r="AN120">
        <v>2471.3074999999999</v>
      </c>
      <c r="AO120">
        <v>5275.4920999999986</v>
      </c>
      <c r="AP120">
        <v>8188.8983000000007</v>
      </c>
      <c r="AQ120">
        <v>2295.0239000000001</v>
      </c>
      <c r="AR120">
        <v>1891.3413</v>
      </c>
      <c r="AS120">
        <v>411.96499999999997</v>
      </c>
      <c r="AT120">
        <v>0</v>
      </c>
      <c r="AU120">
        <v>16071.8747</v>
      </c>
      <c r="AV120">
        <v>4757.3585999999996</v>
      </c>
      <c r="AW120">
        <v>2025.3396</v>
      </c>
      <c r="AX120">
        <v>3248.5920000000001</v>
      </c>
      <c r="AY120">
        <v>4863.5270999999993</v>
      </c>
      <c r="AZ120">
        <v>7166.778299999999</v>
      </c>
      <c r="BA120">
        <v>627.15200000000004</v>
      </c>
      <c r="BB120">
        <v>651.38139999999999</v>
      </c>
      <c r="BC120">
        <v>35308.608800000002</v>
      </c>
      <c r="BD120"/>
      <c r="BE120"/>
      <c r="BF120"/>
    </row>
    <row r="121">
      <c r="A121" t="s">
        <v>629</v>
      </c>
      <c r="B121">
        <v>2006</v>
      </c>
      <c r="C121" t="s">
        <v>634</v>
      </c>
      <c r="D121">
        <v>157</v>
      </c>
      <c r="E121" t="s">
        <v>311</v>
      </c>
      <c r="F121" t="s">
        <v>316</v>
      </c>
      <c r="G121" t="s">
        <v>320</v>
      </c>
      <c r="H121">
        <v>0</v>
      </c>
      <c r="I121">
        <v>0.0051712970601129997</v>
      </c>
      <c r="J121">
        <v>0.0032533171171615998</v>
      </c>
      <c r="K121">
        <v>0.014160057095153099</v>
      </c>
      <c r="L121">
        <v>0.036936259857052699</v>
      </c>
      <c r="M121">
        <v>0.017331612698121699</v>
      </c>
      <c r="N121">
        <v>0.010909113923201499</v>
      </c>
      <c r="O121">
        <v>0.047419792709680601</v>
      </c>
      <c r="P121">
        <v>0.0019928387398483998</v>
      </c>
      <c r="Q121">
        <v>0.1218139281423839</v>
      </c>
      <c r="R121">
        <v>0</v>
      </c>
      <c r="S121">
        <v>0</v>
      </c>
      <c r="T121">
        <v>0</v>
      </c>
      <c r="U121">
        <v>0</v>
      </c>
      <c r="V121">
        <v>0</v>
      </c>
      <c r="W121" t="s">
        <v>298</v>
      </c>
      <c r="X121" t="s">
        <v>161</v>
      </c>
      <c r="Y121" t="s">
        <v>162</v>
      </c>
      <c r="Z121" t="s">
        <v>163</v>
      </c>
      <c r="AA121" t="s">
        <v>320</v>
      </c>
      <c r="AB121" t="s">
        <v>320</v>
      </c>
      <c r="AC121" t="s">
        <v>320</v>
      </c>
      <c r="AD121">
        <v>0.032391815226356098</v>
      </c>
      <c r="AE121">
        <v>0.000655957268153</v>
      </c>
      <c r="AF121">
        <v>0</v>
      </c>
      <c r="AG121">
        <v>0.0047079431282133002</v>
      </c>
      <c r="AH121"/>
      <c r="AI121"/>
      <c r="AJ121"/>
      <c r="AK121">
        <v>0</v>
      </c>
      <c r="AL121">
        <v>643.84950000000003</v>
      </c>
      <c r="AM121">
        <v>405.09620000000001</v>
      </c>
      <c r="AN121">
        <v>1761.9918</v>
      </c>
      <c r="AO121">
        <v>4599.1297000000004</v>
      </c>
      <c r="AP121">
        <v>643.84950000000003</v>
      </c>
      <c r="AQ121">
        <v>405.09620000000001</v>
      </c>
      <c r="AR121">
        <v>1761.9918</v>
      </c>
      <c r="AS121">
        <v>74.034199999999998</v>
      </c>
      <c r="AT121">
        <v>4525.0954999999994</v>
      </c>
      <c r="AU121">
        <v>0</v>
      </c>
      <c r="AV121">
        <v>0</v>
      </c>
      <c r="AW121">
        <v>0</v>
      </c>
      <c r="AX121">
        <v>0</v>
      </c>
      <c r="AY121">
        <v>0</v>
      </c>
      <c r="AZ121">
        <v>6930.9367999999986</v>
      </c>
      <c r="BA121">
        <v>74.034199999999998</v>
      </c>
      <c r="BB121">
        <v>0</v>
      </c>
      <c r="BC121">
        <v>405.09620000000001</v>
      </c>
      <c r="BD121"/>
      <c r="BE121"/>
      <c r="BF121"/>
    </row>
    <row r="122">
      <c r="A122" t="s">
        <v>629</v>
      </c>
      <c r="B122">
        <v>2006</v>
      </c>
      <c r="C122" t="s">
        <v>634</v>
      </c>
      <c r="D122">
        <v>158</v>
      </c>
      <c r="E122" t="s">
        <v>311</v>
      </c>
      <c r="F122" t="s">
        <v>317</v>
      </c>
      <c r="G122" t="s">
        <v>320</v>
      </c>
      <c r="H122">
        <v>0.13030519506131449</v>
      </c>
      <c r="I122">
        <v>0.091057223529557696</v>
      </c>
      <c r="J122">
        <v>0.031927848540274598</v>
      </c>
      <c r="K122">
        <v>0.066825096146262294</v>
      </c>
      <c r="L122">
        <v>0</v>
      </c>
      <c r="M122">
        <v>0.085186946663716304</v>
      </c>
      <c r="N122">
        <v>0.12648739396119121</v>
      </c>
      <c r="O122">
        <v>0.040270690129799502</v>
      </c>
      <c r="P122">
        <v>0</v>
      </c>
      <c r="Q122">
        <v>0</v>
      </c>
      <c r="R122">
        <v>0.1627332387190194</v>
      </c>
      <c r="S122">
        <v>0.018736910044322298</v>
      </c>
      <c r="T122">
        <v>0.097757978478468205</v>
      </c>
      <c r="U122">
        <v>0.045517865549571102</v>
      </c>
      <c r="V122">
        <v>0.024293541779638099</v>
      </c>
      <c r="W122" t="s">
        <v>298</v>
      </c>
      <c r="X122" t="s">
        <v>161</v>
      </c>
      <c r="Y122" t="s">
        <v>162</v>
      </c>
      <c r="Z122" t="s">
        <v>163</v>
      </c>
      <c r="AA122" t="s">
        <v>320</v>
      </c>
      <c r="AB122" t="s">
        <v>320</v>
      </c>
      <c r="AC122" t="s">
        <v>320</v>
      </c>
      <c r="AD122">
        <v>0.020008891329737901</v>
      </c>
      <c r="AE122">
        <v>0.0031036917856395001</v>
      </c>
      <c r="AF122">
        <v>0.0351665032936921</v>
      </c>
      <c r="AG122">
        <v>0.3236435191102115</v>
      </c>
      <c r="AH122"/>
      <c r="AI122"/>
      <c r="AJ122"/>
      <c r="AK122">
        <v>16221.974200000001</v>
      </c>
      <c r="AL122">
        <v>11337.0296</v>
      </c>
      <c r="AM122">
        <v>3975.5884999999998</v>
      </c>
      <c r="AN122">
        <v>8315.3104999999996</v>
      </c>
      <c r="AO122">
        <v>0</v>
      </c>
      <c r="AP122">
        <v>3164.5972000000011</v>
      </c>
      <c r="AQ122">
        <v>4696.9499999999998</v>
      </c>
      <c r="AR122">
        <v>1496.3504</v>
      </c>
      <c r="AS122">
        <v>0</v>
      </c>
      <c r="AT122">
        <v>0</v>
      </c>
      <c r="AU122">
        <v>14216.087</v>
      </c>
      <c r="AV122">
        <v>1635.566</v>
      </c>
      <c r="AW122">
        <v>8542.7536</v>
      </c>
      <c r="AX122">
        <v>3975.5884999999998</v>
      </c>
      <c r="AY122">
        <v>2122.0101</v>
      </c>
      <c r="AZ122">
        <v>4281.3396000000002</v>
      </c>
      <c r="BA122">
        <v>350.2962</v>
      </c>
      <c r="BB122">
        <v>7370.2755999999999</v>
      </c>
      <c r="BC122">
        <v>27847.991399999999</v>
      </c>
      <c r="BD122"/>
      <c r="BE122"/>
      <c r="BF122"/>
    </row>
    <row r="123">
      <c r="A123" t="s">
        <v>629</v>
      </c>
      <c r="B123">
        <v>2006</v>
      </c>
      <c r="C123" t="s">
        <v>634</v>
      </c>
      <c r="D123">
        <v>159</v>
      </c>
      <c r="E123" t="s">
        <v>311</v>
      </c>
      <c r="F123" t="s">
        <v>318</v>
      </c>
      <c r="G123" t="s">
        <v>320</v>
      </c>
      <c r="H123">
        <v>0.042152245740065097</v>
      </c>
      <c r="I123">
        <v>0.0013295107045365</v>
      </c>
      <c r="J123">
        <v>0.0180478950077189</v>
      </c>
      <c r="K123">
        <v>0.012177310383974699</v>
      </c>
      <c r="L123">
        <v>0</v>
      </c>
      <c r="M123">
        <v>0.051910504396160899</v>
      </c>
      <c r="N123">
        <v>0</v>
      </c>
      <c r="O123">
        <v>0.031183906764284602</v>
      </c>
      <c r="P123">
        <v>0</v>
      </c>
      <c r="Q123">
        <v>0</v>
      </c>
      <c r="R123">
        <v>0.039890212642472299</v>
      </c>
      <c r="S123">
        <v>0</v>
      </c>
      <c r="T123">
        <v>0</v>
      </c>
      <c r="U123">
        <v>0.029812326905134801</v>
      </c>
      <c r="V123">
        <v>0</v>
      </c>
      <c r="W123" t="s">
        <v>298</v>
      </c>
      <c r="X123" t="s">
        <v>161</v>
      </c>
      <c r="Y123" t="s">
        <v>162</v>
      </c>
      <c r="Z123" t="s">
        <v>163</v>
      </c>
      <c r="AA123" t="s">
        <v>320</v>
      </c>
      <c r="AB123" t="s">
        <v>320</v>
      </c>
      <c r="AC123" t="s">
        <v>320</v>
      </c>
      <c r="AD123">
        <v>0.0099052578535943001</v>
      </c>
      <c r="AE123">
        <v>0.024608312111215901</v>
      </c>
      <c r="AF123">
        <v>0</v>
      </c>
      <c r="AG123">
        <v>0.049728044287354597</v>
      </c>
      <c r="AH123"/>
      <c r="AI123"/>
      <c r="AJ123"/>
      <c r="AK123">
        <v>5247.6238000000003</v>
      </c>
      <c r="AL123">
        <v>165.53</v>
      </c>
      <c r="AM123">
        <v>2247.2858999999999</v>
      </c>
      <c r="AN123">
        <v>1515.2708</v>
      </c>
      <c r="AO123">
        <v>0</v>
      </c>
      <c r="AP123">
        <v>1928.4156</v>
      </c>
      <c r="AQ123">
        <v>0</v>
      </c>
      <c r="AR123">
        <v>1158.71</v>
      </c>
      <c r="AS123">
        <v>0</v>
      </c>
      <c r="AT123">
        <v>0</v>
      </c>
      <c r="AU123">
        <v>3484.7381999999998</v>
      </c>
      <c r="AV123">
        <v>0</v>
      </c>
      <c r="AW123">
        <v>0</v>
      </c>
      <c r="AX123">
        <v>2603.8467000000001</v>
      </c>
      <c r="AY123">
        <v>0</v>
      </c>
      <c r="AZ123">
        <v>2119.4463999999998</v>
      </c>
      <c r="BA123">
        <v>2777.4014999999999</v>
      </c>
      <c r="BB123">
        <v>0</v>
      </c>
      <c r="BC123">
        <v>4278.8626000000004</v>
      </c>
      <c r="BD123"/>
      <c r="BE123"/>
      <c r="BF123"/>
    </row>
    <row r="124">
      <c r="A124" t="s">
        <v>629</v>
      </c>
      <c r="B124">
        <v>2006</v>
      </c>
      <c r="C124" t="s">
        <v>634</v>
      </c>
      <c r="D124">
        <v>160</v>
      </c>
      <c r="E124" t="s">
        <v>311</v>
      </c>
      <c r="F124" t="s">
        <v>319</v>
      </c>
      <c r="G124" t="s">
        <v>320</v>
      </c>
      <c r="H124">
        <v>1.8838310183328579</v>
      </c>
      <c r="I124">
        <v>0.56780784051419475</v>
      </c>
      <c r="J124">
        <v>0.74446280846714863</v>
      </c>
      <c r="K124">
        <v>0.17804705114557129</v>
      </c>
      <c r="L124">
        <v>0</v>
      </c>
      <c r="M124">
        <v>0.38748514049201838</v>
      </c>
      <c r="N124">
        <v>0.042133894948655097</v>
      </c>
      <c r="O124">
        <v>0</v>
      </c>
      <c r="P124">
        <v>0</v>
      </c>
      <c r="Q124">
        <v>0</v>
      </c>
      <c r="R124">
        <v>2.3563859557100511</v>
      </c>
      <c r="S124">
        <v>0.54188141406611023</v>
      </c>
      <c r="T124">
        <v>1.003765012846594</v>
      </c>
      <c r="U124">
        <v>0.62705215137888382</v>
      </c>
      <c r="V124">
        <v>0.097049539094789694</v>
      </c>
      <c r="W124" t="s">
        <v>298</v>
      </c>
      <c r="X124" t="s">
        <v>161</v>
      </c>
      <c r="Y124" t="s">
        <v>162</v>
      </c>
      <c r="Z124" t="s">
        <v>163</v>
      </c>
      <c r="AA124" t="s">
        <v>320</v>
      </c>
      <c r="AB124" t="s">
        <v>320</v>
      </c>
      <c r="AC124" t="s">
        <v>320</v>
      </c>
      <c r="AD124">
        <v>0.1069465031727047</v>
      </c>
      <c r="AE124">
        <v>0.28739661748309719</v>
      </c>
      <c r="AF124">
        <v>0.55502648728168924</v>
      </c>
      <c r="AG124">
        <v>2.8871634020737051</v>
      </c>
      <c r="AH124"/>
      <c r="AI124"/>
      <c r="AJ124"/>
      <c r="AK124">
        <v>234522.17819999999</v>
      </c>
      <c r="AL124">
        <v>70694.603299999973</v>
      </c>
      <c r="AM124">
        <v>92698.942000000025</v>
      </c>
      <c r="AN124">
        <v>22155.097399999999</v>
      </c>
      <c r="AO124">
        <v>0</v>
      </c>
      <c r="AP124">
        <v>14394.6278</v>
      </c>
      <c r="AQ124">
        <v>1564.5890999999999</v>
      </c>
      <c r="AR124">
        <v>0</v>
      </c>
      <c r="AS124">
        <v>0</v>
      </c>
      <c r="AT124">
        <v>0</v>
      </c>
      <c r="AU124">
        <v>205849.69620000001</v>
      </c>
      <c r="AV124">
        <v>47301.439499999993</v>
      </c>
      <c r="AW124">
        <v>87715.778400000025</v>
      </c>
      <c r="AX124">
        <v>54767.535600000003</v>
      </c>
      <c r="AY124">
        <v>8477.1543000000001</v>
      </c>
      <c r="AZ124">
        <v>22883.541700000009</v>
      </c>
      <c r="BA124">
        <v>32436.836500000001</v>
      </c>
      <c r="BB124">
        <v>116323.7113</v>
      </c>
      <c r="BC124">
        <v>248426.73139999999</v>
      </c>
      <c r="BD124"/>
      <c r="BE124"/>
      <c r="BF124"/>
    </row>
    <row r="125">
      <c r="A125" t="s">
        <v>629</v>
      </c>
      <c r="B125">
        <v>2006</v>
      </c>
      <c r="C125" t="s">
        <v>634</v>
      </c>
      <c r="D125">
        <v>161</v>
      </c>
      <c r="E125" t="s">
        <v>311</v>
      </c>
      <c r="F125" t="s">
        <v>47</v>
      </c>
      <c r="G125" t="s">
        <v>320</v>
      </c>
      <c r="H125">
        <v>0.078139878006079397</v>
      </c>
      <c r="I125">
        <v>0.047668992276884002</v>
      </c>
      <c r="J125">
        <v>0</v>
      </c>
      <c r="K125">
        <v>0.0183838610562914</v>
      </c>
      <c r="L125">
        <v>0</v>
      </c>
      <c r="M125">
        <v>0.2484880909829387</v>
      </c>
      <c r="N125">
        <v>0.0074888228343669002</v>
      </c>
      <c r="O125">
        <v>0</v>
      </c>
      <c r="P125">
        <v>0</v>
      </c>
      <c r="Q125">
        <v>0</v>
      </c>
      <c r="R125">
        <v>0.047665536539100703</v>
      </c>
      <c r="S125">
        <v>0.025979496083837698</v>
      </c>
      <c r="T125">
        <v>0</v>
      </c>
      <c r="U125">
        <v>0</v>
      </c>
      <c r="V125">
        <v>0.023005352519810399</v>
      </c>
      <c r="W125" t="s">
        <v>298</v>
      </c>
      <c r="X125" t="s">
        <v>161</v>
      </c>
      <c r="Y125" t="s">
        <v>162</v>
      </c>
      <c r="Z125" t="s">
        <v>163</v>
      </c>
      <c r="AA125" t="s">
        <v>320</v>
      </c>
      <c r="AB125" t="s">
        <v>320</v>
      </c>
      <c r="AC125" t="s">
        <v>320</v>
      </c>
      <c r="AD125">
        <v>0.0446987856758332</v>
      </c>
      <c r="AE125">
        <v>0.016478088664172701</v>
      </c>
      <c r="AF125">
        <v>0.013722964711741</v>
      </c>
      <c r="AG125">
        <v>0.042422074320993798</v>
      </c>
      <c r="AH125"/>
      <c r="AI125"/>
      <c r="AJ125"/>
      <c r="AK125">
        <v>9727.8015999999989</v>
      </c>
      <c r="AL125">
        <v>5935.0017000000007</v>
      </c>
      <c r="AM125">
        <v>0</v>
      </c>
      <c r="AN125">
        <v>2287.5763999999999</v>
      </c>
      <c r="AO125">
        <v>0</v>
      </c>
      <c r="AP125">
        <v>9231.0470999999998</v>
      </c>
      <c r="AQ125">
        <v>278.08800000000002</v>
      </c>
      <c r="AR125">
        <v>0</v>
      </c>
      <c r="AS125">
        <v>0</v>
      </c>
      <c r="AT125">
        <v>0</v>
      </c>
      <c r="AU125">
        <v>4163.9767000000002</v>
      </c>
      <c r="AV125">
        <v>2267.7795000000001</v>
      </c>
      <c r="AW125">
        <v>0</v>
      </c>
      <c r="AX125">
        <v>0</v>
      </c>
      <c r="AY125">
        <v>2009.4884</v>
      </c>
      <c r="AZ125">
        <v>9564.2820999999985</v>
      </c>
      <c r="BA125">
        <v>1859.789</v>
      </c>
      <c r="BB125">
        <v>2876.0900999999999</v>
      </c>
      <c r="BC125">
        <v>3650.2184999999999</v>
      </c>
      <c r="BD125"/>
      <c r="BE125"/>
      <c r="BF125"/>
    </row>
    <row r="126">
      <c r="A126" t="s">
        <v>629</v>
      </c>
      <c r="B126">
        <v>2013</v>
      </c>
      <c r="C126" t="s">
        <v>635</v>
      </c>
      <c r="D126">
        <v>16</v>
      </c>
      <c r="E126" t="s">
        <v>13</v>
      </c>
      <c r="F126" t="s">
        <v>14</v>
      </c>
      <c r="G126" t="s">
        <v>642</v>
      </c>
      <c r="H126">
        <v>96.616964433370924</v>
      </c>
      <c r="I126">
        <v>98.058549992765947</v>
      </c>
      <c r="J126">
        <v>98.296331711070962</v>
      </c>
      <c r="K126">
        <v>99.179965207089111</v>
      </c>
      <c r="L126">
        <v>99.858387900963422</v>
      </c>
      <c r="M126">
        <v>97.294062179491817</v>
      </c>
      <c r="N126">
        <v>98.444791910403453</v>
      </c>
      <c r="O126">
        <v>99.733927231731627</v>
      </c>
      <c r="P126">
        <v>99.624253558533056</v>
      </c>
      <c r="Q126">
        <v>99.987113103124713</v>
      </c>
      <c r="R126">
        <v>96.108743085813757</v>
      </c>
      <c r="S126">
        <v>98.142204975857339</v>
      </c>
      <c r="T126">
        <v>97.979517339723955</v>
      </c>
      <c r="U126">
        <v>98.187518119782993</v>
      </c>
      <c r="V126">
        <v>99.333946617860477</v>
      </c>
      <c r="W126" t="s">
        <v>372</v>
      </c>
      <c r="X126" t="s">
        <v>159</v>
      </c>
      <c r="Y126" t="s">
        <v>373</v>
      </c>
      <c r="Z126" t="s">
        <v>374</v>
      </c>
      <c r="AA126" t="s">
        <v>375</v>
      </c>
      <c r="AB126" t="s">
        <v>320</v>
      </c>
      <c r="AC126" t="s">
        <v>320</v>
      </c>
      <c r="AD126">
        <v>100</v>
      </c>
      <c r="AE126">
        <v>99.672319293764019</v>
      </c>
      <c r="AF126">
        <v>99.342832890278444</v>
      </c>
      <c r="AG126">
        <v>96.434554589425787</v>
      </c>
      <c r="AH126">
        <v>94.483282186719919</v>
      </c>
      <c r="AI126"/>
      <c r="AJ126"/>
      <c r="AK126"/>
      <c r="AL126"/>
      <c r="AM126"/>
      <c r="AN126"/>
      <c r="AO126"/>
      <c r="AP126"/>
      <c r="AQ126"/>
      <c r="AR126"/>
      <c r="AS126"/>
      <c r="AT126"/>
      <c r="AU126"/>
      <c r="AV126"/>
      <c r="AW126"/>
      <c r="AX126"/>
      <c r="AY126"/>
      <c r="AZ126"/>
      <c r="BA126"/>
      <c r="BB126"/>
      <c r="BC126"/>
      <c r="BD126"/>
      <c r="BE126"/>
      <c r="BF126"/>
    </row>
    <row r="127">
      <c r="A127" t="s">
        <v>629</v>
      </c>
      <c r="B127">
        <v>2013</v>
      </c>
      <c r="C127" t="s">
        <v>635</v>
      </c>
      <c r="D127">
        <v>17</v>
      </c>
      <c r="E127" t="s">
        <v>13</v>
      </c>
      <c r="F127" t="s">
        <v>52</v>
      </c>
      <c r="G127" t="s">
        <v>320</v>
      </c>
      <c r="H127">
        <v>3.3830355666291498</v>
      </c>
      <c r="I127">
        <v>1.941450007234055</v>
      </c>
      <c r="J127">
        <v>1.7036682889290431</v>
      </c>
      <c r="K127">
        <v>0.82003479291088843</v>
      </c>
      <c r="L127">
        <v>0.14161209903657329</v>
      </c>
      <c r="M127">
        <v>2.7059378205081441</v>
      </c>
      <c r="N127">
        <v>1.5552080895965319</v>
      </c>
      <c r="O127">
        <v>0.26607276826835108</v>
      </c>
      <c r="P127">
        <v>0.37574644146694369</v>
      </c>
      <c r="Q127">
        <v>0.0128868968752865</v>
      </c>
      <c r="R127">
        <v>3.891256914186227</v>
      </c>
      <c r="S127">
        <v>1.8577950241427219</v>
      </c>
      <c r="T127">
        <v>2.020482660276063</v>
      </c>
      <c r="U127">
        <v>1.8124818802169831</v>
      </c>
      <c r="V127">
        <v>0.66605338213948673</v>
      </c>
      <c r="W127" t="s">
        <v>372</v>
      </c>
      <c r="X127" t="s">
        <v>159</v>
      </c>
      <c r="Y127" t="s">
        <v>373</v>
      </c>
      <c r="Z127" t="s">
        <v>374</v>
      </c>
      <c r="AA127" t="s">
        <v>375</v>
      </c>
      <c r="AB127" t="s">
        <v>320</v>
      </c>
      <c r="AC127" t="s">
        <v>320</v>
      </c>
      <c r="AD127">
        <v>0</v>
      </c>
      <c r="AE127">
        <v>0.32768070623586831</v>
      </c>
      <c r="AF127">
        <v>0.65716710972159265</v>
      </c>
      <c r="AG127">
        <v>3.5654454105740871</v>
      </c>
      <c r="AH127">
        <v>5.516717813280211</v>
      </c>
      <c r="AI127"/>
      <c r="AJ127"/>
      <c r="AK127"/>
      <c r="AL127"/>
      <c r="AM127"/>
      <c r="AN127"/>
      <c r="AO127"/>
      <c r="AP127"/>
      <c r="AQ127"/>
      <c r="AR127"/>
      <c r="AS127"/>
      <c r="AT127"/>
      <c r="AU127"/>
      <c r="AV127"/>
      <c r="AW127"/>
      <c r="AX127"/>
      <c r="AY127"/>
      <c r="AZ127"/>
      <c r="BA127"/>
      <c r="BB127"/>
      <c r="BC127"/>
      <c r="BD127"/>
      <c r="BE127"/>
      <c r="BF127"/>
    </row>
    <row r="128">
      <c r="A128" t="s">
        <v>629</v>
      </c>
      <c r="B128">
        <v>2013</v>
      </c>
      <c r="C128" t="s">
        <v>635</v>
      </c>
      <c r="D128">
        <v>18</v>
      </c>
      <c r="E128" t="s">
        <v>61</v>
      </c>
      <c r="F128" t="s">
        <v>15</v>
      </c>
      <c r="G128" t="s">
        <v>643</v>
      </c>
      <c r="H128">
        <v>96.520347468937558</v>
      </c>
      <c r="I128">
        <v>98.058549992765947</v>
      </c>
      <c r="J128">
        <v>98.198035379359894</v>
      </c>
      <c r="K128">
        <v>99.080785241882026</v>
      </c>
      <c r="L128">
        <v>99.858387900963422</v>
      </c>
      <c r="M128">
        <v>97.294062179491817</v>
      </c>
      <c r="N128">
        <v>98.346347118493043</v>
      </c>
      <c r="O128">
        <v>99.733927231731627</v>
      </c>
      <c r="P128">
        <v>99.624253558533056</v>
      </c>
      <c r="Q128">
        <v>99.987113103124727</v>
      </c>
      <c r="R128">
        <v>96.012634342727949</v>
      </c>
      <c r="S128">
        <v>98.142204975857354</v>
      </c>
      <c r="T128">
        <v>97.783558305044494</v>
      </c>
      <c r="U128">
        <v>98.187518119782993</v>
      </c>
      <c r="V128">
        <v>99.23461267124263</v>
      </c>
      <c r="W128" t="s">
        <v>372</v>
      </c>
      <c r="X128" t="s">
        <v>159</v>
      </c>
      <c r="Y128" t="s">
        <v>373</v>
      </c>
      <c r="Z128" t="s">
        <v>374</v>
      </c>
      <c r="AA128" t="s">
        <v>375</v>
      </c>
      <c r="AB128" t="s">
        <v>320</v>
      </c>
      <c r="AC128" t="s">
        <v>320</v>
      </c>
      <c r="AD128">
        <v>100</v>
      </c>
      <c r="AE128">
        <v>99.57264697447026</v>
      </c>
      <c r="AF128">
        <v>99.342832890278444</v>
      </c>
      <c r="AG128">
        <v>96.338120034836379</v>
      </c>
      <c r="AH128">
        <v>94.483282186719919</v>
      </c>
      <c r="AI128"/>
      <c r="AJ128"/>
      <c r="AK128"/>
      <c r="AL128"/>
      <c r="AM128"/>
      <c r="AN128"/>
      <c r="AO128"/>
      <c r="AP128"/>
      <c r="AQ128"/>
      <c r="AR128"/>
      <c r="AS128"/>
      <c r="AT128"/>
      <c r="AU128"/>
      <c r="AV128"/>
      <c r="AW128"/>
      <c r="AX128"/>
      <c r="AY128"/>
      <c r="AZ128"/>
      <c r="BA128"/>
      <c r="BB128"/>
      <c r="BC128"/>
      <c r="BD128"/>
      <c r="BE128"/>
      <c r="BF128"/>
    </row>
    <row r="129">
      <c r="A129" t="s">
        <v>629</v>
      </c>
      <c r="B129">
        <v>2013</v>
      </c>
      <c r="C129" t="s">
        <v>635</v>
      </c>
      <c r="D129">
        <v>19</v>
      </c>
      <c r="E129" t="s">
        <v>61</v>
      </c>
      <c r="F129" t="s">
        <v>16</v>
      </c>
      <c r="G129" t="s">
        <v>644</v>
      </c>
      <c r="H129">
        <v>0.096616964433370894</v>
      </c>
      <c r="I129">
        <v>0</v>
      </c>
      <c r="J129">
        <v>0.098296331711070994</v>
      </c>
      <c r="K129">
        <v>0.099179965207089105</v>
      </c>
      <c r="L129">
        <v>0</v>
      </c>
      <c r="M129">
        <v>0</v>
      </c>
      <c r="N129">
        <v>0.098444791910403506</v>
      </c>
      <c r="O129">
        <v>0</v>
      </c>
      <c r="P129">
        <v>0</v>
      </c>
      <c r="Q129">
        <v>0</v>
      </c>
      <c r="R129">
        <v>0.096108743085813797</v>
      </c>
      <c r="S129">
        <v>0</v>
      </c>
      <c r="T129">
        <v>0.19595903467944789</v>
      </c>
      <c r="U129">
        <v>0</v>
      </c>
      <c r="V129">
        <v>0.099333946617860505</v>
      </c>
      <c r="W129" t="s">
        <v>372</v>
      </c>
      <c r="X129" t="s">
        <v>159</v>
      </c>
      <c r="Y129" t="s">
        <v>373</v>
      </c>
      <c r="Z129" t="s">
        <v>374</v>
      </c>
      <c r="AA129" t="s">
        <v>375</v>
      </c>
      <c r="AB129" t="s">
        <v>320</v>
      </c>
      <c r="AC129" t="s">
        <v>320</v>
      </c>
      <c r="AD129">
        <v>0</v>
      </c>
      <c r="AE129">
        <v>0.099672319293763995</v>
      </c>
      <c r="AF129">
        <v>0</v>
      </c>
      <c r="AG129">
        <v>0.096434554589425805</v>
      </c>
      <c r="AH129">
        <v>0</v>
      </c>
      <c r="AI129"/>
      <c r="AJ129"/>
      <c r="AK129"/>
      <c r="AL129"/>
      <c r="AM129"/>
      <c r="AN129"/>
      <c r="AO129"/>
      <c r="AP129"/>
      <c r="AQ129"/>
      <c r="AR129"/>
      <c r="AS129"/>
      <c r="AT129"/>
      <c r="AU129"/>
      <c r="AV129"/>
      <c r="AW129"/>
      <c r="AX129"/>
      <c r="AY129"/>
      <c r="AZ129"/>
      <c r="BA129"/>
      <c r="BB129"/>
      <c r="BC129"/>
      <c r="BD129"/>
      <c r="BE129"/>
      <c r="BF129"/>
    </row>
    <row r="130">
      <c r="A130" t="s">
        <v>629</v>
      </c>
      <c r="B130">
        <v>2013</v>
      </c>
      <c r="C130" t="s">
        <v>635</v>
      </c>
      <c r="D130">
        <v>20</v>
      </c>
      <c r="E130" t="s">
        <v>61</v>
      </c>
      <c r="F130" t="s">
        <v>22</v>
      </c>
      <c r="G130" t="s">
        <v>645</v>
      </c>
      <c r="H130">
        <v>0.87888438784136591</v>
      </c>
      <c r="I130">
        <v>1.2672595088320371</v>
      </c>
      <c r="J130">
        <v>1.3337065385942011</v>
      </c>
      <c r="K130">
        <v>0.61360114955385359</v>
      </c>
      <c r="L130">
        <v>0.12660013547907439</v>
      </c>
      <c r="M130">
        <v>0.95725957082110869</v>
      </c>
      <c r="N130">
        <v>0.65823315809393745</v>
      </c>
      <c r="O130">
        <v>0.10562894231394911</v>
      </c>
      <c r="P130">
        <v>0.16240236045050291</v>
      </c>
      <c r="Q130">
        <v>-2.90867772294e-06</v>
      </c>
      <c r="R130">
        <v>0.84693700264736149</v>
      </c>
      <c r="S130">
        <v>1.3973128132107371</v>
      </c>
      <c r="T130">
        <v>1.695705469562538</v>
      </c>
      <c r="U130">
        <v>1.4656311449827939</v>
      </c>
      <c r="V130">
        <v>0.52608593462912856</v>
      </c>
      <c r="W130" t="s">
        <v>372</v>
      </c>
      <c r="X130" t="s">
        <v>159</v>
      </c>
      <c r="Y130" t="s">
        <v>373</v>
      </c>
      <c r="Z130" t="s">
        <v>374</v>
      </c>
      <c r="AA130" t="s">
        <v>375</v>
      </c>
      <c r="AB130" t="s">
        <v>320</v>
      </c>
      <c r="AC130" t="s">
        <v>320</v>
      </c>
      <c r="AD130">
        <v>0</v>
      </c>
      <c r="AE130">
        <v>0.22815676519814521</v>
      </c>
      <c r="AF130">
        <v>0.29920627227354529</v>
      </c>
      <c r="AG130">
        <v>0.22252217727895029</v>
      </c>
      <c r="AH130">
        <v>4.9929766056885043</v>
      </c>
      <c r="AI130"/>
      <c r="AJ130"/>
      <c r="AK130"/>
      <c r="AL130"/>
      <c r="AM130"/>
      <c r="AN130"/>
      <c r="AO130"/>
      <c r="AP130"/>
      <c r="AQ130"/>
      <c r="AR130"/>
      <c r="AS130"/>
      <c r="AT130"/>
      <c r="AU130"/>
      <c r="AV130"/>
      <c r="AW130"/>
      <c r="AX130"/>
      <c r="AY130"/>
      <c r="AZ130"/>
      <c r="BA130"/>
      <c r="BB130"/>
      <c r="BC130"/>
      <c r="BD130"/>
      <c r="BE130"/>
      <c r="BF130"/>
    </row>
    <row r="131">
      <c r="A131" t="s">
        <v>629</v>
      </c>
      <c r="B131">
        <v>2013</v>
      </c>
      <c r="C131" t="s">
        <v>635</v>
      </c>
      <c r="D131">
        <v>21</v>
      </c>
      <c r="E131" t="s">
        <v>61</v>
      </c>
      <c r="F131" t="s">
        <v>17</v>
      </c>
      <c r="G131" t="s">
        <v>646</v>
      </c>
      <c r="H131">
        <v>2.5041511787877049</v>
      </c>
      <c r="I131">
        <v>0.6741904984020165</v>
      </c>
      <c r="J131">
        <v>0.36996175033483431</v>
      </c>
      <c r="K131">
        <v>0.20643364335703121</v>
      </c>
      <c r="L131">
        <v>0.0150119635575039</v>
      </c>
      <c r="M131">
        <v>1.7486782496870741</v>
      </c>
      <c r="N131">
        <v>0.89697493150261642</v>
      </c>
      <c r="O131">
        <v>0.16044382595442361</v>
      </c>
      <c r="P131">
        <v>0.21334408101644139</v>
      </c>
      <c r="Q131">
        <v>0.0128898055529956</v>
      </c>
      <c r="R131">
        <v>3.0443199115388748</v>
      </c>
      <c r="S131">
        <v>0.46048221093190961</v>
      </c>
      <c r="T131">
        <v>0.32477719071352062</v>
      </c>
      <c r="U131">
        <v>0.34685073523421289</v>
      </c>
      <c r="V131">
        <v>0.13996744751038129</v>
      </c>
      <c r="W131" t="s">
        <v>372</v>
      </c>
      <c r="X131" t="s">
        <v>159</v>
      </c>
      <c r="Y131" t="s">
        <v>373</v>
      </c>
      <c r="Z131" t="s">
        <v>374</v>
      </c>
      <c r="AA131" t="s">
        <v>375</v>
      </c>
      <c r="AB131" t="s">
        <v>320</v>
      </c>
      <c r="AC131" t="s">
        <v>320</v>
      </c>
      <c r="AD131">
        <v>0</v>
      </c>
      <c r="AE131">
        <v>0.099523941037831007</v>
      </c>
      <c r="AF131">
        <v>0.35796083744801038</v>
      </c>
      <c r="AG131">
        <v>3.3429232332952452</v>
      </c>
      <c r="AH131">
        <v>0.52374120759157705</v>
      </c>
      <c r="AI131"/>
      <c r="AJ131"/>
      <c r="AK131"/>
      <c r="AL131"/>
      <c r="AM131"/>
      <c r="AN131"/>
      <c r="AO131"/>
      <c r="AP131"/>
      <c r="AQ131"/>
      <c r="AR131"/>
      <c r="AS131"/>
      <c r="AT131"/>
      <c r="AU131"/>
      <c r="AV131"/>
      <c r="AW131"/>
      <c r="AX131"/>
      <c r="AY131"/>
      <c r="AZ131"/>
      <c r="BA131"/>
      <c r="BB131"/>
      <c r="BC131"/>
      <c r="BD131"/>
      <c r="BE131"/>
      <c r="BF131"/>
    </row>
    <row r="132">
      <c r="A132" t="s">
        <v>629</v>
      </c>
      <c r="B132">
        <v>2013</v>
      </c>
      <c r="C132" t="s">
        <v>635</v>
      </c>
      <c r="D132">
        <v>22</v>
      </c>
      <c r="E132" t="s">
        <v>55</v>
      </c>
      <c r="F132" t="s">
        <v>50</v>
      </c>
      <c r="G132" t="s">
        <v>320</v>
      </c>
      <c r="H132">
        <v>0.10000000000000001</v>
      </c>
      <c r="I132">
        <v>0</v>
      </c>
      <c r="J132">
        <v>0.10000000000000001</v>
      </c>
      <c r="K132">
        <v>0.10000000000000001</v>
      </c>
      <c r="L132">
        <v>0</v>
      </c>
      <c r="M132">
        <v>0</v>
      </c>
      <c r="N132">
        <v>0.10000000000000001</v>
      </c>
      <c r="O132">
        <v>0</v>
      </c>
      <c r="P132">
        <v>0</v>
      </c>
      <c r="Q132">
        <v>0</v>
      </c>
      <c r="R132">
        <v>0.10000000000000001</v>
      </c>
      <c r="S132">
        <v>0</v>
      </c>
      <c r="T132">
        <v>0.20000000000000001</v>
      </c>
      <c r="U132">
        <v>0</v>
      </c>
      <c r="V132">
        <v>0.10000000000000001</v>
      </c>
      <c r="W132" t="s">
        <v>372</v>
      </c>
      <c r="X132" t="s">
        <v>159</v>
      </c>
      <c r="Y132" t="s">
        <v>373</v>
      </c>
      <c r="Z132" t="s">
        <v>374</v>
      </c>
      <c r="AA132" t="s">
        <v>375</v>
      </c>
      <c r="AB132" t="s">
        <v>320</v>
      </c>
      <c r="AC132" t="s">
        <v>320</v>
      </c>
      <c r="AD132">
        <v>0</v>
      </c>
      <c r="AE132">
        <v>0.10000000000000001</v>
      </c>
      <c r="AF132">
        <v>0</v>
      </c>
      <c r="AG132">
        <v>0.10000000000000001</v>
      </c>
      <c r="AH132">
        <v>0</v>
      </c>
      <c r="AI132"/>
      <c r="AJ132"/>
      <c r="AK132"/>
      <c r="AL132"/>
      <c r="AM132"/>
      <c r="AN132"/>
      <c r="AO132"/>
      <c r="AP132"/>
      <c r="AQ132"/>
      <c r="AR132"/>
      <c r="AS132"/>
      <c r="AT132"/>
      <c r="AU132"/>
      <c r="AV132"/>
      <c r="AW132"/>
      <c r="AX132"/>
      <c r="AY132"/>
      <c r="AZ132"/>
      <c r="BA132"/>
      <c r="BB132"/>
      <c r="BC132"/>
      <c r="BD132"/>
      <c r="BE132"/>
      <c r="BF132"/>
    </row>
    <row r="133">
      <c r="A133" t="s">
        <v>629</v>
      </c>
      <c r="B133">
        <v>2013</v>
      </c>
      <c r="C133" t="s">
        <v>635</v>
      </c>
      <c r="D133">
        <v>23</v>
      </c>
      <c r="E133" t="s">
        <v>55</v>
      </c>
      <c r="F133" t="s">
        <v>49</v>
      </c>
      <c r="G133" t="s">
        <v>320</v>
      </c>
      <c r="H133">
        <v>99.900000000000006</v>
      </c>
      <c r="I133">
        <v>100</v>
      </c>
      <c r="J133">
        <v>99.900000000000006</v>
      </c>
      <c r="K133">
        <v>99.900000000000006</v>
      </c>
      <c r="L133">
        <v>100</v>
      </c>
      <c r="M133">
        <v>100</v>
      </c>
      <c r="N133">
        <v>99.900000000000006</v>
      </c>
      <c r="O133">
        <v>100</v>
      </c>
      <c r="P133">
        <v>100</v>
      </c>
      <c r="Q133">
        <v>100</v>
      </c>
      <c r="R133">
        <v>99.900000000000006</v>
      </c>
      <c r="S133">
        <v>100</v>
      </c>
      <c r="T133">
        <v>99.799999999999997</v>
      </c>
      <c r="U133">
        <v>100</v>
      </c>
      <c r="V133">
        <v>99.900000000000006</v>
      </c>
      <c r="W133" t="s">
        <v>372</v>
      </c>
      <c r="X133" t="s">
        <v>159</v>
      </c>
      <c r="Y133" t="s">
        <v>373</v>
      </c>
      <c r="Z133" t="s">
        <v>374</v>
      </c>
      <c r="AA133" t="s">
        <v>375</v>
      </c>
      <c r="AB133" t="s">
        <v>320</v>
      </c>
      <c r="AC133" t="s">
        <v>320</v>
      </c>
      <c r="AD133">
        <v>100</v>
      </c>
      <c r="AE133">
        <v>99.900000000000006</v>
      </c>
      <c r="AF133">
        <v>100</v>
      </c>
      <c r="AG133">
        <v>99.900000000000006</v>
      </c>
      <c r="AH133">
        <v>100</v>
      </c>
      <c r="AI133"/>
      <c r="AJ133"/>
      <c r="AK133"/>
      <c r="AL133"/>
      <c r="AM133"/>
      <c r="AN133"/>
      <c r="AO133"/>
      <c r="AP133"/>
      <c r="AQ133"/>
      <c r="AR133"/>
      <c r="AS133"/>
      <c r="AT133"/>
      <c r="AU133"/>
      <c r="AV133"/>
      <c r="AW133"/>
      <c r="AX133"/>
      <c r="AY133"/>
      <c r="AZ133"/>
      <c r="BA133"/>
      <c r="BB133"/>
      <c r="BC133"/>
      <c r="BD133"/>
      <c r="BE133"/>
      <c r="BF133"/>
    </row>
    <row r="134">
      <c r="A134" t="s">
        <v>629</v>
      </c>
      <c r="B134">
        <v>2013</v>
      </c>
      <c r="C134" t="s">
        <v>635</v>
      </c>
      <c r="D134">
        <v>29</v>
      </c>
      <c r="E134" t="s">
        <v>58</v>
      </c>
      <c r="F134" t="s">
        <v>50</v>
      </c>
      <c r="G134" t="s">
        <v>653</v>
      </c>
      <c r="H134">
        <v>28.199999999999999</v>
      </c>
      <c r="I134">
        <v>42.200000000000003</v>
      </c>
      <c r="J134">
        <v>53</v>
      </c>
      <c r="K134">
        <v>65.799999999999997</v>
      </c>
      <c r="L134">
        <v>87.099999999999994</v>
      </c>
      <c r="M134">
        <v>48.899999999999999</v>
      </c>
      <c r="N134">
        <v>68.799999999999997</v>
      </c>
      <c r="O134">
        <v>79.5</v>
      </c>
      <c r="P134">
        <v>88.099999999999994</v>
      </c>
      <c r="Q134">
        <v>95.700000000000003</v>
      </c>
      <c r="R134">
        <v>23.399999999999999</v>
      </c>
      <c r="S134">
        <v>26.600000000000001</v>
      </c>
      <c r="T134">
        <v>37.299999999999997</v>
      </c>
      <c r="U134">
        <v>45.700000000000003</v>
      </c>
      <c r="V134">
        <v>66.5</v>
      </c>
      <c r="W134" t="s">
        <v>372</v>
      </c>
      <c r="X134" t="s">
        <v>159</v>
      </c>
      <c r="Y134" t="s">
        <v>373</v>
      </c>
      <c r="Z134" t="s">
        <v>374</v>
      </c>
      <c r="AA134" t="s">
        <v>375</v>
      </c>
      <c r="AB134" t="s">
        <v>320</v>
      </c>
      <c r="AC134" t="s">
        <v>320</v>
      </c>
      <c r="AD134">
        <v>99.599999999999994</v>
      </c>
      <c r="AE134">
        <v>68.599999999999994</v>
      </c>
      <c r="AF134">
        <v>32.799999999999997</v>
      </c>
      <c r="AG134">
        <v>62</v>
      </c>
      <c r="AH134">
        <v>43.700000000000003</v>
      </c>
      <c r="AI134"/>
      <c r="AJ134"/>
      <c r="AK134"/>
      <c r="AL134"/>
      <c r="AM134"/>
      <c r="AN134"/>
      <c r="AO134"/>
      <c r="AP134"/>
      <c r="AQ134"/>
      <c r="AR134"/>
      <c r="AS134"/>
      <c r="AT134"/>
      <c r="AU134"/>
      <c r="AV134"/>
      <c r="AW134"/>
      <c r="AX134"/>
      <c r="AY134"/>
      <c r="AZ134"/>
      <c r="BA134"/>
      <c r="BB134"/>
      <c r="BC134"/>
      <c r="BD134"/>
      <c r="BE134"/>
      <c r="BF134"/>
    </row>
    <row r="135">
      <c r="A135" t="s">
        <v>629</v>
      </c>
      <c r="B135">
        <v>2013</v>
      </c>
      <c r="C135" t="s">
        <v>635</v>
      </c>
      <c r="D135">
        <v>30</v>
      </c>
      <c r="E135" t="s">
        <v>58</v>
      </c>
      <c r="F135" t="s">
        <v>49</v>
      </c>
      <c r="G135" t="s">
        <v>320</v>
      </c>
      <c r="H135">
        <v>71.799999999999997</v>
      </c>
      <c r="I135">
        <v>57.799999999999997</v>
      </c>
      <c r="J135">
        <v>47</v>
      </c>
      <c r="K135">
        <v>34.200000000000003</v>
      </c>
      <c r="L135">
        <v>12.9</v>
      </c>
      <c r="M135">
        <v>51.100000000000001</v>
      </c>
      <c r="N135">
        <v>31.199999999999999</v>
      </c>
      <c r="O135">
        <v>20.5</v>
      </c>
      <c r="P135">
        <v>11.9</v>
      </c>
      <c r="Q135">
        <v>4.2999999999999998</v>
      </c>
      <c r="R135">
        <v>76.599999999999994</v>
      </c>
      <c r="S135">
        <v>73.400000000000006</v>
      </c>
      <c r="T135">
        <v>62.700000000000003</v>
      </c>
      <c r="U135">
        <v>54.299999999999997</v>
      </c>
      <c r="V135">
        <v>33.5</v>
      </c>
      <c r="W135" t="s">
        <v>372</v>
      </c>
      <c r="X135" t="s">
        <v>159</v>
      </c>
      <c r="Y135" t="s">
        <v>373</v>
      </c>
      <c r="Z135" t="s">
        <v>374</v>
      </c>
      <c r="AA135" t="s">
        <v>375</v>
      </c>
      <c r="AB135" t="s">
        <v>320</v>
      </c>
      <c r="AC135" t="s">
        <v>320</v>
      </c>
      <c r="AD135">
        <v>0.40000000000000002</v>
      </c>
      <c r="AE135">
        <v>31.399999999999999</v>
      </c>
      <c r="AF135">
        <v>67.200000000000003</v>
      </c>
      <c r="AG135">
        <v>38</v>
      </c>
      <c r="AH135">
        <v>56.299999999999997</v>
      </c>
      <c r="AI135"/>
      <c r="AJ135"/>
      <c r="AK135"/>
      <c r="AL135"/>
      <c r="AM135"/>
      <c r="AN135"/>
      <c r="AO135"/>
      <c r="AP135"/>
      <c r="AQ135"/>
      <c r="AR135"/>
      <c r="AS135"/>
      <c r="AT135"/>
      <c r="AU135"/>
      <c r="AV135"/>
      <c r="AW135"/>
      <c r="AX135"/>
      <c r="AY135"/>
      <c r="AZ135"/>
      <c r="BA135"/>
      <c r="BB135"/>
      <c r="BC135"/>
      <c r="BD135"/>
      <c r="BE135"/>
      <c r="BF135"/>
    </row>
    <row r="136">
      <c r="A136" t="s">
        <v>629</v>
      </c>
      <c r="B136">
        <v>2013</v>
      </c>
      <c r="C136" t="s">
        <v>635</v>
      </c>
      <c r="D136">
        <v>31</v>
      </c>
      <c r="E136" t="s">
        <v>105</v>
      </c>
      <c r="F136" t="s">
        <v>50</v>
      </c>
      <c r="G136" t="s">
        <v>654</v>
      </c>
      <c r="H136">
        <v>27.800000000000001</v>
      </c>
      <c r="I136">
        <v>41.899999999999999</v>
      </c>
      <c r="J136">
        <v>52.700000000000003</v>
      </c>
      <c r="K136">
        <v>65.700000000000003</v>
      </c>
      <c r="L136">
        <v>87</v>
      </c>
      <c r="M136">
        <v>48.5</v>
      </c>
      <c r="N136">
        <v>68.599999999999994</v>
      </c>
      <c r="O136">
        <v>79.400000000000006</v>
      </c>
      <c r="P136">
        <v>87.700000000000003</v>
      </c>
      <c r="Q136">
        <v>95.599999999999994</v>
      </c>
      <c r="R136">
        <v>22.800000000000001</v>
      </c>
      <c r="S136">
        <v>26.399999999999999</v>
      </c>
      <c r="T136">
        <v>37.100000000000001</v>
      </c>
      <c r="U136">
        <v>45.399999999999999</v>
      </c>
      <c r="V136">
        <v>66.5</v>
      </c>
      <c r="W136" t="s">
        <v>372</v>
      </c>
      <c r="X136" t="s">
        <v>159</v>
      </c>
      <c r="Y136" t="s">
        <v>373</v>
      </c>
      <c r="Z136" t="s">
        <v>374</v>
      </c>
      <c r="AA136" t="s">
        <v>375</v>
      </c>
      <c r="AB136" t="s">
        <v>320</v>
      </c>
      <c r="AC136" t="s">
        <v>320</v>
      </c>
      <c r="AD136">
        <v>99.5</v>
      </c>
      <c r="AE136">
        <v>68.400000000000006</v>
      </c>
      <c r="AF136">
        <v>32.600000000000001</v>
      </c>
      <c r="AG136">
        <v>61.5</v>
      </c>
      <c r="AH136">
        <v>43.5</v>
      </c>
      <c r="AI136"/>
      <c r="AJ136"/>
      <c r="AK136"/>
      <c r="AL136"/>
      <c r="AM136"/>
      <c r="AN136"/>
      <c r="AO136"/>
      <c r="AP136"/>
      <c r="AQ136"/>
      <c r="AR136"/>
      <c r="AS136"/>
      <c r="AT136"/>
      <c r="AU136"/>
      <c r="AV136"/>
      <c r="AW136"/>
      <c r="AX136"/>
      <c r="AY136"/>
      <c r="AZ136"/>
      <c r="BA136"/>
      <c r="BB136"/>
      <c r="BC136"/>
      <c r="BD136"/>
      <c r="BE136"/>
      <c r="BF136"/>
    </row>
    <row r="137">
      <c r="A137" t="s">
        <v>629</v>
      </c>
      <c r="B137">
        <v>2013</v>
      </c>
      <c r="C137" t="s">
        <v>635</v>
      </c>
      <c r="D137">
        <v>32</v>
      </c>
      <c r="E137" t="s">
        <v>105</v>
      </c>
      <c r="F137" t="s">
        <v>49</v>
      </c>
      <c r="G137" t="s">
        <v>320</v>
      </c>
      <c r="H137">
        <v>72.200000000000003</v>
      </c>
      <c r="I137">
        <v>58.100000000000001</v>
      </c>
      <c r="J137">
        <v>47.299999999999997</v>
      </c>
      <c r="K137">
        <v>34.299999999999997</v>
      </c>
      <c r="L137">
        <v>13</v>
      </c>
      <c r="M137">
        <v>51.5</v>
      </c>
      <c r="N137">
        <v>31.399999999999999</v>
      </c>
      <c r="O137">
        <v>20.600000000000001</v>
      </c>
      <c r="P137">
        <v>12.300000000000001</v>
      </c>
      <c r="Q137">
        <v>4.4000000000000004</v>
      </c>
      <c r="R137">
        <v>77.200000000000003</v>
      </c>
      <c r="S137">
        <v>73.599999999999994</v>
      </c>
      <c r="T137">
        <v>62.899999999999999</v>
      </c>
      <c r="U137">
        <v>54.600000000000001</v>
      </c>
      <c r="V137">
        <v>33.5</v>
      </c>
      <c r="W137" t="s">
        <v>372</v>
      </c>
      <c r="X137" t="s">
        <v>159</v>
      </c>
      <c r="Y137" t="s">
        <v>373</v>
      </c>
      <c r="Z137" t="s">
        <v>374</v>
      </c>
      <c r="AA137" t="s">
        <v>375</v>
      </c>
      <c r="AB137" t="s">
        <v>320</v>
      </c>
      <c r="AC137" t="s">
        <v>320</v>
      </c>
      <c r="AD137">
        <v>0.5</v>
      </c>
      <c r="AE137">
        <v>31.600000000000001</v>
      </c>
      <c r="AF137">
        <v>67.400000000000006</v>
      </c>
      <c r="AG137">
        <v>38.5</v>
      </c>
      <c r="AH137">
        <v>56.5</v>
      </c>
      <c r="AI137"/>
      <c r="AJ137"/>
      <c r="AK137"/>
      <c r="AL137"/>
      <c r="AM137"/>
      <c r="AN137"/>
      <c r="AO137"/>
      <c r="AP137"/>
      <c r="AQ137"/>
      <c r="AR137"/>
      <c r="AS137"/>
      <c r="AT137"/>
      <c r="AU137"/>
      <c r="AV137"/>
      <c r="AW137"/>
      <c r="AX137"/>
      <c r="AY137"/>
      <c r="AZ137"/>
      <c r="BA137"/>
      <c r="BB137"/>
      <c r="BC137"/>
      <c r="BD137"/>
      <c r="BE137"/>
      <c r="BF137"/>
    </row>
    <row r="138">
      <c r="A138" t="s">
        <v>629</v>
      </c>
      <c r="B138">
        <v>2013</v>
      </c>
      <c r="C138" t="s">
        <v>635</v>
      </c>
      <c r="D138">
        <v>35</v>
      </c>
      <c r="E138" t="s">
        <v>56</v>
      </c>
      <c r="F138" t="s">
        <v>50</v>
      </c>
      <c r="G138" t="s">
        <v>320</v>
      </c>
      <c r="H138">
        <v>97.799999999999997</v>
      </c>
      <c r="I138">
        <v>98.799999999999997</v>
      </c>
      <c r="J138">
        <v>98.900000000000006</v>
      </c>
      <c r="K138">
        <v>99.599999999999994</v>
      </c>
      <c r="L138">
        <v>99.700000000000003</v>
      </c>
      <c r="M138">
        <v>97.5</v>
      </c>
      <c r="N138">
        <v>99</v>
      </c>
      <c r="O138">
        <v>99.700000000000003</v>
      </c>
      <c r="P138">
        <v>99.599999999999994</v>
      </c>
      <c r="Q138">
        <v>99.700000000000003</v>
      </c>
      <c r="R138">
        <v>97.700000000000003</v>
      </c>
      <c r="S138">
        <v>98.799999999999997</v>
      </c>
      <c r="T138">
        <v>99</v>
      </c>
      <c r="U138">
        <v>99.099999999999994</v>
      </c>
      <c r="V138">
        <v>99.799999999999997</v>
      </c>
      <c r="W138" t="s">
        <v>372</v>
      </c>
      <c r="X138" t="s">
        <v>159</v>
      </c>
      <c r="Y138" t="s">
        <v>373</v>
      </c>
      <c r="Z138" t="s">
        <v>374</v>
      </c>
      <c r="AA138" t="s">
        <v>375</v>
      </c>
      <c r="AB138" t="s">
        <v>320</v>
      </c>
      <c r="AC138" t="s">
        <v>320</v>
      </c>
      <c r="AD138">
        <v>99.900000000000006</v>
      </c>
      <c r="AE138">
        <v>99.700000000000003</v>
      </c>
      <c r="AF138">
        <v>99</v>
      </c>
      <c r="AG138">
        <v>96.700000000000003</v>
      </c>
      <c r="AH138">
        <v>99.200000000000003</v>
      </c>
      <c r="AI138"/>
      <c r="AJ138"/>
      <c r="AK138"/>
      <c r="AL138"/>
      <c r="AM138"/>
      <c r="AN138"/>
      <c r="AO138"/>
      <c r="AP138"/>
      <c r="AQ138"/>
      <c r="AR138"/>
      <c r="AS138"/>
      <c r="AT138"/>
      <c r="AU138"/>
      <c r="AV138"/>
      <c r="AW138"/>
      <c r="AX138"/>
      <c r="AY138"/>
      <c r="AZ138"/>
      <c r="BA138"/>
      <c r="BB138"/>
      <c r="BC138"/>
      <c r="BD138"/>
      <c r="BE138"/>
      <c r="BF138"/>
    </row>
    <row r="139">
      <c r="A139" t="s">
        <v>629</v>
      </c>
      <c r="B139">
        <v>2013</v>
      </c>
      <c r="C139" t="s">
        <v>635</v>
      </c>
      <c r="D139">
        <v>36</v>
      </c>
      <c r="E139" t="s">
        <v>56</v>
      </c>
      <c r="F139" t="s">
        <v>49</v>
      </c>
      <c r="G139" t="s">
        <v>320</v>
      </c>
      <c r="H139">
        <v>2.2000000000000002</v>
      </c>
      <c r="I139">
        <v>1.2</v>
      </c>
      <c r="J139">
        <v>1.1000000000000001</v>
      </c>
      <c r="K139">
        <v>0.40000000000000002</v>
      </c>
      <c r="L139">
        <v>0.29999999999999999</v>
      </c>
      <c r="M139">
        <v>2.5</v>
      </c>
      <c r="N139">
        <v>1</v>
      </c>
      <c r="O139">
        <v>0.29999999999999999</v>
      </c>
      <c r="P139">
        <v>0.40000000000000002</v>
      </c>
      <c r="Q139">
        <v>0.29999999999999999</v>
      </c>
      <c r="R139">
        <v>2.2999999999999998</v>
      </c>
      <c r="S139">
        <v>1.2</v>
      </c>
      <c r="T139">
        <v>1</v>
      </c>
      <c r="U139">
        <v>0.90000000000000002</v>
      </c>
      <c r="V139">
        <v>0.20000000000000001</v>
      </c>
      <c r="W139" t="s">
        <v>372</v>
      </c>
      <c r="X139" t="s">
        <v>159</v>
      </c>
      <c r="Y139" t="s">
        <v>373</v>
      </c>
      <c r="Z139" t="s">
        <v>374</v>
      </c>
      <c r="AA139" t="s">
        <v>375</v>
      </c>
      <c r="AB139" t="s">
        <v>320</v>
      </c>
      <c r="AC139" t="s">
        <v>320</v>
      </c>
      <c r="AD139">
        <v>0.10000000000000001</v>
      </c>
      <c r="AE139">
        <v>0.29999999999999999</v>
      </c>
      <c r="AF139">
        <v>1</v>
      </c>
      <c r="AG139">
        <v>3.2999999999999998</v>
      </c>
      <c r="AH139">
        <v>0.80000000000000004</v>
      </c>
      <c r="AI139"/>
      <c r="AJ139"/>
      <c r="AK139"/>
      <c r="AL139"/>
      <c r="AM139"/>
      <c r="AN139"/>
      <c r="AO139"/>
      <c r="AP139"/>
      <c r="AQ139"/>
      <c r="AR139"/>
      <c r="AS139"/>
      <c r="AT139"/>
      <c r="AU139"/>
      <c r="AV139"/>
      <c r="AW139"/>
      <c r="AX139"/>
      <c r="AY139"/>
      <c r="AZ139"/>
      <c r="BA139"/>
      <c r="BB139"/>
      <c r="BC139"/>
      <c r="BD139"/>
      <c r="BE139"/>
      <c r="BF139"/>
    </row>
    <row r="140">
      <c r="A140" t="s">
        <v>629</v>
      </c>
      <c r="B140">
        <v>2013</v>
      </c>
      <c r="C140" t="s">
        <v>635</v>
      </c>
      <c r="D140">
        <v>37</v>
      </c>
      <c r="E140" t="s">
        <v>165</v>
      </c>
      <c r="F140" t="s">
        <v>50</v>
      </c>
      <c r="G140" t="s">
        <v>655</v>
      </c>
      <c r="H140">
        <v>95.099999999999994</v>
      </c>
      <c r="I140">
        <v>96.900000000000006</v>
      </c>
      <c r="J140">
        <v>97.299999999999997</v>
      </c>
      <c r="K140">
        <v>98.799999999999997</v>
      </c>
      <c r="L140">
        <v>99.599999999999994</v>
      </c>
      <c r="M140">
        <v>95.799999999999997</v>
      </c>
      <c r="N140">
        <v>97.5</v>
      </c>
      <c r="O140">
        <v>99.400000000000006</v>
      </c>
      <c r="P140">
        <v>99.299999999999997</v>
      </c>
      <c r="Q140">
        <v>99.700000000000003</v>
      </c>
      <c r="R140">
        <v>94.299999999999997</v>
      </c>
      <c r="S140">
        <v>97.099999999999994</v>
      </c>
      <c r="T140">
        <v>97.099999999999994</v>
      </c>
      <c r="U140">
        <v>97.400000000000006</v>
      </c>
      <c r="V140">
        <v>99.099999999999994</v>
      </c>
      <c r="W140" t="s">
        <v>372</v>
      </c>
      <c r="X140" t="s">
        <v>159</v>
      </c>
      <c r="Y140" t="s">
        <v>373</v>
      </c>
      <c r="Z140" t="s">
        <v>374</v>
      </c>
      <c r="AA140" t="s">
        <v>375</v>
      </c>
      <c r="AB140" t="s">
        <v>320</v>
      </c>
      <c r="AC140" t="s">
        <v>320</v>
      </c>
      <c r="AD140">
        <v>99.900000000000006</v>
      </c>
      <c r="AE140">
        <v>99.400000000000006</v>
      </c>
      <c r="AF140">
        <v>98.5</v>
      </c>
      <c r="AG140">
        <v>94.200000000000003</v>
      </c>
      <c r="AH140">
        <v>93.700000000000003</v>
      </c>
      <c r="AI140"/>
      <c r="AJ140"/>
      <c r="AK140"/>
      <c r="AL140"/>
      <c r="AM140"/>
      <c r="AN140"/>
      <c r="AO140"/>
      <c r="AP140"/>
      <c r="AQ140"/>
      <c r="AR140"/>
      <c r="AS140"/>
      <c r="AT140"/>
      <c r="AU140"/>
      <c r="AV140"/>
      <c r="AW140"/>
      <c r="AX140"/>
      <c r="AY140"/>
      <c r="AZ140"/>
      <c r="BA140"/>
      <c r="BB140"/>
      <c r="BC140"/>
      <c r="BD140"/>
      <c r="BE140"/>
      <c r="BF140"/>
    </row>
    <row r="141">
      <c r="A141" t="s">
        <v>629</v>
      </c>
      <c r="B141">
        <v>2013</v>
      </c>
      <c r="C141" t="s">
        <v>635</v>
      </c>
      <c r="D141">
        <v>38</v>
      </c>
      <c r="E141" t="s">
        <v>165</v>
      </c>
      <c r="F141" t="s">
        <v>49</v>
      </c>
      <c r="G141" t="s">
        <v>320</v>
      </c>
      <c r="H141">
        <v>4.9000000000000004</v>
      </c>
      <c r="I141">
        <v>3.1000000000000001</v>
      </c>
      <c r="J141">
        <v>2.7000000000000002</v>
      </c>
      <c r="K141">
        <v>1.2</v>
      </c>
      <c r="L141">
        <v>0.40000000000000002</v>
      </c>
      <c r="M141">
        <v>4.2000000000000002</v>
      </c>
      <c r="N141">
        <v>2.5</v>
      </c>
      <c r="O141">
        <v>0.59999999999999998</v>
      </c>
      <c r="P141">
        <v>0.69999999999999996</v>
      </c>
      <c r="Q141">
        <v>0.29999999999999999</v>
      </c>
      <c r="R141">
        <v>5.7000000000000002</v>
      </c>
      <c r="S141">
        <v>2.8999999999999999</v>
      </c>
      <c r="T141">
        <v>2.8999999999999999</v>
      </c>
      <c r="U141">
        <v>2.6000000000000001</v>
      </c>
      <c r="V141">
        <v>0.90000000000000002</v>
      </c>
      <c r="W141" t="s">
        <v>372</v>
      </c>
      <c r="X141" t="s">
        <v>159</v>
      </c>
      <c r="Y141" t="s">
        <v>373</v>
      </c>
      <c r="Z141" t="s">
        <v>374</v>
      </c>
      <c r="AA141" t="s">
        <v>375</v>
      </c>
      <c r="AB141" t="s">
        <v>320</v>
      </c>
      <c r="AC141" t="s">
        <v>320</v>
      </c>
      <c r="AD141">
        <v>0.10000000000000001</v>
      </c>
      <c r="AE141">
        <v>0.59999999999999998</v>
      </c>
      <c r="AF141">
        <v>1.5</v>
      </c>
      <c r="AG141">
        <v>5.7999999999999998</v>
      </c>
      <c r="AH141">
        <v>6.2999999999999998</v>
      </c>
      <c r="AI141"/>
      <c r="AJ141"/>
      <c r="AK141"/>
      <c r="AL141"/>
      <c r="AM141"/>
      <c r="AN141"/>
      <c r="AO141"/>
      <c r="AP141"/>
      <c r="AQ141"/>
      <c r="AR141"/>
      <c r="AS141"/>
      <c r="AT141"/>
      <c r="AU141"/>
      <c r="AV141"/>
      <c r="AW141"/>
      <c r="AX141"/>
      <c r="AY141"/>
      <c r="AZ141"/>
      <c r="BA141"/>
      <c r="BB141"/>
      <c r="BC141"/>
      <c r="BD141"/>
      <c r="BE141"/>
      <c r="BF141"/>
    </row>
    <row r="142">
      <c r="A142" t="s">
        <v>629</v>
      </c>
      <c r="B142">
        <v>2013</v>
      </c>
      <c r="C142" t="s">
        <v>635</v>
      </c>
      <c r="D142">
        <v>41</v>
      </c>
      <c r="E142" t="s">
        <v>57</v>
      </c>
      <c r="F142" t="s">
        <v>50</v>
      </c>
      <c r="G142" t="s">
        <v>320</v>
      </c>
      <c r="H142">
        <v>0.10000000000000001</v>
      </c>
      <c r="I142">
        <v>0</v>
      </c>
      <c r="J142">
        <v>0.10000000000000001</v>
      </c>
      <c r="K142">
        <v>0.10000000000000001</v>
      </c>
      <c r="L142">
        <v>0</v>
      </c>
      <c r="M142">
        <v>0</v>
      </c>
      <c r="N142">
        <v>0.10000000000000001</v>
      </c>
      <c r="O142">
        <v>0</v>
      </c>
      <c r="P142">
        <v>0.10000000000000001</v>
      </c>
      <c r="Q142">
        <v>0</v>
      </c>
      <c r="R142">
        <v>0.10000000000000001</v>
      </c>
      <c r="S142">
        <v>0</v>
      </c>
      <c r="T142">
        <v>0.20000000000000001</v>
      </c>
      <c r="U142">
        <v>0</v>
      </c>
      <c r="V142">
        <v>0.10000000000000001</v>
      </c>
      <c r="W142" t="s">
        <v>372</v>
      </c>
      <c r="X142" t="s">
        <v>159</v>
      </c>
      <c r="Y142" t="s">
        <v>373</v>
      </c>
      <c r="Z142" t="s">
        <v>374</v>
      </c>
      <c r="AA142" t="s">
        <v>375</v>
      </c>
      <c r="AB142" t="s">
        <v>320</v>
      </c>
      <c r="AC142" t="s">
        <v>320</v>
      </c>
      <c r="AD142">
        <v>0</v>
      </c>
      <c r="AE142">
        <v>0.10000000000000001</v>
      </c>
      <c r="AF142">
        <v>0</v>
      </c>
      <c r="AG142">
        <v>0.10000000000000001</v>
      </c>
      <c r="AH142">
        <v>0.10000000000000001</v>
      </c>
      <c r="AI142"/>
      <c r="AJ142"/>
      <c r="AK142"/>
      <c r="AL142"/>
      <c r="AM142"/>
      <c r="AN142"/>
      <c r="AO142"/>
      <c r="AP142"/>
      <c r="AQ142"/>
      <c r="AR142"/>
      <c r="AS142"/>
      <c r="AT142"/>
      <c r="AU142"/>
      <c r="AV142"/>
      <c r="AW142"/>
      <c r="AX142"/>
      <c r="AY142"/>
      <c r="AZ142"/>
      <c r="BA142"/>
      <c r="BB142"/>
      <c r="BC142"/>
      <c r="BD142"/>
      <c r="BE142"/>
      <c r="BF142"/>
    </row>
    <row r="143">
      <c r="A143" t="s">
        <v>629</v>
      </c>
      <c r="B143">
        <v>2013</v>
      </c>
      <c r="C143" t="s">
        <v>635</v>
      </c>
      <c r="D143">
        <v>42</v>
      </c>
      <c r="E143" t="s">
        <v>57</v>
      </c>
      <c r="F143" t="s">
        <v>49</v>
      </c>
      <c r="G143" t="s">
        <v>656</v>
      </c>
      <c r="H143">
        <v>99.900000000000006</v>
      </c>
      <c r="I143">
        <v>100</v>
      </c>
      <c r="J143">
        <v>99.900000000000006</v>
      </c>
      <c r="K143">
        <v>99.900000000000006</v>
      </c>
      <c r="L143">
        <v>100</v>
      </c>
      <c r="M143">
        <v>100</v>
      </c>
      <c r="N143">
        <v>99.900000000000006</v>
      </c>
      <c r="O143">
        <v>100</v>
      </c>
      <c r="P143">
        <v>99.900000000000006</v>
      </c>
      <c r="Q143">
        <v>100</v>
      </c>
      <c r="R143">
        <v>99.900000000000006</v>
      </c>
      <c r="S143">
        <v>100</v>
      </c>
      <c r="T143">
        <v>99.799999999999997</v>
      </c>
      <c r="U143">
        <v>100</v>
      </c>
      <c r="V143">
        <v>99.900000000000006</v>
      </c>
      <c r="W143" t="s">
        <v>372</v>
      </c>
      <c r="X143" t="s">
        <v>159</v>
      </c>
      <c r="Y143" t="s">
        <v>373</v>
      </c>
      <c r="Z143" t="s">
        <v>374</v>
      </c>
      <c r="AA143" t="s">
        <v>375</v>
      </c>
      <c r="AB143" t="s">
        <v>320</v>
      </c>
      <c r="AC143" t="s">
        <v>320</v>
      </c>
      <c r="AD143">
        <v>100</v>
      </c>
      <c r="AE143">
        <v>99.900000000000006</v>
      </c>
      <c r="AF143">
        <v>100</v>
      </c>
      <c r="AG143">
        <v>99.900000000000006</v>
      </c>
      <c r="AH143">
        <v>99.900000000000006</v>
      </c>
      <c r="AI143"/>
      <c r="AJ143"/>
      <c r="AK143"/>
      <c r="AL143"/>
      <c r="AM143"/>
      <c r="AN143"/>
      <c r="AO143"/>
      <c r="AP143"/>
      <c r="AQ143"/>
      <c r="AR143"/>
      <c r="AS143"/>
      <c r="AT143"/>
      <c r="AU143"/>
      <c r="AV143"/>
      <c r="AW143"/>
      <c r="AX143"/>
      <c r="AY143"/>
      <c r="AZ143"/>
      <c r="BA143"/>
      <c r="BB143"/>
      <c r="BC143"/>
      <c r="BD143"/>
      <c r="BE143"/>
      <c r="BF143"/>
    </row>
    <row r="144">
      <c r="A144" t="s">
        <v>629</v>
      </c>
      <c r="B144">
        <v>2013</v>
      </c>
      <c r="C144" t="s">
        <v>635</v>
      </c>
      <c r="D144">
        <v>58</v>
      </c>
      <c r="E144" t="s">
        <v>299</v>
      </c>
      <c r="F144" t="s">
        <v>300</v>
      </c>
      <c r="G144" t="s">
        <v>320</v>
      </c>
      <c r="H144">
        <v>11.497905617206509</v>
      </c>
      <c r="I144">
        <v>14.55330313562639</v>
      </c>
      <c r="J144">
        <v>15.285113646714731</v>
      </c>
      <c r="K144">
        <v>23.015163704413851</v>
      </c>
      <c r="L144">
        <v>41.276060179039803</v>
      </c>
      <c r="M144">
        <v>15.575539425623599</v>
      </c>
      <c r="N144">
        <v>20.457316859104029</v>
      </c>
      <c r="O144">
        <v>26.70454093714368</v>
      </c>
      <c r="P144">
        <v>38.121686958190367</v>
      </c>
      <c r="Q144">
        <v>53.661250058046761</v>
      </c>
      <c r="R144">
        <v>11.23609626781202</v>
      </c>
      <c r="S144">
        <v>10.344458822105279</v>
      </c>
      <c r="T144">
        <v>12.22396632434145</v>
      </c>
      <c r="U144">
        <v>12.923292391599601</v>
      </c>
      <c r="V144">
        <v>23.052488657224661</v>
      </c>
      <c r="W144" t="s">
        <v>372</v>
      </c>
      <c r="X144" t="s">
        <v>159</v>
      </c>
      <c r="Y144" t="s">
        <v>373</v>
      </c>
      <c r="Z144" t="s">
        <v>374</v>
      </c>
      <c r="AA144" t="s">
        <v>375</v>
      </c>
      <c r="AB144" t="s">
        <v>320</v>
      </c>
      <c r="AC144" t="s">
        <v>320</v>
      </c>
      <c r="AD144">
        <v>62.037261071075292</v>
      </c>
      <c r="AE144">
        <v>24.764307967612471</v>
      </c>
      <c r="AF144">
        <v>7.9805803995965761</v>
      </c>
      <c r="AG144">
        <v>25.918817307711478</v>
      </c>
      <c r="AH144">
        <v>8.3194600713682583</v>
      </c>
      <c r="AI144"/>
      <c r="AJ144"/>
      <c r="AK144"/>
      <c r="AL144"/>
      <c r="AM144"/>
      <c r="AN144"/>
      <c r="AO144"/>
      <c r="AP144"/>
      <c r="AQ144"/>
      <c r="AR144"/>
      <c r="AS144"/>
      <c r="AT144"/>
      <c r="AU144"/>
      <c r="AV144"/>
      <c r="AW144"/>
      <c r="AX144"/>
      <c r="AY144"/>
      <c r="AZ144"/>
      <c r="BA144"/>
      <c r="BB144"/>
      <c r="BC144"/>
      <c r="BD144"/>
      <c r="BE144"/>
      <c r="BF144"/>
    </row>
    <row r="145">
      <c r="A145" t="s">
        <v>629</v>
      </c>
      <c r="B145">
        <v>2013</v>
      </c>
      <c r="C145" t="s">
        <v>635</v>
      </c>
      <c r="D145">
        <v>59</v>
      </c>
      <c r="E145" t="s">
        <v>299</v>
      </c>
      <c r="F145" t="s">
        <v>376</v>
      </c>
      <c r="G145" t="s">
        <v>320</v>
      </c>
      <c r="H145">
        <v>1.6747140814210599</v>
      </c>
      <c r="I145">
        <v>1.5966569061899369</v>
      </c>
      <c r="J145">
        <v>2.1233662200730379</v>
      </c>
      <c r="K145">
        <v>2.400171747011048</v>
      </c>
      <c r="L145">
        <v>5.3749795807805549</v>
      </c>
      <c r="M145">
        <v>2.0669338100769359</v>
      </c>
      <c r="N145">
        <v>2.6287497161783939</v>
      </c>
      <c r="O145">
        <v>2.9465492648237119</v>
      </c>
      <c r="P145">
        <v>5.7457876048928114</v>
      </c>
      <c r="Q145">
        <v>8.527423059832099</v>
      </c>
      <c r="R145">
        <v>1.683739834016132</v>
      </c>
      <c r="S145">
        <v>1.499095143291828</v>
      </c>
      <c r="T145">
        <v>1.1440363986701501</v>
      </c>
      <c r="U145">
        <v>1.715145623087448</v>
      </c>
      <c r="V145">
        <v>0.71863207895069248</v>
      </c>
      <c r="W145" t="s">
        <v>372</v>
      </c>
      <c r="X145" t="s">
        <v>159</v>
      </c>
      <c r="Y145" t="s">
        <v>373</v>
      </c>
      <c r="Z145" t="s">
        <v>374</v>
      </c>
      <c r="AA145" t="s">
        <v>375</v>
      </c>
      <c r="AB145" t="s">
        <v>320</v>
      </c>
      <c r="AC145" t="s">
        <v>320</v>
      </c>
      <c r="AD145">
        <v>10.686651856582261</v>
      </c>
      <c r="AE145">
        <v>2.2835991898139958</v>
      </c>
      <c r="AF145">
        <v>1.260279940466061</v>
      </c>
      <c r="AG145">
        <v>1.8787606322521</v>
      </c>
      <c r="AH145">
        <v>0.9806575112205328</v>
      </c>
      <c r="AI145"/>
      <c r="AJ145"/>
      <c r="AK145"/>
      <c r="AL145"/>
      <c r="AM145"/>
      <c r="AN145"/>
      <c r="AO145"/>
      <c r="AP145"/>
      <c r="AQ145"/>
      <c r="AR145"/>
      <c r="AS145"/>
      <c r="AT145"/>
      <c r="AU145"/>
      <c r="AV145"/>
      <c r="AW145"/>
      <c r="AX145"/>
      <c r="AY145"/>
      <c r="AZ145"/>
      <c r="BA145"/>
      <c r="BB145"/>
      <c r="BC145"/>
      <c r="BD145"/>
      <c r="BE145"/>
      <c r="BF145"/>
    </row>
    <row r="146">
      <c r="A146" t="s">
        <v>629</v>
      </c>
      <c r="B146">
        <v>2013</v>
      </c>
      <c r="C146" t="s">
        <v>635</v>
      </c>
      <c r="D146">
        <v>60</v>
      </c>
      <c r="E146" t="s">
        <v>299</v>
      </c>
      <c r="F146" t="s">
        <v>377</v>
      </c>
      <c r="G146" t="s">
        <v>320</v>
      </c>
      <c r="H146">
        <v>0.11106569400506799</v>
      </c>
      <c r="I146">
        <v>0.0406912730769474</v>
      </c>
      <c r="J146">
        <v>0.070722208637904294</v>
      </c>
      <c r="K146">
        <v>0</v>
      </c>
      <c r="L146">
        <v>0.0010177296688308999</v>
      </c>
      <c r="M146">
        <v>0.060631798689845799</v>
      </c>
      <c r="N146">
        <v>0.053697085251070302</v>
      </c>
      <c r="O146">
        <v>0</v>
      </c>
      <c r="P146">
        <v>0.0024057029697164998</v>
      </c>
      <c r="Q146">
        <v>0</v>
      </c>
      <c r="R146">
        <v>0.1204030562673974</v>
      </c>
      <c r="S146">
        <v>0.027925498013410401</v>
      </c>
      <c r="T146">
        <v>0.064460829422115506</v>
      </c>
      <c r="U146">
        <v>0.089196950384175605</v>
      </c>
      <c r="V146">
        <v>0</v>
      </c>
      <c r="W146" t="s">
        <v>372</v>
      </c>
      <c r="X146" t="s">
        <v>159</v>
      </c>
      <c r="Y146" t="s">
        <v>373</v>
      </c>
      <c r="Z146" t="s">
        <v>374</v>
      </c>
      <c r="AA146" t="s">
        <v>375</v>
      </c>
      <c r="AB146" t="s">
        <v>320</v>
      </c>
      <c r="AC146" t="s">
        <v>320</v>
      </c>
      <c r="AD146">
        <v>0.072217760602614103</v>
      </c>
      <c r="AE146">
        <v>0.0109148550906236</v>
      </c>
      <c r="AF146">
        <v>0.029250376920454901</v>
      </c>
      <c r="AG146">
        <v>0.10343983723245539</v>
      </c>
      <c r="AH146">
        <v>0.0544659966392071</v>
      </c>
      <c r="AI146"/>
      <c r="AJ146"/>
      <c r="AK146"/>
      <c r="AL146"/>
      <c r="AM146"/>
      <c r="AN146"/>
      <c r="AO146"/>
      <c r="AP146"/>
      <c r="AQ146"/>
      <c r="AR146"/>
      <c r="AS146"/>
      <c r="AT146"/>
      <c r="AU146"/>
      <c r="AV146"/>
      <c r="AW146"/>
      <c r="AX146"/>
      <c r="AY146"/>
      <c r="AZ146"/>
      <c r="BA146"/>
      <c r="BB146"/>
      <c r="BC146"/>
      <c r="BD146"/>
      <c r="BE146"/>
      <c r="BF146"/>
    </row>
    <row r="147">
      <c r="A147" t="s">
        <v>629</v>
      </c>
      <c r="B147">
        <v>2013</v>
      </c>
      <c r="C147" t="s">
        <v>635</v>
      </c>
      <c r="D147">
        <v>61</v>
      </c>
      <c r="E147" t="s">
        <v>299</v>
      </c>
      <c r="F147" t="s">
        <v>378</v>
      </c>
      <c r="G147" t="s">
        <v>320</v>
      </c>
      <c r="H147">
        <v>0.33280396299246312</v>
      </c>
      <c r="I147">
        <v>0.20935674882479671</v>
      </c>
      <c r="J147">
        <v>0.1692371994520428</v>
      </c>
      <c r="K147">
        <v>0.089471847522052797</v>
      </c>
      <c r="L147">
        <v>0.1047630942336881</v>
      </c>
      <c r="M147">
        <v>0.27214529052607361</v>
      </c>
      <c r="N147">
        <v>0.090035711590799997</v>
      </c>
      <c r="O147">
        <v>0.079190411130930699</v>
      </c>
      <c r="P147">
        <v>0.22004170536255641</v>
      </c>
      <c r="Q147">
        <v>0.053953814174180603</v>
      </c>
      <c r="R147">
        <v>0.53907298647001267</v>
      </c>
      <c r="S147">
        <v>0.10142915215583589</v>
      </c>
      <c r="T147">
        <v>0.1489936333650444</v>
      </c>
      <c r="U147">
        <v>0.24516942496837951</v>
      </c>
      <c r="V147">
        <v>0.0110285843901711</v>
      </c>
      <c r="W147" t="s">
        <v>372</v>
      </c>
      <c r="X147" t="s">
        <v>159</v>
      </c>
      <c r="Y147" t="s">
        <v>373</v>
      </c>
      <c r="Z147" t="s">
        <v>374</v>
      </c>
      <c r="AA147" t="s">
        <v>375</v>
      </c>
      <c r="AB147" t="s">
        <v>320</v>
      </c>
      <c r="AC147" t="s">
        <v>320</v>
      </c>
      <c r="AD147">
        <v>0.021121028752591999</v>
      </c>
      <c r="AE147">
        <v>0.096055052750691899</v>
      </c>
      <c r="AF147">
        <v>0.1926893765512237</v>
      </c>
      <c r="AG147">
        <v>0.41986486437739129</v>
      </c>
      <c r="AH147">
        <v>0.15505234431120149</v>
      </c>
      <c r="AI147"/>
      <c r="AJ147"/>
      <c r="AK147"/>
      <c r="AL147"/>
      <c r="AM147"/>
      <c r="AN147"/>
      <c r="AO147"/>
      <c r="AP147"/>
      <c r="AQ147"/>
      <c r="AR147"/>
      <c r="AS147"/>
      <c r="AT147"/>
      <c r="AU147"/>
      <c r="AV147"/>
      <c r="AW147"/>
      <c r="AX147"/>
      <c r="AY147"/>
      <c r="AZ147"/>
      <c r="BA147"/>
      <c r="BB147"/>
      <c r="BC147"/>
      <c r="BD147"/>
      <c r="BE147"/>
      <c r="BF147"/>
    </row>
    <row r="148">
      <c r="A148" t="s">
        <v>629</v>
      </c>
      <c r="B148">
        <v>2013</v>
      </c>
      <c r="C148" t="s">
        <v>635</v>
      </c>
      <c r="D148">
        <v>62</v>
      </c>
      <c r="E148" t="s">
        <v>299</v>
      </c>
      <c r="F148" t="s">
        <v>379</v>
      </c>
      <c r="G148" t="s">
        <v>320</v>
      </c>
      <c r="H148">
        <v>3.6833352093520522</v>
      </c>
      <c r="I148">
        <v>3.2710424597848502</v>
      </c>
      <c r="J148">
        <v>2.7071475692994391</v>
      </c>
      <c r="K148">
        <v>2.2982026644755469</v>
      </c>
      <c r="L148">
        <v>1.0768846535801651</v>
      </c>
      <c r="M148">
        <v>1.8200686342071819</v>
      </c>
      <c r="N148">
        <v>1.3393397976281061</v>
      </c>
      <c r="O148">
        <v>1.0088181946611909</v>
      </c>
      <c r="P148">
        <v>0.74044291523057859</v>
      </c>
      <c r="Q148">
        <v>0.53325593545373318</v>
      </c>
      <c r="R148">
        <v>3.7604828890968101</v>
      </c>
      <c r="S148">
        <v>4.8631258502160541</v>
      </c>
      <c r="T148">
        <v>3.7833239658460869</v>
      </c>
      <c r="U148">
        <v>3.3543369959983109</v>
      </c>
      <c r="V148">
        <v>2.842172705250507</v>
      </c>
      <c r="W148" t="s">
        <v>372</v>
      </c>
      <c r="X148" t="s">
        <v>159</v>
      </c>
      <c r="Y148" t="s">
        <v>373</v>
      </c>
      <c r="Z148" t="s">
        <v>374</v>
      </c>
      <c r="AA148" t="s">
        <v>375</v>
      </c>
      <c r="AB148" t="s">
        <v>320</v>
      </c>
      <c r="AC148" t="s">
        <v>320</v>
      </c>
      <c r="AD148">
        <v>0.069815007025370898</v>
      </c>
      <c r="AE148">
        <v>0.99323979470048318</v>
      </c>
      <c r="AF148">
        <v>3.2183393254176291</v>
      </c>
      <c r="AG148">
        <v>1.744560385075856</v>
      </c>
      <c r="AH148">
        <v>7.3118466779131852</v>
      </c>
      <c r="AI148"/>
      <c r="AJ148"/>
      <c r="AK148"/>
      <c r="AL148"/>
      <c r="AM148"/>
      <c r="AN148"/>
      <c r="AO148"/>
      <c r="AP148"/>
      <c r="AQ148"/>
      <c r="AR148"/>
      <c r="AS148"/>
      <c r="AT148"/>
      <c r="AU148"/>
      <c r="AV148"/>
      <c r="AW148"/>
      <c r="AX148"/>
      <c r="AY148"/>
      <c r="AZ148"/>
      <c r="BA148"/>
      <c r="BB148"/>
      <c r="BC148"/>
      <c r="BD148"/>
      <c r="BE148"/>
      <c r="BF148"/>
    </row>
    <row r="149">
      <c r="A149" t="s">
        <v>629</v>
      </c>
      <c r="B149">
        <v>2013</v>
      </c>
      <c r="C149" t="s">
        <v>635</v>
      </c>
      <c r="D149">
        <v>63</v>
      </c>
      <c r="E149" t="s">
        <v>299</v>
      </c>
      <c r="F149" t="s">
        <v>304</v>
      </c>
      <c r="G149" t="s">
        <v>320</v>
      </c>
      <c r="H149">
        <v>3.1718312057993598</v>
      </c>
      <c r="I149">
        <v>2.9369510084725299</v>
      </c>
      <c r="J149">
        <v>3.690892155711972</v>
      </c>
      <c r="K149">
        <v>3.56216814747249</v>
      </c>
      <c r="L149">
        <v>0.91913421089740099</v>
      </c>
      <c r="M149">
        <v>2.909045325015565</v>
      </c>
      <c r="N149">
        <v>2.2051303181496138</v>
      </c>
      <c r="O149">
        <v>1.9689333465973831</v>
      </c>
      <c r="P149">
        <v>1.379437286386616</v>
      </c>
      <c r="Q149">
        <v>0.49504974172652161</v>
      </c>
      <c r="R149">
        <v>3.8256454622498852</v>
      </c>
      <c r="S149">
        <v>3.008507303273066</v>
      </c>
      <c r="T149">
        <v>3.7311332351204141</v>
      </c>
      <c r="U149">
        <v>5.0412437947133553</v>
      </c>
      <c r="V149">
        <v>2.578701408564283</v>
      </c>
      <c r="W149" t="s">
        <v>372</v>
      </c>
      <c r="X149" t="s">
        <v>159</v>
      </c>
      <c r="Y149" t="s">
        <v>373</v>
      </c>
      <c r="Z149" t="s">
        <v>374</v>
      </c>
      <c r="AA149" t="s">
        <v>375</v>
      </c>
      <c r="AB149" t="s">
        <v>320</v>
      </c>
      <c r="AC149" t="s">
        <v>320</v>
      </c>
      <c r="AD149">
        <v>0</v>
      </c>
      <c r="AE149">
        <v>1.041573481601445</v>
      </c>
      <c r="AF149">
        <v>1.4810239055081369</v>
      </c>
      <c r="AG149">
        <v>4.8724967392977492</v>
      </c>
      <c r="AH149">
        <v>10.01839040600462</v>
      </c>
      <c r="AI149"/>
      <c r="AJ149"/>
      <c r="AK149"/>
      <c r="AL149"/>
      <c r="AM149"/>
      <c r="AN149"/>
      <c r="AO149"/>
      <c r="AP149"/>
      <c r="AQ149"/>
      <c r="AR149"/>
      <c r="AS149"/>
      <c r="AT149"/>
      <c r="AU149"/>
      <c r="AV149"/>
      <c r="AW149"/>
      <c r="AX149"/>
      <c r="AY149"/>
      <c r="AZ149"/>
      <c r="BA149"/>
      <c r="BB149"/>
      <c r="BC149"/>
      <c r="BD149"/>
      <c r="BE149"/>
      <c r="BF149"/>
    </row>
    <row r="150">
      <c r="A150" t="s">
        <v>629</v>
      </c>
      <c r="B150">
        <v>2013</v>
      </c>
      <c r="C150" t="s">
        <v>635</v>
      </c>
      <c r="D150">
        <v>64</v>
      </c>
      <c r="E150" t="s">
        <v>299</v>
      </c>
      <c r="F150" t="s">
        <v>305</v>
      </c>
      <c r="G150" t="s">
        <v>320</v>
      </c>
      <c r="H150">
        <v>0.76642628607190655</v>
      </c>
      <c r="I150">
        <v>1.217842036238804</v>
      </c>
      <c r="J150">
        <v>1.3284530815708651</v>
      </c>
      <c r="K150">
        <v>0.54732744756704443</v>
      </c>
      <c r="L150">
        <v>0.1266040590883549</v>
      </c>
      <c r="M150">
        <v>0.70701632486893773</v>
      </c>
      <c r="N150">
        <v>0.64561635956257324</v>
      </c>
      <c r="O150">
        <v>0.1056417045719114</v>
      </c>
      <c r="P150">
        <v>0.1166726379044746</v>
      </c>
      <c r="Q150">
        <v>0</v>
      </c>
      <c r="R150">
        <v>0.82985947852902386</v>
      </c>
      <c r="S150">
        <v>1.3368629156298739</v>
      </c>
      <c r="T150">
        <v>1.6756655877147051</v>
      </c>
      <c r="U150">
        <v>1.4662352890471579</v>
      </c>
      <c r="V150">
        <v>0.44479077157912239</v>
      </c>
      <c r="W150" t="s">
        <v>372</v>
      </c>
      <c r="X150" t="s">
        <v>159</v>
      </c>
      <c r="Y150" t="s">
        <v>373</v>
      </c>
      <c r="Z150" t="s">
        <v>374</v>
      </c>
      <c r="AA150" t="s">
        <v>375</v>
      </c>
      <c r="AB150" t="s">
        <v>320</v>
      </c>
      <c r="AC150" t="s">
        <v>320</v>
      </c>
      <c r="AD150">
        <v>0</v>
      </c>
      <c r="AE150">
        <v>0.22817110326588211</v>
      </c>
      <c r="AF150">
        <v>0.26681313921333838</v>
      </c>
      <c r="AG150">
        <v>0.15825941457939849</v>
      </c>
      <c r="AH150">
        <v>4.8035417650698848</v>
      </c>
      <c r="AI150"/>
      <c r="AJ150"/>
      <c r="AK150"/>
      <c r="AL150"/>
      <c r="AM150"/>
      <c r="AN150"/>
      <c r="AO150"/>
      <c r="AP150"/>
      <c r="AQ150"/>
      <c r="AR150"/>
      <c r="AS150"/>
      <c r="AT150"/>
      <c r="AU150"/>
      <c r="AV150"/>
      <c r="AW150"/>
      <c r="AX150"/>
      <c r="AY150"/>
      <c r="AZ150"/>
      <c r="BA150"/>
      <c r="BB150"/>
      <c r="BC150"/>
      <c r="BD150"/>
      <c r="BE150"/>
      <c r="BF150"/>
    </row>
    <row r="151">
      <c r="A151" t="s">
        <v>629</v>
      </c>
      <c r="B151">
        <v>2013</v>
      </c>
      <c r="C151" t="s">
        <v>635</v>
      </c>
      <c r="D151">
        <v>65</v>
      </c>
      <c r="E151" t="s">
        <v>299</v>
      </c>
      <c r="F151" t="s">
        <v>306</v>
      </c>
      <c r="G151" t="s">
        <v>320</v>
      </c>
      <c r="H151">
        <v>0.018619565193281999</v>
      </c>
      <c r="I151">
        <v>0.049024541577074698</v>
      </c>
      <c r="J151">
        <v>0.016739744526568599</v>
      </c>
      <c r="K151">
        <v>0.017504810697029499</v>
      </c>
      <c r="L151">
        <v>0.0163763257511692</v>
      </c>
      <c r="M151">
        <v>0.1240201706608124</v>
      </c>
      <c r="N151">
        <v>0.0145666118200842</v>
      </c>
      <c r="O151">
        <v>0.046512790232059502</v>
      </c>
      <c r="P151">
        <v>0.038710255482567998</v>
      </c>
      <c r="Q151">
        <v>0</v>
      </c>
      <c r="R151">
        <v>0</v>
      </c>
      <c r="S151">
        <v>0.026264582093825501</v>
      </c>
      <c r="T151">
        <v>0</v>
      </c>
      <c r="U151">
        <v>0.0145731023485555</v>
      </c>
      <c r="V151">
        <v>0</v>
      </c>
      <c r="W151" t="s">
        <v>372</v>
      </c>
      <c r="X151" t="s">
        <v>159</v>
      </c>
      <c r="Y151" t="s">
        <v>373</v>
      </c>
      <c r="Z151" t="s">
        <v>374</v>
      </c>
      <c r="AA151" t="s">
        <v>375</v>
      </c>
      <c r="AB151" t="s">
        <v>320</v>
      </c>
      <c r="AC151" t="s">
        <v>320</v>
      </c>
      <c r="AD151">
        <v>0</v>
      </c>
      <c r="AE151">
        <v>0</v>
      </c>
      <c r="AF151">
        <v>0.0200021886802914</v>
      </c>
      <c r="AG151">
        <v>0.10357338399849771</v>
      </c>
      <c r="AH151">
        <v>0</v>
      </c>
      <c r="AI151"/>
      <c r="AJ151"/>
      <c r="AK151"/>
      <c r="AL151"/>
      <c r="AM151"/>
      <c r="AN151"/>
      <c r="AO151"/>
      <c r="AP151"/>
      <c r="AQ151"/>
      <c r="AR151"/>
      <c r="AS151"/>
      <c r="AT151"/>
      <c r="AU151"/>
      <c r="AV151"/>
      <c r="AW151"/>
      <c r="AX151"/>
      <c r="AY151"/>
      <c r="AZ151"/>
      <c r="BA151"/>
      <c r="BB151"/>
      <c r="BC151"/>
      <c r="BD151"/>
      <c r="BE151"/>
      <c r="BF151"/>
    </row>
    <row r="152">
      <c r="A152" t="s">
        <v>629</v>
      </c>
      <c r="B152">
        <v>2013</v>
      </c>
      <c r="C152" t="s">
        <v>635</v>
      </c>
      <c r="D152">
        <v>66</v>
      </c>
      <c r="E152" t="s">
        <v>299</v>
      </c>
      <c r="F152" t="s">
        <v>307</v>
      </c>
      <c r="G152" t="s">
        <v>320</v>
      </c>
      <c r="H152">
        <v>0.083506322986907494</v>
      </c>
      <c r="I152">
        <v>0</v>
      </c>
      <c r="J152">
        <v>0</v>
      </c>
      <c r="K152">
        <v>0</v>
      </c>
      <c r="L152">
        <v>0</v>
      </c>
      <c r="M152">
        <v>0.19772609655342999</v>
      </c>
      <c r="N152">
        <v>0</v>
      </c>
      <c r="O152">
        <v>0</v>
      </c>
      <c r="P152">
        <v>0</v>
      </c>
      <c r="Q152">
        <v>0</v>
      </c>
      <c r="R152">
        <v>0</v>
      </c>
      <c r="S152">
        <v>0</v>
      </c>
      <c r="T152">
        <v>0</v>
      </c>
      <c r="U152">
        <v>0</v>
      </c>
      <c r="V152">
        <v>0</v>
      </c>
      <c r="W152" t="s">
        <v>372</v>
      </c>
      <c r="X152" t="s">
        <v>159</v>
      </c>
      <c r="Y152" t="s">
        <v>373</v>
      </c>
      <c r="Z152" t="s">
        <v>374</v>
      </c>
      <c r="AA152" t="s">
        <v>375</v>
      </c>
      <c r="AB152" t="s">
        <v>320</v>
      </c>
      <c r="AC152" t="s">
        <v>320</v>
      </c>
      <c r="AD152">
        <v>0</v>
      </c>
      <c r="AE152">
        <v>0</v>
      </c>
      <c r="AF152">
        <v>0.021812861005902798</v>
      </c>
      <c r="AG152">
        <v>0.056540689371893597</v>
      </c>
      <c r="AH152">
        <v>0</v>
      </c>
      <c r="AI152"/>
      <c r="AJ152"/>
      <c r="AK152"/>
      <c r="AL152"/>
      <c r="AM152"/>
      <c r="AN152"/>
      <c r="AO152"/>
      <c r="AP152"/>
      <c r="AQ152"/>
      <c r="AR152"/>
      <c r="AS152"/>
      <c r="AT152"/>
      <c r="AU152"/>
      <c r="AV152"/>
      <c r="AW152"/>
      <c r="AX152"/>
      <c r="AY152"/>
      <c r="AZ152"/>
      <c r="BA152"/>
      <c r="BB152"/>
      <c r="BC152"/>
      <c r="BD152"/>
      <c r="BE152"/>
      <c r="BF152"/>
    </row>
    <row r="153">
      <c r="A153" t="s">
        <v>629</v>
      </c>
      <c r="B153">
        <v>2013</v>
      </c>
      <c r="C153" t="s">
        <v>635</v>
      </c>
      <c r="D153">
        <v>67</v>
      </c>
      <c r="E153" t="s">
        <v>299</v>
      </c>
      <c r="F153" t="s">
        <v>308</v>
      </c>
      <c r="G153" t="s">
        <v>320</v>
      </c>
      <c r="H153">
        <v>57.304928637701963</v>
      </c>
      <c r="I153">
        <v>43.187291376551471</v>
      </c>
      <c r="J153">
        <v>29.093015288606249</v>
      </c>
      <c r="K153">
        <v>16.91217744219307</v>
      </c>
      <c r="L153">
        <v>4.4416708449026334</v>
      </c>
      <c r="M153">
        <v>37.993395492714242</v>
      </c>
      <c r="N153">
        <v>19.048903891671891</v>
      </c>
      <c r="O153">
        <v>9.6913904966779327</v>
      </c>
      <c r="P153">
        <v>3.9380812763444859</v>
      </c>
      <c r="Q153">
        <v>0.85262152622450094</v>
      </c>
      <c r="R153">
        <v>61.800374666569979</v>
      </c>
      <c r="S153">
        <v>58.37496118460016</v>
      </c>
      <c r="T153">
        <v>43.676872110602638</v>
      </c>
      <c r="U153">
        <v>30.64889512160341</v>
      </c>
      <c r="V153">
        <v>14.685833315761659</v>
      </c>
      <c r="W153" t="s">
        <v>372</v>
      </c>
      <c r="X153" t="s">
        <v>159</v>
      </c>
      <c r="Y153" t="s">
        <v>373</v>
      </c>
      <c r="Z153" t="s">
        <v>374</v>
      </c>
      <c r="AA153" t="s">
        <v>375</v>
      </c>
      <c r="AB153" t="s">
        <v>320</v>
      </c>
      <c r="AC153" t="s">
        <v>320</v>
      </c>
      <c r="AD153">
        <v>0.37142387354636541</v>
      </c>
      <c r="AE153">
        <v>21.240662201309249</v>
      </c>
      <c r="AF153">
        <v>56.823394656274381</v>
      </c>
      <c r="AG153">
        <v>18.57482372094595</v>
      </c>
      <c r="AH153">
        <v>15.535859929237031</v>
      </c>
      <c r="AI153"/>
      <c r="AJ153"/>
      <c r="AK153"/>
      <c r="AL153"/>
      <c r="AM153"/>
      <c r="AN153"/>
      <c r="AO153"/>
      <c r="AP153"/>
      <c r="AQ153"/>
      <c r="AR153"/>
      <c r="AS153"/>
      <c r="AT153"/>
      <c r="AU153"/>
      <c r="AV153"/>
      <c r="AW153"/>
      <c r="AX153"/>
      <c r="AY153"/>
      <c r="AZ153"/>
      <c r="BA153"/>
      <c r="BB153"/>
      <c r="BC153"/>
      <c r="BD153"/>
      <c r="BE153"/>
      <c r="BF153"/>
    </row>
    <row r="154">
      <c r="A154" t="s">
        <v>629</v>
      </c>
      <c r="B154">
        <v>2013</v>
      </c>
      <c r="C154" t="s">
        <v>635</v>
      </c>
      <c r="D154">
        <v>68</v>
      </c>
      <c r="E154" t="s">
        <v>299</v>
      </c>
      <c r="F154" t="s">
        <v>309</v>
      </c>
      <c r="G154" t="s">
        <v>320</v>
      </c>
      <c r="H154">
        <v>0.1882075976740539</v>
      </c>
      <c r="I154">
        <v>0.089379024889575207</v>
      </c>
      <c r="J154">
        <v>0.046672647921077698</v>
      </c>
      <c r="K154">
        <v>0.030119639087337099</v>
      </c>
      <c r="L154">
        <v>0.10737545999410759</v>
      </c>
      <c r="M154">
        <v>0.16035571150756689</v>
      </c>
      <c r="N154">
        <v>0.042572088506105603</v>
      </c>
      <c r="O154">
        <v>0.0060024824656395998</v>
      </c>
      <c r="P154">
        <v>0</v>
      </c>
      <c r="Q154">
        <v>0.190721864685609</v>
      </c>
      <c r="R154">
        <v>0.19328137059102929</v>
      </c>
      <c r="S154">
        <v>0.10111996084277849</v>
      </c>
      <c r="T154">
        <v>0.1006852619277082</v>
      </c>
      <c r="U154">
        <v>0.022098479586785201</v>
      </c>
      <c r="V154">
        <v>0.090341620871401795</v>
      </c>
      <c r="W154" t="s">
        <v>372</v>
      </c>
      <c r="X154" t="s">
        <v>159</v>
      </c>
      <c r="Y154" t="s">
        <v>373</v>
      </c>
      <c r="Z154" t="s">
        <v>374</v>
      </c>
      <c r="AA154" t="s">
        <v>375</v>
      </c>
      <c r="AB154" t="s">
        <v>320</v>
      </c>
      <c r="AC154" t="s">
        <v>320</v>
      </c>
      <c r="AD154">
        <v>0</v>
      </c>
      <c r="AE154">
        <v>0.14317863630671829</v>
      </c>
      <c r="AF154">
        <v>0.1332405832843109</v>
      </c>
      <c r="AG154">
        <v>0.050245843291645803</v>
      </c>
      <c r="AH154">
        <v>0.016979552142105701</v>
      </c>
      <c r="AI154"/>
      <c r="AJ154"/>
      <c r="AK154"/>
      <c r="AL154"/>
      <c r="AM154"/>
      <c r="AN154"/>
      <c r="AO154"/>
      <c r="AP154"/>
      <c r="AQ154"/>
      <c r="AR154"/>
      <c r="AS154"/>
      <c r="AT154"/>
      <c r="AU154"/>
      <c r="AV154"/>
      <c r="AW154"/>
      <c r="AX154"/>
      <c r="AY154"/>
      <c r="AZ154"/>
      <c r="BA154"/>
      <c r="BB154"/>
      <c r="BC154"/>
      <c r="BD154"/>
      <c r="BE154"/>
      <c r="BF154"/>
    </row>
    <row r="155">
      <c r="A155" t="s">
        <v>629</v>
      </c>
      <c r="B155">
        <v>2013</v>
      </c>
      <c r="C155" t="s">
        <v>635</v>
      </c>
      <c r="D155">
        <v>69</v>
      </c>
      <c r="E155" t="s">
        <v>299</v>
      </c>
      <c r="F155" t="s">
        <v>380</v>
      </c>
      <c r="G155" t="s">
        <v>320</v>
      </c>
      <c r="H155">
        <v>0</v>
      </c>
      <c r="I155">
        <v>0.0093114343688736004</v>
      </c>
      <c r="J155">
        <v>0.0039907559364594997</v>
      </c>
      <c r="K155">
        <v>0</v>
      </c>
      <c r="L155">
        <v>0</v>
      </c>
      <c r="M155">
        <v>0</v>
      </c>
      <c r="N155">
        <v>0.0094378305809884998</v>
      </c>
      <c r="O155">
        <v>0</v>
      </c>
      <c r="P155">
        <v>0</v>
      </c>
      <c r="Q155">
        <v>0</v>
      </c>
      <c r="R155">
        <v>0</v>
      </c>
      <c r="S155">
        <v>0.016106648139521201</v>
      </c>
      <c r="T155">
        <v>0</v>
      </c>
      <c r="U155">
        <v>0</v>
      </c>
      <c r="V155">
        <v>0</v>
      </c>
      <c r="W155" t="s">
        <v>372</v>
      </c>
      <c r="X155" t="s">
        <v>159</v>
      </c>
      <c r="Y155" t="s">
        <v>373</v>
      </c>
      <c r="Z155" t="s">
        <v>374</v>
      </c>
      <c r="AA155" t="s">
        <v>375</v>
      </c>
      <c r="AB155" t="s">
        <v>320</v>
      </c>
      <c r="AC155" t="s">
        <v>320</v>
      </c>
      <c r="AD155">
        <v>0</v>
      </c>
      <c r="AE155">
        <v>0</v>
      </c>
      <c r="AF155">
        <v>0.0053127556749501996</v>
      </c>
      <c r="AG155">
        <v>0</v>
      </c>
      <c r="AH155">
        <v>0.0061636603050098998</v>
      </c>
      <c r="AI155"/>
      <c r="AJ155"/>
      <c r="AK155"/>
      <c r="AL155"/>
      <c r="AM155"/>
      <c r="AN155"/>
      <c r="AO155"/>
      <c r="AP155"/>
      <c r="AQ155"/>
      <c r="AR155"/>
      <c r="AS155"/>
      <c r="AT155"/>
      <c r="AU155"/>
      <c r="AV155"/>
      <c r="AW155"/>
      <c r="AX155"/>
      <c r="AY155"/>
      <c r="AZ155"/>
      <c r="BA155"/>
      <c r="BB155"/>
      <c r="BC155"/>
      <c r="BD155"/>
      <c r="BE155"/>
      <c r="BF155"/>
    </row>
    <row r="156">
      <c r="A156" t="s">
        <v>629</v>
      </c>
      <c r="B156">
        <v>2013</v>
      </c>
      <c r="C156" t="s">
        <v>635</v>
      </c>
      <c r="D156">
        <v>70</v>
      </c>
      <c r="E156" t="s">
        <v>299</v>
      </c>
      <c r="F156" t="s">
        <v>381</v>
      </c>
      <c r="G156" t="s">
        <v>320</v>
      </c>
      <c r="H156">
        <v>2.5006970412890941</v>
      </c>
      <c r="I156">
        <v>0.67353914007686133</v>
      </c>
      <c r="J156">
        <v>0.36950960757107082</v>
      </c>
      <c r="K156">
        <v>0.20642669725642179</v>
      </c>
      <c r="L156">
        <v>0.0150080399482183</v>
      </c>
      <c r="M156">
        <v>1.7462320974828771</v>
      </c>
      <c r="N156">
        <v>0.89609842575501442</v>
      </c>
      <c r="O156">
        <v>0.1604310636964397</v>
      </c>
      <c r="P156">
        <v>0.21331714397239671</v>
      </c>
      <c r="Q156">
        <v>0.0128868968752865</v>
      </c>
      <c r="R156">
        <v>3.0397679769337249</v>
      </c>
      <c r="S156">
        <v>0.46022361308449627</v>
      </c>
      <c r="T156">
        <v>0.32456783664261291</v>
      </c>
      <c r="U156">
        <v>0.34624659116982481</v>
      </c>
      <c r="V156">
        <v>0.13994017739942841</v>
      </c>
      <c r="W156" t="s">
        <v>372</v>
      </c>
      <c r="X156" t="s">
        <v>159</v>
      </c>
      <c r="Y156" t="s">
        <v>373</v>
      </c>
      <c r="Z156" t="s">
        <v>374</v>
      </c>
      <c r="AA156" t="s">
        <v>375</v>
      </c>
      <c r="AB156" t="s">
        <v>320</v>
      </c>
      <c r="AC156" t="s">
        <v>320</v>
      </c>
      <c r="AD156">
        <v>0</v>
      </c>
      <c r="AE156">
        <v>0.099509602969986302</v>
      </c>
      <c r="AF156">
        <v>0.35783717958093397</v>
      </c>
      <c r="AG156">
        <v>3.3348024044070632</v>
      </c>
      <c r="AH156">
        <v>0.52315608922016366</v>
      </c>
      <c r="AI156"/>
      <c r="AJ156"/>
      <c r="AK156"/>
      <c r="AL156"/>
      <c r="AM156"/>
      <c r="AN156"/>
      <c r="AO156"/>
      <c r="AP156"/>
      <c r="AQ156"/>
      <c r="AR156"/>
      <c r="AS156"/>
      <c r="AT156"/>
      <c r="AU156"/>
      <c r="AV156"/>
      <c r="AW156"/>
      <c r="AX156"/>
      <c r="AY156"/>
      <c r="AZ156"/>
      <c r="BA156"/>
      <c r="BB156"/>
      <c r="BC156"/>
      <c r="BD156"/>
      <c r="BE156"/>
      <c r="BF156"/>
    </row>
    <row r="157">
      <c r="A157" t="s">
        <v>629</v>
      </c>
      <c r="B157">
        <v>2013</v>
      </c>
      <c r="C157" t="s">
        <v>635</v>
      </c>
      <c r="D157">
        <v>71</v>
      </c>
      <c r="E157" t="s">
        <v>299</v>
      </c>
      <c r="F157" t="s">
        <v>310</v>
      </c>
      <c r="G157" t="s">
        <v>320</v>
      </c>
      <c r="H157">
        <v>18.633552862025301</v>
      </c>
      <c r="I157">
        <v>32.115542083403312</v>
      </c>
      <c r="J157">
        <v>45.089434274191113</v>
      </c>
      <c r="K157">
        <v>50.85498520421644</v>
      </c>
      <c r="L157">
        <v>46.54012582211525</v>
      </c>
      <c r="M157">
        <v>36.311926520470081</v>
      </c>
      <c r="N157">
        <v>52.555041999922501</v>
      </c>
      <c r="O157">
        <v>57.281989307999453</v>
      </c>
      <c r="P157">
        <v>49.437659853673317</v>
      </c>
      <c r="Q157">
        <v>35.672837102981539</v>
      </c>
      <c r="R157">
        <v>12.949646552740671</v>
      </c>
      <c r="S157">
        <v>19.779210831125681</v>
      </c>
      <c r="T157">
        <v>33.106045580428351</v>
      </c>
      <c r="U157">
        <v>44.133566235492907</v>
      </c>
      <c r="V157">
        <v>55.35474824684723</v>
      </c>
      <c r="W157" t="s">
        <v>372</v>
      </c>
      <c r="X157" t="s">
        <v>159</v>
      </c>
      <c r="Y157" t="s">
        <v>373</v>
      </c>
      <c r="Z157" t="s">
        <v>374</v>
      </c>
      <c r="AA157" t="s">
        <v>375</v>
      </c>
      <c r="AB157" t="s">
        <v>320</v>
      </c>
      <c r="AC157" t="s">
        <v>320</v>
      </c>
      <c r="AD157">
        <v>26.74150940241541</v>
      </c>
      <c r="AE157">
        <v>49.098788114578269</v>
      </c>
      <c r="AF157">
        <v>28.198719381904471</v>
      </c>
      <c r="AG157">
        <v>42.767971875242573</v>
      </c>
      <c r="AH157">
        <v>52.084406037578837</v>
      </c>
      <c r="AI157"/>
      <c r="AJ157"/>
      <c r="AK157"/>
      <c r="AL157"/>
      <c r="AM157"/>
      <c r="AN157"/>
      <c r="AO157"/>
      <c r="AP157"/>
      <c r="AQ157"/>
      <c r="AR157"/>
      <c r="AS157"/>
      <c r="AT157"/>
      <c r="AU157"/>
      <c r="AV157"/>
      <c r="AW157"/>
      <c r="AX157"/>
      <c r="AY157"/>
      <c r="AZ157"/>
      <c r="BA157"/>
      <c r="BB157"/>
      <c r="BC157"/>
      <c r="BD157"/>
      <c r="BE157"/>
      <c r="BF157"/>
    </row>
    <row r="158">
      <c r="A158" t="s">
        <v>629</v>
      </c>
      <c r="B158">
        <v>2013</v>
      </c>
      <c r="C158" t="s">
        <v>635</v>
      </c>
      <c r="D158">
        <v>72</v>
      </c>
      <c r="E158" t="s">
        <v>299</v>
      </c>
      <c r="F158" t="s">
        <v>47</v>
      </c>
      <c r="G158" t="s">
        <v>320</v>
      </c>
      <c r="H158">
        <v>0.032405916281243403</v>
      </c>
      <c r="I158">
        <v>0.050068830918389401</v>
      </c>
      <c r="J158">
        <v>0.0057055997871080996</v>
      </c>
      <c r="K158">
        <v>0.066280648087422303</v>
      </c>
      <c r="L158">
        <v>0</v>
      </c>
      <c r="M158">
        <v>0.054963301602898897</v>
      </c>
      <c r="N158">
        <v>0.0134933042789441</v>
      </c>
      <c r="O158">
        <v>0</v>
      </c>
      <c r="P158">
        <v>0.045756659590072399</v>
      </c>
      <c r="Q158">
        <v>0</v>
      </c>
      <c r="R158">
        <v>0.021629458723478101</v>
      </c>
      <c r="S158">
        <v>0.060708495428350703</v>
      </c>
      <c r="T158">
        <v>0.020249235918745001</v>
      </c>
      <c r="U158">
        <v>0</v>
      </c>
      <c r="V158">
        <v>0.081322433160935903</v>
      </c>
      <c r="W158" t="s">
        <v>372</v>
      </c>
      <c r="X158" t="s">
        <v>159</v>
      </c>
      <c r="Y158" t="s">
        <v>373</v>
      </c>
      <c r="Z158" t="s">
        <v>374</v>
      </c>
      <c r="AA158" t="s">
        <v>375</v>
      </c>
      <c r="AB158" t="s">
        <v>320</v>
      </c>
      <c r="AC158" t="s">
        <v>320</v>
      </c>
      <c r="AD158">
        <v>0</v>
      </c>
      <c r="AE158">
        <v>0</v>
      </c>
      <c r="AF158">
        <v>0.0107039299214174</v>
      </c>
      <c r="AG158">
        <v>0.015842902215731799</v>
      </c>
      <c r="AH158">
        <v>0.19001995899016449</v>
      </c>
      <c r="AI158"/>
      <c r="AJ158"/>
      <c r="AK158"/>
      <c r="AL158"/>
      <c r="AM158"/>
      <c r="AN158"/>
      <c r="AO158"/>
      <c r="AP158"/>
      <c r="AQ158"/>
      <c r="AR158"/>
      <c r="AS158"/>
      <c r="AT158"/>
      <c r="AU158"/>
      <c r="AV158"/>
      <c r="AW158"/>
      <c r="AX158"/>
      <c r="AY158"/>
      <c r="AZ158"/>
      <c r="BA158"/>
      <c r="BB158"/>
      <c r="BC158"/>
      <c r="BD158"/>
      <c r="BE158"/>
      <c r="BF158"/>
    </row>
    <row r="159">
      <c r="A159" t="s">
        <v>629</v>
      </c>
      <c r="B159">
        <v>2013</v>
      </c>
      <c r="C159" t="s">
        <v>635</v>
      </c>
      <c r="D159">
        <v>122</v>
      </c>
      <c r="E159" t="s">
        <v>18</v>
      </c>
      <c r="F159" t="s">
        <v>14</v>
      </c>
      <c r="G159" t="s">
        <v>647</v>
      </c>
      <c r="H159">
        <v>98.147250053830973</v>
      </c>
      <c r="I159">
        <v>99.49900819364575</v>
      </c>
      <c r="J159">
        <v>99.701875109550969</v>
      </c>
      <c r="K159">
        <v>99.965968491407793</v>
      </c>
      <c r="L159">
        <v>99.995600942940811</v>
      </c>
      <c r="M159">
        <v>99.330749334547249</v>
      </c>
      <c r="N159">
        <v>99.875596159676022</v>
      </c>
      <c r="O159">
        <v>99.856266982579172</v>
      </c>
      <c r="P159">
        <v>99.972324294782794</v>
      </c>
      <c r="Q159">
        <v>100</v>
      </c>
      <c r="R159">
        <v>97.458104074324467</v>
      </c>
      <c r="S159">
        <v>99.066671036105063</v>
      </c>
      <c r="T159">
        <v>99.560728364423085</v>
      </c>
      <c r="U159">
        <v>99.955936141729424</v>
      </c>
      <c r="V159">
        <v>100</v>
      </c>
      <c r="W159" t="s">
        <v>372</v>
      </c>
      <c r="X159" t="s">
        <v>159</v>
      </c>
      <c r="Y159" t="s">
        <v>373</v>
      </c>
      <c r="Z159" t="s">
        <v>374</v>
      </c>
      <c r="AA159" t="s">
        <v>375</v>
      </c>
      <c r="AB159" t="s">
        <v>320</v>
      </c>
      <c r="AC159" t="s">
        <v>320</v>
      </c>
      <c r="AD159">
        <v>99.990886385286288</v>
      </c>
      <c r="AE159">
        <v>99.852247512799252</v>
      </c>
      <c r="AF159">
        <v>99.164673564130354</v>
      </c>
      <c r="AG159">
        <v>99.541281886426944</v>
      </c>
      <c r="AH159">
        <v>98.960147668738728</v>
      </c>
      <c r="AI159"/>
      <c r="AJ159"/>
      <c r="AK159">
        <v>15533.49131244146</v>
      </c>
      <c r="AL159">
        <v>15709.084630344971</v>
      </c>
      <c r="AM159">
        <v>15755.51472765867</v>
      </c>
      <c r="AN159">
        <v>15807.20470778392</v>
      </c>
      <c r="AO159">
        <v>15802.545649409951</v>
      </c>
      <c r="AP159">
        <v>6639.418175201492</v>
      </c>
      <c r="AQ159">
        <v>6673.7763060786119</v>
      </c>
      <c r="AR159">
        <v>6679.3516455484551</v>
      </c>
      <c r="AS159">
        <v>6683.6912412436895</v>
      </c>
      <c r="AT159">
        <v>6683.7433492183191</v>
      </c>
      <c r="AU159">
        <v>8884.7195726869104</v>
      </c>
      <c r="AV159">
        <v>9042.1376145942468</v>
      </c>
      <c r="AW159">
        <v>9081.3660748816146</v>
      </c>
      <c r="AX159">
        <v>9113.4910390407367</v>
      </c>
      <c r="AY159">
        <v>9126.1460091448098</v>
      </c>
      <c r="AZ159">
        <v>8861.6695129582422</v>
      </c>
      <c r="BA159">
        <v>19539.496340354472</v>
      </c>
      <c r="BB159">
        <v>27440.110562678241</v>
      </c>
      <c r="BC159">
        <v>12641.30710233621</v>
      </c>
      <c r="BD159">
        <v>10125.257509311799</v>
      </c>
      <c r="BE159"/>
      <c r="BF159"/>
    </row>
    <row r="160">
      <c r="A160" t="s">
        <v>629</v>
      </c>
      <c r="B160">
        <v>2013</v>
      </c>
      <c r="C160" t="s">
        <v>635</v>
      </c>
      <c r="D160">
        <v>123</v>
      </c>
      <c r="E160" t="s">
        <v>18</v>
      </c>
      <c r="F160" t="s">
        <v>52</v>
      </c>
      <c r="G160" t="s">
        <v>320</v>
      </c>
      <c r="H160">
        <v>1.8527499461690871</v>
      </c>
      <c r="I160">
        <v>0.50099180635425766</v>
      </c>
      <c r="J160">
        <v>0.2981248904490249</v>
      </c>
      <c r="K160">
        <v>0.034031508592191798</v>
      </c>
      <c r="L160">
        <v>0.0043990570591981</v>
      </c>
      <c r="M160">
        <v>0.66925066545273937</v>
      </c>
      <c r="N160">
        <v>0.1244038403239799</v>
      </c>
      <c r="O160">
        <v>0.14373301742082539</v>
      </c>
      <c r="P160">
        <v>0.027675705217210599</v>
      </c>
      <c r="Q160">
        <v>0</v>
      </c>
      <c r="R160">
        <v>2.5418959256755178</v>
      </c>
      <c r="S160">
        <v>0.93332896389498288</v>
      </c>
      <c r="T160">
        <v>0.43927163557690913</v>
      </c>
      <c r="U160">
        <v>0.044063858270583699</v>
      </c>
      <c r="V160">
        <v>0</v>
      </c>
      <c r="W160" t="s">
        <v>372</v>
      </c>
      <c r="X160" t="s">
        <v>159</v>
      </c>
      <c r="Y160" t="s">
        <v>373</v>
      </c>
      <c r="Z160" t="s">
        <v>374</v>
      </c>
      <c r="AA160" t="s">
        <v>375</v>
      </c>
      <c r="AB160" t="s">
        <v>320</v>
      </c>
      <c r="AC160" t="s">
        <v>320</v>
      </c>
      <c r="AD160">
        <v>0.0091136147137038</v>
      </c>
      <c r="AE160">
        <v>0.14775248720071699</v>
      </c>
      <c r="AF160">
        <v>0.83532643586966948</v>
      </c>
      <c r="AG160">
        <v>0.45871811357306169</v>
      </c>
      <c r="AH160">
        <v>1.0398523312613179</v>
      </c>
      <c r="AI160"/>
      <c r="AJ160"/>
      <c r="AK160">
        <v>293.22956249063589</v>
      </c>
      <c r="AL160">
        <v>79.097498839501398</v>
      </c>
      <c r="AM160">
        <v>47.111562315052979</v>
      </c>
      <c r="AN160">
        <v>5.38126155280254</v>
      </c>
      <c r="AO160">
        <v>0.69519358188570446</v>
      </c>
      <c r="AP160">
        <v>44.733731112880903</v>
      </c>
      <c r="AQ160">
        <v>8.3127754312676441</v>
      </c>
      <c r="AR160">
        <v>9.6142525195431503</v>
      </c>
      <c r="AS160">
        <v>1.8502707610366751</v>
      </c>
      <c r="AT160">
        <v>0</v>
      </c>
      <c r="AU160">
        <v>231.7306774751039</v>
      </c>
      <c r="AV160">
        <v>85.187973341199509</v>
      </c>
      <c r="AW160">
        <v>40.067872086916083</v>
      </c>
      <c r="AX160">
        <v>4.0175260519307638</v>
      </c>
      <c r="AY160">
        <v>0</v>
      </c>
      <c r="AZ160">
        <v>0.80769202655214012</v>
      </c>
      <c r="BA160">
        <v>28.912811227074481</v>
      </c>
      <c r="BB160">
        <v>231.14531548745791</v>
      </c>
      <c r="BC160">
        <v>58.255192591327443</v>
      </c>
      <c r="BD160">
        <v>106.3940674474666</v>
      </c>
      <c r="BE160"/>
      <c r="BF160"/>
    </row>
    <row r="161">
      <c r="A161" t="s">
        <v>629</v>
      </c>
      <c r="B161">
        <v>2013</v>
      </c>
      <c r="C161" t="s">
        <v>635</v>
      </c>
      <c r="D161">
        <v>124</v>
      </c>
      <c r="E161" t="s">
        <v>51</v>
      </c>
      <c r="F161" t="s">
        <v>15</v>
      </c>
      <c r="G161" t="s">
        <v>648</v>
      </c>
      <c r="H161">
        <v>94.232428599656529</v>
      </c>
      <c r="I161">
        <v>97.076543195325684</v>
      </c>
      <c r="J161">
        <v>97.013373642590992</v>
      </c>
      <c r="K161">
        <v>98.601927336009723</v>
      </c>
      <c r="L161">
        <v>99.105459999518573</v>
      </c>
      <c r="M161">
        <v>94.397761352390731</v>
      </c>
      <c r="N161">
        <v>95.797713398103113</v>
      </c>
      <c r="O161">
        <v>97.415112785771839</v>
      </c>
      <c r="P161">
        <v>98.936565749560032</v>
      </c>
      <c r="Q161">
        <v>99.343467305734251</v>
      </c>
      <c r="R161">
        <v>93.563166392505494</v>
      </c>
      <c r="S161">
        <v>97.182104700652502</v>
      </c>
      <c r="T161">
        <v>97.487303047787023</v>
      </c>
      <c r="U161">
        <v>98.784142910339327</v>
      </c>
      <c r="V161">
        <v>99.10608499577998</v>
      </c>
      <c r="W161" t="s">
        <v>372</v>
      </c>
      <c r="X161" t="s">
        <v>159</v>
      </c>
      <c r="Y161" t="s">
        <v>373</v>
      </c>
      <c r="Z161" t="s">
        <v>374</v>
      </c>
      <c r="AA161" t="s">
        <v>375</v>
      </c>
      <c r="AB161" t="s">
        <v>320</v>
      </c>
      <c r="AC161" t="s">
        <v>320</v>
      </c>
      <c r="AD161">
        <v>94.940369999850049</v>
      </c>
      <c r="AE161">
        <v>98.53958524965114</v>
      </c>
      <c r="AF161">
        <v>96.916994329232409</v>
      </c>
      <c r="AG161">
        <v>97.510417881516673</v>
      </c>
      <c r="AH161">
        <v>97.015923041759891</v>
      </c>
      <c r="AI161"/>
      <c r="AJ161"/>
      <c r="AK161">
        <v>14913.903448137309</v>
      </c>
      <c r="AL161">
        <v>15326.621444394459</v>
      </c>
      <c r="AM161">
        <v>15330.66088803453</v>
      </c>
      <c r="AN161">
        <v>15591.51452742947</v>
      </c>
      <c r="AO161">
        <v>15661.87453227886</v>
      </c>
      <c r="AP161">
        <v>6309.6897649539178</v>
      </c>
      <c r="AQ161">
        <v>6401.2885473107754</v>
      </c>
      <c r="AR161">
        <v>6516.063673804756</v>
      </c>
      <c r="AS161">
        <v>6614.4451737386862</v>
      </c>
      <c r="AT161">
        <v>6639.8623889298888</v>
      </c>
      <c r="AU161">
        <v>8529.6395166490711</v>
      </c>
      <c r="AV161">
        <v>8870.1271092368697</v>
      </c>
      <c r="AW161">
        <v>8892.2399541849336</v>
      </c>
      <c r="AX161">
        <v>9006.6526908035685</v>
      </c>
      <c r="AY161">
        <v>9044.5660206620378</v>
      </c>
      <c r="AZ161">
        <v>8414.0686495649334</v>
      </c>
      <c r="BA161">
        <v>19282.629217923241</v>
      </c>
      <c r="BB161">
        <v>26818.149490269239</v>
      </c>
      <c r="BC161">
        <v>12383.39626290737</v>
      </c>
      <c r="BD161">
        <v>9926.3312196097795</v>
      </c>
      <c r="BE161"/>
      <c r="BF161"/>
    </row>
    <row r="162">
      <c r="A162" t="s">
        <v>629</v>
      </c>
      <c r="B162">
        <v>2013</v>
      </c>
      <c r="C162" t="s">
        <v>635</v>
      </c>
      <c r="D162">
        <v>125</v>
      </c>
      <c r="E162" t="s">
        <v>51</v>
      </c>
      <c r="F162" t="s">
        <v>16</v>
      </c>
      <c r="G162" t="s">
        <v>649</v>
      </c>
      <c r="H162">
        <v>3.914821454174517</v>
      </c>
      <c r="I162">
        <v>2.4224649983200832</v>
      </c>
      <c r="J162">
        <v>2.6885014669599632</v>
      </c>
      <c r="K162">
        <v>1.3640411553980929</v>
      </c>
      <c r="L162">
        <v>0.89014094342227457</v>
      </c>
      <c r="M162">
        <v>4.932987982156404</v>
      </c>
      <c r="N162">
        <v>4.0778827615729094</v>
      </c>
      <c r="O162">
        <v>2.4411541968073802</v>
      </c>
      <c r="P162">
        <v>1.035758545222734</v>
      </c>
      <c r="Q162">
        <v>0.65653269426575833</v>
      </c>
      <c r="R162">
        <v>3.8949376818189871</v>
      </c>
      <c r="S162">
        <v>1.884566335452641</v>
      </c>
      <c r="T162">
        <v>2.073425316636067</v>
      </c>
      <c r="U162">
        <v>1.171793231390087</v>
      </c>
      <c r="V162">
        <v>0.89391500421996695</v>
      </c>
      <c r="W162" t="s">
        <v>372</v>
      </c>
      <c r="X162" t="s">
        <v>159</v>
      </c>
      <c r="Y162" t="s">
        <v>373</v>
      </c>
      <c r="Z162" t="s">
        <v>374</v>
      </c>
      <c r="AA162" t="s">
        <v>375</v>
      </c>
      <c r="AB162" t="s">
        <v>320</v>
      </c>
      <c r="AC162" t="s">
        <v>320</v>
      </c>
      <c r="AD162">
        <v>5.050516385436306</v>
      </c>
      <c r="AE162">
        <v>1.312662263147905</v>
      </c>
      <c r="AF162">
        <v>2.247679234897928</v>
      </c>
      <c r="AG162">
        <v>2.0308640049102968</v>
      </c>
      <c r="AH162">
        <v>1.944224626978911</v>
      </c>
      <c r="AI162"/>
      <c r="AJ162"/>
      <c r="AK162">
        <v>619.58786430415807</v>
      </c>
      <c r="AL162">
        <v>382.46318595052043</v>
      </c>
      <c r="AM162">
        <v>424.85383962414443</v>
      </c>
      <c r="AN162">
        <v>215.69018035445751</v>
      </c>
      <c r="AO162">
        <v>140.67111713110179</v>
      </c>
      <c r="AP162">
        <v>329.72841024756627</v>
      </c>
      <c r="AQ162">
        <v>272.48775876783691</v>
      </c>
      <c r="AR162">
        <v>163.28797174370141</v>
      </c>
      <c r="AS162">
        <v>69.246067505002117</v>
      </c>
      <c r="AT162">
        <v>43.880960288431467</v>
      </c>
      <c r="AU162">
        <v>355.08005603784159</v>
      </c>
      <c r="AV162">
        <v>172.01050535738619</v>
      </c>
      <c r="AW162">
        <v>189.12612069668191</v>
      </c>
      <c r="AX162">
        <v>106.8383482371673</v>
      </c>
      <c r="AY162">
        <v>81.579988482767163</v>
      </c>
      <c r="AZ162">
        <v>447.60086339331463</v>
      </c>
      <c r="BA162">
        <v>256.86712243119217</v>
      </c>
      <c r="BB162">
        <v>621.96107240900255</v>
      </c>
      <c r="BC162">
        <v>257.91083942884347</v>
      </c>
      <c r="BD162">
        <v>198.92628970202969</v>
      </c>
      <c r="BE162"/>
      <c r="BF162"/>
    </row>
    <row r="163">
      <c r="A163" t="s">
        <v>629</v>
      </c>
      <c r="B163">
        <v>2013</v>
      </c>
      <c r="C163" t="s">
        <v>635</v>
      </c>
      <c r="D163">
        <v>126</v>
      </c>
      <c r="E163" t="s">
        <v>51</v>
      </c>
      <c r="F163" t="s">
        <v>22</v>
      </c>
      <c r="G163" t="s">
        <v>650</v>
      </c>
      <c r="H163">
        <v>1.2311871511528341</v>
      </c>
      <c r="I163">
        <v>0.31449072296971042</v>
      </c>
      <c r="J163">
        <v>0.24396194033720001</v>
      </c>
      <c r="K163">
        <v>0.034031508592183797</v>
      </c>
      <c r="L163">
        <v>0.0043990570591529001</v>
      </c>
      <c r="M163">
        <v>0.59975640116925788</v>
      </c>
      <c r="N163">
        <v>0.1244038403239784</v>
      </c>
      <c r="O163">
        <v>0.12837695337809191</v>
      </c>
      <c r="P163">
        <v>0.0276757052172345</v>
      </c>
      <c r="Q163">
        <v>-9.1038288019300007e-15</v>
      </c>
      <c r="R163">
        <v>1.6814727232397</v>
      </c>
      <c r="S163">
        <v>0.49367063432768798</v>
      </c>
      <c r="T163">
        <v>0.33526002220098561</v>
      </c>
      <c r="U163">
        <v>0.0150143341826317</v>
      </c>
      <c r="V163">
        <v>5.2735593669699997e-14</v>
      </c>
      <c r="W163" t="s">
        <v>372</v>
      </c>
      <c r="X163" t="s">
        <v>159</v>
      </c>
      <c r="Y163" t="s">
        <v>373</v>
      </c>
      <c r="Z163" t="s">
        <v>374</v>
      </c>
      <c r="AA163" t="s">
        <v>375</v>
      </c>
      <c r="AB163" t="s">
        <v>320</v>
      </c>
      <c r="AC163" t="s">
        <v>320</v>
      </c>
      <c r="AD163">
        <v>-5.8338750497099997e-14</v>
      </c>
      <c r="AE163">
        <v>0.12612464479572039</v>
      </c>
      <c r="AF163">
        <v>0.68607520948650902</v>
      </c>
      <c r="AG163">
        <v>0.2407201608407262</v>
      </c>
      <c r="AH163">
        <v>0.43044029067770539</v>
      </c>
      <c r="AI163"/>
      <c r="AJ163"/>
      <c r="AK163">
        <v>194.85655386100851</v>
      </c>
      <c r="AL163">
        <v>49.652368121850749</v>
      </c>
      <c r="AM163">
        <v>38.552393721253097</v>
      </c>
      <c r="AN163">
        <v>5.38126155280254</v>
      </c>
      <c r="AO163">
        <v>0.69519358188570446</v>
      </c>
      <c r="AP163">
        <v>40.088628921989013</v>
      </c>
      <c r="AQ163">
        <v>8.3127754312676441</v>
      </c>
      <c r="AR163">
        <v>8.5870906324422283</v>
      </c>
      <c r="AS163">
        <v>1.8502707610366751</v>
      </c>
      <c r="AT163">
        <v>0</v>
      </c>
      <c r="AU163">
        <v>153.29062428419161</v>
      </c>
      <c r="AV163">
        <v>45.058926127125737</v>
      </c>
      <c r="AW163">
        <v>30.58052147565482</v>
      </c>
      <c r="AX163">
        <v>1.3689332050928389</v>
      </c>
      <c r="AY163">
        <v>0</v>
      </c>
      <c r="AZ163">
        <v>0</v>
      </c>
      <c r="BA163">
        <v>24.68058653455887</v>
      </c>
      <c r="BB163">
        <v>189.84562673367489</v>
      </c>
      <c r="BC163">
        <v>30.570406782421909</v>
      </c>
      <c r="BD163">
        <v>44.041150788144868</v>
      </c>
      <c r="BE163"/>
      <c r="BF163"/>
    </row>
    <row r="164">
      <c r="A164" t="s">
        <v>629</v>
      </c>
      <c r="B164">
        <v>2013</v>
      </c>
      <c r="C164" t="s">
        <v>635</v>
      </c>
      <c r="D164">
        <v>127</v>
      </c>
      <c r="E164" t="s">
        <v>51</v>
      </c>
      <c r="F164" t="s">
        <v>19</v>
      </c>
      <c r="G164" t="s">
        <v>651</v>
      </c>
      <c r="H164">
        <v>0.62156279501611933</v>
      </c>
      <c r="I164">
        <v>0.1865010833845227</v>
      </c>
      <c r="J164">
        <v>0.054162950111845701</v>
      </c>
      <c r="K164">
        <v>0</v>
      </c>
      <c r="L164">
        <v>0</v>
      </c>
      <c r="M164">
        <v>0.069494264283607304</v>
      </c>
      <c r="N164">
        <v>0</v>
      </c>
      <c r="O164">
        <v>0.0153560640426886</v>
      </c>
      <c r="P164">
        <v>0</v>
      </c>
      <c r="Q164">
        <v>0</v>
      </c>
      <c r="R164">
        <v>0.86042320243581893</v>
      </c>
      <c r="S164">
        <v>0.43965832956716921</v>
      </c>
      <c r="T164">
        <v>0.10401161337592479</v>
      </c>
      <c r="U164">
        <v>0.029049524087954699</v>
      </c>
      <c r="V164">
        <v>0</v>
      </c>
      <c r="W164" t="s">
        <v>372</v>
      </c>
      <c r="X164" t="s">
        <v>159</v>
      </c>
      <c r="Y164" t="s">
        <v>373</v>
      </c>
      <c r="Z164" t="s">
        <v>374</v>
      </c>
      <c r="AA164" t="s">
        <v>375</v>
      </c>
      <c r="AB164" t="s">
        <v>320</v>
      </c>
      <c r="AC164" t="s">
        <v>320</v>
      </c>
      <c r="AD164">
        <v>0.0091136147137038</v>
      </c>
      <c r="AE164">
        <v>0.021627842405234798</v>
      </c>
      <c r="AF164">
        <v>0.1492512263831543</v>
      </c>
      <c r="AG164">
        <v>0.21799795273230321</v>
      </c>
      <c r="AH164">
        <v>0.60941204058349285</v>
      </c>
      <c r="AI164"/>
      <c r="AJ164"/>
      <c r="AK164">
        <v>98.373008629627478</v>
      </c>
      <c r="AL164">
        <v>29.445130717650649</v>
      </c>
      <c r="AM164">
        <v>8.5591685937998765</v>
      </c>
      <c r="AN164">
        <v>0</v>
      </c>
      <c r="AO164">
        <v>0</v>
      </c>
      <c r="AP164">
        <v>4.6451021908918859</v>
      </c>
      <c r="AQ164">
        <v>0</v>
      </c>
      <c r="AR164">
        <v>1.027161887100922</v>
      </c>
      <c r="AS164">
        <v>0</v>
      </c>
      <c r="AT164">
        <v>0</v>
      </c>
      <c r="AU164">
        <v>78.440053190912238</v>
      </c>
      <c r="AV164">
        <v>40.129047214073758</v>
      </c>
      <c r="AW164">
        <v>9.4873506112612667</v>
      </c>
      <c r="AX164">
        <v>2.648592846837925</v>
      </c>
      <c r="AY164">
        <v>0</v>
      </c>
      <c r="AZ164">
        <v>0.80769202655214012</v>
      </c>
      <c r="BA164">
        <v>4.2322246925156097</v>
      </c>
      <c r="BB164">
        <v>41.299688753782974</v>
      </c>
      <c r="BC164">
        <v>27.684785808905541</v>
      </c>
      <c r="BD164">
        <v>62.35291665932175</v>
      </c>
      <c r="BE164"/>
      <c r="BF164"/>
    </row>
    <row r="165">
      <c r="A165" t="s">
        <v>629</v>
      </c>
      <c r="B165">
        <v>2013</v>
      </c>
      <c r="C165" t="s">
        <v>635</v>
      </c>
      <c r="D165">
        <v>128</v>
      </c>
      <c r="E165" t="s">
        <v>176</v>
      </c>
      <c r="F165" t="s">
        <v>50</v>
      </c>
      <c r="G165" t="s">
        <v>652</v>
      </c>
      <c r="H165">
        <v>3.9887225082998752</v>
      </c>
      <c r="I165">
        <v>2.4346624577457732</v>
      </c>
      <c r="J165">
        <v>2.6965405254473671</v>
      </c>
      <c r="K165">
        <v>1.3645055172104239</v>
      </c>
      <c r="L165">
        <v>0.89018010295293293</v>
      </c>
      <c r="M165">
        <v>4.9662244724863971</v>
      </c>
      <c r="N165">
        <v>4.0829621232532087</v>
      </c>
      <c r="O165">
        <v>2.4446679918780281</v>
      </c>
      <c r="P165">
        <v>1.036045278059806</v>
      </c>
      <c r="Q165">
        <v>0.65653269426575833</v>
      </c>
      <c r="R165">
        <v>3.9965251928650192</v>
      </c>
      <c r="S165">
        <v>1.9023212506714859</v>
      </c>
      <c r="T165">
        <v>2.0825734711850319</v>
      </c>
      <c r="U165">
        <v>1.172309796317228</v>
      </c>
      <c r="V165">
        <v>0.89391500421996695</v>
      </c>
      <c r="W165" t="s">
        <v>372</v>
      </c>
      <c r="X165" t="s">
        <v>159</v>
      </c>
      <c r="Y165" t="s">
        <v>373</v>
      </c>
      <c r="Z165" t="s">
        <v>374</v>
      </c>
      <c r="AA165" t="s">
        <v>375</v>
      </c>
      <c r="AB165" t="s">
        <v>320</v>
      </c>
      <c r="AC165" t="s">
        <v>320</v>
      </c>
      <c r="AD165">
        <v>5.0509767119931164</v>
      </c>
      <c r="AE165">
        <v>1.3146046241769831</v>
      </c>
      <c r="AF165">
        <v>2.2666128512431811</v>
      </c>
      <c r="AG165">
        <v>2.040222876803456</v>
      </c>
      <c r="AH165">
        <v>1.9646541287378121</v>
      </c>
      <c r="AI165"/>
      <c r="AJ165"/>
      <c r="AK165"/>
      <c r="AL165"/>
      <c r="AM165"/>
      <c r="AN165"/>
      <c r="AO165"/>
      <c r="AP165"/>
      <c r="AQ165"/>
      <c r="AR165"/>
      <c r="AS165"/>
      <c r="AT165"/>
      <c r="AU165"/>
      <c r="AV165"/>
      <c r="AW165"/>
      <c r="AX165"/>
      <c r="AY165"/>
      <c r="AZ165"/>
      <c r="BA165"/>
      <c r="BB165"/>
      <c r="BC165"/>
      <c r="BD165"/>
      <c r="BE165"/>
      <c r="BF165"/>
    </row>
    <row r="166">
      <c r="A166" t="s">
        <v>629</v>
      </c>
      <c r="B166">
        <v>2013</v>
      </c>
      <c r="C166" t="s">
        <v>635</v>
      </c>
      <c r="D166">
        <v>129</v>
      </c>
      <c r="E166" t="s">
        <v>176</v>
      </c>
      <c r="F166" t="s">
        <v>49</v>
      </c>
      <c r="G166" t="s">
        <v>320</v>
      </c>
      <c r="H166">
        <v>96.011277491700199</v>
      </c>
      <c r="I166">
        <v>97.565337542254241</v>
      </c>
      <c r="J166">
        <v>97.303459474552625</v>
      </c>
      <c r="K166">
        <v>98.635494482789596</v>
      </c>
      <c r="L166">
        <v>99.109819897047103</v>
      </c>
      <c r="M166">
        <v>95.033775527513484</v>
      </c>
      <c r="N166">
        <v>95.917037876746789</v>
      </c>
      <c r="O166">
        <v>97.555332008122008</v>
      </c>
      <c r="P166">
        <v>98.963954721940169</v>
      </c>
      <c r="Q166">
        <v>99.343467305734251</v>
      </c>
      <c r="R166">
        <v>96.003474807135007</v>
      </c>
      <c r="S166">
        <v>98.097678749328608</v>
      </c>
      <c r="T166">
        <v>97.917426528814971</v>
      </c>
      <c r="U166">
        <v>98.827690203682764</v>
      </c>
      <c r="V166">
        <v>99.10608499577998</v>
      </c>
      <c r="W166" t="s">
        <v>372</v>
      </c>
      <c r="X166" t="s">
        <v>159</v>
      </c>
      <c r="Y166" t="s">
        <v>373</v>
      </c>
      <c r="Z166" t="s">
        <v>374</v>
      </c>
      <c r="AA166" t="s">
        <v>375</v>
      </c>
      <c r="AB166" t="s">
        <v>320</v>
      </c>
      <c r="AC166" t="s">
        <v>320</v>
      </c>
      <c r="AD166">
        <v>94.949023288006956</v>
      </c>
      <c r="AE166">
        <v>98.685395375822807</v>
      </c>
      <c r="AF166">
        <v>97.733387148756805</v>
      </c>
      <c r="AG166">
        <v>97.959777123196574</v>
      </c>
      <c r="AH166">
        <v>98.035345871262265</v>
      </c>
      <c r="AI166"/>
      <c r="AJ166"/>
      <c r="AK166"/>
      <c r="AL166"/>
      <c r="AM166"/>
      <c r="AN166"/>
      <c r="AO166"/>
      <c r="AP166"/>
      <c r="AQ166"/>
      <c r="AR166"/>
      <c r="AS166"/>
      <c r="AT166"/>
      <c r="AU166"/>
      <c r="AV166"/>
      <c r="AW166"/>
      <c r="AX166"/>
      <c r="AY166"/>
      <c r="AZ166"/>
      <c r="BA166"/>
      <c r="BB166"/>
      <c r="BC166"/>
      <c r="BD166"/>
      <c r="BE166"/>
      <c r="BF166"/>
    </row>
    <row r="167">
      <c r="A167" t="s">
        <v>629</v>
      </c>
      <c r="B167">
        <v>2013</v>
      </c>
      <c r="C167" t="s">
        <v>635</v>
      </c>
      <c r="D167">
        <v>135</v>
      </c>
      <c r="E167" t="s">
        <v>46</v>
      </c>
      <c r="F167" t="s">
        <v>45</v>
      </c>
      <c r="G167" t="s">
        <v>657</v>
      </c>
      <c r="H167">
        <v>2.336006640468498</v>
      </c>
      <c r="I167">
        <v>3.1870009684411129</v>
      </c>
      <c r="J167">
        <v>4.2941117002512197</v>
      </c>
      <c r="K167">
        <v>5.6050190501104824</v>
      </c>
      <c r="L167">
        <v>11.29751687900038</v>
      </c>
      <c r="M167">
        <v>5.2690792253092162</v>
      </c>
      <c r="N167">
        <v>6.5966008578159503</v>
      </c>
      <c r="O167">
        <v>8.3120472496061186</v>
      </c>
      <c r="P167">
        <v>9.6015085107995048</v>
      </c>
      <c r="Q167">
        <v>13.97040890055716</v>
      </c>
      <c r="R167">
        <v>1.7105145684972221</v>
      </c>
      <c r="S167">
        <v>1.223391559579007</v>
      </c>
      <c r="T167">
        <v>2.3234701485822451</v>
      </c>
      <c r="U167">
        <v>2.5741210439467381</v>
      </c>
      <c r="V167">
        <v>6.4021952226059042</v>
      </c>
      <c r="W167" t="s">
        <v>372</v>
      </c>
      <c r="X167" t="s">
        <v>159</v>
      </c>
      <c r="Y167" t="s">
        <v>373</v>
      </c>
      <c r="Z167" t="s">
        <v>374</v>
      </c>
      <c r="AA167" t="s">
        <v>375</v>
      </c>
      <c r="AB167" t="s">
        <v>320</v>
      </c>
      <c r="AC167" t="s">
        <v>320</v>
      </c>
      <c r="AD167">
        <v>16.999972353047792</v>
      </c>
      <c r="AE167">
        <v>8.7022712451849014</v>
      </c>
      <c r="AF167">
        <v>0.27103303576045118</v>
      </c>
      <c r="AG167">
        <v>4.1554106647984552</v>
      </c>
      <c r="AH167">
        <v>4.0160234024897248</v>
      </c>
      <c r="AI167"/>
      <c r="AJ167"/>
      <c r="AK167"/>
      <c r="AL167"/>
      <c r="AM167"/>
      <c r="AN167"/>
      <c r="AO167"/>
      <c r="AP167"/>
      <c r="AQ167"/>
      <c r="AR167"/>
      <c r="AS167"/>
      <c r="AT167"/>
      <c r="AU167"/>
      <c r="AV167"/>
      <c r="AW167"/>
      <c r="AX167"/>
      <c r="AY167"/>
      <c r="AZ167"/>
      <c r="BA167"/>
      <c r="BB167"/>
      <c r="BC167"/>
      <c r="BD167"/>
      <c r="BE167"/>
      <c r="BF167"/>
    </row>
    <row r="168">
      <c r="A168" t="s">
        <v>629</v>
      </c>
      <c r="B168">
        <v>2013</v>
      </c>
      <c r="C168" t="s">
        <v>635</v>
      </c>
      <c r="D168">
        <v>136</v>
      </c>
      <c r="E168" t="s">
        <v>46</v>
      </c>
      <c r="F168" t="s">
        <v>44</v>
      </c>
      <c r="G168" t="s">
        <v>658</v>
      </c>
      <c r="H168">
        <v>93.128787853656988</v>
      </c>
      <c r="I168">
        <v>95.200081244866482</v>
      </c>
      <c r="J168">
        <v>94.190875137362411</v>
      </c>
      <c r="K168">
        <v>92.858928167013161</v>
      </c>
      <c r="L168">
        <v>88.11070067174019</v>
      </c>
      <c r="M168">
        <v>92.1871432562303</v>
      </c>
      <c r="N168">
        <v>92.445496766407658</v>
      </c>
      <c r="O168">
        <v>90.634777446711922</v>
      </c>
      <c r="P168">
        <v>89.690721807296796</v>
      </c>
      <c r="Q168">
        <v>85.843890733928745</v>
      </c>
      <c r="R168">
        <v>92.400458559370165</v>
      </c>
      <c r="S168">
        <v>96.555201458654309</v>
      </c>
      <c r="T168">
        <v>96.410047051082287</v>
      </c>
      <c r="U168">
        <v>95.206803103320169</v>
      </c>
      <c r="V168">
        <v>92.211002211341182</v>
      </c>
      <c r="W168" t="s">
        <v>372</v>
      </c>
      <c r="X168" t="s">
        <v>159</v>
      </c>
      <c r="Y168" t="s">
        <v>373</v>
      </c>
      <c r="Z168" t="s">
        <v>374</v>
      </c>
      <c r="AA168" t="s">
        <v>375</v>
      </c>
      <c r="AB168" t="s">
        <v>320</v>
      </c>
      <c r="AC168" t="s">
        <v>320</v>
      </c>
      <c r="AD168">
        <v>82.754674603557561</v>
      </c>
      <c r="AE168">
        <v>90.729194737206768</v>
      </c>
      <c r="AF168">
        <v>98.113589051079785</v>
      </c>
      <c r="AG168">
        <v>92.562258880903755</v>
      </c>
      <c r="AH168">
        <v>90.594693409040147</v>
      </c>
      <c r="AI168"/>
      <c r="AJ168"/>
      <c r="AK168"/>
      <c r="AL168"/>
      <c r="AM168"/>
      <c r="AN168"/>
      <c r="AO168"/>
      <c r="AP168"/>
      <c r="AQ168"/>
      <c r="AR168"/>
      <c r="AS168"/>
      <c r="AT168"/>
      <c r="AU168"/>
      <c r="AV168"/>
      <c r="AW168"/>
      <c r="AX168"/>
      <c r="AY168"/>
      <c r="AZ168"/>
      <c r="BA168"/>
      <c r="BB168"/>
      <c r="BC168"/>
      <c r="BD168"/>
      <c r="BE168"/>
      <c r="BF168"/>
    </row>
    <row r="169">
      <c r="A169" t="s">
        <v>629</v>
      </c>
      <c r="B169">
        <v>2013</v>
      </c>
      <c r="C169" t="s">
        <v>635</v>
      </c>
      <c r="D169">
        <v>137</v>
      </c>
      <c r="E169" t="s">
        <v>46</v>
      </c>
      <c r="F169" t="s">
        <v>43</v>
      </c>
      <c r="G169" t="s">
        <v>659</v>
      </c>
      <c r="H169">
        <v>2.68245555970553</v>
      </c>
      <c r="I169">
        <v>1.1119259803380921</v>
      </c>
      <c r="J169">
        <v>1.2168882719373411</v>
      </c>
      <c r="K169">
        <v>1.5020212742843091</v>
      </c>
      <c r="L169">
        <v>0.58738339220037383</v>
      </c>
      <c r="M169">
        <v>1.8745268530077559</v>
      </c>
      <c r="N169">
        <v>0.83349853545235808</v>
      </c>
      <c r="O169">
        <v>0.90944228626128365</v>
      </c>
      <c r="P169">
        <v>0.68009397668650728</v>
      </c>
      <c r="Q169">
        <v>0.18570036551415689</v>
      </c>
      <c r="R169">
        <v>3.34713094645711</v>
      </c>
      <c r="S169">
        <v>1.2880780178718201</v>
      </c>
      <c r="T169">
        <v>0.82721116475852874</v>
      </c>
      <c r="U169">
        <v>2.1750119944625408</v>
      </c>
      <c r="V169">
        <v>1.3868025660528249</v>
      </c>
      <c r="W169" t="s">
        <v>372</v>
      </c>
      <c r="X169" t="s">
        <v>159</v>
      </c>
      <c r="Y169" t="s">
        <v>373</v>
      </c>
      <c r="Z169" t="s">
        <v>374</v>
      </c>
      <c r="AA169" t="s">
        <v>375</v>
      </c>
      <c r="AB169" t="s">
        <v>320</v>
      </c>
      <c r="AC169" t="s">
        <v>320</v>
      </c>
      <c r="AD169">
        <v>0.23623942868102271</v>
      </c>
      <c r="AE169">
        <v>0.42078153040714777</v>
      </c>
      <c r="AF169">
        <v>0.78005147729018109</v>
      </c>
      <c r="AG169">
        <v>2.8236123407246301</v>
      </c>
      <c r="AH169">
        <v>4.3494308572091853</v>
      </c>
      <c r="AI169"/>
      <c r="AJ169"/>
      <c r="AK169"/>
      <c r="AL169"/>
      <c r="AM169"/>
      <c r="AN169"/>
      <c r="AO169"/>
      <c r="AP169"/>
      <c r="AQ169"/>
      <c r="AR169"/>
      <c r="AS169"/>
      <c r="AT169"/>
      <c r="AU169"/>
      <c r="AV169"/>
      <c r="AW169"/>
      <c r="AX169"/>
      <c r="AY169"/>
      <c r="AZ169"/>
      <c r="BA169"/>
      <c r="BB169"/>
      <c r="BC169"/>
      <c r="BD169"/>
      <c r="BE169"/>
      <c r="BF169"/>
    </row>
    <row r="170">
      <c r="A170" t="s">
        <v>629</v>
      </c>
      <c r="B170">
        <v>2013</v>
      </c>
      <c r="C170" t="s">
        <v>635</v>
      </c>
      <c r="D170">
        <v>138</v>
      </c>
      <c r="E170" t="s">
        <v>46</v>
      </c>
      <c r="F170" t="s">
        <v>42</v>
      </c>
      <c r="G170" t="s">
        <v>320</v>
      </c>
      <c r="H170">
        <v>1.2311871511529691</v>
      </c>
      <c r="I170">
        <v>0.31449072296973501</v>
      </c>
      <c r="J170">
        <v>0.24396194033717919</v>
      </c>
      <c r="K170">
        <v>0.034031508592191798</v>
      </c>
      <c r="L170">
        <v>0.0043990570591981</v>
      </c>
      <c r="M170">
        <v>0.59975640116913198</v>
      </c>
      <c r="N170">
        <v>0.1244038403239799</v>
      </c>
      <c r="O170">
        <v>0.1283769533781369</v>
      </c>
      <c r="P170">
        <v>0.027675705217210599</v>
      </c>
      <c r="Q170">
        <v>0</v>
      </c>
      <c r="R170">
        <v>1.6814727232396991</v>
      </c>
      <c r="S170">
        <v>0.49367063432781372</v>
      </c>
      <c r="T170">
        <v>0.33526002220098428</v>
      </c>
      <c r="U170">
        <v>0.015014334182628999</v>
      </c>
      <c r="V170">
        <v>0</v>
      </c>
      <c r="W170" t="s">
        <v>372</v>
      </c>
      <c r="X170" t="s">
        <v>159</v>
      </c>
      <c r="Y170" t="s">
        <v>373</v>
      </c>
      <c r="Z170" t="s">
        <v>374</v>
      </c>
      <c r="AA170" t="s">
        <v>375</v>
      </c>
      <c r="AB170" t="s">
        <v>320</v>
      </c>
      <c r="AC170" t="s">
        <v>320</v>
      </c>
      <c r="AD170">
        <v>0</v>
      </c>
      <c r="AE170">
        <v>0.12612464479548219</v>
      </c>
      <c r="AF170">
        <v>0.68607520948651513</v>
      </c>
      <c r="AG170">
        <v>0.24072016084075859</v>
      </c>
      <c r="AH170">
        <v>0.4304402906778253</v>
      </c>
      <c r="AI170"/>
      <c r="AJ170"/>
      <c r="AK170"/>
      <c r="AL170"/>
      <c r="AM170"/>
      <c r="AN170"/>
      <c r="AO170"/>
      <c r="AP170"/>
      <c r="AQ170"/>
      <c r="AR170"/>
      <c r="AS170"/>
      <c r="AT170"/>
      <c r="AU170"/>
      <c r="AV170"/>
      <c r="AW170"/>
      <c r="AX170"/>
      <c r="AY170"/>
      <c r="AZ170"/>
      <c r="BA170"/>
      <c r="BB170"/>
      <c r="BC170"/>
      <c r="BD170"/>
      <c r="BE170"/>
      <c r="BF170"/>
    </row>
    <row r="171">
      <c r="A171" t="s">
        <v>629</v>
      </c>
      <c r="B171">
        <v>2013</v>
      </c>
      <c r="C171" t="s">
        <v>635</v>
      </c>
      <c r="D171">
        <v>139</v>
      </c>
      <c r="E171" t="s">
        <v>46</v>
      </c>
      <c r="F171" t="s">
        <v>19</v>
      </c>
      <c r="G171" t="s">
        <v>320</v>
      </c>
      <c r="H171">
        <v>0.62156279501611933</v>
      </c>
      <c r="I171">
        <v>0.1865010833845227</v>
      </c>
      <c r="J171">
        <v>0.054162950111845701</v>
      </c>
      <c r="K171">
        <v>0</v>
      </c>
      <c r="L171">
        <v>0</v>
      </c>
      <c r="M171">
        <v>0.069494264283607304</v>
      </c>
      <c r="N171">
        <v>0</v>
      </c>
      <c r="O171">
        <v>0.0153560640426886</v>
      </c>
      <c r="P171">
        <v>0</v>
      </c>
      <c r="Q171">
        <v>0</v>
      </c>
      <c r="R171">
        <v>0.86042320243581893</v>
      </c>
      <c r="S171">
        <v>0.43965832956716921</v>
      </c>
      <c r="T171">
        <v>0.10401161337592479</v>
      </c>
      <c r="U171">
        <v>0.029049524087954699</v>
      </c>
      <c r="V171">
        <v>0</v>
      </c>
      <c r="W171" t="s">
        <v>372</v>
      </c>
      <c r="X171" t="s">
        <v>159</v>
      </c>
      <c r="Y171" t="s">
        <v>373</v>
      </c>
      <c r="Z171" t="s">
        <v>374</v>
      </c>
      <c r="AA171" t="s">
        <v>375</v>
      </c>
      <c r="AB171" t="s">
        <v>320</v>
      </c>
      <c r="AC171" t="s">
        <v>320</v>
      </c>
      <c r="AD171">
        <v>0.0091136147137038</v>
      </c>
      <c r="AE171">
        <v>0.021627842405234798</v>
      </c>
      <c r="AF171">
        <v>0.1492512263831543</v>
      </c>
      <c r="AG171">
        <v>0.21799795273230321</v>
      </c>
      <c r="AH171">
        <v>0.60941204058349285</v>
      </c>
      <c r="AI171"/>
      <c r="AJ171"/>
      <c r="AK171"/>
      <c r="AL171"/>
      <c r="AM171"/>
      <c r="AN171"/>
      <c r="AO171"/>
      <c r="AP171"/>
      <c r="AQ171"/>
      <c r="AR171"/>
      <c r="AS171"/>
      <c r="AT171"/>
      <c r="AU171"/>
      <c r="AV171"/>
      <c r="AW171"/>
      <c r="AX171"/>
      <c r="AY171"/>
      <c r="AZ171"/>
      <c r="BA171"/>
      <c r="BB171"/>
      <c r="BC171"/>
      <c r="BD171"/>
      <c r="BE171"/>
      <c r="BF171"/>
    </row>
    <row r="172">
      <c r="A172" t="s">
        <v>629</v>
      </c>
      <c r="B172">
        <v>2013</v>
      </c>
      <c r="C172" t="s">
        <v>635</v>
      </c>
      <c r="D172">
        <v>148</v>
      </c>
      <c r="E172" t="s">
        <v>110</v>
      </c>
      <c r="F172" t="s">
        <v>50</v>
      </c>
      <c r="G172" t="s">
        <v>320</v>
      </c>
      <c r="H172">
        <v>3.914821454174517</v>
      </c>
      <c r="I172">
        <v>2.4224649983200841</v>
      </c>
      <c r="J172">
        <v>2.6885014669599632</v>
      </c>
      <c r="K172">
        <v>1.3640411553980929</v>
      </c>
      <c r="L172">
        <v>0.89014094342227457</v>
      </c>
      <c r="M172">
        <v>4.9329879821564049</v>
      </c>
      <c r="N172">
        <v>4.0778827615729094</v>
      </c>
      <c r="O172">
        <v>2.4411541968073802</v>
      </c>
      <c r="P172">
        <v>1.035758545222734</v>
      </c>
      <c r="Q172">
        <v>0.65653269426575833</v>
      </c>
      <c r="R172">
        <v>3.8949376818189871</v>
      </c>
      <c r="S172">
        <v>1.884566335452641</v>
      </c>
      <c r="T172">
        <v>2.0734253166360661</v>
      </c>
      <c r="U172">
        <v>1.171793231390087</v>
      </c>
      <c r="V172">
        <v>0.89391500421996695</v>
      </c>
      <c r="W172" t="s">
        <v>372</v>
      </c>
      <c r="X172" t="s">
        <v>159</v>
      </c>
      <c r="Y172" t="s">
        <v>373</v>
      </c>
      <c r="Z172" t="s">
        <v>374</v>
      </c>
      <c r="AA172" t="s">
        <v>375</v>
      </c>
      <c r="AB172" t="s">
        <v>320</v>
      </c>
      <c r="AC172" t="s">
        <v>320</v>
      </c>
      <c r="AD172">
        <v>5.0505163854363069</v>
      </c>
      <c r="AE172">
        <v>1.312662263147905</v>
      </c>
      <c r="AF172">
        <v>2.247679234897928</v>
      </c>
      <c r="AG172">
        <v>2.0308640049102968</v>
      </c>
      <c r="AH172">
        <v>1.944224626978911</v>
      </c>
      <c r="AI172"/>
      <c r="AJ172"/>
      <c r="AK172"/>
      <c r="AL172"/>
      <c r="AM172"/>
      <c r="AN172"/>
      <c r="AO172"/>
      <c r="AP172"/>
      <c r="AQ172"/>
      <c r="AR172"/>
      <c r="AS172"/>
      <c r="AT172"/>
      <c r="AU172"/>
      <c r="AV172"/>
      <c r="AW172"/>
      <c r="AX172"/>
      <c r="AY172"/>
      <c r="AZ172"/>
      <c r="BA172"/>
      <c r="BB172"/>
      <c r="BC172"/>
      <c r="BD172"/>
      <c r="BE172"/>
      <c r="BF172"/>
    </row>
    <row r="173">
      <c r="A173" t="s">
        <v>629</v>
      </c>
      <c r="B173">
        <v>2013</v>
      </c>
      <c r="C173" t="s">
        <v>635</v>
      </c>
      <c r="D173">
        <v>149</v>
      </c>
      <c r="E173" t="s">
        <v>110</v>
      </c>
      <c r="F173" t="s">
        <v>49</v>
      </c>
      <c r="G173" t="s">
        <v>320</v>
      </c>
      <c r="H173">
        <v>94.232428599656515</v>
      </c>
      <c r="I173">
        <v>97.076543195325684</v>
      </c>
      <c r="J173">
        <v>97.013373642590992</v>
      </c>
      <c r="K173">
        <v>98.601927336009737</v>
      </c>
      <c r="L173">
        <v>99.105459999518558</v>
      </c>
      <c r="M173">
        <v>94.397761352390731</v>
      </c>
      <c r="N173">
        <v>95.797713398103127</v>
      </c>
      <c r="O173">
        <v>97.415112785771811</v>
      </c>
      <c r="P173">
        <v>98.936565749560046</v>
      </c>
      <c r="Q173">
        <v>99.343467305734251</v>
      </c>
      <c r="R173">
        <v>93.563166392505508</v>
      </c>
      <c r="S173">
        <v>97.18210470065253</v>
      </c>
      <c r="T173">
        <v>97.487303047787037</v>
      </c>
      <c r="U173">
        <v>98.784142910339327</v>
      </c>
      <c r="V173">
        <v>99.10608499577998</v>
      </c>
      <c r="W173" t="s">
        <v>372</v>
      </c>
      <c r="X173" t="s">
        <v>159</v>
      </c>
      <c r="Y173" t="s">
        <v>373</v>
      </c>
      <c r="Z173" t="s">
        <v>374</v>
      </c>
      <c r="AA173" t="s">
        <v>375</v>
      </c>
      <c r="AB173" t="s">
        <v>320</v>
      </c>
      <c r="AC173" t="s">
        <v>320</v>
      </c>
      <c r="AD173">
        <v>94.940369999850063</v>
      </c>
      <c r="AE173">
        <v>98.539585249651125</v>
      </c>
      <c r="AF173">
        <v>96.916994329232409</v>
      </c>
      <c r="AG173">
        <v>97.510417881516673</v>
      </c>
      <c r="AH173">
        <v>97.015923041759905</v>
      </c>
      <c r="AI173"/>
      <c r="AJ173"/>
      <c r="AK173"/>
      <c r="AL173"/>
      <c r="AM173"/>
      <c r="AN173"/>
      <c r="AO173"/>
      <c r="AP173"/>
      <c r="AQ173"/>
      <c r="AR173"/>
      <c r="AS173"/>
      <c r="AT173"/>
      <c r="AU173"/>
      <c r="AV173"/>
      <c r="AW173"/>
      <c r="AX173"/>
      <c r="AY173"/>
      <c r="AZ173"/>
      <c r="BA173"/>
      <c r="BB173"/>
      <c r="BC173"/>
      <c r="BD173"/>
      <c r="BE173"/>
      <c r="BF173"/>
    </row>
    <row r="174">
      <c r="A174" t="s">
        <v>629</v>
      </c>
      <c r="B174">
        <v>2013</v>
      </c>
      <c r="C174" t="s">
        <v>635</v>
      </c>
      <c r="D174">
        <v>150</v>
      </c>
      <c r="E174" t="s">
        <v>110</v>
      </c>
      <c r="F174" t="s">
        <v>112</v>
      </c>
      <c r="G174" t="s">
        <v>320</v>
      </c>
      <c r="H174">
        <v>1.8527499461690871</v>
      </c>
      <c r="I174">
        <v>0.50099180635425766</v>
      </c>
      <c r="J174">
        <v>0.2981248904490249</v>
      </c>
      <c r="K174">
        <v>0.034031508592191798</v>
      </c>
      <c r="L174">
        <v>0.0043990570591981</v>
      </c>
      <c r="M174">
        <v>0.66925066545273937</v>
      </c>
      <c r="N174">
        <v>0.1244038403239799</v>
      </c>
      <c r="O174">
        <v>0.14373301742082539</v>
      </c>
      <c r="P174">
        <v>0.027675705217210599</v>
      </c>
      <c r="Q174">
        <v>0</v>
      </c>
      <c r="R174">
        <v>2.5418959256755178</v>
      </c>
      <c r="S174">
        <v>0.93332896389498288</v>
      </c>
      <c r="T174">
        <v>0.43927163557690913</v>
      </c>
      <c r="U174">
        <v>0.044063858270583699</v>
      </c>
      <c r="V174">
        <v>0</v>
      </c>
      <c r="W174" t="s">
        <v>372</v>
      </c>
      <c r="X174" t="s">
        <v>159</v>
      </c>
      <c r="Y174" t="s">
        <v>373</v>
      </c>
      <c r="Z174" t="s">
        <v>374</v>
      </c>
      <c r="AA174" t="s">
        <v>375</v>
      </c>
      <c r="AB174" t="s">
        <v>320</v>
      </c>
      <c r="AC174" t="s">
        <v>320</v>
      </c>
      <c r="AD174">
        <v>0.0091136147137038</v>
      </c>
      <c r="AE174">
        <v>0.14775248720071699</v>
      </c>
      <c r="AF174">
        <v>0.83532643586966948</v>
      </c>
      <c r="AG174">
        <v>0.45871811357306169</v>
      </c>
      <c r="AH174">
        <v>1.0398523312613179</v>
      </c>
      <c r="AI174"/>
      <c r="AJ174"/>
      <c r="AK174"/>
      <c r="AL174"/>
      <c r="AM174"/>
      <c r="AN174"/>
      <c r="AO174"/>
      <c r="AP174"/>
      <c r="AQ174"/>
      <c r="AR174"/>
      <c r="AS174"/>
      <c r="AT174"/>
      <c r="AU174"/>
      <c r="AV174"/>
      <c r="AW174"/>
      <c r="AX174"/>
      <c r="AY174"/>
      <c r="AZ174"/>
      <c r="BA174"/>
      <c r="BB174"/>
      <c r="BC174"/>
      <c r="BD174"/>
      <c r="BE174"/>
      <c r="BF174"/>
    </row>
    <row r="175">
      <c r="A175" t="s">
        <v>629</v>
      </c>
      <c r="B175">
        <v>2013</v>
      </c>
      <c r="C175" t="s">
        <v>635</v>
      </c>
      <c r="D175">
        <v>151</v>
      </c>
      <c r="E175" t="s">
        <v>111</v>
      </c>
      <c r="F175" t="s">
        <v>50</v>
      </c>
      <c r="G175" t="s">
        <v>320</v>
      </c>
      <c r="H175">
        <v>4.1134544875285677</v>
      </c>
      <c r="I175">
        <v>2.4938714700431879</v>
      </c>
      <c r="J175">
        <v>2.7072565349009889</v>
      </c>
      <c r="K175">
        <v>1.3640411553980929</v>
      </c>
      <c r="L175">
        <v>0.89014094342227457</v>
      </c>
      <c r="M175">
        <v>5.1951018233458726</v>
      </c>
      <c r="N175">
        <v>4.0778827615729094</v>
      </c>
      <c r="O175">
        <v>2.4415291195826039</v>
      </c>
      <c r="P175">
        <v>1.035758545222734</v>
      </c>
      <c r="Q175">
        <v>0.65653269426575833</v>
      </c>
      <c r="R175">
        <v>4.0406222760473094</v>
      </c>
      <c r="S175">
        <v>1.976123645242065</v>
      </c>
      <c r="T175">
        <v>2.123201513658453</v>
      </c>
      <c r="U175">
        <v>1.187152427703162</v>
      </c>
      <c r="V175">
        <v>0.89391500421996695</v>
      </c>
      <c r="W175" t="s">
        <v>372</v>
      </c>
      <c r="X175" t="s">
        <v>159</v>
      </c>
      <c r="Y175" t="s">
        <v>373</v>
      </c>
      <c r="Z175" t="s">
        <v>374</v>
      </c>
      <c r="AA175" t="s">
        <v>375</v>
      </c>
      <c r="AB175" t="s">
        <v>320</v>
      </c>
      <c r="AC175" t="s">
        <v>320</v>
      </c>
      <c r="AD175">
        <v>5.0509767119931164</v>
      </c>
      <c r="AE175">
        <v>1.312946225088333</v>
      </c>
      <c r="AF175">
        <v>2.272565238117779</v>
      </c>
      <c r="AG175">
        <v>2.1309030179893962</v>
      </c>
      <c r="AH175">
        <v>2.1783813275087112</v>
      </c>
      <c r="AI175"/>
      <c r="AJ175"/>
      <c r="AK175"/>
      <c r="AL175"/>
      <c r="AM175"/>
      <c r="AN175"/>
      <c r="AO175"/>
      <c r="AP175"/>
      <c r="AQ175"/>
      <c r="AR175"/>
      <c r="AS175"/>
      <c r="AT175"/>
      <c r="AU175"/>
      <c r="AV175"/>
      <c r="AW175"/>
      <c r="AX175"/>
      <c r="AY175"/>
      <c r="AZ175"/>
      <c r="BA175"/>
      <c r="BB175"/>
      <c r="BC175"/>
      <c r="BD175"/>
      <c r="BE175"/>
      <c r="BF175"/>
    </row>
    <row r="176">
      <c r="A176" t="s">
        <v>629</v>
      </c>
      <c r="B176">
        <v>2013</v>
      </c>
      <c r="C176" t="s">
        <v>635</v>
      </c>
      <c r="D176">
        <v>152</v>
      </c>
      <c r="E176" t="s">
        <v>111</v>
      </c>
      <c r="F176" t="s">
        <v>49</v>
      </c>
      <c r="G176" t="s">
        <v>320</v>
      </c>
      <c r="H176">
        <v>95.886545512471528</v>
      </c>
      <c r="I176">
        <v>97.506128529956825</v>
      </c>
      <c r="J176">
        <v>97.292743465098994</v>
      </c>
      <c r="K176">
        <v>98.63595884460193</v>
      </c>
      <c r="L176">
        <v>99.109859056577761</v>
      </c>
      <c r="M176">
        <v>94.804898176654035</v>
      </c>
      <c r="N176">
        <v>95.922117238427091</v>
      </c>
      <c r="O176">
        <v>97.558470880417431</v>
      </c>
      <c r="P176">
        <v>98.964241454777252</v>
      </c>
      <c r="Q176">
        <v>99.343467305734251</v>
      </c>
      <c r="R176">
        <v>95.95937772395267</v>
      </c>
      <c r="S176">
        <v>98.023876354758045</v>
      </c>
      <c r="T176">
        <v>97.876798486341571</v>
      </c>
      <c r="U176">
        <v>98.812847572296818</v>
      </c>
      <c r="V176">
        <v>99.10608499577998</v>
      </c>
      <c r="W176" t="s">
        <v>372</v>
      </c>
      <c r="X176" t="s">
        <v>159</v>
      </c>
      <c r="Y176" t="s">
        <v>373</v>
      </c>
      <c r="Z176" t="s">
        <v>374</v>
      </c>
      <c r="AA176" t="s">
        <v>375</v>
      </c>
      <c r="AB176" t="s">
        <v>320</v>
      </c>
      <c r="AC176" t="s">
        <v>320</v>
      </c>
      <c r="AD176">
        <v>94.949023288006956</v>
      </c>
      <c r="AE176">
        <v>98.687053774911448</v>
      </c>
      <c r="AF176">
        <v>97.727434761882193</v>
      </c>
      <c r="AG176">
        <v>97.869096982010603</v>
      </c>
      <c r="AH176">
        <v>97.821618672491368</v>
      </c>
      <c r="AI176"/>
      <c r="AJ176"/>
      <c r="AK176"/>
      <c r="AL176"/>
      <c r="AM176"/>
      <c r="AN176"/>
      <c r="AO176"/>
      <c r="AP176"/>
      <c r="AQ176"/>
      <c r="AR176"/>
      <c r="AS176"/>
      <c r="AT176"/>
      <c r="AU176"/>
      <c r="AV176"/>
      <c r="AW176"/>
      <c r="AX176"/>
      <c r="AY176"/>
      <c r="AZ176"/>
      <c r="BA176"/>
      <c r="BB176"/>
      <c r="BC176"/>
      <c r="BD176"/>
      <c r="BE176"/>
      <c r="BF176"/>
    </row>
    <row r="177">
      <c r="A177" t="s">
        <v>629</v>
      </c>
      <c r="B177">
        <v>2013</v>
      </c>
      <c r="C177" t="s">
        <v>635</v>
      </c>
      <c r="D177">
        <v>153</v>
      </c>
      <c r="E177" t="s">
        <v>63</v>
      </c>
      <c r="F177" t="s">
        <v>312</v>
      </c>
      <c r="G177" t="s">
        <v>320</v>
      </c>
      <c r="H177">
        <v>2.336006640468498</v>
      </c>
      <c r="I177">
        <v>3.1870009684411129</v>
      </c>
      <c r="J177">
        <v>4.2941117002512197</v>
      </c>
      <c r="K177">
        <v>5.6050190501104824</v>
      </c>
      <c r="L177">
        <v>11.29751687900038</v>
      </c>
      <c r="M177">
        <v>5.2690792253092162</v>
      </c>
      <c r="N177">
        <v>6.5966008578159503</v>
      </c>
      <c r="O177">
        <v>8.3120472496061186</v>
      </c>
      <c r="P177">
        <v>9.6015085107995048</v>
      </c>
      <c r="Q177">
        <v>13.97040890055716</v>
      </c>
      <c r="R177">
        <v>1.7105145684972221</v>
      </c>
      <c r="S177">
        <v>1.223391559579007</v>
      </c>
      <c r="T177">
        <v>2.3234701485822451</v>
      </c>
      <c r="U177">
        <v>2.5741210439467381</v>
      </c>
      <c r="V177">
        <v>6.4021952226059042</v>
      </c>
      <c r="W177" t="s">
        <v>372</v>
      </c>
      <c r="X177" t="s">
        <v>159</v>
      </c>
      <c r="Y177" t="s">
        <v>373</v>
      </c>
      <c r="Z177" t="s">
        <v>374</v>
      </c>
      <c r="AA177" t="s">
        <v>375</v>
      </c>
      <c r="AB177" t="s">
        <v>320</v>
      </c>
      <c r="AC177" t="s">
        <v>320</v>
      </c>
      <c r="AD177">
        <v>16.999972353047792</v>
      </c>
      <c r="AE177">
        <v>8.7022712451849014</v>
      </c>
      <c r="AF177">
        <v>0.27103303576045118</v>
      </c>
      <c r="AG177">
        <v>4.1554106647984552</v>
      </c>
      <c r="AH177">
        <v>4.0160234024897248</v>
      </c>
      <c r="AI177"/>
      <c r="AJ177"/>
      <c r="AK177">
        <v>369.71325060682739</v>
      </c>
      <c r="AL177">
        <v>503.16951735635593</v>
      </c>
      <c r="AM177">
        <v>678.58242446473696</v>
      </c>
      <c r="AN177">
        <v>886.29845589642082</v>
      </c>
      <c r="AO177">
        <v>1785.373801666085</v>
      </c>
      <c r="AP177">
        <v>352.19325948372062</v>
      </c>
      <c r="AQ177">
        <v>440.79074567090657</v>
      </c>
      <c r="AR177">
        <v>555.99000595745224</v>
      </c>
      <c r="AS177">
        <v>641.91283726816766</v>
      </c>
      <c r="AT177">
        <v>933.74627574959334</v>
      </c>
      <c r="AU177">
        <v>155.9382096588227</v>
      </c>
      <c r="AV177">
        <v>111.6629308580972</v>
      </c>
      <c r="AW177">
        <v>211.93379488046111</v>
      </c>
      <c r="AX177">
        <v>234.6957066576966</v>
      </c>
      <c r="AY177">
        <v>584.27368380550843</v>
      </c>
      <c r="AZ177">
        <v>1506.6186746425781</v>
      </c>
      <c r="BA177">
        <v>1702.8960427382119</v>
      </c>
      <c r="BB177">
        <v>74.998244839634779</v>
      </c>
      <c r="BC177">
        <v>527.71896598614239</v>
      </c>
      <c r="BD177">
        <v>410.90552178386088</v>
      </c>
      <c r="BE177"/>
      <c r="BF177"/>
    </row>
    <row r="178">
      <c r="A178" t="s">
        <v>629</v>
      </c>
      <c r="B178">
        <v>2013</v>
      </c>
      <c r="C178" t="s">
        <v>635</v>
      </c>
      <c r="D178">
        <v>154</v>
      </c>
      <c r="E178" t="s">
        <v>63</v>
      </c>
      <c r="F178" t="s">
        <v>313</v>
      </c>
      <c r="G178" t="s">
        <v>320</v>
      </c>
      <c r="H178">
        <v>93.128787853656988</v>
      </c>
      <c r="I178">
        <v>95.200081244866482</v>
      </c>
      <c r="J178">
        <v>94.190875137362411</v>
      </c>
      <c r="K178">
        <v>92.858928167013161</v>
      </c>
      <c r="L178">
        <v>88.11070067174019</v>
      </c>
      <c r="M178">
        <v>92.1871432562303</v>
      </c>
      <c r="N178">
        <v>92.445496766407658</v>
      </c>
      <c r="O178">
        <v>90.634777446711922</v>
      </c>
      <c r="P178">
        <v>89.690721807296796</v>
      </c>
      <c r="Q178">
        <v>85.843890733928745</v>
      </c>
      <c r="R178">
        <v>92.400458559370165</v>
      </c>
      <c r="S178">
        <v>96.555201458654309</v>
      </c>
      <c r="T178">
        <v>96.410047051082287</v>
      </c>
      <c r="U178">
        <v>95.206803103320169</v>
      </c>
      <c r="V178">
        <v>92.211002211341182</v>
      </c>
      <c r="W178" t="s">
        <v>372</v>
      </c>
      <c r="X178" t="s">
        <v>159</v>
      </c>
      <c r="Y178" t="s">
        <v>373</v>
      </c>
      <c r="Z178" t="s">
        <v>374</v>
      </c>
      <c r="AA178" t="s">
        <v>375</v>
      </c>
      <c r="AB178" t="s">
        <v>320</v>
      </c>
      <c r="AC178" t="s">
        <v>320</v>
      </c>
      <c r="AD178">
        <v>82.754674603557561</v>
      </c>
      <c r="AE178">
        <v>90.729194737206768</v>
      </c>
      <c r="AF178">
        <v>98.113589051079785</v>
      </c>
      <c r="AG178">
        <v>92.562258880903755</v>
      </c>
      <c r="AH178">
        <v>90.594693409040147</v>
      </c>
      <c r="AI178"/>
      <c r="AJ178"/>
      <c r="AK178">
        <v>14739.233307805949</v>
      </c>
      <c r="AL178">
        <v>15030.36221407111</v>
      </c>
      <c r="AM178">
        <v>14884.631997213161</v>
      </c>
      <c r="AN178">
        <v>14683.39784661359</v>
      </c>
      <c r="AO178">
        <v>13924.34623560273</v>
      </c>
      <c r="AP178">
        <v>6161.9286933380799</v>
      </c>
      <c r="AQ178">
        <v>6177.290445775694</v>
      </c>
      <c r="AR178">
        <v>6062.5293552003859</v>
      </c>
      <c r="AS178">
        <v>5996.3104388435022</v>
      </c>
      <c r="AT178">
        <v>5737.5853376392033</v>
      </c>
      <c r="AU178">
        <v>8423.6418354865509</v>
      </c>
      <c r="AV178">
        <v>8812.9076092183695</v>
      </c>
      <c r="AW178">
        <v>8793.9787600057534</v>
      </c>
      <c r="AX178">
        <v>8680.4884274961278</v>
      </c>
      <c r="AY178">
        <v>8415.3106983027465</v>
      </c>
      <c r="AZ178">
        <v>7334.1141727996292</v>
      </c>
      <c r="BA178">
        <v>17754.26004611182</v>
      </c>
      <c r="BB178">
        <v>27149.26227757625</v>
      </c>
      <c r="BC178">
        <v>11755.00172817247</v>
      </c>
      <c r="BD178">
        <v>9269.3333766462765</v>
      </c>
      <c r="BE178"/>
      <c r="BF178"/>
    </row>
    <row r="179">
      <c r="A179" t="s">
        <v>629</v>
      </c>
      <c r="B179">
        <v>2013</v>
      </c>
      <c r="C179" t="s">
        <v>635</v>
      </c>
      <c r="D179">
        <v>155</v>
      </c>
      <c r="E179" t="s">
        <v>63</v>
      </c>
      <c r="F179" t="s">
        <v>314</v>
      </c>
      <c r="G179" t="s">
        <v>320</v>
      </c>
      <c r="H179">
        <v>2.657570489766381</v>
      </c>
      <c r="I179">
        <v>0.98636281339517062</v>
      </c>
      <c r="J179">
        <v>1.1362129494390041</v>
      </c>
      <c r="K179">
        <v>1.3237616367963181</v>
      </c>
      <c r="L179">
        <v>0.4890619522795363</v>
      </c>
      <c r="M179">
        <v>1.7066180589451121</v>
      </c>
      <c r="N179">
        <v>0.59073933228125319</v>
      </c>
      <c r="O179">
        <v>0.59827223466273227</v>
      </c>
      <c r="P179">
        <v>0.53959196866941628</v>
      </c>
      <c r="Q179">
        <v>0.1264239328222671</v>
      </c>
      <c r="R179">
        <v>3.342893339020494</v>
      </c>
      <c r="S179">
        <v>1.19580380460708</v>
      </c>
      <c r="T179">
        <v>0.82437937924907212</v>
      </c>
      <c r="U179">
        <v>2.1750119944625408</v>
      </c>
      <c r="V179">
        <v>1.282090576648756</v>
      </c>
      <c r="W179" t="s">
        <v>372</v>
      </c>
      <c r="X179" t="s">
        <v>159</v>
      </c>
      <c r="Y179" t="s">
        <v>373</v>
      </c>
      <c r="Z179" t="s">
        <v>374</v>
      </c>
      <c r="AA179" t="s">
        <v>375</v>
      </c>
      <c r="AB179" t="s">
        <v>320</v>
      </c>
      <c r="AC179" t="s">
        <v>320</v>
      </c>
      <c r="AD179">
        <v>0.23623942868102271</v>
      </c>
      <c r="AE179">
        <v>0.39776451820799658</v>
      </c>
      <c r="AF179">
        <v>0.75514310454312894</v>
      </c>
      <c r="AG179">
        <v>2.8236123407246301</v>
      </c>
      <c r="AH179">
        <v>3.6766131703773479</v>
      </c>
      <c r="AI179"/>
      <c r="AJ179"/>
      <c r="AK179">
        <v>420.60626346989062</v>
      </c>
      <c r="AL179">
        <v>155.7287574333775</v>
      </c>
      <c r="AM179">
        <v>179.55148625813399</v>
      </c>
      <c r="AN179">
        <v>209.32094684751681</v>
      </c>
      <c r="AO179">
        <v>77.287638190172942</v>
      </c>
      <c r="AP179">
        <v>114.0729435204851</v>
      </c>
      <c r="AQ179">
        <v>39.473728422549989</v>
      </c>
      <c r="AR179">
        <v>40.018225754199513</v>
      </c>
      <c r="AS179">
        <v>36.074645060837362</v>
      </c>
      <c r="AT179">
        <v>8.4498512018285155</v>
      </c>
      <c r="AU179">
        <v>304.75320816778321</v>
      </c>
      <c r="AV179">
        <v>109.14490663940749</v>
      </c>
      <c r="AW179">
        <v>75.195220550633323</v>
      </c>
      <c r="AX179">
        <v>198.30690488691499</v>
      </c>
      <c r="AY179">
        <v>117.0054579944522</v>
      </c>
      <c r="AZ179">
        <v>20.936665516041948</v>
      </c>
      <c r="BA179">
        <v>77.836188382757868</v>
      </c>
      <c r="BB179">
        <v>208.95758070445351</v>
      </c>
      <c r="BC179">
        <v>358.58640817758601</v>
      </c>
      <c r="BD179">
        <v>376.17824941825262</v>
      </c>
      <c r="BE179"/>
      <c r="BF179"/>
    </row>
    <row r="180">
      <c r="A180" t="s">
        <v>629</v>
      </c>
      <c r="B180">
        <v>2013</v>
      </c>
      <c r="C180" t="s">
        <v>635</v>
      </c>
      <c r="D180">
        <v>156</v>
      </c>
      <c r="E180" t="s">
        <v>63</v>
      </c>
      <c r="F180" t="s">
        <v>315</v>
      </c>
      <c r="G180" t="s">
        <v>320</v>
      </c>
      <c r="H180">
        <v>0.95468851281533362</v>
      </c>
      <c r="I180">
        <v>0.1413907639345475</v>
      </c>
      <c r="J180">
        <v>0.1990771169242935</v>
      </c>
      <c r="K180">
        <v>0.034031508592191798</v>
      </c>
      <c r="L180">
        <v>0.0043990570591981</v>
      </c>
      <c r="M180">
        <v>0.34125285777058117</v>
      </c>
      <c r="N180">
        <v>0.1244038403239799</v>
      </c>
      <c r="O180">
        <v>0.063181431002245603</v>
      </c>
      <c r="P180">
        <v>0.027675705217210599</v>
      </c>
      <c r="Q180">
        <v>0</v>
      </c>
      <c r="R180">
        <v>1.4856855473356441</v>
      </c>
      <c r="S180">
        <v>0.13226500393268911</v>
      </c>
      <c r="T180">
        <v>0.28769220132817558</v>
      </c>
      <c r="U180">
        <v>0</v>
      </c>
      <c r="V180">
        <v>0</v>
      </c>
      <c r="W180" t="s">
        <v>372</v>
      </c>
      <c r="X180" t="s">
        <v>159</v>
      </c>
      <c r="Y180" t="s">
        <v>373</v>
      </c>
      <c r="Z180" t="s">
        <v>374</v>
      </c>
      <c r="AA180" t="s">
        <v>375</v>
      </c>
      <c r="AB180" t="s">
        <v>320</v>
      </c>
      <c r="AC180" t="s">
        <v>320</v>
      </c>
      <c r="AD180">
        <v>0</v>
      </c>
      <c r="AE180">
        <v>0.11409621033809519</v>
      </c>
      <c r="AF180">
        <v>0.66458103775491084</v>
      </c>
      <c r="AG180">
        <v>0.018626735730317399</v>
      </c>
      <c r="AH180">
        <v>0.023110040031982401</v>
      </c>
      <c r="AI180"/>
      <c r="AJ180"/>
      <c r="AK180">
        <v>151.0958861483231</v>
      </c>
      <c r="AL180">
        <v>22.323031323831628</v>
      </c>
      <c r="AM180">
        <v>31.45941281640015</v>
      </c>
      <c r="AN180">
        <v>5.38126155280254</v>
      </c>
      <c r="AO180">
        <v>0.69519358188570446</v>
      </c>
      <c r="AP180">
        <v>22.809859398024582</v>
      </c>
      <c r="AQ180">
        <v>8.3127754312676441</v>
      </c>
      <c r="AR180">
        <v>4.2261843736515692</v>
      </c>
      <c r="AS180">
        <v>1.8502707610366751</v>
      </c>
      <c r="AT180">
        <v>0</v>
      </c>
      <c r="AU180">
        <v>135.4417837967012</v>
      </c>
      <c r="AV180">
        <v>12.072257547832161</v>
      </c>
      <c r="AW180">
        <v>26.241654114729261</v>
      </c>
      <c r="AX180">
        <v>0</v>
      </c>
      <c r="AY180">
        <v>0</v>
      </c>
      <c r="AZ180">
        <v>0</v>
      </c>
      <c r="BA180">
        <v>22.326813265407552</v>
      </c>
      <c r="BB180">
        <v>183.89791947493029</v>
      </c>
      <c r="BC180">
        <v>2.3655139075831868</v>
      </c>
      <c r="BD180">
        <v>2.3645387753220208</v>
      </c>
      <c r="BE180"/>
      <c r="BF180"/>
    </row>
    <row r="181">
      <c r="A181" t="s">
        <v>629</v>
      </c>
      <c r="B181">
        <v>2013</v>
      </c>
      <c r="C181" t="s">
        <v>635</v>
      </c>
      <c r="D181">
        <v>157</v>
      </c>
      <c r="E181" t="s">
        <v>63</v>
      </c>
      <c r="F181" t="s">
        <v>382</v>
      </c>
      <c r="G181" t="s">
        <v>320</v>
      </c>
      <c r="H181">
        <v>0</v>
      </c>
      <c r="I181">
        <v>0.0288762083957032</v>
      </c>
      <c r="J181">
        <v>0</v>
      </c>
      <c r="K181">
        <v>0.036920086561913701</v>
      </c>
      <c r="L181">
        <v>0.011334993238514101</v>
      </c>
      <c r="M181">
        <v>0.012389940467325999</v>
      </c>
      <c r="N181">
        <v>0.0558338251117039</v>
      </c>
      <c r="O181">
        <v>0.0041086509301081001</v>
      </c>
      <c r="P181">
        <v>0.0069108970490431004</v>
      </c>
      <c r="Q181">
        <v>0.019888037593618901</v>
      </c>
      <c r="R181">
        <v>0</v>
      </c>
      <c r="S181">
        <v>0</v>
      </c>
      <c r="T181">
        <v>0</v>
      </c>
      <c r="U181">
        <v>0</v>
      </c>
      <c r="V181">
        <v>0.060958855604501497</v>
      </c>
      <c r="W181" t="s">
        <v>372</v>
      </c>
      <c r="X181" t="s">
        <v>159</v>
      </c>
      <c r="Y181" t="s">
        <v>373</v>
      </c>
      <c r="Z181" t="s">
        <v>374</v>
      </c>
      <c r="AA181" t="s">
        <v>375</v>
      </c>
      <c r="AB181" t="s">
        <v>320</v>
      </c>
      <c r="AC181" t="s">
        <v>320</v>
      </c>
      <c r="AD181">
        <v>0</v>
      </c>
      <c r="AE181">
        <v>0.0230170121991513</v>
      </c>
      <c r="AF181">
        <v>0.024908372747052199</v>
      </c>
      <c r="AG181">
        <v>0</v>
      </c>
      <c r="AH181">
        <v>0.0077389500280381999</v>
      </c>
      <c r="AI181"/>
      <c r="AJ181"/>
      <c r="AK181">
        <v>0</v>
      </c>
      <c r="AL181">
        <v>4.5590283735164734</v>
      </c>
      <c r="AM181">
        <v>0</v>
      </c>
      <c r="AN181">
        <v>5.8380204275561471</v>
      </c>
      <c r="AO181">
        <v>1.791296281019229</v>
      </c>
      <c r="AP181">
        <v>0.82816244193798438</v>
      </c>
      <c r="AQ181">
        <v>3.7308659315784891</v>
      </c>
      <c r="AR181">
        <v>0.27482625958558399</v>
      </c>
      <c r="AS181">
        <v>0.46203089106568479</v>
      </c>
      <c r="AT181">
        <v>1.329265389953544</v>
      </c>
      <c r="AU181">
        <v>0</v>
      </c>
      <c r="AV181">
        <v>0</v>
      </c>
      <c r="AW181">
        <v>0</v>
      </c>
      <c r="AX181">
        <v>0</v>
      </c>
      <c r="AY181">
        <v>5.563194167970563</v>
      </c>
      <c r="AZ181">
        <v>0</v>
      </c>
      <c r="BA181">
        <v>4.5040631215993567</v>
      </c>
      <c r="BB181">
        <v>6.8924595579241066</v>
      </c>
      <c r="BC181">
        <v>0</v>
      </c>
      <c r="BD181">
        <v>0.79182240256838565</v>
      </c>
      <c r="BE181"/>
      <c r="BF181"/>
    </row>
    <row r="182">
      <c r="A182" t="s">
        <v>629</v>
      </c>
      <c r="B182">
        <v>2013</v>
      </c>
      <c r="C182" t="s">
        <v>635</v>
      </c>
      <c r="D182">
        <v>158</v>
      </c>
      <c r="E182" t="s">
        <v>63</v>
      </c>
      <c r="F182" t="s">
        <v>383</v>
      </c>
      <c r="G182" t="s">
        <v>320</v>
      </c>
      <c r="H182">
        <v>0.0248850699391489</v>
      </c>
      <c r="I182">
        <v>0.043342198463596299</v>
      </c>
      <c r="J182">
        <v>0.079040787579740104</v>
      </c>
      <c r="K182">
        <v>0.14133955092607789</v>
      </c>
      <c r="L182">
        <v>0.057120467730186399</v>
      </c>
      <c r="M182">
        <v>0.15551885359531831</v>
      </c>
      <c r="N182">
        <v>0.1869253780594011</v>
      </c>
      <c r="O182">
        <v>0.30706140066844329</v>
      </c>
      <c r="P182">
        <v>0.12271962496361059</v>
      </c>
      <c r="Q182">
        <v>0.039388395098270801</v>
      </c>
      <c r="R182">
        <v>0.0042376074366151</v>
      </c>
      <c r="S182">
        <v>0</v>
      </c>
      <c r="T182">
        <v>0</v>
      </c>
      <c r="U182">
        <v>0</v>
      </c>
      <c r="V182">
        <v>0</v>
      </c>
      <c r="W182" t="s">
        <v>372</v>
      </c>
      <c r="X182" t="s">
        <v>159</v>
      </c>
      <c r="Y182" t="s">
        <v>373</v>
      </c>
      <c r="Z182" t="s">
        <v>374</v>
      </c>
      <c r="AA182" t="s">
        <v>375</v>
      </c>
      <c r="AB182" t="s">
        <v>320</v>
      </c>
      <c r="AC182" t="s">
        <v>320</v>
      </c>
      <c r="AD182">
        <v>0</v>
      </c>
      <c r="AE182">
        <v>0</v>
      </c>
      <c r="AF182">
        <v>0</v>
      </c>
      <c r="AG182">
        <v>0</v>
      </c>
      <c r="AH182">
        <v>0.53411004805852313</v>
      </c>
      <c r="AI182"/>
      <c r="AJ182"/>
      <c r="AK182">
        <v>3.93849055880073</v>
      </c>
      <c r="AL182">
        <v>6.8429452322251816</v>
      </c>
      <c r="AM182">
        <v>12.490520277878311</v>
      </c>
      <c r="AN182">
        <v>22.34943799886053</v>
      </c>
      <c r="AO182">
        <v>9.0268850860447962</v>
      </c>
      <c r="AP182">
        <v>10.39511641726973</v>
      </c>
      <c r="AQ182">
        <v>12.490520277878311</v>
      </c>
      <c r="AR182">
        <v>20.539232376842119</v>
      </c>
      <c r="AS182">
        <v>8.2044714703187012</v>
      </c>
      <c r="AT182">
        <v>2.632619237744509</v>
      </c>
      <c r="AU182">
        <v>0.38631937375618558</v>
      </c>
      <c r="AV182">
        <v>0</v>
      </c>
      <c r="AW182">
        <v>0</v>
      </c>
      <c r="AX182">
        <v>0</v>
      </c>
      <c r="AY182">
        <v>0</v>
      </c>
      <c r="AZ182">
        <v>0</v>
      </c>
      <c r="BA182">
        <v>0</v>
      </c>
      <c r="BB182">
        <v>0</v>
      </c>
      <c r="BC182">
        <v>0</v>
      </c>
      <c r="BD182">
        <v>54.648279153809547</v>
      </c>
      <c r="BE182"/>
      <c r="BF182"/>
    </row>
    <row r="183">
      <c r="A183" t="s">
        <v>629</v>
      </c>
      <c r="B183">
        <v>2013</v>
      </c>
      <c r="C183" t="s">
        <v>635</v>
      </c>
      <c r="D183">
        <v>159</v>
      </c>
      <c r="E183" t="s">
        <v>63</v>
      </c>
      <c r="F183" t="s">
        <v>317</v>
      </c>
      <c r="G183" t="s">
        <v>320</v>
      </c>
      <c r="H183">
        <v>0</v>
      </c>
      <c r="I183">
        <v>0.053344760083622003</v>
      </c>
      <c r="J183">
        <v>0.0016345349185964001</v>
      </c>
      <c r="K183">
        <v>0</v>
      </c>
      <c r="L183">
        <v>0.029865978952136898</v>
      </c>
      <c r="M183">
        <v>0</v>
      </c>
      <c r="N183">
        <v>0</v>
      </c>
      <c r="O183">
        <v>0</v>
      </c>
      <c r="P183">
        <v>0.0108714860044374</v>
      </c>
      <c r="Q183">
        <v>0</v>
      </c>
      <c r="R183">
        <v>0</v>
      </c>
      <c r="S183">
        <v>0.092274213264740002</v>
      </c>
      <c r="T183">
        <v>0.0028317855094566</v>
      </c>
      <c r="U183">
        <v>0</v>
      </c>
      <c r="V183">
        <v>0.043753133799567301</v>
      </c>
      <c r="W183" t="s">
        <v>372</v>
      </c>
      <c r="X183" t="s">
        <v>159</v>
      </c>
      <c r="Y183" t="s">
        <v>373</v>
      </c>
      <c r="Z183" t="s">
        <v>374</v>
      </c>
      <c r="AA183" t="s">
        <v>375</v>
      </c>
      <c r="AB183" t="s">
        <v>320</v>
      </c>
      <c r="AC183" t="s">
        <v>320</v>
      </c>
      <c r="AD183">
        <v>0</v>
      </c>
      <c r="AE183">
        <v>0</v>
      </c>
      <c r="AF183">
        <v>0</v>
      </c>
      <c r="AG183">
        <v>0</v>
      </c>
      <c r="AH183">
        <v>0.13096868874527731</v>
      </c>
      <c r="AI183"/>
      <c r="AJ183"/>
      <c r="AK183">
        <v>0</v>
      </c>
      <c r="AL183">
        <v>8.4221678783787368</v>
      </c>
      <c r="AM183">
        <v>0.25829944476491179</v>
      </c>
      <c r="AN183">
        <v>0</v>
      </c>
      <c r="AO183">
        <v>4.7197925839234411</v>
      </c>
      <c r="AP183">
        <v>0</v>
      </c>
      <c r="AQ183">
        <v>0</v>
      </c>
      <c r="AR183">
        <v>0</v>
      </c>
      <c r="AS183">
        <v>0.72681770979844318</v>
      </c>
      <c r="AT183">
        <v>0</v>
      </c>
      <c r="AU183">
        <v>0</v>
      </c>
      <c r="AV183">
        <v>8.4221678783787368</v>
      </c>
      <c r="AW183">
        <v>0.25829944476491179</v>
      </c>
      <c r="AX183">
        <v>0</v>
      </c>
      <c r="AY183">
        <v>3.992974874124998</v>
      </c>
      <c r="AZ183">
        <v>0</v>
      </c>
      <c r="BA183">
        <v>0</v>
      </c>
      <c r="BB183">
        <v>0</v>
      </c>
      <c r="BC183">
        <v>0</v>
      </c>
      <c r="BD183">
        <v>13.40025990706709</v>
      </c>
      <c r="BE183"/>
      <c r="BF183"/>
    </row>
    <row r="184">
      <c r="A184" t="s">
        <v>629</v>
      </c>
      <c r="B184">
        <v>2013</v>
      </c>
      <c r="C184" t="s">
        <v>635</v>
      </c>
      <c r="D184">
        <v>160</v>
      </c>
      <c r="E184" t="s">
        <v>63</v>
      </c>
      <c r="F184" t="s">
        <v>384</v>
      </c>
      <c r="G184" t="s">
        <v>320</v>
      </c>
      <c r="H184">
        <v>0.012031883009396199</v>
      </c>
      <c r="I184">
        <v>0</v>
      </c>
      <c r="J184">
        <v>0.027596085478256999</v>
      </c>
      <c r="K184">
        <v>0</v>
      </c>
      <c r="L184">
        <v>0</v>
      </c>
      <c r="M184">
        <v>0.0071618720999288002</v>
      </c>
      <c r="N184">
        <v>0</v>
      </c>
      <c r="O184">
        <v>0.065195522375891296</v>
      </c>
      <c r="P184">
        <v>0</v>
      </c>
      <c r="Q184">
        <v>0</v>
      </c>
      <c r="R184">
        <v>0.015637030755199802</v>
      </c>
      <c r="S184">
        <v>0</v>
      </c>
      <c r="T184">
        <v>0</v>
      </c>
      <c r="U184">
        <v>0</v>
      </c>
      <c r="V184">
        <v>0</v>
      </c>
      <c r="W184" t="s">
        <v>372</v>
      </c>
      <c r="X184" t="s">
        <v>159</v>
      </c>
      <c r="Y184" t="s">
        <v>373</v>
      </c>
      <c r="Z184" t="s">
        <v>374</v>
      </c>
      <c r="AA184" t="s">
        <v>375</v>
      </c>
      <c r="AB184" t="s">
        <v>320</v>
      </c>
      <c r="AC184" t="s">
        <v>320</v>
      </c>
      <c r="AD184">
        <v>0</v>
      </c>
      <c r="AE184">
        <v>0</v>
      </c>
      <c r="AF184">
        <v>0</v>
      </c>
      <c r="AG184">
        <v>0.0037695032267876</v>
      </c>
      <c r="AH184">
        <v>0.056554392463232801</v>
      </c>
      <c r="AI184"/>
      <c r="AJ184"/>
      <c r="AK184">
        <v>1.904252539895511</v>
      </c>
      <c r="AL184">
        <v>0</v>
      </c>
      <c r="AM184">
        <v>4.3609062587906591</v>
      </c>
      <c r="AN184">
        <v>0</v>
      </c>
      <c r="AO184">
        <v>0</v>
      </c>
      <c r="AP184">
        <v>0.47871041049519031</v>
      </c>
      <c r="AQ184">
        <v>0</v>
      </c>
      <c r="AR184">
        <v>4.3609062587906591</v>
      </c>
      <c r="AS184">
        <v>0</v>
      </c>
      <c r="AT184">
        <v>0</v>
      </c>
      <c r="AU184">
        <v>1.425542129400321</v>
      </c>
      <c r="AV184">
        <v>0</v>
      </c>
      <c r="AW184">
        <v>0</v>
      </c>
      <c r="AX184">
        <v>0</v>
      </c>
      <c r="AY184">
        <v>0</v>
      </c>
      <c r="AZ184">
        <v>0</v>
      </c>
      <c r="BA184">
        <v>0</v>
      </c>
      <c r="BB184">
        <v>0</v>
      </c>
      <c r="BC184">
        <v>0.47871041049519031</v>
      </c>
      <c r="BD184">
        <v>5.7864483881909798</v>
      </c>
      <c r="BE184"/>
      <c r="BF184"/>
    </row>
    <row r="185">
      <c r="A185" t="s">
        <v>629</v>
      </c>
      <c r="B185">
        <v>2013</v>
      </c>
      <c r="C185" t="s">
        <v>635</v>
      </c>
      <c r="D185">
        <v>161</v>
      </c>
      <c r="E185" t="s">
        <v>63</v>
      </c>
      <c r="F185" t="s">
        <v>385</v>
      </c>
      <c r="G185" t="s">
        <v>320</v>
      </c>
      <c r="H185">
        <v>0.029711147942458899</v>
      </c>
      <c r="I185">
        <v>0.077547648873248595</v>
      </c>
      <c r="J185">
        <v>0</v>
      </c>
      <c r="K185">
        <v>0</v>
      </c>
      <c r="L185">
        <v>0</v>
      </c>
      <c r="M185">
        <v>0</v>
      </c>
      <c r="N185">
        <v>0</v>
      </c>
      <c r="O185">
        <v>0</v>
      </c>
      <c r="P185">
        <v>0</v>
      </c>
      <c r="Q185">
        <v>0</v>
      </c>
      <c r="R185">
        <v>0.0515803884687192</v>
      </c>
      <c r="S185">
        <v>0.13413966580958081</v>
      </c>
      <c r="T185">
        <v>0</v>
      </c>
      <c r="U185">
        <v>0</v>
      </c>
      <c r="V185">
        <v>0</v>
      </c>
      <c r="W185" t="s">
        <v>372</v>
      </c>
      <c r="X185" t="s">
        <v>159</v>
      </c>
      <c r="Y185" t="s">
        <v>373</v>
      </c>
      <c r="Z185" t="s">
        <v>374</v>
      </c>
      <c r="AA185" t="s">
        <v>375</v>
      </c>
      <c r="AB185" t="s">
        <v>320</v>
      </c>
      <c r="AC185" t="s">
        <v>320</v>
      </c>
      <c r="AD185">
        <v>0</v>
      </c>
      <c r="AE185">
        <v>0.0043710884314641001</v>
      </c>
      <c r="AF185">
        <v>0</v>
      </c>
      <c r="AG185">
        <v>0.1266997369852699</v>
      </c>
      <c r="AH185">
        <v>0</v>
      </c>
      <c r="AI185"/>
      <c r="AJ185"/>
      <c r="AK185">
        <v>4.7023004535910946</v>
      </c>
      <c r="AL185">
        <v>12.243364041008959</v>
      </c>
      <c r="AM185">
        <v>0</v>
      </c>
      <c r="AN185">
        <v>0</v>
      </c>
      <c r="AO185">
        <v>0</v>
      </c>
      <c r="AP185">
        <v>0</v>
      </c>
      <c r="AQ185">
        <v>0</v>
      </c>
      <c r="AR185">
        <v>0</v>
      </c>
      <c r="AS185">
        <v>0</v>
      </c>
      <c r="AT185">
        <v>0</v>
      </c>
      <c r="AU185">
        <v>4.7023004535910946</v>
      </c>
      <c r="AV185">
        <v>12.243364041008959</v>
      </c>
      <c r="AW185">
        <v>0</v>
      </c>
      <c r="AX185">
        <v>0</v>
      </c>
      <c r="AY185">
        <v>0</v>
      </c>
      <c r="AZ185">
        <v>0</v>
      </c>
      <c r="BA185">
        <v>0.85535246864634851</v>
      </c>
      <c r="BB185">
        <v>0</v>
      </c>
      <c r="BC185">
        <v>16.0903120259537</v>
      </c>
      <c r="BD185">
        <v>0</v>
      </c>
      <c r="BE185"/>
      <c r="BF185"/>
    </row>
    <row r="186">
      <c r="A186" t="s">
        <v>629</v>
      </c>
      <c r="B186">
        <v>2013</v>
      </c>
      <c r="C186" t="s">
        <v>635</v>
      </c>
      <c r="D186">
        <v>162</v>
      </c>
      <c r="E186" t="s">
        <v>63</v>
      </c>
      <c r="F186" t="s">
        <v>386</v>
      </c>
      <c r="G186" t="s">
        <v>320</v>
      </c>
      <c r="H186">
        <v>0.046345010575244698</v>
      </c>
      <c r="I186">
        <v>0</v>
      </c>
      <c r="J186">
        <v>0</v>
      </c>
      <c r="K186">
        <v>0</v>
      </c>
      <c r="L186">
        <v>0</v>
      </c>
      <c r="M186">
        <v>0.022202690895414399</v>
      </c>
      <c r="N186">
        <v>0</v>
      </c>
      <c r="O186">
        <v>0</v>
      </c>
      <c r="P186">
        <v>0</v>
      </c>
      <c r="Q186">
        <v>0</v>
      </c>
      <c r="R186">
        <v>0</v>
      </c>
      <c r="S186">
        <v>0.064102390345277899</v>
      </c>
      <c r="T186">
        <v>0</v>
      </c>
      <c r="U186">
        <v>0</v>
      </c>
      <c r="V186">
        <v>0</v>
      </c>
      <c r="W186" t="s">
        <v>372</v>
      </c>
      <c r="X186" t="s">
        <v>159</v>
      </c>
      <c r="Y186" t="s">
        <v>373</v>
      </c>
      <c r="Z186" t="s">
        <v>374</v>
      </c>
      <c r="AA186" t="s">
        <v>375</v>
      </c>
      <c r="AB186" t="s">
        <v>320</v>
      </c>
      <c r="AC186" t="s">
        <v>320</v>
      </c>
      <c r="AD186">
        <v>0</v>
      </c>
      <c r="AE186">
        <v>0</v>
      </c>
      <c r="AF186">
        <v>0</v>
      </c>
      <c r="AG186">
        <v>0</v>
      </c>
      <c r="AH186">
        <v>0.071688284224441595</v>
      </c>
      <c r="AI186"/>
      <c r="AJ186"/>
      <c r="AK186">
        <v>7.3348954632017378</v>
      </c>
      <c r="AL186">
        <v>0</v>
      </c>
      <c r="AM186">
        <v>0</v>
      </c>
      <c r="AN186">
        <v>0</v>
      </c>
      <c r="AO186">
        <v>0</v>
      </c>
      <c r="AP186">
        <v>1.48406158673893</v>
      </c>
      <c r="AQ186">
        <v>0</v>
      </c>
      <c r="AR186">
        <v>0</v>
      </c>
      <c r="AS186">
        <v>0</v>
      </c>
      <c r="AT186">
        <v>0</v>
      </c>
      <c r="AU186">
        <v>0</v>
      </c>
      <c r="AV186">
        <v>5.8508338764628078</v>
      </c>
      <c r="AW186">
        <v>0</v>
      </c>
      <c r="AX186">
        <v>0</v>
      </c>
      <c r="AY186">
        <v>0</v>
      </c>
      <c r="AZ186">
        <v>0</v>
      </c>
      <c r="BA186">
        <v>0</v>
      </c>
      <c r="BB186">
        <v>0</v>
      </c>
      <c r="BC186">
        <v>0</v>
      </c>
      <c r="BD186">
        <v>7.3348954632017378</v>
      </c>
      <c r="BE186"/>
      <c r="BF186"/>
    </row>
    <row r="187">
      <c r="A187" t="s">
        <v>629</v>
      </c>
      <c r="B187">
        <v>2013</v>
      </c>
      <c r="C187" t="s">
        <v>635</v>
      </c>
      <c r="D187">
        <v>163</v>
      </c>
      <c r="E187" t="s">
        <v>63</v>
      </c>
      <c r="F187" t="s">
        <v>387</v>
      </c>
      <c r="G187" t="s">
        <v>320</v>
      </c>
      <c r="H187">
        <v>0.62156279501611933</v>
      </c>
      <c r="I187">
        <v>0.1865010833845227</v>
      </c>
      <c r="J187">
        <v>0.054162950111845701</v>
      </c>
      <c r="K187">
        <v>0</v>
      </c>
      <c r="L187">
        <v>0</v>
      </c>
      <c r="M187">
        <v>0.069494264283607304</v>
      </c>
      <c r="N187">
        <v>0</v>
      </c>
      <c r="O187">
        <v>0.0153560640426886</v>
      </c>
      <c r="P187">
        <v>0</v>
      </c>
      <c r="Q187">
        <v>0</v>
      </c>
      <c r="R187">
        <v>0.86042320243581893</v>
      </c>
      <c r="S187">
        <v>0.43965832956716921</v>
      </c>
      <c r="T187">
        <v>0.10401161337592479</v>
      </c>
      <c r="U187">
        <v>0.029049524087954699</v>
      </c>
      <c r="V187">
        <v>0</v>
      </c>
      <c r="W187" t="s">
        <v>372</v>
      </c>
      <c r="X187" t="s">
        <v>159</v>
      </c>
      <c r="Y187" t="s">
        <v>373</v>
      </c>
      <c r="Z187" t="s">
        <v>374</v>
      </c>
      <c r="AA187" t="s">
        <v>375</v>
      </c>
      <c r="AB187" t="s">
        <v>320</v>
      </c>
      <c r="AC187" t="s">
        <v>320</v>
      </c>
      <c r="AD187">
        <v>0.0091136147137038</v>
      </c>
      <c r="AE187">
        <v>0.021627842405234798</v>
      </c>
      <c r="AF187">
        <v>0.1492512263831543</v>
      </c>
      <c r="AG187">
        <v>0.21799795273230321</v>
      </c>
      <c r="AH187">
        <v>0.60941204058349285</v>
      </c>
      <c r="AI187"/>
      <c r="AJ187"/>
      <c r="AK187">
        <v>98.373008629627478</v>
      </c>
      <c r="AL187">
        <v>29.445130717650649</v>
      </c>
      <c r="AM187">
        <v>8.5591685937998765</v>
      </c>
      <c r="AN187">
        <v>0</v>
      </c>
      <c r="AO187">
        <v>0</v>
      </c>
      <c r="AP187">
        <v>4.6451021908918859</v>
      </c>
      <c r="AQ187">
        <v>0</v>
      </c>
      <c r="AR187">
        <v>1.027161887100922</v>
      </c>
      <c r="AS187">
        <v>0</v>
      </c>
      <c r="AT187">
        <v>0</v>
      </c>
      <c r="AU187">
        <v>78.440053190912238</v>
      </c>
      <c r="AV187">
        <v>40.129047214073758</v>
      </c>
      <c r="AW187">
        <v>9.4873506112612667</v>
      </c>
      <c r="AX187">
        <v>2.648592846837925</v>
      </c>
      <c r="AY187">
        <v>0</v>
      </c>
      <c r="AZ187">
        <v>0.80769202655214012</v>
      </c>
      <c r="BA187">
        <v>4.2322246925156097</v>
      </c>
      <c r="BB187">
        <v>41.299688753782974</v>
      </c>
      <c r="BC187">
        <v>27.684785808905541</v>
      </c>
      <c r="BD187">
        <v>62.35291665932175</v>
      </c>
      <c r="BE187"/>
      <c r="BF187"/>
    </row>
    <row r="188">
      <c r="A188" t="s">
        <v>629</v>
      </c>
      <c r="B188">
        <v>2013</v>
      </c>
      <c r="C188" t="s">
        <v>635</v>
      </c>
      <c r="D188">
        <v>164</v>
      </c>
      <c r="E188" t="s">
        <v>63</v>
      </c>
      <c r="F188" t="s">
        <v>47</v>
      </c>
      <c r="G188" t="s">
        <v>320</v>
      </c>
      <c r="H188">
        <v>0.18841059681053501</v>
      </c>
      <c r="I188">
        <v>0.095552310161938894</v>
      </c>
      <c r="J188">
        <v>0.017288737934628599</v>
      </c>
      <c r="K188">
        <v>0</v>
      </c>
      <c r="L188">
        <v>0</v>
      </c>
      <c r="M188">
        <v>0.22913898040320749</v>
      </c>
      <c r="N188">
        <v>0</v>
      </c>
      <c r="O188">
        <v>0</v>
      </c>
      <c r="P188">
        <v>0</v>
      </c>
      <c r="Q188">
        <v>0</v>
      </c>
      <c r="R188">
        <v>0.12856975668013609</v>
      </c>
      <c r="S188">
        <v>0.16316357424026581</v>
      </c>
      <c r="T188">
        <v>0.047567820872808801</v>
      </c>
      <c r="U188">
        <v>0.015014334182628999</v>
      </c>
      <c r="V188">
        <v>0</v>
      </c>
      <c r="W188" t="s">
        <v>372</v>
      </c>
      <c r="X188" t="s">
        <v>159</v>
      </c>
      <c r="Y188" t="s">
        <v>373</v>
      </c>
      <c r="Z188" t="s">
        <v>374</v>
      </c>
      <c r="AA188" t="s">
        <v>375</v>
      </c>
      <c r="AB188" t="s">
        <v>320</v>
      </c>
      <c r="AC188" t="s">
        <v>320</v>
      </c>
      <c r="AD188">
        <v>0</v>
      </c>
      <c r="AE188">
        <v>0.0076573460259228999</v>
      </c>
      <c r="AF188">
        <v>0.021494171731604301</v>
      </c>
      <c r="AG188">
        <v>0.091624184898383698</v>
      </c>
      <c r="AH188">
        <v>0.27908757395816852</v>
      </c>
      <c r="AI188"/>
      <c r="AJ188"/>
      <c r="AK188">
        <v>29.819219255997059</v>
      </c>
      <c r="AL188">
        <v>15.085972757010159</v>
      </c>
      <c r="AM188">
        <v>2.7320746460622858</v>
      </c>
      <c r="AN188">
        <v>0</v>
      </c>
      <c r="AO188">
        <v>0</v>
      </c>
      <c r="AP188">
        <v>15.31599752673031</v>
      </c>
      <c r="AQ188">
        <v>0</v>
      </c>
      <c r="AR188">
        <v>0</v>
      </c>
      <c r="AS188">
        <v>0</v>
      </c>
      <c r="AT188">
        <v>0</v>
      </c>
      <c r="AU188">
        <v>11.72099790449897</v>
      </c>
      <c r="AV188">
        <v>14.892470661821831</v>
      </c>
      <c r="AW188">
        <v>4.338867360925561</v>
      </c>
      <c r="AX188">
        <v>1.3689332050928389</v>
      </c>
      <c r="AY188">
        <v>0</v>
      </c>
      <c r="AZ188">
        <v>0</v>
      </c>
      <c r="BA188">
        <v>1.4984208005049671</v>
      </c>
      <c r="BB188">
        <v>5.9477072587445932</v>
      </c>
      <c r="BC188">
        <v>11.63587043838983</v>
      </c>
      <c r="BD188">
        <v>28.55526816143011</v>
      </c>
      <c r="BE188"/>
      <c r="BF188"/>
    </row>
    <row r="189">
      <c r="A189" t="s">
        <v>629</v>
      </c>
      <c r="B189">
        <v>2016</v>
      </c>
      <c r="C189" t="s">
        <v>636</v>
      </c>
      <c r="D189">
        <v>16</v>
      </c>
      <c r="E189" t="s">
        <v>13</v>
      </c>
      <c r="F189" t="s">
        <v>14</v>
      </c>
      <c r="G189" t="s">
        <v>642</v>
      </c>
      <c r="H189">
        <v>98</v>
      </c>
      <c r="I189">
        <v>99</v>
      </c>
      <c r="J189">
        <v>99.200000000000003</v>
      </c>
      <c r="K189">
        <v>99.599999999999994</v>
      </c>
      <c r="L189">
        <v>99.599999999999994</v>
      </c>
      <c r="M189">
        <v>99</v>
      </c>
      <c r="N189">
        <v>99.799999999999997</v>
      </c>
      <c r="O189">
        <v>99.700000000000003</v>
      </c>
      <c r="P189">
        <v>100</v>
      </c>
      <c r="Q189">
        <v>100</v>
      </c>
      <c r="R189">
        <v>97.799999999999997</v>
      </c>
      <c r="S189">
        <v>98.5</v>
      </c>
      <c r="T189">
        <v>98.599999999999994</v>
      </c>
      <c r="U189">
        <v>98.799999999999997</v>
      </c>
      <c r="V189">
        <v>99.099999999999994</v>
      </c>
      <c r="W189" t="s">
        <v>372</v>
      </c>
      <c r="X189" t="s">
        <v>159</v>
      </c>
      <c r="Y189" t="s">
        <v>161</v>
      </c>
      <c r="Z189" t="s">
        <v>162</v>
      </c>
      <c r="AA189" t="s">
        <v>163</v>
      </c>
      <c r="AB189" t="s">
        <v>320</v>
      </c>
      <c r="AC189" t="s">
        <v>320</v>
      </c>
      <c r="AD189">
        <v>100</v>
      </c>
      <c r="AE189">
        <v>99.400000000000006</v>
      </c>
      <c r="AF189">
        <v>99.700000000000003</v>
      </c>
      <c r="AG189">
        <v>98.700000000000003</v>
      </c>
      <c r="AH189">
        <v>97.5</v>
      </c>
      <c r="AI189"/>
      <c r="AJ189"/>
      <c r="AK189"/>
      <c r="AL189"/>
      <c r="AM189"/>
      <c r="AN189"/>
      <c r="AO189"/>
      <c r="AP189"/>
      <c r="AQ189"/>
      <c r="AR189"/>
      <c r="AS189"/>
      <c r="AT189"/>
      <c r="AU189"/>
      <c r="AV189"/>
      <c r="AW189"/>
      <c r="AX189"/>
      <c r="AY189"/>
      <c r="AZ189"/>
      <c r="BA189"/>
      <c r="BB189"/>
      <c r="BC189"/>
      <c r="BD189"/>
      <c r="BE189"/>
      <c r="BF189"/>
    </row>
    <row r="190">
      <c r="A190" t="s">
        <v>629</v>
      </c>
      <c r="B190">
        <v>2016</v>
      </c>
      <c r="C190" t="s">
        <v>636</v>
      </c>
      <c r="D190">
        <v>17</v>
      </c>
      <c r="E190" t="s">
        <v>13</v>
      </c>
      <c r="F190" t="s">
        <v>52</v>
      </c>
      <c r="G190" t="s">
        <v>320</v>
      </c>
      <c r="H190">
        <v>2</v>
      </c>
      <c r="I190">
        <v>1</v>
      </c>
      <c r="J190">
        <v>0.80000000000000004</v>
      </c>
      <c r="K190">
        <v>0.40000000000000002</v>
      </c>
      <c r="L190">
        <v>0.40000000000000002</v>
      </c>
      <c r="M190">
        <v>1</v>
      </c>
      <c r="N190">
        <v>0.20000000000000001</v>
      </c>
      <c r="O190">
        <v>0.29999999999999999</v>
      </c>
      <c r="P190">
        <v>0</v>
      </c>
      <c r="Q190">
        <v>0</v>
      </c>
      <c r="R190">
        <v>2.2000000000000002</v>
      </c>
      <c r="S190">
        <v>1.5</v>
      </c>
      <c r="T190">
        <v>1.3999999999999999</v>
      </c>
      <c r="U190">
        <v>1.2</v>
      </c>
      <c r="V190">
        <v>0.90000000000000002</v>
      </c>
      <c r="W190" t="s">
        <v>372</v>
      </c>
      <c r="X190" t="s">
        <v>159</v>
      </c>
      <c r="Y190" t="s">
        <v>161</v>
      </c>
      <c r="Z190" t="s">
        <v>162</v>
      </c>
      <c r="AA190" t="s">
        <v>163</v>
      </c>
      <c r="AB190" t="s">
        <v>320</v>
      </c>
      <c r="AC190" t="s">
        <v>320</v>
      </c>
      <c r="AD190">
        <v>0</v>
      </c>
      <c r="AE190">
        <v>0.59999999999999998</v>
      </c>
      <c r="AF190">
        <v>0.29999999999999999</v>
      </c>
      <c r="AG190">
        <v>1.3</v>
      </c>
      <c r="AH190">
        <v>2.5</v>
      </c>
      <c r="AI190"/>
      <c r="AJ190"/>
      <c r="AK190"/>
      <c r="AL190"/>
      <c r="AM190"/>
      <c r="AN190"/>
      <c r="AO190"/>
      <c r="AP190"/>
      <c r="AQ190"/>
      <c r="AR190"/>
      <c r="AS190"/>
      <c r="AT190"/>
      <c r="AU190"/>
      <c r="AV190"/>
      <c r="AW190"/>
      <c r="AX190"/>
      <c r="AY190"/>
      <c r="AZ190"/>
      <c r="BA190"/>
      <c r="BB190"/>
      <c r="BC190"/>
      <c r="BD190"/>
      <c r="BE190"/>
      <c r="BF190"/>
    </row>
    <row r="191">
      <c r="A191" t="s">
        <v>629</v>
      </c>
      <c r="B191">
        <v>2016</v>
      </c>
      <c r="C191" t="s">
        <v>636</v>
      </c>
      <c r="D191">
        <v>18</v>
      </c>
      <c r="E191" t="s">
        <v>61</v>
      </c>
      <c r="F191" t="s">
        <v>15</v>
      </c>
      <c r="G191" t="s">
        <v>643</v>
      </c>
      <c r="H191">
        <v>97.900000000000006</v>
      </c>
      <c r="I191">
        <v>99</v>
      </c>
      <c r="J191">
        <v>99.099999999999994</v>
      </c>
      <c r="K191">
        <v>99.599999999999994</v>
      </c>
      <c r="L191">
        <v>99.599999999999994</v>
      </c>
      <c r="M191">
        <v>99</v>
      </c>
      <c r="N191">
        <v>99.799999999999997</v>
      </c>
      <c r="O191">
        <v>99.700000000000003</v>
      </c>
      <c r="P191">
        <v>100</v>
      </c>
      <c r="Q191">
        <v>100</v>
      </c>
      <c r="R191">
        <v>97.700000000000003</v>
      </c>
      <c r="S191">
        <v>98.5</v>
      </c>
      <c r="T191">
        <v>98.5</v>
      </c>
      <c r="U191">
        <v>98.799999999999997</v>
      </c>
      <c r="V191">
        <v>99.099999999999994</v>
      </c>
      <c r="W191" t="s">
        <v>372</v>
      </c>
      <c r="X191" t="s">
        <v>159</v>
      </c>
      <c r="Y191" t="s">
        <v>161</v>
      </c>
      <c r="Z191" t="s">
        <v>162</v>
      </c>
      <c r="AA191" t="s">
        <v>163</v>
      </c>
      <c r="AB191" t="s">
        <v>320</v>
      </c>
      <c r="AC191" t="s">
        <v>320</v>
      </c>
      <c r="AD191">
        <v>100</v>
      </c>
      <c r="AE191">
        <v>99.299999999999997</v>
      </c>
      <c r="AF191">
        <v>99.599999999999994</v>
      </c>
      <c r="AG191">
        <v>98.700000000000003</v>
      </c>
      <c r="AH191">
        <v>97.5</v>
      </c>
      <c r="AI191"/>
      <c r="AJ191"/>
      <c r="AK191"/>
      <c r="AL191"/>
      <c r="AM191"/>
      <c r="AN191"/>
      <c r="AO191"/>
      <c r="AP191"/>
      <c r="AQ191"/>
      <c r="AR191"/>
      <c r="AS191"/>
      <c r="AT191"/>
      <c r="AU191"/>
      <c r="AV191"/>
      <c r="AW191"/>
      <c r="AX191"/>
      <c r="AY191"/>
      <c r="AZ191"/>
      <c r="BA191"/>
      <c r="BB191"/>
      <c r="BC191"/>
      <c r="BD191"/>
      <c r="BE191"/>
      <c r="BF191"/>
    </row>
    <row r="192">
      <c r="A192" t="s">
        <v>629</v>
      </c>
      <c r="B192">
        <v>2016</v>
      </c>
      <c r="C192" t="s">
        <v>636</v>
      </c>
      <c r="D192">
        <v>19</v>
      </c>
      <c r="E192" t="s">
        <v>61</v>
      </c>
      <c r="F192" t="s">
        <v>16</v>
      </c>
      <c r="G192" t="s">
        <v>644</v>
      </c>
      <c r="H192">
        <v>0.10000000000000001</v>
      </c>
      <c r="I192">
        <v>0</v>
      </c>
      <c r="J192">
        <v>0</v>
      </c>
      <c r="K192">
        <v>0</v>
      </c>
      <c r="L192">
        <v>0</v>
      </c>
      <c r="M192">
        <v>0</v>
      </c>
      <c r="N192">
        <v>0</v>
      </c>
      <c r="O192">
        <v>0</v>
      </c>
      <c r="P192">
        <v>0</v>
      </c>
      <c r="Q192">
        <v>0</v>
      </c>
      <c r="R192">
        <v>0.10000000000000001</v>
      </c>
      <c r="S192">
        <v>0</v>
      </c>
      <c r="T192">
        <v>0.10000000000000001</v>
      </c>
      <c r="U192">
        <v>0</v>
      </c>
      <c r="V192">
        <v>0</v>
      </c>
      <c r="W192" t="s">
        <v>372</v>
      </c>
      <c r="X192" t="s">
        <v>159</v>
      </c>
      <c r="Y192" t="s">
        <v>161</v>
      </c>
      <c r="Z192" t="s">
        <v>162</v>
      </c>
      <c r="AA192" t="s">
        <v>163</v>
      </c>
      <c r="AB192" t="s">
        <v>320</v>
      </c>
      <c r="AC192" t="s">
        <v>320</v>
      </c>
      <c r="AD192">
        <v>0</v>
      </c>
      <c r="AE192">
        <v>0</v>
      </c>
      <c r="AF192">
        <v>0.10000000000000001</v>
      </c>
      <c r="AG192">
        <v>0</v>
      </c>
      <c r="AH192">
        <v>0</v>
      </c>
      <c r="AI192"/>
      <c r="AJ192"/>
      <c r="AK192"/>
      <c r="AL192"/>
      <c r="AM192"/>
      <c r="AN192"/>
      <c r="AO192"/>
      <c r="AP192"/>
      <c r="AQ192"/>
      <c r="AR192"/>
      <c r="AS192"/>
      <c r="AT192"/>
      <c r="AU192"/>
      <c r="AV192"/>
      <c r="AW192"/>
      <c r="AX192"/>
      <c r="AY192"/>
      <c r="AZ192"/>
      <c r="BA192"/>
      <c r="BB192"/>
      <c r="BC192"/>
      <c r="BD192"/>
      <c r="BE192"/>
      <c r="BF192"/>
    </row>
    <row r="193">
      <c r="A193" t="s">
        <v>629</v>
      </c>
      <c r="B193">
        <v>2016</v>
      </c>
      <c r="C193" t="s">
        <v>636</v>
      </c>
      <c r="D193">
        <v>20</v>
      </c>
      <c r="E193" t="s">
        <v>61</v>
      </c>
      <c r="F193" t="s">
        <v>22</v>
      </c>
      <c r="G193" t="s">
        <v>645</v>
      </c>
      <c r="H193">
        <v>0.90000000000000002</v>
      </c>
      <c r="I193">
        <v>0.90000000000000002</v>
      </c>
      <c r="J193">
        <v>0.69999999999999996</v>
      </c>
      <c r="K193">
        <v>0.40000000000000002</v>
      </c>
      <c r="L193">
        <v>0.40000000000000002</v>
      </c>
      <c r="M193">
        <v>0.20000000000000001</v>
      </c>
      <c r="N193">
        <v>0.20000000000000001</v>
      </c>
      <c r="O193">
        <v>0.29999999999999999</v>
      </c>
      <c r="P193">
        <v>0</v>
      </c>
      <c r="Q193">
        <v>0</v>
      </c>
      <c r="R193">
        <v>1.3</v>
      </c>
      <c r="S193">
        <v>0.90000000000000002</v>
      </c>
      <c r="T193">
        <v>1.3</v>
      </c>
      <c r="U193">
        <v>1.1000000000000001</v>
      </c>
      <c r="V193">
        <v>0.90000000000000002</v>
      </c>
      <c r="W193" t="s">
        <v>372</v>
      </c>
      <c r="X193" t="s">
        <v>159</v>
      </c>
      <c r="Y193" t="s">
        <v>161</v>
      </c>
      <c r="Z193" t="s">
        <v>162</v>
      </c>
      <c r="AA193" t="s">
        <v>163</v>
      </c>
      <c r="AB193" t="s">
        <v>320</v>
      </c>
      <c r="AC193" t="s">
        <v>320</v>
      </c>
      <c r="AD193">
        <v>0</v>
      </c>
      <c r="AE193">
        <v>0.5</v>
      </c>
      <c r="AF193">
        <v>0.20000000000000001</v>
      </c>
      <c r="AG193">
        <v>0.59999999999999998</v>
      </c>
      <c r="AH193">
        <v>2.3999999999999999</v>
      </c>
      <c r="AI193"/>
      <c r="AJ193"/>
      <c r="AK193"/>
      <c r="AL193"/>
      <c r="AM193"/>
      <c r="AN193"/>
      <c r="AO193"/>
      <c r="AP193"/>
      <c r="AQ193"/>
      <c r="AR193"/>
      <c r="AS193"/>
      <c r="AT193"/>
      <c r="AU193"/>
      <c r="AV193"/>
      <c r="AW193"/>
      <c r="AX193"/>
      <c r="AY193"/>
      <c r="AZ193"/>
      <c r="BA193"/>
      <c r="BB193"/>
      <c r="BC193"/>
      <c r="BD193"/>
      <c r="BE193"/>
      <c r="BF193"/>
    </row>
    <row r="194">
      <c r="A194" t="s">
        <v>629</v>
      </c>
      <c r="B194">
        <v>2016</v>
      </c>
      <c r="C194" t="s">
        <v>636</v>
      </c>
      <c r="D194">
        <v>21</v>
      </c>
      <c r="E194" t="s">
        <v>61</v>
      </c>
      <c r="F194" t="s">
        <v>17</v>
      </c>
      <c r="G194" t="s">
        <v>646</v>
      </c>
      <c r="H194">
        <v>1.1000000000000001</v>
      </c>
      <c r="I194">
        <v>0.10000000000000001</v>
      </c>
      <c r="J194">
        <v>0.10000000000000001</v>
      </c>
      <c r="K194">
        <v>0</v>
      </c>
      <c r="L194">
        <v>0</v>
      </c>
      <c r="M194">
        <v>0.69999999999999996</v>
      </c>
      <c r="N194">
        <v>0.10000000000000001</v>
      </c>
      <c r="O194">
        <v>0</v>
      </c>
      <c r="P194">
        <v>0</v>
      </c>
      <c r="Q194">
        <v>0</v>
      </c>
      <c r="R194">
        <v>0.90000000000000002</v>
      </c>
      <c r="S194">
        <v>0.5</v>
      </c>
      <c r="T194">
        <v>0.10000000000000001</v>
      </c>
      <c r="U194">
        <v>0.20000000000000001</v>
      </c>
      <c r="V194">
        <v>0</v>
      </c>
      <c r="W194" t="s">
        <v>372</v>
      </c>
      <c r="X194" t="s">
        <v>159</v>
      </c>
      <c r="Y194" t="s">
        <v>161</v>
      </c>
      <c r="Z194" t="s">
        <v>162</v>
      </c>
      <c r="AA194" t="s">
        <v>163</v>
      </c>
      <c r="AB194" t="s">
        <v>320</v>
      </c>
      <c r="AC194" t="s">
        <v>320</v>
      </c>
      <c r="AD194">
        <v>0</v>
      </c>
      <c r="AE194">
        <v>0.20000000000000001</v>
      </c>
      <c r="AF194">
        <v>0.20000000000000001</v>
      </c>
      <c r="AG194">
        <v>0.69999999999999996</v>
      </c>
      <c r="AH194">
        <v>0.10000000000000001</v>
      </c>
      <c r="AI194"/>
      <c r="AJ194"/>
      <c r="AK194"/>
      <c r="AL194"/>
      <c r="AM194"/>
      <c r="AN194"/>
      <c r="AO194"/>
      <c r="AP194"/>
      <c r="AQ194"/>
      <c r="AR194"/>
      <c r="AS194"/>
      <c r="AT194"/>
      <c r="AU194"/>
      <c r="AV194"/>
      <c r="AW194"/>
      <c r="AX194"/>
      <c r="AY194"/>
      <c r="AZ194"/>
      <c r="BA194"/>
      <c r="BB194"/>
      <c r="BC194"/>
      <c r="BD194"/>
      <c r="BE194"/>
      <c r="BF194"/>
    </row>
    <row r="195">
      <c r="A195" t="s">
        <v>629</v>
      </c>
      <c r="B195">
        <v>2016</v>
      </c>
      <c r="C195" t="s">
        <v>636</v>
      </c>
      <c r="D195">
        <v>22</v>
      </c>
      <c r="E195" t="s">
        <v>55</v>
      </c>
      <c r="F195" t="s">
        <v>50</v>
      </c>
      <c r="G195" t="s">
        <v>320</v>
      </c>
      <c r="H195">
        <v>0.10000000000000001</v>
      </c>
      <c r="I195">
        <v>0</v>
      </c>
      <c r="J195">
        <v>0</v>
      </c>
      <c r="K195">
        <v>0</v>
      </c>
      <c r="L195">
        <v>0</v>
      </c>
      <c r="M195">
        <v>0</v>
      </c>
      <c r="N195">
        <v>0</v>
      </c>
      <c r="O195">
        <v>0</v>
      </c>
      <c r="P195">
        <v>0</v>
      </c>
      <c r="Q195">
        <v>0</v>
      </c>
      <c r="R195">
        <v>0.10000000000000001</v>
      </c>
      <c r="S195">
        <v>0</v>
      </c>
      <c r="T195">
        <v>0.10000000000000001</v>
      </c>
      <c r="U195">
        <v>0</v>
      </c>
      <c r="V195">
        <v>0</v>
      </c>
      <c r="W195" t="s">
        <v>372</v>
      </c>
      <c r="X195" t="s">
        <v>159</v>
      </c>
      <c r="Y195" t="s">
        <v>161</v>
      </c>
      <c r="Z195" t="s">
        <v>162</v>
      </c>
      <c r="AA195" t="s">
        <v>163</v>
      </c>
      <c r="AB195" t="s">
        <v>320</v>
      </c>
      <c r="AC195" t="s">
        <v>320</v>
      </c>
      <c r="AD195">
        <v>0</v>
      </c>
      <c r="AE195">
        <v>0</v>
      </c>
      <c r="AF195">
        <v>0.10000000000000001</v>
      </c>
      <c r="AG195">
        <v>0</v>
      </c>
      <c r="AH195">
        <v>0</v>
      </c>
      <c r="AI195"/>
      <c r="AJ195"/>
      <c r="AK195"/>
      <c r="AL195"/>
      <c r="AM195"/>
      <c r="AN195"/>
      <c r="AO195"/>
      <c r="AP195"/>
      <c r="AQ195"/>
      <c r="AR195"/>
      <c r="AS195"/>
      <c r="AT195"/>
      <c r="AU195"/>
      <c r="AV195"/>
      <c r="AW195"/>
      <c r="AX195"/>
      <c r="AY195"/>
      <c r="AZ195"/>
      <c r="BA195"/>
      <c r="BB195"/>
      <c r="BC195"/>
      <c r="BD195"/>
      <c r="BE195"/>
      <c r="BF195"/>
    </row>
    <row r="196">
      <c r="A196" t="s">
        <v>629</v>
      </c>
      <c r="B196">
        <v>2016</v>
      </c>
      <c r="C196" t="s">
        <v>636</v>
      </c>
      <c r="D196">
        <v>23</v>
      </c>
      <c r="E196" t="s">
        <v>55</v>
      </c>
      <c r="F196" t="s">
        <v>49</v>
      </c>
      <c r="G196" t="s">
        <v>320</v>
      </c>
      <c r="H196">
        <v>99.900000000000006</v>
      </c>
      <c r="I196">
        <v>100</v>
      </c>
      <c r="J196">
        <v>100</v>
      </c>
      <c r="K196">
        <v>100</v>
      </c>
      <c r="L196">
        <v>100</v>
      </c>
      <c r="M196">
        <v>100</v>
      </c>
      <c r="N196">
        <v>100</v>
      </c>
      <c r="O196">
        <v>100</v>
      </c>
      <c r="P196">
        <v>100</v>
      </c>
      <c r="Q196">
        <v>100</v>
      </c>
      <c r="R196">
        <v>99.900000000000006</v>
      </c>
      <c r="S196">
        <v>100</v>
      </c>
      <c r="T196">
        <v>99.900000000000006</v>
      </c>
      <c r="U196">
        <v>100</v>
      </c>
      <c r="V196">
        <v>100</v>
      </c>
      <c r="W196" t="s">
        <v>372</v>
      </c>
      <c r="X196" t="s">
        <v>159</v>
      </c>
      <c r="Y196" t="s">
        <v>161</v>
      </c>
      <c r="Z196" t="s">
        <v>162</v>
      </c>
      <c r="AA196" t="s">
        <v>163</v>
      </c>
      <c r="AB196" t="s">
        <v>320</v>
      </c>
      <c r="AC196" t="s">
        <v>320</v>
      </c>
      <c r="AD196">
        <v>100</v>
      </c>
      <c r="AE196">
        <v>100</v>
      </c>
      <c r="AF196">
        <v>99.900000000000006</v>
      </c>
      <c r="AG196">
        <v>100</v>
      </c>
      <c r="AH196">
        <v>100</v>
      </c>
      <c r="AI196"/>
      <c r="AJ196"/>
      <c r="AK196"/>
      <c r="AL196"/>
      <c r="AM196"/>
      <c r="AN196"/>
      <c r="AO196"/>
      <c r="AP196"/>
      <c r="AQ196"/>
      <c r="AR196"/>
      <c r="AS196"/>
      <c r="AT196"/>
      <c r="AU196"/>
      <c r="AV196"/>
      <c r="AW196"/>
      <c r="AX196"/>
      <c r="AY196"/>
      <c r="AZ196"/>
      <c r="BA196"/>
      <c r="BB196"/>
      <c r="BC196"/>
      <c r="BD196"/>
      <c r="BE196"/>
      <c r="BF196"/>
    </row>
    <row r="197">
      <c r="A197" t="s">
        <v>629</v>
      </c>
      <c r="B197">
        <v>2016</v>
      </c>
      <c r="C197" t="s">
        <v>636</v>
      </c>
      <c r="D197">
        <v>29</v>
      </c>
      <c r="E197" t="s">
        <v>58</v>
      </c>
      <c r="F197" t="s">
        <v>50</v>
      </c>
      <c r="G197" t="s">
        <v>653</v>
      </c>
      <c r="H197">
        <v>55.299999999999997</v>
      </c>
      <c r="I197">
        <v>67.400000000000006</v>
      </c>
      <c r="J197">
        <v>77.200000000000003</v>
      </c>
      <c r="K197">
        <v>83.900000000000006</v>
      </c>
      <c r="L197">
        <v>90.200000000000003</v>
      </c>
      <c r="M197">
        <v>73.200000000000003</v>
      </c>
      <c r="N197">
        <v>87.700000000000003</v>
      </c>
      <c r="O197">
        <v>89.900000000000006</v>
      </c>
      <c r="P197">
        <v>95.5</v>
      </c>
      <c r="Q197">
        <v>97</v>
      </c>
      <c r="R197">
        <v>48.299999999999997</v>
      </c>
      <c r="S197">
        <v>57</v>
      </c>
      <c r="T197">
        <v>66.400000000000006</v>
      </c>
      <c r="U197">
        <v>68.700000000000003</v>
      </c>
      <c r="V197">
        <v>73.599999999999994</v>
      </c>
      <c r="W197" t="s">
        <v>372</v>
      </c>
      <c r="X197" t="s">
        <v>159</v>
      </c>
      <c r="Y197" t="s">
        <v>161</v>
      </c>
      <c r="Z197" t="s">
        <v>162</v>
      </c>
      <c r="AA197" t="s">
        <v>163</v>
      </c>
      <c r="AB197" t="s">
        <v>320</v>
      </c>
      <c r="AC197" t="s">
        <v>320</v>
      </c>
      <c r="AD197">
        <v>99.799999999999997</v>
      </c>
      <c r="AE197">
        <v>78.400000000000006</v>
      </c>
      <c r="AF197">
        <v>79.099999999999994</v>
      </c>
      <c r="AG197">
        <v>58.399999999999999</v>
      </c>
      <c r="AH197">
        <v>68.5</v>
      </c>
      <c r="AI197"/>
      <c r="AJ197"/>
      <c r="AK197"/>
      <c r="AL197"/>
      <c r="AM197"/>
      <c r="AN197"/>
      <c r="AO197"/>
      <c r="AP197"/>
      <c r="AQ197"/>
      <c r="AR197"/>
      <c r="AS197"/>
      <c r="AT197"/>
      <c r="AU197"/>
      <c r="AV197"/>
      <c r="AW197"/>
      <c r="AX197"/>
      <c r="AY197"/>
      <c r="AZ197"/>
      <c r="BA197"/>
      <c r="BB197"/>
      <c r="BC197"/>
      <c r="BD197"/>
      <c r="BE197"/>
      <c r="BF197"/>
    </row>
    <row r="198">
      <c r="A198" t="s">
        <v>629</v>
      </c>
      <c r="B198">
        <v>2016</v>
      </c>
      <c r="C198" t="s">
        <v>636</v>
      </c>
      <c r="D198">
        <v>30</v>
      </c>
      <c r="E198" t="s">
        <v>58</v>
      </c>
      <c r="F198" t="s">
        <v>49</v>
      </c>
      <c r="G198" t="s">
        <v>320</v>
      </c>
      <c r="H198">
        <v>44.700000000000003</v>
      </c>
      <c r="I198">
        <v>32.600000000000001</v>
      </c>
      <c r="J198">
        <v>22.800000000000001</v>
      </c>
      <c r="K198">
        <v>16.100000000000001</v>
      </c>
      <c r="L198">
        <v>9.8000000000000007</v>
      </c>
      <c r="M198">
        <v>26.800000000000001</v>
      </c>
      <c r="N198">
        <v>12.300000000000001</v>
      </c>
      <c r="O198">
        <v>10.1</v>
      </c>
      <c r="P198">
        <v>4.5</v>
      </c>
      <c r="Q198">
        <v>3</v>
      </c>
      <c r="R198">
        <v>51.700000000000003</v>
      </c>
      <c r="S198">
        <v>43</v>
      </c>
      <c r="T198">
        <v>33.600000000000001</v>
      </c>
      <c r="U198">
        <v>31.300000000000001</v>
      </c>
      <c r="V198">
        <v>26.399999999999999</v>
      </c>
      <c r="W198" t="s">
        <v>372</v>
      </c>
      <c r="X198" t="s">
        <v>159</v>
      </c>
      <c r="Y198" t="s">
        <v>161</v>
      </c>
      <c r="Z198" t="s">
        <v>162</v>
      </c>
      <c r="AA198" t="s">
        <v>163</v>
      </c>
      <c r="AB198" t="s">
        <v>320</v>
      </c>
      <c r="AC198" t="s">
        <v>320</v>
      </c>
      <c r="AD198">
        <v>0.20000000000000001</v>
      </c>
      <c r="AE198">
        <v>21.600000000000001</v>
      </c>
      <c r="AF198">
        <v>20.899999999999999</v>
      </c>
      <c r="AG198">
        <v>41.600000000000001</v>
      </c>
      <c r="AH198">
        <v>31.5</v>
      </c>
      <c r="AI198"/>
      <c r="AJ198"/>
      <c r="AK198"/>
      <c r="AL198"/>
      <c r="AM198"/>
      <c r="AN198"/>
      <c r="AO198"/>
      <c r="AP198"/>
      <c r="AQ198"/>
      <c r="AR198"/>
      <c r="AS198"/>
      <c r="AT198"/>
      <c r="AU198"/>
      <c r="AV198"/>
      <c r="AW198"/>
      <c r="AX198"/>
      <c r="AY198"/>
      <c r="AZ198"/>
      <c r="BA198"/>
      <c r="BB198"/>
      <c r="BC198"/>
      <c r="BD198"/>
      <c r="BE198"/>
      <c r="BF198"/>
    </row>
    <row r="199">
      <c r="A199" t="s">
        <v>629</v>
      </c>
      <c r="B199">
        <v>2016</v>
      </c>
      <c r="C199" t="s">
        <v>636</v>
      </c>
      <c r="D199">
        <v>31</v>
      </c>
      <c r="E199" t="s">
        <v>105</v>
      </c>
      <c r="F199" t="s">
        <v>50</v>
      </c>
      <c r="G199" t="s">
        <v>654</v>
      </c>
      <c r="H199">
        <v>54.600000000000001</v>
      </c>
      <c r="I199">
        <v>66.799999999999997</v>
      </c>
      <c r="J199">
        <v>76.700000000000003</v>
      </c>
      <c r="K199">
        <v>83.799999999999997</v>
      </c>
      <c r="L199">
        <v>90.200000000000003</v>
      </c>
      <c r="M199">
        <v>72</v>
      </c>
      <c r="N199">
        <v>86.900000000000006</v>
      </c>
      <c r="O199">
        <v>89.799999999999997</v>
      </c>
      <c r="P199">
        <v>95.5</v>
      </c>
      <c r="Q199">
        <v>97</v>
      </c>
      <c r="R199">
        <v>47.700000000000003</v>
      </c>
      <c r="S199">
        <v>56.799999999999997</v>
      </c>
      <c r="T199">
        <v>65.900000000000006</v>
      </c>
      <c r="U199">
        <v>68.5</v>
      </c>
      <c r="V199">
        <v>73.5</v>
      </c>
      <c r="W199" t="s">
        <v>372</v>
      </c>
      <c r="X199" t="s">
        <v>159</v>
      </c>
      <c r="Y199" t="s">
        <v>161</v>
      </c>
      <c r="Z199" t="s">
        <v>162</v>
      </c>
      <c r="AA199" t="s">
        <v>163</v>
      </c>
      <c r="AB199" t="s">
        <v>320</v>
      </c>
      <c r="AC199" t="s">
        <v>320</v>
      </c>
      <c r="AD199">
        <v>99.5</v>
      </c>
      <c r="AE199">
        <v>78</v>
      </c>
      <c r="AF199">
        <v>78.700000000000003</v>
      </c>
      <c r="AG199">
        <v>58</v>
      </c>
      <c r="AH199">
        <v>67.799999999999997</v>
      </c>
      <c r="AI199"/>
      <c r="AJ199"/>
      <c r="AK199"/>
      <c r="AL199"/>
      <c r="AM199"/>
      <c r="AN199"/>
      <c r="AO199"/>
      <c r="AP199"/>
      <c r="AQ199"/>
      <c r="AR199"/>
      <c r="AS199"/>
      <c r="AT199"/>
      <c r="AU199"/>
      <c r="AV199"/>
      <c r="AW199"/>
      <c r="AX199"/>
      <c r="AY199"/>
      <c r="AZ199"/>
      <c r="BA199"/>
      <c r="BB199"/>
      <c r="BC199"/>
      <c r="BD199"/>
      <c r="BE199"/>
      <c r="BF199"/>
    </row>
    <row r="200">
      <c r="A200" t="s">
        <v>629</v>
      </c>
      <c r="B200">
        <v>2016</v>
      </c>
      <c r="C200" t="s">
        <v>636</v>
      </c>
      <c r="D200">
        <v>32</v>
      </c>
      <c r="E200" t="s">
        <v>105</v>
      </c>
      <c r="F200" t="s">
        <v>49</v>
      </c>
      <c r="G200" t="s">
        <v>320</v>
      </c>
      <c r="H200">
        <v>45.399999999999999</v>
      </c>
      <c r="I200">
        <v>33.200000000000003</v>
      </c>
      <c r="J200">
        <v>23.300000000000001</v>
      </c>
      <c r="K200">
        <v>16.199999999999999</v>
      </c>
      <c r="L200">
        <v>9.8000000000000007</v>
      </c>
      <c r="M200">
        <v>28</v>
      </c>
      <c r="N200">
        <v>13.1</v>
      </c>
      <c r="O200">
        <v>10.199999999999999</v>
      </c>
      <c r="P200">
        <v>4.5</v>
      </c>
      <c r="Q200">
        <v>3</v>
      </c>
      <c r="R200">
        <v>52.299999999999997</v>
      </c>
      <c r="S200">
        <v>43.200000000000003</v>
      </c>
      <c r="T200">
        <v>34.100000000000001</v>
      </c>
      <c r="U200">
        <v>31.5</v>
      </c>
      <c r="V200">
        <v>26.5</v>
      </c>
      <c r="W200" t="s">
        <v>372</v>
      </c>
      <c r="X200" t="s">
        <v>159</v>
      </c>
      <c r="Y200" t="s">
        <v>161</v>
      </c>
      <c r="Z200" t="s">
        <v>162</v>
      </c>
      <c r="AA200" t="s">
        <v>163</v>
      </c>
      <c r="AB200" t="s">
        <v>320</v>
      </c>
      <c r="AC200" t="s">
        <v>320</v>
      </c>
      <c r="AD200">
        <v>0.5</v>
      </c>
      <c r="AE200">
        <v>22</v>
      </c>
      <c r="AF200">
        <v>21.300000000000001</v>
      </c>
      <c r="AG200">
        <v>42</v>
      </c>
      <c r="AH200">
        <v>32.200000000000003</v>
      </c>
      <c r="AI200"/>
      <c r="AJ200"/>
      <c r="AK200"/>
      <c r="AL200"/>
      <c r="AM200"/>
      <c r="AN200"/>
      <c r="AO200"/>
      <c r="AP200"/>
      <c r="AQ200"/>
      <c r="AR200"/>
      <c r="AS200"/>
      <c r="AT200"/>
      <c r="AU200"/>
      <c r="AV200"/>
      <c r="AW200"/>
      <c r="AX200"/>
      <c r="AY200"/>
      <c r="AZ200"/>
      <c r="BA200"/>
      <c r="BB200"/>
      <c r="BC200"/>
      <c r="BD200"/>
      <c r="BE200"/>
      <c r="BF200"/>
    </row>
    <row r="201">
      <c r="A201" t="s">
        <v>629</v>
      </c>
      <c r="B201">
        <v>2016</v>
      </c>
      <c r="C201" t="s">
        <v>636</v>
      </c>
      <c r="D201">
        <v>35</v>
      </c>
      <c r="E201" t="s">
        <v>56</v>
      </c>
      <c r="F201" t="s">
        <v>50</v>
      </c>
      <c r="G201" t="s">
        <v>320</v>
      </c>
      <c r="H201">
        <v>97</v>
      </c>
      <c r="I201">
        <v>98.799999999999997</v>
      </c>
      <c r="J201">
        <v>98.900000000000006</v>
      </c>
      <c r="K201">
        <v>99.700000000000003</v>
      </c>
      <c r="L201">
        <v>99.900000000000006</v>
      </c>
      <c r="M201">
        <v>98.299999999999997</v>
      </c>
      <c r="N201">
        <v>99.099999999999994</v>
      </c>
      <c r="O201">
        <v>99.799999999999997</v>
      </c>
      <c r="P201">
        <v>100</v>
      </c>
      <c r="Q201">
        <v>100</v>
      </c>
      <c r="R201">
        <v>96</v>
      </c>
      <c r="S201">
        <v>98.799999999999997</v>
      </c>
      <c r="T201">
        <v>98.799999999999997</v>
      </c>
      <c r="U201">
        <v>98.900000000000006</v>
      </c>
      <c r="V201">
        <v>99.400000000000006</v>
      </c>
      <c r="W201" t="s">
        <v>372</v>
      </c>
      <c r="X201" t="s">
        <v>159</v>
      </c>
      <c r="Y201" t="s">
        <v>161</v>
      </c>
      <c r="Z201" t="s">
        <v>162</v>
      </c>
      <c r="AA201" t="s">
        <v>163</v>
      </c>
      <c r="AB201" t="s">
        <v>320</v>
      </c>
      <c r="AC201" t="s">
        <v>320</v>
      </c>
      <c r="AD201">
        <v>99.700000000000003</v>
      </c>
      <c r="AE201">
        <v>99.200000000000003</v>
      </c>
      <c r="AF201">
        <v>98.400000000000006</v>
      </c>
      <c r="AG201">
        <v>98.400000000000006</v>
      </c>
      <c r="AH201">
        <v>98.799999999999997</v>
      </c>
      <c r="AI201"/>
      <c r="AJ201"/>
      <c r="AK201"/>
      <c r="AL201"/>
      <c r="AM201"/>
      <c r="AN201"/>
      <c r="AO201"/>
      <c r="AP201"/>
      <c r="AQ201"/>
      <c r="AR201"/>
      <c r="AS201"/>
      <c r="AT201"/>
      <c r="AU201"/>
      <c r="AV201"/>
      <c r="AW201"/>
      <c r="AX201"/>
      <c r="AY201"/>
      <c r="AZ201"/>
      <c r="BA201"/>
      <c r="BB201"/>
      <c r="BC201"/>
      <c r="BD201"/>
      <c r="BE201"/>
      <c r="BF201"/>
    </row>
    <row r="202">
      <c r="A202" t="s">
        <v>629</v>
      </c>
      <c r="B202">
        <v>2016</v>
      </c>
      <c r="C202" t="s">
        <v>636</v>
      </c>
      <c r="D202">
        <v>36</v>
      </c>
      <c r="E202" t="s">
        <v>56</v>
      </c>
      <c r="F202" t="s">
        <v>49</v>
      </c>
      <c r="G202" t="s">
        <v>320</v>
      </c>
      <c r="H202">
        <v>3</v>
      </c>
      <c r="I202">
        <v>1.2</v>
      </c>
      <c r="J202">
        <v>1.1000000000000001</v>
      </c>
      <c r="K202">
        <v>0.29999999999999999</v>
      </c>
      <c r="L202">
        <v>0.10000000000000001</v>
      </c>
      <c r="M202">
        <v>1.7</v>
      </c>
      <c r="N202">
        <v>0.90000000000000002</v>
      </c>
      <c r="O202">
        <v>0.20000000000000001</v>
      </c>
      <c r="P202">
        <v>0</v>
      </c>
      <c r="Q202">
        <v>0</v>
      </c>
      <c r="R202">
        <v>4</v>
      </c>
      <c r="S202">
        <v>1.2</v>
      </c>
      <c r="T202">
        <v>1.2</v>
      </c>
      <c r="U202">
        <v>1.1000000000000001</v>
      </c>
      <c r="V202">
        <v>0.59999999999999998</v>
      </c>
      <c r="W202" t="s">
        <v>372</v>
      </c>
      <c r="X202" t="s">
        <v>159</v>
      </c>
      <c r="Y202" t="s">
        <v>161</v>
      </c>
      <c r="Z202" t="s">
        <v>162</v>
      </c>
      <c r="AA202" t="s">
        <v>163</v>
      </c>
      <c r="AB202" t="s">
        <v>320</v>
      </c>
      <c r="AC202" t="s">
        <v>320</v>
      </c>
      <c r="AD202">
        <v>0.29999999999999999</v>
      </c>
      <c r="AE202">
        <v>0.80000000000000004</v>
      </c>
      <c r="AF202">
        <v>1.6000000000000001</v>
      </c>
      <c r="AG202">
        <v>1.6000000000000001</v>
      </c>
      <c r="AH202">
        <v>1.2</v>
      </c>
      <c r="AI202"/>
      <c r="AJ202"/>
      <c r="AK202"/>
      <c r="AL202"/>
      <c r="AM202"/>
      <c r="AN202"/>
      <c r="AO202"/>
      <c r="AP202"/>
      <c r="AQ202"/>
      <c r="AR202"/>
      <c r="AS202"/>
      <c r="AT202"/>
      <c r="AU202"/>
      <c r="AV202"/>
      <c r="AW202"/>
      <c r="AX202"/>
      <c r="AY202"/>
      <c r="AZ202"/>
      <c r="BA202"/>
      <c r="BB202"/>
      <c r="BC202"/>
      <c r="BD202"/>
      <c r="BE202"/>
      <c r="BF202"/>
    </row>
    <row r="203">
      <c r="A203" t="s">
        <v>629</v>
      </c>
      <c r="B203">
        <v>2016</v>
      </c>
      <c r="C203" t="s">
        <v>636</v>
      </c>
      <c r="D203">
        <v>37</v>
      </c>
      <c r="E203" t="s">
        <v>165</v>
      </c>
      <c r="F203" t="s">
        <v>50</v>
      </c>
      <c r="G203" t="s">
        <v>655</v>
      </c>
      <c r="H203">
        <v>97.700000000000003</v>
      </c>
      <c r="I203">
        <v>98.900000000000006</v>
      </c>
      <c r="J203">
        <v>99.099999999999994</v>
      </c>
      <c r="K203">
        <v>99.700000000000003</v>
      </c>
      <c r="L203">
        <v>99.900000000000006</v>
      </c>
      <c r="M203">
        <v>98.299999999999997</v>
      </c>
      <c r="N203">
        <v>99.200000000000003</v>
      </c>
      <c r="O203">
        <v>99.799999999999997</v>
      </c>
      <c r="P203">
        <v>100</v>
      </c>
      <c r="Q203">
        <v>100</v>
      </c>
      <c r="R203">
        <v>97</v>
      </c>
      <c r="S203">
        <v>99.200000000000003</v>
      </c>
      <c r="T203">
        <v>98.900000000000006</v>
      </c>
      <c r="U203">
        <v>99.099999999999994</v>
      </c>
      <c r="V203">
        <v>99.5</v>
      </c>
      <c r="W203" t="s">
        <v>372</v>
      </c>
      <c r="X203" t="s">
        <v>159</v>
      </c>
      <c r="Y203" t="s">
        <v>161</v>
      </c>
      <c r="Z203" t="s">
        <v>162</v>
      </c>
      <c r="AA203" t="s">
        <v>163</v>
      </c>
      <c r="AB203" t="s">
        <v>320</v>
      </c>
      <c r="AC203" t="s">
        <v>320</v>
      </c>
      <c r="AD203">
        <v>99.799999999999997</v>
      </c>
      <c r="AE203">
        <v>99.299999999999997</v>
      </c>
      <c r="AF203">
        <v>98.5</v>
      </c>
      <c r="AG203">
        <v>99.099999999999994</v>
      </c>
      <c r="AH203">
        <v>98.700000000000003</v>
      </c>
      <c r="AI203"/>
      <c r="AJ203"/>
      <c r="AK203"/>
      <c r="AL203"/>
      <c r="AM203"/>
      <c r="AN203"/>
      <c r="AO203"/>
      <c r="AP203"/>
      <c r="AQ203"/>
      <c r="AR203"/>
      <c r="AS203"/>
      <c r="AT203"/>
      <c r="AU203"/>
      <c r="AV203"/>
      <c r="AW203"/>
      <c r="AX203"/>
      <c r="AY203"/>
      <c r="AZ203"/>
      <c r="BA203"/>
      <c r="BB203"/>
      <c r="BC203"/>
      <c r="BD203"/>
      <c r="BE203"/>
      <c r="BF203"/>
    </row>
    <row r="204">
      <c r="A204" t="s">
        <v>629</v>
      </c>
      <c r="B204">
        <v>2016</v>
      </c>
      <c r="C204" t="s">
        <v>636</v>
      </c>
      <c r="D204">
        <v>38</v>
      </c>
      <c r="E204" t="s">
        <v>165</v>
      </c>
      <c r="F204" t="s">
        <v>49</v>
      </c>
      <c r="G204" t="s">
        <v>320</v>
      </c>
      <c r="H204">
        <v>2.2999999999999998</v>
      </c>
      <c r="I204">
        <v>1.1000000000000001</v>
      </c>
      <c r="J204">
        <v>0.90000000000000002</v>
      </c>
      <c r="K204">
        <v>0.29999999999999999</v>
      </c>
      <c r="L204">
        <v>0.10000000000000001</v>
      </c>
      <c r="M204">
        <v>1.7</v>
      </c>
      <c r="N204">
        <v>0.80000000000000004</v>
      </c>
      <c r="O204">
        <v>0.20000000000000001</v>
      </c>
      <c r="P204">
        <v>0</v>
      </c>
      <c r="Q204">
        <v>0</v>
      </c>
      <c r="R204">
        <v>3</v>
      </c>
      <c r="S204">
        <v>0.80000000000000004</v>
      </c>
      <c r="T204">
        <v>1.1000000000000001</v>
      </c>
      <c r="U204">
        <v>0.90000000000000002</v>
      </c>
      <c r="V204">
        <v>0.5</v>
      </c>
      <c r="W204" t="s">
        <v>372</v>
      </c>
      <c r="X204" t="s">
        <v>159</v>
      </c>
      <c r="Y204" t="s">
        <v>161</v>
      </c>
      <c r="Z204" t="s">
        <v>162</v>
      </c>
      <c r="AA204" t="s">
        <v>163</v>
      </c>
      <c r="AB204" t="s">
        <v>320</v>
      </c>
      <c r="AC204" t="s">
        <v>320</v>
      </c>
      <c r="AD204">
        <v>0.20000000000000001</v>
      </c>
      <c r="AE204">
        <v>0.69999999999999996</v>
      </c>
      <c r="AF204">
        <v>1.5</v>
      </c>
      <c r="AG204">
        <v>0.90000000000000002</v>
      </c>
      <c r="AH204">
        <v>1.3</v>
      </c>
      <c r="AI204"/>
      <c r="AJ204"/>
      <c r="AK204"/>
      <c r="AL204"/>
      <c r="AM204"/>
      <c r="AN204"/>
      <c r="AO204"/>
      <c r="AP204"/>
      <c r="AQ204"/>
      <c r="AR204"/>
      <c r="AS204"/>
      <c r="AT204"/>
      <c r="AU204"/>
      <c r="AV204"/>
      <c r="AW204"/>
      <c r="AX204"/>
      <c r="AY204"/>
      <c r="AZ204"/>
      <c r="BA204"/>
      <c r="BB204"/>
      <c r="BC204"/>
      <c r="BD204"/>
      <c r="BE204"/>
      <c r="BF204"/>
    </row>
    <row r="205">
      <c r="A205" t="s">
        <v>629</v>
      </c>
      <c r="B205">
        <v>2016</v>
      </c>
      <c r="C205" t="s">
        <v>636</v>
      </c>
      <c r="D205">
        <v>41</v>
      </c>
      <c r="E205" t="s">
        <v>57</v>
      </c>
      <c r="F205" t="s">
        <v>50</v>
      </c>
      <c r="G205" t="s">
        <v>320</v>
      </c>
      <c r="H205">
        <v>0.20000000000000001</v>
      </c>
      <c r="I205">
        <v>0.10000000000000001</v>
      </c>
      <c r="J205">
        <v>0.10000000000000001</v>
      </c>
      <c r="K205">
        <v>0</v>
      </c>
      <c r="L205">
        <v>0</v>
      </c>
      <c r="M205">
        <v>0</v>
      </c>
      <c r="N205">
        <v>0</v>
      </c>
      <c r="O205">
        <v>0</v>
      </c>
      <c r="P205">
        <v>0</v>
      </c>
      <c r="Q205">
        <v>0</v>
      </c>
      <c r="R205">
        <v>0.20000000000000001</v>
      </c>
      <c r="S205">
        <v>0.20000000000000001</v>
      </c>
      <c r="T205">
        <v>0.10000000000000001</v>
      </c>
      <c r="U205">
        <v>0.10000000000000001</v>
      </c>
      <c r="V205">
        <v>0</v>
      </c>
      <c r="W205" t="s">
        <v>372</v>
      </c>
      <c r="X205" t="s">
        <v>159</v>
      </c>
      <c r="Y205" t="s">
        <v>161</v>
      </c>
      <c r="Z205" t="s">
        <v>162</v>
      </c>
      <c r="AA205" t="s">
        <v>163</v>
      </c>
      <c r="AB205" t="s">
        <v>320</v>
      </c>
      <c r="AC205" t="s">
        <v>320</v>
      </c>
      <c r="AD205">
        <v>0</v>
      </c>
      <c r="AE205">
        <v>0</v>
      </c>
      <c r="AF205">
        <v>0.10000000000000001</v>
      </c>
      <c r="AG205">
        <v>0.20000000000000001</v>
      </c>
      <c r="AH205">
        <v>0</v>
      </c>
      <c r="AI205"/>
      <c r="AJ205"/>
      <c r="AK205"/>
      <c r="AL205"/>
      <c r="AM205"/>
      <c r="AN205"/>
      <c r="AO205"/>
      <c r="AP205"/>
      <c r="AQ205"/>
      <c r="AR205"/>
      <c r="AS205"/>
      <c r="AT205"/>
      <c r="AU205"/>
      <c r="AV205"/>
      <c r="AW205"/>
      <c r="AX205"/>
      <c r="AY205"/>
      <c r="AZ205"/>
      <c r="BA205"/>
      <c r="BB205"/>
      <c r="BC205"/>
      <c r="BD205"/>
      <c r="BE205"/>
      <c r="BF205"/>
    </row>
    <row r="206">
      <c r="A206" t="s">
        <v>629</v>
      </c>
      <c r="B206">
        <v>2016</v>
      </c>
      <c r="C206" t="s">
        <v>636</v>
      </c>
      <c r="D206">
        <v>42</v>
      </c>
      <c r="E206" t="s">
        <v>57</v>
      </c>
      <c r="F206" t="s">
        <v>49</v>
      </c>
      <c r="G206" t="s">
        <v>656</v>
      </c>
      <c r="H206">
        <v>99.799999999999997</v>
      </c>
      <c r="I206">
        <v>99.900000000000006</v>
      </c>
      <c r="J206">
        <v>99.900000000000006</v>
      </c>
      <c r="K206">
        <v>100</v>
      </c>
      <c r="L206">
        <v>100</v>
      </c>
      <c r="M206">
        <v>100</v>
      </c>
      <c r="N206">
        <v>100</v>
      </c>
      <c r="O206">
        <v>100</v>
      </c>
      <c r="P206">
        <v>100</v>
      </c>
      <c r="Q206">
        <v>100</v>
      </c>
      <c r="R206">
        <v>99.799999999999997</v>
      </c>
      <c r="S206">
        <v>99.799999999999997</v>
      </c>
      <c r="T206">
        <v>99.900000000000006</v>
      </c>
      <c r="U206">
        <v>99.900000000000006</v>
      </c>
      <c r="V206">
        <v>100</v>
      </c>
      <c r="W206" t="s">
        <v>372</v>
      </c>
      <c r="X206" t="s">
        <v>159</v>
      </c>
      <c r="Y206" t="s">
        <v>161</v>
      </c>
      <c r="Z206" t="s">
        <v>162</v>
      </c>
      <c r="AA206" t="s">
        <v>163</v>
      </c>
      <c r="AB206" t="s">
        <v>320</v>
      </c>
      <c r="AC206" t="s">
        <v>320</v>
      </c>
      <c r="AD206">
        <v>100</v>
      </c>
      <c r="AE206">
        <v>100</v>
      </c>
      <c r="AF206">
        <v>99.900000000000006</v>
      </c>
      <c r="AG206">
        <v>99.799999999999997</v>
      </c>
      <c r="AH206">
        <v>100</v>
      </c>
      <c r="AI206"/>
      <c r="AJ206"/>
      <c r="AK206"/>
      <c r="AL206"/>
      <c r="AM206"/>
      <c r="AN206"/>
      <c r="AO206"/>
      <c r="AP206"/>
      <c r="AQ206"/>
      <c r="AR206"/>
      <c r="AS206"/>
      <c r="AT206"/>
      <c r="AU206"/>
      <c r="AV206"/>
      <c r="AW206"/>
      <c r="AX206"/>
      <c r="AY206"/>
      <c r="AZ206"/>
      <c r="BA206"/>
      <c r="BB206"/>
      <c r="BC206"/>
      <c r="BD206"/>
      <c r="BE206"/>
      <c r="BF206"/>
    </row>
    <row r="207">
      <c r="A207" t="s">
        <v>629</v>
      </c>
      <c r="B207">
        <v>2016</v>
      </c>
      <c r="C207" t="s">
        <v>636</v>
      </c>
      <c r="D207">
        <v>58</v>
      </c>
      <c r="E207" t="s">
        <v>299</v>
      </c>
      <c r="F207" t="s">
        <v>300</v>
      </c>
      <c r="G207" t="s">
        <v>320</v>
      </c>
      <c r="H207">
        <v>16.401594605623611</v>
      </c>
      <c r="I207">
        <v>17.60666955030732</v>
      </c>
      <c r="J207">
        <v>20.766894727946021</v>
      </c>
      <c r="K207">
        <v>30.675870290653521</v>
      </c>
      <c r="L207">
        <v>48.181042884476383</v>
      </c>
      <c r="M207">
        <v>20.79434555956264</v>
      </c>
      <c r="N207">
        <v>24.354272899610489</v>
      </c>
      <c r="O207">
        <v>30.20246851799628</v>
      </c>
      <c r="P207">
        <v>45.280973636972433</v>
      </c>
      <c r="Q207">
        <v>60.956793641538951</v>
      </c>
      <c r="R207">
        <v>15.67765524468015</v>
      </c>
      <c r="S207">
        <v>13.42791777909431</v>
      </c>
      <c r="T207">
        <v>16.062151681270681</v>
      </c>
      <c r="U207">
        <v>19.694953694170469</v>
      </c>
      <c r="V207">
        <v>27.279297118502221</v>
      </c>
      <c r="W207" t="s">
        <v>372</v>
      </c>
      <c r="X207" t="s">
        <v>159</v>
      </c>
      <c r="Y207" t="s">
        <v>161</v>
      </c>
      <c r="Z207" t="s">
        <v>162</v>
      </c>
      <c r="AA207" t="s">
        <v>163</v>
      </c>
      <c r="AB207" t="s">
        <v>320</v>
      </c>
      <c r="AC207" t="s">
        <v>320</v>
      </c>
      <c r="AD207">
        <v>68.236648142539664</v>
      </c>
      <c r="AE207">
        <v>26.213980868659089</v>
      </c>
      <c r="AF207">
        <v>29.337905004679669</v>
      </c>
      <c r="AG207">
        <v>11.02074457227843</v>
      </c>
      <c r="AH207">
        <v>13.31235725209023</v>
      </c>
      <c r="AI207"/>
      <c r="AJ207"/>
      <c r="AK207"/>
      <c r="AL207"/>
      <c r="AM207"/>
      <c r="AN207"/>
      <c r="AO207"/>
      <c r="AP207"/>
      <c r="AQ207"/>
      <c r="AR207"/>
      <c r="AS207"/>
      <c r="AT207"/>
      <c r="AU207"/>
      <c r="AV207"/>
      <c r="AW207"/>
      <c r="AX207"/>
      <c r="AY207"/>
      <c r="AZ207"/>
      <c r="BA207"/>
      <c r="BB207"/>
      <c r="BC207"/>
      <c r="BD207"/>
      <c r="BE207"/>
      <c r="BF207"/>
    </row>
    <row r="208">
      <c r="A208" t="s">
        <v>629</v>
      </c>
      <c r="B208">
        <v>2016</v>
      </c>
      <c r="C208" t="s">
        <v>636</v>
      </c>
      <c r="D208">
        <v>59</v>
      </c>
      <c r="E208" t="s">
        <v>299</v>
      </c>
      <c r="F208" t="s">
        <v>376</v>
      </c>
      <c r="G208" t="s">
        <v>320</v>
      </c>
      <c r="H208">
        <v>1.796071176358655</v>
      </c>
      <c r="I208">
        <v>2.011875868809478</v>
      </c>
      <c r="J208">
        <v>1.0801780055331569</v>
      </c>
      <c r="K208">
        <v>1.0328305665639901</v>
      </c>
      <c r="L208">
        <v>1.414779295913922</v>
      </c>
      <c r="M208">
        <v>0.77372187225457323</v>
      </c>
      <c r="N208">
        <v>0.6195012093377873</v>
      </c>
      <c r="O208">
        <v>0.97545181900581002</v>
      </c>
      <c r="P208">
        <v>1.925133010137847</v>
      </c>
      <c r="Q208">
        <v>0.93213730730843103</v>
      </c>
      <c r="R208">
        <v>2.2114836196105379</v>
      </c>
      <c r="S208">
        <v>2.873675831720917</v>
      </c>
      <c r="T208">
        <v>1.637576224791957</v>
      </c>
      <c r="U208">
        <v>1.3625525628088639</v>
      </c>
      <c r="V208">
        <v>1.0752225892934599</v>
      </c>
      <c r="W208" t="s">
        <v>372</v>
      </c>
      <c r="X208" t="s">
        <v>159</v>
      </c>
      <c r="Y208" t="s">
        <v>161</v>
      </c>
      <c r="Z208" t="s">
        <v>162</v>
      </c>
      <c r="AA208" t="s">
        <v>163</v>
      </c>
      <c r="AB208" t="s">
        <v>320</v>
      </c>
      <c r="AC208" t="s">
        <v>320</v>
      </c>
      <c r="AD208">
        <v>1.879494812123474</v>
      </c>
      <c r="AE208">
        <v>0.87016927315258141</v>
      </c>
      <c r="AF208">
        <v>1.8677865731270971</v>
      </c>
      <c r="AG208">
        <v>0.76289044656586524</v>
      </c>
      <c r="AH208">
        <v>3.2871824047945859</v>
      </c>
      <c r="AI208"/>
      <c r="AJ208"/>
      <c r="AK208"/>
      <c r="AL208"/>
      <c r="AM208"/>
      <c r="AN208"/>
      <c r="AO208"/>
      <c r="AP208"/>
      <c r="AQ208"/>
      <c r="AR208"/>
      <c r="AS208"/>
      <c r="AT208"/>
      <c r="AU208"/>
      <c r="AV208"/>
      <c r="AW208"/>
      <c r="AX208"/>
      <c r="AY208"/>
      <c r="AZ208"/>
      <c r="BA208"/>
      <c r="BB208"/>
      <c r="BC208"/>
      <c r="BD208"/>
      <c r="BE208"/>
      <c r="BF208"/>
    </row>
    <row r="209">
      <c r="A209" t="s">
        <v>629</v>
      </c>
      <c r="B209">
        <v>2016</v>
      </c>
      <c r="C209" t="s">
        <v>636</v>
      </c>
      <c r="D209">
        <v>60</v>
      </c>
      <c r="E209" t="s">
        <v>299</v>
      </c>
      <c r="F209" t="s">
        <v>377</v>
      </c>
      <c r="G209" t="s">
        <v>320</v>
      </c>
      <c r="H209">
        <v>0.1796693470355249</v>
      </c>
      <c r="I209">
        <v>0.070090343435458793</v>
      </c>
      <c r="J209">
        <v>0.13900870008701871</v>
      </c>
      <c r="K209">
        <v>0.051238643129197597</v>
      </c>
      <c r="L209">
        <v>0.00081100463167509997</v>
      </c>
      <c r="M209">
        <v>0.059377115663935401</v>
      </c>
      <c r="N209">
        <v>0.27772346438393591</v>
      </c>
      <c r="O209">
        <v>0.041355603706563902</v>
      </c>
      <c r="P209">
        <v>0.0039892030894297997</v>
      </c>
      <c r="Q209">
        <v>0</v>
      </c>
      <c r="R209">
        <v>0.28369953425638827</v>
      </c>
      <c r="S209">
        <v>0.049115787513371603</v>
      </c>
      <c r="T209">
        <v>0.047792536103669903</v>
      </c>
      <c r="U209">
        <v>0.031618391240198801</v>
      </c>
      <c r="V209">
        <v>0.079137020848603898</v>
      </c>
      <c r="W209" t="s">
        <v>372</v>
      </c>
      <c r="X209" t="s">
        <v>159</v>
      </c>
      <c r="Y209" t="s">
        <v>161</v>
      </c>
      <c r="Z209" t="s">
        <v>162</v>
      </c>
      <c r="AA209" t="s">
        <v>163</v>
      </c>
      <c r="AB209" t="s">
        <v>320</v>
      </c>
      <c r="AC209" t="s">
        <v>320</v>
      </c>
      <c r="AD209">
        <v>0.18721528901608331</v>
      </c>
      <c r="AE209">
        <v>0.039413741815756298</v>
      </c>
      <c r="AF209">
        <v>0.092907556563656402</v>
      </c>
      <c r="AG209">
        <v>0.058151677999459701</v>
      </c>
      <c r="AH209">
        <v>0.15070468029095069</v>
      </c>
      <c r="AI209"/>
      <c r="AJ209"/>
      <c r="AK209"/>
      <c r="AL209"/>
      <c r="AM209"/>
      <c r="AN209"/>
      <c r="AO209"/>
      <c r="AP209"/>
      <c r="AQ209"/>
      <c r="AR209"/>
      <c r="AS209"/>
      <c r="AT209"/>
      <c r="AU209"/>
      <c r="AV209"/>
      <c r="AW209"/>
      <c r="AX209"/>
      <c r="AY209"/>
      <c r="AZ209"/>
      <c r="BA209"/>
      <c r="BB209"/>
      <c r="BC209"/>
      <c r="BD209"/>
      <c r="BE209"/>
      <c r="BF209"/>
    </row>
    <row r="210">
      <c r="A210" t="s">
        <v>629</v>
      </c>
      <c r="B210">
        <v>2016</v>
      </c>
      <c r="C210" t="s">
        <v>636</v>
      </c>
      <c r="D210">
        <v>61</v>
      </c>
      <c r="E210" t="s">
        <v>299</v>
      </c>
      <c r="F210" t="s">
        <v>378</v>
      </c>
      <c r="G210" t="s">
        <v>320</v>
      </c>
      <c r="H210">
        <v>0.1428867433308782</v>
      </c>
      <c r="I210">
        <v>0.26000603404902389</v>
      </c>
      <c r="J210">
        <v>0.19519390426130051</v>
      </c>
      <c r="K210">
        <v>0.066252968815801797</v>
      </c>
      <c r="L210">
        <v>0</v>
      </c>
      <c r="M210">
        <v>0.20576421085711849</v>
      </c>
      <c r="N210">
        <v>0.37185668226278101</v>
      </c>
      <c r="O210">
        <v>0.062496500181064403</v>
      </c>
      <c r="P210">
        <v>0</v>
      </c>
      <c r="Q210">
        <v>0</v>
      </c>
      <c r="R210">
        <v>0.1400574621680451</v>
      </c>
      <c r="S210">
        <v>0.12813871091242701</v>
      </c>
      <c r="T210">
        <v>0.15990136138476299</v>
      </c>
      <c r="U210">
        <v>0.2137734632629362</v>
      </c>
      <c r="V210">
        <v>0.043412666516521099</v>
      </c>
      <c r="W210" t="s">
        <v>372</v>
      </c>
      <c r="X210" t="s">
        <v>159</v>
      </c>
      <c r="Y210" t="s">
        <v>161</v>
      </c>
      <c r="Z210" t="s">
        <v>162</v>
      </c>
      <c r="AA210" t="s">
        <v>163</v>
      </c>
      <c r="AB210" t="s">
        <v>320</v>
      </c>
      <c r="AC210" t="s">
        <v>320</v>
      </c>
      <c r="AD210">
        <v>0</v>
      </c>
      <c r="AE210">
        <v>0.14443014445272651</v>
      </c>
      <c r="AF210">
        <v>0.26558131240881899</v>
      </c>
      <c r="AG210">
        <v>0.13665950003994809</v>
      </c>
      <c r="AH210">
        <v>0.069246806313585305</v>
      </c>
      <c r="AI210"/>
      <c r="AJ210"/>
      <c r="AK210"/>
      <c r="AL210"/>
      <c r="AM210"/>
      <c r="AN210"/>
      <c r="AO210"/>
      <c r="AP210"/>
      <c r="AQ210"/>
      <c r="AR210"/>
      <c r="AS210"/>
      <c r="AT210"/>
      <c r="AU210"/>
      <c r="AV210"/>
      <c r="AW210"/>
      <c r="AX210"/>
      <c r="AY210"/>
      <c r="AZ210"/>
      <c r="BA210"/>
      <c r="BB210"/>
      <c r="BC210"/>
      <c r="BD210"/>
      <c r="BE210"/>
      <c r="BF210"/>
    </row>
    <row r="211">
      <c r="A211" t="s">
        <v>629</v>
      </c>
      <c r="B211">
        <v>2016</v>
      </c>
      <c r="C211" t="s">
        <v>636</v>
      </c>
      <c r="D211">
        <v>62</v>
      </c>
      <c r="E211" t="s">
        <v>299</v>
      </c>
      <c r="F211" t="s">
        <v>379</v>
      </c>
      <c r="G211" t="s">
        <v>320</v>
      </c>
      <c r="H211">
        <v>1.4545443045763591</v>
      </c>
      <c r="I211">
        <v>1.2123320652485929</v>
      </c>
      <c r="J211">
        <v>1.3427639431629199</v>
      </c>
      <c r="K211">
        <v>0.92763567550593096</v>
      </c>
      <c r="L211">
        <v>0.55134626997073466</v>
      </c>
      <c r="M211">
        <v>1.326344886695985</v>
      </c>
      <c r="N211">
        <v>0.68810111450647793</v>
      </c>
      <c r="O211">
        <v>0.56581106605206311</v>
      </c>
      <c r="P211">
        <v>0.51034605505022601</v>
      </c>
      <c r="Q211">
        <v>0.20612662659358491</v>
      </c>
      <c r="R211">
        <v>1.585453332652127</v>
      </c>
      <c r="S211">
        <v>1.507678426800628</v>
      </c>
      <c r="T211">
        <v>1.192851521445361</v>
      </c>
      <c r="U211">
        <v>1.8321346327888679</v>
      </c>
      <c r="V211">
        <v>1.2662481964052961</v>
      </c>
      <c r="W211" t="s">
        <v>372</v>
      </c>
      <c r="X211" t="s">
        <v>159</v>
      </c>
      <c r="Y211" t="s">
        <v>161</v>
      </c>
      <c r="Z211" t="s">
        <v>162</v>
      </c>
      <c r="AA211" t="s">
        <v>163</v>
      </c>
      <c r="AB211" t="s">
        <v>320</v>
      </c>
      <c r="AC211" t="s">
        <v>320</v>
      </c>
      <c r="AD211">
        <v>0</v>
      </c>
      <c r="AE211">
        <v>0.29362785406151343</v>
      </c>
      <c r="AF211">
        <v>0.79543722091691238</v>
      </c>
      <c r="AG211">
        <v>1.3580947192480211</v>
      </c>
      <c r="AH211">
        <v>3.897246881802229</v>
      </c>
      <c r="AI211"/>
      <c r="AJ211"/>
      <c r="AK211"/>
      <c r="AL211"/>
      <c r="AM211"/>
      <c r="AN211"/>
      <c r="AO211"/>
      <c r="AP211"/>
      <c r="AQ211"/>
      <c r="AR211"/>
      <c r="AS211"/>
      <c r="AT211"/>
      <c r="AU211"/>
      <c r="AV211"/>
      <c r="AW211"/>
      <c r="AX211"/>
      <c r="AY211"/>
      <c r="AZ211"/>
      <c r="BA211"/>
      <c r="BB211"/>
      <c r="BC211"/>
      <c r="BD211"/>
      <c r="BE211"/>
      <c r="BF211"/>
    </row>
    <row r="212">
      <c r="A212" t="s">
        <v>629</v>
      </c>
      <c r="B212">
        <v>2016</v>
      </c>
      <c r="C212" t="s">
        <v>636</v>
      </c>
      <c r="D212">
        <v>63</v>
      </c>
      <c r="E212" t="s">
        <v>299</v>
      </c>
      <c r="F212" t="s">
        <v>304</v>
      </c>
      <c r="G212" t="s">
        <v>320</v>
      </c>
      <c r="H212">
        <v>2.9352148375106379</v>
      </c>
      <c r="I212">
        <v>3.1533926764693541</v>
      </c>
      <c r="J212">
        <v>3.4217050630823289</v>
      </c>
      <c r="K212">
        <v>2.1622418751719521</v>
      </c>
      <c r="L212">
        <v>0.80878386826545556</v>
      </c>
      <c r="M212">
        <v>2.066569905531813</v>
      </c>
      <c r="N212">
        <v>0.93724520394575617</v>
      </c>
      <c r="O212">
        <v>1.1354741055956421</v>
      </c>
      <c r="P212">
        <v>0.63588991889765878</v>
      </c>
      <c r="Q212">
        <v>0.47266011130584912</v>
      </c>
      <c r="R212">
        <v>3.5578647620834301</v>
      </c>
      <c r="S212">
        <v>2.7486283573910208</v>
      </c>
      <c r="T212">
        <v>4.470374249831127</v>
      </c>
      <c r="U212">
        <v>5.7152980887732419</v>
      </c>
      <c r="V212">
        <v>2.2475484519991058</v>
      </c>
      <c r="W212" t="s">
        <v>372</v>
      </c>
      <c r="X212" t="s">
        <v>159</v>
      </c>
      <c r="Y212" t="s">
        <v>161</v>
      </c>
      <c r="Z212" t="s">
        <v>162</v>
      </c>
      <c r="AA212" t="s">
        <v>163</v>
      </c>
      <c r="AB212" t="s">
        <v>320</v>
      </c>
      <c r="AC212" t="s">
        <v>320</v>
      </c>
      <c r="AD212">
        <v>0</v>
      </c>
      <c r="AE212">
        <v>2.8129375180290692</v>
      </c>
      <c r="AF212">
        <v>3.7351842194254381</v>
      </c>
      <c r="AG212">
        <v>0.61749571780210299</v>
      </c>
      <c r="AH212">
        <v>6.4928309715976296</v>
      </c>
      <c r="AI212"/>
      <c r="AJ212"/>
      <c r="AK212"/>
      <c r="AL212"/>
      <c r="AM212"/>
      <c r="AN212"/>
      <c r="AO212"/>
      <c r="AP212"/>
      <c r="AQ212"/>
      <c r="AR212"/>
      <c r="AS212"/>
      <c r="AT212"/>
      <c r="AU212"/>
      <c r="AV212"/>
      <c r="AW212"/>
      <c r="AX212"/>
      <c r="AY212"/>
      <c r="AZ212"/>
      <c r="BA212"/>
      <c r="BB212"/>
      <c r="BC212"/>
      <c r="BD212"/>
      <c r="BE212"/>
      <c r="BF212"/>
    </row>
    <row r="213">
      <c r="A213" t="s">
        <v>629</v>
      </c>
      <c r="B213">
        <v>2016</v>
      </c>
      <c r="C213" t="s">
        <v>636</v>
      </c>
      <c r="D213">
        <v>64</v>
      </c>
      <c r="E213" t="s">
        <v>299</v>
      </c>
      <c r="F213" t="s">
        <v>305</v>
      </c>
      <c r="G213" t="s">
        <v>320</v>
      </c>
      <c r="H213">
        <v>0.8828197606705982</v>
      </c>
      <c r="I213">
        <v>0.82484506677610892</v>
      </c>
      <c r="J213">
        <v>0.57132628925929385</v>
      </c>
      <c r="K213">
        <v>0.35434742150518472</v>
      </c>
      <c r="L213">
        <v>0.32769093677555461</v>
      </c>
      <c r="M213">
        <v>0.2198354874219427</v>
      </c>
      <c r="N213">
        <v>0.1066070496513058</v>
      </c>
      <c r="O213">
        <v>0.28202043064861698</v>
      </c>
      <c r="P213">
        <v>0.00068921823392959999</v>
      </c>
      <c r="Q213">
        <v>0.0303179619523763</v>
      </c>
      <c r="R213">
        <v>1.250647785988795</v>
      </c>
      <c r="S213">
        <v>0.83127878674929057</v>
      </c>
      <c r="T213">
        <v>1.113212412957395</v>
      </c>
      <c r="U213">
        <v>1.018836398840355</v>
      </c>
      <c r="V213">
        <v>0.75588164628096777</v>
      </c>
      <c r="W213" t="s">
        <v>372</v>
      </c>
      <c r="X213" t="s">
        <v>159</v>
      </c>
      <c r="Y213" t="s">
        <v>161</v>
      </c>
      <c r="Z213" t="s">
        <v>162</v>
      </c>
      <c r="AA213" t="s">
        <v>163</v>
      </c>
      <c r="AB213" t="s">
        <v>320</v>
      </c>
      <c r="AC213" t="s">
        <v>320</v>
      </c>
      <c r="AD213">
        <v>0</v>
      </c>
      <c r="AE213">
        <v>0.42427840952884138</v>
      </c>
      <c r="AF213">
        <v>0.13579707725418921</v>
      </c>
      <c r="AG213">
        <v>0.46173312702687702</v>
      </c>
      <c r="AH213">
        <v>2.4023866039206152</v>
      </c>
      <c r="AI213"/>
      <c r="AJ213"/>
      <c r="AK213"/>
      <c r="AL213"/>
      <c r="AM213"/>
      <c r="AN213"/>
      <c r="AO213"/>
      <c r="AP213"/>
      <c r="AQ213"/>
      <c r="AR213"/>
      <c r="AS213"/>
      <c r="AT213"/>
      <c r="AU213"/>
      <c r="AV213"/>
      <c r="AW213"/>
      <c r="AX213"/>
      <c r="AY213"/>
      <c r="AZ213"/>
      <c r="BA213"/>
      <c r="BB213"/>
      <c r="BC213"/>
      <c r="BD213"/>
      <c r="BE213"/>
      <c r="BF213"/>
    </row>
    <row r="214">
      <c r="A214" t="s">
        <v>629</v>
      </c>
      <c r="B214">
        <v>2016</v>
      </c>
      <c r="C214" t="s">
        <v>636</v>
      </c>
      <c r="D214">
        <v>65</v>
      </c>
      <c r="E214" t="s">
        <v>299</v>
      </c>
      <c r="F214" t="s">
        <v>306</v>
      </c>
      <c r="G214" t="s">
        <v>320</v>
      </c>
      <c r="H214">
        <v>0.015470511873215499</v>
      </c>
      <c r="I214">
        <v>0.0074241038847012997</v>
      </c>
      <c r="J214">
        <v>0</v>
      </c>
      <c r="K214">
        <v>0</v>
      </c>
      <c r="L214">
        <v>0</v>
      </c>
      <c r="M214">
        <v>0</v>
      </c>
      <c r="N214">
        <v>0</v>
      </c>
      <c r="O214">
        <v>0</v>
      </c>
      <c r="P214">
        <v>0</v>
      </c>
      <c r="Q214">
        <v>0</v>
      </c>
      <c r="R214">
        <v>0.028853010730811798</v>
      </c>
      <c r="S214">
        <v>0</v>
      </c>
      <c r="T214">
        <v>0.013859273163452099</v>
      </c>
      <c r="U214">
        <v>0</v>
      </c>
      <c r="V214">
        <v>0</v>
      </c>
      <c r="W214" t="s">
        <v>372</v>
      </c>
      <c r="X214" t="s">
        <v>159</v>
      </c>
      <c r="Y214" t="s">
        <v>161</v>
      </c>
      <c r="Z214" t="s">
        <v>162</v>
      </c>
      <c r="AA214" t="s">
        <v>163</v>
      </c>
      <c r="AB214" t="s">
        <v>320</v>
      </c>
      <c r="AC214" t="s">
        <v>320</v>
      </c>
      <c r="AD214">
        <v>0</v>
      </c>
      <c r="AE214">
        <v>0.0049275713394060002</v>
      </c>
      <c r="AF214">
        <v>0.018621791641678799</v>
      </c>
      <c r="AG214">
        <v>0</v>
      </c>
      <c r="AH214">
        <v>0</v>
      </c>
      <c r="AI214"/>
      <c r="AJ214"/>
      <c r="AK214"/>
      <c r="AL214"/>
      <c r="AM214"/>
      <c r="AN214"/>
      <c r="AO214"/>
      <c r="AP214"/>
      <c r="AQ214"/>
      <c r="AR214"/>
      <c r="AS214"/>
      <c r="AT214"/>
      <c r="AU214"/>
      <c r="AV214"/>
      <c r="AW214"/>
      <c r="AX214"/>
      <c r="AY214"/>
      <c r="AZ214"/>
      <c r="BA214"/>
      <c r="BB214"/>
      <c r="BC214"/>
      <c r="BD214"/>
      <c r="BE214"/>
      <c r="BF214"/>
    </row>
    <row r="215">
      <c r="A215" t="s">
        <v>629</v>
      </c>
      <c r="B215">
        <v>2016</v>
      </c>
      <c r="C215" t="s">
        <v>636</v>
      </c>
      <c r="D215">
        <v>66</v>
      </c>
      <c r="E215" t="s">
        <v>299</v>
      </c>
      <c r="F215" t="s">
        <v>307</v>
      </c>
      <c r="G215" t="s">
        <v>320</v>
      </c>
      <c r="H215">
        <v>0.019345972748693201</v>
      </c>
      <c r="I215">
        <v>0.073433370812791304</v>
      </c>
      <c r="J215">
        <v>0.072180138756089002</v>
      </c>
      <c r="K215">
        <v>0.0034446824288554001</v>
      </c>
      <c r="L215">
        <v>0</v>
      </c>
      <c r="M215">
        <v>0</v>
      </c>
      <c r="N215">
        <v>0</v>
      </c>
      <c r="O215">
        <v>0</v>
      </c>
      <c r="P215">
        <v>0</v>
      </c>
      <c r="Q215">
        <v>0</v>
      </c>
      <c r="R215">
        <v>0.036080872041632003</v>
      </c>
      <c r="S215">
        <v>0.043031315135081898</v>
      </c>
      <c r="T215">
        <v>0.18906367385509409</v>
      </c>
      <c r="U215">
        <v>0.039632050186891803</v>
      </c>
      <c r="V215">
        <v>0.0064273870430883</v>
      </c>
      <c r="W215" t="s">
        <v>372</v>
      </c>
      <c r="X215" t="s">
        <v>159</v>
      </c>
      <c r="Y215" t="s">
        <v>161</v>
      </c>
      <c r="Z215" t="s">
        <v>162</v>
      </c>
      <c r="AA215" t="s">
        <v>163</v>
      </c>
      <c r="AB215" t="s">
        <v>320</v>
      </c>
      <c r="AC215" t="s">
        <v>320</v>
      </c>
      <c r="AD215">
        <v>0</v>
      </c>
      <c r="AE215">
        <v>0</v>
      </c>
      <c r="AF215">
        <v>0.015690417370312799</v>
      </c>
      <c r="AG215">
        <v>0.11538072940109</v>
      </c>
      <c r="AH215">
        <v>0.0051706486460581999</v>
      </c>
      <c r="AI215"/>
      <c r="AJ215"/>
      <c r="AK215"/>
      <c r="AL215"/>
      <c r="AM215"/>
      <c r="AN215"/>
      <c r="AO215"/>
      <c r="AP215"/>
      <c r="AQ215"/>
      <c r="AR215"/>
      <c r="AS215"/>
      <c r="AT215"/>
      <c r="AU215"/>
      <c r="AV215"/>
      <c r="AW215"/>
      <c r="AX215"/>
      <c r="AY215"/>
      <c r="AZ215"/>
      <c r="BA215"/>
      <c r="BB215"/>
      <c r="BC215"/>
      <c r="BD215"/>
      <c r="BE215"/>
      <c r="BF215"/>
    </row>
    <row r="216">
      <c r="A216" t="s">
        <v>629</v>
      </c>
      <c r="B216">
        <v>2016</v>
      </c>
      <c r="C216" t="s">
        <v>636</v>
      </c>
      <c r="D216">
        <v>67</v>
      </c>
      <c r="E216" t="s">
        <v>299</v>
      </c>
      <c r="F216" t="s">
        <v>308</v>
      </c>
      <c r="G216" t="s">
        <v>320</v>
      </c>
      <c r="H216">
        <v>32.962797767122652</v>
      </c>
      <c r="I216">
        <v>20.323781733529309</v>
      </c>
      <c r="J216">
        <v>10.62523344737221</v>
      </c>
      <c r="K216">
        <v>7.3310341587380066</v>
      </c>
      <c r="L216">
        <v>5.4573681503784819</v>
      </c>
      <c r="M216">
        <v>17.314765646788949</v>
      </c>
      <c r="N216">
        <v>6.5203049241735753</v>
      </c>
      <c r="O216">
        <v>3.9800520795178622</v>
      </c>
      <c r="P216">
        <v>1.1633361815639429</v>
      </c>
      <c r="Q216">
        <v>0.59369330140112919</v>
      </c>
      <c r="R216">
        <v>39.658368171026538</v>
      </c>
      <c r="S216">
        <v>29.906676761577451</v>
      </c>
      <c r="T216">
        <v>18.236128726101171</v>
      </c>
      <c r="U216">
        <v>14.09208583306869</v>
      </c>
      <c r="V216">
        <v>15.58253559861001</v>
      </c>
      <c r="W216" t="s">
        <v>372</v>
      </c>
      <c r="X216" t="s">
        <v>159</v>
      </c>
      <c r="Y216" t="s">
        <v>161</v>
      </c>
      <c r="Z216" t="s">
        <v>162</v>
      </c>
      <c r="AA216" t="s">
        <v>163</v>
      </c>
      <c r="AB216" t="s">
        <v>320</v>
      </c>
      <c r="AC216" t="s">
        <v>320</v>
      </c>
      <c r="AD216">
        <v>0.2107250071721983</v>
      </c>
      <c r="AE216">
        <v>12.16684554423307</v>
      </c>
      <c r="AF216">
        <v>11.371012921386111</v>
      </c>
      <c r="AG216">
        <v>33.269529394265618</v>
      </c>
      <c r="AH216">
        <v>7.4785362238587281</v>
      </c>
      <c r="AI216"/>
      <c r="AJ216"/>
      <c r="AK216"/>
      <c r="AL216"/>
      <c r="AM216"/>
      <c r="AN216"/>
      <c r="AO216"/>
      <c r="AP216"/>
      <c r="AQ216"/>
      <c r="AR216"/>
      <c r="AS216"/>
      <c r="AT216"/>
      <c r="AU216"/>
      <c r="AV216"/>
      <c r="AW216"/>
      <c r="AX216"/>
      <c r="AY216"/>
      <c r="AZ216"/>
      <c r="BA216"/>
      <c r="BB216"/>
      <c r="BC216"/>
      <c r="BD216"/>
      <c r="BE216"/>
      <c r="BF216"/>
    </row>
    <row r="217">
      <c r="A217" t="s">
        <v>629</v>
      </c>
      <c r="B217">
        <v>2016</v>
      </c>
      <c r="C217" t="s">
        <v>636</v>
      </c>
      <c r="D217">
        <v>68</v>
      </c>
      <c r="E217" t="s">
        <v>299</v>
      </c>
      <c r="F217" t="s">
        <v>309</v>
      </c>
      <c r="G217" t="s">
        <v>320</v>
      </c>
      <c r="H217">
        <v>0.72766263445294899</v>
      </c>
      <c r="I217">
        <v>0.31182073960116341</v>
      </c>
      <c r="J217">
        <v>0.12653413237803271</v>
      </c>
      <c r="K217">
        <v>0.15064353103980391</v>
      </c>
      <c r="L217">
        <v>0.025263656854222501</v>
      </c>
      <c r="M217">
        <v>0.054028299487887503</v>
      </c>
      <c r="N217">
        <v>0.073852927310077296</v>
      </c>
      <c r="O217">
        <v>0.0046566536324683999</v>
      </c>
      <c r="P217">
        <v>0.0016804429609305</v>
      </c>
      <c r="Q217">
        <v>0</v>
      </c>
      <c r="R217">
        <v>1.1674035871808079</v>
      </c>
      <c r="S217">
        <v>0.54319692153503718</v>
      </c>
      <c r="T217">
        <v>0.1854877534556055</v>
      </c>
      <c r="U217">
        <v>0.37492076613852171</v>
      </c>
      <c r="V217">
        <v>0.1157784507304556</v>
      </c>
      <c r="W217" t="s">
        <v>372</v>
      </c>
      <c r="X217" t="s">
        <v>159</v>
      </c>
      <c r="Y217" t="s">
        <v>161</v>
      </c>
      <c r="Z217" t="s">
        <v>162</v>
      </c>
      <c r="AA217" t="s">
        <v>163</v>
      </c>
      <c r="AB217" t="s">
        <v>320</v>
      </c>
      <c r="AC217" t="s">
        <v>320</v>
      </c>
      <c r="AD217">
        <v>0</v>
      </c>
      <c r="AE217">
        <v>0.16073172849084649</v>
      </c>
      <c r="AF217">
        <v>0.1656155387727869</v>
      </c>
      <c r="AG217">
        <v>0.72703546016958975</v>
      </c>
      <c r="AH217">
        <v>0.0077681978546651998</v>
      </c>
      <c r="AI217"/>
      <c r="AJ217"/>
      <c r="AK217"/>
      <c r="AL217"/>
      <c r="AM217"/>
      <c r="AN217"/>
      <c r="AO217"/>
      <c r="AP217"/>
      <c r="AQ217"/>
      <c r="AR217"/>
      <c r="AS217"/>
      <c r="AT217"/>
      <c r="AU217"/>
      <c r="AV217"/>
      <c r="AW217"/>
      <c r="AX217"/>
      <c r="AY217"/>
      <c r="AZ217"/>
      <c r="BA217"/>
      <c r="BB217"/>
      <c r="BC217"/>
      <c r="BD217"/>
      <c r="BE217"/>
      <c r="BF217"/>
    </row>
    <row r="218">
      <c r="A218" t="s">
        <v>629</v>
      </c>
      <c r="B218">
        <v>2016</v>
      </c>
      <c r="C218" t="s">
        <v>636</v>
      </c>
      <c r="D218">
        <v>69</v>
      </c>
      <c r="E218" t="s">
        <v>299</v>
      </c>
      <c r="F218" t="s">
        <v>380</v>
      </c>
      <c r="G218" t="s">
        <v>320</v>
      </c>
      <c r="H218">
        <v>0.045602764952692103</v>
      </c>
      <c r="I218">
        <v>0.047646869007514699</v>
      </c>
      <c r="J218">
        <v>0</v>
      </c>
      <c r="K218">
        <v>0</v>
      </c>
      <c r="L218">
        <v>0</v>
      </c>
      <c r="M218">
        <v>0.088155385596380101</v>
      </c>
      <c r="N218">
        <v>0</v>
      </c>
      <c r="O218">
        <v>0</v>
      </c>
      <c r="P218">
        <v>0</v>
      </c>
      <c r="Q218">
        <v>0</v>
      </c>
      <c r="R218">
        <v>0.0426255914829414</v>
      </c>
      <c r="S218">
        <v>0.036994356743020901</v>
      </c>
      <c r="T218">
        <v>0.018002993875696899</v>
      </c>
      <c r="U218">
        <v>0</v>
      </c>
      <c r="V218">
        <v>0</v>
      </c>
      <c r="W218" t="s">
        <v>372</v>
      </c>
      <c r="X218" t="s">
        <v>159</v>
      </c>
      <c r="Y218" t="s">
        <v>161</v>
      </c>
      <c r="Z218" t="s">
        <v>162</v>
      </c>
      <c r="AA218" t="s">
        <v>163</v>
      </c>
      <c r="AB218" t="s">
        <v>320</v>
      </c>
      <c r="AC218" t="s">
        <v>320</v>
      </c>
      <c r="AD218">
        <v>0</v>
      </c>
      <c r="AE218">
        <v>0.0037100994892933</v>
      </c>
      <c r="AF218">
        <v>0.051930392087550403</v>
      </c>
      <c r="AG218">
        <v>0.033809784151669103</v>
      </c>
      <c r="AH218">
        <v>0</v>
      </c>
      <c r="AI218"/>
      <c r="AJ218"/>
      <c r="AK218"/>
      <c r="AL218"/>
      <c r="AM218"/>
      <c r="AN218"/>
      <c r="AO218"/>
      <c r="AP218"/>
      <c r="AQ218"/>
      <c r="AR218"/>
      <c r="AS218"/>
      <c r="AT218"/>
      <c r="AU218"/>
      <c r="AV218"/>
      <c r="AW218"/>
      <c r="AX218"/>
      <c r="AY218"/>
      <c r="AZ218"/>
      <c r="BA218"/>
      <c r="BB218"/>
      <c r="BC218"/>
      <c r="BD218"/>
      <c r="BE218"/>
      <c r="BF218"/>
    </row>
    <row r="219">
      <c r="A219" t="s">
        <v>629</v>
      </c>
      <c r="B219">
        <v>2016</v>
      </c>
      <c r="C219" t="s">
        <v>636</v>
      </c>
      <c r="D219">
        <v>70</v>
      </c>
      <c r="E219" t="s">
        <v>299</v>
      </c>
      <c r="F219" t="s">
        <v>381</v>
      </c>
      <c r="G219" t="s">
        <v>320</v>
      </c>
      <c r="H219">
        <v>1.0547028028032579</v>
      </c>
      <c r="I219">
        <v>0.094480621924735497</v>
      </c>
      <c r="J219">
        <v>0.14343120801904979</v>
      </c>
      <c r="K219">
        <v>0.011468721023556099</v>
      </c>
      <c r="L219">
        <v>0</v>
      </c>
      <c r="M219">
        <v>0.73483132919035588</v>
      </c>
      <c r="N219">
        <v>0.057024145432387499</v>
      </c>
      <c r="O219">
        <v>0</v>
      </c>
      <c r="P219">
        <v>0</v>
      </c>
      <c r="Q219">
        <v>0</v>
      </c>
      <c r="R219">
        <v>0.906944375735657</v>
      </c>
      <c r="S219">
        <v>0.54806950836480628</v>
      </c>
      <c r="T219">
        <v>0.12007138209983061</v>
      </c>
      <c r="U219">
        <v>0.150582293579101</v>
      </c>
      <c r="V219">
        <v>0.0213993337354157</v>
      </c>
      <c r="W219" t="s">
        <v>372</v>
      </c>
      <c r="X219" t="s">
        <v>159</v>
      </c>
      <c r="Y219" t="s">
        <v>161</v>
      </c>
      <c r="Z219" t="s">
        <v>162</v>
      </c>
      <c r="AA219" t="s">
        <v>163</v>
      </c>
      <c r="AB219" t="s">
        <v>320</v>
      </c>
      <c r="AC219" t="s">
        <v>320</v>
      </c>
      <c r="AD219">
        <v>0</v>
      </c>
      <c r="AE219">
        <v>0.15205837066918251</v>
      </c>
      <c r="AF219">
        <v>0.1689199524126028</v>
      </c>
      <c r="AG219">
        <v>0.68299189058971888</v>
      </c>
      <c r="AH219">
        <v>0.053532915833767902</v>
      </c>
      <c r="AI219"/>
      <c r="AJ219"/>
      <c r="AK219"/>
      <c r="AL219"/>
      <c r="AM219"/>
      <c r="AN219"/>
      <c r="AO219"/>
      <c r="AP219"/>
      <c r="AQ219"/>
      <c r="AR219"/>
      <c r="AS219"/>
      <c r="AT219"/>
      <c r="AU219"/>
      <c r="AV219"/>
      <c r="AW219"/>
      <c r="AX219"/>
      <c r="AY219"/>
      <c r="AZ219"/>
      <c r="BA219"/>
      <c r="BB219"/>
      <c r="BC219"/>
      <c r="BD219"/>
      <c r="BE219"/>
      <c r="BF219"/>
    </row>
    <row r="220">
      <c r="A220" t="s">
        <v>629</v>
      </c>
      <c r="B220">
        <v>2016</v>
      </c>
      <c r="C220" t="s">
        <v>636</v>
      </c>
      <c r="D220">
        <v>71</v>
      </c>
      <c r="E220" t="s">
        <v>299</v>
      </c>
      <c r="F220" t="s">
        <v>310</v>
      </c>
      <c r="G220" t="s">
        <v>320</v>
      </c>
      <c r="H220">
        <v>41.349388214008478</v>
      </c>
      <c r="I220">
        <v>54.002200956144193</v>
      </c>
      <c r="J220">
        <v>61.481025293064917</v>
      </c>
      <c r="K220">
        <v>57.232991465424867</v>
      </c>
      <c r="L220">
        <v>43.169526511865577</v>
      </c>
      <c r="M220">
        <v>56.362260300948073</v>
      </c>
      <c r="N220">
        <v>65.941339475162181</v>
      </c>
      <c r="O220">
        <v>62.7502132236636</v>
      </c>
      <c r="P220">
        <v>50.477962333093473</v>
      </c>
      <c r="Q220">
        <v>36.808271049899624</v>
      </c>
      <c r="R220">
        <v>33.440024195164099</v>
      </c>
      <c r="S220">
        <v>47.308308334207567</v>
      </c>
      <c r="T220">
        <v>56.53424303816157</v>
      </c>
      <c r="U220">
        <v>55.473611825142257</v>
      </c>
      <c r="V220">
        <v>51.408916555308913</v>
      </c>
      <c r="W220" t="s">
        <v>372</v>
      </c>
      <c r="X220" t="s">
        <v>159</v>
      </c>
      <c r="Y220" t="s">
        <v>161</v>
      </c>
      <c r="Z220" t="s">
        <v>162</v>
      </c>
      <c r="AA220" t="s">
        <v>163</v>
      </c>
      <c r="AB220" t="s">
        <v>320</v>
      </c>
      <c r="AC220" t="s">
        <v>320</v>
      </c>
      <c r="AD220">
        <v>29.450330155525439</v>
      </c>
      <c r="AE220">
        <v>56.642562917128039</v>
      </c>
      <c r="AF220">
        <v>51.977610021953538</v>
      </c>
      <c r="AG220">
        <v>50.755482980461288</v>
      </c>
      <c r="AH220">
        <v>62.843036412997442</v>
      </c>
      <c r="AI220"/>
      <c r="AJ220"/>
      <c r="AK220"/>
      <c r="AL220"/>
      <c r="AM220"/>
      <c r="AN220"/>
      <c r="AO220"/>
      <c r="AP220"/>
      <c r="AQ220"/>
      <c r="AR220"/>
      <c r="AS220"/>
      <c r="AT220"/>
      <c r="AU220"/>
      <c r="AV220"/>
      <c r="AW220"/>
      <c r="AX220"/>
      <c r="AY220"/>
      <c r="AZ220"/>
      <c r="BA220"/>
      <c r="BB220"/>
      <c r="BC220"/>
      <c r="BD220"/>
      <c r="BE220"/>
      <c r="BF220"/>
    </row>
    <row r="221">
      <c r="A221" t="s">
        <v>629</v>
      </c>
      <c r="B221">
        <v>2016</v>
      </c>
      <c r="C221" t="s">
        <v>636</v>
      </c>
      <c r="D221">
        <v>72</v>
      </c>
      <c r="E221" t="s">
        <v>299</v>
      </c>
      <c r="F221" t="s">
        <v>47</v>
      </c>
      <c r="G221" t="s">
        <v>320</v>
      </c>
      <c r="H221">
        <v>0.032228556932308</v>
      </c>
      <c r="I221">
        <v>0</v>
      </c>
      <c r="J221">
        <v>0.034525147077830998</v>
      </c>
      <c r="K221">
        <v>0</v>
      </c>
      <c r="L221">
        <v>0.063387420868056807</v>
      </c>
      <c r="M221">
        <v>0</v>
      </c>
      <c r="N221">
        <v>0.052170904223794702</v>
      </c>
      <c r="O221">
        <v>0</v>
      </c>
      <c r="P221">
        <v>0</v>
      </c>
      <c r="Q221">
        <v>0</v>
      </c>
      <c r="R221">
        <v>0.012838455197986501</v>
      </c>
      <c r="S221">
        <v>0.047289122255149502</v>
      </c>
      <c r="T221">
        <v>0.019283171503034501</v>
      </c>
      <c r="U221">
        <v>0</v>
      </c>
      <c r="V221">
        <v>0.11819498472616539</v>
      </c>
      <c r="W221" t="s">
        <v>372</v>
      </c>
      <c r="X221" t="s">
        <v>159</v>
      </c>
      <c r="Y221" t="s">
        <v>161</v>
      </c>
      <c r="Z221" t="s">
        <v>162</v>
      </c>
      <c r="AA221" t="s">
        <v>163</v>
      </c>
      <c r="AB221" t="s">
        <v>320</v>
      </c>
      <c r="AC221" t="s">
        <v>320</v>
      </c>
      <c r="AD221">
        <v>0.035586593623171799</v>
      </c>
      <c r="AE221">
        <v>0.070325958949912601</v>
      </c>
      <c r="AF221">
        <v>0</v>
      </c>
      <c r="AG221">
        <v>0</v>
      </c>
      <c r="AH221">
        <v>0</v>
      </c>
      <c r="AI221"/>
      <c r="AJ221"/>
      <c r="AK221"/>
      <c r="AL221"/>
      <c r="AM221"/>
      <c r="AN221"/>
      <c r="AO221"/>
      <c r="AP221"/>
      <c r="AQ221"/>
      <c r="AR221"/>
      <c r="AS221"/>
      <c r="AT221"/>
      <c r="AU221"/>
      <c r="AV221"/>
      <c r="AW221"/>
      <c r="AX221"/>
      <c r="AY221"/>
      <c r="AZ221"/>
      <c r="BA221"/>
      <c r="BB221"/>
      <c r="BC221"/>
      <c r="BD221"/>
      <c r="BE221"/>
      <c r="BF221"/>
    </row>
    <row r="222">
      <c r="A222" t="s">
        <v>629</v>
      </c>
      <c r="B222">
        <v>2016</v>
      </c>
      <c r="C222" t="s">
        <v>636</v>
      </c>
      <c r="D222">
        <v>122</v>
      </c>
      <c r="E222" t="s">
        <v>18</v>
      </c>
      <c r="F222" t="s">
        <v>14</v>
      </c>
      <c r="G222" t="s">
        <v>647</v>
      </c>
      <c r="H222">
        <v>98.985025909058535</v>
      </c>
      <c r="I222">
        <v>99.599057299750598</v>
      </c>
      <c r="J222">
        <v>99.843265978297666</v>
      </c>
      <c r="K222">
        <v>99.492764616296839</v>
      </c>
      <c r="L222">
        <v>99.982832075239486</v>
      </c>
      <c r="M222">
        <v>99.375007881873458</v>
      </c>
      <c r="N222">
        <v>99.488785452602457</v>
      </c>
      <c r="O222">
        <v>99.656534129538329</v>
      </c>
      <c r="P222">
        <v>99.454032318887855</v>
      </c>
      <c r="Q222">
        <v>99.962966655312329</v>
      </c>
      <c r="R222">
        <v>98.575365962290206</v>
      </c>
      <c r="S222">
        <v>99.792866252275047</v>
      </c>
      <c r="T222">
        <v>99.705367573236387</v>
      </c>
      <c r="U222">
        <v>99.97619763013077</v>
      </c>
      <c r="V222">
        <v>99.823500012263651</v>
      </c>
      <c r="W222" t="s">
        <v>372</v>
      </c>
      <c r="X222" t="s">
        <v>159</v>
      </c>
      <c r="Y222" t="s">
        <v>161</v>
      </c>
      <c r="Z222" t="s">
        <v>162</v>
      </c>
      <c r="AA222" t="s">
        <v>163</v>
      </c>
      <c r="AB222" t="s">
        <v>320</v>
      </c>
      <c r="AC222" t="s">
        <v>320</v>
      </c>
      <c r="AD222">
        <v>100</v>
      </c>
      <c r="AE222">
        <v>99.181801883032932</v>
      </c>
      <c r="AF222">
        <v>99.697300507409423</v>
      </c>
      <c r="AG222">
        <v>99.798855623696738</v>
      </c>
      <c r="AH222">
        <v>99.477064121069091</v>
      </c>
      <c r="AI222"/>
      <c r="AJ222"/>
      <c r="AK222">
        <v>18231.015464957902</v>
      </c>
      <c r="AL222">
        <v>18337.161584091878</v>
      </c>
      <c r="AM222">
        <v>18381.723271501891</v>
      </c>
      <c r="AN222">
        <v>18329.378284526309</v>
      </c>
      <c r="AO222">
        <v>18407.396788390939</v>
      </c>
      <c r="AP222">
        <v>8493.5423916403342</v>
      </c>
      <c r="AQ222">
        <v>8494.6452666528021</v>
      </c>
      <c r="AR222">
        <v>8513.8311859403639</v>
      </c>
      <c r="AS222">
        <v>8502.8179279349351</v>
      </c>
      <c r="AT222">
        <v>8531.6089302805249</v>
      </c>
      <c r="AU222">
        <v>9734.716373627467</v>
      </c>
      <c r="AV222">
        <v>9850.7263817265848</v>
      </c>
      <c r="AW222">
        <v>9833.2936484759994</v>
      </c>
      <c r="AX222">
        <v>9875.4236036116381</v>
      </c>
      <c r="AY222">
        <v>9856.0696835783911</v>
      </c>
      <c r="AZ222">
        <v>12517.369244788761</v>
      </c>
      <c r="BA222">
        <v>27511.862854640931</v>
      </c>
      <c r="BB222">
        <v>15254.851275252009</v>
      </c>
      <c r="BC222">
        <v>24193.500283364221</v>
      </c>
      <c r="BD222">
        <v>12209.091735423401</v>
      </c>
      <c r="BE222"/>
      <c r="BF222"/>
    </row>
    <row r="223">
      <c r="A223" t="s">
        <v>629</v>
      </c>
      <c r="B223">
        <v>2016</v>
      </c>
      <c r="C223" t="s">
        <v>636</v>
      </c>
      <c r="D223">
        <v>123</v>
      </c>
      <c r="E223" t="s">
        <v>18</v>
      </c>
      <c r="F223" t="s">
        <v>52</v>
      </c>
      <c r="G223" t="s">
        <v>320</v>
      </c>
      <c r="H223">
        <v>1.014974090941404</v>
      </c>
      <c r="I223">
        <v>0.40094270024943951</v>
      </c>
      <c r="J223">
        <v>0.15673402170229511</v>
      </c>
      <c r="K223">
        <v>0.50723538370313515</v>
      </c>
      <c r="L223">
        <v>0.017167924760514701</v>
      </c>
      <c r="M223">
        <v>0.62499211812653976</v>
      </c>
      <c r="N223">
        <v>0.51121454739765193</v>
      </c>
      <c r="O223">
        <v>0.34346587046172522</v>
      </c>
      <c r="P223">
        <v>0.54596768111207661</v>
      </c>
      <c r="Q223">
        <v>0.037033344687674302</v>
      </c>
      <c r="R223">
        <v>1.4246340377097231</v>
      </c>
      <c r="S223">
        <v>0.20713374772493101</v>
      </c>
      <c r="T223">
        <v>0.29463242676359391</v>
      </c>
      <c r="U223">
        <v>0.023802369869233099</v>
      </c>
      <c r="V223">
        <v>0.17649998773634351</v>
      </c>
      <c r="W223" t="s">
        <v>372</v>
      </c>
      <c r="X223" t="s">
        <v>159</v>
      </c>
      <c r="Y223" t="s">
        <v>161</v>
      </c>
      <c r="Z223" t="s">
        <v>162</v>
      </c>
      <c r="AA223" t="s">
        <v>163</v>
      </c>
      <c r="AB223" t="s">
        <v>320</v>
      </c>
      <c r="AC223" t="s">
        <v>320</v>
      </c>
      <c r="AD223">
        <v>0</v>
      </c>
      <c r="AE223">
        <v>0.81819811696706612</v>
      </c>
      <c r="AF223">
        <v>0.30269949259053902</v>
      </c>
      <c r="AG223">
        <v>0.20114437630324269</v>
      </c>
      <c r="AH223">
        <v>0.5229358789310683</v>
      </c>
      <c r="AI223"/>
      <c r="AJ223"/>
      <c r="AK223">
        <v>186.93745017033879</v>
      </c>
      <c r="AL223">
        <v>73.817476588249775</v>
      </c>
      <c r="AM223">
        <v>28.85564074784368</v>
      </c>
      <c r="AN223">
        <v>93.447088972223838</v>
      </c>
      <c r="AO223">
        <v>3.1607106594282719</v>
      </c>
      <c r="AP223">
        <v>53.417827710352611</v>
      </c>
      <c r="AQ223">
        <v>43.6490024030334</v>
      </c>
      <c r="AR223">
        <v>29.34288719535601</v>
      </c>
      <c r="AS223">
        <v>46.677481835507152</v>
      </c>
      <c r="AT223">
        <v>3.1607106594282719</v>
      </c>
      <c r="AU223">
        <v>140.68837744538709</v>
      </c>
      <c r="AV223">
        <v>20.446530397290399</v>
      </c>
      <c r="AW223">
        <v>29.057685069978181</v>
      </c>
      <c r="AX223">
        <v>2.3511444803905772</v>
      </c>
      <c r="AY223">
        <v>17.42671994136068</v>
      </c>
      <c r="AZ223">
        <v>0</v>
      </c>
      <c r="BA223">
        <v>226.95851410796161</v>
      </c>
      <c r="BB223">
        <v>46.316557389833669</v>
      </c>
      <c r="BC223">
        <v>48.761947165395377</v>
      </c>
      <c r="BD223">
        <v>64.181348474893696</v>
      </c>
      <c r="BE223"/>
      <c r="BF223"/>
    </row>
    <row r="224">
      <c r="A224" t="s">
        <v>629</v>
      </c>
      <c r="B224">
        <v>2016</v>
      </c>
      <c r="C224" t="s">
        <v>636</v>
      </c>
      <c r="D224">
        <v>124</v>
      </c>
      <c r="E224" t="s">
        <v>51</v>
      </c>
      <c r="F224" t="s">
        <v>15</v>
      </c>
      <c r="G224" t="s">
        <v>648</v>
      </c>
      <c r="H224">
        <v>94.38158680844937</v>
      </c>
      <c r="I224">
        <v>96.623664849120857</v>
      </c>
      <c r="J224">
        <v>97.541560056145713</v>
      </c>
      <c r="K224">
        <v>97.978957214857658</v>
      </c>
      <c r="L224">
        <v>99.679573423831826</v>
      </c>
      <c r="M224">
        <v>93.947368078483393</v>
      </c>
      <c r="N224">
        <v>94.631885017472555</v>
      </c>
      <c r="O224">
        <v>97.090870694007535</v>
      </c>
      <c r="P224">
        <v>98.476462851858642</v>
      </c>
      <c r="Q224">
        <v>99.812515665059507</v>
      </c>
      <c r="R224">
        <v>93.781063722085108</v>
      </c>
      <c r="S224">
        <v>97.427845207798541</v>
      </c>
      <c r="T224">
        <v>98.391907619049263</v>
      </c>
      <c r="U224">
        <v>99.324016630053592</v>
      </c>
      <c r="V224">
        <v>99.22496814896104</v>
      </c>
      <c r="W224" t="s">
        <v>372</v>
      </c>
      <c r="X224" t="s">
        <v>159</v>
      </c>
      <c r="Y224" t="s">
        <v>161</v>
      </c>
      <c r="Z224" t="s">
        <v>162</v>
      </c>
      <c r="AA224" t="s">
        <v>163</v>
      </c>
      <c r="AB224" t="s">
        <v>320</v>
      </c>
      <c r="AC224" t="s">
        <v>320</v>
      </c>
      <c r="AD224">
        <v>94.650307390741588</v>
      </c>
      <c r="AE224">
        <v>97.093819834858209</v>
      </c>
      <c r="AF224">
        <v>97.541563026467642</v>
      </c>
      <c r="AG224">
        <v>98.679198731922412</v>
      </c>
      <c r="AH224">
        <v>96.999572235006653</v>
      </c>
      <c r="AI224"/>
      <c r="AJ224"/>
      <c r="AK224">
        <v>17383.156218931101</v>
      </c>
      <c r="AL224">
        <v>17784.4869722369</v>
      </c>
      <c r="AM224">
        <v>17953.216186390739</v>
      </c>
      <c r="AN224">
        <v>18050.145519387879</v>
      </c>
      <c r="AO224">
        <v>18349.14862322155</v>
      </c>
      <c r="AP224">
        <v>8029.1895643613871</v>
      </c>
      <c r="AQ224">
        <v>8077.0340644065373</v>
      </c>
      <c r="AR224">
        <v>8294.2985636772319</v>
      </c>
      <c r="AS224">
        <v>8419.2406712239554</v>
      </c>
      <c r="AT224">
        <v>8518.7682848399327</v>
      </c>
      <c r="AU224">
        <v>9261.2596224174613</v>
      </c>
      <c r="AV224">
        <v>9614.1005631096978</v>
      </c>
      <c r="AW224">
        <v>9702.4686490897257</v>
      </c>
      <c r="AX224">
        <v>9809.2254111331258</v>
      </c>
      <c r="AY224">
        <v>9794.5681259093199</v>
      </c>
      <c r="AZ224">
        <v>11847.72846742671</v>
      </c>
      <c r="BA224">
        <v>26926.97847910858</v>
      </c>
      <c r="BB224">
        <v>14920.71805212318</v>
      </c>
      <c r="BC224">
        <v>23921.78496733851</v>
      </c>
      <c r="BD224">
        <v>11902.94355417163</v>
      </c>
      <c r="BE224"/>
      <c r="BF224"/>
    </row>
    <row r="225">
      <c r="A225" t="s">
        <v>629</v>
      </c>
      <c r="B225">
        <v>2016</v>
      </c>
      <c r="C225" t="s">
        <v>636</v>
      </c>
      <c r="D225">
        <v>125</v>
      </c>
      <c r="E225" t="s">
        <v>51</v>
      </c>
      <c r="F225" t="s">
        <v>16</v>
      </c>
      <c r="G225" t="s">
        <v>649</v>
      </c>
      <c r="H225">
        <v>4.6034391006091244</v>
      </c>
      <c r="I225">
        <v>2.9752825296251162</v>
      </c>
      <c r="J225">
        <v>2.3016644566245068</v>
      </c>
      <c r="K225">
        <v>1.5137976594768261</v>
      </c>
      <c r="L225">
        <v>0.3032563904163697</v>
      </c>
      <c r="M225">
        <v>5.4276044163580703</v>
      </c>
      <c r="N225">
        <v>4.856715953677389</v>
      </c>
      <c r="O225">
        <v>2.5656492100444139</v>
      </c>
      <c r="P225">
        <v>0.97756946702923608</v>
      </c>
      <c r="Q225">
        <v>0.15045099025280589</v>
      </c>
      <c r="R225">
        <v>4.7943022402052931</v>
      </c>
      <c r="S225">
        <v>2.3649527366884819</v>
      </c>
      <c r="T225">
        <v>1.3134208732724619</v>
      </c>
      <c r="U225">
        <v>0.65217668759566672</v>
      </c>
      <c r="V225">
        <v>0.59848851509052681</v>
      </c>
      <c r="W225" t="s">
        <v>372</v>
      </c>
      <c r="X225" t="s">
        <v>159</v>
      </c>
      <c r="Y225" t="s">
        <v>161</v>
      </c>
      <c r="Z225" t="s">
        <v>162</v>
      </c>
      <c r="AA225" t="s">
        <v>163</v>
      </c>
      <c r="AB225" t="s">
        <v>320</v>
      </c>
      <c r="AC225" t="s">
        <v>320</v>
      </c>
      <c r="AD225">
        <v>5.3496926092585291</v>
      </c>
      <c r="AE225">
        <v>2.0878087650279089</v>
      </c>
      <c r="AF225">
        <v>2.155650647430126</v>
      </c>
      <c r="AG225">
        <v>1.1196544940613189</v>
      </c>
      <c r="AH225">
        <v>2.4774005558667</v>
      </c>
      <c r="AI225"/>
      <c r="AJ225"/>
      <c r="AK225">
        <v>847.85924602679188</v>
      </c>
      <c r="AL225">
        <v>547.62850766908559</v>
      </c>
      <c r="AM225">
        <v>423.63767356730727</v>
      </c>
      <c r="AN225">
        <v>278.87894316476752</v>
      </c>
      <c r="AO225">
        <v>55.82384020677685</v>
      </c>
      <c r="AP225">
        <v>463.86892608740237</v>
      </c>
      <c r="AQ225">
        <v>414.53110853446532</v>
      </c>
      <c r="AR225">
        <v>219.17880028945319</v>
      </c>
      <c r="AS225">
        <v>83.577256710981985</v>
      </c>
      <c r="AT225">
        <v>12.84064544059</v>
      </c>
      <c r="AU225">
        <v>473.45675121002608</v>
      </c>
      <c r="AV225">
        <v>233.37161351593349</v>
      </c>
      <c r="AW225">
        <v>129.5170014929044</v>
      </c>
      <c r="AX225">
        <v>64.408874646500408</v>
      </c>
      <c r="AY225">
        <v>59.077232706472287</v>
      </c>
      <c r="AZ225">
        <v>669.64077736206445</v>
      </c>
      <c r="BA225">
        <v>579.01091727588528</v>
      </c>
      <c r="BB225">
        <v>329.74513152361658</v>
      </c>
      <c r="BC225">
        <v>271.42634302708899</v>
      </c>
      <c r="BD225">
        <v>304.00504144607521</v>
      </c>
      <c r="BE225"/>
      <c r="BF225"/>
    </row>
    <row r="226">
      <c r="A226" t="s">
        <v>629</v>
      </c>
      <c r="B226">
        <v>2016</v>
      </c>
      <c r="C226" t="s">
        <v>636</v>
      </c>
      <c r="D226">
        <v>126</v>
      </c>
      <c r="E226" t="s">
        <v>51</v>
      </c>
      <c r="F226" t="s">
        <v>22</v>
      </c>
      <c r="G226" t="s">
        <v>650</v>
      </c>
      <c r="H226">
        <v>0.13378084305202179</v>
      </c>
      <c r="I226">
        <v>0.16762168026867319</v>
      </c>
      <c r="J226">
        <v>0.15334057710517601</v>
      </c>
      <c r="K226">
        <v>0.50441812939433139</v>
      </c>
      <c r="L226">
        <v>0.0171701857517929</v>
      </c>
      <c r="M226">
        <v>0.27017365666019899</v>
      </c>
      <c r="N226">
        <v>0.49532149615382071</v>
      </c>
      <c r="O226">
        <v>0.34348009594799339</v>
      </c>
      <c r="P226">
        <v>0.54596768111207661</v>
      </c>
      <c r="Q226">
        <v>0.037033344687674302</v>
      </c>
      <c r="R226">
        <v>0.13077423645406619</v>
      </c>
      <c r="S226">
        <v>0.0048208501879435997</v>
      </c>
      <c r="T226">
        <v>0.026437593853172101</v>
      </c>
      <c r="U226">
        <v>0.0238066823507725</v>
      </c>
      <c r="V226">
        <v>0.17126728710922931</v>
      </c>
      <c r="W226" t="s">
        <v>372</v>
      </c>
      <c r="X226" t="s">
        <v>159</v>
      </c>
      <c r="Y226" t="s">
        <v>161</v>
      </c>
      <c r="Z226" t="s">
        <v>162</v>
      </c>
      <c r="AA226" t="s">
        <v>163</v>
      </c>
      <c r="AB226" t="s">
        <v>320</v>
      </c>
      <c r="AC226" t="s">
        <v>320</v>
      </c>
      <c r="AD226">
        <v>0</v>
      </c>
      <c r="AE226">
        <v>0.52868447850199496</v>
      </c>
      <c r="AF226">
        <v>0.15158209364431949</v>
      </c>
      <c r="AG226">
        <v>0</v>
      </c>
      <c r="AH226">
        <v>0.081455212439285996</v>
      </c>
      <c r="AI226"/>
      <c r="AJ226"/>
      <c r="AK226">
        <v>24.639692682782989</v>
      </c>
      <c r="AL226">
        <v>30.852334090801179</v>
      </c>
      <c r="AM226">
        <v>28.223421168684609</v>
      </c>
      <c r="AN226">
        <v>92.926286388404606</v>
      </c>
      <c r="AO226">
        <v>3.1607106594282719</v>
      </c>
      <c r="AP226">
        <v>23.090327584368499</v>
      </c>
      <c r="AQ226">
        <v>42.276750553246814</v>
      </c>
      <c r="AR226">
        <v>29.34288719535601</v>
      </c>
      <c r="AS226">
        <v>46.677481835507152</v>
      </c>
      <c r="AT226">
        <v>3.1607106594282719</v>
      </c>
      <c r="AU226">
        <v>12.91448515996411</v>
      </c>
      <c r="AV226">
        <v>0.47571757753363808</v>
      </c>
      <c r="AW226">
        <v>2.607022586765134</v>
      </c>
      <c r="AX226">
        <v>2.3511444803905772</v>
      </c>
      <c r="AY226">
        <v>16.905917357541451</v>
      </c>
      <c r="AZ226">
        <v>0</v>
      </c>
      <c r="BA226">
        <v>146.6197910338168</v>
      </c>
      <c r="BB226">
        <v>23.187178991623441</v>
      </c>
      <c r="BC226">
        <v>0</v>
      </c>
      <c r="BD226">
        <v>9.995474964661458</v>
      </c>
      <c r="BE226"/>
      <c r="BF226"/>
    </row>
    <row r="227">
      <c r="A227" t="s">
        <v>629</v>
      </c>
      <c r="B227">
        <v>2016</v>
      </c>
      <c r="C227" t="s">
        <v>636</v>
      </c>
      <c r="D227">
        <v>127</v>
      </c>
      <c r="E227" t="s">
        <v>51</v>
      </c>
      <c r="F227" t="s">
        <v>19</v>
      </c>
      <c r="G227" t="s">
        <v>651</v>
      </c>
      <c r="H227">
        <v>0.88119324788938203</v>
      </c>
      <c r="I227">
        <v>0.23343094098519451</v>
      </c>
      <c r="J227">
        <v>0.0034349101246807</v>
      </c>
      <c r="K227">
        <v>0.0028269962711715002</v>
      </c>
      <c r="L227">
        <v>0</v>
      </c>
      <c r="M227">
        <v>0.35485384849830642</v>
      </c>
      <c r="N227">
        <v>0.016077532696843901</v>
      </c>
      <c r="O227">
        <v>0</v>
      </c>
      <c r="P227">
        <v>0</v>
      </c>
      <c r="Q227">
        <v>0</v>
      </c>
      <c r="R227">
        <v>1.293859801255657</v>
      </c>
      <c r="S227">
        <v>0.20238120532492501</v>
      </c>
      <c r="T227">
        <v>0.26823391382512912</v>
      </c>
      <c r="U227">
        <v>0</v>
      </c>
      <c r="V227">
        <v>0.0052760488392194996</v>
      </c>
      <c r="W227" t="s">
        <v>372</v>
      </c>
      <c r="X227" t="s">
        <v>159</v>
      </c>
      <c r="Y227" t="s">
        <v>161</v>
      </c>
      <c r="Z227" t="s">
        <v>162</v>
      </c>
      <c r="AA227" t="s">
        <v>163</v>
      </c>
      <c r="AB227" t="s">
        <v>320</v>
      </c>
      <c r="AC227" t="s">
        <v>320</v>
      </c>
      <c r="AD227">
        <v>0</v>
      </c>
      <c r="AE227">
        <v>0.28968692161192738</v>
      </c>
      <c r="AF227">
        <v>0.15120423245790141</v>
      </c>
      <c r="AG227">
        <v>0.20114677401620759</v>
      </c>
      <c r="AH227">
        <v>0.44157199668737651</v>
      </c>
      <c r="AI227"/>
      <c r="AJ227"/>
      <c r="AK227">
        <v>162.29775748755571</v>
      </c>
      <c r="AL227">
        <v>42.96514249744861</v>
      </c>
      <c r="AM227">
        <v>0.63221957915907079</v>
      </c>
      <c r="AN227">
        <v>0.52080258381923161</v>
      </c>
      <c r="AO227">
        <v>0</v>
      </c>
      <c r="AP227">
        <v>30.327500125984081</v>
      </c>
      <c r="AQ227">
        <v>1.3722518497865881</v>
      </c>
      <c r="AR227">
        <v>0</v>
      </c>
      <c r="AS227">
        <v>0</v>
      </c>
      <c r="AT227">
        <v>0</v>
      </c>
      <c r="AU227">
        <v>127.773892285423</v>
      </c>
      <c r="AV227">
        <v>19.970812819756759</v>
      </c>
      <c r="AW227">
        <v>26.450662483213051</v>
      </c>
      <c r="AX227">
        <v>0</v>
      </c>
      <c r="AY227">
        <v>0.52080258381923161</v>
      </c>
      <c r="AZ227">
        <v>0</v>
      </c>
      <c r="BA227">
        <v>80.338723074144838</v>
      </c>
      <c r="BB227">
        <v>23.129378398210211</v>
      </c>
      <c r="BC227">
        <v>48.761947165395377</v>
      </c>
      <c r="BD227">
        <v>54.185873510232227</v>
      </c>
      <c r="BE227"/>
      <c r="BF227"/>
    </row>
    <row r="228">
      <c r="A228" t="s">
        <v>629</v>
      </c>
      <c r="B228">
        <v>2016</v>
      </c>
      <c r="C228" t="s">
        <v>636</v>
      </c>
      <c r="D228">
        <v>128</v>
      </c>
      <c r="E228" t="s">
        <v>176</v>
      </c>
      <c r="F228" t="s">
        <v>50</v>
      </c>
      <c r="G228" t="s">
        <v>652</v>
      </c>
      <c r="H228">
        <v>4.6506419110689379</v>
      </c>
      <c r="I228">
        <v>2.9872630262958229</v>
      </c>
      <c r="J228">
        <v>2.3052785683320161</v>
      </c>
      <c r="K228">
        <v>1.5215154725475699</v>
      </c>
      <c r="L228">
        <v>0.30330846904390552</v>
      </c>
      <c r="M228">
        <v>5.4617418048994333</v>
      </c>
      <c r="N228">
        <v>4.881680821992644</v>
      </c>
      <c r="O228">
        <v>2.5744920779037699</v>
      </c>
      <c r="P228">
        <v>0.98293597980499448</v>
      </c>
      <c r="Q228">
        <v>0.1505067279281376</v>
      </c>
      <c r="R228">
        <v>4.863590607453939</v>
      </c>
      <c r="S228">
        <v>2.369863141831198</v>
      </c>
      <c r="T228">
        <v>1.3173025886711851</v>
      </c>
      <c r="U228">
        <v>0.65233198619949362</v>
      </c>
      <c r="V228">
        <v>0.59954697532133705</v>
      </c>
      <c r="W228" t="s">
        <v>372</v>
      </c>
      <c r="X228" t="s">
        <v>159</v>
      </c>
      <c r="Y228" t="s">
        <v>161</v>
      </c>
      <c r="Z228" t="s">
        <v>162</v>
      </c>
      <c r="AA228" t="s">
        <v>163</v>
      </c>
      <c r="AB228" t="s">
        <v>320</v>
      </c>
      <c r="AC228" t="s">
        <v>320</v>
      </c>
      <c r="AD228">
        <v>5.3496926092585291</v>
      </c>
      <c r="AE228">
        <v>2.1050357757790521</v>
      </c>
      <c r="AF228">
        <v>2.162197485760335</v>
      </c>
      <c r="AG228">
        <v>1.121911182211665</v>
      </c>
      <c r="AH228">
        <v>2.4904261623188328</v>
      </c>
      <c r="AI228"/>
      <c r="AJ228"/>
      <c r="AK228"/>
      <c r="AL228"/>
      <c r="AM228"/>
      <c r="AN228"/>
      <c r="AO228"/>
      <c r="AP228"/>
      <c r="AQ228"/>
      <c r="AR228"/>
      <c r="AS228"/>
      <c r="AT228"/>
      <c r="AU228"/>
      <c r="AV228"/>
      <c r="AW228"/>
      <c r="AX228"/>
      <c r="AY228"/>
      <c r="AZ228"/>
      <c r="BA228"/>
      <c r="BB228"/>
      <c r="BC228"/>
      <c r="BD228"/>
      <c r="BE228"/>
      <c r="BF228"/>
    </row>
    <row r="229">
      <c r="A229" t="s">
        <v>629</v>
      </c>
      <c r="B229">
        <v>2016</v>
      </c>
      <c r="C229" t="s">
        <v>636</v>
      </c>
      <c r="D229">
        <v>129</v>
      </c>
      <c r="E229" t="s">
        <v>176</v>
      </c>
      <c r="F229" t="s">
        <v>49</v>
      </c>
      <c r="G229" t="s">
        <v>320</v>
      </c>
      <c r="H229">
        <v>95.349358088931012</v>
      </c>
      <c r="I229">
        <v>97.012736973704008</v>
      </c>
      <c r="J229">
        <v>97.694721431668086</v>
      </c>
      <c r="K229">
        <v>98.478484527452451</v>
      </c>
      <c r="L229">
        <v>99.696691530956073</v>
      </c>
      <c r="M229">
        <v>94.538258195100539</v>
      </c>
      <c r="N229">
        <v>95.11831917800788</v>
      </c>
      <c r="O229">
        <v>97.425507922096116</v>
      </c>
      <c r="P229">
        <v>99.017064020195036</v>
      </c>
      <c r="Q229">
        <v>99.849493272071825</v>
      </c>
      <c r="R229">
        <v>95.13640939254627</v>
      </c>
      <c r="S229">
        <v>97.630136858168669</v>
      </c>
      <c r="T229">
        <v>98.68269741132886</v>
      </c>
      <c r="U229">
        <v>99.347668013800529</v>
      </c>
      <c r="V229">
        <v>99.400453024678697</v>
      </c>
      <c r="W229" t="s">
        <v>372</v>
      </c>
      <c r="X229" t="s">
        <v>159</v>
      </c>
      <c r="Y229" t="s">
        <v>161</v>
      </c>
      <c r="Z229" t="s">
        <v>162</v>
      </c>
      <c r="AA229" t="s">
        <v>163</v>
      </c>
      <c r="AB229" t="s">
        <v>320</v>
      </c>
      <c r="AC229" t="s">
        <v>320</v>
      </c>
      <c r="AD229">
        <v>94.650307390741588</v>
      </c>
      <c r="AE229">
        <v>97.894964224220985</v>
      </c>
      <c r="AF229">
        <v>97.837802514239684</v>
      </c>
      <c r="AG229">
        <v>98.878088817788296</v>
      </c>
      <c r="AH229">
        <v>97.509573837681046</v>
      </c>
      <c r="AI229"/>
      <c r="AJ229"/>
      <c r="AK229"/>
      <c r="AL229"/>
      <c r="AM229"/>
      <c r="AN229"/>
      <c r="AO229"/>
      <c r="AP229"/>
      <c r="AQ229"/>
      <c r="AR229"/>
      <c r="AS229"/>
      <c r="AT229"/>
      <c r="AU229"/>
      <c r="AV229"/>
      <c r="AW229"/>
      <c r="AX229"/>
      <c r="AY229"/>
      <c r="AZ229"/>
      <c r="BA229"/>
      <c r="BB229"/>
      <c r="BC229"/>
      <c r="BD229"/>
      <c r="BE229"/>
      <c r="BF229"/>
    </row>
    <row r="230">
      <c r="A230" t="s">
        <v>629</v>
      </c>
      <c r="B230">
        <v>2016</v>
      </c>
      <c r="C230" t="s">
        <v>636</v>
      </c>
      <c r="D230">
        <v>135</v>
      </c>
      <c r="E230" t="s">
        <v>46</v>
      </c>
      <c r="F230" t="s">
        <v>45</v>
      </c>
      <c r="G230" t="s">
        <v>657</v>
      </c>
      <c r="H230">
        <v>3.3982338005241339</v>
      </c>
      <c r="I230">
        <v>4.2749975929726967</v>
      </c>
      <c r="J230">
        <v>6.0447164702523741</v>
      </c>
      <c r="K230">
        <v>8.5789819172824728</v>
      </c>
      <c r="L230">
        <v>16.68760350800229</v>
      </c>
      <c r="M230">
        <v>4.3274576378424428</v>
      </c>
      <c r="N230">
        <v>8.1540028796793926</v>
      </c>
      <c r="O230">
        <v>9.5182519713493949</v>
      </c>
      <c r="P230">
        <v>12.29482031183821</v>
      </c>
      <c r="Q230">
        <v>19.648034024573391</v>
      </c>
      <c r="R230">
        <v>2.9861250686081289</v>
      </c>
      <c r="S230">
        <v>3.9161336327096121</v>
      </c>
      <c r="T230">
        <v>3.7846691346943828</v>
      </c>
      <c r="U230">
        <v>3.5123395652788298</v>
      </c>
      <c r="V230">
        <v>11.846210516723261</v>
      </c>
      <c r="W230" t="s">
        <v>372</v>
      </c>
      <c r="X230" t="s">
        <v>159</v>
      </c>
      <c r="Y230" t="s">
        <v>161</v>
      </c>
      <c r="Z230" t="s">
        <v>162</v>
      </c>
      <c r="AA230" t="s">
        <v>163</v>
      </c>
      <c r="AB230" t="s">
        <v>320</v>
      </c>
      <c r="AC230" t="s">
        <v>320</v>
      </c>
      <c r="AD230">
        <v>21.298703225149289</v>
      </c>
      <c r="AE230">
        <v>8.5362052438439395</v>
      </c>
      <c r="AF230">
        <v>1.7095372182822459</v>
      </c>
      <c r="AG230">
        <v>5.6707992128473483</v>
      </c>
      <c r="AH230">
        <v>4.1423650874166533</v>
      </c>
      <c r="AI230"/>
      <c r="AJ230"/>
      <c r="AK230"/>
      <c r="AL230"/>
      <c r="AM230"/>
      <c r="AN230"/>
      <c r="AO230"/>
      <c r="AP230"/>
      <c r="AQ230"/>
      <c r="AR230"/>
      <c r="AS230"/>
      <c r="AT230"/>
      <c r="AU230"/>
      <c r="AV230"/>
      <c r="AW230"/>
      <c r="AX230"/>
      <c r="AY230"/>
      <c r="AZ230"/>
      <c r="BA230"/>
      <c r="BB230"/>
      <c r="BC230"/>
      <c r="BD230"/>
      <c r="BE230"/>
      <c r="BF230"/>
    </row>
    <row r="231">
      <c r="A231" t="s">
        <v>629</v>
      </c>
      <c r="B231">
        <v>2016</v>
      </c>
      <c r="C231" t="s">
        <v>636</v>
      </c>
      <c r="D231">
        <v>136</v>
      </c>
      <c r="E231" t="s">
        <v>46</v>
      </c>
      <c r="F231" t="s">
        <v>44</v>
      </c>
      <c r="G231" t="s">
        <v>658</v>
      </c>
      <c r="H231">
        <v>91.838145834564997</v>
      </c>
      <c r="I231">
        <v>92.237262797694726</v>
      </c>
      <c r="J231">
        <v>89.336748159621976</v>
      </c>
      <c r="K231">
        <v>86.585835761249712</v>
      </c>
      <c r="L231">
        <v>80.977430945096586</v>
      </c>
      <c r="M231">
        <v>93.750365868421412</v>
      </c>
      <c r="N231">
        <v>88.345351998988932</v>
      </c>
      <c r="O231">
        <v>87.072490644326024</v>
      </c>
      <c r="P231">
        <v>84.783647604162709</v>
      </c>
      <c r="Q231">
        <v>78.943635609276413</v>
      </c>
      <c r="R231">
        <v>90.876601037754114</v>
      </c>
      <c r="S231">
        <v>91.840300943110279</v>
      </c>
      <c r="T231">
        <v>91.692574456492849</v>
      </c>
      <c r="U231">
        <v>90.421633014718381</v>
      </c>
      <c r="V231">
        <v>83.132062580602735</v>
      </c>
      <c r="W231" t="s">
        <v>372</v>
      </c>
      <c r="X231" t="s">
        <v>159</v>
      </c>
      <c r="Y231" t="s">
        <v>161</v>
      </c>
      <c r="Z231" t="s">
        <v>162</v>
      </c>
      <c r="AA231" t="s">
        <v>163</v>
      </c>
      <c r="AB231" t="s">
        <v>320</v>
      </c>
      <c r="AC231" t="s">
        <v>320</v>
      </c>
      <c r="AD231">
        <v>78.248971615595082</v>
      </c>
      <c r="AE231">
        <v>87.359484083626597</v>
      </c>
      <c r="AF231">
        <v>89.341796612503046</v>
      </c>
      <c r="AG231">
        <v>92.880732912291947</v>
      </c>
      <c r="AH231">
        <v>89.543537583503507</v>
      </c>
      <c r="AI231"/>
      <c r="AJ231"/>
      <c r="AK231"/>
      <c r="AL231"/>
      <c r="AM231"/>
      <c r="AN231"/>
      <c r="AO231"/>
      <c r="AP231"/>
      <c r="AQ231"/>
      <c r="AR231"/>
      <c r="AS231"/>
      <c r="AT231"/>
      <c r="AU231"/>
      <c r="AV231"/>
      <c r="AW231"/>
      <c r="AX231"/>
      <c r="AY231"/>
      <c r="AZ231"/>
      <c r="BA231"/>
      <c r="BB231"/>
      <c r="BC231"/>
      <c r="BD231"/>
      <c r="BE231"/>
      <c r="BF231"/>
    </row>
    <row r="232">
      <c r="A232" t="s">
        <v>629</v>
      </c>
      <c r="B232">
        <v>2016</v>
      </c>
      <c r="C232" t="s">
        <v>636</v>
      </c>
      <c r="D232">
        <v>137</v>
      </c>
      <c r="E232" t="s">
        <v>46</v>
      </c>
      <c r="F232" t="s">
        <v>43</v>
      </c>
      <c r="G232" t="s">
        <v>659</v>
      </c>
      <c r="H232">
        <v>3.7486462739694102</v>
      </c>
      <c r="I232">
        <v>3.086796909082905</v>
      </c>
      <c r="J232">
        <v>4.4618013484234336</v>
      </c>
      <c r="K232">
        <v>4.3279469377648363</v>
      </c>
      <c r="L232">
        <v>2.317797622140453</v>
      </c>
      <c r="M232">
        <v>1.297184375609572</v>
      </c>
      <c r="N232">
        <v>2.9894305739345621</v>
      </c>
      <c r="O232">
        <v>3.0657915138629921</v>
      </c>
      <c r="P232">
        <v>2.375564402886774</v>
      </c>
      <c r="Q232">
        <v>1.371297021462571</v>
      </c>
      <c r="R232">
        <v>4.712639855928149</v>
      </c>
      <c r="S232">
        <v>4.0364316764552566</v>
      </c>
      <c r="T232">
        <v>4.2281239820493743</v>
      </c>
      <c r="U232">
        <v>6.0422250501340367</v>
      </c>
      <c r="V232">
        <v>4.8452269149379914</v>
      </c>
      <c r="W232" t="s">
        <v>372</v>
      </c>
      <c r="X232" t="s">
        <v>159</v>
      </c>
      <c r="Y232" t="s">
        <v>161</v>
      </c>
      <c r="Z232" t="s">
        <v>162</v>
      </c>
      <c r="AA232" t="s">
        <v>163</v>
      </c>
      <c r="AB232" t="s">
        <v>320</v>
      </c>
      <c r="AC232" t="s">
        <v>320</v>
      </c>
      <c r="AD232">
        <v>0.45232515925557598</v>
      </c>
      <c r="AE232">
        <v>3.2861125555622719</v>
      </c>
      <c r="AF232">
        <v>8.6459666766241874</v>
      </c>
      <c r="AG232">
        <v>1.2473234985572079</v>
      </c>
      <c r="AH232">
        <v>5.791161450148925</v>
      </c>
      <c r="AI232"/>
      <c r="AJ232"/>
      <c r="AK232"/>
      <c r="AL232"/>
      <c r="AM232"/>
      <c r="AN232"/>
      <c r="AO232"/>
      <c r="AP232"/>
      <c r="AQ232"/>
      <c r="AR232"/>
      <c r="AS232"/>
      <c r="AT232"/>
      <c r="AU232"/>
      <c r="AV232"/>
      <c r="AW232"/>
      <c r="AX232"/>
      <c r="AY232"/>
      <c r="AZ232"/>
      <c r="BA232"/>
      <c r="BB232"/>
      <c r="BC232"/>
      <c r="BD232"/>
      <c r="BE232"/>
      <c r="BF232"/>
    </row>
    <row r="233">
      <c r="A233" t="s">
        <v>629</v>
      </c>
      <c r="B233">
        <v>2016</v>
      </c>
      <c r="C233" t="s">
        <v>636</v>
      </c>
      <c r="D233">
        <v>138</v>
      </c>
      <c r="E233" t="s">
        <v>46</v>
      </c>
      <c r="F233" t="s">
        <v>42</v>
      </c>
      <c r="G233" t="s">
        <v>320</v>
      </c>
      <c r="H233">
        <v>0.13378084305202179</v>
      </c>
      <c r="I233">
        <v>0.16757573830873421</v>
      </c>
      <c r="J233">
        <v>0.15330002007653201</v>
      </c>
      <c r="K233">
        <v>0.50440844172620891</v>
      </c>
      <c r="L233">
        <v>0.017167924760514701</v>
      </c>
      <c r="M233">
        <v>0.27015836030324558</v>
      </c>
      <c r="N233">
        <v>0.49514281449006348</v>
      </c>
      <c r="O233">
        <v>0.34346587046172522</v>
      </c>
      <c r="P233">
        <v>0.54596768111207661</v>
      </c>
      <c r="Q233">
        <v>0.037033344687674302</v>
      </c>
      <c r="R233">
        <v>0.13077423645406619</v>
      </c>
      <c r="S233">
        <v>0.0048192609102141997</v>
      </c>
      <c r="T233">
        <v>0.026434087557777</v>
      </c>
      <c r="U233">
        <v>0.023802369869233099</v>
      </c>
      <c r="V233">
        <v>0.1712252343710253</v>
      </c>
      <c r="W233" t="s">
        <v>372</v>
      </c>
      <c r="X233" t="s">
        <v>159</v>
      </c>
      <c r="Y233" t="s">
        <v>161</v>
      </c>
      <c r="Z233" t="s">
        <v>162</v>
      </c>
      <c r="AA233" t="s">
        <v>163</v>
      </c>
      <c r="AB233" t="s">
        <v>320</v>
      </c>
      <c r="AC233" t="s">
        <v>320</v>
      </c>
      <c r="AD233">
        <v>0</v>
      </c>
      <c r="AE233">
        <v>0.52857253408395188</v>
      </c>
      <c r="AF233">
        <v>0.15153862270668281</v>
      </c>
      <c r="AG233">
        <v>0</v>
      </c>
      <c r="AH233">
        <v>0.081440988857119603</v>
      </c>
      <c r="AI233"/>
      <c r="AJ233"/>
      <c r="AK233"/>
      <c r="AL233"/>
      <c r="AM233"/>
      <c r="AN233"/>
      <c r="AO233"/>
      <c r="AP233"/>
      <c r="AQ233"/>
      <c r="AR233"/>
      <c r="AS233"/>
      <c r="AT233"/>
      <c r="AU233"/>
      <c r="AV233"/>
      <c r="AW233"/>
      <c r="AX233"/>
      <c r="AY233"/>
      <c r="AZ233"/>
      <c r="BA233"/>
      <c r="BB233"/>
      <c r="BC233"/>
      <c r="BD233"/>
      <c r="BE233"/>
      <c r="BF233"/>
    </row>
    <row r="234">
      <c r="A234" t="s">
        <v>629</v>
      </c>
      <c r="B234">
        <v>2016</v>
      </c>
      <c r="C234" t="s">
        <v>636</v>
      </c>
      <c r="D234">
        <v>139</v>
      </c>
      <c r="E234" t="s">
        <v>46</v>
      </c>
      <c r="F234" t="s">
        <v>19</v>
      </c>
      <c r="G234" t="s">
        <v>320</v>
      </c>
      <c r="H234">
        <v>0.88119324788938203</v>
      </c>
      <c r="I234">
        <v>0.2333669619407053</v>
      </c>
      <c r="J234">
        <v>0.0034340016257631998</v>
      </c>
      <c r="K234">
        <v>0.0028269419769260998</v>
      </c>
      <c r="L234">
        <v>0</v>
      </c>
      <c r="M234">
        <v>0.3548337578232939</v>
      </c>
      <c r="N234">
        <v>0.016071732907588499</v>
      </c>
      <c r="O234">
        <v>0</v>
      </c>
      <c r="P234">
        <v>0</v>
      </c>
      <c r="Q234">
        <v>0</v>
      </c>
      <c r="R234">
        <v>1.293859801255657</v>
      </c>
      <c r="S234">
        <v>0.20231448681471681</v>
      </c>
      <c r="T234">
        <v>0.26819833920581693</v>
      </c>
      <c r="U234">
        <v>0</v>
      </c>
      <c r="V234">
        <v>0.0052747533653182003</v>
      </c>
      <c r="W234" t="s">
        <v>372</v>
      </c>
      <c r="X234" t="s">
        <v>159</v>
      </c>
      <c r="Y234" t="s">
        <v>161</v>
      </c>
      <c r="Z234" t="s">
        <v>162</v>
      </c>
      <c r="AA234" t="s">
        <v>163</v>
      </c>
      <c r="AB234" t="s">
        <v>320</v>
      </c>
      <c r="AC234" t="s">
        <v>320</v>
      </c>
      <c r="AD234">
        <v>0</v>
      </c>
      <c r="AE234">
        <v>0.28962558288311419</v>
      </c>
      <c r="AF234">
        <v>0.15116086988385621</v>
      </c>
      <c r="AG234">
        <v>0.20114437630324269</v>
      </c>
      <c r="AH234">
        <v>0.44149489007394871</v>
      </c>
      <c r="AI234"/>
      <c r="AJ234"/>
      <c r="AK234"/>
      <c r="AL234"/>
      <c r="AM234"/>
      <c r="AN234"/>
      <c r="AO234"/>
      <c r="AP234"/>
      <c r="AQ234"/>
      <c r="AR234"/>
      <c r="AS234"/>
      <c r="AT234"/>
      <c r="AU234"/>
      <c r="AV234"/>
      <c r="AW234"/>
      <c r="AX234"/>
      <c r="AY234"/>
      <c r="AZ234"/>
      <c r="BA234"/>
      <c r="BB234"/>
      <c r="BC234"/>
      <c r="BD234"/>
      <c r="BE234"/>
      <c r="BF234"/>
    </row>
    <row r="235">
      <c r="A235" t="s">
        <v>629</v>
      </c>
      <c r="B235">
        <v>2016</v>
      </c>
      <c r="C235" t="s">
        <v>636</v>
      </c>
      <c r="D235">
        <v>148</v>
      </c>
      <c r="E235" t="s">
        <v>110</v>
      </c>
      <c r="F235" t="s">
        <v>50</v>
      </c>
      <c r="G235" t="s">
        <v>320</v>
      </c>
      <c r="H235">
        <v>4.6034391006091244</v>
      </c>
      <c r="I235">
        <v>2.9744670604652539</v>
      </c>
      <c r="J235">
        <v>2.3010556897015011</v>
      </c>
      <c r="K235">
        <v>1.513768586038591</v>
      </c>
      <c r="L235">
        <v>0.30321645724012602</v>
      </c>
      <c r="M235">
        <v>5.4272971229839477</v>
      </c>
      <c r="N235">
        <v>4.8549639479725331</v>
      </c>
      <c r="O235">
        <v>2.5655429517545238</v>
      </c>
      <c r="P235">
        <v>0.97756946702923608</v>
      </c>
      <c r="Q235">
        <v>0.15045099025280589</v>
      </c>
      <c r="R235">
        <v>4.7943022402052931</v>
      </c>
      <c r="S235">
        <v>2.364173088583061</v>
      </c>
      <c r="T235">
        <v>1.31324668035667</v>
      </c>
      <c r="U235">
        <v>0.65205854849991896</v>
      </c>
      <c r="V235">
        <v>0.59834156302940611</v>
      </c>
      <c r="W235" t="s">
        <v>372</v>
      </c>
      <c r="X235" t="s">
        <v>159</v>
      </c>
      <c r="Y235" t="s">
        <v>161</v>
      </c>
      <c r="Z235" t="s">
        <v>162</v>
      </c>
      <c r="AA235" t="s">
        <v>163</v>
      </c>
      <c r="AB235" t="s">
        <v>320</v>
      </c>
      <c r="AC235" t="s">
        <v>320</v>
      </c>
      <c r="AD235">
        <v>5.3496926092585291</v>
      </c>
      <c r="AE235">
        <v>2.087366689372788</v>
      </c>
      <c r="AF235">
        <v>2.1550324467402682</v>
      </c>
      <c r="AG235">
        <v>1.1196411475380661</v>
      </c>
      <c r="AH235">
        <v>2.476967956045153</v>
      </c>
      <c r="AI235"/>
      <c r="AJ235"/>
      <c r="AK235"/>
      <c r="AL235"/>
      <c r="AM235"/>
      <c r="AN235"/>
      <c r="AO235"/>
      <c r="AP235"/>
      <c r="AQ235"/>
      <c r="AR235"/>
      <c r="AS235"/>
      <c r="AT235"/>
      <c r="AU235"/>
      <c r="AV235"/>
      <c r="AW235"/>
      <c r="AX235"/>
      <c r="AY235"/>
      <c r="AZ235"/>
      <c r="BA235"/>
      <c r="BB235"/>
      <c r="BC235"/>
      <c r="BD235"/>
      <c r="BE235"/>
      <c r="BF235"/>
    </row>
    <row r="236">
      <c r="A236" t="s">
        <v>629</v>
      </c>
      <c r="B236">
        <v>2016</v>
      </c>
      <c r="C236" t="s">
        <v>636</v>
      </c>
      <c r="D236">
        <v>149</v>
      </c>
      <c r="E236" t="s">
        <v>110</v>
      </c>
      <c r="F236" t="s">
        <v>49</v>
      </c>
      <c r="G236" t="s">
        <v>320</v>
      </c>
      <c r="H236">
        <v>94.38158680844937</v>
      </c>
      <c r="I236">
        <v>96.597182114115782</v>
      </c>
      <c r="J236">
        <v>97.515761302026831</v>
      </c>
      <c r="K236">
        <v>97.977075467225745</v>
      </c>
      <c r="L236">
        <v>99.666447494422826</v>
      </c>
      <c r="M236">
        <v>93.942049082935426</v>
      </c>
      <c r="N236">
        <v>94.59774762834104</v>
      </c>
      <c r="O236">
        <v>97.086849602642658</v>
      </c>
      <c r="P236">
        <v>98.476462851858642</v>
      </c>
      <c r="Q236">
        <v>99.812515665059507</v>
      </c>
      <c r="R236">
        <v>93.781063722085108</v>
      </c>
      <c r="S236">
        <v>97.395726411615797</v>
      </c>
      <c r="T236">
        <v>98.378858356906989</v>
      </c>
      <c r="U236">
        <v>99.30602449734802</v>
      </c>
      <c r="V236">
        <v>99.200604584387193</v>
      </c>
      <c r="W236" t="s">
        <v>372</v>
      </c>
      <c r="X236" t="s">
        <v>159</v>
      </c>
      <c r="Y236" t="s">
        <v>161</v>
      </c>
      <c r="Z236" t="s">
        <v>162</v>
      </c>
      <c r="AA236" t="s">
        <v>163</v>
      </c>
      <c r="AB236" t="s">
        <v>320</v>
      </c>
      <c r="AC236" t="s">
        <v>320</v>
      </c>
      <c r="AD236">
        <v>94.650307390741588</v>
      </c>
      <c r="AE236">
        <v>97.073261048665358</v>
      </c>
      <c r="AF236">
        <v>97.513589912352572</v>
      </c>
      <c r="AG236">
        <v>98.678022454573096</v>
      </c>
      <c r="AH236">
        <v>96.982634320974299</v>
      </c>
      <c r="AI236"/>
      <c r="AJ236"/>
      <c r="AK236"/>
      <c r="AL236"/>
      <c r="AM236"/>
      <c r="AN236"/>
      <c r="AO236"/>
      <c r="AP236"/>
      <c r="AQ236"/>
      <c r="AR236"/>
      <c r="AS236"/>
      <c r="AT236"/>
      <c r="AU236"/>
      <c r="AV236"/>
      <c r="AW236"/>
      <c r="AX236"/>
      <c r="AY236"/>
      <c r="AZ236"/>
      <c r="BA236"/>
      <c r="BB236"/>
      <c r="BC236"/>
      <c r="BD236"/>
      <c r="BE236"/>
      <c r="BF236"/>
    </row>
    <row r="237">
      <c r="A237" t="s">
        <v>629</v>
      </c>
      <c r="B237">
        <v>2016</v>
      </c>
      <c r="C237" t="s">
        <v>636</v>
      </c>
      <c r="D237">
        <v>150</v>
      </c>
      <c r="E237" t="s">
        <v>110</v>
      </c>
      <c r="F237" t="s">
        <v>112</v>
      </c>
      <c r="G237" t="s">
        <v>320</v>
      </c>
      <c r="H237">
        <v>1.014974090941404</v>
      </c>
      <c r="I237">
        <v>0.42835082541880992</v>
      </c>
      <c r="J237">
        <v>0.1831830082717385</v>
      </c>
      <c r="K237">
        <v>0.50915594673565767</v>
      </c>
      <c r="L237">
        <v>0.030336048337036702</v>
      </c>
      <c r="M237">
        <v>0.63065379408061206</v>
      </c>
      <c r="N237">
        <v>0.54728842368704866</v>
      </c>
      <c r="O237">
        <v>0.34760744560277512</v>
      </c>
      <c r="P237">
        <v>0.54596768111207661</v>
      </c>
      <c r="Q237">
        <v>0.037033344687674302</v>
      </c>
      <c r="R237">
        <v>1.4246340377097231</v>
      </c>
      <c r="S237">
        <v>0.24010049980101481</v>
      </c>
      <c r="T237">
        <v>0.30789496273637151</v>
      </c>
      <c r="U237">
        <v>0.041916954152089798</v>
      </c>
      <c r="V237">
        <v>0.2010538525834239</v>
      </c>
      <c r="W237" t="s">
        <v>372</v>
      </c>
      <c r="X237" t="s">
        <v>159</v>
      </c>
      <c r="Y237" t="s">
        <v>161</v>
      </c>
      <c r="Z237" t="s">
        <v>162</v>
      </c>
      <c r="AA237" t="s">
        <v>163</v>
      </c>
      <c r="AB237" t="s">
        <v>320</v>
      </c>
      <c r="AC237" t="s">
        <v>320</v>
      </c>
      <c r="AD237">
        <v>0</v>
      </c>
      <c r="AE237">
        <v>0.83937226196188797</v>
      </c>
      <c r="AF237">
        <v>0.33137764090714011</v>
      </c>
      <c r="AG237">
        <v>0.20233639788878849</v>
      </c>
      <c r="AH237">
        <v>0.54039772298060018</v>
      </c>
      <c r="AI237"/>
      <c r="AJ237"/>
      <c r="AK237"/>
      <c r="AL237"/>
      <c r="AM237"/>
      <c r="AN237"/>
      <c r="AO237"/>
      <c r="AP237"/>
      <c r="AQ237"/>
      <c r="AR237"/>
      <c r="AS237"/>
      <c r="AT237"/>
      <c r="AU237"/>
      <c r="AV237"/>
      <c r="AW237"/>
      <c r="AX237"/>
      <c r="AY237"/>
      <c r="AZ237"/>
      <c r="BA237"/>
      <c r="BB237"/>
      <c r="BC237"/>
      <c r="BD237"/>
      <c r="BE237"/>
      <c r="BF237"/>
    </row>
    <row r="238">
      <c r="A238" t="s">
        <v>629</v>
      </c>
      <c r="B238">
        <v>2016</v>
      </c>
      <c r="C238" t="s">
        <v>636</v>
      </c>
      <c r="D238">
        <v>151</v>
      </c>
      <c r="E238" t="s">
        <v>111</v>
      </c>
      <c r="F238" t="s">
        <v>50</v>
      </c>
      <c r="G238" t="s">
        <v>320</v>
      </c>
      <c r="H238">
        <v>4.6542889441226336</v>
      </c>
      <c r="I238">
        <v>2.982855843299141</v>
      </c>
      <c r="J238">
        <v>2.301134710704877</v>
      </c>
      <c r="K238">
        <v>1.5138113806079601</v>
      </c>
      <c r="L238">
        <v>0.30321645724012602</v>
      </c>
      <c r="M238">
        <v>5.4507843395387212</v>
      </c>
      <c r="N238">
        <v>4.8571934005929061</v>
      </c>
      <c r="O238">
        <v>2.5655429517545238</v>
      </c>
      <c r="P238">
        <v>0.97756946702923608</v>
      </c>
      <c r="Q238">
        <v>0.15045099025280589</v>
      </c>
      <c r="R238">
        <v>4.8735252678805514</v>
      </c>
      <c r="S238">
        <v>2.3689658496846659</v>
      </c>
      <c r="T238">
        <v>1.3167782577750471</v>
      </c>
      <c r="U238">
        <v>0.65205854849991896</v>
      </c>
      <c r="V238">
        <v>0.59837312573599311</v>
      </c>
      <c r="W238" t="s">
        <v>372</v>
      </c>
      <c r="X238" t="s">
        <v>159</v>
      </c>
      <c r="Y238" t="s">
        <v>161</v>
      </c>
      <c r="Z238" t="s">
        <v>162</v>
      </c>
      <c r="AA238" t="s">
        <v>163</v>
      </c>
      <c r="AB238" t="s">
        <v>320</v>
      </c>
      <c r="AC238" t="s">
        <v>320</v>
      </c>
      <c r="AD238">
        <v>5.3496926092585291</v>
      </c>
      <c r="AE238">
        <v>2.093429797626412</v>
      </c>
      <c r="AF238">
        <v>2.1701531002754888</v>
      </c>
      <c r="AG238">
        <v>1.1218977818340961</v>
      </c>
      <c r="AH238">
        <v>2.4901034340341561</v>
      </c>
      <c r="AI238"/>
      <c r="AJ238"/>
      <c r="AK238"/>
      <c r="AL238"/>
      <c r="AM238"/>
      <c r="AN238"/>
      <c r="AO238"/>
      <c r="AP238"/>
      <c r="AQ238"/>
      <c r="AR238"/>
      <c r="AS238"/>
      <c r="AT238"/>
      <c r="AU238"/>
      <c r="AV238"/>
      <c r="AW238"/>
      <c r="AX238"/>
      <c r="AY238"/>
      <c r="AZ238"/>
      <c r="BA238"/>
      <c r="BB238"/>
      <c r="BC238"/>
      <c r="BD238"/>
      <c r="BE238"/>
      <c r="BF238"/>
    </row>
    <row r="239">
      <c r="A239" t="s">
        <v>629</v>
      </c>
      <c r="B239">
        <v>2016</v>
      </c>
      <c r="C239" t="s">
        <v>636</v>
      </c>
      <c r="D239">
        <v>152</v>
      </c>
      <c r="E239" t="s">
        <v>111</v>
      </c>
      <c r="F239" t="s">
        <v>49</v>
      </c>
      <c r="G239" t="s">
        <v>320</v>
      </c>
      <c r="H239">
        <v>95.345711055877203</v>
      </c>
      <c r="I239">
        <v>96.989671920408156</v>
      </c>
      <c r="J239">
        <v>97.67241539443593</v>
      </c>
      <c r="K239">
        <v>98.484268002064795</v>
      </c>
      <c r="L239">
        <v>99.68361541918334</v>
      </c>
      <c r="M239">
        <v>94.54353382343136</v>
      </c>
      <c r="N239">
        <v>95.106726924489323</v>
      </c>
      <c r="O239">
        <v>97.4303154731044</v>
      </c>
      <c r="P239">
        <v>99.02243053297066</v>
      </c>
      <c r="Q239">
        <v>99.849549009747179</v>
      </c>
      <c r="R239">
        <v>95.126474732119689</v>
      </c>
      <c r="S239">
        <v>97.598000566513591</v>
      </c>
      <c r="T239">
        <v>98.669923540696558</v>
      </c>
      <c r="U239">
        <v>99.329826867217236</v>
      </c>
      <c r="V239">
        <v>99.377071714192823</v>
      </c>
      <c r="W239" t="s">
        <v>372</v>
      </c>
      <c r="X239" t="s">
        <v>159</v>
      </c>
      <c r="Y239" t="s">
        <v>161</v>
      </c>
      <c r="Z239" t="s">
        <v>162</v>
      </c>
      <c r="AA239" t="s">
        <v>163</v>
      </c>
      <c r="AB239" t="s">
        <v>320</v>
      </c>
      <c r="AC239" t="s">
        <v>320</v>
      </c>
      <c r="AD239">
        <v>94.650307390741588</v>
      </c>
      <c r="AE239">
        <v>97.885334553506979</v>
      </c>
      <c r="AF239">
        <v>97.801125335641785</v>
      </c>
      <c r="AG239">
        <v>98.876907794063413</v>
      </c>
      <c r="AH239">
        <v>97.492357286895484</v>
      </c>
      <c r="AI239"/>
      <c r="AJ239"/>
      <c r="AK239"/>
      <c r="AL239"/>
      <c r="AM239"/>
      <c r="AN239"/>
      <c r="AO239"/>
      <c r="AP239"/>
      <c r="AQ239"/>
      <c r="AR239"/>
      <c r="AS239"/>
      <c r="AT239"/>
      <c r="AU239"/>
      <c r="AV239"/>
      <c r="AW239"/>
      <c r="AX239"/>
      <c r="AY239"/>
      <c r="AZ239"/>
      <c r="BA239"/>
      <c r="BB239"/>
      <c r="BC239"/>
      <c r="BD239"/>
      <c r="BE239"/>
      <c r="BF239"/>
    </row>
    <row r="240">
      <c r="A240" t="s">
        <v>629</v>
      </c>
      <c r="B240">
        <v>2016</v>
      </c>
      <c r="C240" t="s">
        <v>636</v>
      </c>
      <c r="D240">
        <v>153</v>
      </c>
      <c r="E240" t="s">
        <v>63</v>
      </c>
      <c r="F240" t="s">
        <v>312</v>
      </c>
      <c r="G240" t="s">
        <v>320</v>
      </c>
      <c r="H240">
        <v>3.3982338005241339</v>
      </c>
      <c r="I240">
        <v>4.2749975929726967</v>
      </c>
      <c r="J240">
        <v>6.0447164702523741</v>
      </c>
      <c r="K240">
        <v>8.5789819172824728</v>
      </c>
      <c r="L240">
        <v>16.68760350800229</v>
      </c>
      <c r="M240">
        <v>4.3274576378424428</v>
      </c>
      <c r="N240">
        <v>8.1540028796793926</v>
      </c>
      <c r="O240">
        <v>9.5182519713493949</v>
      </c>
      <c r="P240">
        <v>12.29482031183821</v>
      </c>
      <c r="Q240">
        <v>19.648034024573391</v>
      </c>
      <c r="R240">
        <v>2.9861250686081289</v>
      </c>
      <c r="S240">
        <v>3.9161336327096121</v>
      </c>
      <c r="T240">
        <v>3.7846691346943828</v>
      </c>
      <c r="U240">
        <v>3.5123395652788298</v>
      </c>
      <c r="V240">
        <v>11.846210516723261</v>
      </c>
      <c r="W240" t="s">
        <v>372</v>
      </c>
      <c r="X240" t="s">
        <v>159</v>
      </c>
      <c r="Y240" t="s">
        <v>161</v>
      </c>
      <c r="Z240" t="s">
        <v>162</v>
      </c>
      <c r="AA240" t="s">
        <v>163</v>
      </c>
      <c r="AB240" t="s">
        <v>320</v>
      </c>
      <c r="AC240" t="s">
        <v>320</v>
      </c>
      <c r="AD240">
        <v>21.298703225149289</v>
      </c>
      <c r="AE240">
        <v>8.5362052438439395</v>
      </c>
      <c r="AF240">
        <v>1.7095372182822459</v>
      </c>
      <c r="AG240">
        <v>5.6707992128473483</v>
      </c>
      <c r="AH240">
        <v>4.1423650874166533</v>
      </c>
      <c r="AI240"/>
      <c r="AJ240"/>
      <c r="AK240">
        <v>625.88510132650833</v>
      </c>
      <c r="AL240">
        <v>787.06891168678249</v>
      </c>
      <c r="AM240">
        <v>1112.86729577757</v>
      </c>
      <c r="AN240">
        <v>1580.4908574449671</v>
      </c>
      <c r="AO240">
        <v>3072.2808390543069</v>
      </c>
      <c r="AP240">
        <v>369.86608281564651</v>
      </c>
      <c r="AQ240">
        <v>696.2127605743126</v>
      </c>
      <c r="AR240">
        <v>813.16083463205064</v>
      </c>
      <c r="AS240">
        <v>1051.145098200132</v>
      </c>
      <c r="AT240">
        <v>1676.9144429708419</v>
      </c>
      <c r="AU240">
        <v>294.89193689830489</v>
      </c>
      <c r="AV240">
        <v>386.56832235460399</v>
      </c>
      <c r="AW240">
        <v>373.25736687583458</v>
      </c>
      <c r="AX240">
        <v>346.94099064635759</v>
      </c>
      <c r="AY240">
        <v>1169.6351693220499</v>
      </c>
      <c r="AZ240">
        <v>2666.037327043668</v>
      </c>
      <c r="BA240">
        <v>2367.8427242596458</v>
      </c>
      <c r="BB240">
        <v>261.57915893084339</v>
      </c>
      <c r="BC240">
        <v>1374.7300157452639</v>
      </c>
      <c r="BD240">
        <v>508.40377931070748</v>
      </c>
      <c r="BE240"/>
      <c r="BF240"/>
    </row>
    <row r="241">
      <c r="A241" t="s">
        <v>629</v>
      </c>
      <c r="B241">
        <v>2016</v>
      </c>
      <c r="C241" t="s">
        <v>636</v>
      </c>
      <c r="D241">
        <v>154</v>
      </c>
      <c r="E241" t="s">
        <v>63</v>
      </c>
      <c r="F241" t="s">
        <v>313</v>
      </c>
      <c r="G241" t="s">
        <v>320</v>
      </c>
      <c r="H241">
        <v>91.838145834564997</v>
      </c>
      <c r="I241">
        <v>92.237262797694726</v>
      </c>
      <c r="J241">
        <v>89.336748159621976</v>
      </c>
      <c r="K241">
        <v>86.585835761249712</v>
      </c>
      <c r="L241">
        <v>80.977430945096586</v>
      </c>
      <c r="M241">
        <v>93.750365868421412</v>
      </c>
      <c r="N241">
        <v>88.345351998988932</v>
      </c>
      <c r="O241">
        <v>87.072490644326024</v>
      </c>
      <c r="P241">
        <v>84.783647604162709</v>
      </c>
      <c r="Q241">
        <v>78.943635609276413</v>
      </c>
      <c r="R241">
        <v>90.876601037754114</v>
      </c>
      <c r="S241">
        <v>91.840300943110279</v>
      </c>
      <c r="T241">
        <v>91.692574456492849</v>
      </c>
      <c r="U241">
        <v>90.421633014718381</v>
      </c>
      <c r="V241">
        <v>83.132062580602735</v>
      </c>
      <c r="W241" t="s">
        <v>372</v>
      </c>
      <c r="X241" t="s">
        <v>159</v>
      </c>
      <c r="Y241" t="s">
        <v>161</v>
      </c>
      <c r="Z241" t="s">
        <v>162</v>
      </c>
      <c r="AA241" t="s">
        <v>163</v>
      </c>
      <c r="AB241" t="s">
        <v>320</v>
      </c>
      <c r="AC241" t="s">
        <v>320</v>
      </c>
      <c r="AD241">
        <v>78.248971615595082</v>
      </c>
      <c r="AE241">
        <v>87.359484083626597</v>
      </c>
      <c r="AF241">
        <v>89.341796612503046</v>
      </c>
      <c r="AG241">
        <v>92.880732912291947</v>
      </c>
      <c r="AH241">
        <v>89.543537583503507</v>
      </c>
      <c r="AI241"/>
      <c r="AJ241"/>
      <c r="AK241">
        <v>16914.706457937002</v>
      </c>
      <c r="AL241">
        <v>16981.78313982808</v>
      </c>
      <c r="AM241">
        <v>16447.412517565019</v>
      </c>
      <c r="AN241">
        <v>15951.55732047928</v>
      </c>
      <c r="AO241">
        <v>14908.39648540081</v>
      </c>
      <c r="AP241">
        <v>8012.8064762697022</v>
      </c>
      <c r="AQ241">
        <v>7543.1861267068689</v>
      </c>
      <c r="AR241">
        <v>7438.7544455595817</v>
      </c>
      <c r="AS241">
        <v>7248.5740601538446</v>
      </c>
      <c r="AT241">
        <v>6737.6574454347847</v>
      </c>
      <c r="AU241">
        <v>8974.4321764958986</v>
      </c>
      <c r="AV241">
        <v>9065.7149091093506</v>
      </c>
      <c r="AW241">
        <v>9043.0438396725622</v>
      </c>
      <c r="AX241">
        <v>8931.6452327402967</v>
      </c>
      <c r="AY241">
        <v>8208.0412090676</v>
      </c>
      <c r="AZ241">
        <v>9794.7127073739866</v>
      </c>
      <c r="BA241">
        <v>24232.4912386178</v>
      </c>
      <c r="BB241">
        <v>13670.33824437662</v>
      </c>
      <c r="BC241">
        <v>22516.390834235641</v>
      </c>
      <c r="BD241">
        <v>10989.922896606469</v>
      </c>
      <c r="BE241"/>
      <c r="BF241"/>
    </row>
    <row r="242">
      <c r="A242" t="s">
        <v>629</v>
      </c>
      <c r="B242">
        <v>2016</v>
      </c>
      <c r="C242" t="s">
        <v>636</v>
      </c>
      <c r="D242">
        <v>155</v>
      </c>
      <c r="E242" t="s">
        <v>63</v>
      </c>
      <c r="F242" t="s">
        <v>314</v>
      </c>
      <c r="G242" t="s">
        <v>320</v>
      </c>
      <c r="H242">
        <v>3.377445146676568</v>
      </c>
      <c r="I242">
        <v>2.9479709569132519</v>
      </c>
      <c r="J242">
        <v>4.3554113720190548</v>
      </c>
      <c r="K242">
        <v>4.2862869926230989</v>
      </c>
      <c r="L242">
        <v>2.3010904086337169</v>
      </c>
      <c r="M242">
        <v>1.0585084911366069</v>
      </c>
      <c r="N242">
        <v>2.842533316340881</v>
      </c>
      <c r="O242">
        <v>3.0304098055065989</v>
      </c>
      <c r="P242">
        <v>2.3356169410134648</v>
      </c>
      <c r="Q242">
        <v>1.354310967534077</v>
      </c>
      <c r="R242">
        <v>4.2145347226619698</v>
      </c>
      <c r="S242">
        <v>3.8793112881745091</v>
      </c>
      <c r="T242">
        <v>4.1091263950082046</v>
      </c>
      <c r="U242">
        <v>5.9896535821239416</v>
      </c>
      <c r="V242">
        <v>4.8269301439772194</v>
      </c>
      <c r="W242" t="s">
        <v>372</v>
      </c>
      <c r="X242" t="s">
        <v>159</v>
      </c>
      <c r="Y242" t="s">
        <v>161</v>
      </c>
      <c r="Z242" t="s">
        <v>162</v>
      </c>
      <c r="AA242" t="s">
        <v>163</v>
      </c>
      <c r="AB242" t="s">
        <v>320</v>
      </c>
      <c r="AC242" t="s">
        <v>320</v>
      </c>
      <c r="AD242">
        <v>0.45232515925557598</v>
      </c>
      <c r="AE242">
        <v>3.2214776408196708</v>
      </c>
      <c r="AF242">
        <v>7.9802659206670192</v>
      </c>
      <c r="AG242">
        <v>1.2473234985572079</v>
      </c>
      <c r="AH242">
        <v>5.7546939733897764</v>
      </c>
      <c r="AI242"/>
      <c r="AJ242"/>
      <c r="AK242">
        <v>622.05625684917459</v>
      </c>
      <c r="AL242">
        <v>542.75031559223032</v>
      </c>
      <c r="AM242">
        <v>801.85644759866705</v>
      </c>
      <c r="AN242">
        <v>789.65516765793564</v>
      </c>
      <c r="AO242">
        <v>423.64357278664329</v>
      </c>
      <c r="AP242">
        <v>90.470299655894948</v>
      </c>
      <c r="AQ242">
        <v>242.7038592451359</v>
      </c>
      <c r="AR242">
        <v>258.89318481380218</v>
      </c>
      <c r="AS242">
        <v>199.68346316176721</v>
      </c>
      <c r="AT242">
        <v>115.58732130101851</v>
      </c>
      <c r="AU242">
        <v>416.20236223737572</v>
      </c>
      <c r="AV242">
        <v>382.93352505524592</v>
      </c>
      <c r="AW242">
        <v>405.25648181518147</v>
      </c>
      <c r="AX242">
        <v>591.64448903322841</v>
      </c>
      <c r="AY242">
        <v>476.58677416600148</v>
      </c>
      <c r="AZ242">
        <v>56.619210371099257</v>
      </c>
      <c r="BA242">
        <v>893.59992822115464</v>
      </c>
      <c r="BB242">
        <v>1221.073882012382</v>
      </c>
      <c r="BC242">
        <v>302.37943338325482</v>
      </c>
      <c r="BD242">
        <v>706.28930649676386</v>
      </c>
      <c r="BE242"/>
      <c r="BF242"/>
    </row>
    <row r="243">
      <c r="A243" t="s">
        <v>629</v>
      </c>
      <c r="B243">
        <v>2016</v>
      </c>
      <c r="C243" t="s">
        <v>636</v>
      </c>
      <c r="D243">
        <v>156</v>
      </c>
      <c r="E243" t="s">
        <v>63</v>
      </c>
      <c r="F243" t="s">
        <v>315</v>
      </c>
      <c r="G243" t="s">
        <v>320</v>
      </c>
      <c r="H243">
        <v>0.043505131570692003</v>
      </c>
      <c r="I243">
        <v>0.16499185846200939</v>
      </c>
      <c r="J243">
        <v>0.15020643389883101</v>
      </c>
      <c r="K243">
        <v>0.50358458389342764</v>
      </c>
      <c r="L243">
        <v>0.017167924760514701</v>
      </c>
      <c r="M243">
        <v>0.2267224160705921</v>
      </c>
      <c r="N243">
        <v>0.49514281449006348</v>
      </c>
      <c r="O243">
        <v>0.34168927210893679</v>
      </c>
      <c r="P243">
        <v>0.54596768111207661</v>
      </c>
      <c r="Q243">
        <v>0.037033344687674302</v>
      </c>
      <c r="R243">
        <v>0</v>
      </c>
      <c r="S243">
        <v>0</v>
      </c>
      <c r="T243">
        <v>0.020659124719789201</v>
      </c>
      <c r="U243">
        <v>0.023802369869233099</v>
      </c>
      <c r="V243">
        <v>0.1712252343710253</v>
      </c>
      <c r="W243" t="s">
        <v>372</v>
      </c>
      <c r="X243" t="s">
        <v>159</v>
      </c>
      <c r="Y243" t="s">
        <v>161</v>
      </c>
      <c r="Z243" t="s">
        <v>162</v>
      </c>
      <c r="AA243" t="s">
        <v>163</v>
      </c>
      <c r="AB243" t="s">
        <v>320</v>
      </c>
      <c r="AC243" t="s">
        <v>320</v>
      </c>
      <c r="AD243">
        <v>0</v>
      </c>
      <c r="AE243">
        <v>0.52651928489613409</v>
      </c>
      <c r="AF243">
        <v>0.044880860342079797</v>
      </c>
      <c r="AG243">
        <v>0</v>
      </c>
      <c r="AH243">
        <v>0.073826473401588794</v>
      </c>
      <c r="AI243"/>
      <c r="AJ243"/>
      <c r="AK243">
        <v>8.0127546483546439</v>
      </c>
      <c r="AL243">
        <v>30.376616513267539</v>
      </c>
      <c r="AM243">
        <v>27.65387404422053</v>
      </c>
      <c r="AN243">
        <v>92.77450849854543</v>
      </c>
      <c r="AO243">
        <v>3.1607106594282719</v>
      </c>
      <c r="AP243">
        <v>19.377874709904251</v>
      </c>
      <c r="AQ243">
        <v>42.276750553246814</v>
      </c>
      <c r="AR243">
        <v>29.19110930549683</v>
      </c>
      <c r="AS243">
        <v>46.677481835507152</v>
      </c>
      <c r="AT243">
        <v>3.1607106594282719</v>
      </c>
      <c r="AU243">
        <v>0</v>
      </c>
      <c r="AV243">
        <v>0</v>
      </c>
      <c r="AW243">
        <v>2.0374754623010611</v>
      </c>
      <c r="AX243">
        <v>2.3511444803905772</v>
      </c>
      <c r="AY243">
        <v>16.905917357541451</v>
      </c>
      <c r="AZ243">
        <v>0</v>
      </c>
      <c r="BA243">
        <v>146.0502439093527</v>
      </c>
      <c r="BB243">
        <v>6.8672957656752214</v>
      </c>
      <c r="BC243">
        <v>0</v>
      </c>
      <c r="BD243">
        <v>9.0609246887885142</v>
      </c>
      <c r="BE243"/>
      <c r="BF243"/>
    </row>
    <row r="244">
      <c r="A244" t="s">
        <v>629</v>
      </c>
      <c r="B244">
        <v>2016</v>
      </c>
      <c r="C244" t="s">
        <v>636</v>
      </c>
      <c r="D244">
        <v>157</v>
      </c>
      <c r="E244" t="s">
        <v>63</v>
      </c>
      <c r="F244" t="s">
        <v>382</v>
      </c>
      <c r="G244" t="s">
        <v>320</v>
      </c>
      <c r="H244">
        <v>0.016004515065029</v>
      </c>
      <c r="I244">
        <v>0.050508233629161299</v>
      </c>
      <c r="J244">
        <v>0.0527579511048702</v>
      </c>
      <c r="K244">
        <v>0.0095368037624813991</v>
      </c>
      <c r="L244">
        <v>0.0038289764137948001</v>
      </c>
      <c r="M244">
        <v>0.023903429505693199</v>
      </c>
      <c r="N244">
        <v>0.1156353729996383</v>
      </c>
      <c r="O244">
        <v>0.0038859205400204001</v>
      </c>
      <c r="P244">
        <v>0.023985497167458202</v>
      </c>
      <c r="Q244">
        <v>0.00092872655708959998</v>
      </c>
      <c r="R244">
        <v>0.020149398182308501</v>
      </c>
      <c r="S244">
        <v>0.077097256876024797</v>
      </c>
      <c r="T244">
        <v>0.0044945203544906999</v>
      </c>
      <c r="U244">
        <v>0</v>
      </c>
      <c r="V244">
        <v>0</v>
      </c>
      <c r="W244" t="s">
        <v>372</v>
      </c>
      <c r="X244" t="s">
        <v>159</v>
      </c>
      <c r="Y244" t="s">
        <v>161</v>
      </c>
      <c r="Z244" t="s">
        <v>162</v>
      </c>
      <c r="AA244" t="s">
        <v>163</v>
      </c>
      <c r="AB244" t="s">
        <v>320</v>
      </c>
      <c r="AC244" t="s">
        <v>320</v>
      </c>
      <c r="AD244">
        <v>0</v>
      </c>
      <c r="AE244">
        <v>0.064634914742599997</v>
      </c>
      <c r="AF244">
        <v>0.0198342284856373</v>
      </c>
      <c r="AG244">
        <v>0</v>
      </c>
      <c r="AH244">
        <v>0.0281739112283966</v>
      </c>
      <c r="AI244"/>
      <c r="AJ244"/>
      <c r="AK244">
        <v>2.9477040489716551</v>
      </c>
      <c r="AL244">
        <v>9.2990603173842814</v>
      </c>
      <c r="AM244">
        <v>9.7130442206482535</v>
      </c>
      <c r="AN244">
        <v>1.7569487033751909</v>
      </c>
      <c r="AO244">
        <v>0.70493590428677277</v>
      </c>
      <c r="AP244">
        <v>2.0430166109121308</v>
      </c>
      <c r="AQ244">
        <v>9.8732884258294487</v>
      </c>
      <c r="AR244">
        <v>0.33198095607767703</v>
      </c>
      <c r="AS244">
        <v>2.0506389793424602</v>
      </c>
      <c r="AT244">
        <v>0.079264672241827497</v>
      </c>
      <c r="AU244">
        <v>1.9898346254082779</v>
      </c>
      <c r="AV244">
        <v>7.6104035367367233</v>
      </c>
      <c r="AW244">
        <v>0.44326538811760852</v>
      </c>
      <c r="AX244">
        <v>0</v>
      </c>
      <c r="AY244">
        <v>0</v>
      </c>
      <c r="AZ244">
        <v>0</v>
      </c>
      <c r="BA244">
        <v>17.928963542292941</v>
      </c>
      <c r="BB244">
        <v>3.0348685888970168</v>
      </c>
      <c r="BC244">
        <v>0</v>
      </c>
      <c r="BD244">
        <v>3.457861063476193</v>
      </c>
      <c r="BE244"/>
      <c r="BF244"/>
    </row>
    <row r="245">
      <c r="A245" t="s">
        <v>629</v>
      </c>
      <c r="B245">
        <v>2016</v>
      </c>
      <c r="C245" t="s">
        <v>636</v>
      </c>
      <c r="D245">
        <v>158</v>
      </c>
      <c r="E245" t="s">
        <v>63</v>
      </c>
      <c r="F245" t="s">
        <v>383</v>
      </c>
      <c r="G245" t="s">
        <v>320</v>
      </c>
      <c r="H245">
        <v>0.021165496196770099</v>
      </c>
      <c r="I245">
        <v>0.0075764933555289996</v>
      </c>
      <c r="J245">
        <v>0.047165344552438197</v>
      </c>
      <c r="K245">
        <v>0.017517672759177101</v>
      </c>
      <c r="L245">
        <v>0.0128782370929417</v>
      </c>
      <c r="M245">
        <v>0.0094487022365854004</v>
      </c>
      <c r="N245">
        <v>0.0078810460221801996</v>
      </c>
      <c r="O245">
        <v>0</v>
      </c>
      <c r="P245">
        <v>0.015961964705850901</v>
      </c>
      <c r="Q245">
        <v>0.0160573273714044</v>
      </c>
      <c r="R245">
        <v>0.0312966848476035</v>
      </c>
      <c r="S245">
        <v>0.0080131719782188006</v>
      </c>
      <c r="T245">
        <v>0.045405790363737202</v>
      </c>
      <c r="U245">
        <v>0.052571468010093297</v>
      </c>
      <c r="V245">
        <v>0.018296770960771199</v>
      </c>
      <c r="W245" t="s">
        <v>372</v>
      </c>
      <c r="X245" t="s">
        <v>159</v>
      </c>
      <c r="Y245" t="s">
        <v>161</v>
      </c>
      <c r="Z245" t="s">
        <v>162</v>
      </c>
      <c r="AA245" t="s">
        <v>163</v>
      </c>
      <c r="AB245" t="s">
        <v>320</v>
      </c>
      <c r="AC245" t="s">
        <v>320</v>
      </c>
      <c r="AD245">
        <v>0</v>
      </c>
      <c r="AE245">
        <v>0</v>
      </c>
      <c r="AF245">
        <v>0.12792994905971319</v>
      </c>
      <c r="AG245">
        <v>0</v>
      </c>
      <c r="AH245">
        <v>0</v>
      </c>
      <c r="AI245"/>
      <c r="AJ245"/>
      <c r="AK245">
        <v>3.8982511237743851</v>
      </c>
      <c r="AL245">
        <v>1.3949066052202621</v>
      </c>
      <c r="AM245">
        <v>8.6834129780611207</v>
      </c>
      <c r="AN245">
        <v>3.2272502619241159</v>
      </c>
      <c r="AO245">
        <v>2.370955244860061</v>
      </c>
      <c r="AP245">
        <v>0.80757682140584908</v>
      </c>
      <c r="AQ245">
        <v>0.67290690085346494</v>
      </c>
      <c r="AR245">
        <v>0</v>
      </c>
      <c r="AS245">
        <v>1.364667439835898</v>
      </c>
      <c r="AT245">
        <v>1.3704559016409621</v>
      </c>
      <c r="AU245">
        <v>3.0906743023685359</v>
      </c>
      <c r="AV245">
        <v>0.79099406171583642</v>
      </c>
      <c r="AW245">
        <v>4.4780785714451303</v>
      </c>
      <c r="AX245">
        <v>5.1928911918022722</v>
      </c>
      <c r="AY245">
        <v>1.806531022771994</v>
      </c>
      <c r="AZ245">
        <v>0</v>
      </c>
      <c r="BA245">
        <v>0</v>
      </c>
      <c r="BB245">
        <v>19.57477621383995</v>
      </c>
      <c r="BC245">
        <v>0</v>
      </c>
      <c r="BD245">
        <v>0</v>
      </c>
      <c r="BE245"/>
      <c r="BF245"/>
    </row>
    <row r="246">
      <c r="A246" t="s">
        <v>629</v>
      </c>
      <c r="B246">
        <v>2016</v>
      </c>
      <c r="C246" t="s">
        <v>636</v>
      </c>
      <c r="D246">
        <v>159</v>
      </c>
      <c r="E246" t="s">
        <v>63</v>
      </c>
      <c r="F246" t="s">
        <v>317</v>
      </c>
      <c r="G246" t="s">
        <v>320</v>
      </c>
      <c r="H246">
        <v>0.33403111603104307</v>
      </c>
      <c r="I246">
        <v>0.080741225184962795</v>
      </c>
      <c r="J246">
        <v>0.0064666807470700003</v>
      </c>
      <c r="K246">
        <v>0.0146054686200784</v>
      </c>
      <c r="L246">
        <v>0</v>
      </c>
      <c r="M246">
        <v>0.20532375273068659</v>
      </c>
      <c r="N246">
        <v>0.023380838571862201</v>
      </c>
      <c r="O246">
        <v>0.031495787816372398</v>
      </c>
      <c r="P246">
        <v>0</v>
      </c>
      <c r="Q246">
        <v>0</v>
      </c>
      <c r="R246">
        <v>0.44665905023626828</v>
      </c>
      <c r="S246">
        <v>0.072009959426503706</v>
      </c>
      <c r="T246">
        <v>0.069097276322941395</v>
      </c>
      <c r="U246">
        <v>0</v>
      </c>
      <c r="V246">
        <v>0</v>
      </c>
      <c r="W246" t="s">
        <v>372</v>
      </c>
      <c r="X246" t="s">
        <v>159</v>
      </c>
      <c r="Y246" t="s">
        <v>161</v>
      </c>
      <c r="Z246" t="s">
        <v>162</v>
      </c>
      <c r="AA246" t="s">
        <v>163</v>
      </c>
      <c r="AB246" t="s">
        <v>320</v>
      </c>
      <c r="AC246" t="s">
        <v>320</v>
      </c>
      <c r="AD246">
        <v>0</v>
      </c>
      <c r="AE246">
        <v>0</v>
      </c>
      <c r="AF246">
        <v>0.51793657841181751</v>
      </c>
      <c r="AG246">
        <v>0</v>
      </c>
      <c r="AH246">
        <v>0.0082935655307492997</v>
      </c>
      <c r="AI246"/>
      <c r="AJ246"/>
      <c r="AK246">
        <v>61.521693672474953</v>
      </c>
      <c r="AL246">
        <v>14.865250062140079</v>
      </c>
      <c r="AM246">
        <v>1.1905533619425761</v>
      </c>
      <c r="AN246">
        <v>2.6907399788581632</v>
      </c>
      <c r="AO246">
        <v>0</v>
      </c>
      <c r="AP246">
        <v>17.548939466769749</v>
      </c>
      <c r="AQ246">
        <v>1.996324799838505</v>
      </c>
      <c r="AR246">
        <v>2.6907399788581632</v>
      </c>
      <c r="AS246">
        <v>0</v>
      </c>
      <c r="AT246">
        <v>0</v>
      </c>
      <c r="AU246">
        <v>44.10938906812936</v>
      </c>
      <c r="AV246">
        <v>7.1082276089404228</v>
      </c>
      <c r="AW246">
        <v>6.8146161528795623</v>
      </c>
      <c r="AX246">
        <v>0</v>
      </c>
      <c r="AY246">
        <v>0</v>
      </c>
      <c r="AZ246">
        <v>0</v>
      </c>
      <c r="BA246">
        <v>0</v>
      </c>
      <c r="BB246">
        <v>79.250345129434862</v>
      </c>
      <c r="BC246">
        <v>0</v>
      </c>
      <c r="BD246">
        <v>1.0178919459809199</v>
      </c>
      <c r="BE246"/>
      <c r="BF246"/>
    </row>
    <row r="247">
      <c r="A247" t="s">
        <v>629</v>
      </c>
      <c r="B247">
        <v>2016</v>
      </c>
      <c r="C247" t="s">
        <v>636</v>
      </c>
      <c r="D247">
        <v>160</v>
      </c>
      <c r="E247" t="s">
        <v>63</v>
      </c>
      <c r="F247" t="s">
        <v>384</v>
      </c>
      <c r="G247" t="s">
        <v>320</v>
      </c>
      <c r="H247">
        <v>0.087784486205352397</v>
      </c>
      <c r="I247">
        <v>0</v>
      </c>
      <c r="J247">
        <v>0</v>
      </c>
      <c r="K247">
        <v>0.00082385783278120001</v>
      </c>
      <c r="L247">
        <v>0</v>
      </c>
      <c r="M247">
        <v>0.043435944232653602</v>
      </c>
      <c r="N247">
        <v>0</v>
      </c>
      <c r="O247">
        <v>0.0017765983527883</v>
      </c>
      <c r="P247">
        <v>0</v>
      </c>
      <c r="Q247">
        <v>0</v>
      </c>
      <c r="R247">
        <v>0.12612801981884969</v>
      </c>
      <c r="S247">
        <v>0</v>
      </c>
      <c r="T247">
        <v>0</v>
      </c>
      <c r="U247">
        <v>0</v>
      </c>
      <c r="V247">
        <v>0</v>
      </c>
      <c r="W247" t="s">
        <v>372</v>
      </c>
      <c r="X247" t="s">
        <v>159</v>
      </c>
      <c r="Y247" t="s">
        <v>161</v>
      </c>
      <c r="Z247" t="s">
        <v>162</v>
      </c>
      <c r="AA247" t="s">
        <v>163</v>
      </c>
      <c r="AB247" t="s">
        <v>320</v>
      </c>
      <c r="AC247" t="s">
        <v>320</v>
      </c>
      <c r="AD247">
        <v>0</v>
      </c>
      <c r="AE247">
        <v>0</v>
      </c>
      <c r="AF247">
        <v>0.106657762364603</v>
      </c>
      <c r="AG247">
        <v>0</v>
      </c>
      <c r="AH247">
        <v>0</v>
      </c>
      <c r="AI247"/>
      <c r="AJ247"/>
      <c r="AK247">
        <v>16.168105336089049</v>
      </c>
      <c r="AL247">
        <v>0</v>
      </c>
      <c r="AM247">
        <v>0</v>
      </c>
      <c r="AN247">
        <v>0.15177788985917051</v>
      </c>
      <c r="AO247">
        <v>0</v>
      </c>
      <c r="AP247">
        <v>3.7124528744642489</v>
      </c>
      <c r="AQ247">
        <v>0</v>
      </c>
      <c r="AR247">
        <v>0.15177788985917051</v>
      </c>
      <c r="AS247">
        <v>0</v>
      </c>
      <c r="AT247">
        <v>0</v>
      </c>
      <c r="AU247">
        <v>12.455652461624799</v>
      </c>
      <c r="AV247">
        <v>0</v>
      </c>
      <c r="AW247">
        <v>0</v>
      </c>
      <c r="AX247">
        <v>0</v>
      </c>
      <c r="AY247">
        <v>0</v>
      </c>
      <c r="AZ247">
        <v>0</v>
      </c>
      <c r="BA247">
        <v>0</v>
      </c>
      <c r="BB247">
        <v>16.319883225948221</v>
      </c>
      <c r="BC247">
        <v>0</v>
      </c>
      <c r="BD247">
        <v>0</v>
      </c>
      <c r="BE247"/>
      <c r="BF247"/>
    </row>
    <row r="248">
      <c r="A248" t="s">
        <v>629</v>
      </c>
      <c r="B248">
        <v>2016</v>
      </c>
      <c r="C248" t="s">
        <v>636</v>
      </c>
      <c r="D248">
        <v>161</v>
      </c>
      <c r="E248" t="s">
        <v>63</v>
      </c>
      <c r="F248" t="s">
        <v>385</v>
      </c>
      <c r="G248" t="s">
        <v>320</v>
      </c>
      <c r="H248">
        <v>0</v>
      </c>
      <c r="I248">
        <v>0.0025838798467247999</v>
      </c>
      <c r="J248">
        <v>0</v>
      </c>
      <c r="K248">
        <v>0</v>
      </c>
      <c r="L248">
        <v>0</v>
      </c>
      <c r="M248">
        <v>0</v>
      </c>
      <c r="N248">
        <v>0</v>
      </c>
      <c r="O248">
        <v>0</v>
      </c>
      <c r="P248">
        <v>0</v>
      </c>
      <c r="Q248">
        <v>0</v>
      </c>
      <c r="R248">
        <v>0</v>
      </c>
      <c r="S248">
        <v>0.0048192609102141997</v>
      </c>
      <c r="T248">
        <v>0</v>
      </c>
      <c r="U248">
        <v>0</v>
      </c>
      <c r="V248">
        <v>0</v>
      </c>
      <c r="W248" t="s">
        <v>372</v>
      </c>
      <c r="X248" t="s">
        <v>159</v>
      </c>
      <c r="Y248" t="s">
        <v>161</v>
      </c>
      <c r="Z248" t="s">
        <v>162</v>
      </c>
      <c r="AA248" t="s">
        <v>163</v>
      </c>
      <c r="AB248" t="s">
        <v>320</v>
      </c>
      <c r="AC248" t="s">
        <v>320</v>
      </c>
      <c r="AD248">
        <v>0</v>
      </c>
      <c r="AE248">
        <v>0</v>
      </c>
      <c r="AF248">
        <v>0</v>
      </c>
      <c r="AG248">
        <v>0</v>
      </c>
      <c r="AH248">
        <v>0.0038760449171277001</v>
      </c>
      <c r="AI248"/>
      <c r="AJ248"/>
      <c r="AK248">
        <v>0</v>
      </c>
      <c r="AL248">
        <v>0.47571757753363808</v>
      </c>
      <c r="AM248">
        <v>0</v>
      </c>
      <c r="AN248">
        <v>0</v>
      </c>
      <c r="AO248">
        <v>0</v>
      </c>
      <c r="AP248">
        <v>0</v>
      </c>
      <c r="AQ248">
        <v>0</v>
      </c>
      <c r="AR248">
        <v>0</v>
      </c>
      <c r="AS248">
        <v>0</v>
      </c>
      <c r="AT248">
        <v>0</v>
      </c>
      <c r="AU248">
        <v>0</v>
      </c>
      <c r="AV248">
        <v>0.47571757753363808</v>
      </c>
      <c r="AW248">
        <v>0</v>
      </c>
      <c r="AX248">
        <v>0</v>
      </c>
      <c r="AY248">
        <v>0</v>
      </c>
      <c r="AZ248">
        <v>0</v>
      </c>
      <c r="BA248">
        <v>0</v>
      </c>
      <c r="BB248">
        <v>0</v>
      </c>
      <c r="BC248">
        <v>0</v>
      </c>
      <c r="BD248">
        <v>0.47571757753363808</v>
      </c>
      <c r="BE248"/>
      <c r="BF248"/>
    </row>
    <row r="249">
      <c r="A249" t="s">
        <v>629</v>
      </c>
      <c r="B249">
        <v>2016</v>
      </c>
      <c r="C249" t="s">
        <v>636</v>
      </c>
      <c r="D249">
        <v>162</v>
      </c>
      <c r="E249" t="s">
        <v>63</v>
      </c>
      <c r="F249" t="s">
        <v>386</v>
      </c>
      <c r="G249" t="s">
        <v>320</v>
      </c>
      <c r="H249">
        <v>0.0024912252759775001</v>
      </c>
      <c r="I249">
        <v>0</v>
      </c>
      <c r="J249">
        <v>0</v>
      </c>
      <c r="K249">
        <v>0</v>
      </c>
      <c r="L249">
        <v>0</v>
      </c>
      <c r="M249">
        <v>0</v>
      </c>
      <c r="N249">
        <v>0</v>
      </c>
      <c r="O249">
        <v>0</v>
      </c>
      <c r="P249">
        <v>0</v>
      </c>
      <c r="Q249">
        <v>0</v>
      </c>
      <c r="R249">
        <v>0.0046462166352164999</v>
      </c>
      <c r="S249">
        <v>0</v>
      </c>
      <c r="T249">
        <v>0</v>
      </c>
      <c r="U249">
        <v>0</v>
      </c>
      <c r="V249">
        <v>0</v>
      </c>
      <c r="W249" t="s">
        <v>372</v>
      </c>
      <c r="X249" t="s">
        <v>159</v>
      </c>
      <c r="Y249" t="s">
        <v>161</v>
      </c>
      <c r="Z249" t="s">
        <v>162</v>
      </c>
      <c r="AA249" t="s">
        <v>163</v>
      </c>
      <c r="AB249" t="s">
        <v>320</v>
      </c>
      <c r="AC249" t="s">
        <v>320</v>
      </c>
      <c r="AD249">
        <v>0</v>
      </c>
      <c r="AE249">
        <v>0</v>
      </c>
      <c r="AF249">
        <v>0</v>
      </c>
      <c r="AG249">
        <v>0</v>
      </c>
      <c r="AH249">
        <v>0.0037384705384031999</v>
      </c>
      <c r="AI249"/>
      <c r="AJ249"/>
      <c r="AK249">
        <v>0.45883269833930618</v>
      </c>
      <c r="AL249">
        <v>0</v>
      </c>
      <c r="AM249">
        <v>0</v>
      </c>
      <c r="AN249">
        <v>0</v>
      </c>
      <c r="AO249">
        <v>0</v>
      </c>
      <c r="AP249">
        <v>0</v>
      </c>
      <c r="AQ249">
        <v>0</v>
      </c>
      <c r="AR249">
        <v>0</v>
      </c>
      <c r="AS249">
        <v>0</v>
      </c>
      <c r="AT249">
        <v>0</v>
      </c>
      <c r="AU249">
        <v>0.45883269833930618</v>
      </c>
      <c r="AV249">
        <v>0</v>
      </c>
      <c r="AW249">
        <v>0</v>
      </c>
      <c r="AX249">
        <v>0</v>
      </c>
      <c r="AY249">
        <v>0</v>
      </c>
      <c r="AZ249">
        <v>0</v>
      </c>
      <c r="BA249">
        <v>0</v>
      </c>
      <c r="BB249">
        <v>0</v>
      </c>
      <c r="BC249">
        <v>0</v>
      </c>
      <c r="BD249">
        <v>0.45883269833930618</v>
      </c>
      <c r="BE249"/>
      <c r="BF249"/>
    </row>
    <row r="250">
      <c r="A250" t="s">
        <v>629</v>
      </c>
      <c r="B250">
        <v>2016</v>
      </c>
      <c r="C250" t="s">
        <v>636</v>
      </c>
      <c r="D250">
        <v>163</v>
      </c>
      <c r="E250" t="s">
        <v>63</v>
      </c>
      <c r="F250" t="s">
        <v>387</v>
      </c>
      <c r="G250" t="s">
        <v>320</v>
      </c>
      <c r="H250">
        <v>0.88119324788938203</v>
      </c>
      <c r="I250">
        <v>0.2333669619407053</v>
      </c>
      <c r="J250">
        <v>0.0034340016257631998</v>
      </c>
      <c r="K250">
        <v>0.0028269419769260998</v>
      </c>
      <c r="L250">
        <v>0</v>
      </c>
      <c r="M250">
        <v>0.3548337578232939</v>
      </c>
      <c r="N250">
        <v>0.016071732907588499</v>
      </c>
      <c r="O250">
        <v>0</v>
      </c>
      <c r="P250">
        <v>0</v>
      </c>
      <c r="Q250">
        <v>0</v>
      </c>
      <c r="R250">
        <v>1.293859801255657</v>
      </c>
      <c r="S250">
        <v>0.20231448681471681</v>
      </c>
      <c r="T250">
        <v>0.26819833920581693</v>
      </c>
      <c r="U250">
        <v>0</v>
      </c>
      <c r="V250">
        <v>0.0052747533653182003</v>
      </c>
      <c r="W250" t="s">
        <v>372</v>
      </c>
      <c r="X250" t="s">
        <v>159</v>
      </c>
      <c r="Y250" t="s">
        <v>161</v>
      </c>
      <c r="Z250" t="s">
        <v>162</v>
      </c>
      <c r="AA250" t="s">
        <v>163</v>
      </c>
      <c r="AB250" t="s">
        <v>320</v>
      </c>
      <c r="AC250" t="s">
        <v>320</v>
      </c>
      <c r="AD250">
        <v>0</v>
      </c>
      <c r="AE250">
        <v>0.28962558288311419</v>
      </c>
      <c r="AF250">
        <v>0.15116086988385621</v>
      </c>
      <c r="AG250">
        <v>0.20114437630324269</v>
      </c>
      <c r="AH250">
        <v>0.44149489007394871</v>
      </c>
      <c r="AI250"/>
      <c r="AJ250"/>
      <c r="AK250">
        <v>162.29775748755571</v>
      </c>
      <c r="AL250">
        <v>42.96514249744861</v>
      </c>
      <c r="AM250">
        <v>0.63221957915907079</v>
      </c>
      <c r="AN250">
        <v>0.52080258381923161</v>
      </c>
      <c r="AO250">
        <v>0</v>
      </c>
      <c r="AP250">
        <v>30.327500125984081</v>
      </c>
      <c r="AQ250">
        <v>1.3722518497865881</v>
      </c>
      <c r="AR250">
        <v>0</v>
      </c>
      <c r="AS250">
        <v>0</v>
      </c>
      <c r="AT250">
        <v>0</v>
      </c>
      <c r="AU250">
        <v>127.773892285423</v>
      </c>
      <c r="AV250">
        <v>19.970812819756759</v>
      </c>
      <c r="AW250">
        <v>26.450662483213051</v>
      </c>
      <c r="AX250">
        <v>0</v>
      </c>
      <c r="AY250">
        <v>0.52080258381923161</v>
      </c>
      <c r="AZ250">
        <v>0</v>
      </c>
      <c r="BA250">
        <v>80.338723074144838</v>
      </c>
      <c r="BB250">
        <v>23.129378398210211</v>
      </c>
      <c r="BC250">
        <v>48.761947165395377</v>
      </c>
      <c r="BD250">
        <v>54.185873510232227</v>
      </c>
      <c r="BE250"/>
      <c r="BF250"/>
    </row>
    <row r="251">
      <c r="A251" t="s">
        <v>629</v>
      </c>
      <c r="B251">
        <v>2016</v>
      </c>
      <c r="C251" t="s">
        <v>636</v>
      </c>
      <c r="D251">
        <v>164</v>
      </c>
      <c r="E251" t="s">
        <v>63</v>
      </c>
      <c r="F251" t="s">
        <v>201</v>
      </c>
      <c r="G251" t="s">
        <v>320</v>
      </c>
      <c r="H251">
        <v>0</v>
      </c>
      <c r="I251">
        <v>0</v>
      </c>
      <c r="J251">
        <v>0.0030935861777009002</v>
      </c>
      <c r="K251">
        <v>0</v>
      </c>
      <c r="L251">
        <v>0</v>
      </c>
      <c r="M251">
        <v>0</v>
      </c>
      <c r="N251">
        <v>0</v>
      </c>
      <c r="O251">
        <v>0</v>
      </c>
      <c r="P251">
        <v>0</v>
      </c>
      <c r="Q251">
        <v>0</v>
      </c>
      <c r="R251">
        <v>0</v>
      </c>
      <c r="S251">
        <v>0</v>
      </c>
      <c r="T251">
        <v>0.0057749628379877996</v>
      </c>
      <c r="U251">
        <v>0</v>
      </c>
      <c r="V251">
        <v>0</v>
      </c>
      <c r="W251" t="s">
        <v>372</v>
      </c>
      <c r="X251" t="s">
        <v>159</v>
      </c>
      <c r="Y251" t="s">
        <v>161</v>
      </c>
      <c r="Z251" t="s">
        <v>162</v>
      </c>
      <c r="AA251" t="s">
        <v>163</v>
      </c>
      <c r="AB251" t="s">
        <v>320</v>
      </c>
      <c r="AC251" t="s">
        <v>320</v>
      </c>
      <c r="AD251">
        <v>0</v>
      </c>
      <c r="AE251">
        <v>0.0020532491878178</v>
      </c>
      <c r="AF251">
        <v>0</v>
      </c>
      <c r="AG251">
        <v>0</v>
      </c>
      <c r="AH251">
        <v>0</v>
      </c>
      <c r="AI251"/>
      <c r="AJ251"/>
      <c r="AK251">
        <v>0</v>
      </c>
      <c r="AL251">
        <v>0</v>
      </c>
      <c r="AM251">
        <v>0.56954712446407385</v>
      </c>
      <c r="AN251">
        <v>0</v>
      </c>
      <c r="AO251">
        <v>0</v>
      </c>
      <c r="AP251">
        <v>0</v>
      </c>
      <c r="AQ251">
        <v>0</v>
      </c>
      <c r="AR251">
        <v>0</v>
      </c>
      <c r="AS251">
        <v>0</v>
      </c>
      <c r="AT251">
        <v>0</v>
      </c>
      <c r="AU251">
        <v>0</v>
      </c>
      <c r="AV251">
        <v>0</v>
      </c>
      <c r="AW251">
        <v>0.56954712446407385</v>
      </c>
      <c r="AX251">
        <v>0</v>
      </c>
      <c r="AY251">
        <v>0</v>
      </c>
      <c r="AZ251">
        <v>0</v>
      </c>
      <c r="BA251">
        <v>0.56954712446407385</v>
      </c>
      <c r="BB251">
        <v>0</v>
      </c>
      <c r="BC251">
        <v>0</v>
      </c>
      <c r="BD251">
        <v>0</v>
      </c>
      <c r="BE251"/>
      <c r="BF251"/>
    </row>
    <row r="252">
      <c r="A252" t="s">
        <v>629</v>
      </c>
      <c r="B252">
        <v>2016</v>
      </c>
      <c r="C252" t="s">
        <v>636</v>
      </c>
      <c r="D252">
        <v>222</v>
      </c>
      <c r="E252" t="s">
        <v>37</v>
      </c>
      <c r="F252" t="s">
        <v>15</v>
      </c>
      <c r="G252" t="s">
        <v>660</v>
      </c>
      <c r="H252">
        <v>72.315660695868345</v>
      </c>
      <c r="I252">
        <v>79.587890164315567</v>
      </c>
      <c r="J252">
        <v>83.704697566676288</v>
      </c>
      <c r="K252">
        <v>86.995931053805791</v>
      </c>
      <c r="L252">
        <v>89.277915748153319</v>
      </c>
      <c r="M252">
        <v>75.113137739648977</v>
      </c>
      <c r="N252">
        <v>82.301064442482968</v>
      </c>
      <c r="O252">
        <v>85.369805592201189</v>
      </c>
      <c r="P252">
        <v>88.325243739462991</v>
      </c>
      <c r="Q252">
        <v>86.98661363316684</v>
      </c>
      <c r="R252">
        <v>70.9841168457409</v>
      </c>
      <c r="S252">
        <v>78.520333615382384</v>
      </c>
      <c r="T252">
        <v>80.585639316552943</v>
      </c>
      <c r="U252">
        <v>85.12109757521452</v>
      </c>
      <c r="V252">
        <v>90.547212266871924</v>
      </c>
      <c r="W252" t="s">
        <v>372</v>
      </c>
      <c r="X252" t="s">
        <v>159</v>
      </c>
      <c r="Y252" t="s">
        <v>161</v>
      </c>
      <c r="Z252" t="s">
        <v>162</v>
      </c>
      <c r="AA252" t="s">
        <v>163</v>
      </c>
      <c r="AB252" t="s">
        <v>320</v>
      </c>
      <c r="AC252" t="s">
        <v>320</v>
      </c>
      <c r="AD252">
        <v>79.380707254417004</v>
      </c>
      <c r="AE252">
        <v>86.358626506411767</v>
      </c>
      <c r="AF252">
        <v>85.984737332929853</v>
      </c>
      <c r="AG252">
        <v>79.610813360377875</v>
      </c>
      <c r="AH252">
        <v>73.950733733810992</v>
      </c>
      <c r="AI252"/>
      <c r="AJ252"/>
      <c r="AK252">
        <v>13097.800251746359</v>
      </c>
      <c r="AL252">
        <v>14028.050978708459</v>
      </c>
      <c r="AM252">
        <v>14349.113783091319</v>
      </c>
      <c r="AN252">
        <v>14278.040138141891</v>
      </c>
      <c r="AO252">
        <v>13061.91145378844</v>
      </c>
      <c r="AP252">
        <v>6136.7361969183557</v>
      </c>
      <c r="AQ252">
        <v>6335.0449468515226</v>
      </c>
      <c r="AR252">
        <v>6244.3179183858638</v>
      </c>
      <c r="AS252">
        <v>6156.0650854418845</v>
      </c>
      <c r="AT252">
        <v>5215.7733137861624</v>
      </c>
      <c r="AU252">
        <v>6930.5532478585783</v>
      </c>
      <c r="AV252">
        <v>7530.0037553623088</v>
      </c>
      <c r="AW252">
        <v>7728.8838442190181</v>
      </c>
      <c r="AX252">
        <v>8059.0081285972419</v>
      </c>
      <c r="AY252">
        <v>8478.5301680556677</v>
      </c>
      <c r="AZ252">
        <v>6265.0360223474572</v>
      </c>
      <c r="BA252">
        <v>21940.73781671394</v>
      </c>
      <c r="BB252">
        <v>12970.44455237725</v>
      </c>
      <c r="BC252">
        <v>19083.249733409612</v>
      </c>
      <c r="BD252">
        <v>8555.4484806284509</v>
      </c>
      <c r="BE252"/>
      <c r="BF252"/>
    </row>
    <row r="253">
      <c r="A253" t="s">
        <v>629</v>
      </c>
      <c r="B253">
        <v>2016</v>
      </c>
      <c r="C253" t="s">
        <v>636</v>
      </c>
      <c r="D253">
        <v>223</v>
      </c>
      <c r="E253" t="s">
        <v>37</v>
      </c>
      <c r="F253" t="s">
        <v>16</v>
      </c>
      <c r="G253" t="s">
        <v>661</v>
      </c>
      <c r="H253">
        <v>19.5155447004237</v>
      </c>
      <c r="I253">
        <v>12.79689440290373</v>
      </c>
      <c r="J253">
        <v>9.109640359176705</v>
      </c>
      <c r="K253">
        <v>5.7275107261353266</v>
      </c>
      <c r="L253">
        <v>3.1173600088970872</v>
      </c>
      <c r="M253">
        <v>15.659482774628639</v>
      </c>
      <c r="N253">
        <v>8.6321921820973788</v>
      </c>
      <c r="O253">
        <v>6.8186474933334074</v>
      </c>
      <c r="P253">
        <v>3.9037280640308452</v>
      </c>
      <c r="Q253">
        <v>1.649291041115817</v>
      </c>
      <c r="R253">
        <v>20.990375707582761</v>
      </c>
      <c r="S253">
        <v>14.71295099876008</v>
      </c>
      <c r="T253">
        <v>12.042358036416839</v>
      </c>
      <c r="U253">
        <v>9.4817535262537476</v>
      </c>
      <c r="V253">
        <v>4.4999992561953892</v>
      </c>
      <c r="W253" t="s">
        <v>372</v>
      </c>
      <c r="X253" t="s">
        <v>159</v>
      </c>
      <c r="Y253" t="s">
        <v>161</v>
      </c>
      <c r="Z253" t="s">
        <v>162</v>
      </c>
      <c r="AA253" t="s">
        <v>163</v>
      </c>
      <c r="AB253" t="s">
        <v>320</v>
      </c>
      <c r="AC253" t="s">
        <v>320</v>
      </c>
      <c r="AD253">
        <v>4.2934987534040028</v>
      </c>
      <c r="AE253">
        <v>7.5582933543695496</v>
      </c>
      <c r="AF253">
        <v>10.24876434161011</v>
      </c>
      <c r="AG253">
        <v>13.72301154138961</v>
      </c>
      <c r="AH253">
        <v>14.2906449805979</v>
      </c>
      <c r="AI253"/>
      <c r="AJ253"/>
      <c r="AK253">
        <v>3534.6521601341169</v>
      </c>
      <c r="AL253">
        <v>2255.562833522265</v>
      </c>
      <c r="AM253">
        <v>1561.624016773301</v>
      </c>
      <c r="AN253">
        <v>940.01670019279447</v>
      </c>
      <c r="AO253">
        <v>456.08905701449618</v>
      </c>
      <c r="AP253">
        <v>1279.3782507285271</v>
      </c>
      <c r="AQ253">
        <v>664.4546560107334</v>
      </c>
      <c r="AR253">
        <v>498.74545720727599</v>
      </c>
      <c r="AS253">
        <v>272.08081201481929</v>
      </c>
      <c r="AT253">
        <v>98.892551849363159</v>
      </c>
      <c r="AU253">
        <v>2049.400950498522</v>
      </c>
      <c r="AV253">
        <v>1410.95396787032</v>
      </c>
      <c r="AW253">
        <v>1154.969883757502</v>
      </c>
      <c r="AX253">
        <v>897.7037528670744</v>
      </c>
      <c r="AY253">
        <v>421.36448483284408</v>
      </c>
      <c r="AZ253">
        <v>338.85972149086939</v>
      </c>
      <c r="BA253">
        <v>1920.3007219865999</v>
      </c>
      <c r="BB253">
        <v>1545.984017006773</v>
      </c>
      <c r="BC253">
        <v>3289.498565393847</v>
      </c>
      <c r="BD253">
        <v>1653.301741758881</v>
      </c>
      <c r="BE253"/>
      <c r="BF253"/>
    </row>
    <row r="254">
      <c r="A254" t="s">
        <v>629</v>
      </c>
      <c r="B254">
        <v>2016</v>
      </c>
      <c r="C254" t="s">
        <v>636</v>
      </c>
      <c r="D254">
        <v>224</v>
      </c>
      <c r="E254" t="s">
        <v>37</v>
      </c>
      <c r="F254" t="s">
        <v>20</v>
      </c>
      <c r="G254" t="s">
        <v>662</v>
      </c>
      <c r="H254">
        <v>8.1687946037084647</v>
      </c>
      <c r="I254">
        <v>7.6152154327805448</v>
      </c>
      <c r="J254">
        <v>7.185662074147098</v>
      </c>
      <c r="K254">
        <v>7.2765582200588428</v>
      </c>
      <c r="L254">
        <v>7.6047242429495023</v>
      </c>
      <c r="M254">
        <v>9.2273794857222029</v>
      </c>
      <c r="N254">
        <v>9.0667433754195468</v>
      </c>
      <c r="O254">
        <v>7.8115469144652812</v>
      </c>
      <c r="P254">
        <v>7.7710281965061894</v>
      </c>
      <c r="Q254">
        <v>11.364095325717379</v>
      </c>
      <c r="R254">
        <v>8.0255074466764214</v>
      </c>
      <c r="S254">
        <v>6.7667153858577276</v>
      </c>
      <c r="T254">
        <v>7.3720026470304623</v>
      </c>
      <c r="U254">
        <v>5.397148898531948</v>
      </c>
      <c r="V254">
        <v>4.9527884769329162</v>
      </c>
      <c r="W254" t="s">
        <v>372</v>
      </c>
      <c r="X254" t="s">
        <v>159</v>
      </c>
      <c r="Y254" t="s">
        <v>161</v>
      </c>
      <c r="Z254" t="s">
        <v>162</v>
      </c>
      <c r="AA254" t="s">
        <v>163</v>
      </c>
      <c r="AB254" t="s">
        <v>320</v>
      </c>
      <c r="AC254" t="s">
        <v>320</v>
      </c>
      <c r="AD254">
        <v>16.32579399217893</v>
      </c>
      <c r="AE254">
        <v>6.0830801392183327</v>
      </c>
      <c r="AF254">
        <v>3.7664983254601681</v>
      </c>
      <c r="AG254">
        <v>6.6661750982326478</v>
      </c>
      <c r="AH254">
        <v>11.75862128559123</v>
      </c>
      <c r="AI254"/>
      <c r="AJ254"/>
      <c r="AK254">
        <v>1479.5306989849571</v>
      </c>
      <c r="AL254">
        <v>1342.2472952146461</v>
      </c>
      <c r="AM254">
        <v>1231.8052117283919</v>
      </c>
      <c r="AN254">
        <v>1194.2511457147209</v>
      </c>
      <c r="AO254">
        <v>1112.61820865189</v>
      </c>
      <c r="AP254">
        <v>753.87602484409217</v>
      </c>
      <c r="AQ254">
        <v>697.90381441533452</v>
      </c>
      <c r="AR254">
        <v>571.3704281032517</v>
      </c>
      <c r="AS254">
        <v>541.62268150211878</v>
      </c>
      <c r="AT254">
        <v>681.39846649460708</v>
      </c>
      <c r="AU254">
        <v>783.57256766537898</v>
      </c>
      <c r="AV254">
        <v>648.91971188714695</v>
      </c>
      <c r="AW254">
        <v>707.04101427250157</v>
      </c>
      <c r="AX254">
        <v>510.98573777300118</v>
      </c>
      <c r="AY254">
        <v>463.76211333717401</v>
      </c>
      <c r="AZ254">
        <v>1288.495542457307</v>
      </c>
      <c r="BA254">
        <v>1545.5001063818429</v>
      </c>
      <c r="BB254">
        <v>568.16080623524113</v>
      </c>
      <c r="BC254">
        <v>1597.9272010493389</v>
      </c>
      <c r="BD254">
        <v>1360.368904170879</v>
      </c>
      <c r="BE254"/>
      <c r="BF254"/>
    </row>
    <row r="255">
      <c r="A255" t="s">
        <v>629</v>
      </c>
      <c r="B255">
        <v>2016</v>
      </c>
      <c r="C255" t="s">
        <v>636</v>
      </c>
      <c r="D255">
        <v>225</v>
      </c>
      <c r="E255" t="s">
        <v>431</v>
      </c>
      <c r="F255" t="s">
        <v>432</v>
      </c>
      <c r="G255" t="s">
        <v>320</v>
      </c>
      <c r="H255">
        <v>90.305651711264488</v>
      </c>
      <c r="I255">
        <v>88.445127000373674</v>
      </c>
      <c r="J255">
        <v>86.42171370981805</v>
      </c>
      <c r="K255">
        <v>82.60435915669072</v>
      </c>
      <c r="L255">
        <v>73.425264343571413</v>
      </c>
      <c r="M255">
        <v>86.769029658714132</v>
      </c>
      <c r="N255">
        <v>81.977727427708714</v>
      </c>
      <c r="O255">
        <v>78.929251796436219</v>
      </c>
      <c r="P255">
        <v>75.187430244252269</v>
      </c>
      <c r="Q255">
        <v>62.270759366977011</v>
      </c>
      <c r="R255">
        <v>90.93251795458346</v>
      </c>
      <c r="S255">
        <v>90.576447224941688</v>
      </c>
      <c r="T255">
        <v>90.078455203261925</v>
      </c>
      <c r="U255">
        <v>90.675401189871991</v>
      </c>
      <c r="V255">
        <v>90.139240337554725</v>
      </c>
      <c r="W255" t="s">
        <v>372</v>
      </c>
      <c r="X255" t="s">
        <v>159</v>
      </c>
      <c r="Y255" t="s">
        <v>161</v>
      </c>
      <c r="Z255" t="s">
        <v>162</v>
      </c>
      <c r="AA255" t="s">
        <v>163</v>
      </c>
      <c r="AB255" t="s">
        <v>320</v>
      </c>
      <c r="AC255" t="s">
        <v>320</v>
      </c>
      <c r="AD255">
        <v>52.757856820335213</v>
      </c>
      <c r="AE255">
        <v>86.020376358106347</v>
      </c>
      <c r="AF255">
        <v>94.871376669800483</v>
      </c>
      <c r="AG255">
        <v>92.288203493765337</v>
      </c>
      <c r="AH255">
        <v>83.178709970859586</v>
      </c>
      <c r="AI255"/>
      <c r="AJ255"/>
      <c r="AK255"/>
      <c r="AL255"/>
      <c r="AM255"/>
      <c r="AN255"/>
      <c r="AO255"/>
      <c r="AP255"/>
      <c r="AQ255"/>
      <c r="AR255"/>
      <c r="AS255"/>
      <c r="AT255"/>
      <c r="AU255"/>
      <c r="AV255"/>
      <c r="AW255"/>
      <c r="AX255"/>
      <c r="AY255"/>
      <c r="AZ255"/>
      <c r="BA255"/>
      <c r="BB255"/>
      <c r="BC255"/>
      <c r="BD255"/>
      <c r="BE255"/>
      <c r="BF255"/>
    </row>
    <row r="256">
      <c r="A256" t="s">
        <v>629</v>
      </c>
      <c r="B256">
        <v>2016</v>
      </c>
      <c r="C256" t="s">
        <v>636</v>
      </c>
      <c r="D256">
        <v>226</v>
      </c>
      <c r="E256" t="s">
        <v>431</v>
      </c>
      <c r="F256" t="s">
        <v>433</v>
      </c>
      <c r="G256" t="s">
        <v>320</v>
      </c>
      <c r="H256">
        <v>7.4024001170069003</v>
      </c>
      <c r="I256">
        <v>6.9272359118458287</v>
      </c>
      <c r="J256">
        <v>6.353503839635632</v>
      </c>
      <c r="K256">
        <v>6.3584112621054292</v>
      </c>
      <c r="L256">
        <v>5.9336737421204084</v>
      </c>
      <c r="M256">
        <v>8.0335122823638123</v>
      </c>
      <c r="N256">
        <v>7.7913610876851171</v>
      </c>
      <c r="O256">
        <v>6.6426070049826702</v>
      </c>
      <c r="P256">
        <v>6.3281295565863616</v>
      </c>
      <c r="Q256">
        <v>7.8062393138386144</v>
      </c>
      <c r="R256">
        <v>7.5349079611548992</v>
      </c>
      <c r="S256">
        <v>6.1700682090087948</v>
      </c>
      <c r="T256">
        <v>6.5753228662200538</v>
      </c>
      <c r="U256">
        <v>4.9220102946184117</v>
      </c>
      <c r="V256">
        <v>4.6369174874884944</v>
      </c>
      <c r="W256" t="s">
        <v>372</v>
      </c>
      <c r="X256" t="s">
        <v>159</v>
      </c>
      <c r="Y256" t="s">
        <v>161</v>
      </c>
      <c r="Z256" t="s">
        <v>162</v>
      </c>
      <c r="AA256" t="s">
        <v>163</v>
      </c>
      <c r="AB256" t="s">
        <v>320</v>
      </c>
      <c r="AC256" t="s">
        <v>320</v>
      </c>
      <c r="AD256">
        <v>9.9549924265030878</v>
      </c>
      <c r="AE256">
        <v>5.485231649185879</v>
      </c>
      <c r="AF256">
        <v>3.514918167517981</v>
      </c>
      <c r="AG256">
        <v>6.5127011645786688</v>
      </c>
      <c r="AH256">
        <v>9.6794830443477746</v>
      </c>
      <c r="AI256"/>
      <c r="AJ256"/>
      <c r="AK256"/>
      <c r="AL256"/>
      <c r="AM256"/>
      <c r="AN256"/>
      <c r="AO256"/>
      <c r="AP256"/>
      <c r="AQ256"/>
      <c r="AR256"/>
      <c r="AS256"/>
      <c r="AT256"/>
      <c r="AU256"/>
      <c r="AV256"/>
      <c r="AW256"/>
      <c r="AX256"/>
      <c r="AY256"/>
      <c r="AZ256"/>
      <c r="BA256"/>
      <c r="BB256"/>
      <c r="BC256"/>
      <c r="BD256"/>
      <c r="BE256"/>
      <c r="BF256"/>
    </row>
    <row r="257">
      <c r="A257" t="s">
        <v>629</v>
      </c>
      <c r="B257">
        <v>2016</v>
      </c>
      <c r="C257" t="s">
        <v>636</v>
      </c>
      <c r="D257">
        <v>227</v>
      </c>
      <c r="E257" t="s">
        <v>431</v>
      </c>
      <c r="F257" t="s">
        <v>434</v>
      </c>
      <c r="G257" t="s">
        <v>320</v>
      </c>
      <c r="H257">
        <v>1.6606281693481511</v>
      </c>
      <c r="I257">
        <v>4.2442007631180081</v>
      </c>
      <c r="J257">
        <v>6.8875395320300541</v>
      </c>
      <c r="K257">
        <v>10.911418179534399</v>
      </c>
      <c r="L257">
        <v>20.5313651136881</v>
      </c>
      <c r="M257">
        <v>4.4092127171654694</v>
      </c>
      <c r="N257">
        <v>9.8484641695449628</v>
      </c>
      <c r="O257">
        <v>14.382713718817261</v>
      </c>
      <c r="P257">
        <v>18.477427673758079</v>
      </c>
      <c r="Q257">
        <v>29.745446164499441</v>
      </c>
      <c r="R257">
        <v>1.1328951862781891</v>
      </c>
      <c r="S257">
        <v>2.849666189704982</v>
      </c>
      <c r="T257">
        <v>2.7147436021925162</v>
      </c>
      <c r="U257">
        <v>4.1515132639966392</v>
      </c>
      <c r="V257">
        <v>5.1604188021082429</v>
      </c>
      <c r="W257" t="s">
        <v>372</v>
      </c>
      <c r="X257" t="s">
        <v>159</v>
      </c>
      <c r="Y257" t="s">
        <v>161</v>
      </c>
      <c r="Z257" t="s">
        <v>162</v>
      </c>
      <c r="AA257" t="s">
        <v>163</v>
      </c>
      <c r="AB257" t="s">
        <v>320</v>
      </c>
      <c r="AC257" t="s">
        <v>320</v>
      </c>
      <c r="AD257">
        <v>36.948482289268597</v>
      </c>
      <c r="AE257">
        <v>8.4068346675761969</v>
      </c>
      <c r="AF257">
        <v>1.415437431910169</v>
      </c>
      <c r="AG257">
        <v>1.104482736593956</v>
      </c>
      <c r="AH257">
        <v>5.737295605879555</v>
      </c>
      <c r="AI257"/>
      <c r="AJ257"/>
      <c r="AK257"/>
      <c r="AL257"/>
      <c r="AM257"/>
      <c r="AN257"/>
      <c r="AO257"/>
      <c r="AP257"/>
      <c r="AQ257"/>
      <c r="AR257"/>
      <c r="AS257"/>
      <c r="AT257"/>
      <c r="AU257"/>
      <c r="AV257"/>
      <c r="AW257"/>
      <c r="AX257"/>
      <c r="AY257"/>
      <c r="AZ257"/>
      <c r="BA257"/>
      <c r="BB257"/>
      <c r="BC257"/>
      <c r="BD257"/>
      <c r="BE257"/>
      <c r="BF257"/>
    </row>
    <row r="258">
      <c r="A258" t="s">
        <v>629</v>
      </c>
      <c r="B258">
        <v>2016</v>
      </c>
      <c r="C258" t="s">
        <v>636</v>
      </c>
      <c r="D258">
        <v>228</v>
      </c>
      <c r="E258" t="s">
        <v>431</v>
      </c>
      <c r="F258" t="s">
        <v>435</v>
      </c>
      <c r="G258" t="s">
        <v>320</v>
      </c>
      <c r="H258">
        <v>0.63068969380313078</v>
      </c>
      <c r="I258">
        <v>0.36323620694143549</v>
      </c>
      <c r="J258">
        <v>0.33724291851651689</v>
      </c>
      <c r="K258">
        <v>0.1240425499611289</v>
      </c>
      <c r="L258">
        <v>0.1096968006199784</v>
      </c>
      <c r="M258">
        <v>0.78688708181345479</v>
      </c>
      <c r="N258">
        <v>0.38244731506169471</v>
      </c>
      <c r="O258">
        <v>0.0454274797639811</v>
      </c>
      <c r="P258">
        <v>0.0070125254030257</v>
      </c>
      <c r="Q258">
        <v>0.17755515468512281</v>
      </c>
      <c r="R258">
        <v>0.39967889798373052</v>
      </c>
      <c r="S258">
        <v>0.40381837634457612</v>
      </c>
      <c r="T258">
        <v>0.59376886819787789</v>
      </c>
      <c r="U258">
        <v>0.25107525151334392</v>
      </c>
      <c r="V258">
        <v>0.060122896015872597</v>
      </c>
      <c r="W258" t="s">
        <v>372</v>
      </c>
      <c r="X258" t="s">
        <v>159</v>
      </c>
      <c r="Y258" t="s">
        <v>161</v>
      </c>
      <c r="Z258" t="s">
        <v>162</v>
      </c>
      <c r="AA258" t="s">
        <v>163</v>
      </c>
      <c r="AB258" t="s">
        <v>320</v>
      </c>
      <c r="AC258" t="s">
        <v>320</v>
      </c>
      <c r="AD258">
        <v>0.33866846389313932</v>
      </c>
      <c r="AE258">
        <v>0.086382536711125904</v>
      </c>
      <c r="AF258">
        <v>0.19826773077135201</v>
      </c>
      <c r="AG258">
        <v>0.078792590641010504</v>
      </c>
      <c r="AH258">
        <v>1.40451137891323</v>
      </c>
      <c r="AI258"/>
      <c r="AJ258"/>
      <c r="AK258"/>
      <c r="AL258"/>
      <c r="AM258"/>
      <c r="AN258"/>
      <c r="AO258"/>
      <c r="AP258"/>
      <c r="AQ258"/>
      <c r="AR258"/>
      <c r="AS258"/>
      <c r="AT258"/>
      <c r="AU258"/>
      <c r="AV258"/>
      <c r="AW258"/>
      <c r="AX258"/>
      <c r="AY258"/>
      <c r="AZ258"/>
      <c r="BA258"/>
      <c r="BB258"/>
      <c r="BC258"/>
      <c r="BD258"/>
      <c r="BE258"/>
      <c r="BF258"/>
    </row>
    <row r="259">
      <c r="A259" t="s">
        <v>629</v>
      </c>
      <c r="B259">
        <v>2016</v>
      </c>
      <c r="C259" t="s">
        <v>636</v>
      </c>
      <c r="D259">
        <v>229</v>
      </c>
      <c r="E259" t="s">
        <v>431</v>
      </c>
      <c r="F259" t="s">
        <v>201</v>
      </c>
      <c r="G259" t="s">
        <v>320</v>
      </c>
      <c r="H259">
        <v>0.00063030857743930004</v>
      </c>
      <c r="I259">
        <v>0.020200117720762599</v>
      </c>
      <c r="J259">
        <v>0</v>
      </c>
      <c r="K259">
        <v>0.0017688517085356001</v>
      </c>
      <c r="L259">
        <v>0</v>
      </c>
      <c r="M259">
        <v>0.0013582599431075999</v>
      </c>
      <c r="N259">
        <v>0</v>
      </c>
      <c r="O259">
        <v>0</v>
      </c>
      <c r="P259">
        <v>0</v>
      </c>
      <c r="Q259">
        <v>0</v>
      </c>
      <c r="R259">
        <v>0</v>
      </c>
      <c r="S259">
        <v>0</v>
      </c>
      <c r="T259">
        <v>0.037709460127954897</v>
      </c>
      <c r="U259">
        <v>0</v>
      </c>
      <c r="V259">
        <v>0.0033004768327406999</v>
      </c>
      <c r="W259" t="s">
        <v>372</v>
      </c>
      <c r="X259" t="s">
        <v>159</v>
      </c>
      <c r="Y259" t="s">
        <v>161</v>
      </c>
      <c r="Z259" t="s">
        <v>162</v>
      </c>
      <c r="AA259" t="s">
        <v>163</v>
      </c>
      <c r="AB259" t="s">
        <v>320</v>
      </c>
      <c r="AC259" t="s">
        <v>320</v>
      </c>
      <c r="AD259">
        <v>0</v>
      </c>
      <c r="AE259">
        <v>0.0011747884203429</v>
      </c>
      <c r="AF259">
        <v>0</v>
      </c>
      <c r="AG259">
        <v>0.015820014420870901</v>
      </c>
      <c r="AH259">
        <v>0</v>
      </c>
      <c r="AI259"/>
      <c r="AJ259"/>
      <c r="AK259"/>
      <c r="AL259"/>
      <c r="AM259"/>
      <c r="AN259"/>
      <c r="AO259"/>
      <c r="AP259"/>
      <c r="AQ259"/>
      <c r="AR259"/>
      <c r="AS259"/>
      <c r="AT259"/>
      <c r="AU259"/>
      <c r="AV259"/>
      <c r="AW259"/>
      <c r="AX259"/>
      <c r="AY259"/>
      <c r="AZ259"/>
      <c r="BA259"/>
      <c r="BB259"/>
      <c r="BC259"/>
      <c r="BD259"/>
      <c r="BE259"/>
      <c r="BF259"/>
    </row>
    <row r="260">
      <c r="A260" t="s">
        <v>629</v>
      </c>
      <c r="B260">
        <v>2019</v>
      </c>
      <c r="C260" t="s">
        <v>637</v>
      </c>
      <c r="D260">
        <v>16</v>
      </c>
      <c r="E260" t="s">
        <v>13</v>
      </c>
      <c r="F260" t="s">
        <v>14</v>
      </c>
      <c r="G260" t="s">
        <v>642</v>
      </c>
      <c r="H260">
        <v>99.026786514470061</v>
      </c>
      <c r="I260">
        <v>99.188229096442953</v>
      </c>
      <c r="J260">
        <v>99.719642250748109</v>
      </c>
      <c r="K260">
        <v>99.880369621003311</v>
      </c>
      <c r="L260">
        <v>99.793484552656551</v>
      </c>
      <c r="M260">
        <v>99.64739626172009</v>
      </c>
      <c r="N260">
        <v>99.875899327516464</v>
      </c>
      <c r="O260">
        <v>99.887011909143055</v>
      </c>
      <c r="P260">
        <v>99.928591782907517</v>
      </c>
      <c r="Q260">
        <v>100</v>
      </c>
      <c r="R260">
        <v>98.812811580426882</v>
      </c>
      <c r="S260">
        <v>98.850280720933299</v>
      </c>
      <c r="T260">
        <v>99.105075971977712</v>
      </c>
      <c r="U260">
        <v>99.7515825208488</v>
      </c>
      <c r="V260">
        <v>99.646833236372998</v>
      </c>
      <c r="W260" t="s">
        <v>372</v>
      </c>
      <c r="X260" t="s">
        <v>159</v>
      </c>
      <c r="Y260" t="s">
        <v>161</v>
      </c>
      <c r="Z260" t="s">
        <v>162</v>
      </c>
      <c r="AA260" t="s">
        <v>163</v>
      </c>
      <c r="AB260" t="s">
        <v>320</v>
      </c>
      <c r="AC260" t="s">
        <v>320</v>
      </c>
      <c r="AD260">
        <v>99.965383936517256</v>
      </c>
      <c r="AE260">
        <v>99.792303243942399</v>
      </c>
      <c r="AF260">
        <v>99.766591932752874</v>
      </c>
      <c r="AG260">
        <v>99.936472056191306</v>
      </c>
      <c r="AH260">
        <v>97.383268611317234</v>
      </c>
      <c r="AI260"/>
      <c r="AJ260"/>
      <c r="AK260">
        <v>20007.39682930502</v>
      </c>
      <c r="AL260">
        <v>20034.899251118859</v>
      </c>
      <c r="AM260">
        <v>20152.792467589479</v>
      </c>
      <c r="AN260">
        <v>20179.886627896081</v>
      </c>
      <c r="AO260">
        <v>20161.380274099989</v>
      </c>
      <c r="AP260">
        <v>9148.3052463417389</v>
      </c>
      <c r="AQ260">
        <v>9175.1675872722881</v>
      </c>
      <c r="AR260">
        <v>9172.2311991531151</v>
      </c>
      <c r="AS260">
        <v>9177.310610610848</v>
      </c>
      <c r="AT260">
        <v>9183.8975668778785</v>
      </c>
      <c r="AU260">
        <v>10871.61328782202</v>
      </c>
      <c r="AV260">
        <v>10915.998169611061</v>
      </c>
      <c r="AW260">
        <v>10914.024032139079</v>
      </c>
      <c r="AX260">
        <v>10993.16877046333</v>
      </c>
      <c r="AY260">
        <v>10984.638979718229</v>
      </c>
      <c r="AZ260">
        <v>13942.5036653467</v>
      </c>
      <c r="BA260">
        <v>28318.113221584132</v>
      </c>
      <c r="BB260">
        <v>17503.792455091541</v>
      </c>
      <c r="BC260">
        <v>27335.07019702268</v>
      </c>
      <c r="BD260">
        <v>13436.875910964251</v>
      </c>
      <c r="BE260"/>
      <c r="BF260"/>
    </row>
    <row r="261">
      <c r="A261" t="s">
        <v>629</v>
      </c>
      <c r="B261">
        <v>2019</v>
      </c>
      <c r="C261" t="s">
        <v>637</v>
      </c>
      <c r="D261">
        <v>17</v>
      </c>
      <c r="E261" t="s">
        <v>13</v>
      </c>
      <c r="F261" t="s">
        <v>52</v>
      </c>
      <c r="G261" t="s">
        <v>320</v>
      </c>
      <c r="H261">
        <v>0.97321348552992892</v>
      </c>
      <c r="I261">
        <v>0.81177090355710868</v>
      </c>
      <c r="J261">
        <v>0.28035774925194368</v>
      </c>
      <c r="K261">
        <v>0.1196303789966907</v>
      </c>
      <c r="L261">
        <v>0.2065154473434728</v>
      </c>
      <c r="M261">
        <v>0.3526037382798915</v>
      </c>
      <c r="N261">
        <v>0.1241006724835557</v>
      </c>
      <c r="O261">
        <v>0.1129880908569546</v>
      </c>
      <c r="P261">
        <v>0.071408217092464005</v>
      </c>
      <c r="Q261">
        <v>0</v>
      </c>
      <c r="R261">
        <v>1.1871884195730651</v>
      </c>
      <c r="S261">
        <v>1.1497192790667079</v>
      </c>
      <c r="T261">
        <v>0.89492402802232529</v>
      </c>
      <c r="U261">
        <v>0.2484174791512081</v>
      </c>
      <c r="V261">
        <v>0.35316676362700472</v>
      </c>
      <c r="W261" t="s">
        <v>372</v>
      </c>
      <c r="X261" t="s">
        <v>159</v>
      </c>
      <c r="Y261" t="s">
        <v>161</v>
      </c>
      <c r="Z261" t="s">
        <v>162</v>
      </c>
      <c r="AA261" t="s">
        <v>163</v>
      </c>
      <c r="AB261" t="s">
        <v>320</v>
      </c>
      <c r="AC261" t="s">
        <v>320</v>
      </c>
      <c r="AD261">
        <v>0.034616063482731101</v>
      </c>
      <c r="AE261">
        <v>0.2076967560576117</v>
      </c>
      <c r="AF261">
        <v>0.23340806724713609</v>
      </c>
      <c r="AG261">
        <v>0.063527943808684595</v>
      </c>
      <c r="AH261">
        <v>2.616731388682795</v>
      </c>
      <c r="AI261"/>
      <c r="AJ261"/>
      <c r="AK261">
        <v>196.62829715052061</v>
      </c>
      <c r="AL261">
        <v>163.96853150733031</v>
      </c>
      <c r="AM261">
        <v>56.658762605142847</v>
      </c>
      <c r="AN261">
        <v>24.170189743649139</v>
      </c>
      <c r="AO261">
        <v>41.722528129285472</v>
      </c>
      <c r="AP261">
        <v>32.37140908642904</v>
      </c>
      <c r="AQ261">
        <v>11.40059288974143</v>
      </c>
      <c r="AR261">
        <v>10.3752517197488</v>
      </c>
      <c r="AS261">
        <v>6.5580368612736351</v>
      </c>
      <c r="AT261">
        <v>0</v>
      </c>
      <c r="AU261">
        <v>130.61720632120489</v>
      </c>
      <c r="AV261">
        <v>126.9630541696679</v>
      </c>
      <c r="AW261">
        <v>98.554208782767859</v>
      </c>
      <c r="AX261">
        <v>27.37696189703566</v>
      </c>
      <c r="AY261">
        <v>38.931587408058967</v>
      </c>
      <c r="AZ261">
        <v>4.8280171893737522</v>
      </c>
      <c r="BA261">
        <v>58.938215299206568</v>
      </c>
      <c r="BB261">
        <v>40.950846243116587</v>
      </c>
      <c r="BC261">
        <v>17.37644693427341</v>
      </c>
      <c r="BD261">
        <v>361.05478346995778</v>
      </c>
      <c r="BE261"/>
      <c r="BF261"/>
    </row>
    <row r="262">
      <c r="A262" t="s">
        <v>629</v>
      </c>
      <c r="B262">
        <v>2019</v>
      </c>
      <c r="C262" t="s">
        <v>637</v>
      </c>
      <c r="D262">
        <v>18</v>
      </c>
      <c r="E262" t="s">
        <v>61</v>
      </c>
      <c r="F262" t="s">
        <v>15</v>
      </c>
      <c r="G262" t="s">
        <v>643</v>
      </c>
      <c r="H262">
        <v>98.952296367470439</v>
      </c>
      <c r="I262">
        <v>99.118875290221979</v>
      </c>
      <c r="J262">
        <v>99.701904523208512</v>
      </c>
      <c r="K262">
        <v>99.875527152321624</v>
      </c>
      <c r="L262">
        <v>99.787452986806016</v>
      </c>
      <c r="M262">
        <v>99.581980750177181</v>
      </c>
      <c r="N262">
        <v>99.859189662728738</v>
      </c>
      <c r="O262">
        <v>99.879307119204029</v>
      </c>
      <c r="P262">
        <v>99.926261490893282</v>
      </c>
      <c r="Q262">
        <v>100</v>
      </c>
      <c r="R262">
        <v>98.776920979765194</v>
      </c>
      <c r="S262">
        <v>98.795027007932873</v>
      </c>
      <c r="T262">
        <v>99.059179814098613</v>
      </c>
      <c r="U262">
        <v>99.741753363004264</v>
      </c>
      <c r="V262">
        <v>99.635837390549298</v>
      </c>
      <c r="W262" t="s">
        <v>372</v>
      </c>
      <c r="X262" t="s">
        <v>159</v>
      </c>
      <c r="Y262" t="s">
        <v>161</v>
      </c>
      <c r="Z262" t="s">
        <v>162</v>
      </c>
      <c r="AA262" t="s">
        <v>163</v>
      </c>
      <c r="AB262" t="s">
        <v>320</v>
      </c>
      <c r="AC262" t="s">
        <v>320</v>
      </c>
      <c r="AD262">
        <v>99.959501784880288</v>
      </c>
      <c r="AE262">
        <v>99.771372867786155</v>
      </c>
      <c r="AF262">
        <v>99.757837109627232</v>
      </c>
      <c r="AG262">
        <v>99.935778526030276</v>
      </c>
      <c r="AH262">
        <v>97.353601139486145</v>
      </c>
      <c r="AI262"/>
      <c r="AJ262"/>
      <c r="AK262">
        <v>18581.58747351807</v>
      </c>
      <c r="AL262">
        <v>18473.22608241464</v>
      </c>
      <c r="AM262">
        <v>18950.259160127742</v>
      </c>
      <c r="AN262">
        <v>19393.871732211672</v>
      </c>
      <c r="AO262">
        <v>19588.065490205361</v>
      </c>
      <c r="AP262">
        <v>7738.5319251867313</v>
      </c>
      <c r="AQ262">
        <v>8262.7388028106034</v>
      </c>
      <c r="AR262">
        <v>8586.0321348017278</v>
      </c>
      <c r="AS262">
        <v>8887.0810409036312</v>
      </c>
      <c r="AT262">
        <v>8951.9472411201077</v>
      </c>
      <c r="AU262">
        <v>10548.75870972729</v>
      </c>
      <c r="AV262">
        <v>10409.626147872659</v>
      </c>
      <c r="AW262">
        <v>10376.79594416283</v>
      </c>
      <c r="AX262">
        <v>10573.714388418541</v>
      </c>
      <c r="AY262">
        <v>10651.783603473579</v>
      </c>
      <c r="AZ262">
        <v>11916.72747630602</v>
      </c>
      <c r="BA262">
        <v>25878.894262502319</v>
      </c>
      <c r="BB262">
        <v>16869.504005070059</v>
      </c>
      <c r="BC262">
        <v>27039.6900764333</v>
      </c>
      <c r="BD262">
        <v>13282.19411816574</v>
      </c>
      <c r="BE262"/>
      <c r="BF262"/>
    </row>
    <row r="263">
      <c r="A263" t="s">
        <v>629</v>
      </c>
      <c r="B263">
        <v>2019</v>
      </c>
      <c r="C263" t="s">
        <v>637</v>
      </c>
      <c r="D263">
        <v>19</v>
      </c>
      <c r="E263" t="s">
        <v>61</v>
      </c>
      <c r="F263" t="s">
        <v>16</v>
      </c>
      <c r="G263" t="s">
        <v>644</v>
      </c>
      <c r="H263">
        <v>0.00060141041855789996</v>
      </c>
      <c r="I263">
        <v>0.0013446240751106</v>
      </c>
      <c r="J263">
        <v>0</v>
      </c>
      <c r="K263">
        <v>0</v>
      </c>
      <c r="L263">
        <v>0</v>
      </c>
      <c r="M263">
        <v>0.0014532825740564</v>
      </c>
      <c r="N263">
        <v>0.0030286652599401998</v>
      </c>
      <c r="O263">
        <v>0</v>
      </c>
      <c r="P263">
        <v>0</v>
      </c>
      <c r="Q263">
        <v>0</v>
      </c>
      <c r="R263">
        <v>0</v>
      </c>
      <c r="S263">
        <v>0</v>
      </c>
      <c r="T263">
        <v>0</v>
      </c>
      <c r="U263">
        <v>0</v>
      </c>
      <c r="V263">
        <v>0</v>
      </c>
      <c r="W263" t="s">
        <v>372</v>
      </c>
      <c r="X263" t="s">
        <v>159</v>
      </c>
      <c r="Y263" t="s">
        <v>161</v>
      </c>
      <c r="Z263" t="s">
        <v>162</v>
      </c>
      <c r="AA263" t="s">
        <v>163</v>
      </c>
      <c r="AB263" t="s">
        <v>320</v>
      </c>
      <c r="AC263" t="s">
        <v>320</v>
      </c>
      <c r="AD263">
        <v>0</v>
      </c>
      <c r="AE263">
        <v>0.0014015562239519</v>
      </c>
      <c r="AF263">
        <v>0</v>
      </c>
      <c r="AG263">
        <v>0</v>
      </c>
      <c r="AH263">
        <v>0</v>
      </c>
      <c r="AI263"/>
      <c r="AJ263"/>
      <c r="AK263">
        <v>0.11293482526589479</v>
      </c>
      <c r="AL263">
        <v>0.25060357538002742</v>
      </c>
      <c r="AM263">
        <v>0</v>
      </c>
      <c r="AN263">
        <v>0</v>
      </c>
      <c r="AO263">
        <v>0</v>
      </c>
      <c r="AP263">
        <v>0.11293482526589479</v>
      </c>
      <c r="AQ263">
        <v>0.25060357538002742</v>
      </c>
      <c r="AR263">
        <v>0</v>
      </c>
      <c r="AS263">
        <v>0</v>
      </c>
      <c r="AT263">
        <v>0</v>
      </c>
      <c r="AU263">
        <v>0</v>
      </c>
      <c r="AV263">
        <v>0</v>
      </c>
      <c r="AW263">
        <v>0</v>
      </c>
      <c r="AX263">
        <v>0</v>
      </c>
      <c r="AY263">
        <v>0</v>
      </c>
      <c r="AZ263">
        <v>0</v>
      </c>
      <c r="BA263">
        <v>0.36353840064592219</v>
      </c>
      <c r="BB263">
        <v>0</v>
      </c>
      <c r="BC263">
        <v>0</v>
      </c>
      <c r="BD263">
        <v>0</v>
      </c>
      <c r="BE263"/>
      <c r="BF263"/>
    </row>
    <row r="264">
      <c r="A264" t="s">
        <v>629</v>
      </c>
      <c r="B264">
        <v>2019</v>
      </c>
      <c r="C264" t="s">
        <v>637</v>
      </c>
      <c r="D264">
        <v>20</v>
      </c>
      <c r="E264" t="s">
        <v>61</v>
      </c>
      <c r="F264" t="s">
        <v>22</v>
      </c>
      <c r="G264" t="s">
        <v>645</v>
      </c>
      <c r="H264">
        <v>0.92129060733541457</v>
      </c>
      <c r="I264">
        <v>0.76538885626759456</v>
      </c>
      <c r="J264">
        <v>0.29162656269621412</v>
      </c>
      <c r="K264">
        <v>0.122718937924589</v>
      </c>
      <c r="L264">
        <v>0.057207218215867099</v>
      </c>
      <c r="M264">
        <v>0.35115402833267317</v>
      </c>
      <c r="N264">
        <v>0.11810038637485661</v>
      </c>
      <c r="O264">
        <v>0.10626430817285</v>
      </c>
      <c r="P264">
        <v>0.073738509106687999</v>
      </c>
      <c r="Q264">
        <v>0</v>
      </c>
      <c r="R264">
        <v>1.075004314388746</v>
      </c>
      <c r="S264">
        <v>1.1790756961687869</v>
      </c>
      <c r="T264">
        <v>0.74998758242895502</v>
      </c>
      <c r="U264">
        <v>0.25824663699573452</v>
      </c>
      <c r="V264">
        <v>0.078649787081759098</v>
      </c>
      <c r="W264" t="s">
        <v>372</v>
      </c>
      <c r="X264" t="s">
        <v>159</v>
      </c>
      <c r="Y264" t="s">
        <v>161</v>
      </c>
      <c r="Z264" t="s">
        <v>162</v>
      </c>
      <c r="AA264" t="s">
        <v>163</v>
      </c>
      <c r="AB264" t="s">
        <v>320</v>
      </c>
      <c r="AC264" t="s">
        <v>320</v>
      </c>
      <c r="AD264">
        <v>0.040498215119730001</v>
      </c>
      <c r="AE264">
        <v>0.073093952094072601</v>
      </c>
      <c r="AF264">
        <v>0.16126680437093721</v>
      </c>
      <c r="AG264">
        <v>0.0642214739697166</v>
      </c>
      <c r="AH264">
        <v>2.475258898049514</v>
      </c>
      <c r="AI264"/>
      <c r="AJ264"/>
      <c r="AK264">
        <v>173.002978578285</v>
      </c>
      <c r="AL264">
        <v>142.6489287877024</v>
      </c>
      <c r="AM264">
        <v>55.429221412556558</v>
      </c>
      <c r="AN264">
        <v>23.829614812375009</v>
      </c>
      <c r="AO264">
        <v>11.229655666960831</v>
      </c>
      <c r="AP264">
        <v>27.28823667132653</v>
      </c>
      <c r="AQ264">
        <v>9.7720865593071267</v>
      </c>
      <c r="AR264">
        <v>9.1349128370068247</v>
      </c>
      <c r="AS264">
        <v>6.5580368612736351</v>
      </c>
      <c r="AT264">
        <v>0</v>
      </c>
      <c r="AU264">
        <v>114.8037518473139</v>
      </c>
      <c r="AV264">
        <v>124.23436248642579</v>
      </c>
      <c r="AW264">
        <v>78.563825363044472</v>
      </c>
      <c r="AX264">
        <v>27.37696189703566</v>
      </c>
      <c r="AY264">
        <v>8.4082247351456854</v>
      </c>
      <c r="AZ264">
        <v>4.8280171893737522</v>
      </c>
      <c r="BA264">
        <v>18.95925257014947</v>
      </c>
      <c r="BB264">
        <v>27.27095014330289</v>
      </c>
      <c r="BC264">
        <v>17.37644693427341</v>
      </c>
      <c r="BD264">
        <v>337.70573242078012</v>
      </c>
      <c r="BE264"/>
      <c r="BF264"/>
    </row>
    <row r="265">
      <c r="A265" t="s">
        <v>629</v>
      </c>
      <c r="B265">
        <v>2019</v>
      </c>
      <c r="C265" t="s">
        <v>637</v>
      </c>
      <c r="D265">
        <v>21</v>
      </c>
      <c r="E265" t="s">
        <v>61</v>
      </c>
      <c r="F265" t="s">
        <v>17</v>
      </c>
      <c r="G265" t="s">
        <v>646</v>
      </c>
      <c r="H265">
        <v>0.12581161477551331</v>
      </c>
      <c r="I265">
        <v>0.11439122943531151</v>
      </c>
      <c r="J265">
        <v>0.0064689140953026998</v>
      </c>
      <c r="K265">
        <v>0.0017539097538410999</v>
      </c>
      <c r="L265">
        <v>0.1553397949781406</v>
      </c>
      <c r="M265">
        <v>0.065411938916095605</v>
      </c>
      <c r="N265">
        <v>0.0196812856364861</v>
      </c>
      <c r="O265">
        <v>0.0144285726231023</v>
      </c>
      <c r="P265">
        <v>0</v>
      </c>
      <c r="Q265">
        <v>0</v>
      </c>
      <c r="R265">
        <v>0.14807470584612711</v>
      </c>
      <c r="S265">
        <v>0.025897295898308501</v>
      </c>
      <c r="T265">
        <v>0.1908326034724695</v>
      </c>
      <c r="U265">
        <v>0</v>
      </c>
      <c r="V265">
        <v>0.2855128223689597</v>
      </c>
      <c r="W265" t="s">
        <v>372</v>
      </c>
      <c r="X265" t="s">
        <v>159</v>
      </c>
      <c r="Y265" t="s">
        <v>161</v>
      </c>
      <c r="Z265" t="s">
        <v>162</v>
      </c>
      <c r="AA265" t="s">
        <v>163</v>
      </c>
      <c r="AB265" t="s">
        <v>320</v>
      </c>
      <c r="AC265" t="s">
        <v>320</v>
      </c>
      <c r="AD265">
        <v>0</v>
      </c>
      <c r="AE265">
        <v>0.15413162389583471</v>
      </c>
      <c r="AF265">
        <v>0.080896086001798997</v>
      </c>
      <c r="AG265">
        <v>0</v>
      </c>
      <c r="AH265">
        <v>0.17113996246435401</v>
      </c>
      <c r="AI265"/>
      <c r="AJ265"/>
      <c r="AK265">
        <v>23.625318572235589</v>
      </c>
      <c r="AL265">
        <v>21.31960271962787</v>
      </c>
      <c r="AM265">
        <v>1.22954119258629</v>
      </c>
      <c r="AN265">
        <v>0.34057493127413718</v>
      </c>
      <c r="AO265">
        <v>30.492872462324641</v>
      </c>
      <c r="AP265">
        <v>5.0831724151025144</v>
      </c>
      <c r="AQ265">
        <v>1.6285063304342979</v>
      </c>
      <c r="AR265">
        <v>1.240338882741979</v>
      </c>
      <c r="AS265">
        <v>0</v>
      </c>
      <c r="AT265">
        <v>0</v>
      </c>
      <c r="AU265">
        <v>15.81345447389095</v>
      </c>
      <c r="AV265">
        <v>2.728691683242126</v>
      </c>
      <c r="AW265">
        <v>19.990383419723379</v>
      </c>
      <c r="AX265">
        <v>0</v>
      </c>
      <c r="AY265">
        <v>30.523362672913279</v>
      </c>
      <c r="AZ265">
        <v>0</v>
      </c>
      <c r="BA265">
        <v>39.978962729057109</v>
      </c>
      <c r="BB265">
        <v>13.6798960998137</v>
      </c>
      <c r="BC265">
        <v>0</v>
      </c>
      <c r="BD265">
        <v>23.349051049177721</v>
      </c>
      <c r="BE265"/>
      <c r="BF265"/>
    </row>
    <row r="266">
      <c r="A266" t="s">
        <v>629</v>
      </c>
      <c r="B266">
        <v>2019</v>
      </c>
      <c r="C266" t="s">
        <v>637</v>
      </c>
      <c r="D266">
        <v>22</v>
      </c>
      <c r="E266" t="s">
        <v>55</v>
      </c>
      <c r="F266" t="s">
        <v>50</v>
      </c>
      <c r="G266" t="s">
        <v>320</v>
      </c>
      <c r="H266">
        <v>0.00060777443820580004</v>
      </c>
      <c r="I266">
        <v>0.0013565588093663</v>
      </c>
      <c r="J266">
        <v>0</v>
      </c>
      <c r="K266">
        <v>0</v>
      </c>
      <c r="L266">
        <v>0</v>
      </c>
      <c r="M266">
        <v>0.0014593617785649</v>
      </c>
      <c r="N266">
        <v>0.0030328439630619999</v>
      </c>
      <c r="O266">
        <v>0</v>
      </c>
      <c r="P266">
        <v>0</v>
      </c>
      <c r="Q266">
        <v>0</v>
      </c>
      <c r="R266">
        <v>0</v>
      </c>
      <c r="S266">
        <v>0</v>
      </c>
      <c r="T266">
        <v>0</v>
      </c>
      <c r="U266">
        <v>0</v>
      </c>
      <c r="V266">
        <v>0</v>
      </c>
      <c r="W266" t="s">
        <v>372</v>
      </c>
      <c r="X266" t="s">
        <v>159</v>
      </c>
      <c r="Y266" t="s">
        <v>161</v>
      </c>
      <c r="Z266" t="s">
        <v>162</v>
      </c>
      <c r="AA266" t="s">
        <v>163</v>
      </c>
      <c r="AB266" t="s">
        <v>320</v>
      </c>
      <c r="AC266" t="s">
        <v>320</v>
      </c>
      <c r="AD266">
        <v>0</v>
      </c>
      <c r="AE266">
        <v>0.0014047481710748001</v>
      </c>
      <c r="AF266">
        <v>0</v>
      </c>
      <c r="AG266">
        <v>0</v>
      </c>
      <c r="AH266">
        <v>0</v>
      </c>
      <c r="AI266"/>
      <c r="AJ266"/>
      <c r="AK266">
        <v>0.11293482526589479</v>
      </c>
      <c r="AL266">
        <v>0.25060357538002742</v>
      </c>
      <c r="AM266">
        <v>0</v>
      </c>
      <c r="AN266">
        <v>0</v>
      </c>
      <c r="AO266">
        <v>0</v>
      </c>
      <c r="AP266">
        <v>0.11293482526589479</v>
      </c>
      <c r="AQ266">
        <v>0.25060357538002742</v>
      </c>
      <c r="AR266">
        <v>0</v>
      </c>
      <c r="AS266">
        <v>0</v>
      </c>
      <c r="AT266">
        <v>0</v>
      </c>
      <c r="AU266">
        <v>0</v>
      </c>
      <c r="AV266">
        <v>0</v>
      </c>
      <c r="AW266">
        <v>0</v>
      </c>
      <c r="AX266">
        <v>0</v>
      </c>
      <c r="AY266">
        <v>0</v>
      </c>
      <c r="AZ266">
        <v>0</v>
      </c>
      <c r="BA266">
        <v>0.36353840064592219</v>
      </c>
      <c r="BB266">
        <v>0</v>
      </c>
      <c r="BC266">
        <v>0</v>
      </c>
      <c r="BD266">
        <v>0</v>
      </c>
      <c r="BE266"/>
      <c r="BF266"/>
    </row>
    <row r="267">
      <c r="A267" t="s">
        <v>629</v>
      </c>
      <c r="B267">
        <v>2019</v>
      </c>
      <c r="C267" t="s">
        <v>637</v>
      </c>
      <c r="D267">
        <v>23</v>
      </c>
      <c r="E267" t="s">
        <v>55</v>
      </c>
      <c r="F267" t="s">
        <v>49</v>
      </c>
      <c r="G267" t="s">
        <v>320</v>
      </c>
      <c r="H267">
        <v>99.999392225561806</v>
      </c>
      <c r="I267">
        <v>99.998643441190609</v>
      </c>
      <c r="J267">
        <v>100</v>
      </c>
      <c r="K267">
        <v>100</v>
      </c>
      <c r="L267">
        <v>100</v>
      </c>
      <c r="M267">
        <v>99.998540638221428</v>
      </c>
      <c r="N267">
        <v>99.996967156036945</v>
      </c>
      <c r="O267">
        <v>100</v>
      </c>
      <c r="P267">
        <v>100</v>
      </c>
      <c r="Q267">
        <v>100</v>
      </c>
      <c r="R267">
        <v>100</v>
      </c>
      <c r="S267">
        <v>100</v>
      </c>
      <c r="T267">
        <v>100</v>
      </c>
      <c r="U267">
        <v>100</v>
      </c>
      <c r="V267">
        <v>100</v>
      </c>
      <c r="W267" t="s">
        <v>372</v>
      </c>
      <c r="X267" t="s">
        <v>159</v>
      </c>
      <c r="Y267" t="s">
        <v>161</v>
      </c>
      <c r="Z267" t="s">
        <v>162</v>
      </c>
      <c r="AA267" t="s">
        <v>163</v>
      </c>
      <c r="AB267" t="s">
        <v>320</v>
      </c>
      <c r="AC267" t="s">
        <v>320</v>
      </c>
      <c r="AD267">
        <v>100</v>
      </c>
      <c r="AE267">
        <v>99.998595251828917</v>
      </c>
      <c r="AF267">
        <v>100</v>
      </c>
      <c r="AG267">
        <v>100</v>
      </c>
      <c r="AH267">
        <v>100</v>
      </c>
      <c r="AI267"/>
      <c r="AJ267"/>
      <c r="AK267">
        <v>18581.58747351807</v>
      </c>
      <c r="AL267">
        <v>18473.22608241464</v>
      </c>
      <c r="AM267">
        <v>18950.259160127742</v>
      </c>
      <c r="AN267">
        <v>19393.871732211672</v>
      </c>
      <c r="AO267">
        <v>19588.065490205361</v>
      </c>
      <c r="AP267">
        <v>7738.5319251867313</v>
      </c>
      <c r="AQ267">
        <v>8262.7388028106034</v>
      </c>
      <c r="AR267">
        <v>8586.0321348017278</v>
      </c>
      <c r="AS267">
        <v>8887.0810409036312</v>
      </c>
      <c r="AT267">
        <v>8951.9472411201077</v>
      </c>
      <c r="AU267">
        <v>10548.75870972729</v>
      </c>
      <c r="AV267">
        <v>10409.626147872659</v>
      </c>
      <c r="AW267">
        <v>10376.79594416283</v>
      </c>
      <c r="AX267">
        <v>10573.714388418541</v>
      </c>
      <c r="AY267">
        <v>10651.783603473579</v>
      </c>
      <c r="AZ267">
        <v>11916.72747630602</v>
      </c>
      <c r="BA267">
        <v>25878.894262502319</v>
      </c>
      <c r="BB267">
        <v>16869.504005070059</v>
      </c>
      <c r="BC267">
        <v>27039.6900764333</v>
      </c>
      <c r="BD267">
        <v>13282.19411816574</v>
      </c>
      <c r="BE267"/>
      <c r="BF267"/>
    </row>
    <row r="268">
      <c r="A268" t="s">
        <v>629</v>
      </c>
      <c r="B268">
        <v>2019</v>
      </c>
      <c r="C268" t="s">
        <v>637</v>
      </c>
      <c r="D268">
        <v>29</v>
      </c>
      <c r="E268" t="s">
        <v>58</v>
      </c>
      <c r="F268" t="s">
        <v>50</v>
      </c>
      <c r="G268" t="s">
        <v>653</v>
      </c>
      <c r="H268">
        <v>70.320836449025009</v>
      </c>
      <c r="I268">
        <v>74.771045171687859</v>
      </c>
      <c r="J268">
        <v>81.128844875288578</v>
      </c>
      <c r="K268">
        <v>86.942564396079973</v>
      </c>
      <c r="L268">
        <v>91.756852926782216</v>
      </c>
      <c r="M268">
        <v>74.664809426683405</v>
      </c>
      <c r="N268">
        <v>80.438934265099761</v>
      </c>
      <c r="O268">
        <v>88.499812889880133</v>
      </c>
      <c r="P268">
        <v>92.298958577308113</v>
      </c>
      <c r="Q268">
        <v>94.386756738634091</v>
      </c>
      <c r="R268">
        <v>67.617558617058791</v>
      </c>
      <c r="S268">
        <v>71.74502593211119</v>
      </c>
      <c r="T268">
        <v>76.888038209554594</v>
      </c>
      <c r="U268">
        <v>80.956342967264163</v>
      </c>
      <c r="V268">
        <v>86.565360568099223</v>
      </c>
      <c r="W268" t="s">
        <v>372</v>
      </c>
      <c r="X268" t="s">
        <v>159</v>
      </c>
      <c r="Y268" t="s">
        <v>161</v>
      </c>
      <c r="Z268" t="s">
        <v>162</v>
      </c>
      <c r="AA268" t="s">
        <v>163</v>
      </c>
      <c r="AB268" t="s">
        <v>320</v>
      </c>
      <c r="AC268" t="s">
        <v>320</v>
      </c>
      <c r="AD268">
        <v>85.232850804960961</v>
      </c>
      <c r="AE268">
        <v>84.124932842718863</v>
      </c>
      <c r="AF268">
        <v>82.110920436432963</v>
      </c>
      <c r="AG268">
        <v>80.534133623228072</v>
      </c>
      <c r="AH268">
        <v>69.690194815186288</v>
      </c>
      <c r="AI268"/>
      <c r="AJ268"/>
      <c r="AK268">
        <v>14207.63946529472</v>
      </c>
      <c r="AL268">
        <v>15102.904553916929</v>
      </c>
      <c r="AM268">
        <v>16395.69433869169</v>
      </c>
      <c r="AN268">
        <v>17565.925109297012</v>
      </c>
      <c r="AO268">
        <v>18537.731324888129</v>
      </c>
      <c r="AP268">
        <v>6854.7347288554538</v>
      </c>
      <c r="AQ268">
        <v>7389.5775396591043</v>
      </c>
      <c r="AR268">
        <v>8126.5895274365466</v>
      </c>
      <c r="AS268">
        <v>8476.6151187246815</v>
      </c>
      <c r="AT268">
        <v>8668.3830555743589</v>
      </c>
      <c r="AU268">
        <v>7439.4396535612177</v>
      </c>
      <c r="AV268">
        <v>7922.7753936744639</v>
      </c>
      <c r="AW268">
        <v>8467.3553657370794</v>
      </c>
      <c r="AX268">
        <v>8921.8307999538483</v>
      </c>
      <c r="AY268">
        <v>9542.5936089117331</v>
      </c>
      <c r="AZ268">
        <v>11887.708404249021</v>
      </c>
      <c r="BA268">
        <v>23872.175464021901</v>
      </c>
      <c r="BB268">
        <v>14406.150212935299</v>
      </c>
      <c r="BC268">
        <v>22028.05592946646</v>
      </c>
      <c r="BD268">
        <v>9615.8047814155834</v>
      </c>
      <c r="BE268"/>
      <c r="BF268"/>
    </row>
    <row r="269">
      <c r="A269" t="s">
        <v>629</v>
      </c>
      <c r="B269">
        <v>2019</v>
      </c>
      <c r="C269" t="s">
        <v>637</v>
      </c>
      <c r="D269">
        <v>30</v>
      </c>
      <c r="E269" t="s">
        <v>58</v>
      </c>
      <c r="F269" t="s">
        <v>49</v>
      </c>
      <c r="G269" t="s">
        <v>320</v>
      </c>
      <c r="H269">
        <v>29.679163550975101</v>
      </c>
      <c r="I269">
        <v>25.228954828312538</v>
      </c>
      <c r="J269">
        <v>18.871155124711731</v>
      </c>
      <c r="K269">
        <v>13.057435603920251</v>
      </c>
      <c r="L269">
        <v>8.2431470732177701</v>
      </c>
      <c r="M269">
        <v>25.33519057331678</v>
      </c>
      <c r="N269">
        <v>19.561065734900161</v>
      </c>
      <c r="O269">
        <v>11.50018711012013</v>
      </c>
      <c r="P269">
        <v>7.7010414226918646</v>
      </c>
      <c r="Q269">
        <v>5.6132432613658922</v>
      </c>
      <c r="R269">
        <v>32.382441382941813</v>
      </c>
      <c r="S269">
        <v>28.254974067888799</v>
      </c>
      <c r="T269">
        <v>23.111961790445271</v>
      </c>
      <c r="U269">
        <v>19.04365703273562</v>
      </c>
      <c r="V269">
        <v>13.43463943190066</v>
      </c>
      <c r="W269" t="s">
        <v>372</v>
      </c>
      <c r="X269" t="s">
        <v>159</v>
      </c>
      <c r="Y269" t="s">
        <v>161</v>
      </c>
      <c r="Z269" t="s">
        <v>162</v>
      </c>
      <c r="AA269" t="s">
        <v>163</v>
      </c>
      <c r="AB269" t="s">
        <v>320</v>
      </c>
      <c r="AC269" t="s">
        <v>320</v>
      </c>
      <c r="AD269">
        <v>14.76714919503921</v>
      </c>
      <c r="AE269">
        <v>15.87506715728134</v>
      </c>
      <c r="AF269">
        <v>17.88907956356719</v>
      </c>
      <c r="AG269">
        <v>19.46586637677213</v>
      </c>
      <c r="AH269">
        <v>30.309805184813271</v>
      </c>
      <c r="AI269"/>
      <c r="AJ269"/>
      <c r="AK269">
        <v>5996.3856611608426</v>
      </c>
      <c r="AL269">
        <v>5095.9632287093336</v>
      </c>
      <c r="AM269">
        <v>3813.7568915029879</v>
      </c>
      <c r="AN269">
        <v>2638.1317083427662</v>
      </c>
      <c r="AO269">
        <v>1665.37147734114</v>
      </c>
      <c r="AP269">
        <v>2325.941926572732</v>
      </c>
      <c r="AQ269">
        <v>1796.990640502916</v>
      </c>
      <c r="AR269">
        <v>1056.01692343634</v>
      </c>
      <c r="AS269">
        <v>707.25352874743942</v>
      </c>
      <c r="AT269">
        <v>515.5145113035187</v>
      </c>
      <c r="AU269">
        <v>3562.7908405820822</v>
      </c>
      <c r="AV269">
        <v>3120.1858301062589</v>
      </c>
      <c r="AW269">
        <v>2545.222875184746</v>
      </c>
      <c r="AX269">
        <v>2098.714932406489</v>
      </c>
      <c r="AY269">
        <v>1480.9769582145441</v>
      </c>
      <c r="AZ269">
        <v>2059.6232782870738</v>
      </c>
      <c r="BA269">
        <v>4504.8759728614996</v>
      </c>
      <c r="BB269">
        <v>3138.593088399381</v>
      </c>
      <c r="BC269">
        <v>5324.3907144905552</v>
      </c>
      <c r="BD269">
        <v>4182.1259130185599</v>
      </c>
      <c r="BE269"/>
      <c r="BF269"/>
    </row>
    <row r="270">
      <c r="A270" t="s">
        <v>629</v>
      </c>
      <c r="B270">
        <v>2019</v>
      </c>
      <c r="C270" t="s">
        <v>637</v>
      </c>
      <c r="D270">
        <v>31</v>
      </c>
      <c r="E270" t="s">
        <v>105</v>
      </c>
      <c r="F270" t="s">
        <v>50</v>
      </c>
      <c r="G270" t="s">
        <v>654</v>
      </c>
      <c r="H270">
        <v>69.845282906171846</v>
      </c>
      <c r="I270">
        <v>74.60859905468395</v>
      </c>
      <c r="J270">
        <v>80.855672764361103</v>
      </c>
      <c r="K270">
        <v>86.696554742654314</v>
      </c>
      <c r="L270">
        <v>91.674859622725833</v>
      </c>
      <c r="M270">
        <v>74.191996756643562</v>
      </c>
      <c r="N270">
        <v>80.154411031208511</v>
      </c>
      <c r="O270">
        <v>88.290124140201215</v>
      </c>
      <c r="P270">
        <v>92.288694719715451</v>
      </c>
      <c r="Q270">
        <v>94.386756738634091</v>
      </c>
      <c r="R270">
        <v>67.215374809581789</v>
      </c>
      <c r="S270">
        <v>71.470352088218561</v>
      </c>
      <c r="T270">
        <v>76.558718103924477</v>
      </c>
      <c r="U270">
        <v>80.654969839745647</v>
      </c>
      <c r="V270">
        <v>86.415089914787799</v>
      </c>
      <c r="W270" t="s">
        <v>372</v>
      </c>
      <c r="X270" t="s">
        <v>159</v>
      </c>
      <c r="Y270" t="s">
        <v>161</v>
      </c>
      <c r="Z270" t="s">
        <v>162</v>
      </c>
      <c r="AA270" t="s">
        <v>163</v>
      </c>
      <c r="AB270" t="s">
        <v>320</v>
      </c>
      <c r="AC270" t="s">
        <v>320</v>
      </c>
      <c r="AD270">
        <v>84.815832510395282</v>
      </c>
      <c r="AE270">
        <v>83.976867221612906</v>
      </c>
      <c r="AF270">
        <v>81.954715251726228</v>
      </c>
      <c r="AG270">
        <v>80.219498292430444</v>
      </c>
      <c r="AH270">
        <v>69.424045500130333</v>
      </c>
      <c r="AI270"/>
      <c r="AJ270"/>
      <c r="AK270">
        <v>14111.55850800691</v>
      </c>
      <c r="AL270">
        <v>15070.0922775253</v>
      </c>
      <c r="AM270">
        <v>16340.4877541593</v>
      </c>
      <c r="AN270">
        <v>17516.221179142009</v>
      </c>
      <c r="AO270">
        <v>18521.16613337868</v>
      </c>
      <c r="AP270">
        <v>6811.3273264332001</v>
      </c>
      <c r="AQ270">
        <v>7363.4396187892826</v>
      </c>
      <c r="AR270">
        <v>8107.3346347817751</v>
      </c>
      <c r="AS270">
        <v>8475.672499525208</v>
      </c>
      <c r="AT270">
        <v>8668.3830555743589</v>
      </c>
      <c r="AU270">
        <v>7395.1904640524763</v>
      </c>
      <c r="AV270">
        <v>7892.4432676015331</v>
      </c>
      <c r="AW270">
        <v>8431.0887314414758</v>
      </c>
      <c r="AX270">
        <v>8888.6178366106269</v>
      </c>
      <c r="AY270">
        <v>9526.0284174022672</v>
      </c>
      <c r="AZ270">
        <v>11829.54547952909</v>
      </c>
      <c r="BA270">
        <v>23830.158806560321</v>
      </c>
      <c r="BB270">
        <v>14378.74441425513</v>
      </c>
      <c r="BC270">
        <v>21941.995468486999</v>
      </c>
      <c r="BD270">
        <v>9579.0816833804511</v>
      </c>
      <c r="BE270"/>
      <c r="BF270"/>
    </row>
    <row r="271">
      <c r="A271" t="s">
        <v>629</v>
      </c>
      <c r="B271">
        <v>2019</v>
      </c>
      <c r="C271" t="s">
        <v>637</v>
      </c>
      <c r="D271">
        <v>32</v>
      </c>
      <c r="E271" t="s">
        <v>105</v>
      </c>
      <c r="F271" t="s">
        <v>49</v>
      </c>
      <c r="G271" t="s">
        <v>320</v>
      </c>
      <c r="H271">
        <v>30.1547170938283</v>
      </c>
      <c r="I271">
        <v>25.39140094531643</v>
      </c>
      <c r="J271">
        <v>19.14432723563921</v>
      </c>
      <c r="K271">
        <v>13.303445257345899</v>
      </c>
      <c r="L271">
        <v>8.3251403772742023</v>
      </c>
      <c r="M271">
        <v>25.80800324335662</v>
      </c>
      <c r="N271">
        <v>19.845588968791411</v>
      </c>
      <c r="O271">
        <v>11.70987585979905</v>
      </c>
      <c r="P271">
        <v>7.7113052802845221</v>
      </c>
      <c r="Q271">
        <v>5.6132432613658922</v>
      </c>
      <c r="R271">
        <v>32.784625190418843</v>
      </c>
      <c r="S271">
        <v>28.529647911781439</v>
      </c>
      <c r="T271">
        <v>23.441281896075392</v>
      </c>
      <c r="U271">
        <v>19.345030160254101</v>
      </c>
      <c r="V271">
        <v>13.58491008521208</v>
      </c>
      <c r="W271" t="s">
        <v>372</v>
      </c>
      <c r="X271" t="s">
        <v>159</v>
      </c>
      <c r="Y271" t="s">
        <v>161</v>
      </c>
      <c r="Z271" t="s">
        <v>162</v>
      </c>
      <c r="AA271" t="s">
        <v>163</v>
      </c>
      <c r="AB271" t="s">
        <v>320</v>
      </c>
      <c r="AC271" t="s">
        <v>320</v>
      </c>
      <c r="AD271">
        <v>15.184167489604951</v>
      </c>
      <c r="AE271">
        <v>16.023132778387321</v>
      </c>
      <c r="AF271">
        <v>18.045284748273911</v>
      </c>
      <c r="AG271">
        <v>19.78050170756978</v>
      </c>
      <c r="AH271">
        <v>30.575954499869209</v>
      </c>
      <c r="AI271"/>
      <c r="AJ271"/>
      <c r="AK271">
        <v>6092.4666184486523</v>
      </c>
      <c r="AL271">
        <v>5128.7755051009608</v>
      </c>
      <c r="AM271">
        <v>3868.9634760353711</v>
      </c>
      <c r="AN271">
        <v>2687.8356384977651</v>
      </c>
      <c r="AO271">
        <v>1681.936668850605</v>
      </c>
      <c r="AP271">
        <v>2369.3493289949861</v>
      </c>
      <c r="AQ271">
        <v>1823.1285613727371</v>
      </c>
      <c r="AR271">
        <v>1075.2718160911111</v>
      </c>
      <c r="AS271">
        <v>708.19614794691256</v>
      </c>
      <c r="AT271">
        <v>515.5145113035187</v>
      </c>
      <c r="AU271">
        <v>3607.040030090825</v>
      </c>
      <c r="AV271">
        <v>3150.517956179192</v>
      </c>
      <c r="AW271">
        <v>2581.4895094803492</v>
      </c>
      <c r="AX271">
        <v>2131.9278957497081</v>
      </c>
      <c r="AY271">
        <v>1497.5421497240091</v>
      </c>
      <c r="AZ271">
        <v>2117.7862030070128</v>
      </c>
      <c r="BA271">
        <v>4546.8926303230828</v>
      </c>
      <c r="BB271">
        <v>3165.998887079551</v>
      </c>
      <c r="BC271">
        <v>5410.4511754700179</v>
      </c>
      <c r="BD271">
        <v>4218.8490110536904</v>
      </c>
      <c r="BE271"/>
      <c r="BF271"/>
    </row>
    <row r="272">
      <c r="A272" t="s">
        <v>629</v>
      </c>
      <c r="B272">
        <v>2019</v>
      </c>
      <c r="C272" t="s">
        <v>637</v>
      </c>
      <c r="D272">
        <v>33</v>
      </c>
      <c r="E272" t="s">
        <v>106</v>
      </c>
      <c r="F272" t="s">
        <v>50</v>
      </c>
      <c r="G272" t="s">
        <v>320</v>
      </c>
      <c r="H272">
        <v>57.468973413620063</v>
      </c>
      <c r="I272">
        <v>66.11339946660793</v>
      </c>
      <c r="J272">
        <v>73.091218844885049</v>
      </c>
      <c r="K272">
        <v>80.252082906413378</v>
      </c>
      <c r="L272">
        <v>88.886334551524101</v>
      </c>
      <c r="M272">
        <v>63.496940329108</v>
      </c>
      <c r="N272">
        <v>72.910925159715191</v>
      </c>
      <c r="O272">
        <v>82.697479243345811</v>
      </c>
      <c r="P272">
        <v>88.392534779365562</v>
      </c>
      <c r="Q272">
        <v>92.143717567926416</v>
      </c>
      <c r="R272">
        <v>55.089598138163289</v>
      </c>
      <c r="S272">
        <v>61.063069185103537</v>
      </c>
      <c r="T272">
        <v>67.977557230381478</v>
      </c>
      <c r="U272">
        <v>72.325896156067358</v>
      </c>
      <c r="V272">
        <v>81.153222968634509</v>
      </c>
      <c r="W272" t="s">
        <v>372</v>
      </c>
      <c r="X272" t="s">
        <v>159</v>
      </c>
      <c r="Y272" t="s">
        <v>161</v>
      </c>
      <c r="Z272" t="s">
        <v>162</v>
      </c>
      <c r="AA272" t="s">
        <v>163</v>
      </c>
      <c r="AB272" t="s">
        <v>320</v>
      </c>
      <c r="AC272" t="s">
        <v>320</v>
      </c>
      <c r="AD272">
        <v>82.411418213609792</v>
      </c>
      <c r="AE272">
        <v>75.583109307307652</v>
      </c>
      <c r="AF272">
        <v>76.433725431898409</v>
      </c>
      <c r="AG272">
        <v>69.626311309874964</v>
      </c>
      <c r="AH272">
        <v>61.686495895434781</v>
      </c>
      <c r="AI272"/>
      <c r="AJ272"/>
      <c r="AK272">
        <v>11611.04582840385</v>
      </c>
      <c r="AL272">
        <v>13354.158144859621</v>
      </c>
      <c r="AM272">
        <v>14771.334226011861</v>
      </c>
      <c r="AN272">
        <v>16214.176427751099</v>
      </c>
      <c r="AO272">
        <v>17957.797546577851</v>
      </c>
      <c r="AP272">
        <v>5829.4487777055729</v>
      </c>
      <c r="AQ272">
        <v>6698.0118505841447</v>
      </c>
      <c r="AR272">
        <v>7593.7840637087202</v>
      </c>
      <c r="AS272">
        <v>8117.8542883080463</v>
      </c>
      <c r="AT272">
        <v>8462.3846357516177</v>
      </c>
      <c r="AU272">
        <v>6061.0845654579634</v>
      </c>
      <c r="AV272">
        <v>6743.1710521613804</v>
      </c>
      <c r="AW272">
        <v>7486.0816762631812</v>
      </c>
      <c r="AX272">
        <v>7970.7084622188686</v>
      </c>
      <c r="AY272">
        <v>8945.9828014447648</v>
      </c>
      <c r="AZ272">
        <v>11494.1938425341</v>
      </c>
      <c r="BA272">
        <v>21448.257805730449</v>
      </c>
      <c r="BB272">
        <v>13410.10092267352</v>
      </c>
      <c r="BC272">
        <v>19044.499651188919</v>
      </c>
      <c r="BD272">
        <v>8511.4599514770907</v>
      </c>
      <c r="BE272"/>
      <c r="BF272"/>
    </row>
    <row r="273">
      <c r="A273" t="s">
        <v>629</v>
      </c>
      <c r="B273">
        <v>2019</v>
      </c>
      <c r="C273" t="s">
        <v>637</v>
      </c>
      <c r="D273">
        <v>34</v>
      </c>
      <c r="E273" t="s">
        <v>106</v>
      </c>
      <c r="F273" t="s">
        <v>49</v>
      </c>
      <c r="G273" t="s">
        <v>320</v>
      </c>
      <c r="H273">
        <v>42.531026586380108</v>
      </c>
      <c r="I273">
        <v>33.886600533392517</v>
      </c>
      <c r="J273">
        <v>26.90878115511526</v>
      </c>
      <c r="K273">
        <v>19.74791709358702</v>
      </c>
      <c r="L273">
        <v>11.113665448475979</v>
      </c>
      <c r="M273">
        <v>36.5030596708921</v>
      </c>
      <c r="N273">
        <v>27.089074840284791</v>
      </c>
      <c r="O273">
        <v>17.302520756654339</v>
      </c>
      <c r="P273">
        <v>11.60746522063452</v>
      </c>
      <c r="Q273">
        <v>7.8562824320736508</v>
      </c>
      <c r="R273">
        <v>44.91040186183735</v>
      </c>
      <c r="S273">
        <v>38.936930814896463</v>
      </c>
      <c r="T273">
        <v>32.0224427696185</v>
      </c>
      <c r="U273">
        <v>27.67410384393251</v>
      </c>
      <c r="V273">
        <v>18.846777031365288</v>
      </c>
      <c r="W273" t="s">
        <v>372</v>
      </c>
      <c r="X273" t="s">
        <v>159</v>
      </c>
      <c r="Y273" t="s">
        <v>161</v>
      </c>
      <c r="Z273" t="s">
        <v>162</v>
      </c>
      <c r="AA273" t="s">
        <v>163</v>
      </c>
      <c r="AB273" t="s">
        <v>320</v>
      </c>
      <c r="AC273" t="s">
        <v>320</v>
      </c>
      <c r="AD273">
        <v>17.588581786390471</v>
      </c>
      <c r="AE273">
        <v>24.416890692692821</v>
      </c>
      <c r="AF273">
        <v>23.56627456810169</v>
      </c>
      <c r="AG273">
        <v>30.373688690125409</v>
      </c>
      <c r="AH273">
        <v>38.313504104564508</v>
      </c>
      <c r="AI273"/>
      <c r="AJ273"/>
      <c r="AK273">
        <v>8592.9792980517232</v>
      </c>
      <c r="AL273">
        <v>6844.7096377666539</v>
      </c>
      <c r="AM273">
        <v>5438.1170041828173</v>
      </c>
      <c r="AN273">
        <v>3989.8803898887109</v>
      </c>
      <c r="AO273">
        <v>2245.3052556514372</v>
      </c>
      <c r="AP273">
        <v>3351.2278777226061</v>
      </c>
      <c r="AQ273">
        <v>2488.5563295778802</v>
      </c>
      <c r="AR273">
        <v>1588.8223871641569</v>
      </c>
      <c r="AS273">
        <v>1066.0143591640849</v>
      </c>
      <c r="AT273">
        <v>721.51293112626627</v>
      </c>
      <c r="AU273">
        <v>4941.1459286853387</v>
      </c>
      <c r="AV273">
        <v>4299.7901716193437</v>
      </c>
      <c r="AW273">
        <v>3526.4965646586561</v>
      </c>
      <c r="AX273">
        <v>3049.8372701414792</v>
      </c>
      <c r="AY273">
        <v>2077.5877656815019</v>
      </c>
      <c r="AZ273">
        <v>2453.1378400020071</v>
      </c>
      <c r="BA273">
        <v>6928.793631153022</v>
      </c>
      <c r="BB273">
        <v>4134.6423786611549</v>
      </c>
      <c r="BC273">
        <v>8307.9469927681403</v>
      </c>
      <c r="BD273">
        <v>5286.4707429570153</v>
      </c>
      <c r="BE273"/>
      <c r="BF273"/>
    </row>
    <row r="274">
      <c r="A274" t="s">
        <v>629</v>
      </c>
      <c r="B274">
        <v>2019</v>
      </c>
      <c r="C274" t="s">
        <v>637</v>
      </c>
      <c r="D274">
        <v>35</v>
      </c>
      <c r="E274" t="s">
        <v>56</v>
      </c>
      <c r="F274" t="s">
        <v>50</v>
      </c>
      <c r="G274" t="s">
        <v>320</v>
      </c>
      <c r="H274">
        <v>92.129474787792006</v>
      </c>
      <c r="I274">
        <v>92.061941226469628</v>
      </c>
      <c r="J274">
        <v>93.73876269898372</v>
      </c>
      <c r="K274">
        <v>95.846745183337745</v>
      </c>
      <c r="L274">
        <v>97.074169416683517</v>
      </c>
      <c r="M274">
        <v>83.854595534732994</v>
      </c>
      <c r="N274">
        <v>89.769703328110126</v>
      </c>
      <c r="O274">
        <v>93.39987158598764</v>
      </c>
      <c r="P274">
        <v>96.829525768676604</v>
      </c>
      <c r="Q274">
        <v>97.47438030456361</v>
      </c>
      <c r="R274">
        <v>96.407397050170843</v>
      </c>
      <c r="S274">
        <v>95.00323347677228</v>
      </c>
      <c r="T274">
        <v>94.698223672205444</v>
      </c>
      <c r="U274">
        <v>95.866721406597804</v>
      </c>
      <c r="V274">
        <v>96.811644218696912</v>
      </c>
      <c r="W274" t="s">
        <v>372</v>
      </c>
      <c r="X274" t="s">
        <v>159</v>
      </c>
      <c r="Y274" t="s">
        <v>161</v>
      </c>
      <c r="Z274" t="s">
        <v>162</v>
      </c>
      <c r="AA274" t="s">
        <v>163</v>
      </c>
      <c r="AB274" t="s">
        <v>320</v>
      </c>
      <c r="AC274" t="s">
        <v>320</v>
      </c>
      <c r="AD274">
        <v>84.980301740224419</v>
      </c>
      <c r="AE274">
        <v>91.230875151936701</v>
      </c>
      <c r="AF274">
        <v>96.139029935646604</v>
      </c>
      <c r="AG274">
        <v>98.506075629918982</v>
      </c>
      <c r="AH274">
        <v>98.406509214345135</v>
      </c>
      <c r="AI274"/>
      <c r="AJ274"/>
      <c r="AK274">
        <v>18613.862234997021</v>
      </c>
      <c r="AL274">
        <v>18595.469786453621</v>
      </c>
      <c r="AM274">
        <v>18944.089531438971</v>
      </c>
      <c r="AN274">
        <v>19364.930854699931</v>
      </c>
      <c r="AO274">
        <v>19611.994241662778</v>
      </c>
      <c r="AP274">
        <v>7698.4192767609447</v>
      </c>
      <c r="AQ274">
        <v>8246.7550013660166</v>
      </c>
      <c r="AR274">
        <v>8576.5426333618707</v>
      </c>
      <c r="AS274">
        <v>8892.6964585654314</v>
      </c>
      <c r="AT274">
        <v>8951.9472411201077</v>
      </c>
      <c r="AU274">
        <v>10606.964036863639</v>
      </c>
      <c r="AV274">
        <v>10491.170234177829</v>
      </c>
      <c r="AW274">
        <v>10428.71597466479</v>
      </c>
      <c r="AX274">
        <v>10565.03587472861</v>
      </c>
      <c r="AY274">
        <v>10672.099917643291</v>
      </c>
      <c r="AZ274">
        <v>11852.48454852907</v>
      </c>
      <c r="BA274">
        <v>25888.632368183891</v>
      </c>
      <c r="BB274">
        <v>16867.346014602481</v>
      </c>
      <c r="BC274">
        <v>26943.821777729481</v>
      </c>
      <c r="BD274">
        <v>13578.06194020735</v>
      </c>
      <c r="BE274"/>
      <c r="BF274"/>
    </row>
    <row r="275">
      <c r="A275" t="s">
        <v>629</v>
      </c>
      <c r="B275">
        <v>2019</v>
      </c>
      <c r="C275" t="s">
        <v>637</v>
      </c>
      <c r="D275">
        <v>36</v>
      </c>
      <c r="E275" t="s">
        <v>56</v>
      </c>
      <c r="F275" t="s">
        <v>49</v>
      </c>
      <c r="G275" t="s">
        <v>320</v>
      </c>
      <c r="H275">
        <v>7.8705252122079212</v>
      </c>
      <c r="I275">
        <v>7.9380587735303303</v>
      </c>
      <c r="J275">
        <v>6.2612373010164504</v>
      </c>
      <c r="K275">
        <v>4.1532548166622236</v>
      </c>
      <c r="L275">
        <v>2.9258305833164688</v>
      </c>
      <c r="M275">
        <v>16.145404465267301</v>
      </c>
      <c r="N275">
        <v>10.23029667188994</v>
      </c>
      <c r="O275">
        <v>6.6001284140125334</v>
      </c>
      <c r="P275">
        <v>3.1704742313233858</v>
      </c>
      <c r="Q275">
        <v>2.525619695436399</v>
      </c>
      <c r="R275">
        <v>3.5926029498292129</v>
      </c>
      <c r="S275">
        <v>4.9967665232275982</v>
      </c>
      <c r="T275">
        <v>5.3017763277945464</v>
      </c>
      <c r="U275">
        <v>4.1332785934022152</v>
      </c>
      <c r="V275">
        <v>3.1883557813030712</v>
      </c>
      <c r="W275" t="s">
        <v>372</v>
      </c>
      <c r="X275" t="s">
        <v>159</v>
      </c>
      <c r="Y275" t="s">
        <v>161</v>
      </c>
      <c r="Z275" t="s">
        <v>162</v>
      </c>
      <c r="AA275" t="s">
        <v>163</v>
      </c>
      <c r="AB275" t="s">
        <v>320</v>
      </c>
      <c r="AC275" t="s">
        <v>320</v>
      </c>
      <c r="AD275">
        <v>15.019698259775801</v>
      </c>
      <c r="AE275">
        <v>8.7691248480634023</v>
      </c>
      <c r="AF275">
        <v>3.860970064353479</v>
      </c>
      <c r="AG275">
        <v>1.493924370081033</v>
      </c>
      <c r="AH275">
        <v>1.5934907856547229</v>
      </c>
      <c r="AI275"/>
      <c r="AJ275"/>
      <c r="AK275">
        <v>1590.162891458506</v>
      </c>
      <c r="AL275">
        <v>1603.397996172549</v>
      </c>
      <c r="AM275">
        <v>1265.3616987556729</v>
      </c>
      <c r="AN275">
        <v>839.1259629397947</v>
      </c>
      <c r="AO275">
        <v>591.10856056649072</v>
      </c>
      <c r="AP275">
        <v>1482.2573786672519</v>
      </c>
      <c r="AQ275">
        <v>939.81317879601636</v>
      </c>
      <c r="AR275">
        <v>606.06381751100764</v>
      </c>
      <c r="AS275">
        <v>291.17218890669119</v>
      </c>
      <c r="AT275">
        <v>231.95032575777191</v>
      </c>
      <c r="AU275">
        <v>395.26645727959902</v>
      </c>
      <c r="AV275">
        <v>551.79098960288002</v>
      </c>
      <c r="AW275">
        <v>583.86226625704705</v>
      </c>
      <c r="AX275">
        <v>455.5098576317522</v>
      </c>
      <c r="AY275">
        <v>351.4706494829947</v>
      </c>
      <c r="AZ275">
        <v>2094.8471340070291</v>
      </c>
      <c r="BA275">
        <v>2488.4190686994689</v>
      </c>
      <c r="BB275">
        <v>677.39728673219338</v>
      </c>
      <c r="BC275">
        <v>408.62486622748469</v>
      </c>
      <c r="BD275">
        <v>219.8687542268338</v>
      </c>
      <c r="BE275"/>
      <c r="BF275"/>
    </row>
    <row r="276">
      <c r="A276" t="s">
        <v>629</v>
      </c>
      <c r="B276">
        <v>2019</v>
      </c>
      <c r="C276" t="s">
        <v>637</v>
      </c>
      <c r="D276">
        <v>37</v>
      </c>
      <c r="E276" t="s">
        <v>127</v>
      </c>
      <c r="F276" t="s">
        <v>50</v>
      </c>
      <c r="G276" t="s">
        <v>655</v>
      </c>
      <c r="H276">
        <v>92.085984153920279</v>
      </c>
      <c r="I276">
        <v>92.000896134626146</v>
      </c>
      <c r="J276">
        <v>93.723888978091225</v>
      </c>
      <c r="K276">
        <v>95.842217517943055</v>
      </c>
      <c r="L276">
        <v>97.068114620476408</v>
      </c>
      <c r="M276">
        <v>83.809698120367344</v>
      </c>
      <c r="N276">
        <v>89.758392788070466</v>
      </c>
      <c r="O276">
        <v>93.393195255525114</v>
      </c>
      <c r="P276">
        <v>96.827260171732277</v>
      </c>
      <c r="Q276">
        <v>97.47438030456361</v>
      </c>
      <c r="R276">
        <v>96.419174661648483</v>
      </c>
      <c r="S276">
        <v>94.948224439488698</v>
      </c>
      <c r="T276">
        <v>94.654724906822679</v>
      </c>
      <c r="U276">
        <v>95.856428049611793</v>
      </c>
      <c r="V276">
        <v>96.801164987710635</v>
      </c>
      <c r="W276" t="s">
        <v>372</v>
      </c>
      <c r="X276" t="s">
        <v>159</v>
      </c>
      <c r="Y276" t="s">
        <v>161</v>
      </c>
      <c r="Z276" t="s">
        <v>162</v>
      </c>
      <c r="AA276" t="s">
        <v>163</v>
      </c>
      <c r="AB276" t="s">
        <v>320</v>
      </c>
      <c r="AC276" t="s">
        <v>320</v>
      </c>
      <c r="AD276">
        <v>84.975100711548507</v>
      </c>
      <c r="AE276">
        <v>91.220654083285879</v>
      </c>
      <c r="AF276">
        <v>96.150005575969047</v>
      </c>
      <c r="AG276">
        <v>98.512246160869012</v>
      </c>
      <c r="AH276">
        <v>98.367246243272206</v>
      </c>
      <c r="AI276"/>
      <c r="AJ276"/>
      <c r="AK276">
        <v>18424.00827384576</v>
      </c>
      <c r="AL276">
        <v>18432.28685069886</v>
      </c>
      <c r="AM276">
        <v>18887.9808383087</v>
      </c>
      <c r="AN276">
        <v>19340.850836782469</v>
      </c>
      <c r="AO276">
        <v>19570.271713533501</v>
      </c>
      <c r="AP276">
        <v>7667.1670100887386</v>
      </c>
      <c r="AQ276">
        <v>8235.4829619475895</v>
      </c>
      <c r="AR276">
        <v>8566.2397931132618</v>
      </c>
      <c r="AS276">
        <v>8886.1384217041577</v>
      </c>
      <c r="AT276">
        <v>8951.9472411201077</v>
      </c>
      <c r="AU276">
        <v>10482.319804524101</v>
      </c>
      <c r="AV276">
        <v>10364.54644189278</v>
      </c>
      <c r="AW276">
        <v>10330.639423885759</v>
      </c>
      <c r="AX276">
        <v>10537.65891283157</v>
      </c>
      <c r="AY276">
        <v>10633.258502061421</v>
      </c>
      <c r="AZ276">
        <v>11847.6565313397</v>
      </c>
      <c r="BA276">
        <v>25831.9681047745</v>
      </c>
      <c r="BB276">
        <v>16829.89742157657</v>
      </c>
      <c r="BC276">
        <v>26928.391640737329</v>
      </c>
      <c r="BD276">
        <v>13217.48481474113</v>
      </c>
      <c r="BE276"/>
      <c r="BF276"/>
    </row>
    <row r="277">
      <c r="A277" t="s">
        <v>629</v>
      </c>
      <c r="B277">
        <v>2019</v>
      </c>
      <c r="C277" t="s">
        <v>637</v>
      </c>
      <c r="D277">
        <v>38</v>
      </c>
      <c r="E277" t="s">
        <v>127</v>
      </c>
      <c r="F277" t="s">
        <v>49</v>
      </c>
      <c r="G277" t="s">
        <v>320</v>
      </c>
      <c r="H277">
        <v>7.9140158460796721</v>
      </c>
      <c r="I277">
        <v>7.999103865373776</v>
      </c>
      <c r="J277">
        <v>6.2761110219088962</v>
      </c>
      <c r="K277">
        <v>4.1577824820569198</v>
      </c>
      <c r="L277">
        <v>2.9318853795235902</v>
      </c>
      <c r="M277">
        <v>16.190301879632969</v>
      </c>
      <c r="N277">
        <v>10.241607211929569</v>
      </c>
      <c r="O277">
        <v>6.6068047444750642</v>
      </c>
      <c r="P277">
        <v>3.1727398282677348</v>
      </c>
      <c r="Q277">
        <v>2.525619695436399</v>
      </c>
      <c r="R277">
        <v>3.5808253383516222</v>
      </c>
      <c r="S277">
        <v>5.0517755605111878</v>
      </c>
      <c r="T277">
        <v>5.3452750931773547</v>
      </c>
      <c r="U277">
        <v>4.1435719503881856</v>
      </c>
      <c r="V277">
        <v>3.198835012289349</v>
      </c>
      <c r="W277" t="s">
        <v>372</v>
      </c>
      <c r="X277" t="s">
        <v>159</v>
      </c>
      <c r="Y277" t="s">
        <v>161</v>
      </c>
      <c r="Z277" t="s">
        <v>162</v>
      </c>
      <c r="AA277" t="s">
        <v>163</v>
      </c>
      <c r="AB277" t="s">
        <v>320</v>
      </c>
      <c r="AC277" t="s">
        <v>320</v>
      </c>
      <c r="AD277">
        <v>15.02489928845171</v>
      </c>
      <c r="AE277">
        <v>8.7793459167142096</v>
      </c>
      <c r="AF277">
        <v>3.8499944240310251</v>
      </c>
      <c r="AG277">
        <v>1.487753839131007</v>
      </c>
      <c r="AH277">
        <v>1.632753756727696</v>
      </c>
      <c r="AI277"/>
      <c r="AJ277"/>
      <c r="AK277">
        <v>1583.3885554592409</v>
      </c>
      <c r="AL277">
        <v>1602.612400419991</v>
      </c>
      <c r="AM277">
        <v>1264.811629280809</v>
      </c>
      <c r="AN277">
        <v>839.03579111361034</v>
      </c>
      <c r="AO277">
        <v>591.10856056649072</v>
      </c>
      <c r="AP277">
        <v>1481.138236253028</v>
      </c>
      <c r="AQ277">
        <v>939.68462532470312</v>
      </c>
      <c r="AR277">
        <v>605.99140603987007</v>
      </c>
      <c r="AS277">
        <v>291.17218890669119</v>
      </c>
      <c r="AT277">
        <v>231.95032575777191</v>
      </c>
      <c r="AU277">
        <v>389.29348329793282</v>
      </c>
      <c r="AV277">
        <v>551.45172771825992</v>
      </c>
      <c r="AW277">
        <v>583.38460825332083</v>
      </c>
      <c r="AX277">
        <v>455.5098576317522</v>
      </c>
      <c r="AY277">
        <v>351.38047765681029</v>
      </c>
      <c r="AZ277">
        <v>2094.8471340070291</v>
      </c>
      <c r="BA277">
        <v>2486.1451168096528</v>
      </c>
      <c r="BB277">
        <v>673.89503351498752</v>
      </c>
      <c r="BC277">
        <v>406.67855628536063</v>
      </c>
      <c r="BD277">
        <v>219.39109622310761</v>
      </c>
      <c r="BE277"/>
      <c r="BF277"/>
    </row>
    <row r="278">
      <c r="A278" t="s">
        <v>629</v>
      </c>
      <c r="B278">
        <v>2019</v>
      </c>
      <c r="C278" t="s">
        <v>637</v>
      </c>
      <c r="D278">
        <v>39</v>
      </c>
      <c r="E278" t="s">
        <v>124</v>
      </c>
      <c r="F278" t="s">
        <v>50</v>
      </c>
      <c r="G278" t="s">
        <v>320</v>
      </c>
      <c r="H278">
        <v>99.332555177964608</v>
      </c>
      <c r="I278">
        <v>99.511824288134875</v>
      </c>
      <c r="J278">
        <v>99.696263968648267</v>
      </c>
      <c r="K278">
        <v>99.887823718303849</v>
      </c>
      <c r="L278">
        <v>99.944955264478125</v>
      </c>
      <c r="M278">
        <v>99.349622639858623</v>
      </c>
      <c r="N278">
        <v>99.952332754285422</v>
      </c>
      <c r="O278">
        <v>99.902335367797207</v>
      </c>
      <c r="P278">
        <v>99.901044221871416</v>
      </c>
      <c r="Q278">
        <v>100</v>
      </c>
      <c r="R278">
        <v>99.117791543349171</v>
      </c>
      <c r="S278">
        <v>99.4537427743075</v>
      </c>
      <c r="T278">
        <v>99.533714655271112</v>
      </c>
      <c r="U278">
        <v>99.625319975046082</v>
      </c>
      <c r="V278">
        <v>99.977745273861132</v>
      </c>
      <c r="W278" t="s">
        <v>372</v>
      </c>
      <c r="X278" t="s">
        <v>159</v>
      </c>
      <c r="Y278" t="s">
        <v>161</v>
      </c>
      <c r="Z278" t="s">
        <v>162</v>
      </c>
      <c r="AA278" t="s">
        <v>163</v>
      </c>
      <c r="AB278" t="s">
        <v>320</v>
      </c>
      <c r="AC278" t="s">
        <v>320</v>
      </c>
      <c r="AD278">
        <v>99.928939725095759</v>
      </c>
      <c r="AE278">
        <v>99.867733669362153</v>
      </c>
      <c r="AF278">
        <v>99.399849800181954</v>
      </c>
      <c r="AG278">
        <v>99.589402573126478</v>
      </c>
      <c r="AH278">
        <v>99.67771695800181</v>
      </c>
      <c r="AI278"/>
      <c r="AJ278"/>
      <c r="AK278">
        <v>14013.492162440931</v>
      </c>
      <c r="AL278">
        <v>14984.870196229511</v>
      </c>
      <c r="AM278">
        <v>16255.075096314789</v>
      </c>
      <c r="AN278">
        <v>17484.252178151859</v>
      </c>
      <c r="AO278">
        <v>18495.25605640635</v>
      </c>
      <c r="AP278">
        <v>6766.0914734673352</v>
      </c>
      <c r="AQ278">
        <v>7346.8983926336059</v>
      </c>
      <c r="AR278">
        <v>8077.3847310502124</v>
      </c>
      <c r="AS278">
        <v>8451.8074624688215</v>
      </c>
      <c r="AT278">
        <v>8668.3830555743589</v>
      </c>
      <c r="AU278">
        <v>7328.0321492275989</v>
      </c>
      <c r="AV278">
        <v>7837.0455827648757</v>
      </c>
      <c r="AW278">
        <v>8386.2853372175923</v>
      </c>
      <c r="AX278">
        <v>8847.5707823287394</v>
      </c>
      <c r="AY278">
        <v>9523.4467228103022</v>
      </c>
      <c r="AZ278">
        <v>11772.945175827001</v>
      </c>
      <c r="BA278">
        <v>23797.68638446843</v>
      </c>
      <c r="BB278">
        <v>14283.051574237579</v>
      </c>
      <c r="BC278">
        <v>21842.687482313231</v>
      </c>
      <c r="BD278">
        <v>9536.5750726969873</v>
      </c>
      <c r="BE278"/>
      <c r="BF278"/>
    </row>
    <row r="279">
      <c r="A279" t="s">
        <v>629</v>
      </c>
      <c r="B279">
        <v>2019</v>
      </c>
      <c r="C279" t="s">
        <v>637</v>
      </c>
      <c r="D279">
        <v>40</v>
      </c>
      <c r="E279" t="s">
        <v>124</v>
      </c>
      <c r="F279" t="s">
        <v>49</v>
      </c>
      <c r="G279" t="s">
        <v>320</v>
      </c>
      <c r="H279">
        <v>0.66744482203537037</v>
      </c>
      <c r="I279">
        <v>0.48817571186511288</v>
      </c>
      <c r="J279">
        <v>0.30373603135173621</v>
      </c>
      <c r="K279">
        <v>0.1121762816962066</v>
      </c>
      <c r="L279">
        <v>0.0550447355218995</v>
      </c>
      <c r="M279">
        <v>0.65037736014138814</v>
      </c>
      <c r="N279">
        <v>0.047667245714574799</v>
      </c>
      <c r="O279">
        <v>0.097664632202787094</v>
      </c>
      <c r="P279">
        <v>0.098955778128609104</v>
      </c>
      <c r="Q279">
        <v>0</v>
      </c>
      <c r="R279">
        <v>0.8822084566508076</v>
      </c>
      <c r="S279">
        <v>0.54625722569250734</v>
      </c>
      <c r="T279">
        <v>0.46628534472894129</v>
      </c>
      <c r="U279">
        <v>0.37468002495392688</v>
      </c>
      <c r="V279">
        <v>0.022254726138872201</v>
      </c>
      <c r="W279" t="s">
        <v>372</v>
      </c>
      <c r="X279" t="s">
        <v>159</v>
      </c>
      <c r="Y279" t="s">
        <v>161</v>
      </c>
      <c r="Z279" t="s">
        <v>162</v>
      </c>
      <c r="AA279" t="s">
        <v>163</v>
      </c>
      <c r="AB279" t="s">
        <v>320</v>
      </c>
      <c r="AC279" t="s">
        <v>320</v>
      </c>
      <c r="AD279">
        <v>0.071060274904261395</v>
      </c>
      <c r="AE279">
        <v>0.1322663306378451</v>
      </c>
      <c r="AF279">
        <v>0.60015019981799045</v>
      </c>
      <c r="AG279">
        <v>0.41059742687355028</v>
      </c>
      <c r="AH279">
        <v>0.3222830419981762</v>
      </c>
      <c r="AI279"/>
      <c r="AJ279"/>
      <c r="AK279">
        <v>94.160799203213415</v>
      </c>
      <c r="AL279">
        <v>73.511361364147731</v>
      </c>
      <c r="AM279">
        <v>49.522939000319269</v>
      </c>
      <c r="AN279">
        <v>19.635210024347309</v>
      </c>
      <c r="AO279">
        <v>10.18627178671151</v>
      </c>
      <c r="AP279">
        <v>44.293200055129091</v>
      </c>
      <c r="AQ279">
        <v>3.503734242827524</v>
      </c>
      <c r="AR279">
        <v>7.8964601379350281</v>
      </c>
      <c r="AS279">
        <v>8.3718362561287805</v>
      </c>
      <c r="AT279">
        <v>0</v>
      </c>
      <c r="AU279">
        <v>65.22393035593592</v>
      </c>
      <c r="AV279">
        <v>43.045567298376312</v>
      </c>
      <c r="AW279">
        <v>39.287209997167373</v>
      </c>
      <c r="AX279">
        <v>33.274754272657823</v>
      </c>
      <c r="AY279">
        <v>2.1198887625813918</v>
      </c>
      <c r="AZ279">
        <v>8.3718362561287805</v>
      </c>
      <c r="BA279">
        <v>31.51801427841443</v>
      </c>
      <c r="BB279">
        <v>86.23731598710782</v>
      </c>
      <c r="BC279">
        <v>90.055277414235846</v>
      </c>
      <c r="BD279">
        <v>30.834137442852359</v>
      </c>
      <c r="BE279"/>
      <c r="BF279"/>
    </row>
    <row r="280">
      <c r="A280" t="s">
        <v>629</v>
      </c>
      <c r="B280">
        <v>2019</v>
      </c>
      <c r="C280" t="s">
        <v>637</v>
      </c>
      <c r="D280">
        <v>41</v>
      </c>
      <c r="E280" t="s">
        <v>57</v>
      </c>
      <c r="F280" t="s">
        <v>50</v>
      </c>
      <c r="G280" t="s">
        <v>320</v>
      </c>
      <c r="H280">
        <v>0.0036610986624363998</v>
      </c>
      <c r="I280">
        <v>0.0031649480554681998</v>
      </c>
      <c r="J280">
        <v>0</v>
      </c>
      <c r="K280">
        <v>0</v>
      </c>
      <c r="L280">
        <v>0</v>
      </c>
      <c r="M280">
        <v>0.0020985970570787001</v>
      </c>
      <c r="N280">
        <v>0.0030286652599401998</v>
      </c>
      <c r="O280">
        <v>0</v>
      </c>
      <c r="P280">
        <v>0</v>
      </c>
      <c r="Q280">
        <v>0</v>
      </c>
      <c r="R280">
        <v>0.0049105006365425998</v>
      </c>
      <c r="S280">
        <v>0.0032198454178544002</v>
      </c>
      <c r="T280">
        <v>0</v>
      </c>
      <c r="U280">
        <v>0</v>
      </c>
      <c r="V280">
        <v>0</v>
      </c>
      <c r="W280" t="s">
        <v>372</v>
      </c>
      <c r="X280" t="s">
        <v>159</v>
      </c>
      <c r="Y280" t="s">
        <v>161</v>
      </c>
      <c r="Z280" t="s">
        <v>162</v>
      </c>
      <c r="AA280" t="s">
        <v>163</v>
      </c>
      <c r="AB280" t="s">
        <v>320</v>
      </c>
      <c r="AC280" t="s">
        <v>320</v>
      </c>
      <c r="AD280">
        <v>0</v>
      </c>
      <c r="AE280">
        <v>0.0049246410232450999</v>
      </c>
      <c r="AF280">
        <v>0</v>
      </c>
      <c r="AG280">
        <v>0</v>
      </c>
      <c r="AH280">
        <v>0</v>
      </c>
      <c r="AI280"/>
      <c r="AJ280"/>
      <c r="AK280">
        <v>0.68749314106474502</v>
      </c>
      <c r="AL280">
        <v>0.58986546000013185</v>
      </c>
      <c r="AM280">
        <v>0</v>
      </c>
      <c r="AN280">
        <v>0</v>
      </c>
      <c r="AO280">
        <v>0</v>
      </c>
      <c r="AP280">
        <v>0.1630823187284042</v>
      </c>
      <c r="AQ280">
        <v>0.25060357538002742</v>
      </c>
      <c r="AR280">
        <v>0</v>
      </c>
      <c r="AS280">
        <v>0</v>
      </c>
      <c r="AT280">
        <v>0</v>
      </c>
      <c r="AU280">
        <v>0.52441082233634084</v>
      </c>
      <c r="AV280">
        <v>0.33926188462010448</v>
      </c>
      <c r="AW280">
        <v>0</v>
      </c>
      <c r="AX280">
        <v>0</v>
      </c>
      <c r="AY280">
        <v>0</v>
      </c>
      <c r="AZ280">
        <v>0</v>
      </c>
      <c r="BA280">
        <v>1.277358601064877</v>
      </c>
      <c r="BB280">
        <v>0</v>
      </c>
      <c r="BC280">
        <v>0</v>
      </c>
      <c r="BD280">
        <v>0</v>
      </c>
      <c r="BE280"/>
      <c r="BF280"/>
    </row>
    <row r="281">
      <c r="A281" t="s">
        <v>629</v>
      </c>
      <c r="B281">
        <v>2019</v>
      </c>
      <c r="C281" t="s">
        <v>637</v>
      </c>
      <c r="D281">
        <v>42</v>
      </c>
      <c r="E281" t="s">
        <v>57</v>
      </c>
      <c r="F281" t="s">
        <v>49</v>
      </c>
      <c r="G281" t="s">
        <v>656</v>
      </c>
      <c r="H281">
        <v>99.996338901337566</v>
      </c>
      <c r="I281">
        <v>99.996835051944515</v>
      </c>
      <c r="J281">
        <v>100</v>
      </c>
      <c r="K281">
        <v>100</v>
      </c>
      <c r="L281">
        <v>100</v>
      </c>
      <c r="M281">
        <v>99.997901402942901</v>
      </c>
      <c r="N281">
        <v>99.996971334740067</v>
      </c>
      <c r="O281">
        <v>100</v>
      </c>
      <c r="P281">
        <v>100</v>
      </c>
      <c r="Q281">
        <v>100</v>
      </c>
      <c r="R281">
        <v>99.995089499363459</v>
      </c>
      <c r="S281">
        <v>99.996780154582126</v>
      </c>
      <c r="T281">
        <v>100</v>
      </c>
      <c r="U281">
        <v>100</v>
      </c>
      <c r="V281">
        <v>100</v>
      </c>
      <c r="W281" t="s">
        <v>372</v>
      </c>
      <c r="X281" t="s">
        <v>159</v>
      </c>
      <c r="Y281" t="s">
        <v>161</v>
      </c>
      <c r="Z281" t="s">
        <v>162</v>
      </c>
      <c r="AA281" t="s">
        <v>163</v>
      </c>
      <c r="AB281" t="s">
        <v>320</v>
      </c>
      <c r="AC281" t="s">
        <v>320</v>
      </c>
      <c r="AD281">
        <v>100</v>
      </c>
      <c r="AE281">
        <v>99.995075358976763</v>
      </c>
      <c r="AF281">
        <v>100</v>
      </c>
      <c r="AG281">
        <v>100</v>
      </c>
      <c r="AH281">
        <v>100</v>
      </c>
      <c r="AI281"/>
      <c r="AJ281"/>
      <c r="AK281">
        <v>18777.64121235281</v>
      </c>
      <c r="AL281">
        <v>18636.855352037339</v>
      </c>
      <c r="AM281">
        <v>19006.917922732879</v>
      </c>
      <c r="AN281">
        <v>19417.951750129119</v>
      </c>
      <c r="AO281">
        <v>19629.78801833465</v>
      </c>
      <c r="AP281">
        <v>7770.8531867796964</v>
      </c>
      <c r="AQ281">
        <v>8274.1393957003438</v>
      </c>
      <c r="AR281">
        <v>8596.4073865214777</v>
      </c>
      <c r="AS281">
        <v>8893.6390777649067</v>
      </c>
      <c r="AT281">
        <v>8951.9472411201077</v>
      </c>
      <c r="AU281">
        <v>10678.85150522615</v>
      </c>
      <c r="AV281">
        <v>10536.24994015771</v>
      </c>
      <c r="AW281">
        <v>10475.35015294559</v>
      </c>
      <c r="AX281">
        <v>10601.09135031557</v>
      </c>
      <c r="AY281">
        <v>10690.625019055449</v>
      </c>
      <c r="AZ281">
        <v>11921.555493495391</v>
      </c>
      <c r="BA281">
        <v>25936.82848577492</v>
      </c>
      <c r="BB281">
        <v>16910.454851313181</v>
      </c>
      <c r="BC281">
        <v>27057.066523367572</v>
      </c>
      <c r="BD281">
        <v>13643.248901635699</v>
      </c>
      <c r="BE281"/>
      <c r="BF281"/>
    </row>
    <row r="282">
      <c r="A282" t="s">
        <v>629</v>
      </c>
      <c r="B282">
        <v>2019</v>
      </c>
      <c r="C282" t="s">
        <v>637</v>
      </c>
      <c r="D282">
        <v>43</v>
      </c>
      <c r="E282" t="s">
        <v>54</v>
      </c>
      <c r="F282" t="s">
        <v>50</v>
      </c>
      <c r="G282" t="s">
        <v>663</v>
      </c>
      <c r="H282">
        <v>98.846563517152504</v>
      </c>
      <c r="I282">
        <v>99.225348700631727</v>
      </c>
      <c r="J282">
        <v>99.486218480917231</v>
      </c>
      <c r="K282">
        <v>99.859812217471017</v>
      </c>
      <c r="L282">
        <v>99.945254292731633</v>
      </c>
      <c r="M282">
        <v>99.368255132526556</v>
      </c>
      <c r="N282">
        <v>99.858110408276275</v>
      </c>
      <c r="O282">
        <v>99.913799307403593</v>
      </c>
      <c r="P282">
        <v>99.908687898910514</v>
      </c>
      <c r="Q282">
        <v>99.997347081598946</v>
      </c>
      <c r="R282">
        <v>98.236318383650101</v>
      </c>
      <c r="S282">
        <v>99.075016862317597</v>
      </c>
      <c r="T282">
        <v>99.277575479928231</v>
      </c>
      <c r="U282">
        <v>99.399571597783833</v>
      </c>
      <c r="V282">
        <v>99.971098449877005</v>
      </c>
      <c r="W282" t="s">
        <v>372</v>
      </c>
      <c r="X282" t="s">
        <v>159</v>
      </c>
      <c r="Y282" t="s">
        <v>161</v>
      </c>
      <c r="Z282" t="s">
        <v>162</v>
      </c>
      <c r="AA282" t="s">
        <v>163</v>
      </c>
      <c r="AB282" t="s">
        <v>320</v>
      </c>
      <c r="AC282" t="s">
        <v>320</v>
      </c>
      <c r="AD282">
        <v>99.939767076144591</v>
      </c>
      <c r="AE282">
        <v>99.705802825776345</v>
      </c>
      <c r="AF282">
        <v>99.247199358428148</v>
      </c>
      <c r="AG282">
        <v>99.182871368692133</v>
      </c>
      <c r="AH282">
        <v>99.382888818567807</v>
      </c>
      <c r="AI282"/>
      <c r="AJ282"/>
      <c r="AK282">
        <v>19964.16284446904</v>
      </c>
      <c r="AL282">
        <v>20029.445869750711</v>
      </c>
      <c r="AM282">
        <v>20069.913480564319</v>
      </c>
      <c r="AN282">
        <v>20163.41669790844</v>
      </c>
      <c r="AO282">
        <v>20176.327273632782</v>
      </c>
      <c r="AP282">
        <v>9120.6508106530255</v>
      </c>
      <c r="AQ282">
        <v>9160.5144030089705</v>
      </c>
      <c r="AR282">
        <v>9152.6565471413032</v>
      </c>
      <c r="AS282">
        <v>9160.0036104157334</v>
      </c>
      <c r="AT282">
        <v>9183.6539255693933</v>
      </c>
      <c r="AU282">
        <v>10804.42127300301</v>
      </c>
      <c r="AV282">
        <v>10927.24873029126</v>
      </c>
      <c r="AW282">
        <v>10927.54434145804</v>
      </c>
      <c r="AX282">
        <v>10946.64961279158</v>
      </c>
      <c r="AY282">
        <v>11019.92291199315</v>
      </c>
      <c r="AZ282">
        <v>13890.73137883398</v>
      </c>
      <c r="BA282">
        <v>28292.242297375051</v>
      </c>
      <c r="BB282">
        <v>17403.282018415219</v>
      </c>
      <c r="BC282">
        <v>27118.495255230129</v>
      </c>
      <c r="BD282">
        <v>13698.515216470811</v>
      </c>
      <c r="BE282"/>
      <c r="BF282"/>
    </row>
    <row r="283">
      <c r="A283" t="s">
        <v>629</v>
      </c>
      <c r="B283">
        <v>2019</v>
      </c>
      <c r="C283" t="s">
        <v>637</v>
      </c>
      <c r="D283">
        <v>44</v>
      </c>
      <c r="E283" t="s">
        <v>54</v>
      </c>
      <c r="F283" t="s">
        <v>49</v>
      </c>
      <c r="G283" t="s">
        <v>320</v>
      </c>
      <c r="H283">
        <v>1.1534364828474899</v>
      </c>
      <c r="I283">
        <v>0.77465129936832666</v>
      </c>
      <c r="J283">
        <v>0.51378151908273695</v>
      </c>
      <c r="K283">
        <v>0.14018778252896499</v>
      </c>
      <c r="L283">
        <v>0.054745707268392202</v>
      </c>
      <c r="M283">
        <v>0.63174486747345393</v>
      </c>
      <c r="N283">
        <v>0.14188959172375659</v>
      </c>
      <c r="O283">
        <v>0.086200692596399703</v>
      </c>
      <c r="P283">
        <v>0.091312101089487702</v>
      </c>
      <c r="Q283">
        <v>0.0026529184010355002</v>
      </c>
      <c r="R283">
        <v>1.7636816163498521</v>
      </c>
      <c r="S283">
        <v>0.92498313768238583</v>
      </c>
      <c r="T283">
        <v>0.72242452007182156</v>
      </c>
      <c r="U283">
        <v>0.60042840221621929</v>
      </c>
      <c r="V283">
        <v>0.028901550123000001</v>
      </c>
      <c r="W283" t="s">
        <v>372</v>
      </c>
      <c r="X283" t="s">
        <v>159</v>
      </c>
      <c r="Y283" t="s">
        <v>161</v>
      </c>
      <c r="Z283" t="s">
        <v>162</v>
      </c>
      <c r="AA283" t="s">
        <v>163</v>
      </c>
      <c r="AB283" t="s">
        <v>320</v>
      </c>
      <c r="AC283" t="s">
        <v>320</v>
      </c>
      <c r="AD283">
        <v>0.060232923855400702</v>
      </c>
      <c r="AE283">
        <v>0.29419717422372471</v>
      </c>
      <c r="AF283">
        <v>0.75280064157180526</v>
      </c>
      <c r="AG283">
        <v>0.8171286313078483</v>
      </c>
      <c r="AH283">
        <v>0.61711118143220944</v>
      </c>
      <c r="AI283"/>
      <c r="AJ283"/>
      <c r="AK283">
        <v>232.960994848577</v>
      </c>
      <c r="AL283">
        <v>156.36968246331969</v>
      </c>
      <c r="AM283">
        <v>103.6480307861066</v>
      </c>
      <c r="AN283">
        <v>28.306328765484601</v>
      </c>
      <c r="AO283">
        <v>11.05172341088242</v>
      </c>
      <c r="AP283">
        <v>57.985564202199363</v>
      </c>
      <c r="AQ283">
        <v>13.01628524021028</v>
      </c>
      <c r="AR283">
        <v>7.8964601379350281</v>
      </c>
      <c r="AS283">
        <v>8.3718362561287805</v>
      </c>
      <c r="AT283">
        <v>0.2436413084839581</v>
      </c>
      <c r="AU283">
        <v>193.97672355834311</v>
      </c>
      <c r="AV283">
        <v>102.0188654706653</v>
      </c>
      <c r="AW283">
        <v>79.517715237087288</v>
      </c>
      <c r="AX283">
        <v>66.1238195595582</v>
      </c>
      <c r="AY283">
        <v>3.1858493037590261</v>
      </c>
      <c r="AZ283">
        <v>8.3718362561287805</v>
      </c>
      <c r="BA283">
        <v>83.480574855657807</v>
      </c>
      <c r="BB283">
        <v>132.0057588890086</v>
      </c>
      <c r="BC283">
        <v>223.4186065118229</v>
      </c>
      <c r="BD283">
        <v>85.059983761752207</v>
      </c>
      <c r="BE283"/>
      <c r="BF283"/>
    </row>
    <row r="284">
      <c r="A284" t="s">
        <v>629</v>
      </c>
      <c r="B284">
        <v>2019</v>
      </c>
      <c r="C284" t="s">
        <v>637</v>
      </c>
      <c r="D284">
        <v>45</v>
      </c>
      <c r="E284" t="s">
        <v>53</v>
      </c>
      <c r="F284" t="s">
        <v>50</v>
      </c>
      <c r="G284" t="s">
        <v>320</v>
      </c>
      <c r="H284">
        <v>98.845527847578268</v>
      </c>
      <c r="I284">
        <v>99.222208325599212</v>
      </c>
      <c r="J284">
        <v>99.484771427885065</v>
      </c>
      <c r="K284">
        <v>99.859644206739588</v>
      </c>
      <c r="L284">
        <v>99.945140911997882</v>
      </c>
      <c r="M284">
        <v>99.366019195603684</v>
      </c>
      <c r="N284">
        <v>99.857933852665965</v>
      </c>
      <c r="O284">
        <v>99.913701565708507</v>
      </c>
      <c r="P284">
        <v>99.908622537629228</v>
      </c>
      <c r="Q284">
        <v>99.997347081598946</v>
      </c>
      <c r="R284">
        <v>98.234169726423772</v>
      </c>
      <c r="S284">
        <v>99.070128321870797</v>
      </c>
      <c r="T284">
        <v>99.271048649863616</v>
      </c>
      <c r="U284">
        <v>99.398075256205857</v>
      </c>
      <c r="V284">
        <v>99.97099601314396</v>
      </c>
      <c r="W284" t="s">
        <v>372</v>
      </c>
      <c r="X284" t="s">
        <v>159</v>
      </c>
      <c r="Y284" t="s">
        <v>161</v>
      </c>
      <c r="Z284" t="s">
        <v>162</v>
      </c>
      <c r="AA284" t="s">
        <v>163</v>
      </c>
      <c r="AB284" t="s">
        <v>320</v>
      </c>
      <c r="AC284" t="s">
        <v>320</v>
      </c>
      <c r="AD284">
        <v>99.939746146258912</v>
      </c>
      <c r="AE284">
        <v>99.707659745169565</v>
      </c>
      <c r="AF284">
        <v>99.253119886643617</v>
      </c>
      <c r="AG284">
        <v>99.182357192858291</v>
      </c>
      <c r="AH284">
        <v>99.371130596066223</v>
      </c>
      <c r="AI284"/>
      <c r="AJ284"/>
      <c r="AK284">
        <v>19771.101753409399</v>
      </c>
      <c r="AL284">
        <v>19866.118761518392</v>
      </c>
      <c r="AM284">
        <v>20013.254717959171</v>
      </c>
      <c r="AN284">
        <v>20139.24650816479</v>
      </c>
      <c r="AO284">
        <v>20134.60474550349</v>
      </c>
      <c r="AP284">
        <v>9088.279401566595</v>
      </c>
      <c r="AQ284">
        <v>9149.11381011923</v>
      </c>
      <c r="AR284">
        <v>9142.2812954215551</v>
      </c>
      <c r="AS284">
        <v>9153.4455735544598</v>
      </c>
      <c r="AT284">
        <v>9183.6539255693933</v>
      </c>
      <c r="AU284">
        <v>10677.371272772711</v>
      </c>
      <c r="AV284">
        <v>10800.9270993966</v>
      </c>
      <c r="AW284">
        <v>10828.99013267527</v>
      </c>
      <c r="AX284">
        <v>10919.272650894551</v>
      </c>
      <c r="AY284">
        <v>10980.991324585089</v>
      </c>
      <c r="AZ284">
        <v>13885.903361644599</v>
      </c>
      <c r="BA284">
        <v>28234.003296505631</v>
      </c>
      <c r="BB284">
        <v>17363.67520755946</v>
      </c>
      <c r="BC284">
        <v>27101.30125408911</v>
      </c>
      <c r="BD284">
        <v>13339.443366756381</v>
      </c>
      <c r="BE284"/>
      <c r="BF284"/>
    </row>
    <row r="285">
      <c r="A285" t="s">
        <v>629</v>
      </c>
      <c r="B285">
        <v>2019</v>
      </c>
      <c r="C285" t="s">
        <v>637</v>
      </c>
      <c r="D285">
        <v>46</v>
      </c>
      <c r="E285" t="s">
        <v>53</v>
      </c>
      <c r="F285" t="s">
        <v>49</v>
      </c>
      <c r="G285" t="s">
        <v>320</v>
      </c>
      <c r="H285">
        <v>1.1544721524216239</v>
      </c>
      <c r="I285">
        <v>0.77779167440076702</v>
      </c>
      <c r="J285">
        <v>0.51522857211491591</v>
      </c>
      <c r="K285">
        <v>0.14035579326040401</v>
      </c>
      <c r="L285">
        <v>0.054859088002099599</v>
      </c>
      <c r="M285">
        <v>0.6339808043963151</v>
      </c>
      <c r="N285">
        <v>0.14206614733404571</v>
      </c>
      <c r="O285">
        <v>0.086298434291478904</v>
      </c>
      <c r="P285">
        <v>0.091377462370775001</v>
      </c>
      <c r="Q285">
        <v>0.0026529184010355002</v>
      </c>
      <c r="R285">
        <v>1.765830273576309</v>
      </c>
      <c r="S285">
        <v>0.92987167812920468</v>
      </c>
      <c r="T285">
        <v>0.72895135013635415</v>
      </c>
      <c r="U285">
        <v>0.60192474379420258</v>
      </c>
      <c r="V285">
        <v>0.0290039868560414</v>
      </c>
      <c r="W285" t="s">
        <v>372</v>
      </c>
      <c r="X285" t="s">
        <v>159</v>
      </c>
      <c r="Y285" t="s">
        <v>161</v>
      </c>
      <c r="Z285" t="s">
        <v>162</v>
      </c>
      <c r="AA285" t="s">
        <v>163</v>
      </c>
      <c r="AB285" t="s">
        <v>320</v>
      </c>
      <c r="AC285" t="s">
        <v>320</v>
      </c>
      <c r="AD285">
        <v>0.060253853741098103</v>
      </c>
      <c r="AE285">
        <v>0.29234025483049503</v>
      </c>
      <c r="AF285">
        <v>0.74688011335638205</v>
      </c>
      <c r="AG285">
        <v>0.81764280714169935</v>
      </c>
      <c r="AH285">
        <v>0.62886940393377899</v>
      </c>
      <c r="AI285"/>
      <c r="AJ285"/>
      <c r="AK285">
        <v>230.91774503144319</v>
      </c>
      <c r="AL285">
        <v>155.72825918831481</v>
      </c>
      <c r="AM285">
        <v>103.6480307861066</v>
      </c>
      <c r="AN285">
        <v>28.306328765484601</v>
      </c>
      <c r="AO285">
        <v>11.05172341088242</v>
      </c>
      <c r="AP285">
        <v>57.985564202199363</v>
      </c>
      <c r="AQ285">
        <v>13.01628524021028</v>
      </c>
      <c r="AR285">
        <v>7.8964601379350281</v>
      </c>
      <c r="AS285">
        <v>8.3718362561287805</v>
      </c>
      <c r="AT285">
        <v>0.2436413084839581</v>
      </c>
      <c r="AU285">
        <v>191.9334737412093</v>
      </c>
      <c r="AV285">
        <v>101.37744219566039</v>
      </c>
      <c r="AW285">
        <v>79.517715237087288</v>
      </c>
      <c r="AX285">
        <v>66.1238195595582</v>
      </c>
      <c r="AY285">
        <v>3.1858493037590261</v>
      </c>
      <c r="AZ285">
        <v>8.3718362561287805</v>
      </c>
      <c r="BA285">
        <v>82.781360425876017</v>
      </c>
      <c r="BB285">
        <v>130.66172350165661</v>
      </c>
      <c r="BC285">
        <v>223.4186065118229</v>
      </c>
      <c r="BD285">
        <v>84.418560486747324</v>
      </c>
      <c r="BE285"/>
      <c r="BF285"/>
    </row>
    <row r="286">
      <c r="A286" t="s">
        <v>629</v>
      </c>
      <c r="B286">
        <v>2019</v>
      </c>
      <c r="C286" t="s">
        <v>637</v>
      </c>
      <c r="D286">
        <v>58</v>
      </c>
      <c r="E286" t="s">
        <v>299</v>
      </c>
      <c r="F286" t="s">
        <v>522</v>
      </c>
      <c r="G286" t="s">
        <v>320</v>
      </c>
      <c r="H286">
        <v>22.42700452306314</v>
      </c>
      <c r="I286">
        <v>25.89294358854789</v>
      </c>
      <c r="J286">
        <v>28.923966914554551</v>
      </c>
      <c r="K286">
        <v>35.251475789091849</v>
      </c>
      <c r="L286">
        <v>56.870362812505952</v>
      </c>
      <c r="M286">
        <v>30.178573690065431</v>
      </c>
      <c r="N286">
        <v>31.850430549053389</v>
      </c>
      <c r="O286">
        <v>41.872790089135727</v>
      </c>
      <c r="P286">
        <v>55.692262970285199</v>
      </c>
      <c r="Q286">
        <v>64.915815095145476</v>
      </c>
      <c r="R286">
        <v>19.75894938139777</v>
      </c>
      <c r="S286">
        <v>19.9044200245296</v>
      </c>
      <c r="T286">
        <v>24.65573226082163</v>
      </c>
      <c r="U286">
        <v>25.187784933067011</v>
      </c>
      <c r="V286">
        <v>33.902952215075558</v>
      </c>
      <c r="W286" t="s">
        <v>372</v>
      </c>
      <c r="X286" t="s">
        <v>159</v>
      </c>
      <c r="Y286" t="s">
        <v>161</v>
      </c>
      <c r="Z286" t="s">
        <v>162</v>
      </c>
      <c r="AA286" t="s">
        <v>163</v>
      </c>
      <c r="AB286" t="s">
        <v>320</v>
      </c>
      <c r="AC286" t="s">
        <v>320</v>
      </c>
      <c r="AD286">
        <v>63.819529892910801</v>
      </c>
      <c r="AE286">
        <v>43.033098630765288</v>
      </c>
      <c r="AF286">
        <v>28.16229762581758</v>
      </c>
      <c r="AG286">
        <v>19.254216251548911</v>
      </c>
      <c r="AH286">
        <v>21.005120859682659</v>
      </c>
      <c r="AI286"/>
      <c r="AJ286"/>
      <c r="AK286">
        <v>4531.1576289509958</v>
      </c>
      <c r="AL286">
        <v>5230.0814404807716</v>
      </c>
      <c r="AM286">
        <v>5845.3749874345294</v>
      </c>
      <c r="AN286">
        <v>7122.2281974846319</v>
      </c>
      <c r="AO286">
        <v>11489.57786301134</v>
      </c>
      <c r="AP286">
        <v>2770.5972697050238</v>
      </c>
      <c r="AQ286">
        <v>2925.9615180639439</v>
      </c>
      <c r="AR286">
        <v>3845.01352388543</v>
      </c>
      <c r="AS286">
        <v>5114.7042779957501</v>
      </c>
      <c r="AT286">
        <v>5961.8019630420094</v>
      </c>
      <c r="AU286">
        <v>2173.9251541624708</v>
      </c>
      <c r="AV286">
        <v>2198.0373851272502</v>
      </c>
      <c r="AW286">
        <v>2715.2318060951889</v>
      </c>
      <c r="AX286">
        <v>2775.8313575172228</v>
      </c>
      <c r="AY286">
        <v>3737.3158617679601</v>
      </c>
      <c r="AZ286">
        <v>8901.121512399528</v>
      </c>
      <c r="BA286">
        <v>12211.524533337009</v>
      </c>
      <c r="BB286">
        <v>4941.0028262075584</v>
      </c>
      <c r="BC286">
        <v>5266.4992269170061</v>
      </c>
      <c r="BD286">
        <v>2898.2720185011549</v>
      </c>
      <c r="BE286"/>
      <c r="BF286"/>
    </row>
    <row r="287">
      <c r="A287" t="s">
        <v>629</v>
      </c>
      <c r="B287">
        <v>2019</v>
      </c>
      <c r="C287" t="s">
        <v>637</v>
      </c>
      <c r="D287">
        <v>59</v>
      </c>
      <c r="E287" t="s">
        <v>299</v>
      </c>
      <c r="F287" t="s">
        <v>523</v>
      </c>
      <c r="G287" t="s">
        <v>320</v>
      </c>
      <c r="H287">
        <v>5.9882150526531204</v>
      </c>
      <c r="I287">
        <v>4.3053212864964792</v>
      </c>
      <c r="J287">
        <v>4.6297065625825926</v>
      </c>
      <c r="K287">
        <v>3.6229216342162718</v>
      </c>
      <c r="L287">
        <v>1.739576071088669</v>
      </c>
      <c r="M287">
        <v>4.1861427698309361</v>
      </c>
      <c r="N287">
        <v>3.8601275084240418</v>
      </c>
      <c r="O287">
        <v>3.6819489260238472</v>
      </c>
      <c r="P287">
        <v>2.158705459865506</v>
      </c>
      <c r="Q287">
        <v>1.08917843459967</v>
      </c>
      <c r="R287">
        <v>6.7741249889506898</v>
      </c>
      <c r="S287">
        <v>4.6564034330448232</v>
      </c>
      <c r="T287">
        <v>5.35835306705986</v>
      </c>
      <c r="U287">
        <v>4.3654894926398082</v>
      </c>
      <c r="V287">
        <v>3.5608887303533532</v>
      </c>
      <c r="W287" t="s">
        <v>372</v>
      </c>
      <c r="X287" t="s">
        <v>159</v>
      </c>
      <c r="Y287" t="s">
        <v>161</v>
      </c>
      <c r="Z287" t="s">
        <v>162</v>
      </c>
      <c r="AA287" t="s">
        <v>163</v>
      </c>
      <c r="AB287" t="s">
        <v>320</v>
      </c>
      <c r="AC287" t="s">
        <v>320</v>
      </c>
      <c r="AD287">
        <v>1.883550364144948</v>
      </c>
      <c r="AE287">
        <v>6.8112789428570482</v>
      </c>
      <c r="AF287">
        <v>2.3946835835149169</v>
      </c>
      <c r="AG287">
        <v>3.6078145507470349</v>
      </c>
      <c r="AH287">
        <v>3.5950218403107699</v>
      </c>
      <c r="AI287"/>
      <c r="AJ287"/>
      <c r="AK287">
        <v>1209.8604738642291</v>
      </c>
      <c r="AL287">
        <v>869.62615427668425</v>
      </c>
      <c r="AM287">
        <v>935.63828986624856</v>
      </c>
      <c r="AN287">
        <v>731.97714543561767</v>
      </c>
      <c r="AO287">
        <v>351.44834196502472</v>
      </c>
      <c r="AP287">
        <v>384.31623203276291</v>
      </c>
      <c r="AQ287">
        <v>354.61324540256419</v>
      </c>
      <c r="AR287">
        <v>338.09887959890978</v>
      </c>
      <c r="AS287">
        <v>198.2526739198571</v>
      </c>
      <c r="AT287">
        <v>100.0290317541577</v>
      </c>
      <c r="AU287">
        <v>745.30484524570966</v>
      </c>
      <c r="AV287">
        <v>514.20482553393435</v>
      </c>
      <c r="AW287">
        <v>590.09282393480214</v>
      </c>
      <c r="AX287">
        <v>481.10076597775651</v>
      </c>
      <c r="AY287">
        <v>392.53708200734928</v>
      </c>
      <c r="AZ287">
        <v>262.70501669491188</v>
      </c>
      <c r="BA287">
        <v>1932.840129124148</v>
      </c>
      <c r="BB287">
        <v>420.14108760689402</v>
      </c>
      <c r="BC287">
        <v>986.82555000599814</v>
      </c>
      <c r="BD287">
        <v>496.03862197585312</v>
      </c>
      <c r="BE287"/>
      <c r="BF287"/>
    </row>
    <row r="288">
      <c r="A288" t="s">
        <v>629</v>
      </c>
      <c r="B288">
        <v>2019</v>
      </c>
      <c r="C288" t="s">
        <v>637</v>
      </c>
      <c r="D288">
        <v>60</v>
      </c>
      <c r="E288" t="s">
        <v>299</v>
      </c>
      <c r="F288" t="s">
        <v>524</v>
      </c>
      <c r="G288" t="s">
        <v>320</v>
      </c>
      <c r="H288">
        <v>0.099554016283258204</v>
      </c>
      <c r="I288">
        <v>0.043296111874444397</v>
      </c>
      <c r="J288">
        <v>0.1463213697685099</v>
      </c>
      <c r="K288">
        <v>0.098231554411995506</v>
      </c>
      <c r="L288">
        <v>0</v>
      </c>
      <c r="M288">
        <v>0.087610012628223294</v>
      </c>
      <c r="N288">
        <v>0.26207709864009232</v>
      </c>
      <c r="O288">
        <v>0.20968874967891801</v>
      </c>
      <c r="P288">
        <v>0.0043698873478763998</v>
      </c>
      <c r="Q288">
        <v>0</v>
      </c>
      <c r="R288">
        <v>0.082377099747315594</v>
      </c>
      <c r="S288">
        <v>0.071705713712290703</v>
      </c>
      <c r="T288">
        <v>0.082885398621667702</v>
      </c>
      <c r="U288">
        <v>0.0035558598958930002</v>
      </c>
      <c r="V288">
        <v>0</v>
      </c>
      <c r="W288" t="s">
        <v>372</v>
      </c>
      <c r="X288" t="s">
        <v>159</v>
      </c>
      <c r="Y288" t="s">
        <v>161</v>
      </c>
      <c r="Z288" t="s">
        <v>162</v>
      </c>
      <c r="AA288" t="s">
        <v>163</v>
      </c>
      <c r="AB288" t="s">
        <v>320</v>
      </c>
      <c r="AC288" t="s">
        <v>320</v>
      </c>
      <c r="AD288">
        <v>0.16414330957212689</v>
      </c>
      <c r="AE288">
        <v>0.079594683084370094</v>
      </c>
      <c r="AF288">
        <v>0</v>
      </c>
      <c r="AG288">
        <v>0.091152002391630002</v>
      </c>
      <c r="AH288">
        <v>0.056995568105606</v>
      </c>
      <c r="AI288"/>
      <c r="AJ288"/>
      <c r="AK288">
        <v>20.113918464265129</v>
      </c>
      <c r="AL288">
        <v>8.7453243925369311</v>
      </c>
      <c r="AM288">
        <v>29.570745862719729</v>
      </c>
      <c r="AN288">
        <v>19.846759066250261</v>
      </c>
      <c r="AO288">
        <v>0</v>
      </c>
      <c r="AP288">
        <v>8.0431919771769635</v>
      </c>
      <c r="AQ288">
        <v>24.075891351162561</v>
      </c>
      <c r="AR288">
        <v>19.25489265477097</v>
      </c>
      <c r="AS288">
        <v>0.40132471407146919</v>
      </c>
      <c r="AT288">
        <v>0</v>
      </c>
      <c r="AU288">
        <v>9.0633183885899484</v>
      </c>
      <c r="AV288">
        <v>7.9184341604834776</v>
      </c>
      <c r="AW288">
        <v>9.1278193735111124</v>
      </c>
      <c r="AX288">
        <v>0.39187516600555511</v>
      </c>
      <c r="AY288">
        <v>0</v>
      </c>
      <c r="AZ288">
        <v>22.893611820716529</v>
      </c>
      <c r="BA288">
        <v>22.586624159875988</v>
      </c>
      <c r="BB288">
        <v>0</v>
      </c>
      <c r="BC288">
        <v>24.932302819068969</v>
      </c>
      <c r="BD288">
        <v>7.8642089861105671</v>
      </c>
      <c r="BE288"/>
      <c r="BF288"/>
    </row>
    <row r="289">
      <c r="A289" t="s">
        <v>629</v>
      </c>
      <c r="B289">
        <v>2019</v>
      </c>
      <c r="C289" t="s">
        <v>637</v>
      </c>
      <c r="D289">
        <v>61</v>
      </c>
      <c r="E289" t="s">
        <v>299</v>
      </c>
      <c r="F289" t="s">
        <v>525</v>
      </c>
      <c r="G289" t="s">
        <v>320</v>
      </c>
      <c r="H289">
        <v>0.1012671894447198</v>
      </c>
      <c r="I289">
        <v>0.050997156627237701</v>
      </c>
      <c r="J289">
        <v>0.0096735100651215</v>
      </c>
      <c r="K289">
        <v>0.0311924118927937</v>
      </c>
      <c r="L289">
        <v>0</v>
      </c>
      <c r="M289">
        <v>0.1061660191687899</v>
      </c>
      <c r="N289">
        <v>0.0112749663307862</v>
      </c>
      <c r="O289">
        <v>0</v>
      </c>
      <c r="P289">
        <v>0.0058939702447806004</v>
      </c>
      <c r="Q289">
        <v>0</v>
      </c>
      <c r="R289">
        <v>0.065630550047868094</v>
      </c>
      <c r="S289">
        <v>0.091150510140887098</v>
      </c>
      <c r="T289">
        <v>0.037800019016988803</v>
      </c>
      <c r="U289">
        <v>0.056665615928913698</v>
      </c>
      <c r="V289">
        <v>0</v>
      </c>
      <c r="W289" t="s">
        <v>372</v>
      </c>
      <c r="X289" t="s">
        <v>159</v>
      </c>
      <c r="Y289" t="s">
        <v>161</v>
      </c>
      <c r="Z289" t="s">
        <v>162</v>
      </c>
      <c r="AA289" t="s">
        <v>163</v>
      </c>
      <c r="AB289" t="s">
        <v>320</v>
      </c>
      <c r="AC289" t="s">
        <v>320</v>
      </c>
      <c r="AD289">
        <v>0.074366911860585305</v>
      </c>
      <c r="AE289">
        <v>0.0045214208945677003</v>
      </c>
      <c r="AF289">
        <v>0.048457484028287201</v>
      </c>
      <c r="AG289">
        <v>0.0026047721839322999</v>
      </c>
      <c r="AH289">
        <v>0.13153085825437039</v>
      </c>
      <c r="AI289"/>
      <c r="AJ289"/>
      <c r="AK289">
        <v>20.460048400266508</v>
      </c>
      <c r="AL289">
        <v>10.300848240034529</v>
      </c>
      <c r="AM289">
        <v>1.9549632988587029</v>
      </c>
      <c r="AN289">
        <v>6.3021326216122553</v>
      </c>
      <c r="AO289">
        <v>0</v>
      </c>
      <c r="AP289">
        <v>9.7467589378264865</v>
      </c>
      <c r="AQ289">
        <v>1.0357824692679889</v>
      </c>
      <c r="AR289">
        <v>0</v>
      </c>
      <c r="AS289">
        <v>0.5412944854017393</v>
      </c>
      <c r="AT289">
        <v>0</v>
      </c>
      <c r="AU289">
        <v>7.2208243908404732</v>
      </c>
      <c r="AV289">
        <v>10.06571549013648</v>
      </c>
      <c r="AW289">
        <v>4.1627566693292248</v>
      </c>
      <c r="AX289">
        <v>6.2448601179696146</v>
      </c>
      <c r="AY289">
        <v>0</v>
      </c>
      <c r="AZ289">
        <v>10.37219985925509</v>
      </c>
      <c r="BA289">
        <v>1.2830459329294599</v>
      </c>
      <c r="BB289">
        <v>8.5017411830482317</v>
      </c>
      <c r="BC289">
        <v>0.71246892180670862</v>
      </c>
      <c r="BD289">
        <v>18.148536663732521</v>
      </c>
      <c r="BE289"/>
      <c r="BF289"/>
    </row>
    <row r="290">
      <c r="A290" t="s">
        <v>629</v>
      </c>
      <c r="B290">
        <v>2019</v>
      </c>
      <c r="C290" t="s">
        <v>637</v>
      </c>
      <c r="D290">
        <v>62</v>
      </c>
      <c r="E290" t="s">
        <v>299</v>
      </c>
      <c r="F290" t="s">
        <v>526</v>
      </c>
      <c r="G290" t="s">
        <v>320</v>
      </c>
      <c r="H290">
        <v>1.709308208863529</v>
      </c>
      <c r="I290">
        <v>1.584010581860577</v>
      </c>
      <c r="J290">
        <v>1.356277108716841</v>
      </c>
      <c r="K290">
        <v>1.1291048435316791</v>
      </c>
      <c r="L290">
        <v>0.69819568267104637</v>
      </c>
      <c r="M290">
        <v>1.326469251842781</v>
      </c>
      <c r="N290">
        <v>0.7048069039153938</v>
      </c>
      <c r="O290">
        <v>1.1764643624920521</v>
      </c>
      <c r="P290">
        <v>0.44851010425527438</v>
      </c>
      <c r="Q290">
        <v>0.37091614250413929</v>
      </c>
      <c r="R290">
        <v>1.729974834126542</v>
      </c>
      <c r="S290">
        <v>1.905864582579424</v>
      </c>
      <c r="T290">
        <v>1.813018672057459</v>
      </c>
      <c r="U290">
        <v>1.559166219010808</v>
      </c>
      <c r="V290">
        <v>1.510214112707301</v>
      </c>
      <c r="W290" t="s">
        <v>372</v>
      </c>
      <c r="X290" t="s">
        <v>159</v>
      </c>
      <c r="Y290" t="s">
        <v>161</v>
      </c>
      <c r="Z290" t="s">
        <v>162</v>
      </c>
      <c r="AA290" t="s">
        <v>163</v>
      </c>
      <c r="AB290" t="s">
        <v>320</v>
      </c>
      <c r="AC290" t="s">
        <v>320</v>
      </c>
      <c r="AD290">
        <v>0.0138578635721682</v>
      </c>
      <c r="AE290">
        <v>0.20164924049674321</v>
      </c>
      <c r="AF290">
        <v>1.8235255118294029</v>
      </c>
      <c r="AG290">
        <v>0.99557938708622751</v>
      </c>
      <c r="AH290">
        <v>4.7628627256124334</v>
      </c>
      <c r="AI290"/>
      <c r="AJ290"/>
      <c r="AK290">
        <v>345.34906000735441</v>
      </c>
      <c r="AL290">
        <v>319.95220309282558</v>
      </c>
      <c r="AM290">
        <v>274.09616083242349</v>
      </c>
      <c r="AN290">
        <v>228.1249841178626</v>
      </c>
      <c r="AO290">
        <v>141.05719153075799</v>
      </c>
      <c r="AP290">
        <v>121.7788529453629</v>
      </c>
      <c r="AQ290">
        <v>64.747566766676712</v>
      </c>
      <c r="AR290">
        <v>108.03009244241549</v>
      </c>
      <c r="AS290">
        <v>41.190578845444684</v>
      </c>
      <c r="AT290">
        <v>34.064558586594927</v>
      </c>
      <c r="AU290">
        <v>190.33581874127421</v>
      </c>
      <c r="AV290">
        <v>210.46388683201619</v>
      </c>
      <c r="AW290">
        <v>199.66009978284981</v>
      </c>
      <c r="AX290">
        <v>171.82862620960009</v>
      </c>
      <c r="AY290">
        <v>166.47951842898951</v>
      </c>
      <c r="AZ290">
        <v>1.9328021965236439</v>
      </c>
      <c r="BA290">
        <v>57.222108697845407</v>
      </c>
      <c r="BB290">
        <v>319.93287008481769</v>
      </c>
      <c r="BC290">
        <v>272.31532065099412</v>
      </c>
      <c r="BD290">
        <v>657.1764979510433</v>
      </c>
      <c r="BE290"/>
      <c r="BF290"/>
    </row>
    <row r="291">
      <c r="A291" t="s">
        <v>629</v>
      </c>
      <c r="B291">
        <v>2019</v>
      </c>
      <c r="C291" t="s">
        <v>637</v>
      </c>
      <c r="D291">
        <v>63</v>
      </c>
      <c r="E291" t="s">
        <v>299</v>
      </c>
      <c r="F291" t="s">
        <v>527</v>
      </c>
      <c r="G291" t="s">
        <v>320</v>
      </c>
      <c r="H291">
        <v>0.97367033947720916</v>
      </c>
      <c r="I291">
        <v>1.379026243803307</v>
      </c>
      <c r="J291">
        <v>1.0832394864903161</v>
      </c>
      <c r="K291">
        <v>0.7863054123811638</v>
      </c>
      <c r="L291">
        <v>0.52147780431370172</v>
      </c>
      <c r="M291">
        <v>0.43928104991303352</v>
      </c>
      <c r="N291">
        <v>0.65669048385284068</v>
      </c>
      <c r="O291">
        <v>0.22231657291225779</v>
      </c>
      <c r="P291">
        <v>0.084599064927897705</v>
      </c>
      <c r="Q291">
        <v>0.2316083746419359</v>
      </c>
      <c r="R291">
        <v>1.0905341697908211</v>
      </c>
      <c r="S291">
        <v>1.6346043349973589</v>
      </c>
      <c r="T291">
        <v>2.0581373675166841</v>
      </c>
      <c r="U291">
        <v>1.489119882892161</v>
      </c>
      <c r="V291">
        <v>1.061720517478965</v>
      </c>
      <c r="W291" t="s">
        <v>372</v>
      </c>
      <c r="X291" t="s">
        <v>159</v>
      </c>
      <c r="Y291" t="s">
        <v>161</v>
      </c>
      <c r="Z291" t="s">
        <v>162</v>
      </c>
      <c r="AA291" t="s">
        <v>163</v>
      </c>
      <c r="AB291" t="s">
        <v>320</v>
      </c>
      <c r="AC291" t="s">
        <v>320</v>
      </c>
      <c r="AD291">
        <v>0.093238591770369195</v>
      </c>
      <c r="AE291">
        <v>0.26081023706147649</v>
      </c>
      <c r="AF291">
        <v>1.44199965186727</v>
      </c>
      <c r="AG291">
        <v>0.2089078760828702</v>
      </c>
      <c r="AH291">
        <v>4.0676695774275267</v>
      </c>
      <c r="AI291"/>
      <c r="AJ291"/>
      <c r="AK291">
        <v>196.72060003682029</v>
      </c>
      <c r="AL291">
        <v>278.54768767354619</v>
      </c>
      <c r="AM291">
        <v>218.916755728471</v>
      </c>
      <c r="AN291">
        <v>158.86559227766679</v>
      </c>
      <c r="AO291">
        <v>105.3546968963052</v>
      </c>
      <c r="AP291">
        <v>40.328972801085627</v>
      </c>
      <c r="AQ291">
        <v>60.327319031777108</v>
      </c>
      <c r="AR291">
        <v>20.41445596560045</v>
      </c>
      <c r="AS291">
        <v>7.7694669999677828</v>
      </c>
      <c r="AT291">
        <v>21.270675883426151</v>
      </c>
      <c r="AU291">
        <v>119.9830829777775</v>
      </c>
      <c r="AV291">
        <v>180.50872287599711</v>
      </c>
      <c r="AW291">
        <v>226.65398790342391</v>
      </c>
      <c r="AX291">
        <v>164.10913770380171</v>
      </c>
      <c r="AY291">
        <v>117.03951046995211</v>
      </c>
      <c r="AZ291">
        <v>13.00429565033917</v>
      </c>
      <c r="BA291">
        <v>74.010255123592572</v>
      </c>
      <c r="BB291">
        <v>252.99513732625189</v>
      </c>
      <c r="BC291">
        <v>57.141415340590797</v>
      </c>
      <c r="BD291">
        <v>561.2542291720348</v>
      </c>
      <c r="BE291"/>
      <c r="BF291"/>
    </row>
    <row r="292">
      <c r="A292" t="s">
        <v>629</v>
      </c>
      <c r="B292">
        <v>2019</v>
      </c>
      <c r="C292" t="s">
        <v>637</v>
      </c>
      <c r="D292">
        <v>64</v>
      </c>
      <c r="E292" t="s">
        <v>299</v>
      </c>
      <c r="F292" t="s">
        <v>528</v>
      </c>
      <c r="G292" t="s">
        <v>320</v>
      </c>
      <c r="H292">
        <v>0.85627976353955115</v>
      </c>
      <c r="I292">
        <v>0.70622239980401391</v>
      </c>
      <c r="J292">
        <v>0.27427375825891143</v>
      </c>
      <c r="K292">
        <v>0.1179447030240475</v>
      </c>
      <c r="L292">
        <v>0.055583816886392898</v>
      </c>
      <c r="M292">
        <v>0.2972355709226735</v>
      </c>
      <c r="N292">
        <v>0.10637363559124829</v>
      </c>
      <c r="O292">
        <v>0.099480609191723496</v>
      </c>
      <c r="P292">
        <v>0.071408217092464005</v>
      </c>
      <c r="Q292">
        <v>0</v>
      </c>
      <c r="R292">
        <v>1.0434588868904979</v>
      </c>
      <c r="S292">
        <v>1.1250094967180579</v>
      </c>
      <c r="T292">
        <v>0.71340083715462499</v>
      </c>
      <c r="U292">
        <v>0.2484174791512081</v>
      </c>
      <c r="V292">
        <v>0.076274966300121497</v>
      </c>
      <c r="W292" t="s">
        <v>372</v>
      </c>
      <c r="X292" t="s">
        <v>159</v>
      </c>
      <c r="Y292" t="s">
        <v>161</v>
      </c>
      <c r="Z292" t="s">
        <v>162</v>
      </c>
      <c r="AA292" t="s">
        <v>163</v>
      </c>
      <c r="AB292" t="s">
        <v>320</v>
      </c>
      <c r="AC292" t="s">
        <v>320</v>
      </c>
      <c r="AD292">
        <v>0.034616063482731101</v>
      </c>
      <c r="AE292">
        <v>0.066811918822217695</v>
      </c>
      <c r="AF292">
        <v>0.15543658675945601</v>
      </c>
      <c r="AG292">
        <v>0.063527943808684595</v>
      </c>
      <c r="AH292">
        <v>2.4475099918932299</v>
      </c>
      <c r="AI292"/>
      <c r="AJ292"/>
      <c r="AK292">
        <v>173.002978578285</v>
      </c>
      <c r="AL292">
        <v>142.6489287877024</v>
      </c>
      <c r="AM292">
        <v>55.429221412556558</v>
      </c>
      <c r="AN292">
        <v>23.829614812375009</v>
      </c>
      <c r="AO292">
        <v>11.229655666960831</v>
      </c>
      <c r="AP292">
        <v>27.28823667132653</v>
      </c>
      <c r="AQ292">
        <v>9.7720865593071267</v>
      </c>
      <c r="AR292">
        <v>9.1349128370068247</v>
      </c>
      <c r="AS292">
        <v>6.5580368612736351</v>
      </c>
      <c r="AT292">
        <v>0</v>
      </c>
      <c r="AU292">
        <v>114.8037518473139</v>
      </c>
      <c r="AV292">
        <v>124.23436248642579</v>
      </c>
      <c r="AW292">
        <v>78.563825363044472</v>
      </c>
      <c r="AX292">
        <v>27.37696189703566</v>
      </c>
      <c r="AY292">
        <v>8.4082247351456854</v>
      </c>
      <c r="AZ292">
        <v>4.8280171893737522</v>
      </c>
      <c r="BA292">
        <v>18.95925257014947</v>
      </c>
      <c r="BB292">
        <v>27.27095014330289</v>
      </c>
      <c r="BC292">
        <v>17.37644693427341</v>
      </c>
      <c r="BD292">
        <v>337.70573242078012</v>
      </c>
      <c r="BE292"/>
      <c r="BF292"/>
    </row>
    <row r="293">
      <c r="A293" t="s">
        <v>629</v>
      </c>
      <c r="B293">
        <v>2019</v>
      </c>
      <c r="C293" t="s">
        <v>637</v>
      </c>
      <c r="D293">
        <v>65</v>
      </c>
      <c r="E293" t="s">
        <v>299</v>
      </c>
      <c r="F293" t="s">
        <v>529</v>
      </c>
      <c r="G293" t="s">
        <v>320</v>
      </c>
      <c r="H293">
        <v>10.43545159111868</v>
      </c>
      <c r="I293">
        <v>7.348179487174078</v>
      </c>
      <c r="J293">
        <v>4.3622258243152121</v>
      </c>
      <c r="K293">
        <v>2.5499127744912151</v>
      </c>
      <c r="L293">
        <v>0.61300440133588996</v>
      </c>
      <c r="M293">
        <v>3.2181313371944422</v>
      </c>
      <c r="N293">
        <v>3.8368219134799202</v>
      </c>
      <c r="O293">
        <v>0.84591923746155784</v>
      </c>
      <c r="P293">
        <v>0.37244313634950382</v>
      </c>
      <c r="Q293">
        <v>0.67889976511354588</v>
      </c>
      <c r="R293">
        <v>14.48938291788666</v>
      </c>
      <c r="S293">
        <v>10.316998734773859</v>
      </c>
      <c r="T293">
        <v>7.2426661757519026</v>
      </c>
      <c r="U293">
        <v>5.3533455865486426</v>
      </c>
      <c r="V293">
        <v>1.5427326961499941</v>
      </c>
      <c r="W293" t="s">
        <v>372</v>
      </c>
      <c r="X293" t="s">
        <v>159</v>
      </c>
      <c r="Y293" t="s">
        <v>161</v>
      </c>
      <c r="Z293" t="s">
        <v>162</v>
      </c>
      <c r="AA293" t="s">
        <v>163</v>
      </c>
      <c r="AB293" t="s">
        <v>320</v>
      </c>
      <c r="AC293" t="s">
        <v>320</v>
      </c>
      <c r="AD293">
        <v>0.022756711003874601</v>
      </c>
      <c r="AE293">
        <v>4.5323713468053732</v>
      </c>
      <c r="AF293">
        <v>4.4692236361463156</v>
      </c>
      <c r="AG293">
        <v>8.6889188503077701</v>
      </c>
      <c r="AH293">
        <v>4.8063072758452776</v>
      </c>
      <c r="AI293"/>
      <c r="AJ293"/>
      <c r="AK293">
        <v>2108.381261528722</v>
      </c>
      <c r="AL293">
        <v>1484.249059044351</v>
      </c>
      <c r="AM293">
        <v>881.58190051593772</v>
      </c>
      <c r="AN293">
        <v>515.1858257584588</v>
      </c>
      <c r="AO293">
        <v>123.84590938408</v>
      </c>
      <c r="AP293">
        <v>295.4462324148285</v>
      </c>
      <c r="AQ293">
        <v>352.47226103323021</v>
      </c>
      <c r="AR293">
        <v>77.677434468319547</v>
      </c>
      <c r="AS293">
        <v>34.204688428863932</v>
      </c>
      <c r="AT293">
        <v>62.349459009802572</v>
      </c>
      <c r="AU293">
        <v>1594.155305804906</v>
      </c>
      <c r="AV293">
        <v>1139.302169739025</v>
      </c>
      <c r="AW293">
        <v>797.60427933345989</v>
      </c>
      <c r="AX293">
        <v>589.96789857688827</v>
      </c>
      <c r="AY293">
        <v>170.0642274222246</v>
      </c>
      <c r="AZ293">
        <v>3.1739539637465688</v>
      </c>
      <c r="BA293">
        <v>1286.1533483935229</v>
      </c>
      <c r="BB293">
        <v>784.11381452444596</v>
      </c>
      <c r="BC293">
        <v>2376.6318924671509</v>
      </c>
      <c r="BD293">
        <v>663.17094688268003</v>
      </c>
      <c r="BE293"/>
      <c r="BF293"/>
    </row>
    <row r="294">
      <c r="A294" t="s">
        <v>629</v>
      </c>
      <c r="B294">
        <v>2019</v>
      </c>
      <c r="C294" t="s">
        <v>637</v>
      </c>
      <c r="D294">
        <v>66</v>
      </c>
      <c r="E294" t="s">
        <v>299</v>
      </c>
      <c r="F294" t="s">
        <v>530</v>
      </c>
      <c r="G294" t="s">
        <v>320</v>
      </c>
      <c r="H294">
        <v>0.29264693590785779</v>
      </c>
      <c r="I294">
        <v>0.0058881892368817003</v>
      </c>
      <c r="J294">
        <v>0.0032422985266996</v>
      </c>
      <c r="K294">
        <v>0.0028347598158537999</v>
      </c>
      <c r="L294">
        <v>0</v>
      </c>
      <c r="M294">
        <v>0.0145129260195795</v>
      </c>
      <c r="N294">
        <v>0.0015607936222896</v>
      </c>
      <c r="O294">
        <v>0.0027291115732853998</v>
      </c>
      <c r="P294">
        <v>0</v>
      </c>
      <c r="Q294">
        <v>0</v>
      </c>
      <c r="R294">
        <v>0.51922215837174701</v>
      </c>
      <c r="S294">
        <v>0.0157729869084034</v>
      </c>
      <c r="T294">
        <v>0.0035722088875934001</v>
      </c>
      <c r="U294">
        <v>0.0050470070533876997</v>
      </c>
      <c r="V294">
        <v>0</v>
      </c>
      <c r="W294" t="s">
        <v>372</v>
      </c>
      <c r="X294" t="s">
        <v>159</v>
      </c>
      <c r="Y294" t="s">
        <v>161</v>
      </c>
      <c r="Z294" t="s">
        <v>162</v>
      </c>
      <c r="AA294" t="s">
        <v>163</v>
      </c>
      <c r="AB294" t="s">
        <v>320</v>
      </c>
      <c r="AC294" t="s">
        <v>320</v>
      </c>
      <c r="AD294">
        <v>0</v>
      </c>
      <c r="AE294">
        <v>0.019344911831016699</v>
      </c>
      <c r="AF294">
        <v>0.0040687595977913996</v>
      </c>
      <c r="AG294">
        <v>0.20232349580048281</v>
      </c>
      <c r="AH294">
        <v>0</v>
      </c>
      <c r="AI294"/>
      <c r="AJ294"/>
      <c r="AK294">
        <v>59.126460462625843</v>
      </c>
      <c r="AL294">
        <v>1.18934755874857</v>
      </c>
      <c r="AM294">
        <v>0.65525073949068313</v>
      </c>
      <c r="AN294">
        <v>0.57273648383871545</v>
      </c>
      <c r="AO294">
        <v>0</v>
      </c>
      <c r="AP294">
        <v>1.3323848110990939</v>
      </c>
      <c r="AQ294">
        <v>0.14338337026325601</v>
      </c>
      <c r="AR294">
        <v>0.25060357538002742</v>
      </c>
      <c r="AS294">
        <v>0</v>
      </c>
      <c r="AT294">
        <v>0</v>
      </c>
      <c r="AU294">
        <v>57.126018640725007</v>
      </c>
      <c r="AV294">
        <v>1.741804828126998</v>
      </c>
      <c r="AW294">
        <v>0.39339229867538461</v>
      </c>
      <c r="AX294">
        <v>0.55620772043404787</v>
      </c>
      <c r="AY294">
        <v>0</v>
      </c>
      <c r="AZ294">
        <v>0</v>
      </c>
      <c r="BA294">
        <v>5.4895155807073523</v>
      </c>
      <c r="BB294">
        <v>0.71385342698091747</v>
      </c>
      <c r="BC294">
        <v>55.340426237015542</v>
      </c>
      <c r="BD294">
        <v>0</v>
      </c>
      <c r="BE294"/>
      <c r="BF294"/>
    </row>
    <row r="295">
      <c r="A295" t="s">
        <v>629</v>
      </c>
      <c r="B295">
        <v>2019</v>
      </c>
      <c r="C295" t="s">
        <v>637</v>
      </c>
      <c r="D295">
        <v>67</v>
      </c>
      <c r="E295" t="s">
        <v>299</v>
      </c>
      <c r="F295" t="s">
        <v>531</v>
      </c>
      <c r="G295" t="s">
        <v>320</v>
      </c>
      <c r="H295">
        <v>0.1169337219903778</v>
      </c>
      <c r="I295">
        <v>0.10554850375309489</v>
      </c>
      <c r="J295">
        <v>0.0060839909930322997</v>
      </c>
      <c r="K295">
        <v>0.0016856759726431999</v>
      </c>
      <c r="L295">
        <v>0.15093163045707991</v>
      </c>
      <c r="M295">
        <v>0.055368167357218001</v>
      </c>
      <c r="N295">
        <v>0.0177270368923074</v>
      </c>
      <c r="O295">
        <v>0.013507481665231099</v>
      </c>
      <c r="P295">
        <v>0</v>
      </c>
      <c r="Q295">
        <v>0</v>
      </c>
      <c r="R295">
        <v>0.143729532682567</v>
      </c>
      <c r="S295">
        <v>0.024709782348650799</v>
      </c>
      <c r="T295">
        <v>0.1815231908677003</v>
      </c>
      <c r="U295">
        <v>0</v>
      </c>
      <c r="V295">
        <v>0.27689179732688329</v>
      </c>
      <c r="W295" t="s">
        <v>372</v>
      </c>
      <c r="X295" t="s">
        <v>159</v>
      </c>
      <c r="Y295" t="s">
        <v>161</v>
      </c>
      <c r="Z295" t="s">
        <v>162</v>
      </c>
      <c r="AA295" t="s">
        <v>163</v>
      </c>
      <c r="AB295" t="s">
        <v>320</v>
      </c>
      <c r="AC295" t="s">
        <v>320</v>
      </c>
      <c r="AD295">
        <v>0</v>
      </c>
      <c r="AE295">
        <v>0.14088483723539399</v>
      </c>
      <c r="AF295">
        <v>0.077971480487680003</v>
      </c>
      <c r="AG295">
        <v>0</v>
      </c>
      <c r="AH295">
        <v>0.16922139678956519</v>
      </c>
      <c r="AI295"/>
      <c r="AJ295"/>
      <c r="AK295">
        <v>23.625318572235589</v>
      </c>
      <c r="AL295">
        <v>21.31960271962787</v>
      </c>
      <c r="AM295">
        <v>1.22954119258629</v>
      </c>
      <c r="AN295">
        <v>0.34057493127413718</v>
      </c>
      <c r="AO295">
        <v>30.492872462324641</v>
      </c>
      <c r="AP295">
        <v>5.0831724151025144</v>
      </c>
      <c r="AQ295">
        <v>1.6285063304342979</v>
      </c>
      <c r="AR295">
        <v>1.240338882741979</v>
      </c>
      <c r="AS295">
        <v>0</v>
      </c>
      <c r="AT295">
        <v>0</v>
      </c>
      <c r="AU295">
        <v>15.81345447389095</v>
      </c>
      <c r="AV295">
        <v>2.728691683242126</v>
      </c>
      <c r="AW295">
        <v>19.990383419723379</v>
      </c>
      <c r="AX295">
        <v>0</v>
      </c>
      <c r="AY295">
        <v>30.523362672913279</v>
      </c>
      <c r="AZ295">
        <v>0</v>
      </c>
      <c r="BA295">
        <v>39.978962729057109</v>
      </c>
      <c r="BB295">
        <v>13.6798960998137</v>
      </c>
      <c r="BC295">
        <v>0</v>
      </c>
      <c r="BD295">
        <v>23.349051049177721</v>
      </c>
      <c r="BE295"/>
      <c r="BF295"/>
    </row>
    <row r="296">
      <c r="A296" t="s">
        <v>629</v>
      </c>
      <c r="B296">
        <v>2019</v>
      </c>
      <c r="C296" t="s">
        <v>637</v>
      </c>
      <c r="D296">
        <v>68</v>
      </c>
      <c r="E296" t="s">
        <v>299</v>
      </c>
      <c r="F296" t="s">
        <v>532</v>
      </c>
      <c r="G296" t="s">
        <v>320</v>
      </c>
      <c r="H296">
        <v>48.151700333164897</v>
      </c>
      <c r="I296">
        <v>49.405454980570347</v>
      </c>
      <c r="J296">
        <v>51.114323752927369</v>
      </c>
      <c r="K296">
        <v>50.136181028939731</v>
      </c>
      <c r="L296">
        <v>34.335506879767188</v>
      </c>
      <c r="M296">
        <v>43.089022218149132</v>
      </c>
      <c r="N296">
        <v>47.002036550002941</v>
      </c>
      <c r="O296">
        <v>43.469761847340664</v>
      </c>
      <c r="P296">
        <v>35.641913322633663</v>
      </c>
      <c r="Q296">
        <v>28.348153371035181</v>
      </c>
      <c r="R296">
        <v>49.571994306657082</v>
      </c>
      <c r="S296">
        <v>54.307877732877287</v>
      </c>
      <c r="T296">
        <v>50.623633382087327</v>
      </c>
      <c r="U296">
        <v>56.15438574536887</v>
      </c>
      <c r="V296">
        <v>52.136935111292992</v>
      </c>
      <c r="W296" t="s">
        <v>372</v>
      </c>
      <c r="X296" t="s">
        <v>159</v>
      </c>
      <c r="Y296" t="s">
        <v>161</v>
      </c>
      <c r="Z296" t="s">
        <v>162</v>
      </c>
      <c r="AA296" t="s">
        <v>163</v>
      </c>
      <c r="AB296" t="s">
        <v>320</v>
      </c>
      <c r="AC296" t="s">
        <v>320</v>
      </c>
      <c r="AD296">
        <v>17.73310732822452</v>
      </c>
      <c r="AE296">
        <v>33.731798140977098</v>
      </c>
      <c r="AF296">
        <v>55.553270590080992</v>
      </c>
      <c r="AG296">
        <v>64.321663881800944</v>
      </c>
      <c r="AH296">
        <v>55.940389891162333</v>
      </c>
      <c r="AI296"/>
      <c r="AJ296"/>
      <c r="AK296">
        <v>9728.5816341282116</v>
      </c>
      <c r="AL296">
        <v>9979.342528930305</v>
      </c>
      <c r="AM296">
        <v>10329.92433049164</v>
      </c>
      <c r="AN296">
        <v>10129.5425012817</v>
      </c>
      <c r="AO296">
        <v>6936.8377525858714</v>
      </c>
      <c r="AP296">
        <v>3955.863803833874</v>
      </c>
      <c r="AQ296">
        <v>4317.8741337306956</v>
      </c>
      <c r="AR296">
        <v>3991.6571555729738</v>
      </c>
      <c r="AS296">
        <v>3273.3065029965419</v>
      </c>
      <c r="AT296">
        <v>2603.4653676973089</v>
      </c>
      <c r="AU296">
        <v>5454.025074161972</v>
      </c>
      <c r="AV296">
        <v>5997.1978794998849</v>
      </c>
      <c r="AW296">
        <v>5574.9672345997942</v>
      </c>
      <c r="AX296">
        <v>6188.519761794425</v>
      </c>
      <c r="AY296">
        <v>5747.3518335302269</v>
      </c>
      <c r="AZ296">
        <v>2473.2952966875841</v>
      </c>
      <c r="BA296">
        <v>9572.0897090507278</v>
      </c>
      <c r="BB296">
        <v>9746.6787205255514</v>
      </c>
      <c r="BC296">
        <v>17593.548793774931</v>
      </c>
      <c r="BD296">
        <v>7718.616227378855</v>
      </c>
      <c r="BE296"/>
      <c r="BF296"/>
    </row>
    <row r="297">
      <c r="A297" t="s">
        <v>629</v>
      </c>
      <c r="B297">
        <v>2019</v>
      </c>
      <c r="C297" t="s">
        <v>637</v>
      </c>
      <c r="D297">
        <v>69</v>
      </c>
      <c r="E297" t="s">
        <v>299</v>
      </c>
      <c r="F297" t="s">
        <v>533</v>
      </c>
      <c r="G297" t="s">
        <v>320</v>
      </c>
      <c r="H297">
        <v>1.362949431784902</v>
      </c>
      <c r="I297">
        <v>1.284943314612971</v>
      </c>
      <c r="J297">
        <v>1.9520289602843159</v>
      </c>
      <c r="K297">
        <v>2.2946230599831989</v>
      </c>
      <c r="L297">
        <v>2.1591575211532641</v>
      </c>
      <c r="M297">
        <v>1.435579110031151</v>
      </c>
      <c r="N297">
        <v>1.7345496748201159</v>
      </c>
      <c r="O297">
        <v>1.9900930061629569</v>
      </c>
      <c r="P297">
        <v>2.3229202090086321</v>
      </c>
      <c r="Q297">
        <v>1.8398091215237451</v>
      </c>
      <c r="R297">
        <v>1.22361148632706</v>
      </c>
      <c r="S297">
        <v>1.171117135732576</v>
      </c>
      <c r="T297">
        <v>1.9782640803164071</v>
      </c>
      <c r="U297">
        <v>1.666111509573204</v>
      </c>
      <c r="V297">
        <v>2.7906177854901402</v>
      </c>
      <c r="W297" t="s">
        <v>372</v>
      </c>
      <c r="X297" t="s">
        <v>159</v>
      </c>
      <c r="Y297" t="s">
        <v>161</v>
      </c>
      <c r="Z297" t="s">
        <v>162</v>
      </c>
      <c r="AA297" t="s">
        <v>163</v>
      </c>
      <c r="AB297" t="s">
        <v>320</v>
      </c>
      <c r="AC297" t="s">
        <v>320</v>
      </c>
      <c r="AD297">
        <v>1.5581529982480631</v>
      </c>
      <c r="AE297">
        <v>2.476706419622166</v>
      </c>
      <c r="AF297">
        <v>1.917536789819545</v>
      </c>
      <c r="AG297">
        <v>1.298120097044694</v>
      </c>
      <c r="AH297">
        <v>1.577056857519763</v>
      </c>
      <c r="AI297"/>
      <c r="AJ297"/>
      <c r="AK297">
        <v>275.37064565870469</v>
      </c>
      <c r="AL297">
        <v>259.54400120036843</v>
      </c>
      <c r="AM297">
        <v>394.49434072793372</v>
      </c>
      <c r="AN297">
        <v>463.606946789669</v>
      </c>
      <c r="AO297">
        <v>436.21681366065911</v>
      </c>
      <c r="AP297">
        <v>131.79587622483339</v>
      </c>
      <c r="AQ297">
        <v>159.3455884961287</v>
      </c>
      <c r="AR297">
        <v>182.74240876228939</v>
      </c>
      <c r="AS297">
        <v>213.33394078093761</v>
      </c>
      <c r="AT297">
        <v>168.96618514681651</v>
      </c>
      <c r="AU297">
        <v>134.62455607851501</v>
      </c>
      <c r="AV297">
        <v>129.3260111839999</v>
      </c>
      <c r="AW297">
        <v>217.85787965689721</v>
      </c>
      <c r="AX297">
        <v>183.6145808646346</v>
      </c>
      <c r="AY297">
        <v>307.62572084228248</v>
      </c>
      <c r="AZ297">
        <v>217.32076678703791</v>
      </c>
      <c r="BA297">
        <v>702.81625463677381</v>
      </c>
      <c r="BB297">
        <v>336.42690748249231</v>
      </c>
      <c r="BC297">
        <v>355.06760691863241</v>
      </c>
      <c r="BD297">
        <v>217.60121221239879</v>
      </c>
      <c r="BE297"/>
      <c r="BF297"/>
    </row>
    <row r="298">
      <c r="A298" t="s">
        <v>629</v>
      </c>
      <c r="B298">
        <v>2019</v>
      </c>
      <c r="C298" t="s">
        <v>637</v>
      </c>
      <c r="D298">
        <v>70</v>
      </c>
      <c r="E298" t="s">
        <v>299</v>
      </c>
      <c r="F298" t="s">
        <v>534</v>
      </c>
      <c r="G298" t="s">
        <v>320</v>
      </c>
      <c r="H298">
        <v>7.4850188927089683</v>
      </c>
      <c r="I298">
        <v>7.8881681556391259</v>
      </c>
      <c r="J298">
        <v>6.1386364625167449</v>
      </c>
      <c r="K298">
        <v>3.9775863522479091</v>
      </c>
      <c r="L298">
        <v>2.856203379820919</v>
      </c>
      <c r="M298">
        <v>15.56590787687658</v>
      </c>
      <c r="N298">
        <v>9.9555228853746858</v>
      </c>
      <c r="O298">
        <v>6.4153000063619761</v>
      </c>
      <c r="P298">
        <v>3.196973657989397</v>
      </c>
      <c r="Q298">
        <v>2.525619695436399</v>
      </c>
      <c r="R298">
        <v>3.5070096871239511</v>
      </c>
      <c r="S298">
        <v>4.7743655316367972</v>
      </c>
      <c r="T298">
        <v>5.2510133398401084</v>
      </c>
      <c r="U298">
        <v>3.9109106688699118</v>
      </c>
      <c r="V298">
        <v>3.1407720678243751</v>
      </c>
      <c r="W298" t="s">
        <v>372</v>
      </c>
      <c r="X298" t="s">
        <v>159</v>
      </c>
      <c r="Y298" t="s">
        <v>161</v>
      </c>
      <c r="Z298" t="s">
        <v>162</v>
      </c>
      <c r="AA298" t="s">
        <v>163</v>
      </c>
      <c r="AB298" t="s">
        <v>320</v>
      </c>
      <c r="AC298" t="s">
        <v>320</v>
      </c>
      <c r="AD298">
        <v>14.60267996521007</v>
      </c>
      <c r="AE298">
        <v>8.6411292695482249</v>
      </c>
      <c r="AF298">
        <v>3.951528300050509</v>
      </c>
      <c r="AG298">
        <v>1.265170891197323</v>
      </c>
      <c r="AH298">
        <v>1.4403131573955921</v>
      </c>
      <c r="AI298"/>
      <c r="AJ298"/>
      <c r="AK298">
        <v>1512.2750978028639</v>
      </c>
      <c r="AL298">
        <v>1593.3206562287689</v>
      </c>
      <c r="AM298">
        <v>1240.5847420912651</v>
      </c>
      <c r="AN298">
        <v>803.63380657885136</v>
      </c>
      <c r="AO298">
        <v>577.04170506596734</v>
      </c>
      <c r="AP298">
        <v>1429.0556706578629</v>
      </c>
      <c r="AQ298">
        <v>914.57089755657933</v>
      </c>
      <c r="AR298">
        <v>589.09175222704209</v>
      </c>
      <c r="AS298">
        <v>293.60586144403078</v>
      </c>
      <c r="AT298">
        <v>231.95032575777191</v>
      </c>
      <c r="AU298">
        <v>385.84928922930851</v>
      </c>
      <c r="AV298">
        <v>527.23133434020406</v>
      </c>
      <c r="AW298">
        <v>578.27195249113493</v>
      </c>
      <c r="AX298">
        <v>431.00369881456919</v>
      </c>
      <c r="AY298">
        <v>346.22522524921152</v>
      </c>
      <c r="AZ298">
        <v>2036.6842092870911</v>
      </c>
      <c r="BA298">
        <v>2452.0976975472809</v>
      </c>
      <c r="BB298">
        <v>693.28549672345503</v>
      </c>
      <c r="BC298">
        <v>346.05519296962262</v>
      </c>
      <c r="BD298">
        <v>198.73341124026081</v>
      </c>
      <c r="BE298"/>
      <c r="BF298"/>
    </row>
    <row r="299">
      <c r="A299" t="s">
        <v>629</v>
      </c>
      <c r="B299">
        <v>2019</v>
      </c>
      <c r="C299" t="s">
        <v>637</v>
      </c>
      <c r="D299">
        <v>122</v>
      </c>
      <c r="E299" t="s">
        <v>18</v>
      </c>
      <c r="F299" t="s">
        <v>14</v>
      </c>
      <c r="G299" t="s">
        <v>647</v>
      </c>
      <c r="H299">
        <v>99.233167068280906</v>
      </c>
      <c r="I299">
        <v>99.488949663103782</v>
      </c>
      <c r="J299">
        <v>99.795526103320242</v>
      </c>
      <c r="K299">
        <v>99.628368782026911</v>
      </c>
      <c r="L299">
        <v>99.973811156436128</v>
      </c>
      <c r="M299">
        <v>99.540867256603377</v>
      </c>
      <c r="N299">
        <v>99.914548911174265</v>
      </c>
      <c r="O299">
        <v>99.496676485600801</v>
      </c>
      <c r="P299">
        <v>99.756261790214268</v>
      </c>
      <c r="Q299">
        <v>99.995792856477607</v>
      </c>
      <c r="R299">
        <v>98.948392599779069</v>
      </c>
      <c r="S299">
        <v>99.439188827230637</v>
      </c>
      <c r="T299">
        <v>99.489054287604858</v>
      </c>
      <c r="U299">
        <v>99.75590812394681</v>
      </c>
      <c r="V299">
        <v>99.999397646137851</v>
      </c>
      <c r="W299" t="s">
        <v>372</v>
      </c>
      <c r="X299" t="s">
        <v>159</v>
      </c>
      <c r="Y299" t="s">
        <v>161</v>
      </c>
      <c r="Z299" t="s">
        <v>162</v>
      </c>
      <c r="AA299" t="s">
        <v>163</v>
      </c>
      <c r="AB299" t="s">
        <v>320</v>
      </c>
      <c r="AC299" t="s">
        <v>320</v>
      </c>
      <c r="AD299">
        <v>99.874638087553961</v>
      </c>
      <c r="AE299">
        <v>99.364971123348255</v>
      </c>
      <c r="AF299">
        <v>99.832849050847997</v>
      </c>
      <c r="AG299">
        <v>99.946159040738891</v>
      </c>
      <c r="AH299">
        <v>98.999009636641716</v>
      </c>
      <c r="AI299"/>
      <c r="AJ299"/>
      <c r="AK299">
        <v>20049.09400825308</v>
      </c>
      <c r="AL299">
        <v>20095.641400773849</v>
      </c>
      <c r="AM299">
        <v>20168.128177766641</v>
      </c>
      <c r="AN299">
        <v>20128.97223520837</v>
      </c>
      <c r="AO299">
        <v>20197.81184324135</v>
      </c>
      <c r="AP299">
        <v>9138.5251628377282</v>
      </c>
      <c r="AQ299">
        <v>9178.7181576263592</v>
      </c>
      <c r="AR299">
        <v>9136.3882333708825</v>
      </c>
      <c r="AS299">
        <v>9161.4840504417025</v>
      </c>
      <c r="AT299">
        <v>9183.5111871262907</v>
      </c>
      <c r="AU299">
        <v>10886.53022407746</v>
      </c>
      <c r="AV299">
        <v>10981.031063433171</v>
      </c>
      <c r="AW299">
        <v>10956.309944575691</v>
      </c>
      <c r="AX299">
        <v>10993.645475530941</v>
      </c>
      <c r="AY299">
        <v>11023.504166223231</v>
      </c>
      <c r="AZ299">
        <v>13929.84704080365</v>
      </c>
      <c r="BA299">
        <v>28196.848965916812</v>
      </c>
      <c r="BB299">
        <v>17515.417096380192</v>
      </c>
      <c r="BC299">
        <v>27337.719824302469</v>
      </c>
      <c r="BD299">
        <v>13659.814737840061</v>
      </c>
      <c r="BE299"/>
      <c r="BF299"/>
    </row>
    <row r="300">
      <c r="A300" t="s">
        <v>629</v>
      </c>
      <c r="B300">
        <v>2019</v>
      </c>
      <c r="C300" t="s">
        <v>637</v>
      </c>
      <c r="D300">
        <v>123</v>
      </c>
      <c r="E300" t="s">
        <v>18</v>
      </c>
      <c r="F300" t="s">
        <v>52</v>
      </c>
      <c r="G300" t="s">
        <v>320</v>
      </c>
      <c r="H300">
        <v>0.76683293171907785</v>
      </c>
      <c r="I300">
        <v>0.51105033689622126</v>
      </c>
      <c r="J300">
        <v>0.204473896679749</v>
      </c>
      <c r="K300">
        <v>0.37163121797307808</v>
      </c>
      <c r="L300">
        <v>0.026188843563883998</v>
      </c>
      <c r="M300">
        <v>0.45913274339661608</v>
      </c>
      <c r="N300">
        <v>0.085451088825761801</v>
      </c>
      <c r="O300">
        <v>0.50332351439923539</v>
      </c>
      <c r="P300">
        <v>0.24373820978571581</v>
      </c>
      <c r="Q300">
        <v>0.0042071435223899004</v>
      </c>
      <c r="R300">
        <v>1.0516074002208839</v>
      </c>
      <c r="S300">
        <v>0.56081117276939496</v>
      </c>
      <c r="T300">
        <v>0.51094571239518072</v>
      </c>
      <c r="U300">
        <v>0.2440918760531918</v>
      </c>
      <c r="V300">
        <v>0.00060235386216629997</v>
      </c>
      <c r="W300" t="s">
        <v>372</v>
      </c>
      <c r="X300" t="s">
        <v>159</v>
      </c>
      <c r="Y300" t="s">
        <v>161</v>
      </c>
      <c r="Z300" t="s">
        <v>162</v>
      </c>
      <c r="AA300" t="s">
        <v>163</v>
      </c>
      <c r="AB300" t="s">
        <v>320</v>
      </c>
      <c r="AC300" t="s">
        <v>320</v>
      </c>
      <c r="AD300">
        <v>0.12536191244601849</v>
      </c>
      <c r="AE300">
        <v>0.63502887665178853</v>
      </c>
      <c r="AF300">
        <v>0.16715094915204001</v>
      </c>
      <c r="AG300">
        <v>0.053840959261119398</v>
      </c>
      <c r="AH300">
        <v>1.000990363358264</v>
      </c>
      <c r="AI300"/>
      <c r="AJ300"/>
      <c r="AK300">
        <v>154.93111820245809</v>
      </c>
      <c r="AL300">
        <v>103.2263818523334</v>
      </c>
      <c r="AM300">
        <v>41.323052427972392</v>
      </c>
      <c r="AN300">
        <v>75.084582431367267</v>
      </c>
      <c r="AO300">
        <v>5.2909589879264987</v>
      </c>
      <c r="AP300">
        <v>42.15149259044005</v>
      </c>
      <c r="AQ300">
        <v>7.8500225356694244</v>
      </c>
      <c r="AR300">
        <v>46.218217501984199</v>
      </c>
      <c r="AS300">
        <v>22.384597030420181</v>
      </c>
      <c r="AT300">
        <v>0.38637975158782312</v>
      </c>
      <c r="AU300">
        <v>115.7002700657689</v>
      </c>
      <c r="AV300">
        <v>61.930160347554207</v>
      </c>
      <c r="AW300">
        <v>56.268296346154749</v>
      </c>
      <c r="AX300">
        <v>26.900256829418371</v>
      </c>
      <c r="AY300">
        <v>0.066400903059710401</v>
      </c>
      <c r="AZ300">
        <v>17.484641732416669</v>
      </c>
      <c r="BA300">
        <v>180.20247096654049</v>
      </c>
      <c r="BB300">
        <v>29.32620495446983</v>
      </c>
      <c r="BC300">
        <v>14.72681965449228</v>
      </c>
      <c r="BD300">
        <v>138.1159565941384</v>
      </c>
      <c r="BE300"/>
      <c r="BF300"/>
    </row>
    <row r="301">
      <c r="A301" t="s">
        <v>629</v>
      </c>
      <c r="B301">
        <v>2019</v>
      </c>
      <c r="C301" t="s">
        <v>637</v>
      </c>
      <c r="D301">
        <v>124</v>
      </c>
      <c r="E301" t="s">
        <v>51</v>
      </c>
      <c r="F301" t="s">
        <v>15</v>
      </c>
      <c r="G301" t="s">
        <v>648</v>
      </c>
      <c r="H301">
        <v>92.82153543303852</v>
      </c>
      <c r="I301">
        <v>97.447923295337901</v>
      </c>
      <c r="J301">
        <v>98.27877708241968</v>
      </c>
      <c r="K301">
        <v>98.25631712740217</v>
      </c>
      <c r="L301">
        <v>98.461381690471157</v>
      </c>
      <c r="M301">
        <v>91.832508702617829</v>
      </c>
      <c r="N301">
        <v>97.170042878147456</v>
      </c>
      <c r="O301">
        <v>98.319092187293407</v>
      </c>
      <c r="P301">
        <v>98.341501959188491</v>
      </c>
      <c r="Q301">
        <v>98.282569389866097</v>
      </c>
      <c r="R301">
        <v>93.925541060986745</v>
      </c>
      <c r="S301">
        <v>97.131291832482162</v>
      </c>
      <c r="T301">
        <v>98.23918619347377</v>
      </c>
      <c r="U301">
        <v>98.512828412081106</v>
      </c>
      <c r="V301">
        <v>98.539038806055473</v>
      </c>
      <c r="W301" t="s">
        <v>372</v>
      </c>
      <c r="X301" t="s">
        <v>159</v>
      </c>
      <c r="Y301" t="s">
        <v>161</v>
      </c>
      <c r="Z301" t="s">
        <v>162</v>
      </c>
      <c r="AA301" t="s">
        <v>163</v>
      </c>
      <c r="AB301" t="s">
        <v>320</v>
      </c>
      <c r="AC301" t="s">
        <v>320</v>
      </c>
      <c r="AD301">
        <v>95.696883687862581</v>
      </c>
      <c r="AE301">
        <v>97.971029550064799</v>
      </c>
      <c r="AF301">
        <v>98.79554714382779</v>
      </c>
      <c r="AG301">
        <v>95.8012622987209</v>
      </c>
      <c r="AH301">
        <v>96.809483493771282</v>
      </c>
      <c r="AI301"/>
      <c r="AJ301"/>
      <c r="AK301">
        <v>18639.07921542511</v>
      </c>
      <c r="AL301">
        <v>19552.541861543279</v>
      </c>
      <c r="AM301">
        <v>19784.142427619809</v>
      </c>
      <c r="AN301">
        <v>19755.881337923729</v>
      </c>
      <c r="AO301">
        <v>19822.04912398813</v>
      </c>
      <c r="AP301">
        <v>8363.1924169661816</v>
      </c>
      <c r="AQ301">
        <v>8887.8913500234939</v>
      </c>
      <c r="AR301">
        <v>8983.1726294581786</v>
      </c>
      <c r="AS301">
        <v>8982.0646451774628</v>
      </c>
      <c r="AT301">
        <v>9010.4643019929244</v>
      </c>
      <c r="AU301">
        <v>10258.46756873897</v>
      </c>
      <c r="AV301">
        <v>10668.96503094925</v>
      </c>
      <c r="AW301">
        <v>10773.536978310811</v>
      </c>
      <c r="AX301">
        <v>10818.49190431774</v>
      </c>
      <c r="AY301">
        <v>10807.44714056528</v>
      </c>
      <c r="AZ301">
        <v>13274.271692042979</v>
      </c>
      <c r="BA301">
        <v>27684.636474960251</v>
      </c>
      <c r="BB301">
        <v>17244.00903305766</v>
      </c>
      <c r="BC301">
        <v>26036.51328432234</v>
      </c>
      <c r="BD301">
        <v>13314.263482116799</v>
      </c>
      <c r="BE301"/>
      <c r="BF301"/>
    </row>
    <row r="302">
      <c r="A302" t="s">
        <v>629</v>
      </c>
      <c r="B302">
        <v>2019</v>
      </c>
      <c r="C302" t="s">
        <v>637</v>
      </c>
      <c r="D302">
        <v>125</v>
      </c>
      <c r="E302" t="s">
        <v>51</v>
      </c>
      <c r="F302" t="s">
        <v>16</v>
      </c>
      <c r="G302" t="s">
        <v>649</v>
      </c>
      <c r="H302">
        <v>6.4069165676370607</v>
      </c>
      <c r="I302">
        <v>2.037606687820408</v>
      </c>
      <c r="J302">
        <v>1.515948462405351</v>
      </c>
      <c r="K302">
        <v>1.370248024687851</v>
      </c>
      <c r="L302">
        <v>1.5123367112359689</v>
      </c>
      <c r="M302">
        <v>7.7046444421208813</v>
      </c>
      <c r="N302">
        <v>2.7441339500399051</v>
      </c>
      <c r="O302">
        <v>1.175058334493476</v>
      </c>
      <c r="P302">
        <v>1.41341687298618</v>
      </c>
      <c r="Q302">
        <v>1.7132161331132509</v>
      </c>
      <c r="R302">
        <v>5.0151184094448062</v>
      </c>
      <c r="S302">
        <v>2.3048899845449529</v>
      </c>
      <c r="T302">
        <v>1.247727746426615</v>
      </c>
      <c r="U302">
        <v>1.242218741559602</v>
      </c>
      <c r="V302">
        <v>1.4603557705657679</v>
      </c>
      <c r="W302" t="s">
        <v>372</v>
      </c>
      <c r="X302" t="s">
        <v>159</v>
      </c>
      <c r="Y302" t="s">
        <v>161</v>
      </c>
      <c r="Z302" t="s">
        <v>162</v>
      </c>
      <c r="AA302" t="s">
        <v>163</v>
      </c>
      <c r="AB302" t="s">
        <v>320</v>
      </c>
      <c r="AC302" t="s">
        <v>320</v>
      </c>
      <c r="AD302">
        <v>4.1770660274205138</v>
      </c>
      <c r="AE302">
        <v>1.3912657929127361</v>
      </c>
      <c r="AF302">
        <v>1.0364351719682121</v>
      </c>
      <c r="AG302">
        <v>4.1445504183223294</v>
      </c>
      <c r="AH302">
        <v>2.1862600981979021</v>
      </c>
      <c r="AI302"/>
      <c r="AJ302"/>
      <c r="AK302">
        <v>1286.5443872877499</v>
      </c>
      <c r="AL302">
        <v>408.83775368125379</v>
      </c>
      <c r="AM302">
        <v>305.17005994088328</v>
      </c>
      <c r="AN302">
        <v>275.50856953204533</v>
      </c>
      <c r="AO302">
        <v>304.46061255131838</v>
      </c>
      <c r="AP302">
        <v>701.66246010362067</v>
      </c>
      <c r="AQ302">
        <v>250.9988024647711</v>
      </c>
      <c r="AR302">
        <v>107.3621779209502</v>
      </c>
      <c r="AS302">
        <v>129.09505621558449</v>
      </c>
      <c r="AT302">
        <v>157.06623163035661</v>
      </c>
      <c r="AU302">
        <v>547.74695972493782</v>
      </c>
      <c r="AV302">
        <v>253.1706330819305</v>
      </c>
      <c r="AW302">
        <v>136.83379856707899</v>
      </c>
      <c r="AX302">
        <v>136.41810529222661</v>
      </c>
      <c r="AY302">
        <v>160.16715799179411</v>
      </c>
      <c r="AZ302">
        <v>579.40767961094105</v>
      </c>
      <c r="BA302">
        <v>393.14364556262791</v>
      </c>
      <c r="BB302">
        <v>180.90185220169701</v>
      </c>
      <c r="BC302">
        <v>1126.390607335805</v>
      </c>
      <c r="BD302">
        <v>300.67759828217919</v>
      </c>
      <c r="BE302"/>
      <c r="BF302"/>
    </row>
    <row r="303">
      <c r="A303" t="s">
        <v>629</v>
      </c>
      <c r="B303">
        <v>2019</v>
      </c>
      <c r="C303" t="s">
        <v>637</v>
      </c>
      <c r="D303">
        <v>126</v>
      </c>
      <c r="E303" t="s">
        <v>51</v>
      </c>
      <c r="F303" t="s">
        <v>22</v>
      </c>
      <c r="G303" t="s">
        <v>650</v>
      </c>
      <c r="H303">
        <v>0.29190942449365009</v>
      </c>
      <c r="I303">
        <v>0.42829259975441158</v>
      </c>
      <c r="J303">
        <v>0.2007379297025986</v>
      </c>
      <c r="K303">
        <v>0.3734348479099715</v>
      </c>
      <c r="L303">
        <v>0.026281598292903701</v>
      </c>
      <c r="M303">
        <v>0.36717483971474119</v>
      </c>
      <c r="N303">
        <v>0.081684548541803598</v>
      </c>
      <c r="O303">
        <v>0.50584947821313797</v>
      </c>
      <c r="P303">
        <v>0.2450811678253311</v>
      </c>
      <c r="Q303">
        <v>0.0042144770206648001</v>
      </c>
      <c r="R303">
        <v>0.37738338905722052</v>
      </c>
      <c r="S303">
        <v>0.35632791665259539</v>
      </c>
      <c r="T303">
        <v>0.43873852221782639</v>
      </c>
      <c r="U303">
        <v>0.24495284635927511</v>
      </c>
      <c r="V303">
        <v>0.00060542337873660003</v>
      </c>
      <c r="W303" t="s">
        <v>372</v>
      </c>
      <c r="X303" t="s">
        <v>159</v>
      </c>
      <c r="Y303" t="s">
        <v>161</v>
      </c>
      <c r="Z303" t="s">
        <v>162</v>
      </c>
      <c r="AA303" t="s">
        <v>163</v>
      </c>
      <c r="AB303" t="s">
        <v>320</v>
      </c>
      <c r="AC303" t="s">
        <v>320</v>
      </c>
      <c r="AD303">
        <v>0.126050284716864</v>
      </c>
      <c r="AE303">
        <v>0.61479033310996711</v>
      </c>
      <c r="AF303">
        <v>0.11973725644543511</v>
      </c>
      <c r="AG303">
        <v>0.042389800768220798</v>
      </c>
      <c r="AH303">
        <v>0.30324793628235353</v>
      </c>
      <c r="AI303"/>
      <c r="AJ303"/>
      <c r="AK303">
        <v>58.617031720956412</v>
      </c>
      <c r="AL303">
        <v>85.935222655360292</v>
      </c>
      <c r="AM303">
        <v>40.409821018948783</v>
      </c>
      <c r="AN303">
        <v>75.084582431367267</v>
      </c>
      <c r="AO303">
        <v>5.2909589879264987</v>
      </c>
      <c r="AP303">
        <v>33.438636040611179</v>
      </c>
      <c r="AQ303">
        <v>7.4714734182600706</v>
      </c>
      <c r="AR303">
        <v>46.218217501984199</v>
      </c>
      <c r="AS303">
        <v>22.384597030420181</v>
      </c>
      <c r="AT303">
        <v>0.38637975158782312</v>
      </c>
      <c r="AU303">
        <v>41.217492216633339</v>
      </c>
      <c r="AV303">
        <v>39.139292915758482</v>
      </c>
      <c r="AW303">
        <v>48.114870206825891</v>
      </c>
      <c r="AX303">
        <v>26.900256829418371</v>
      </c>
      <c r="AY303">
        <v>0.066400903059710401</v>
      </c>
      <c r="AZ303">
        <v>17.484641732416669</v>
      </c>
      <c r="BA303">
        <v>173.72734530437421</v>
      </c>
      <c r="BB303">
        <v>20.89922462530356</v>
      </c>
      <c r="BC303">
        <v>11.520543512048199</v>
      </c>
      <c r="BD303">
        <v>41.705861640416629</v>
      </c>
      <c r="BE303"/>
      <c r="BF303"/>
    </row>
    <row r="304">
      <c r="A304" t="s">
        <v>629</v>
      </c>
      <c r="B304">
        <v>2019</v>
      </c>
      <c r="C304" t="s">
        <v>637</v>
      </c>
      <c r="D304">
        <v>127</v>
      </c>
      <c r="E304" t="s">
        <v>51</v>
      </c>
      <c r="F304" t="s">
        <v>19</v>
      </c>
      <c r="G304" t="s">
        <v>651</v>
      </c>
      <c r="H304">
        <v>0.47963857483072297</v>
      </c>
      <c r="I304">
        <v>0.086177417087044295</v>
      </c>
      <c r="J304">
        <v>0.0045365254723801996</v>
      </c>
      <c r="K304">
        <v>0</v>
      </c>
      <c r="L304">
        <v>0</v>
      </c>
      <c r="M304">
        <v>0.095672015546794303</v>
      </c>
      <c r="N304">
        <v>0.0041386232708677997</v>
      </c>
      <c r="O304">
        <v>0</v>
      </c>
      <c r="P304">
        <v>0</v>
      </c>
      <c r="Q304">
        <v>0</v>
      </c>
      <c r="R304">
        <v>0.68195714051132006</v>
      </c>
      <c r="S304">
        <v>0.20749026632025649</v>
      </c>
      <c r="T304">
        <v>0.074347537881830406</v>
      </c>
      <c r="U304">
        <v>0</v>
      </c>
      <c r="V304">
        <v>0</v>
      </c>
      <c r="W304" t="s">
        <v>372</v>
      </c>
      <c r="X304" t="s">
        <v>159</v>
      </c>
      <c r="Y304" t="s">
        <v>161</v>
      </c>
      <c r="Z304" t="s">
        <v>162</v>
      </c>
      <c r="AA304" t="s">
        <v>163</v>
      </c>
      <c r="AB304" t="s">
        <v>320</v>
      </c>
      <c r="AC304" t="s">
        <v>320</v>
      </c>
      <c r="AD304">
        <v>0</v>
      </c>
      <c r="AE304">
        <v>0.022914323912551399</v>
      </c>
      <c r="AF304">
        <v>0.048280427758662002</v>
      </c>
      <c r="AG304">
        <v>0.011797482188576</v>
      </c>
      <c r="AH304">
        <v>0.7010084717484768</v>
      </c>
      <c r="AI304"/>
      <c r="AJ304"/>
      <c r="AK304">
        <v>96.314086481501732</v>
      </c>
      <c r="AL304">
        <v>17.29115919697308</v>
      </c>
      <c r="AM304">
        <v>0.91323140902360322</v>
      </c>
      <c r="AN304">
        <v>0</v>
      </c>
      <c r="AO304">
        <v>0</v>
      </c>
      <c r="AP304">
        <v>8.712856549828869</v>
      </c>
      <c r="AQ304">
        <v>0.3785491174093536</v>
      </c>
      <c r="AR304">
        <v>0</v>
      </c>
      <c r="AS304">
        <v>0</v>
      </c>
      <c r="AT304">
        <v>0</v>
      </c>
      <c r="AU304">
        <v>74.482777849135601</v>
      </c>
      <c r="AV304">
        <v>22.790867431795721</v>
      </c>
      <c r="AW304">
        <v>8.1534261393288556</v>
      </c>
      <c r="AX304">
        <v>0</v>
      </c>
      <c r="AY304">
        <v>0</v>
      </c>
      <c r="AZ304">
        <v>0</v>
      </c>
      <c r="BA304">
        <v>6.4751256621662687</v>
      </c>
      <c r="BB304">
        <v>8.4269803291662768</v>
      </c>
      <c r="BC304">
        <v>3.2062761424440729</v>
      </c>
      <c r="BD304">
        <v>96.410094953721796</v>
      </c>
      <c r="BE304"/>
      <c r="BF304"/>
    </row>
    <row r="305">
      <c r="A305" t="s">
        <v>629</v>
      </c>
      <c r="B305">
        <v>2019</v>
      </c>
      <c r="C305" t="s">
        <v>637</v>
      </c>
      <c r="D305">
        <v>128</v>
      </c>
      <c r="E305" t="s">
        <v>110</v>
      </c>
      <c r="F305" t="s">
        <v>50</v>
      </c>
      <c r="G305" t="s">
        <v>652</v>
      </c>
      <c r="H305">
        <v>6.4567333647343839</v>
      </c>
      <c r="I305">
        <v>2.0481437734365442</v>
      </c>
      <c r="J305">
        <v>1.5190667183351589</v>
      </c>
      <c r="K305">
        <v>1.375384188540506</v>
      </c>
      <c r="L305">
        <v>1.5127342819831979</v>
      </c>
      <c r="M305">
        <v>7.7404709685813904</v>
      </c>
      <c r="N305">
        <v>2.7464910757947032</v>
      </c>
      <c r="O305">
        <v>1.1810325816452549</v>
      </c>
      <c r="P305">
        <v>1.416889402079589</v>
      </c>
      <c r="Q305">
        <v>1.713288339256607</v>
      </c>
      <c r="R305">
        <v>5.0688144149105652</v>
      </c>
      <c r="S305">
        <v>2.3179590591945578</v>
      </c>
      <c r="T305">
        <v>1.254162680310259</v>
      </c>
      <c r="U305">
        <v>1.245269063575662</v>
      </c>
      <c r="V305">
        <v>1.460364611954543</v>
      </c>
      <c r="W305" t="s">
        <v>372</v>
      </c>
      <c r="X305" t="s">
        <v>159</v>
      </c>
      <c r="Y305" t="s">
        <v>161</v>
      </c>
      <c r="Z305" t="s">
        <v>162</v>
      </c>
      <c r="AA305" t="s">
        <v>163</v>
      </c>
      <c r="AB305" t="s">
        <v>320</v>
      </c>
      <c r="AC305" t="s">
        <v>320</v>
      </c>
      <c r="AD305">
        <v>4.1823378762213119</v>
      </c>
      <c r="AE305">
        <v>1.400194901003829</v>
      </c>
      <c r="AF305">
        <v>1.0381794971171501</v>
      </c>
      <c r="AG305">
        <v>4.1467974551930196</v>
      </c>
      <c r="AH305">
        <v>2.2084384831826842</v>
      </c>
      <c r="AI305"/>
      <c r="AJ305"/>
      <c r="AK305">
        <v>1286.5443872877499</v>
      </c>
      <c r="AL305">
        <v>408.83775368125379</v>
      </c>
      <c r="AM305">
        <v>305.17005994088328</v>
      </c>
      <c r="AN305">
        <v>275.50856953204533</v>
      </c>
      <c r="AO305">
        <v>304.46061255131838</v>
      </c>
      <c r="AP305">
        <v>701.66246010362067</v>
      </c>
      <c r="AQ305">
        <v>250.9988024647711</v>
      </c>
      <c r="AR305">
        <v>107.3621779209502</v>
      </c>
      <c r="AS305">
        <v>129.09505621558449</v>
      </c>
      <c r="AT305">
        <v>157.06623163035661</v>
      </c>
      <c r="AU305">
        <v>547.74695972493782</v>
      </c>
      <c r="AV305">
        <v>253.1706330819305</v>
      </c>
      <c r="AW305">
        <v>136.83379856707899</v>
      </c>
      <c r="AX305">
        <v>136.41810529222661</v>
      </c>
      <c r="AY305">
        <v>160.16715799179411</v>
      </c>
      <c r="AZ305">
        <v>579.40767961094105</v>
      </c>
      <c r="BA305">
        <v>393.14364556262791</v>
      </c>
      <c r="BB305">
        <v>180.90185220169701</v>
      </c>
      <c r="BC305">
        <v>1126.390607335805</v>
      </c>
      <c r="BD305">
        <v>300.67759828217919</v>
      </c>
      <c r="BE305"/>
      <c r="BF305"/>
    </row>
    <row r="306">
      <c r="A306" t="s">
        <v>629</v>
      </c>
      <c r="B306">
        <v>2019</v>
      </c>
      <c r="C306" t="s">
        <v>637</v>
      </c>
      <c r="D306">
        <v>129</v>
      </c>
      <c r="E306" t="s">
        <v>110</v>
      </c>
      <c r="F306" t="s">
        <v>49</v>
      </c>
      <c r="G306" t="s">
        <v>320</v>
      </c>
      <c r="H306">
        <v>93.543266635265638</v>
      </c>
      <c r="I306">
        <v>97.951856226563194</v>
      </c>
      <c r="J306">
        <v>98.480933281664875</v>
      </c>
      <c r="K306">
        <v>98.624615811459492</v>
      </c>
      <c r="L306">
        <v>98.487265718016815</v>
      </c>
      <c r="M306">
        <v>92.25952903141885</v>
      </c>
      <c r="N306">
        <v>97.253508924205306</v>
      </c>
      <c r="O306">
        <v>98.81896741835476</v>
      </c>
      <c r="P306">
        <v>98.58311059792041</v>
      </c>
      <c r="Q306">
        <v>98.286711660743407</v>
      </c>
      <c r="R306">
        <v>94.931185585089494</v>
      </c>
      <c r="S306">
        <v>97.682040940805393</v>
      </c>
      <c r="T306">
        <v>98.745837319689784</v>
      </c>
      <c r="U306">
        <v>98.754730936424252</v>
      </c>
      <c r="V306">
        <v>98.539635388045426</v>
      </c>
      <c r="W306" t="s">
        <v>372</v>
      </c>
      <c r="X306" t="s">
        <v>159</v>
      </c>
      <c r="Y306" t="s">
        <v>161</v>
      </c>
      <c r="Z306" t="s">
        <v>162</v>
      </c>
      <c r="AA306" t="s">
        <v>163</v>
      </c>
      <c r="AB306" t="s">
        <v>320</v>
      </c>
      <c r="AC306" t="s">
        <v>320</v>
      </c>
      <c r="AD306">
        <v>95.817662123778618</v>
      </c>
      <c r="AE306">
        <v>98.599805098996228</v>
      </c>
      <c r="AF306">
        <v>98.961820502882929</v>
      </c>
      <c r="AG306">
        <v>95.85320254480699</v>
      </c>
      <c r="AH306">
        <v>97.791561516817396</v>
      </c>
      <c r="AI306"/>
      <c r="AJ306"/>
      <c r="AK306">
        <v>18639.07921542511</v>
      </c>
      <c r="AL306">
        <v>19552.541861543279</v>
      </c>
      <c r="AM306">
        <v>19784.142427619809</v>
      </c>
      <c r="AN306">
        <v>19755.881337923729</v>
      </c>
      <c r="AO306">
        <v>19822.04912398813</v>
      </c>
      <c r="AP306">
        <v>8363.1924169661816</v>
      </c>
      <c r="AQ306">
        <v>8887.8913500234939</v>
      </c>
      <c r="AR306">
        <v>8983.1726294581786</v>
      </c>
      <c r="AS306">
        <v>8982.0646451774628</v>
      </c>
      <c r="AT306">
        <v>9010.4643019929244</v>
      </c>
      <c r="AU306">
        <v>10258.46756873897</v>
      </c>
      <c r="AV306">
        <v>10668.96503094925</v>
      </c>
      <c r="AW306">
        <v>10773.536978310811</v>
      </c>
      <c r="AX306">
        <v>10818.49190431774</v>
      </c>
      <c r="AY306">
        <v>10807.44714056528</v>
      </c>
      <c r="AZ306">
        <v>13274.271692042979</v>
      </c>
      <c r="BA306">
        <v>27684.636474960251</v>
      </c>
      <c r="BB306">
        <v>17244.00903305766</v>
      </c>
      <c r="BC306">
        <v>26036.51328432234</v>
      </c>
      <c r="BD306">
        <v>13314.263482116799</v>
      </c>
      <c r="BE306"/>
      <c r="BF306"/>
    </row>
    <row r="307">
      <c r="A307" t="s">
        <v>629</v>
      </c>
      <c r="B307">
        <v>2019</v>
      </c>
      <c r="C307" t="s">
        <v>637</v>
      </c>
      <c r="D307">
        <v>135</v>
      </c>
      <c r="E307" t="s">
        <v>46</v>
      </c>
      <c r="F307" t="s">
        <v>45</v>
      </c>
      <c r="G307" t="s">
        <v>657</v>
      </c>
      <c r="H307">
        <v>11.22934327665946</v>
      </c>
      <c r="I307">
        <v>12.03573015324119</v>
      </c>
      <c r="J307">
        <v>14.413981079022481</v>
      </c>
      <c r="K307">
        <v>17.215675610004741</v>
      </c>
      <c r="L307">
        <v>25.770696211175679</v>
      </c>
      <c r="M307">
        <v>17.302761176361361</v>
      </c>
      <c r="N307">
        <v>16.479807611698309</v>
      </c>
      <c r="O307">
        <v>20.74101431215389</v>
      </c>
      <c r="P307">
        <v>28.50372107060921</v>
      </c>
      <c r="Q307">
        <v>31.43084677781793</v>
      </c>
      <c r="R307">
        <v>9.2735245808769644</v>
      </c>
      <c r="S307">
        <v>7.970890018943094</v>
      </c>
      <c r="T307">
        <v>11.806518918000799</v>
      </c>
      <c r="U307">
        <v>11.94575352339889</v>
      </c>
      <c r="V307">
        <v>11.512239504526971</v>
      </c>
      <c r="W307" t="s">
        <v>372</v>
      </c>
      <c r="X307" t="s">
        <v>159</v>
      </c>
      <c r="Y307" t="s">
        <v>161</v>
      </c>
      <c r="Z307" t="s">
        <v>162</v>
      </c>
      <c r="AA307" t="s">
        <v>163</v>
      </c>
      <c r="AB307" t="s">
        <v>320</v>
      </c>
      <c r="AC307" t="s">
        <v>320</v>
      </c>
      <c r="AD307">
        <v>41.569563715245017</v>
      </c>
      <c r="AE307">
        <v>13.999129028960249</v>
      </c>
      <c r="AF307">
        <v>9.1094948980047921</v>
      </c>
      <c r="AG307">
        <v>10.96163004653301</v>
      </c>
      <c r="AH307">
        <v>13.99264661933141</v>
      </c>
      <c r="AI307"/>
      <c r="AJ307"/>
      <c r="AK307">
        <v>2268.779337152223</v>
      </c>
      <c r="AL307">
        <v>2431.0812203268601</v>
      </c>
      <c r="AM307">
        <v>2912.9864764945278</v>
      </c>
      <c r="AN307">
        <v>3478.264881785904</v>
      </c>
      <c r="AO307">
        <v>5206.4802483940257</v>
      </c>
      <c r="AP307">
        <v>1588.510556062696</v>
      </c>
      <c r="AQ307">
        <v>1513.928762208197</v>
      </c>
      <c r="AR307">
        <v>1904.5657182043069</v>
      </c>
      <c r="AS307">
        <v>2617.744302766585</v>
      </c>
      <c r="AT307">
        <v>2886.5767724771349</v>
      </c>
      <c r="AU307">
        <v>1020.294549319114</v>
      </c>
      <c r="AV307">
        <v>880.22229398209402</v>
      </c>
      <c r="AW307">
        <v>1300.2021333740761</v>
      </c>
      <c r="AX307">
        <v>1316.487230121224</v>
      </c>
      <c r="AY307">
        <v>1269.0598456381199</v>
      </c>
      <c r="AZ307">
        <v>5797.8449303483894</v>
      </c>
      <c r="BA307">
        <v>3972.5400452637159</v>
      </c>
      <c r="BB307">
        <v>1598.2374959031181</v>
      </c>
      <c r="BC307">
        <v>2998.2740097858959</v>
      </c>
      <c r="BD307">
        <v>1930.6956828524389</v>
      </c>
      <c r="BE307"/>
      <c r="BF307"/>
    </row>
    <row r="308">
      <c r="A308" t="s">
        <v>629</v>
      </c>
      <c r="B308">
        <v>2019</v>
      </c>
      <c r="C308" t="s">
        <v>637</v>
      </c>
      <c r="D308">
        <v>136</v>
      </c>
      <c r="E308" t="s">
        <v>46</v>
      </c>
      <c r="F308" t="s">
        <v>44</v>
      </c>
      <c r="G308" t="s">
        <v>658</v>
      </c>
      <c r="H308">
        <v>84.251510670456696</v>
      </c>
      <c r="I308">
        <v>84.677016567961644</v>
      </c>
      <c r="J308">
        <v>82.972397157113193</v>
      </c>
      <c r="K308">
        <v>80.867388923070294</v>
      </c>
      <c r="L308">
        <v>72.795403206438252</v>
      </c>
      <c r="M308">
        <v>81.058255473571123</v>
      </c>
      <c r="N308">
        <v>82.342400216259421</v>
      </c>
      <c r="O308">
        <v>77.955141761136417</v>
      </c>
      <c r="P308">
        <v>70.46137216008988</v>
      </c>
      <c r="Q308">
        <v>67.43988897957874</v>
      </c>
      <c r="R308">
        <v>84.616350884643083</v>
      </c>
      <c r="S308">
        <v>87.742752856864911</v>
      </c>
      <c r="T308">
        <v>84.306783349613028</v>
      </c>
      <c r="U308">
        <v>84.240869947177544</v>
      </c>
      <c r="V308">
        <v>86.571815206604327</v>
      </c>
      <c r="W308" t="s">
        <v>372</v>
      </c>
      <c r="X308" t="s">
        <v>159</v>
      </c>
      <c r="Y308" t="s">
        <v>161</v>
      </c>
      <c r="Z308" t="s">
        <v>162</v>
      </c>
      <c r="AA308" t="s">
        <v>163</v>
      </c>
      <c r="AB308" t="s">
        <v>320</v>
      </c>
      <c r="AC308" t="s">
        <v>320</v>
      </c>
      <c r="AD308">
        <v>58.003877470764778</v>
      </c>
      <c r="AE308">
        <v>85.002418520264342</v>
      </c>
      <c r="AF308">
        <v>85.842286754055223</v>
      </c>
      <c r="AG308">
        <v>86.394065474550729</v>
      </c>
      <c r="AH308">
        <v>79.988891185484022</v>
      </c>
      <c r="AI308"/>
      <c r="AJ308"/>
      <c r="AK308">
        <v>17022.196385277439</v>
      </c>
      <c r="AL308">
        <v>17103.798618835041</v>
      </c>
      <c r="AM308">
        <v>16768.266137990169</v>
      </c>
      <c r="AN308">
        <v>16338.493204958821</v>
      </c>
      <c r="AO308">
        <v>14706.930145094029</v>
      </c>
      <c r="AP308">
        <v>7441.6963375594714</v>
      </c>
      <c r="AQ308">
        <v>7564.440737048556</v>
      </c>
      <c r="AR308">
        <v>7158.3138761451983</v>
      </c>
      <c r="AS308">
        <v>6471.0798663891464</v>
      </c>
      <c r="AT308">
        <v>6193.6103231006746</v>
      </c>
      <c r="AU308">
        <v>9309.6859600614371</v>
      </c>
      <c r="AV308">
        <v>9689.3981746613463</v>
      </c>
      <c r="AW308">
        <v>9284.3504787805996</v>
      </c>
      <c r="AX308">
        <v>9283.8035978669177</v>
      </c>
      <c r="AY308">
        <v>9543.3051405421957</v>
      </c>
      <c r="AZ308">
        <v>8089.9931795793809</v>
      </c>
      <c r="BA308">
        <v>24121.18002609026</v>
      </c>
      <c r="BB308">
        <v>15060.80885499459</v>
      </c>
      <c r="BC308">
        <v>23630.890662471731</v>
      </c>
      <c r="BD308">
        <v>11036.811769019479</v>
      </c>
      <c r="BE308"/>
      <c r="BF308"/>
    </row>
    <row r="309">
      <c r="A309" t="s">
        <v>629</v>
      </c>
      <c r="B309">
        <v>2019</v>
      </c>
      <c r="C309" t="s">
        <v>637</v>
      </c>
      <c r="D309">
        <v>137</v>
      </c>
      <c r="E309" t="s">
        <v>46</v>
      </c>
      <c r="F309" t="s">
        <v>43</v>
      </c>
      <c r="G309" t="s">
        <v>659</v>
      </c>
      <c r="H309">
        <v>3.7523131211645349</v>
      </c>
      <c r="I309">
        <v>2.7762029419010279</v>
      </c>
      <c r="J309">
        <v>2.409147867184918</v>
      </c>
      <c r="K309">
        <v>1.5453042489523381</v>
      </c>
      <c r="L309">
        <v>1.4077117388223219</v>
      </c>
      <c r="M309">
        <v>1.179850606670914</v>
      </c>
      <c r="N309">
        <v>1.0923410832165199</v>
      </c>
      <c r="O309">
        <v>0.80052041231072968</v>
      </c>
      <c r="P309">
        <v>0.79116855951542209</v>
      </c>
      <c r="Q309">
        <v>1.125057099081024</v>
      </c>
      <c r="R309">
        <v>5.0585171342593327</v>
      </c>
      <c r="S309">
        <v>3.7255459514226361</v>
      </c>
      <c r="T309">
        <v>3.3757520199908941</v>
      </c>
      <c r="U309">
        <v>3.5692846533702172</v>
      </c>
      <c r="V309">
        <v>1.91534293500636</v>
      </c>
      <c r="W309" t="s">
        <v>372</v>
      </c>
      <c r="X309" t="s">
        <v>159</v>
      </c>
      <c r="Y309" t="s">
        <v>161</v>
      </c>
      <c r="Z309" t="s">
        <v>162</v>
      </c>
      <c r="AA309" t="s">
        <v>163</v>
      </c>
      <c r="AB309" t="s">
        <v>320</v>
      </c>
      <c r="AC309" t="s">
        <v>320</v>
      </c>
      <c r="AD309">
        <v>0.30119690154462597</v>
      </c>
      <c r="AE309">
        <v>0.36342357412383791</v>
      </c>
      <c r="AF309">
        <v>4.8810673987880691</v>
      </c>
      <c r="AG309">
        <v>2.590463519655501</v>
      </c>
      <c r="AH309">
        <v>5.0174718318261462</v>
      </c>
      <c r="AI309"/>
      <c r="AJ309"/>
      <c r="AK309">
        <v>758.11828582337057</v>
      </c>
      <c r="AL309">
        <v>560.76156161196695</v>
      </c>
      <c r="AM309">
        <v>486.87556328200969</v>
      </c>
      <c r="AN309">
        <v>312.21414846373142</v>
      </c>
      <c r="AO309">
        <v>284.40144975332299</v>
      </c>
      <c r="AP309">
        <v>108.3182692155643</v>
      </c>
      <c r="AQ309">
        <v>100.348658369606</v>
      </c>
      <c r="AR309">
        <v>73.508639021399105</v>
      </c>
      <c r="AS309">
        <v>72.659881285993677</v>
      </c>
      <c r="AT309">
        <v>103.32409154848899</v>
      </c>
      <c r="AU309">
        <v>556.54971469694067</v>
      </c>
      <c r="AV309">
        <v>411.41059478973438</v>
      </c>
      <c r="AW309">
        <v>371.75733242099659</v>
      </c>
      <c r="AX309">
        <v>393.35464754278479</v>
      </c>
      <c r="AY309">
        <v>211.13918004289391</v>
      </c>
      <c r="AZ309">
        <v>42.008930875950597</v>
      </c>
      <c r="BA309">
        <v>103.1288945628813</v>
      </c>
      <c r="BB309">
        <v>856.3707454824995</v>
      </c>
      <c r="BC309">
        <v>708.55515204494054</v>
      </c>
      <c r="BD309">
        <v>692.30728596813003</v>
      </c>
      <c r="BE309"/>
      <c r="BF309"/>
    </row>
    <row r="310">
      <c r="A310" t="s">
        <v>629</v>
      </c>
      <c r="B310">
        <v>2019</v>
      </c>
      <c r="C310" t="s">
        <v>637</v>
      </c>
      <c r="D310">
        <v>138</v>
      </c>
      <c r="E310" t="s">
        <v>46</v>
      </c>
      <c r="F310" t="s">
        <v>42</v>
      </c>
      <c r="G310" t="s">
        <v>320</v>
      </c>
      <c r="H310">
        <v>0.29012551387199648</v>
      </c>
      <c r="I310">
        <v>0.42544574072253921</v>
      </c>
      <c r="J310">
        <v>0.19995506339416641</v>
      </c>
      <c r="K310">
        <v>0.37163121797307808</v>
      </c>
      <c r="L310">
        <v>0.026188843563883998</v>
      </c>
      <c r="M310">
        <v>0.36422844737528409</v>
      </c>
      <c r="N310">
        <v>0.0813304083933582</v>
      </c>
      <c r="O310">
        <v>0.50332351439923539</v>
      </c>
      <c r="P310">
        <v>0.24373820978571581</v>
      </c>
      <c r="Q310">
        <v>0.0042071435223899004</v>
      </c>
      <c r="R310">
        <v>0.37462851045135309</v>
      </c>
      <c r="S310">
        <v>0.35442751380375259</v>
      </c>
      <c r="T310">
        <v>0.4369083166014201</v>
      </c>
      <c r="U310">
        <v>0.2440918760531918</v>
      </c>
      <c r="V310">
        <v>0.00060235386216629997</v>
      </c>
      <c r="W310" t="s">
        <v>372</v>
      </c>
      <c r="X310" t="s">
        <v>159</v>
      </c>
      <c r="Y310" t="s">
        <v>161</v>
      </c>
      <c r="Z310" t="s">
        <v>162</v>
      </c>
      <c r="AA310" t="s">
        <v>163</v>
      </c>
      <c r="AB310" t="s">
        <v>320</v>
      </c>
      <c r="AC310" t="s">
        <v>320</v>
      </c>
      <c r="AD310">
        <v>0.12536191244601849</v>
      </c>
      <c r="AE310">
        <v>0.61221070022296431</v>
      </c>
      <c r="AF310">
        <v>0.1191195805282242</v>
      </c>
      <c r="AG310">
        <v>0.042118877561519601</v>
      </c>
      <c r="AH310">
        <v>0.30226171274537489</v>
      </c>
      <c r="AI310"/>
      <c r="AJ310"/>
      <c r="AK310">
        <v>58.617031720956412</v>
      </c>
      <c r="AL310">
        <v>85.935222655360292</v>
      </c>
      <c r="AM310">
        <v>40.409821018948783</v>
      </c>
      <c r="AN310">
        <v>75.084582431367267</v>
      </c>
      <c r="AO310">
        <v>5.2909589879264987</v>
      </c>
      <c r="AP310">
        <v>33.438636040611179</v>
      </c>
      <c r="AQ310">
        <v>7.4714734182600706</v>
      </c>
      <c r="AR310">
        <v>46.218217501984199</v>
      </c>
      <c r="AS310">
        <v>22.384597030420181</v>
      </c>
      <c r="AT310">
        <v>0.38637975158782312</v>
      </c>
      <c r="AU310">
        <v>41.217492216633339</v>
      </c>
      <c r="AV310">
        <v>39.139292915758482</v>
      </c>
      <c r="AW310">
        <v>48.114870206825891</v>
      </c>
      <c r="AX310">
        <v>26.900256829418371</v>
      </c>
      <c r="AY310">
        <v>0.066400903059710401</v>
      </c>
      <c r="AZ310">
        <v>17.484641732416669</v>
      </c>
      <c r="BA310">
        <v>173.72734530437421</v>
      </c>
      <c r="BB310">
        <v>20.89922462530356</v>
      </c>
      <c r="BC310">
        <v>11.520543512048199</v>
      </c>
      <c r="BD310">
        <v>41.705861640416629</v>
      </c>
      <c r="BE310"/>
      <c r="BF310"/>
    </row>
    <row r="311">
      <c r="A311" t="s">
        <v>629</v>
      </c>
      <c r="B311">
        <v>2019</v>
      </c>
      <c r="C311" t="s">
        <v>637</v>
      </c>
      <c r="D311">
        <v>139</v>
      </c>
      <c r="E311" t="s">
        <v>46</v>
      </c>
      <c r="F311" t="s">
        <v>19</v>
      </c>
      <c r="G311" t="s">
        <v>320</v>
      </c>
      <c r="H311">
        <v>0.47670741784708148</v>
      </c>
      <c r="I311">
        <v>0.085604596173681893</v>
      </c>
      <c r="J311">
        <v>0.0045188332855825002</v>
      </c>
      <c r="K311">
        <v>0</v>
      </c>
      <c r="L311">
        <v>0</v>
      </c>
      <c r="M311">
        <v>0.094904296021332005</v>
      </c>
      <c r="N311">
        <v>0.0041206804324035997</v>
      </c>
      <c r="O311">
        <v>0</v>
      </c>
      <c r="P311">
        <v>0</v>
      </c>
      <c r="Q311">
        <v>0</v>
      </c>
      <c r="R311">
        <v>0.67697888976953069</v>
      </c>
      <c r="S311">
        <v>0.2063836589656422</v>
      </c>
      <c r="T311">
        <v>0.074037395793760494</v>
      </c>
      <c r="U311">
        <v>0</v>
      </c>
      <c r="V311">
        <v>0</v>
      </c>
      <c r="W311" t="s">
        <v>372</v>
      </c>
      <c r="X311" t="s">
        <v>159</v>
      </c>
      <c r="Y311" t="s">
        <v>161</v>
      </c>
      <c r="Z311" t="s">
        <v>162</v>
      </c>
      <c r="AA311" t="s">
        <v>163</v>
      </c>
      <c r="AB311" t="s">
        <v>320</v>
      </c>
      <c r="AC311" t="s">
        <v>320</v>
      </c>
      <c r="AD311">
        <v>0</v>
      </c>
      <c r="AE311">
        <v>0.022818176428824301</v>
      </c>
      <c r="AF311">
        <v>0.048031368623815802</v>
      </c>
      <c r="AG311">
        <v>0.0117220816995998</v>
      </c>
      <c r="AH311">
        <v>0.69872865061288936</v>
      </c>
      <c r="AI311"/>
      <c r="AJ311"/>
      <c r="AK311">
        <v>96.314086481501732</v>
      </c>
      <c r="AL311">
        <v>17.29115919697308</v>
      </c>
      <c r="AM311">
        <v>0.91323140902360322</v>
      </c>
      <c r="AN311">
        <v>0</v>
      </c>
      <c r="AO311">
        <v>0</v>
      </c>
      <c r="AP311">
        <v>8.712856549828869</v>
      </c>
      <c r="AQ311">
        <v>0.3785491174093536</v>
      </c>
      <c r="AR311">
        <v>0</v>
      </c>
      <c r="AS311">
        <v>0</v>
      </c>
      <c r="AT311">
        <v>0</v>
      </c>
      <c r="AU311">
        <v>74.482777849135601</v>
      </c>
      <c r="AV311">
        <v>22.790867431795721</v>
      </c>
      <c r="AW311">
        <v>8.1534261393288556</v>
      </c>
      <c r="AX311">
        <v>0</v>
      </c>
      <c r="AY311">
        <v>0</v>
      </c>
      <c r="AZ311">
        <v>0</v>
      </c>
      <c r="BA311">
        <v>6.4751256621662687</v>
      </c>
      <c r="BB311">
        <v>8.4269803291662768</v>
      </c>
      <c r="BC311">
        <v>3.2062761424440729</v>
      </c>
      <c r="BD311">
        <v>96.410094953721796</v>
      </c>
      <c r="BE311"/>
      <c r="BF311"/>
    </row>
    <row r="312">
      <c r="A312" t="s">
        <v>629</v>
      </c>
      <c r="B312">
        <v>2019</v>
      </c>
      <c r="C312" t="s">
        <v>637</v>
      </c>
      <c r="D312">
        <v>140</v>
      </c>
      <c r="E312" t="s">
        <v>108</v>
      </c>
      <c r="F312" t="s">
        <v>65</v>
      </c>
      <c r="G312" t="s">
        <v>664</v>
      </c>
      <c r="H312">
        <v>35.246591347283349</v>
      </c>
      <c r="I312">
        <v>43.387175110992366</v>
      </c>
      <c r="J312">
        <v>45.48260304674848</v>
      </c>
      <c r="K312">
        <v>42.580946510589371</v>
      </c>
      <c r="L312">
        <v>40.598896364106949</v>
      </c>
      <c r="M312">
        <v>55.628832295901589</v>
      </c>
      <c r="N312">
        <v>54.756886660851677</v>
      </c>
      <c r="O312">
        <v>46.064085459779513</v>
      </c>
      <c r="P312">
        <v>41.562087405024542</v>
      </c>
      <c r="Q312">
        <v>43.682944264462293</v>
      </c>
      <c r="R312">
        <v>26.96327868723478</v>
      </c>
      <c r="S312">
        <v>33.792400139850173</v>
      </c>
      <c r="T312">
        <v>38.38829295311929</v>
      </c>
      <c r="U312">
        <v>40.00039606271757</v>
      </c>
      <c r="V312">
        <v>41.289211466930567</v>
      </c>
      <c r="W312" t="s">
        <v>372</v>
      </c>
      <c r="X312" t="s">
        <v>159</v>
      </c>
      <c r="Y312" t="s">
        <v>161</v>
      </c>
      <c r="Z312" t="s">
        <v>162</v>
      </c>
      <c r="AA312" t="s">
        <v>163</v>
      </c>
      <c r="AB312" t="s">
        <v>320</v>
      </c>
      <c r="AC312" t="s">
        <v>320</v>
      </c>
      <c r="AD312">
        <v>61.802945913681057</v>
      </c>
      <c r="AE312">
        <v>59.366415304470991</v>
      </c>
      <c r="AF312">
        <v>38.034749300361057</v>
      </c>
      <c r="AG312">
        <v>8.0832483089259775</v>
      </c>
      <c r="AH312">
        <v>63.589075742461631</v>
      </c>
      <c r="AI312"/>
      <c r="AJ312"/>
      <c r="AK312">
        <v>5997.0207726627978</v>
      </c>
      <c r="AL312">
        <v>7420.8550573854527</v>
      </c>
      <c r="AM312">
        <v>7626.6439253644112</v>
      </c>
      <c r="AN312">
        <v>6957.0850522397968</v>
      </c>
      <c r="AO312">
        <v>5970.8513279483268</v>
      </c>
      <c r="AP312">
        <v>4135.4307753095627</v>
      </c>
      <c r="AQ312">
        <v>4142.0522409129708</v>
      </c>
      <c r="AR312">
        <v>3297.41182138678</v>
      </c>
      <c r="AS312">
        <v>2689.5158701176019</v>
      </c>
      <c r="AT312">
        <v>2705.5513453980511</v>
      </c>
      <c r="AU312">
        <v>2510.1965703177339</v>
      </c>
      <c r="AV312">
        <v>3274.2802023249001</v>
      </c>
      <c r="AW312">
        <v>3564.1036605886302</v>
      </c>
      <c r="AX312">
        <v>3713.55820883159</v>
      </c>
      <c r="AY312">
        <v>3940.3554404129218</v>
      </c>
      <c r="AZ312">
        <v>4997.1750965935207</v>
      </c>
      <c r="BA312">
        <v>14319.879910627849</v>
      </c>
      <c r="BB312">
        <v>5727.0509631662844</v>
      </c>
      <c r="BC312">
        <v>1910.143569858393</v>
      </c>
      <c r="BD312">
        <v>7018.2065953547144</v>
      </c>
      <c r="BE312"/>
      <c r="BF312"/>
    </row>
    <row r="313">
      <c r="A313" t="s">
        <v>629</v>
      </c>
      <c r="B313">
        <v>2019</v>
      </c>
      <c r="C313" t="s">
        <v>637</v>
      </c>
      <c r="D313">
        <v>141</v>
      </c>
      <c r="E313" t="s">
        <v>108</v>
      </c>
      <c r="F313" t="s">
        <v>66</v>
      </c>
      <c r="G313" t="s">
        <v>665</v>
      </c>
      <c r="H313">
        <v>0.66336911602292881</v>
      </c>
      <c r="I313">
        <v>1.336069679991273</v>
      </c>
      <c r="J313">
        <v>0.87006675210481754</v>
      </c>
      <c r="K313">
        <v>0.74478220016870378</v>
      </c>
      <c r="L313">
        <v>0.51545272086714167</v>
      </c>
      <c r="M313">
        <v>0.20010715147214581</v>
      </c>
      <c r="N313">
        <v>0.89252655772976242</v>
      </c>
      <c r="O313">
        <v>0.25602054859842771</v>
      </c>
      <c r="P313">
        <v>0.57595255792755307</v>
      </c>
      <c r="Q313">
        <v>0.47860063821797899</v>
      </c>
      <c r="R313">
        <v>1.0354435768532579</v>
      </c>
      <c r="S313">
        <v>0.94556507509844256</v>
      </c>
      <c r="T313">
        <v>1.6642466873564961</v>
      </c>
      <c r="U313">
        <v>1.023543600687586</v>
      </c>
      <c r="V313">
        <v>0.83400123223339939</v>
      </c>
      <c r="W313" t="s">
        <v>372</v>
      </c>
      <c r="X313" t="s">
        <v>159</v>
      </c>
      <c r="Y313" t="s">
        <v>161</v>
      </c>
      <c r="Z313" t="s">
        <v>162</v>
      </c>
      <c r="AA313" t="s">
        <v>163</v>
      </c>
      <c r="AB313" t="s">
        <v>320</v>
      </c>
      <c r="AC313" t="s">
        <v>320</v>
      </c>
      <c r="AD313">
        <v>0.0176078939079637</v>
      </c>
      <c r="AE313">
        <v>1.0920179770703791</v>
      </c>
      <c r="AF313">
        <v>0.73335593316363346</v>
      </c>
      <c r="AG313">
        <v>0.37146447976409408</v>
      </c>
      <c r="AH313">
        <v>2.0090929925578349</v>
      </c>
      <c r="AI313"/>
      <c r="AJ313"/>
      <c r="AK313">
        <v>112.86874039917871</v>
      </c>
      <c r="AL313">
        <v>228.51866747302111</v>
      </c>
      <c r="AM313">
        <v>145.89510857110301</v>
      </c>
      <c r="AN313">
        <v>121.68618916630651</v>
      </c>
      <c r="AO313">
        <v>75.807271588917018</v>
      </c>
      <c r="AP313">
        <v>14.875905863988651</v>
      </c>
      <c r="AQ313">
        <v>67.514642521887353</v>
      </c>
      <c r="AR313">
        <v>18.326754456104311</v>
      </c>
      <c r="AS313">
        <v>37.270350016003171</v>
      </c>
      <c r="AT313">
        <v>29.642658535094458</v>
      </c>
      <c r="AU313">
        <v>96.396545298665714</v>
      </c>
      <c r="AV313">
        <v>91.619565126823673</v>
      </c>
      <c r="AW313">
        <v>154.51449528567309</v>
      </c>
      <c r="AX313">
        <v>95.023777626370659</v>
      </c>
      <c r="AY313">
        <v>79.591282467915264</v>
      </c>
      <c r="AZ313">
        <v>1.42371415536131</v>
      </c>
      <c r="BA313">
        <v>263.40762216641531</v>
      </c>
      <c r="BB313">
        <v>110.42446396060841</v>
      </c>
      <c r="BC313">
        <v>87.780365062972507</v>
      </c>
      <c r="BD313">
        <v>221.73981185316879</v>
      </c>
      <c r="BE313"/>
      <c r="BF313"/>
    </row>
    <row r="314">
      <c r="A314" t="s">
        <v>629</v>
      </c>
      <c r="B314">
        <v>2019</v>
      </c>
      <c r="C314" t="s">
        <v>637</v>
      </c>
      <c r="D314">
        <v>142</v>
      </c>
      <c r="E314" t="s">
        <v>108</v>
      </c>
      <c r="F314" t="s">
        <v>67</v>
      </c>
      <c r="G314" t="s">
        <v>666</v>
      </c>
      <c r="H314">
        <v>1.7384577522508931</v>
      </c>
      <c r="I314">
        <v>2.5723781722541181</v>
      </c>
      <c r="J314">
        <v>2.423993374358274</v>
      </c>
      <c r="K314">
        <v>1.8795216462003741</v>
      </c>
      <c r="L314">
        <v>1.129914422104205</v>
      </c>
      <c r="M314">
        <v>1.880451072148037</v>
      </c>
      <c r="N314">
        <v>1.1591421603411309</v>
      </c>
      <c r="O314">
        <v>1.498542572439995</v>
      </c>
      <c r="P314">
        <v>1.8424208637920889</v>
      </c>
      <c r="Q314">
        <v>1.208063735481363</v>
      </c>
      <c r="R314">
        <v>1.9521519502249851</v>
      </c>
      <c r="S314">
        <v>2.7551297863515791</v>
      </c>
      <c r="T314">
        <v>2.9280538188160761</v>
      </c>
      <c r="U314">
        <v>2.6699596060123501</v>
      </c>
      <c r="V314">
        <v>1.239349494678027</v>
      </c>
      <c r="W314" t="s">
        <v>372</v>
      </c>
      <c r="X314" t="s">
        <v>159</v>
      </c>
      <c r="Y314" t="s">
        <v>161</v>
      </c>
      <c r="Z314" t="s">
        <v>162</v>
      </c>
      <c r="AA314" t="s">
        <v>163</v>
      </c>
      <c r="AB314" t="s">
        <v>320</v>
      </c>
      <c r="AC314" t="s">
        <v>320</v>
      </c>
      <c r="AD314">
        <v>0.5136161091069793</v>
      </c>
      <c r="AE314">
        <v>0.82196169829341381</v>
      </c>
      <c r="AF314">
        <v>2.104030805627656</v>
      </c>
      <c r="AG314">
        <v>2.393732980148207</v>
      </c>
      <c r="AH314">
        <v>4.468839738373596</v>
      </c>
      <c r="AI314"/>
      <c r="AJ314"/>
      <c r="AK314">
        <v>295.78937577034202</v>
      </c>
      <c r="AL314">
        <v>439.97438229721382</v>
      </c>
      <c r="AM314">
        <v>406.46166017964367</v>
      </c>
      <c r="AN314">
        <v>307.08551645017832</v>
      </c>
      <c r="AO314">
        <v>166.1757247582083</v>
      </c>
      <c r="AP314">
        <v>139.7921709709837</v>
      </c>
      <c r="AQ314">
        <v>87.68262177714918</v>
      </c>
      <c r="AR314">
        <v>107.27038090291531</v>
      </c>
      <c r="AS314">
        <v>119.2245255710029</v>
      </c>
      <c r="AT314">
        <v>74.822760230409315</v>
      </c>
      <c r="AU314">
        <v>181.73921602916101</v>
      </c>
      <c r="AV314">
        <v>266.95549522830089</v>
      </c>
      <c r="AW314">
        <v>271.85077874620401</v>
      </c>
      <c r="AX314">
        <v>247.87380596456791</v>
      </c>
      <c r="AY314">
        <v>118.2749040348919</v>
      </c>
      <c r="AZ314">
        <v>41.529244143530278</v>
      </c>
      <c r="BA314">
        <v>198.26686099086319</v>
      </c>
      <c r="BB314">
        <v>316.81270084740669</v>
      </c>
      <c r="BC314">
        <v>565.66042329034894</v>
      </c>
      <c r="BD314">
        <v>493.21743018343619</v>
      </c>
      <c r="BE314"/>
      <c r="BF314"/>
    </row>
    <row r="315">
      <c r="A315" t="s">
        <v>629</v>
      </c>
      <c r="B315">
        <v>2019</v>
      </c>
      <c r="C315" t="s">
        <v>637</v>
      </c>
      <c r="D315">
        <v>143</v>
      </c>
      <c r="E315" t="s">
        <v>108</v>
      </c>
      <c r="F315" t="s">
        <v>68</v>
      </c>
      <c r="G315" t="s">
        <v>667</v>
      </c>
      <c r="H315">
        <v>62.351581784443098</v>
      </c>
      <c r="I315">
        <v>52.704377036762743</v>
      </c>
      <c r="J315">
        <v>51.223336826788433</v>
      </c>
      <c r="K315">
        <v>54.794749643041271</v>
      </c>
      <c r="L315">
        <v>57.755736492921457</v>
      </c>
      <c r="M315">
        <v>42.290609480478281</v>
      </c>
      <c r="N315">
        <v>43.191444621077451</v>
      </c>
      <c r="O315">
        <v>52.18135141918188</v>
      </c>
      <c r="P315">
        <v>56.019539173255843</v>
      </c>
      <c r="Q315">
        <v>54.630391361838207</v>
      </c>
      <c r="R315">
        <v>70.049125785687352</v>
      </c>
      <c r="S315">
        <v>62.506904998699937</v>
      </c>
      <c r="T315">
        <v>57.019406540708268</v>
      </c>
      <c r="U315">
        <v>56.306100730582557</v>
      </c>
      <c r="V315">
        <v>56.637437806157934</v>
      </c>
      <c r="W315" t="s">
        <v>372</v>
      </c>
      <c r="X315" t="s">
        <v>159</v>
      </c>
      <c r="Y315" t="s">
        <v>161</v>
      </c>
      <c r="Z315" t="s">
        <v>162</v>
      </c>
      <c r="AA315" t="s">
        <v>163</v>
      </c>
      <c r="AB315" t="s">
        <v>320</v>
      </c>
      <c r="AC315" t="s">
        <v>320</v>
      </c>
      <c r="AD315">
        <v>37.665830083303632</v>
      </c>
      <c r="AE315">
        <v>38.719605020166213</v>
      </c>
      <c r="AF315">
        <v>59.127863960847371</v>
      </c>
      <c r="AG315">
        <v>89.151554231161754</v>
      </c>
      <c r="AH315">
        <v>29.932991526606411</v>
      </c>
      <c r="AI315"/>
      <c r="AJ315"/>
      <c r="AK315">
        <v>10608.791286664629</v>
      </c>
      <c r="AL315">
        <v>9014.4505116794353</v>
      </c>
      <c r="AM315">
        <v>8589.2654438750142</v>
      </c>
      <c r="AN315">
        <v>8952.636447102499</v>
      </c>
      <c r="AO315">
        <v>8494.0958207985368</v>
      </c>
      <c r="AP315">
        <v>3143.8712756343998</v>
      </c>
      <c r="AQ315">
        <v>3267.1912318365498</v>
      </c>
      <c r="AR315">
        <v>3735.3049193993852</v>
      </c>
      <c r="AS315">
        <v>3625.069120684539</v>
      </c>
      <c r="AT315">
        <v>3383.5935589371111</v>
      </c>
      <c r="AU315">
        <v>6521.3536284159109</v>
      </c>
      <c r="AV315">
        <v>6056.5429119813334</v>
      </c>
      <c r="AW315">
        <v>5293.8815441601046</v>
      </c>
      <c r="AX315">
        <v>5227.347805444394</v>
      </c>
      <c r="AY315">
        <v>5405.0835136264586</v>
      </c>
      <c r="AZ315">
        <v>3045.53035947016</v>
      </c>
      <c r="BA315">
        <v>9339.6256323053749</v>
      </c>
      <c r="BB315">
        <v>8903.129282456488</v>
      </c>
      <c r="BC315">
        <v>21067.306304260019</v>
      </c>
      <c r="BD315">
        <v>3303.6479316280988</v>
      </c>
      <c r="BE315"/>
      <c r="BF315"/>
    </row>
    <row r="316">
      <c r="A316" t="s">
        <v>629</v>
      </c>
      <c r="B316">
        <v>2019</v>
      </c>
      <c r="C316" t="s">
        <v>637</v>
      </c>
      <c r="D316">
        <v>144</v>
      </c>
      <c r="E316" t="s">
        <v>109</v>
      </c>
      <c r="F316" t="s">
        <v>65</v>
      </c>
      <c r="G316" t="s">
        <v>668</v>
      </c>
      <c r="H316">
        <v>54.10790819696647</v>
      </c>
      <c r="I316">
        <v>36.898531116677972</v>
      </c>
      <c r="J316">
        <v>46.489541333432364</v>
      </c>
      <c r="K316">
        <v>49.742393858859828</v>
      </c>
      <c r="L316">
        <v>26.598528262332358</v>
      </c>
      <c r="M316">
        <v>52.047744309744047</v>
      </c>
      <c r="N316">
        <v>49.139491539402727</v>
      </c>
      <c r="O316">
        <v>65.589414681681319</v>
      </c>
      <c r="P316">
        <v>41.059313004713218</v>
      </c>
      <c r="Q316">
        <v>27.96770133281921</v>
      </c>
      <c r="R316">
        <v>58.27671850214027</v>
      </c>
      <c r="S316">
        <v>40.531928807917879</v>
      </c>
      <c r="T316">
        <v>27.878673264879971</v>
      </c>
      <c r="U316">
        <v>52.910996152908773</v>
      </c>
      <c r="V316">
        <v>27.756343242018129</v>
      </c>
      <c r="W316" t="s">
        <v>372</v>
      </c>
      <c r="X316" t="s">
        <v>159</v>
      </c>
      <c r="Y316" t="s">
        <v>161</v>
      </c>
      <c r="Z316" t="s">
        <v>162</v>
      </c>
      <c r="AA316" t="s">
        <v>163</v>
      </c>
      <c r="AB316" t="s">
        <v>320</v>
      </c>
      <c r="AC316" t="s">
        <v>320</v>
      </c>
      <c r="AD316">
        <v>29.866064059848132</v>
      </c>
      <c r="AE316">
        <v>63.826733726393201</v>
      </c>
      <c r="AF316">
        <v>62.792223270939267</v>
      </c>
      <c r="AG316">
        <v>10.517842693361199</v>
      </c>
      <c r="AH316">
        <v>49.264016848733483</v>
      </c>
      <c r="AI316"/>
      <c r="AJ316"/>
      <c r="AK316">
        <v>356.36106017868752</v>
      </c>
      <c r="AL316">
        <v>190.7405970627926</v>
      </c>
      <c r="AM316">
        <v>211.1260275934213</v>
      </c>
      <c r="AN316">
        <v>148.37465001414779</v>
      </c>
      <c r="AO316">
        <v>56.865579437820912</v>
      </c>
      <c r="AP316">
        <v>48.272135910766153</v>
      </c>
      <c r="AQ316">
        <v>43.815042903617282</v>
      </c>
      <c r="AR316">
        <v>46.9117824430122</v>
      </c>
      <c r="AS316">
        <v>29.833648086069189</v>
      </c>
      <c r="AT316">
        <v>11.08038781533171</v>
      </c>
      <c r="AU316">
        <v>284.89343924619868</v>
      </c>
      <c r="AV316">
        <v>145.96994268595981</v>
      </c>
      <c r="AW316">
        <v>97.716818395055924</v>
      </c>
      <c r="AX316">
        <v>199.71639130425629</v>
      </c>
      <c r="AY316">
        <v>55.258325496602481</v>
      </c>
      <c r="AZ316">
        <v>10.49333732058254</v>
      </c>
      <c r="BA316">
        <v>20.366062506500281</v>
      </c>
      <c r="BB316">
        <v>537.73423053037823</v>
      </c>
      <c r="BC316">
        <v>55.738331543684197</v>
      </c>
      <c r="BD316">
        <v>339.13595238572412</v>
      </c>
      <c r="BE316"/>
      <c r="BF316"/>
    </row>
    <row r="317">
      <c r="A317" t="s">
        <v>629</v>
      </c>
      <c r="B317">
        <v>2019</v>
      </c>
      <c r="C317" t="s">
        <v>637</v>
      </c>
      <c r="D317">
        <v>145</v>
      </c>
      <c r="E317" t="s">
        <v>109</v>
      </c>
      <c r="F317" t="s">
        <v>66</v>
      </c>
      <c r="G317" t="s">
        <v>669</v>
      </c>
      <c r="H317">
        <v>0.041887904649264202</v>
      </c>
      <c r="I317">
        <v>6.7375751773326149</v>
      </c>
      <c r="J317">
        <v>0.54048870731311127</v>
      </c>
      <c r="K317">
        <v>0</v>
      </c>
      <c r="L317">
        <v>0</v>
      </c>
      <c r="M317">
        <v>0.4308112526975505</v>
      </c>
      <c r="N317">
        <v>0</v>
      </c>
      <c r="O317">
        <v>1.1281001051040549</v>
      </c>
      <c r="P317">
        <v>0</v>
      </c>
      <c r="Q317">
        <v>0</v>
      </c>
      <c r="R317">
        <v>0.056432692947212697</v>
      </c>
      <c r="S317">
        <v>0</v>
      </c>
      <c r="T317">
        <v>10.281621998958711</v>
      </c>
      <c r="U317">
        <v>0.010339573421668399</v>
      </c>
      <c r="V317">
        <v>0</v>
      </c>
      <c r="W317" t="s">
        <v>372</v>
      </c>
      <c r="X317" t="s">
        <v>159</v>
      </c>
      <c r="Y317" t="s">
        <v>161</v>
      </c>
      <c r="Z317" t="s">
        <v>162</v>
      </c>
      <c r="AA317" t="s">
        <v>163</v>
      </c>
      <c r="AB317" t="s">
        <v>320</v>
      </c>
      <c r="AC317" t="s">
        <v>320</v>
      </c>
      <c r="AD317">
        <v>0</v>
      </c>
      <c r="AE317">
        <v>3.5743852159727112</v>
      </c>
      <c r="AF317">
        <v>0</v>
      </c>
      <c r="AG317">
        <v>0.1274554519702451</v>
      </c>
      <c r="AH317">
        <v>5.1921766621808292</v>
      </c>
      <c r="AI317"/>
      <c r="AJ317"/>
      <c r="AK317">
        <v>0.27587867664624383</v>
      </c>
      <c r="AL317">
        <v>34.828733642976957</v>
      </c>
      <c r="AM317">
        <v>2.454557099535394</v>
      </c>
      <c r="AN317">
        <v>0</v>
      </c>
      <c r="AO317">
        <v>0</v>
      </c>
      <c r="AP317">
        <v>0.39955966618538452</v>
      </c>
      <c r="AQ317">
        <v>0</v>
      </c>
      <c r="AR317">
        <v>0.80685560256053246</v>
      </c>
      <c r="AS317">
        <v>0</v>
      </c>
      <c r="AT317">
        <v>0</v>
      </c>
      <c r="AU317">
        <v>0.27587867664624383</v>
      </c>
      <c r="AV317">
        <v>0</v>
      </c>
      <c r="AW317">
        <v>36.037848004212961</v>
      </c>
      <c r="AX317">
        <v>0.039027469553462403</v>
      </c>
      <c r="AY317">
        <v>0</v>
      </c>
      <c r="AZ317">
        <v>0</v>
      </c>
      <c r="BA317">
        <v>1.140527620336439</v>
      </c>
      <c r="BB317">
        <v>0</v>
      </c>
      <c r="BC317">
        <v>0.67543834283162818</v>
      </c>
      <c r="BD317">
        <v>35.743203455990518</v>
      </c>
      <c r="BE317"/>
      <c r="BF317"/>
    </row>
    <row r="318">
      <c r="A318" t="s">
        <v>629</v>
      </c>
      <c r="B318">
        <v>2019</v>
      </c>
      <c r="C318" t="s">
        <v>637</v>
      </c>
      <c r="D318">
        <v>146</v>
      </c>
      <c r="E318" t="s">
        <v>109</v>
      </c>
      <c r="F318" t="s">
        <v>67</v>
      </c>
      <c r="G318" t="s">
        <v>670</v>
      </c>
      <c r="H318">
        <v>1.53832609705538</v>
      </c>
      <c r="I318">
        <v>1.7436111310735769</v>
      </c>
      <c r="J318">
        <v>2.5931595767646649</v>
      </c>
      <c r="K318">
        <v>0.85837149117486167</v>
      </c>
      <c r="L318">
        <v>2.6735754076576619</v>
      </c>
      <c r="M318">
        <v>0</v>
      </c>
      <c r="N318">
        <v>3.1559567030052338</v>
      </c>
      <c r="O318">
        <v>1.4716457420979181</v>
      </c>
      <c r="P318">
        <v>4.6830680374521521</v>
      </c>
      <c r="Q318">
        <v>0</v>
      </c>
      <c r="R318">
        <v>1.16874827115571</v>
      </c>
      <c r="S318">
        <v>3.2732666867777311</v>
      </c>
      <c r="T318">
        <v>2.2370348166057958</v>
      </c>
      <c r="U318">
        <v>0.92997752831440006</v>
      </c>
      <c r="V318">
        <v>1.544766910942909</v>
      </c>
      <c r="W318" t="s">
        <v>372</v>
      </c>
      <c r="X318" t="s">
        <v>159</v>
      </c>
      <c r="Y318" t="s">
        <v>161</v>
      </c>
      <c r="Z318" t="s">
        <v>162</v>
      </c>
      <c r="AA318" t="s">
        <v>163</v>
      </c>
      <c r="AB318" t="s">
        <v>320</v>
      </c>
      <c r="AC318" t="s">
        <v>320</v>
      </c>
      <c r="AD318">
        <v>0</v>
      </c>
      <c r="AE318">
        <v>2.0246639349706861</v>
      </c>
      <c r="AF318">
        <v>3.5765682337075502</v>
      </c>
      <c r="AG318">
        <v>0</v>
      </c>
      <c r="AH318">
        <v>1.150915360679384</v>
      </c>
      <c r="AI318"/>
      <c r="AJ318"/>
      <c r="AK318">
        <v>10.131596971954879</v>
      </c>
      <c r="AL318">
        <v>9.0132972267826084</v>
      </c>
      <c r="AM318">
        <v>11.776487026006549</v>
      </c>
      <c r="AN318">
        <v>2.5604029019304519</v>
      </c>
      <c r="AO318">
        <v>5.715895752866353</v>
      </c>
      <c r="AP318">
        <v>0</v>
      </c>
      <c r="AQ318">
        <v>2.813996930213527</v>
      </c>
      <c r="AR318">
        <v>1.052571138521907</v>
      </c>
      <c r="AS318">
        <v>3.4027116765550471</v>
      </c>
      <c r="AT318">
        <v>0</v>
      </c>
      <c r="AU318">
        <v>5.713580365208287</v>
      </c>
      <c r="AV318">
        <v>11.78820166513934</v>
      </c>
      <c r="AW318">
        <v>7.840973020515329</v>
      </c>
      <c r="AX318">
        <v>3.510267608877617</v>
      </c>
      <c r="AY318">
        <v>3.0753774745097839</v>
      </c>
      <c r="AZ318">
        <v>0</v>
      </c>
      <c r="BA318">
        <v>0.64603701062050167</v>
      </c>
      <c r="BB318">
        <v>30.62868404569161</v>
      </c>
      <c r="BC318">
        <v>0</v>
      </c>
      <c r="BD318">
        <v>7.9229588232287336</v>
      </c>
      <c r="BE318"/>
      <c r="BF318"/>
    </row>
    <row r="319">
      <c r="A319" t="s">
        <v>629</v>
      </c>
      <c r="B319">
        <v>2019</v>
      </c>
      <c r="C319" t="s">
        <v>637</v>
      </c>
      <c r="D319">
        <v>147</v>
      </c>
      <c r="E319" t="s">
        <v>109</v>
      </c>
      <c r="F319" t="s">
        <v>68</v>
      </c>
      <c r="G319" t="s">
        <v>671</v>
      </c>
      <c r="H319">
        <v>44.311877801328961</v>
      </c>
      <c r="I319">
        <v>54.620282574915848</v>
      </c>
      <c r="J319">
        <v>50.37681038249</v>
      </c>
      <c r="K319">
        <v>49.399234649965337</v>
      </c>
      <c r="L319">
        <v>70.727896330009983</v>
      </c>
      <c r="M319">
        <v>47.521444437558387</v>
      </c>
      <c r="N319">
        <v>47.704551757592057</v>
      </c>
      <c r="O319">
        <v>31.81083947111669</v>
      </c>
      <c r="P319">
        <v>54.257618957834651</v>
      </c>
      <c r="Q319">
        <v>72.032298667180768</v>
      </c>
      <c r="R319">
        <v>40.498100533756713</v>
      </c>
      <c r="S319">
        <v>56.194804505304397</v>
      </c>
      <c r="T319">
        <v>59.602669919555566</v>
      </c>
      <c r="U319">
        <v>46.148686745355128</v>
      </c>
      <c r="V319">
        <v>70.698889847039013</v>
      </c>
      <c r="W319" t="s">
        <v>372</v>
      </c>
      <c r="X319" t="s">
        <v>159</v>
      </c>
      <c r="Y319" t="s">
        <v>161</v>
      </c>
      <c r="Z319" t="s">
        <v>162</v>
      </c>
      <c r="AA319" t="s">
        <v>163</v>
      </c>
      <c r="AB319" t="s">
        <v>320</v>
      </c>
      <c r="AC319" t="s">
        <v>320</v>
      </c>
      <c r="AD319">
        <v>70.133935940151858</v>
      </c>
      <c r="AE319">
        <v>30.574217122663409</v>
      </c>
      <c r="AF319">
        <v>33.631208495353192</v>
      </c>
      <c r="AG319">
        <v>89.354701854668534</v>
      </c>
      <c r="AH319">
        <v>44.392891128406283</v>
      </c>
      <c r="AI319"/>
      <c r="AJ319"/>
      <c r="AK319">
        <v>291.84324949888469</v>
      </c>
      <c r="AL319">
        <v>282.35013684240857</v>
      </c>
      <c r="AM319">
        <v>228.77953952265591</v>
      </c>
      <c r="AN319">
        <v>147.35105377020091</v>
      </c>
      <c r="AO319">
        <v>151.21072743411511</v>
      </c>
      <c r="AP319">
        <v>44.074179486319821</v>
      </c>
      <c r="AQ319">
        <v>42.53558424145902</v>
      </c>
      <c r="AR319">
        <v>22.752195424232099</v>
      </c>
      <c r="AS319">
        <v>39.423521523369459</v>
      </c>
      <c r="AT319">
        <v>28.538126711384951</v>
      </c>
      <c r="AU319">
        <v>197.9803159914801</v>
      </c>
      <c r="AV319">
        <v>202.37754861756281</v>
      </c>
      <c r="AW319">
        <v>208.91178059490599</v>
      </c>
      <c r="AX319">
        <v>174.19156414249841</v>
      </c>
      <c r="AY319">
        <v>140.7498903350525</v>
      </c>
      <c r="AZ319">
        <v>24.641313497667579</v>
      </c>
      <c r="BA319">
        <v>9.7557305638842244</v>
      </c>
      <c r="BB319">
        <v>288.00783090642977</v>
      </c>
      <c r="BC319">
        <v>473.52695245254199</v>
      </c>
      <c r="BD319">
        <v>305.60287964774187</v>
      </c>
      <c r="BE319"/>
      <c r="BF319"/>
    </row>
    <row r="320">
      <c r="A320" t="s">
        <v>629</v>
      </c>
      <c r="B320">
        <v>2019</v>
      </c>
      <c r="C320" t="s">
        <v>637</v>
      </c>
      <c r="D320">
        <v>148</v>
      </c>
      <c r="E320" t="s">
        <v>110</v>
      </c>
      <c r="F320" t="s">
        <v>50</v>
      </c>
      <c r="G320" t="s">
        <v>320</v>
      </c>
      <c r="H320">
        <v>6.3677627563585064</v>
      </c>
      <c r="I320">
        <v>2.024062725104379</v>
      </c>
      <c r="J320">
        <v>1.5100363511352239</v>
      </c>
      <c r="K320">
        <v>1.3636299482760541</v>
      </c>
      <c r="L320">
        <v>1.5069992739814371</v>
      </c>
      <c r="M320">
        <v>7.6428185681581056</v>
      </c>
      <c r="N320">
        <v>2.7322368651962061</v>
      </c>
      <c r="O320">
        <v>1.169190670376</v>
      </c>
      <c r="P320">
        <v>1.4056718488794819</v>
      </c>
      <c r="Q320">
        <v>1.7102350117320859</v>
      </c>
      <c r="R320">
        <v>4.9785083126236769</v>
      </c>
      <c r="S320">
        <v>2.2925973201529879</v>
      </c>
      <c r="T320">
        <v>1.242522827748145</v>
      </c>
      <c r="U320">
        <v>1.2378525402027321</v>
      </c>
      <c r="V320">
        <v>1.4529517184698151</v>
      </c>
      <c r="W320" t="s">
        <v>372</v>
      </c>
      <c r="X320" t="s">
        <v>159</v>
      </c>
      <c r="Y320" t="s">
        <v>161</v>
      </c>
      <c r="Z320" t="s">
        <v>162</v>
      </c>
      <c r="AA320" t="s">
        <v>163</v>
      </c>
      <c r="AB320" t="s">
        <v>320</v>
      </c>
      <c r="AC320" t="s">
        <v>320</v>
      </c>
      <c r="AD320">
        <v>4.1542546832555578</v>
      </c>
      <c r="AE320">
        <v>1.3854281035401581</v>
      </c>
      <c r="AF320">
        <v>1.031088623496335</v>
      </c>
      <c r="AG320">
        <v>4.1180616198538926</v>
      </c>
      <c r="AH320">
        <v>2.179149938790939</v>
      </c>
      <c r="AI320"/>
      <c r="AJ320"/>
      <c r="AK320">
        <v>1286.5443872877499</v>
      </c>
      <c r="AL320">
        <v>408.83775368125379</v>
      </c>
      <c r="AM320">
        <v>305.17005994088328</v>
      </c>
      <c r="AN320">
        <v>275.50856953204533</v>
      </c>
      <c r="AO320">
        <v>304.46061255131838</v>
      </c>
      <c r="AP320">
        <v>701.66246010362067</v>
      </c>
      <c r="AQ320">
        <v>250.9988024647711</v>
      </c>
      <c r="AR320">
        <v>107.3621779209502</v>
      </c>
      <c r="AS320">
        <v>129.09505621558449</v>
      </c>
      <c r="AT320">
        <v>157.06623163035661</v>
      </c>
      <c r="AU320">
        <v>547.74695972493782</v>
      </c>
      <c r="AV320">
        <v>253.1706330819305</v>
      </c>
      <c r="AW320">
        <v>136.83379856707899</v>
      </c>
      <c r="AX320">
        <v>136.41810529222661</v>
      </c>
      <c r="AY320">
        <v>160.16715799179411</v>
      </c>
      <c r="AZ320">
        <v>579.40767961094105</v>
      </c>
      <c r="BA320">
        <v>393.14364556262791</v>
      </c>
      <c r="BB320">
        <v>180.90185220169701</v>
      </c>
      <c r="BC320">
        <v>1126.390607335805</v>
      </c>
      <c r="BD320">
        <v>300.67759828217919</v>
      </c>
      <c r="BE320"/>
      <c r="BF320"/>
    </row>
    <row r="321">
      <c r="A321" t="s">
        <v>629</v>
      </c>
      <c r="B321">
        <v>2019</v>
      </c>
      <c r="C321" t="s">
        <v>637</v>
      </c>
      <c r="D321">
        <v>149</v>
      </c>
      <c r="E321" t="s">
        <v>110</v>
      </c>
      <c r="F321" t="s">
        <v>49</v>
      </c>
      <c r="G321" t="s">
        <v>320</v>
      </c>
      <c r="H321">
        <v>92.254286454132071</v>
      </c>
      <c r="I321">
        <v>96.800187376646761</v>
      </c>
      <c r="J321">
        <v>97.895495539535688</v>
      </c>
      <c r="K321">
        <v>97.781755002170087</v>
      </c>
      <c r="L321">
        <v>98.113885367157067</v>
      </c>
      <c r="M321">
        <v>91.095599277220572</v>
      </c>
      <c r="N321">
        <v>96.748765977881575</v>
      </c>
      <c r="O321">
        <v>97.828134936614561</v>
      </c>
      <c r="P321">
        <v>97.802625341879121</v>
      </c>
      <c r="Q321">
        <v>98.111550530458345</v>
      </c>
      <c r="R321">
        <v>93.239889622379849</v>
      </c>
      <c r="S321">
        <v>96.613261739739826</v>
      </c>
      <c r="T321">
        <v>97.829379665855441</v>
      </c>
      <c r="U321">
        <v>98.166571484302125</v>
      </c>
      <c r="V321">
        <v>98.039442617571538</v>
      </c>
      <c r="W321" t="s">
        <v>372</v>
      </c>
      <c r="X321" t="s">
        <v>159</v>
      </c>
      <c r="Y321" t="s">
        <v>161</v>
      </c>
      <c r="Z321" t="s">
        <v>162</v>
      </c>
      <c r="AA321" t="s">
        <v>163</v>
      </c>
      <c r="AB321" t="s">
        <v>320</v>
      </c>
      <c r="AC321" t="s">
        <v>320</v>
      </c>
      <c r="AD321">
        <v>95.174274149256448</v>
      </c>
      <c r="AE321">
        <v>97.559947468597414</v>
      </c>
      <c r="AF321">
        <v>98.285901006861039</v>
      </c>
      <c r="AG321">
        <v>95.188973853915385</v>
      </c>
      <c r="AH321">
        <v>96.494639500454198</v>
      </c>
      <c r="AI321"/>
      <c r="AJ321"/>
      <c r="AK321">
        <v>18639.07921542511</v>
      </c>
      <c r="AL321">
        <v>19552.541861543279</v>
      </c>
      <c r="AM321">
        <v>19784.142427619809</v>
      </c>
      <c r="AN321">
        <v>19755.881337923729</v>
      </c>
      <c r="AO321">
        <v>19822.04912398813</v>
      </c>
      <c r="AP321">
        <v>8363.1924169661816</v>
      </c>
      <c r="AQ321">
        <v>8887.8913500234939</v>
      </c>
      <c r="AR321">
        <v>8983.1726294581786</v>
      </c>
      <c r="AS321">
        <v>8982.0646451774628</v>
      </c>
      <c r="AT321">
        <v>9010.4643019929244</v>
      </c>
      <c r="AU321">
        <v>10258.46756873897</v>
      </c>
      <c r="AV321">
        <v>10668.96503094925</v>
      </c>
      <c r="AW321">
        <v>10773.536978310811</v>
      </c>
      <c r="AX321">
        <v>10818.49190431774</v>
      </c>
      <c r="AY321">
        <v>10807.44714056528</v>
      </c>
      <c r="AZ321">
        <v>13274.271692042979</v>
      </c>
      <c r="BA321">
        <v>27684.636474960251</v>
      </c>
      <c r="BB321">
        <v>17244.00903305766</v>
      </c>
      <c r="BC321">
        <v>26036.51328432234</v>
      </c>
      <c r="BD321">
        <v>13314.263482116799</v>
      </c>
      <c r="BE321"/>
      <c r="BF321"/>
    </row>
    <row r="322">
      <c r="A322" t="s">
        <v>629</v>
      </c>
      <c r="B322">
        <v>2019</v>
      </c>
      <c r="C322" t="s">
        <v>637</v>
      </c>
      <c r="D322">
        <v>150</v>
      </c>
      <c r="E322" t="s">
        <v>110</v>
      </c>
      <c r="F322" t="s">
        <v>112</v>
      </c>
      <c r="G322" t="s">
        <v>320</v>
      </c>
      <c r="H322">
        <v>1.3779507895093841</v>
      </c>
      <c r="I322">
        <v>1.175749898248674</v>
      </c>
      <c r="J322">
        <v>0.5944681093291434</v>
      </c>
      <c r="K322">
        <v>0.85461504955386625</v>
      </c>
      <c r="L322">
        <v>0.3791153588614547</v>
      </c>
      <c r="M322">
        <v>1.261582154621558</v>
      </c>
      <c r="N322">
        <v>0.51899715692225534</v>
      </c>
      <c r="O322">
        <v>1.002674393009485</v>
      </c>
      <c r="P322">
        <v>0.7917028092413545</v>
      </c>
      <c r="Q322">
        <v>0.17821445780954939</v>
      </c>
      <c r="R322">
        <v>1.781602064996505</v>
      </c>
      <c r="S322">
        <v>1.0941409401071429</v>
      </c>
      <c r="T322">
        <v>0.92809750639648325</v>
      </c>
      <c r="U322">
        <v>0.59557597549515329</v>
      </c>
      <c r="V322">
        <v>0.50760566395862483</v>
      </c>
      <c r="W322" t="s">
        <v>372</v>
      </c>
      <c r="X322" t="s">
        <v>159</v>
      </c>
      <c r="Y322" t="s">
        <v>161</v>
      </c>
      <c r="Z322" t="s">
        <v>162</v>
      </c>
      <c r="AA322" t="s">
        <v>163</v>
      </c>
      <c r="AB322" t="s">
        <v>320</v>
      </c>
      <c r="AC322" t="s">
        <v>320</v>
      </c>
      <c r="AD322">
        <v>0.67147116748791025</v>
      </c>
      <c r="AE322">
        <v>1.0546244278625569</v>
      </c>
      <c r="AF322">
        <v>0.68301036964275585</v>
      </c>
      <c r="AG322">
        <v>0.69296452623074467</v>
      </c>
      <c r="AH322">
        <v>1.326210560754937</v>
      </c>
      <c r="AI322"/>
      <c r="AJ322"/>
      <c r="AK322">
        <v>278.4015237426683</v>
      </c>
      <c r="AL322">
        <v>237.48816740161149</v>
      </c>
      <c r="AM322">
        <v>120.13874263393321</v>
      </c>
      <c r="AN322">
        <v>172.6669101839631</v>
      </c>
      <c r="AO322">
        <v>76.593065689820122</v>
      </c>
      <c r="AP322">
        <v>115.8217783583891</v>
      </c>
      <c r="AQ322">
        <v>47.678027673765492</v>
      </c>
      <c r="AR322">
        <v>92.07164349373933</v>
      </c>
      <c r="AS322">
        <v>72.708946079072788</v>
      </c>
      <c r="AT322">
        <v>16.36703325459581</v>
      </c>
      <c r="AU322">
        <v>196.015965679331</v>
      </c>
      <c r="AV322">
        <v>120.8255597495417</v>
      </c>
      <c r="AW322">
        <v>102.2074640439573</v>
      </c>
      <c r="AX322">
        <v>65.63572275039472</v>
      </c>
      <c r="AY322">
        <v>55.956268569208937</v>
      </c>
      <c r="AZ322">
        <v>93.652310882136163</v>
      </c>
      <c r="BA322">
        <v>299.27131636049438</v>
      </c>
      <c r="BB322">
        <v>119.83241607531851</v>
      </c>
      <c r="BC322">
        <v>189.54275229881361</v>
      </c>
      <c r="BD322">
        <v>182.9896140352335</v>
      </c>
      <c r="BE322"/>
      <c r="BF322"/>
    </row>
    <row r="323">
      <c r="A323" t="s">
        <v>629</v>
      </c>
      <c r="B323">
        <v>2019</v>
      </c>
      <c r="C323" t="s">
        <v>637</v>
      </c>
      <c r="D323">
        <v>151</v>
      </c>
      <c r="E323" t="s">
        <v>111</v>
      </c>
      <c r="F323" t="s">
        <v>50</v>
      </c>
      <c r="G323" t="s">
        <v>320</v>
      </c>
      <c r="H323">
        <v>6.5419415827077652</v>
      </c>
      <c r="I323">
        <v>2.070835112495959</v>
      </c>
      <c r="J323">
        <v>1.5184969001259321</v>
      </c>
      <c r="K323">
        <v>1.370248024687851</v>
      </c>
      <c r="L323">
        <v>1.5123367112359689</v>
      </c>
      <c r="M323">
        <v>7.7287142949651164</v>
      </c>
      <c r="N323">
        <v>2.7574389860510369</v>
      </c>
      <c r="O323">
        <v>1.175058334493476</v>
      </c>
      <c r="P323">
        <v>1.41341687298618</v>
      </c>
      <c r="Q323">
        <v>1.7132161331132509</v>
      </c>
      <c r="R323">
        <v>5.2274240406993187</v>
      </c>
      <c r="S323">
        <v>2.350584855124294</v>
      </c>
      <c r="T323">
        <v>1.2588605636311441</v>
      </c>
      <c r="U323">
        <v>1.242218741559602</v>
      </c>
      <c r="V323">
        <v>1.4603557705657679</v>
      </c>
      <c r="W323" t="s">
        <v>372</v>
      </c>
      <c r="X323" t="s">
        <v>159</v>
      </c>
      <c r="Y323" t="s">
        <v>161</v>
      </c>
      <c r="Z323" t="s">
        <v>162</v>
      </c>
      <c r="AA323" t="s">
        <v>163</v>
      </c>
      <c r="AB323" t="s">
        <v>320</v>
      </c>
      <c r="AC323" t="s">
        <v>320</v>
      </c>
      <c r="AD323">
        <v>4.1770660274205138</v>
      </c>
      <c r="AE323">
        <v>1.399355369265215</v>
      </c>
      <c r="AF323">
        <v>1.048708140011763</v>
      </c>
      <c r="AG323">
        <v>4.1804295745226634</v>
      </c>
      <c r="AH323">
        <v>2.302414368369877</v>
      </c>
      <c r="AI323"/>
      <c r="AJ323"/>
      <c r="AK323">
        <v>1307.357348052408</v>
      </c>
      <c r="AL323">
        <v>415.14683477542991</v>
      </c>
      <c r="AM323">
        <v>305.66920925974</v>
      </c>
      <c r="AN323">
        <v>275.50856953204533</v>
      </c>
      <c r="AO323">
        <v>304.46061255131838</v>
      </c>
      <c r="AP323">
        <v>703.18111134564663</v>
      </c>
      <c r="AQ323">
        <v>252.20534127795801</v>
      </c>
      <c r="AR323">
        <v>107.3621779209502</v>
      </c>
      <c r="AS323">
        <v>129.09505621558449</v>
      </c>
      <c r="AT323">
        <v>157.06623163035661</v>
      </c>
      <c r="AU323">
        <v>567.04126924756986</v>
      </c>
      <c r="AV323">
        <v>257.65406906652669</v>
      </c>
      <c r="AW323">
        <v>137.95205418232871</v>
      </c>
      <c r="AX323">
        <v>136.41810529222661</v>
      </c>
      <c r="AY323">
        <v>160.16715799179411</v>
      </c>
      <c r="AZ323">
        <v>579.40767961094105</v>
      </c>
      <c r="BA323">
        <v>395.33898662141661</v>
      </c>
      <c r="BB323">
        <v>182.95563071335539</v>
      </c>
      <c r="BC323">
        <v>1136.0076757941681</v>
      </c>
      <c r="BD323">
        <v>314.43260143106022</v>
      </c>
      <c r="BE323"/>
      <c r="BF323"/>
    </row>
    <row r="324">
      <c r="A324" t="s">
        <v>629</v>
      </c>
      <c r="B324">
        <v>2019</v>
      </c>
      <c r="C324" t="s">
        <v>637</v>
      </c>
      <c r="D324">
        <v>152</v>
      </c>
      <c r="E324" t="s">
        <v>111</v>
      </c>
      <c r="F324" t="s">
        <v>49</v>
      </c>
      <c r="G324" t="s">
        <v>320</v>
      </c>
      <c r="H324">
        <v>93.458058417292179</v>
      </c>
      <c r="I324">
        <v>97.929164887503873</v>
      </c>
      <c r="J324">
        <v>98.481503099874075</v>
      </c>
      <c r="K324">
        <v>98.629751975312118</v>
      </c>
      <c r="L324">
        <v>98.487663288764054</v>
      </c>
      <c r="M324">
        <v>92.271285705035126</v>
      </c>
      <c r="N324">
        <v>97.242561013948986</v>
      </c>
      <c r="O324">
        <v>98.824941665506543</v>
      </c>
      <c r="P324">
        <v>98.586583127013867</v>
      </c>
      <c r="Q324">
        <v>98.286783866886765</v>
      </c>
      <c r="R324">
        <v>94.772575959300752</v>
      </c>
      <c r="S324">
        <v>97.64941514487569</v>
      </c>
      <c r="T324">
        <v>98.741139436368854</v>
      </c>
      <c r="U324">
        <v>98.75778125844036</v>
      </c>
      <c r="V324">
        <v>98.539644229434202</v>
      </c>
      <c r="W324" t="s">
        <v>372</v>
      </c>
      <c r="X324" t="s">
        <v>159</v>
      </c>
      <c r="Y324" t="s">
        <v>161</v>
      </c>
      <c r="Z324" t="s">
        <v>162</v>
      </c>
      <c r="AA324" t="s">
        <v>163</v>
      </c>
      <c r="AB324" t="s">
        <v>320</v>
      </c>
      <c r="AC324" t="s">
        <v>320</v>
      </c>
      <c r="AD324">
        <v>95.822933972579449</v>
      </c>
      <c r="AE324">
        <v>98.60064463073482</v>
      </c>
      <c r="AF324">
        <v>98.951291859988331</v>
      </c>
      <c r="AG324">
        <v>95.81957042547738</v>
      </c>
      <c r="AH324">
        <v>97.69758563163019</v>
      </c>
      <c r="AI324"/>
      <c r="AJ324"/>
      <c r="AK324">
        <v>18676.88328638141</v>
      </c>
      <c r="AL324">
        <v>19632.168003104471</v>
      </c>
      <c r="AM324">
        <v>19824.053099319899</v>
      </c>
      <c r="AN324">
        <v>19830.965920355091</v>
      </c>
      <c r="AO324">
        <v>19827.34008297605</v>
      </c>
      <c r="AP324">
        <v>8395.1124017647671</v>
      </c>
      <c r="AQ324">
        <v>8894.1562846285669</v>
      </c>
      <c r="AR324">
        <v>9029.3908469601629</v>
      </c>
      <c r="AS324">
        <v>9004.4492422078856</v>
      </c>
      <c r="AT324">
        <v>9010.8506817445123</v>
      </c>
      <c r="AU324">
        <v>10280.390751432969</v>
      </c>
      <c r="AV324">
        <v>10703.62088788041</v>
      </c>
      <c r="AW324">
        <v>10820.53359290238</v>
      </c>
      <c r="AX324">
        <v>10845.39216114716</v>
      </c>
      <c r="AY324">
        <v>10807.513541468339</v>
      </c>
      <c r="AZ324">
        <v>13291.7563337754</v>
      </c>
      <c r="BA324">
        <v>27856.168479205829</v>
      </c>
      <c r="BB324">
        <v>17262.85447917131</v>
      </c>
      <c r="BC324">
        <v>26038.416759376028</v>
      </c>
      <c r="BD324">
        <v>13342.21434060834</v>
      </c>
      <c r="BE324"/>
      <c r="BF324"/>
    </row>
    <row r="325">
      <c r="A325" t="s">
        <v>629</v>
      </c>
      <c r="B325">
        <v>2019</v>
      </c>
      <c r="C325" t="s">
        <v>637</v>
      </c>
      <c r="D325">
        <v>153</v>
      </c>
      <c r="E325" t="s">
        <v>63</v>
      </c>
      <c r="F325" t="s">
        <v>535</v>
      </c>
      <c r="G325" t="s">
        <v>320</v>
      </c>
      <c r="H325">
        <v>11.22934327665946</v>
      </c>
      <c r="I325">
        <v>12.03573015324119</v>
      </c>
      <c r="J325">
        <v>14.413981079022481</v>
      </c>
      <c r="K325">
        <v>17.215675610004741</v>
      </c>
      <c r="L325">
        <v>25.770696211175679</v>
      </c>
      <c r="M325">
        <v>17.302761176361361</v>
      </c>
      <c r="N325">
        <v>16.479807611698309</v>
      </c>
      <c r="O325">
        <v>20.74101431215389</v>
      </c>
      <c r="P325">
        <v>28.50372107060921</v>
      </c>
      <c r="Q325">
        <v>31.43084677781793</v>
      </c>
      <c r="R325">
        <v>9.2735245808769644</v>
      </c>
      <c r="S325">
        <v>7.970890018943094</v>
      </c>
      <c r="T325">
        <v>11.806518918000799</v>
      </c>
      <c r="U325">
        <v>11.94575352339889</v>
      </c>
      <c r="V325">
        <v>11.512239504526971</v>
      </c>
      <c r="W325" t="s">
        <v>372</v>
      </c>
      <c r="X325" t="s">
        <v>159</v>
      </c>
      <c r="Y325" t="s">
        <v>161</v>
      </c>
      <c r="Z325" t="s">
        <v>162</v>
      </c>
      <c r="AA325" t="s">
        <v>163</v>
      </c>
      <c r="AB325" t="s">
        <v>320</v>
      </c>
      <c r="AC325" t="s">
        <v>320</v>
      </c>
      <c r="AD325">
        <v>41.569563715245017</v>
      </c>
      <c r="AE325">
        <v>13.999129028960249</v>
      </c>
      <c r="AF325">
        <v>9.1094948980047921</v>
      </c>
      <c r="AG325">
        <v>10.96163004653301</v>
      </c>
      <c r="AH325">
        <v>13.99264661933141</v>
      </c>
      <c r="AI325"/>
      <c r="AJ325"/>
      <c r="AK325">
        <v>2268.779337152223</v>
      </c>
      <c r="AL325">
        <v>2431.0812203268601</v>
      </c>
      <c r="AM325">
        <v>2912.9864764945278</v>
      </c>
      <c r="AN325">
        <v>3478.264881785904</v>
      </c>
      <c r="AO325">
        <v>5206.4802483940257</v>
      </c>
      <c r="AP325">
        <v>1588.510556062696</v>
      </c>
      <c r="AQ325">
        <v>1513.928762208197</v>
      </c>
      <c r="AR325">
        <v>1904.5657182043069</v>
      </c>
      <c r="AS325">
        <v>2617.744302766585</v>
      </c>
      <c r="AT325">
        <v>2886.5767724771349</v>
      </c>
      <c r="AU325">
        <v>1020.294549319114</v>
      </c>
      <c r="AV325">
        <v>880.22229398209402</v>
      </c>
      <c r="AW325">
        <v>1300.2021333740761</v>
      </c>
      <c r="AX325">
        <v>1316.487230121224</v>
      </c>
      <c r="AY325">
        <v>1269.0598456381199</v>
      </c>
      <c r="AZ325">
        <v>5797.8449303483894</v>
      </c>
      <c r="BA325">
        <v>3972.5400452637159</v>
      </c>
      <c r="BB325">
        <v>1598.2374959031181</v>
      </c>
      <c r="BC325">
        <v>2998.2740097858959</v>
      </c>
      <c r="BD325">
        <v>1930.6956828524389</v>
      </c>
      <c r="BE325"/>
      <c r="BF325"/>
    </row>
    <row r="326">
      <c r="A326" t="s">
        <v>629</v>
      </c>
      <c r="B326">
        <v>2019</v>
      </c>
      <c r="C326" t="s">
        <v>637</v>
      </c>
      <c r="D326">
        <v>154</v>
      </c>
      <c r="E326" t="s">
        <v>63</v>
      </c>
      <c r="F326" t="s">
        <v>536</v>
      </c>
      <c r="G326" t="s">
        <v>320</v>
      </c>
      <c r="H326">
        <v>84.251510670456696</v>
      </c>
      <c r="I326">
        <v>84.677016567961644</v>
      </c>
      <c r="J326">
        <v>82.972397157113193</v>
      </c>
      <c r="K326">
        <v>80.867388923070294</v>
      </c>
      <c r="L326">
        <v>72.795403206438252</v>
      </c>
      <c r="M326">
        <v>81.058255473571123</v>
      </c>
      <c r="N326">
        <v>82.342400216259421</v>
      </c>
      <c r="O326">
        <v>77.955141761136417</v>
      </c>
      <c r="P326">
        <v>70.46137216008988</v>
      </c>
      <c r="Q326">
        <v>67.43988897957874</v>
      </c>
      <c r="R326">
        <v>84.616350884643083</v>
      </c>
      <c r="S326">
        <v>87.742752856864911</v>
      </c>
      <c r="T326">
        <v>84.306783349613028</v>
      </c>
      <c r="U326">
        <v>84.240869947177544</v>
      </c>
      <c r="V326">
        <v>86.571815206604327</v>
      </c>
      <c r="W326" t="s">
        <v>372</v>
      </c>
      <c r="X326" t="s">
        <v>159</v>
      </c>
      <c r="Y326" t="s">
        <v>161</v>
      </c>
      <c r="Z326" t="s">
        <v>162</v>
      </c>
      <c r="AA326" t="s">
        <v>163</v>
      </c>
      <c r="AB326" t="s">
        <v>320</v>
      </c>
      <c r="AC326" t="s">
        <v>320</v>
      </c>
      <c r="AD326">
        <v>58.003877470764778</v>
      </c>
      <c r="AE326">
        <v>85.002418520264342</v>
      </c>
      <c r="AF326">
        <v>85.842286754055223</v>
      </c>
      <c r="AG326">
        <v>86.394065474550729</v>
      </c>
      <c r="AH326">
        <v>79.988891185484022</v>
      </c>
      <c r="AI326"/>
      <c r="AJ326"/>
      <c r="AK326">
        <v>17022.196385277439</v>
      </c>
      <c r="AL326">
        <v>17103.798618835041</v>
      </c>
      <c r="AM326">
        <v>16768.266137990169</v>
      </c>
      <c r="AN326">
        <v>16338.493204958821</v>
      </c>
      <c r="AO326">
        <v>14706.930145094029</v>
      </c>
      <c r="AP326">
        <v>7441.6963375594714</v>
      </c>
      <c r="AQ326">
        <v>7564.440737048556</v>
      </c>
      <c r="AR326">
        <v>7158.3138761451983</v>
      </c>
      <c r="AS326">
        <v>6471.0798663891464</v>
      </c>
      <c r="AT326">
        <v>6193.6103231006746</v>
      </c>
      <c r="AU326">
        <v>9309.6859600614371</v>
      </c>
      <c r="AV326">
        <v>9689.3981746613463</v>
      </c>
      <c r="AW326">
        <v>9284.3504787805996</v>
      </c>
      <c r="AX326">
        <v>9283.8035978669177</v>
      </c>
      <c r="AY326">
        <v>9543.3051405421957</v>
      </c>
      <c r="AZ326">
        <v>8089.9931795793809</v>
      </c>
      <c r="BA326">
        <v>24121.18002609026</v>
      </c>
      <c r="BB326">
        <v>15060.80885499459</v>
      </c>
      <c r="BC326">
        <v>23630.890662471731</v>
      </c>
      <c r="BD326">
        <v>11036.811769019479</v>
      </c>
      <c r="BE326"/>
      <c r="BF326"/>
    </row>
    <row r="327">
      <c r="A327" t="s">
        <v>629</v>
      </c>
      <c r="B327">
        <v>2019</v>
      </c>
      <c r="C327" t="s">
        <v>637</v>
      </c>
      <c r="D327">
        <v>155</v>
      </c>
      <c r="E327" t="s">
        <v>63</v>
      </c>
      <c r="F327" t="s">
        <v>537</v>
      </c>
      <c r="G327" t="s">
        <v>320</v>
      </c>
      <c r="H327">
        <v>3.1261324560538588</v>
      </c>
      <c r="I327">
        <v>2.5414960294563289</v>
      </c>
      <c r="J327">
        <v>2.229100667202653</v>
      </c>
      <c r="K327">
        <v>1.4578582332467831</v>
      </c>
      <c r="L327">
        <v>0.99882311726744843</v>
      </c>
      <c r="M327">
        <v>0.85923886934519234</v>
      </c>
      <c r="N327">
        <v>0.97059775017875261</v>
      </c>
      <c r="O327">
        <v>0.77890090347417651</v>
      </c>
      <c r="P327">
        <v>0.79116855951542209</v>
      </c>
      <c r="Q327">
        <v>0.39192650649515159</v>
      </c>
      <c r="R327">
        <v>4.4322568003991734</v>
      </c>
      <c r="S327">
        <v>3.12078602161144</v>
      </c>
      <c r="T327">
        <v>3.149669526927235</v>
      </c>
      <c r="U327">
        <v>3.4250322959672772</v>
      </c>
      <c r="V327">
        <v>1.696087809744709</v>
      </c>
      <c r="W327" t="s">
        <v>372</v>
      </c>
      <c r="X327" t="s">
        <v>159</v>
      </c>
      <c r="Y327" t="s">
        <v>161</v>
      </c>
      <c r="Z327" t="s">
        <v>162</v>
      </c>
      <c r="AA327" t="s">
        <v>163</v>
      </c>
      <c r="AB327" t="s">
        <v>320</v>
      </c>
      <c r="AC327" t="s">
        <v>320</v>
      </c>
      <c r="AD327">
        <v>0.22592325114735909</v>
      </c>
      <c r="AE327">
        <v>0.10545516024933969</v>
      </c>
      <c r="AF327">
        <v>4.8722357547148816</v>
      </c>
      <c r="AG327">
        <v>1.8759332514291871</v>
      </c>
      <c r="AH327">
        <v>4.8008398890491728</v>
      </c>
      <c r="AI327"/>
      <c r="AJ327"/>
      <c r="AK327">
        <v>631.60458690740325</v>
      </c>
      <c r="AL327">
        <v>513.3534226905781</v>
      </c>
      <c r="AM327">
        <v>450.48901221026279</v>
      </c>
      <c r="AN327">
        <v>294.54650576581878</v>
      </c>
      <c r="AO327">
        <v>201.79326119397371</v>
      </c>
      <c r="AP327">
        <v>78.883942292339029</v>
      </c>
      <c r="AQ327">
        <v>89.164624075289808</v>
      </c>
      <c r="AR327">
        <v>71.523404608326743</v>
      </c>
      <c r="AS327">
        <v>72.659881285993677</v>
      </c>
      <c r="AT327">
        <v>35.994128893957701</v>
      </c>
      <c r="AU327">
        <v>487.64710927225491</v>
      </c>
      <c r="AV327">
        <v>344.62719024372052</v>
      </c>
      <c r="AW327">
        <v>346.85982098333437</v>
      </c>
      <c r="AX327">
        <v>377.45725052518588</v>
      </c>
      <c r="AY327">
        <v>186.9694365876347</v>
      </c>
      <c r="AZ327">
        <v>31.510265185491161</v>
      </c>
      <c r="BA327">
        <v>29.925065066802869</v>
      </c>
      <c r="BB327">
        <v>854.82125620057116</v>
      </c>
      <c r="BC327">
        <v>513.11364167341537</v>
      </c>
      <c r="BD327">
        <v>662.41656064175686</v>
      </c>
      <c r="BE327"/>
      <c r="BF327"/>
    </row>
    <row r="328">
      <c r="A328" t="s">
        <v>629</v>
      </c>
      <c r="B328">
        <v>2019</v>
      </c>
      <c r="C328" t="s">
        <v>637</v>
      </c>
      <c r="D328">
        <v>156</v>
      </c>
      <c r="E328" t="s">
        <v>63</v>
      </c>
      <c r="F328" t="s">
        <v>538</v>
      </c>
      <c r="G328" t="s">
        <v>320</v>
      </c>
      <c r="H328">
        <v>0.10318384129330969</v>
      </c>
      <c r="I328">
        <v>0.39421091527552699</v>
      </c>
      <c r="J328">
        <v>0.1927273389530309</v>
      </c>
      <c r="K328">
        <v>0.37163121797307808</v>
      </c>
      <c r="L328">
        <v>0.0242763662807155</v>
      </c>
      <c r="M328">
        <v>0.34632874434082278</v>
      </c>
      <c r="N328">
        <v>0.068196681091444597</v>
      </c>
      <c r="O328">
        <v>0.49285225950802658</v>
      </c>
      <c r="P328">
        <v>0.24373820978571581</v>
      </c>
      <c r="Q328">
        <v>0</v>
      </c>
      <c r="R328">
        <v>0.072941273272398993</v>
      </c>
      <c r="S328">
        <v>0.28725767348483577</v>
      </c>
      <c r="T328">
        <v>0.42675396772156982</v>
      </c>
      <c r="U328">
        <v>0.2440918760531918</v>
      </c>
      <c r="V328">
        <v>0.00060235386216629997</v>
      </c>
      <c r="W328" t="s">
        <v>372</v>
      </c>
      <c r="X328" t="s">
        <v>159</v>
      </c>
      <c r="Y328" t="s">
        <v>161</v>
      </c>
      <c r="Z328" t="s">
        <v>162</v>
      </c>
      <c r="AA328" t="s">
        <v>163</v>
      </c>
      <c r="AB328" t="s">
        <v>320</v>
      </c>
      <c r="AC328" t="s">
        <v>320</v>
      </c>
      <c r="AD328">
        <v>0.12536191244601849</v>
      </c>
      <c r="AE328">
        <v>0.60108595319652347</v>
      </c>
      <c r="AF328">
        <v>0.1133235071097809</v>
      </c>
      <c r="AG328">
        <v>0.0065033028342601001</v>
      </c>
      <c r="AH328">
        <v>0.070267691052519496</v>
      </c>
      <c r="AI328"/>
      <c r="AJ328"/>
      <c r="AK328">
        <v>20.847289221342301</v>
      </c>
      <c r="AL328">
        <v>79.626141561184227</v>
      </c>
      <c r="AM328">
        <v>38.949137572964638</v>
      </c>
      <c r="AN328">
        <v>75.084582431367267</v>
      </c>
      <c r="AO328">
        <v>4.9045792363386758</v>
      </c>
      <c r="AP328">
        <v>31.795322182735429</v>
      </c>
      <c r="AQ328">
        <v>6.2649346050732202</v>
      </c>
      <c r="AR328">
        <v>45.256683374856721</v>
      </c>
      <c r="AS328">
        <v>22.384597030420181</v>
      </c>
      <c r="AT328">
        <v>0</v>
      </c>
      <c r="AU328">
        <v>8.0251670107922273</v>
      </c>
      <c r="AV328">
        <v>31.721753495265059</v>
      </c>
      <c r="AW328">
        <v>46.996614591576197</v>
      </c>
      <c r="AX328">
        <v>26.900256829418371</v>
      </c>
      <c r="AY328">
        <v>0.066400903059710401</v>
      </c>
      <c r="AZ328">
        <v>17.484641732416669</v>
      </c>
      <c r="BA328">
        <v>170.57047011845799</v>
      </c>
      <c r="BB328">
        <v>19.88231842248079</v>
      </c>
      <c r="BC328">
        <v>1.7788124378359249</v>
      </c>
      <c r="BD328">
        <v>9.6954873120057883</v>
      </c>
      <c r="BE328"/>
      <c r="BF328"/>
    </row>
    <row r="329">
      <c r="A329" t="s">
        <v>629</v>
      </c>
      <c r="B329">
        <v>2019</v>
      </c>
      <c r="C329" t="s">
        <v>637</v>
      </c>
      <c r="D329">
        <v>157</v>
      </c>
      <c r="E329" t="s">
        <v>63</v>
      </c>
      <c r="F329" t="s">
        <v>539</v>
      </c>
      <c r="G329" t="s">
        <v>320</v>
      </c>
      <c r="H329">
        <v>0.49085821068738061</v>
      </c>
      <c r="I329">
        <v>0.216986403934505</v>
      </c>
      <c r="J329">
        <v>0.16199822383834159</v>
      </c>
      <c r="K329">
        <v>0.068936857103332097</v>
      </c>
      <c r="L329">
        <v>0.34949704419030769</v>
      </c>
      <c r="M329">
        <v>0.16962142047651321</v>
      </c>
      <c r="N329">
        <v>0.12174333303776699</v>
      </c>
      <c r="O329">
        <v>0.0216195088365531</v>
      </c>
      <c r="P329">
        <v>0</v>
      </c>
      <c r="Q329">
        <v>0.69366602314391246</v>
      </c>
      <c r="R329">
        <v>0.61217692338486562</v>
      </c>
      <c r="S329">
        <v>0.4643220308575684</v>
      </c>
      <c r="T329">
        <v>0.19296037623000531</v>
      </c>
      <c r="U329">
        <v>0.14425235740293921</v>
      </c>
      <c r="V329">
        <v>0.1093619046870395</v>
      </c>
      <c r="W329" t="s">
        <v>372</v>
      </c>
      <c r="X329" t="s">
        <v>159</v>
      </c>
      <c r="Y329" t="s">
        <v>161</v>
      </c>
      <c r="Z329" t="s">
        <v>162</v>
      </c>
      <c r="AA329" t="s">
        <v>163</v>
      </c>
      <c r="AB329" t="s">
        <v>320</v>
      </c>
      <c r="AC329" t="s">
        <v>320</v>
      </c>
      <c r="AD329">
        <v>0.049287420806862998</v>
      </c>
      <c r="AE329">
        <v>0.2509793415991427</v>
      </c>
      <c r="AF329">
        <v>0</v>
      </c>
      <c r="AG329">
        <v>0.65179195028471582</v>
      </c>
      <c r="AH329">
        <v>0.0282817165984077</v>
      </c>
      <c r="AI329"/>
      <c r="AJ329"/>
      <c r="AK329">
        <v>99.17311622254843</v>
      </c>
      <c r="AL329">
        <v>43.828796837005846</v>
      </c>
      <c r="AM329">
        <v>32.738952040391148</v>
      </c>
      <c r="AN329">
        <v>13.92804177745233</v>
      </c>
      <c r="AO329">
        <v>70.609247128520551</v>
      </c>
      <c r="AP329">
        <v>15.572394152292899</v>
      </c>
      <c r="AQ329">
        <v>11.18403429431619</v>
      </c>
      <c r="AR329">
        <v>1.985234413072352</v>
      </c>
      <c r="AS329">
        <v>0</v>
      </c>
      <c r="AT329">
        <v>63.705577021772321</v>
      </c>
      <c r="AU329">
        <v>67.353116142757543</v>
      </c>
      <c r="AV329">
        <v>51.274901821072447</v>
      </c>
      <c r="AW329">
        <v>21.249912406306489</v>
      </c>
      <c r="AX329">
        <v>15.897397017598839</v>
      </c>
      <c r="AY329">
        <v>12.0555867367292</v>
      </c>
      <c r="AZ329">
        <v>6.8742800577004868</v>
      </c>
      <c r="BA329">
        <v>71.22053686153987</v>
      </c>
      <c r="BB329">
        <v>0</v>
      </c>
      <c r="BC329">
        <v>178.28104543123339</v>
      </c>
      <c r="BD329">
        <v>3.9022916554445919</v>
      </c>
      <c r="BE329"/>
      <c r="BF329"/>
    </row>
    <row r="330">
      <c r="A330" t="s">
        <v>629</v>
      </c>
      <c r="B330">
        <v>2019</v>
      </c>
      <c r="C330" t="s">
        <v>637</v>
      </c>
      <c r="D330">
        <v>158</v>
      </c>
      <c r="E330" t="s">
        <v>63</v>
      </c>
      <c r="F330" t="s">
        <v>540</v>
      </c>
      <c r="G330" t="s">
        <v>320</v>
      </c>
      <c r="H330">
        <v>0.013968579886747301</v>
      </c>
      <c r="I330">
        <v>0</v>
      </c>
      <c r="J330">
        <v>0.0180489761439236</v>
      </c>
      <c r="K330">
        <v>0</v>
      </c>
      <c r="L330">
        <v>0.0179397475142236</v>
      </c>
      <c r="M330">
        <v>0</v>
      </c>
      <c r="N330">
        <v>0</v>
      </c>
      <c r="O330">
        <v>0</v>
      </c>
      <c r="P330">
        <v>0</v>
      </c>
      <c r="Q330">
        <v>0.039464569441959703</v>
      </c>
      <c r="R330">
        <v>0</v>
      </c>
      <c r="S330">
        <v>0.025556690211407</v>
      </c>
      <c r="T330">
        <v>0.033122116833654</v>
      </c>
      <c r="U330">
        <v>0</v>
      </c>
      <c r="V330">
        <v>0</v>
      </c>
      <c r="W330" t="s">
        <v>372</v>
      </c>
      <c r="X330" t="s">
        <v>159</v>
      </c>
      <c r="Y330" t="s">
        <v>161</v>
      </c>
      <c r="Z330" t="s">
        <v>162</v>
      </c>
      <c r="AA330" t="s">
        <v>163</v>
      </c>
      <c r="AB330" t="s">
        <v>320</v>
      </c>
      <c r="AC330" t="s">
        <v>320</v>
      </c>
      <c r="AD330">
        <v>0.025986229590403899</v>
      </c>
      <c r="AE330">
        <v>0</v>
      </c>
      <c r="AF330">
        <v>0</v>
      </c>
      <c r="AG330">
        <v>0</v>
      </c>
      <c r="AH330">
        <v>0.046889744301244499</v>
      </c>
      <c r="AI330"/>
      <c r="AJ330"/>
      <c r="AK330">
        <v>2.82221539012744</v>
      </c>
      <c r="AL330">
        <v>0</v>
      </c>
      <c r="AM330">
        <v>3.647599031355691</v>
      </c>
      <c r="AN330">
        <v>0</v>
      </c>
      <c r="AO330">
        <v>3.624385632758965</v>
      </c>
      <c r="AP330">
        <v>0</v>
      </c>
      <c r="AQ330">
        <v>0</v>
      </c>
      <c r="AR330">
        <v>0</v>
      </c>
      <c r="AS330">
        <v>0</v>
      </c>
      <c r="AT330">
        <v>3.624385632758965</v>
      </c>
      <c r="AU330">
        <v>0</v>
      </c>
      <c r="AV330">
        <v>2.82221539012744</v>
      </c>
      <c r="AW330">
        <v>3.647599031355691</v>
      </c>
      <c r="AX330">
        <v>0</v>
      </c>
      <c r="AY330">
        <v>0</v>
      </c>
      <c r="AZ330">
        <v>3.624385632758965</v>
      </c>
      <c r="BA330">
        <v>0</v>
      </c>
      <c r="BB330">
        <v>0</v>
      </c>
      <c r="BC330">
        <v>0</v>
      </c>
      <c r="BD330">
        <v>6.4698144214831306</v>
      </c>
      <c r="BE330"/>
      <c r="BF330"/>
    </row>
    <row r="331">
      <c r="A331" t="s">
        <v>629</v>
      </c>
      <c r="B331">
        <v>2019</v>
      </c>
      <c r="C331" t="s">
        <v>637</v>
      </c>
      <c r="D331">
        <v>159</v>
      </c>
      <c r="E331" t="s">
        <v>63</v>
      </c>
      <c r="F331" t="s">
        <v>541</v>
      </c>
      <c r="G331" t="s">
        <v>320</v>
      </c>
      <c r="H331">
        <v>0.12135387453654919</v>
      </c>
      <c r="I331">
        <v>0.017720508510191999</v>
      </c>
      <c r="J331">
        <v>0</v>
      </c>
      <c r="K331">
        <v>0.018509158602223401</v>
      </c>
      <c r="L331">
        <v>0.0414518298503413</v>
      </c>
      <c r="M331">
        <v>0.15099031684920891</v>
      </c>
      <c r="N331">
        <v>0</v>
      </c>
      <c r="O331">
        <v>0</v>
      </c>
      <c r="P331">
        <v>0</v>
      </c>
      <c r="Q331">
        <v>0</v>
      </c>
      <c r="R331">
        <v>0.014083410475295001</v>
      </c>
      <c r="S331">
        <v>0.11488120874221899</v>
      </c>
      <c r="T331">
        <v>0</v>
      </c>
      <c r="U331">
        <v>0</v>
      </c>
      <c r="V331">
        <v>0.10989322057461</v>
      </c>
      <c r="W331" t="s">
        <v>372</v>
      </c>
      <c r="X331" t="s">
        <v>159</v>
      </c>
      <c r="Y331" t="s">
        <v>161</v>
      </c>
      <c r="Z331" t="s">
        <v>162</v>
      </c>
      <c r="AA331" t="s">
        <v>163</v>
      </c>
      <c r="AB331" t="s">
        <v>320</v>
      </c>
      <c r="AC331" t="s">
        <v>320</v>
      </c>
      <c r="AD331">
        <v>0</v>
      </c>
      <c r="AE331">
        <v>0.0069890722753555004</v>
      </c>
      <c r="AF331">
        <v>0.0088316440731874002</v>
      </c>
      <c r="AG331">
        <v>0.062738317941599994</v>
      </c>
      <c r="AH331">
        <v>0.14146048187731991</v>
      </c>
      <c r="AI331"/>
      <c r="AJ331"/>
      <c r="AK331">
        <v>24.518367303291729</v>
      </c>
      <c r="AL331">
        <v>3.579342084382708</v>
      </c>
      <c r="AM331">
        <v>0</v>
      </c>
      <c r="AN331">
        <v>3.7396009204602718</v>
      </c>
      <c r="AO331">
        <v>8.3745557980696113</v>
      </c>
      <c r="AP331">
        <v>13.86193277093234</v>
      </c>
      <c r="AQ331">
        <v>0</v>
      </c>
      <c r="AR331">
        <v>0</v>
      </c>
      <c r="AS331">
        <v>0</v>
      </c>
      <c r="AT331">
        <v>0</v>
      </c>
      <c r="AU331">
        <v>1.549489281928264</v>
      </c>
      <c r="AV331">
        <v>12.68628733481383</v>
      </c>
      <c r="AW331">
        <v>0</v>
      </c>
      <c r="AX331">
        <v>0</v>
      </c>
      <c r="AY331">
        <v>12.11415671852988</v>
      </c>
      <c r="AZ331">
        <v>0</v>
      </c>
      <c r="BA331">
        <v>1.9832926345385731</v>
      </c>
      <c r="BB331">
        <v>1.549489281928264</v>
      </c>
      <c r="BC331">
        <v>17.160464940292211</v>
      </c>
      <c r="BD331">
        <v>19.518619249445269</v>
      </c>
      <c r="BE331"/>
      <c r="BF331"/>
    </row>
    <row r="332">
      <c r="A332" t="s">
        <v>629</v>
      </c>
      <c r="B332">
        <v>2019</v>
      </c>
      <c r="C332" t="s">
        <v>637</v>
      </c>
      <c r="D332">
        <v>160</v>
      </c>
      <c r="E332" t="s">
        <v>63</v>
      </c>
      <c r="F332" t="s">
        <v>542</v>
      </c>
      <c r="G332" t="s">
        <v>320</v>
      </c>
      <c r="H332">
        <v>0.47670741784708148</v>
      </c>
      <c r="I332">
        <v>0.085604596173681893</v>
      </c>
      <c r="J332">
        <v>0.0045188332855825002</v>
      </c>
      <c r="K332">
        <v>0</v>
      </c>
      <c r="L332">
        <v>0</v>
      </c>
      <c r="M332">
        <v>0.094904296021332005</v>
      </c>
      <c r="N332">
        <v>0.0041206804324035997</v>
      </c>
      <c r="O332">
        <v>0</v>
      </c>
      <c r="P332">
        <v>0</v>
      </c>
      <c r="Q332">
        <v>0</v>
      </c>
      <c r="R332">
        <v>0.67697888976953069</v>
      </c>
      <c r="S332">
        <v>0.2063836589656422</v>
      </c>
      <c r="T332">
        <v>0.074037395793760494</v>
      </c>
      <c r="U332">
        <v>0</v>
      </c>
      <c r="V332">
        <v>0</v>
      </c>
      <c r="W332" t="s">
        <v>372</v>
      </c>
      <c r="X332" t="s">
        <v>159</v>
      </c>
      <c r="Y332" t="s">
        <v>161</v>
      </c>
      <c r="Z332" t="s">
        <v>162</v>
      </c>
      <c r="AA332" t="s">
        <v>163</v>
      </c>
      <c r="AB332" t="s">
        <v>320</v>
      </c>
      <c r="AC332" t="s">
        <v>320</v>
      </c>
      <c r="AD332">
        <v>0</v>
      </c>
      <c r="AE332">
        <v>0.022818176428824301</v>
      </c>
      <c r="AF332">
        <v>0.048031368623815802</v>
      </c>
      <c r="AG332">
        <v>0.0117220816995998</v>
      </c>
      <c r="AH332">
        <v>0.69872865061288936</v>
      </c>
      <c r="AI332"/>
      <c r="AJ332"/>
      <c r="AK332">
        <v>96.314086481501732</v>
      </c>
      <c r="AL332">
        <v>17.29115919697308</v>
      </c>
      <c r="AM332">
        <v>0.91323140902360322</v>
      </c>
      <c r="AN332">
        <v>0</v>
      </c>
      <c r="AO332">
        <v>0</v>
      </c>
      <c r="AP332">
        <v>8.712856549828869</v>
      </c>
      <c r="AQ332">
        <v>0.3785491174093536</v>
      </c>
      <c r="AR332">
        <v>0</v>
      </c>
      <c r="AS332">
        <v>0</v>
      </c>
      <c r="AT332">
        <v>0</v>
      </c>
      <c r="AU332">
        <v>74.482777849135601</v>
      </c>
      <c r="AV332">
        <v>22.790867431795721</v>
      </c>
      <c r="AW332">
        <v>8.1534261393288556</v>
      </c>
      <c r="AX332">
        <v>0</v>
      </c>
      <c r="AY332">
        <v>0</v>
      </c>
      <c r="AZ332">
        <v>0</v>
      </c>
      <c r="BA332">
        <v>6.4751256621662687</v>
      </c>
      <c r="BB332">
        <v>8.4269803291662768</v>
      </c>
      <c r="BC332">
        <v>3.2062761424440729</v>
      </c>
      <c r="BD332">
        <v>96.410094953721796</v>
      </c>
      <c r="BE332"/>
      <c r="BF332"/>
    </row>
    <row r="333">
      <c r="A333" t="s">
        <v>629</v>
      </c>
      <c r="B333">
        <v>2019</v>
      </c>
      <c r="C333" t="s">
        <v>637</v>
      </c>
      <c r="D333">
        <v>161</v>
      </c>
      <c r="E333" t="s">
        <v>63</v>
      </c>
      <c r="F333" t="s">
        <v>543</v>
      </c>
      <c r="G333" t="s">
        <v>320</v>
      </c>
      <c r="H333">
        <v>0.18694167257868671</v>
      </c>
      <c r="I333">
        <v>0.031234825447012102</v>
      </c>
      <c r="J333">
        <v>0.0024698806175938001</v>
      </c>
      <c r="K333">
        <v>0</v>
      </c>
      <c r="L333">
        <v>0</v>
      </c>
      <c r="M333">
        <v>0.017899703034461201</v>
      </c>
      <c r="N333">
        <v>0.0131337273019136</v>
      </c>
      <c r="O333">
        <v>0</v>
      </c>
      <c r="P333">
        <v>0</v>
      </c>
      <c r="Q333">
        <v>0</v>
      </c>
      <c r="R333">
        <v>0.30168723717895413</v>
      </c>
      <c r="S333">
        <v>0.067169840318916901</v>
      </c>
      <c r="T333">
        <v>0.010154348879850301</v>
      </c>
      <c r="U333">
        <v>0</v>
      </c>
      <c r="V333">
        <v>0</v>
      </c>
      <c r="W333" t="s">
        <v>372</v>
      </c>
      <c r="X333" t="s">
        <v>159</v>
      </c>
      <c r="Y333" t="s">
        <v>161</v>
      </c>
      <c r="Z333" t="s">
        <v>162</v>
      </c>
      <c r="AA333" t="s">
        <v>163</v>
      </c>
      <c r="AB333" t="s">
        <v>320</v>
      </c>
      <c r="AC333" t="s">
        <v>320</v>
      </c>
      <c r="AD333">
        <v>0</v>
      </c>
      <c r="AE333">
        <v>0.0077363254729677002</v>
      </c>
      <c r="AF333">
        <v>0.0057960734184432997</v>
      </c>
      <c r="AG333">
        <v>0.0356155747272595</v>
      </c>
      <c r="AH333">
        <v>0.22919374852041741</v>
      </c>
      <c r="AI333"/>
      <c r="AJ333"/>
      <c r="AK333">
        <v>37.769742499614111</v>
      </c>
      <c r="AL333">
        <v>6.3090810941760536</v>
      </c>
      <c r="AM333">
        <v>0.49914931885665231</v>
      </c>
      <c r="AN333">
        <v>0</v>
      </c>
      <c r="AO333">
        <v>0</v>
      </c>
      <c r="AP333">
        <v>1.643313857875746</v>
      </c>
      <c r="AQ333">
        <v>1.2065388131868511</v>
      </c>
      <c r="AR333">
        <v>0</v>
      </c>
      <c r="AS333">
        <v>0</v>
      </c>
      <c r="AT333">
        <v>0</v>
      </c>
      <c r="AU333">
        <v>33.192325205841108</v>
      </c>
      <c r="AV333">
        <v>7.417539420493422</v>
      </c>
      <c r="AW333">
        <v>1.1182556152496881</v>
      </c>
      <c r="AX333">
        <v>0</v>
      </c>
      <c r="AY333">
        <v>0</v>
      </c>
      <c r="AZ333">
        <v>0</v>
      </c>
      <c r="BA333">
        <v>2.1953410587887481</v>
      </c>
      <c r="BB333">
        <v>1.016906202822776</v>
      </c>
      <c r="BC333">
        <v>9.7417310742122787</v>
      </c>
      <c r="BD333">
        <v>31.623994576823019</v>
      </c>
      <c r="BE333"/>
      <c r="BF333"/>
    </row>
    <row r="334">
      <c r="A334" t="s">
        <v>629</v>
      </c>
      <c r="B334">
        <v>2019</v>
      </c>
      <c r="C334" t="s">
        <v>637</v>
      </c>
      <c r="D334">
        <v>162</v>
      </c>
      <c r="E334" t="s">
        <v>63</v>
      </c>
      <c r="F334" t="s">
        <v>544</v>
      </c>
      <c r="G334" t="s">
        <v>320</v>
      </c>
      <c r="H334">
        <v>0</v>
      </c>
      <c r="I334">
        <v>0</v>
      </c>
      <c r="J334">
        <v>0.0047578438235417004</v>
      </c>
      <c r="K334">
        <v>0</v>
      </c>
      <c r="L334">
        <v>0.0019124772831685</v>
      </c>
      <c r="M334">
        <v>0</v>
      </c>
      <c r="N334">
        <v>0</v>
      </c>
      <c r="O334">
        <v>0.0104712548912088</v>
      </c>
      <c r="P334">
        <v>0</v>
      </c>
      <c r="Q334">
        <v>0.0042071435223899004</v>
      </c>
      <c r="R334">
        <v>0</v>
      </c>
      <c r="S334">
        <v>0</v>
      </c>
      <c r="T334">
        <v>0</v>
      </c>
      <c r="U334">
        <v>0</v>
      </c>
      <c r="V334">
        <v>0</v>
      </c>
      <c r="W334" t="s">
        <v>372</v>
      </c>
      <c r="X334" t="s">
        <v>159</v>
      </c>
      <c r="Y334" t="s">
        <v>161</v>
      </c>
      <c r="Z334" t="s">
        <v>162</v>
      </c>
      <c r="AA334" t="s">
        <v>163</v>
      </c>
      <c r="AB334" t="s">
        <v>320</v>
      </c>
      <c r="AC334" t="s">
        <v>320</v>
      </c>
      <c r="AD334">
        <v>0</v>
      </c>
      <c r="AE334">
        <v>0.003388421553473</v>
      </c>
      <c r="AF334">
        <v>0</v>
      </c>
      <c r="AG334">
        <v>0</v>
      </c>
      <c r="AH334">
        <v>0.0028002731724379999</v>
      </c>
      <c r="AI334"/>
      <c r="AJ334"/>
      <c r="AK334">
        <v>0</v>
      </c>
      <c r="AL334">
        <v>0</v>
      </c>
      <c r="AM334">
        <v>0.96153412712748165</v>
      </c>
      <c r="AN334">
        <v>0</v>
      </c>
      <c r="AO334">
        <v>0.38637975158782312</v>
      </c>
      <c r="AP334">
        <v>0</v>
      </c>
      <c r="AQ334">
        <v>0</v>
      </c>
      <c r="AR334">
        <v>0.96153412712748165</v>
      </c>
      <c r="AS334">
        <v>0</v>
      </c>
      <c r="AT334">
        <v>0.38637975158782312</v>
      </c>
      <c r="AU334">
        <v>0</v>
      </c>
      <c r="AV334">
        <v>0</v>
      </c>
      <c r="AW334">
        <v>0</v>
      </c>
      <c r="AX334">
        <v>0</v>
      </c>
      <c r="AY334">
        <v>0</v>
      </c>
      <c r="AZ334">
        <v>0</v>
      </c>
      <c r="BA334">
        <v>0.96153412712748165</v>
      </c>
      <c r="BB334">
        <v>0</v>
      </c>
      <c r="BC334">
        <v>0</v>
      </c>
      <c r="BD334">
        <v>0.38637975158782312</v>
      </c>
      <c r="BE334"/>
      <c r="BF334"/>
    </row>
    <row r="335">
      <c r="A335" t="s">
        <v>629</v>
      </c>
      <c r="B335">
        <v>2019</v>
      </c>
      <c r="C335" t="s">
        <v>637</v>
      </c>
      <c r="D335">
        <v>222</v>
      </c>
      <c r="E335" t="s">
        <v>37</v>
      </c>
      <c r="F335" t="s">
        <v>15</v>
      </c>
      <c r="G335" t="s">
        <v>660</v>
      </c>
      <c r="H335">
        <v>78.653560440209475</v>
      </c>
      <c r="I335">
        <v>84.472342042981907</v>
      </c>
      <c r="J335">
        <v>88.59129199364564</v>
      </c>
      <c r="K335">
        <v>91.23156128957423</v>
      </c>
      <c r="L335">
        <v>94.876124060018512</v>
      </c>
      <c r="M335">
        <v>81.941827838147987</v>
      </c>
      <c r="N335">
        <v>88.735962388527824</v>
      </c>
      <c r="O335">
        <v>90.687528325938288</v>
      </c>
      <c r="P335">
        <v>93.89824416856672</v>
      </c>
      <c r="Q335">
        <v>96.320550040101892</v>
      </c>
      <c r="R335">
        <v>75.774509862633678</v>
      </c>
      <c r="S335">
        <v>83.050808669011928</v>
      </c>
      <c r="T335">
        <v>86.6977577184296</v>
      </c>
      <c r="U335">
        <v>89.804297329610307</v>
      </c>
      <c r="V335">
        <v>91.366672406800717</v>
      </c>
      <c r="W335" t="s">
        <v>372</v>
      </c>
      <c r="X335" t="s">
        <v>159</v>
      </c>
      <c r="Y335" t="s">
        <v>161</v>
      </c>
      <c r="Z335" t="s">
        <v>162</v>
      </c>
      <c r="AA335" t="s">
        <v>163</v>
      </c>
      <c r="AB335" t="s">
        <v>320</v>
      </c>
      <c r="AC335" t="s">
        <v>320</v>
      </c>
      <c r="AD335">
        <v>89.59410060533321</v>
      </c>
      <c r="AE335">
        <v>89.140254983958073</v>
      </c>
      <c r="AF335">
        <v>88.191766567793167</v>
      </c>
      <c r="AG335">
        <v>85.999034653324998</v>
      </c>
      <c r="AH335">
        <v>84.42201474234318</v>
      </c>
      <c r="AI335"/>
      <c r="AJ335"/>
      <c r="AK335">
        <v>15341.87954394862</v>
      </c>
      <c r="AL335">
        <v>16243.64343685641</v>
      </c>
      <c r="AM335">
        <v>17393.18068497596</v>
      </c>
      <c r="AN335">
        <v>17632.984195382309</v>
      </c>
      <c r="AO335">
        <v>17275.603527125651</v>
      </c>
      <c r="AP335">
        <v>6841.8593459176427</v>
      </c>
      <c r="AQ335">
        <v>7439.344785037395</v>
      </c>
      <c r="AR335">
        <v>7850.036926060895</v>
      </c>
      <c r="AS335">
        <v>7840.6870819066717</v>
      </c>
      <c r="AT335">
        <v>7699.8236488094126</v>
      </c>
      <c r="AU335">
        <v>8225.7937219880769</v>
      </c>
      <c r="AV335">
        <v>9049.0799221093785</v>
      </c>
      <c r="AW335">
        <v>9451.8504938556671</v>
      </c>
      <c r="AX335">
        <v>9823.8412485914941</v>
      </c>
      <c r="AY335">
        <v>9664.9742140123635</v>
      </c>
      <c r="AZ335">
        <v>9953.2597044228678</v>
      </c>
      <c r="BA335">
        <v>23909.61669110506</v>
      </c>
      <c r="BB335">
        <v>15320.83465768345</v>
      </c>
      <c r="BC335">
        <v>23324.611281059391</v>
      </c>
      <c r="BD335">
        <v>11378.96905401802</v>
      </c>
      <c r="BE335"/>
      <c r="BF335"/>
    </row>
    <row r="336">
      <c r="A336" t="s">
        <v>629</v>
      </c>
      <c r="B336">
        <v>2019</v>
      </c>
      <c r="C336" t="s">
        <v>637</v>
      </c>
      <c r="D336">
        <v>223</v>
      </c>
      <c r="E336" t="s">
        <v>37</v>
      </c>
      <c r="F336" t="s">
        <v>16</v>
      </c>
      <c r="G336" t="s">
        <v>661</v>
      </c>
      <c r="H336">
        <v>11.36489809570182</v>
      </c>
      <c r="I336">
        <v>9.3810969014078225</v>
      </c>
      <c r="J336">
        <v>7.1901771909762218</v>
      </c>
      <c r="K336">
        <v>6.090755525303222</v>
      </c>
      <c r="L336">
        <v>4.199847287770984</v>
      </c>
      <c r="M336">
        <v>9.004565586423114</v>
      </c>
      <c r="N336">
        <v>6.4074942603568026</v>
      </c>
      <c r="O336">
        <v>6.1715265956238978</v>
      </c>
      <c r="P336">
        <v>4.3288595406802726</v>
      </c>
      <c r="Q336">
        <v>3.2020724059041812</v>
      </c>
      <c r="R336">
        <v>13.06870410549497</v>
      </c>
      <c r="S336">
        <v>10.21072036387511</v>
      </c>
      <c r="T336">
        <v>8.6517904320489922</v>
      </c>
      <c r="U336">
        <v>7.0504967674422128</v>
      </c>
      <c r="V336">
        <v>6.5031129320486549</v>
      </c>
      <c r="W336" t="s">
        <v>372</v>
      </c>
      <c r="X336" t="s">
        <v>159</v>
      </c>
      <c r="Y336" t="s">
        <v>161</v>
      </c>
      <c r="Z336" t="s">
        <v>162</v>
      </c>
      <c r="AA336" t="s">
        <v>163</v>
      </c>
      <c r="AB336" t="s">
        <v>320</v>
      </c>
      <c r="AC336" t="s">
        <v>320</v>
      </c>
      <c r="AD336">
        <v>5.3278680072306077</v>
      </c>
      <c r="AE336">
        <v>6.3369948496828004</v>
      </c>
      <c r="AF336">
        <v>7.7997375848991908</v>
      </c>
      <c r="AG336">
        <v>7.9171343270103094</v>
      </c>
      <c r="AH336">
        <v>11.725449127488231</v>
      </c>
      <c r="AI336"/>
      <c r="AJ336"/>
      <c r="AK336">
        <v>2216.7959929296749</v>
      </c>
      <c r="AL336">
        <v>1803.941851588894</v>
      </c>
      <c r="AM336">
        <v>1411.6517348975169</v>
      </c>
      <c r="AN336">
        <v>1177.204405991926</v>
      </c>
      <c r="AO336">
        <v>764.73293293587074</v>
      </c>
      <c r="AP336">
        <v>751.85009706014637</v>
      </c>
      <c r="AQ336">
        <v>537.1842230349788</v>
      </c>
      <c r="AR336">
        <v>534.2158129141319</v>
      </c>
      <c r="AS336">
        <v>361.46824022682199</v>
      </c>
      <c r="AT336">
        <v>255.97230109167859</v>
      </c>
      <c r="AU336">
        <v>1418.689007429813</v>
      </c>
      <c r="AV336">
        <v>1112.543346847521</v>
      </c>
      <c r="AW336">
        <v>943.22427499776904</v>
      </c>
      <c r="AX336">
        <v>771.26555216887596</v>
      </c>
      <c r="AY336">
        <v>687.91406257214499</v>
      </c>
      <c r="AZ336">
        <v>591.88778712619296</v>
      </c>
      <c r="BA336">
        <v>1699.7384386738599</v>
      </c>
      <c r="BB336">
        <v>1354.9846494990099</v>
      </c>
      <c r="BC336">
        <v>2147.2808547427981</v>
      </c>
      <c r="BD336">
        <v>1580.4351883020211</v>
      </c>
      <c r="BE336"/>
      <c r="BF336"/>
    </row>
    <row r="337">
      <c r="A337" t="s">
        <v>629</v>
      </c>
      <c r="B337">
        <v>2019</v>
      </c>
      <c r="C337" t="s">
        <v>637</v>
      </c>
      <c r="D337">
        <v>224</v>
      </c>
      <c r="E337" t="s">
        <v>37</v>
      </c>
      <c r="F337" t="s">
        <v>20</v>
      </c>
      <c r="G337" t="s">
        <v>662</v>
      </c>
      <c r="H337">
        <v>9.98154146408881</v>
      </c>
      <c r="I337">
        <v>6.1465610556107881</v>
      </c>
      <c r="J337">
        <v>4.2185308153782612</v>
      </c>
      <c r="K337">
        <v>2.6776831851227541</v>
      </c>
      <c r="L337">
        <v>0.92402865221066321</v>
      </c>
      <c r="M337">
        <v>9.0536065754289012</v>
      </c>
      <c r="N337">
        <v>4.8565433511154197</v>
      </c>
      <c r="O337">
        <v>3.1409450784378121</v>
      </c>
      <c r="P337">
        <v>1.7728962907530439</v>
      </c>
      <c r="Q337">
        <v>0.47737755399392678</v>
      </c>
      <c r="R337">
        <v>11.156786031871929</v>
      </c>
      <c r="S337">
        <v>6.7384709671131571</v>
      </c>
      <c r="T337">
        <v>4.6504518495212341</v>
      </c>
      <c r="U337">
        <v>3.1452059029474322</v>
      </c>
      <c r="V337">
        <v>2.130214661150668</v>
      </c>
      <c r="W337" t="s">
        <v>372</v>
      </c>
      <c r="X337" t="s">
        <v>159</v>
      </c>
      <c r="Y337" t="s">
        <v>161</v>
      </c>
      <c r="Z337" t="s">
        <v>162</v>
      </c>
      <c r="AA337" t="s">
        <v>163</v>
      </c>
      <c r="AB337" t="s">
        <v>320</v>
      </c>
      <c r="AC337" t="s">
        <v>320</v>
      </c>
      <c r="AD337">
        <v>5.0780313874362966</v>
      </c>
      <c r="AE337">
        <v>4.5227501663593062</v>
      </c>
      <c r="AF337">
        <v>4.0084958473077688</v>
      </c>
      <c r="AG337">
        <v>6.0838310196649052</v>
      </c>
      <c r="AH337">
        <v>3.8525361301683421</v>
      </c>
      <c r="AI337"/>
      <c r="AJ337"/>
      <c r="AK337">
        <v>1946.963442568999</v>
      </c>
      <c r="AL337">
        <v>1181.955463001211</v>
      </c>
      <c r="AM337">
        <v>828.22664672590986</v>
      </c>
      <c r="AN337">
        <v>517.53521057965463</v>
      </c>
      <c r="AO337">
        <v>168.25257989246509</v>
      </c>
      <c r="AP337">
        <v>755.94485010403776</v>
      </c>
      <c r="AQ337">
        <v>407.15736303435318</v>
      </c>
      <c r="AR337">
        <v>271.88451712840248</v>
      </c>
      <c r="AS337">
        <v>148.04030860803931</v>
      </c>
      <c r="AT337">
        <v>38.16135786312357</v>
      </c>
      <c r="AU337">
        <v>1211.1384245824361</v>
      </c>
      <c r="AV337">
        <v>734.21274652768636</v>
      </c>
      <c r="AW337">
        <v>506.99552984177762</v>
      </c>
      <c r="AX337">
        <v>344.05929786726068</v>
      </c>
      <c r="AY337">
        <v>225.3389472111258</v>
      </c>
      <c r="AZ337">
        <v>564.13273691990844</v>
      </c>
      <c r="BA337">
        <v>1213.1132324755331</v>
      </c>
      <c r="BB337">
        <v>696.36321498792495</v>
      </c>
      <c r="BC337">
        <v>1650.0533314747929</v>
      </c>
      <c r="BD337">
        <v>519.27082691008457</v>
      </c>
      <c r="BE337"/>
      <c r="BF337"/>
    </row>
    <row r="338">
      <c r="A338" t="s">
        <v>629</v>
      </c>
      <c r="B338">
        <v>2019</v>
      </c>
      <c r="C338" t="s">
        <v>637</v>
      </c>
      <c r="D338">
        <v>225</v>
      </c>
      <c r="E338" t="s">
        <v>71</v>
      </c>
      <c r="F338" t="s">
        <v>72</v>
      </c>
      <c r="G338" t="s">
        <v>320</v>
      </c>
      <c r="H338">
        <v>64.407989124427303</v>
      </c>
      <c r="I338">
        <v>73.3442971366797</v>
      </c>
      <c r="J338">
        <v>83.038292018029281</v>
      </c>
      <c r="K338">
        <v>93.075022944070327</v>
      </c>
      <c r="L338">
        <v>98.320252143816191</v>
      </c>
      <c r="M338">
        <v>75.0881632538822</v>
      </c>
      <c r="N338">
        <v>83.148857352577267</v>
      </c>
      <c r="O338">
        <v>90.977224912318334</v>
      </c>
      <c r="P338">
        <v>97.411551385839246</v>
      </c>
      <c r="Q338">
        <v>99.068119938893432</v>
      </c>
      <c r="R338">
        <v>60.133398830406449</v>
      </c>
      <c r="S338">
        <v>67.301585667973299</v>
      </c>
      <c r="T338">
        <v>75.327402959138595</v>
      </c>
      <c r="U338">
        <v>87.52607451799085</v>
      </c>
      <c r="V338">
        <v>94.984111964218343</v>
      </c>
      <c r="W338" t="s">
        <v>372</v>
      </c>
      <c r="X338" t="s">
        <v>159</v>
      </c>
      <c r="Y338" t="s">
        <v>161</v>
      </c>
      <c r="Z338" t="s">
        <v>162</v>
      </c>
      <c r="AA338" t="s">
        <v>163</v>
      </c>
      <c r="AB338" t="s">
        <v>320</v>
      </c>
      <c r="AC338" t="s">
        <v>320</v>
      </c>
      <c r="AD338">
        <v>95.008513710264268</v>
      </c>
      <c r="AE338">
        <v>86.439831409796923</v>
      </c>
      <c r="AF338">
        <v>89.142679312381162</v>
      </c>
      <c r="AG338">
        <v>69.956445266322575</v>
      </c>
      <c r="AH338">
        <v>81.29714343344196</v>
      </c>
      <c r="AI338"/>
      <c r="AJ338"/>
      <c r="AK338">
        <v>11466.73929994804</v>
      </c>
      <c r="AL338">
        <v>13396.39413643473</v>
      </c>
      <c r="AM338">
        <v>15786.74004197041</v>
      </c>
      <c r="AN338">
        <v>17574.229803894839</v>
      </c>
      <c r="AO338">
        <v>17793.035918069851</v>
      </c>
      <c r="AP338">
        <v>5755.9817636714542</v>
      </c>
      <c r="AQ338">
        <v>6672.4938107025519</v>
      </c>
      <c r="AR338">
        <v>7702.7903664000214</v>
      </c>
      <c r="AS338">
        <v>8021.4866070948356</v>
      </c>
      <c r="AT338">
        <v>7895.1834784333441</v>
      </c>
      <c r="AU338">
        <v>5903.82259371893</v>
      </c>
      <c r="AV338">
        <v>6919.5426542233763</v>
      </c>
      <c r="AW338">
        <v>7948.392833334753</v>
      </c>
      <c r="AX338">
        <v>9308.904924437822</v>
      </c>
      <c r="AY338">
        <v>9888.540168300713</v>
      </c>
      <c r="AZ338">
        <v>10084.264985511179</v>
      </c>
      <c r="BA338">
        <v>22232.30733816895</v>
      </c>
      <c r="BB338">
        <v>14999.464602998971</v>
      </c>
      <c r="BC338">
        <v>18024.714616973859</v>
      </c>
      <c r="BD338">
        <v>10676.38765666477</v>
      </c>
      <c r="BE338"/>
      <c r="BF338"/>
    </row>
    <row r="339">
      <c r="A339" t="s">
        <v>629</v>
      </c>
      <c r="B339">
        <v>2019</v>
      </c>
      <c r="C339" t="s">
        <v>637</v>
      </c>
      <c r="D339">
        <v>226</v>
      </c>
      <c r="E339" t="s">
        <v>71</v>
      </c>
      <c r="F339" t="s">
        <v>73</v>
      </c>
      <c r="G339" t="s">
        <v>320</v>
      </c>
      <c r="H339">
        <v>35.592010875573067</v>
      </c>
      <c r="I339">
        <v>26.655702863320769</v>
      </c>
      <c r="J339">
        <v>16.96170798197091</v>
      </c>
      <c r="K339">
        <v>6.9249770559298636</v>
      </c>
      <c r="L339">
        <v>1.679747856183869</v>
      </c>
      <c r="M339">
        <v>24.911836746117839</v>
      </c>
      <c r="N339">
        <v>16.851142647422659</v>
      </c>
      <c r="O339">
        <v>9.0227750876816373</v>
      </c>
      <c r="P339">
        <v>2.5884486141607752</v>
      </c>
      <c r="Q339">
        <v>0.93188006110656929</v>
      </c>
      <c r="R339">
        <v>39.866601169594098</v>
      </c>
      <c r="S339">
        <v>32.698414332026779</v>
      </c>
      <c r="T339">
        <v>24.672597040861302</v>
      </c>
      <c r="U339">
        <v>12.473925482008861</v>
      </c>
      <c r="V339">
        <v>5.0158880357815789</v>
      </c>
      <c r="W339" t="s">
        <v>372</v>
      </c>
      <c r="X339" t="s">
        <v>159</v>
      </c>
      <c r="Y339" t="s">
        <v>161</v>
      </c>
      <c r="Z339" t="s">
        <v>162</v>
      </c>
      <c r="AA339" t="s">
        <v>163</v>
      </c>
      <c r="AB339" t="s">
        <v>320</v>
      </c>
      <c r="AC339" t="s">
        <v>320</v>
      </c>
      <c r="AD339">
        <v>4.9914862897358798</v>
      </c>
      <c r="AE339">
        <v>13.56016859020338</v>
      </c>
      <c r="AF339">
        <v>10.857320687618831</v>
      </c>
      <c r="AG339">
        <v>30.04355473367783</v>
      </c>
      <c r="AH339">
        <v>18.702856566557799</v>
      </c>
      <c r="AI339"/>
      <c r="AJ339"/>
      <c r="AK339">
        <v>6336.5479254859547</v>
      </c>
      <c r="AL339">
        <v>4868.6853031706924</v>
      </c>
      <c r="AM339">
        <v>3224.6577822319741</v>
      </c>
      <c r="AN339">
        <v>1307.55958277595</v>
      </c>
      <c r="AO339">
        <v>303.98430930244712</v>
      </c>
      <c r="AP339">
        <v>1909.649561214977</v>
      </c>
      <c r="AQ339">
        <v>1352.2632613147789</v>
      </c>
      <c r="AR339">
        <v>763.93344697611064</v>
      </c>
      <c r="AS339">
        <v>213.1493195237438</v>
      </c>
      <c r="AT339">
        <v>74.265707947906591</v>
      </c>
      <c r="AU339">
        <v>3914.0535093256472</v>
      </c>
      <c r="AV339">
        <v>3361.8535202447301</v>
      </c>
      <c r="AW339">
        <v>2603.4017607870651</v>
      </c>
      <c r="AX339">
        <v>1326.6742166378631</v>
      </c>
      <c r="AY339">
        <v>522.19059899417653</v>
      </c>
      <c r="AZ339">
        <v>529.79957744360161</v>
      </c>
      <c r="BA339">
        <v>3487.6726474112288</v>
      </c>
      <c r="BB339">
        <v>1826.891435096544</v>
      </c>
      <c r="BC339">
        <v>7740.9093342635988</v>
      </c>
      <c r="BD339">
        <v>2456.1619087520162</v>
      </c>
      <c r="BE339"/>
      <c r="BF339"/>
    </row>
    <row r="340">
      <c r="A340" t="s">
        <v>629</v>
      </c>
      <c r="B340">
        <v>2019</v>
      </c>
      <c r="C340" t="s">
        <v>637</v>
      </c>
      <c r="D340">
        <v>227</v>
      </c>
      <c r="E340" t="s">
        <v>96</v>
      </c>
      <c r="F340" t="s">
        <v>62</v>
      </c>
      <c r="G340" t="s">
        <v>320</v>
      </c>
      <c r="H340">
        <v>86.285194137827233</v>
      </c>
      <c r="I340">
        <v>88.978697109922379</v>
      </c>
      <c r="J340">
        <v>91.49631407315043</v>
      </c>
      <c r="K340">
        <v>93.386192559853413</v>
      </c>
      <c r="L340">
        <v>95.563267434874845</v>
      </c>
      <c r="M340">
        <v>89.282857646531099</v>
      </c>
      <c r="N340">
        <v>92.81750349984658</v>
      </c>
      <c r="O340">
        <v>92.718206229148151</v>
      </c>
      <c r="P340">
        <v>95.215953100750212</v>
      </c>
      <c r="Q340">
        <v>96.774674550684608</v>
      </c>
      <c r="R340">
        <v>83.951703831635044</v>
      </c>
      <c r="S340">
        <v>88.020291676122625</v>
      </c>
      <c r="T340">
        <v>89.586061769951996</v>
      </c>
      <c r="U340">
        <v>92.367713297819336</v>
      </c>
      <c r="V340">
        <v>92.893359169458407</v>
      </c>
      <c r="W340" t="s">
        <v>372</v>
      </c>
      <c r="X340" t="s">
        <v>159</v>
      </c>
      <c r="Y340" t="s">
        <v>161</v>
      </c>
      <c r="Z340" t="s">
        <v>162</v>
      </c>
      <c r="AA340" t="s">
        <v>163</v>
      </c>
      <c r="AB340" t="s">
        <v>320</v>
      </c>
      <c r="AC340" t="s">
        <v>320</v>
      </c>
      <c r="AD340">
        <v>93.923948522019245</v>
      </c>
      <c r="AE340">
        <v>92.970976423129798</v>
      </c>
      <c r="AF340">
        <v>91.087001487410902</v>
      </c>
      <c r="AG340">
        <v>90.609365596493888</v>
      </c>
      <c r="AH340">
        <v>86.671422689267303</v>
      </c>
      <c r="AI340"/>
      <c r="AJ340"/>
      <c r="AK340">
        <v>15341.87954394862</v>
      </c>
      <c r="AL340">
        <v>16243.64343685641</v>
      </c>
      <c r="AM340">
        <v>17393.18068497596</v>
      </c>
      <c r="AN340">
        <v>17632.984195382309</v>
      </c>
      <c r="AO340">
        <v>17275.603527125651</v>
      </c>
      <c r="AP340">
        <v>6841.8593459176427</v>
      </c>
      <c r="AQ340">
        <v>7439.344785037395</v>
      </c>
      <c r="AR340">
        <v>7850.036926060895</v>
      </c>
      <c r="AS340">
        <v>7840.6870819066717</v>
      </c>
      <c r="AT340">
        <v>7699.8236488094126</v>
      </c>
      <c r="AU340">
        <v>8225.7937219880769</v>
      </c>
      <c r="AV340">
        <v>9049.0799221093785</v>
      </c>
      <c r="AW340">
        <v>9451.8504938556671</v>
      </c>
      <c r="AX340">
        <v>9823.8412485914941</v>
      </c>
      <c r="AY340">
        <v>9664.9742140123635</v>
      </c>
      <c r="AZ340">
        <v>9953.2597044228678</v>
      </c>
      <c r="BA340">
        <v>23909.61669110506</v>
      </c>
      <c r="BB340">
        <v>15320.83465768345</v>
      </c>
      <c r="BC340">
        <v>23324.611281059391</v>
      </c>
      <c r="BD340">
        <v>11378.96905401802</v>
      </c>
      <c r="BE340"/>
      <c r="BF340"/>
    </row>
    <row r="341">
      <c r="A341" t="s">
        <v>629</v>
      </c>
      <c r="B341">
        <v>2019</v>
      </c>
      <c r="C341" t="s">
        <v>637</v>
      </c>
      <c r="D341">
        <v>228</v>
      </c>
      <c r="E341" t="s">
        <v>96</v>
      </c>
      <c r="F341" t="s">
        <v>93</v>
      </c>
      <c r="G341" t="s">
        <v>320</v>
      </c>
      <c r="H341">
        <v>10.574541105406841</v>
      </c>
      <c r="I341">
        <v>7.7050062750433783</v>
      </c>
      <c r="J341">
        <v>6.157998680734698</v>
      </c>
      <c r="K341">
        <v>4.8218226343768462</v>
      </c>
      <c r="L341">
        <v>3.2571755682180492</v>
      </c>
      <c r="M341">
        <v>8.2708881902987752</v>
      </c>
      <c r="N341">
        <v>5.2707838742520963</v>
      </c>
      <c r="O341">
        <v>4.806098309996357</v>
      </c>
      <c r="P341">
        <v>3.156823818974964</v>
      </c>
      <c r="Q341">
        <v>2.9743853690195108</v>
      </c>
      <c r="R341">
        <v>12.4325987977334</v>
      </c>
      <c r="S341">
        <v>8.5338074500063819</v>
      </c>
      <c r="T341">
        <v>6.9798195374773293</v>
      </c>
      <c r="U341">
        <v>6.2912539661655904</v>
      </c>
      <c r="V341">
        <v>4.7659612926638566</v>
      </c>
      <c r="W341" t="s">
        <v>372</v>
      </c>
      <c r="X341" t="s">
        <v>159</v>
      </c>
      <c r="Y341" t="s">
        <v>161</v>
      </c>
      <c r="Z341" t="s">
        <v>162</v>
      </c>
      <c r="AA341" t="s">
        <v>163</v>
      </c>
      <c r="AB341" t="s">
        <v>320</v>
      </c>
      <c r="AC341" t="s">
        <v>320</v>
      </c>
      <c r="AD341">
        <v>5.1354562270339263</v>
      </c>
      <c r="AE341">
        <v>5.446024657021697</v>
      </c>
      <c r="AF341">
        <v>6.6988828667873648</v>
      </c>
      <c r="AG341">
        <v>5.7050972304500558</v>
      </c>
      <c r="AH341">
        <v>10.789561837135169</v>
      </c>
      <c r="AI341"/>
      <c r="AJ341"/>
      <c r="AK341">
        <v>1880.199001610199</v>
      </c>
      <c r="AL341">
        <v>1406.5993173166951</v>
      </c>
      <c r="AM341">
        <v>1170.617470188264</v>
      </c>
      <c r="AN341">
        <v>910.4463944218553</v>
      </c>
      <c r="AO341">
        <v>588.82115738792925</v>
      </c>
      <c r="AP341">
        <v>633.80871933856781</v>
      </c>
      <c r="AQ341">
        <v>422.45456998357372</v>
      </c>
      <c r="AR341">
        <v>406.91090496840923</v>
      </c>
      <c r="AS341">
        <v>259.952948337365</v>
      </c>
      <c r="AT341">
        <v>236.65533272400069</v>
      </c>
      <c r="AU341">
        <v>1218.176504713831</v>
      </c>
      <c r="AV341">
        <v>877.33298975136859</v>
      </c>
      <c r="AW341">
        <v>736.41155151722751</v>
      </c>
      <c r="AX341">
        <v>669.11129453760611</v>
      </c>
      <c r="AY341">
        <v>495.86852505299231</v>
      </c>
      <c r="AZ341">
        <v>544.21188986088191</v>
      </c>
      <c r="BA341">
        <v>1400.570017110208</v>
      </c>
      <c r="BB341">
        <v>1126.7521722890669</v>
      </c>
      <c r="BC341">
        <v>1468.602879458248</v>
      </c>
      <c r="BD341">
        <v>1416.5463822065351</v>
      </c>
      <c r="BE341"/>
      <c r="BF341"/>
    </row>
    <row r="342">
      <c r="A342" t="s">
        <v>629</v>
      </c>
      <c r="B342">
        <v>2019</v>
      </c>
      <c r="C342" t="s">
        <v>637</v>
      </c>
      <c r="D342">
        <v>229</v>
      </c>
      <c r="E342" t="s">
        <v>96</v>
      </c>
      <c r="F342" t="s">
        <v>94</v>
      </c>
      <c r="G342" t="s">
        <v>320</v>
      </c>
      <c r="H342">
        <v>1.893075529566737</v>
      </c>
      <c r="I342">
        <v>2.1765450062561298</v>
      </c>
      <c r="J342">
        <v>1.2679536414681369</v>
      </c>
      <c r="K342">
        <v>1.412779298123001</v>
      </c>
      <c r="L342">
        <v>0.97308924838637045</v>
      </c>
      <c r="M342">
        <v>1.5403812020491849</v>
      </c>
      <c r="N342">
        <v>1.431432509359287</v>
      </c>
      <c r="O342">
        <v>1.5036212975901431</v>
      </c>
      <c r="P342">
        <v>1.232784215283973</v>
      </c>
      <c r="Q342">
        <v>0.2427839145870514</v>
      </c>
      <c r="R342">
        <v>2.0464123963570131</v>
      </c>
      <c r="S342">
        <v>2.287888317381801</v>
      </c>
      <c r="T342">
        <v>1.9602021247145101</v>
      </c>
      <c r="U342">
        <v>0.9604954866702039</v>
      </c>
      <c r="V342">
        <v>1.845815073959961</v>
      </c>
      <c r="W342" t="s">
        <v>372</v>
      </c>
      <c r="X342" t="s">
        <v>159</v>
      </c>
      <c r="Y342" t="s">
        <v>161</v>
      </c>
      <c r="Z342" t="s">
        <v>162</v>
      </c>
      <c r="AA342" t="s">
        <v>163</v>
      </c>
      <c r="AB342" t="s">
        <v>320</v>
      </c>
      <c r="AC342" t="s">
        <v>320</v>
      </c>
      <c r="AD342">
        <v>0.4498936683525252</v>
      </c>
      <c r="AE342">
        <v>1.163296786689465</v>
      </c>
      <c r="AF342">
        <v>1.356911190257617</v>
      </c>
      <c r="AG342">
        <v>2.6364675511133742</v>
      </c>
      <c r="AH342">
        <v>1.248309571781929</v>
      </c>
      <c r="AI342"/>
      <c r="AJ342"/>
      <c r="AK342">
        <v>336.59699131947701</v>
      </c>
      <c r="AL342">
        <v>397.34253427219937</v>
      </c>
      <c r="AM342">
        <v>241.03426470925129</v>
      </c>
      <c r="AN342">
        <v>266.75801157007021</v>
      </c>
      <c r="AO342">
        <v>175.91177554794169</v>
      </c>
      <c r="AP342">
        <v>118.0413777215781</v>
      </c>
      <c r="AQ342">
        <v>114.72965305140541</v>
      </c>
      <c r="AR342">
        <v>127.3049079457225</v>
      </c>
      <c r="AS342">
        <v>101.515291889457</v>
      </c>
      <c r="AT342">
        <v>19.316968367677951</v>
      </c>
      <c r="AU342">
        <v>200.51250271598261</v>
      </c>
      <c r="AV342">
        <v>235.21035709615211</v>
      </c>
      <c r="AW342">
        <v>206.81272348054131</v>
      </c>
      <c r="AX342">
        <v>102.1542576312699</v>
      </c>
      <c r="AY342">
        <v>192.0455375191527</v>
      </c>
      <c r="AZ342">
        <v>47.675897265311278</v>
      </c>
      <c r="BA342">
        <v>299.16842156365271</v>
      </c>
      <c r="BB342">
        <v>228.23247720994129</v>
      </c>
      <c r="BC342">
        <v>678.67797528455003</v>
      </c>
      <c r="BD342">
        <v>163.888806095484</v>
      </c>
      <c r="BE342"/>
      <c r="BF342"/>
    </row>
    <row r="343">
      <c r="A343" t="s">
        <v>629</v>
      </c>
      <c r="B343">
        <v>2019</v>
      </c>
      <c r="C343" t="s">
        <v>637</v>
      </c>
      <c r="D343">
        <v>230</v>
      </c>
      <c r="E343" t="s">
        <v>96</v>
      </c>
      <c r="F343" t="s">
        <v>95</v>
      </c>
      <c r="G343" t="s">
        <v>320</v>
      </c>
      <c r="H343">
        <v>1.2471892271993741</v>
      </c>
      <c r="I343">
        <v>1.139751608778532</v>
      </c>
      <c r="J343">
        <v>1.0777336046467589</v>
      </c>
      <c r="K343">
        <v>0.37920550764695449</v>
      </c>
      <c r="L343">
        <v>0.20646774852079769</v>
      </c>
      <c r="M343">
        <v>0.90587296112098203</v>
      </c>
      <c r="N343">
        <v>0.48028011654207392</v>
      </c>
      <c r="O343">
        <v>0.97207416326535601</v>
      </c>
      <c r="P343">
        <v>0.39443886499088759</v>
      </c>
      <c r="Q343">
        <v>0.0081561657088422002</v>
      </c>
      <c r="R343">
        <v>1.569284974275174</v>
      </c>
      <c r="S343">
        <v>1.1580125564894661</v>
      </c>
      <c r="T343">
        <v>1.47391656785596</v>
      </c>
      <c r="U343">
        <v>0.38053724934483002</v>
      </c>
      <c r="V343">
        <v>0.49486446391778682</v>
      </c>
      <c r="W343" t="s">
        <v>372</v>
      </c>
      <c r="X343" t="s">
        <v>159</v>
      </c>
      <c r="Y343" t="s">
        <v>161</v>
      </c>
      <c r="Z343" t="s">
        <v>162</v>
      </c>
      <c r="AA343" t="s">
        <v>163</v>
      </c>
      <c r="AB343" t="s">
        <v>320</v>
      </c>
      <c r="AC343" t="s">
        <v>320</v>
      </c>
      <c r="AD343">
        <v>0.4907015825944247</v>
      </c>
      <c r="AE343">
        <v>0.41970213315923188</v>
      </c>
      <c r="AF343">
        <v>0.85720445554417113</v>
      </c>
      <c r="AG343">
        <v>1.0490696219428981</v>
      </c>
      <c r="AH343">
        <v>1.2907059018153619</v>
      </c>
      <c r="AI343"/>
      <c r="AJ343"/>
      <c r="AK343">
        <v>221.75562196266489</v>
      </c>
      <c r="AL343">
        <v>208.0691147535064</v>
      </c>
      <c r="AM343">
        <v>204.87399416882431</v>
      </c>
      <c r="AN343">
        <v>71.600785296553596</v>
      </c>
      <c r="AO343">
        <v>37.324539651329417</v>
      </c>
      <c r="AP343">
        <v>69.418201305751836</v>
      </c>
      <c r="AQ343">
        <v>38.494564555491799</v>
      </c>
      <c r="AR343">
        <v>82.301183196357655</v>
      </c>
      <c r="AS343">
        <v>32.480604485086182</v>
      </c>
      <c r="AT343">
        <v>0.64894082982071977</v>
      </c>
      <c r="AU343">
        <v>153.7623883761924</v>
      </c>
      <c r="AV343">
        <v>119.0515047716209</v>
      </c>
      <c r="AW343">
        <v>155.5067692959361</v>
      </c>
      <c r="AX343">
        <v>40.472340315342031</v>
      </c>
      <c r="AY343">
        <v>51.487558701278758</v>
      </c>
      <c r="AZ343">
        <v>52.000372277668973</v>
      </c>
      <c r="BA343">
        <v>107.9360195444805</v>
      </c>
      <c r="BB343">
        <v>144.18179890395149</v>
      </c>
      <c r="BC343">
        <v>270.05090453401039</v>
      </c>
      <c r="BD343">
        <v>169.45496057276719</v>
      </c>
      <c r="BE343"/>
      <c r="BF343"/>
    </row>
    <row r="344">
      <c r="A344" t="s">
        <v>629</v>
      </c>
      <c r="B344">
        <v>2019</v>
      </c>
      <c r="C344" t="s">
        <v>637</v>
      </c>
      <c r="D344">
        <v>231</v>
      </c>
      <c r="E344" t="s">
        <v>431</v>
      </c>
      <c r="F344" t="s">
        <v>545</v>
      </c>
      <c r="G344" t="s">
        <v>320</v>
      </c>
      <c r="H344">
        <v>33.590401547908627</v>
      </c>
      <c r="I344">
        <v>46.186702100531733</v>
      </c>
      <c r="J344">
        <v>59.241781711901247</v>
      </c>
      <c r="K344">
        <v>71.051191456378078</v>
      </c>
      <c r="L344">
        <v>74.170784721213394</v>
      </c>
      <c r="M344">
        <v>44.235185669797673</v>
      </c>
      <c r="N344">
        <v>56.484822489433107</v>
      </c>
      <c r="O344">
        <v>68.649047599473676</v>
      </c>
      <c r="P344">
        <v>74.328703417667668</v>
      </c>
      <c r="Q344">
        <v>73.464101979975766</v>
      </c>
      <c r="R344">
        <v>28.796599181004499</v>
      </c>
      <c r="S344">
        <v>38.879799750256097</v>
      </c>
      <c r="T344">
        <v>51.348258514519102</v>
      </c>
      <c r="U344">
        <v>65.737610176936968</v>
      </c>
      <c r="V344">
        <v>72.02847459792217</v>
      </c>
      <c r="W344" t="s">
        <v>372</v>
      </c>
      <c r="X344" t="s">
        <v>159</v>
      </c>
      <c r="Y344" t="s">
        <v>161</v>
      </c>
      <c r="Z344" t="s">
        <v>162</v>
      </c>
      <c r="AA344" t="s">
        <v>163</v>
      </c>
      <c r="AB344" t="s">
        <v>320</v>
      </c>
      <c r="AC344" t="s">
        <v>320</v>
      </c>
      <c r="AD344">
        <v>54.381407300315132</v>
      </c>
      <c r="AE344">
        <v>61.758410589591122</v>
      </c>
      <c r="AF344">
        <v>72.510630323280367</v>
      </c>
      <c r="AG344">
        <v>43.967070696720988</v>
      </c>
      <c r="AH344">
        <v>54.866352707036079</v>
      </c>
      <c r="AI344"/>
      <c r="AJ344"/>
      <c r="AK344">
        <v>6786.6131688167698</v>
      </c>
      <c r="AL344">
        <v>9329.1908904418324</v>
      </c>
      <c r="AM344">
        <v>11972.438982965041</v>
      </c>
      <c r="AN344">
        <v>14355.223091456621</v>
      </c>
      <c r="AO344">
        <v>14984.79988644691</v>
      </c>
      <c r="AP344">
        <v>4061.0893642724209</v>
      </c>
      <c r="AQ344">
        <v>5189.0167294352668</v>
      </c>
      <c r="AR344">
        <v>6303.7718733320526</v>
      </c>
      <c r="AS344">
        <v>6826.2504892477218</v>
      </c>
      <c r="AT344">
        <v>6746.8678742676784</v>
      </c>
      <c r="AU344">
        <v>3168.2682163686768</v>
      </c>
      <c r="AV344">
        <v>4293.4812103043769</v>
      </c>
      <c r="AW344">
        <v>5654.7671442622259</v>
      </c>
      <c r="AX344">
        <v>7244.6433929101177</v>
      </c>
      <c r="AY344">
        <v>7940.1097257265856</v>
      </c>
      <c r="AZ344">
        <v>7584.7552498058376</v>
      </c>
      <c r="BA344">
        <v>17525.21593960988</v>
      </c>
      <c r="BB344">
        <v>12721.80395639927</v>
      </c>
      <c r="BC344">
        <v>12026.06955323144</v>
      </c>
      <c r="BD344">
        <v>7570.4213210806638</v>
      </c>
      <c r="BE344"/>
      <c r="BF344"/>
    </row>
    <row r="345">
      <c r="A345" t="s">
        <v>629</v>
      </c>
      <c r="B345">
        <v>2019</v>
      </c>
      <c r="C345" t="s">
        <v>637</v>
      </c>
      <c r="D345">
        <v>232</v>
      </c>
      <c r="E345" t="s">
        <v>431</v>
      </c>
      <c r="F345" t="s">
        <v>546</v>
      </c>
      <c r="G345" t="s">
        <v>320</v>
      </c>
      <c r="H345">
        <v>23.164325434356339</v>
      </c>
      <c r="I345">
        <v>20.135798153455109</v>
      </c>
      <c r="J345">
        <v>18.873847763399262</v>
      </c>
      <c r="K345">
        <v>15.932477034155751</v>
      </c>
      <c r="L345">
        <v>13.90002347220177</v>
      </c>
      <c r="M345">
        <v>18.461519373922251</v>
      </c>
      <c r="N345">
        <v>16.14832712471221</v>
      </c>
      <c r="O345">
        <v>15.23552708648405</v>
      </c>
      <c r="P345">
        <v>13.014516689283401</v>
      </c>
      <c r="Q345">
        <v>12.503575914295039</v>
      </c>
      <c r="R345">
        <v>24.86363450398947</v>
      </c>
      <c r="S345">
        <v>23.780409898242141</v>
      </c>
      <c r="T345">
        <v>20.827327069964369</v>
      </c>
      <c r="U345">
        <v>18.731028223641339</v>
      </c>
      <c r="V345">
        <v>17.67513012874964</v>
      </c>
      <c r="W345" t="s">
        <v>372</v>
      </c>
      <c r="X345" t="s">
        <v>159</v>
      </c>
      <c r="Y345" t="s">
        <v>161</v>
      </c>
      <c r="Z345" t="s">
        <v>162</v>
      </c>
      <c r="AA345" t="s">
        <v>163</v>
      </c>
      <c r="AB345" t="s">
        <v>320</v>
      </c>
      <c r="AC345" t="s">
        <v>320</v>
      </c>
      <c r="AD345">
        <v>17.92106040494501</v>
      </c>
      <c r="AE345">
        <v>16.58766912069343</v>
      </c>
      <c r="AF345">
        <v>12.98201180536177</v>
      </c>
      <c r="AG345">
        <v>21.930926844775509</v>
      </c>
      <c r="AH345">
        <v>22.510377855694792</v>
      </c>
      <c r="AI345"/>
      <c r="AJ345"/>
      <c r="AK345">
        <v>4680.1261311312855</v>
      </c>
      <c r="AL345">
        <v>4067.203245992881</v>
      </c>
      <c r="AM345">
        <v>3814.30105900535</v>
      </c>
      <c r="AN345">
        <v>3219.006712438229</v>
      </c>
      <c r="AO345">
        <v>2808.2360316229219</v>
      </c>
      <c r="AP345">
        <v>1694.892399399029</v>
      </c>
      <c r="AQ345">
        <v>1483.4770812672859</v>
      </c>
      <c r="AR345">
        <v>1399.018493067967</v>
      </c>
      <c r="AS345">
        <v>1195.236117847126</v>
      </c>
      <c r="AT345">
        <v>1148.3156041656709</v>
      </c>
      <c r="AU345">
        <v>2735.5543773502482</v>
      </c>
      <c r="AV345">
        <v>2626.0614439189931</v>
      </c>
      <c r="AW345">
        <v>2293.6256890725199</v>
      </c>
      <c r="AX345">
        <v>2064.2615315277212</v>
      </c>
      <c r="AY345">
        <v>1948.4304425741159</v>
      </c>
      <c r="AZ345">
        <v>2499.5097357053219</v>
      </c>
      <c r="BA345">
        <v>4707.0913985591897</v>
      </c>
      <c r="BB345">
        <v>2277.6606465996838</v>
      </c>
      <c r="BC345">
        <v>5998.6450637424532</v>
      </c>
      <c r="BD345">
        <v>3105.9663355840312</v>
      </c>
      <c r="BE345"/>
      <c r="BF345"/>
    </row>
    <row r="346">
      <c r="A346" t="s">
        <v>629</v>
      </c>
      <c r="B346">
        <v>2019</v>
      </c>
      <c r="C346" t="s">
        <v>637</v>
      </c>
      <c r="D346">
        <v>233</v>
      </c>
      <c r="E346" t="s">
        <v>431</v>
      </c>
      <c r="F346" t="s">
        <v>547</v>
      </c>
      <c r="G346" t="s">
        <v>320</v>
      </c>
      <c r="H346">
        <v>31.362799669006339</v>
      </c>
      <c r="I346">
        <v>24.103753515127391</v>
      </c>
      <c r="J346">
        <v>15.956186763815071</v>
      </c>
      <c r="K346">
        <v>6.4717674998535282</v>
      </c>
      <c r="L346">
        <v>1.504641699238914</v>
      </c>
      <c r="M346">
        <v>20.800749584028502</v>
      </c>
      <c r="N346">
        <v>14.720004628441441</v>
      </c>
      <c r="O346">
        <v>8.3193530188097533</v>
      </c>
      <c r="P346">
        <v>2.320909931376399</v>
      </c>
      <c r="Q346">
        <v>0.80865130961117282</v>
      </c>
      <c r="R346">
        <v>35.575090990951317</v>
      </c>
      <c r="S346">
        <v>30.44340600422527</v>
      </c>
      <c r="T346">
        <v>23.640256657728319</v>
      </c>
      <c r="U346">
        <v>12.038189839748689</v>
      </c>
      <c r="V346">
        <v>4.7370368413245014</v>
      </c>
      <c r="W346" t="s">
        <v>372</v>
      </c>
      <c r="X346" t="s">
        <v>159</v>
      </c>
      <c r="Y346" t="s">
        <v>161</v>
      </c>
      <c r="Z346" t="s">
        <v>162</v>
      </c>
      <c r="AA346" t="s">
        <v>163</v>
      </c>
      <c r="AB346" t="s">
        <v>320</v>
      </c>
      <c r="AC346" t="s">
        <v>320</v>
      </c>
      <c r="AD346">
        <v>3.798573013840215</v>
      </c>
      <c r="AE346">
        <v>12.290468779564931</v>
      </c>
      <c r="AF346">
        <v>10.412756708486979</v>
      </c>
      <c r="AG346">
        <v>28.300610307465181</v>
      </c>
      <c r="AH346">
        <v>17.800943946926619</v>
      </c>
      <c r="AI346"/>
      <c r="AJ346"/>
      <c r="AK346">
        <v>6336.5479254859547</v>
      </c>
      <c r="AL346">
        <v>4868.6853031706924</v>
      </c>
      <c r="AM346">
        <v>3224.6577822319741</v>
      </c>
      <c r="AN346">
        <v>1307.55958277595</v>
      </c>
      <c r="AO346">
        <v>303.98430930244712</v>
      </c>
      <c r="AP346">
        <v>1909.649561214977</v>
      </c>
      <c r="AQ346">
        <v>1352.2632613147789</v>
      </c>
      <c r="AR346">
        <v>763.93344697611064</v>
      </c>
      <c r="AS346">
        <v>213.1493195237438</v>
      </c>
      <c r="AT346">
        <v>74.265707947906591</v>
      </c>
      <c r="AU346">
        <v>3914.0535093256472</v>
      </c>
      <c r="AV346">
        <v>3361.8535202447301</v>
      </c>
      <c r="AW346">
        <v>2603.4017607870651</v>
      </c>
      <c r="AX346">
        <v>1326.6742166378631</v>
      </c>
      <c r="AY346">
        <v>522.19059899417653</v>
      </c>
      <c r="AZ346">
        <v>529.79957744360161</v>
      </c>
      <c r="BA346">
        <v>3487.6726474112288</v>
      </c>
      <c r="BB346">
        <v>1826.891435096544</v>
      </c>
      <c r="BC346">
        <v>7740.9093342635988</v>
      </c>
      <c r="BD346">
        <v>2456.1619087520162</v>
      </c>
      <c r="BE346"/>
      <c r="BF346"/>
    </row>
    <row r="347">
      <c r="A347" t="s">
        <v>629</v>
      </c>
      <c r="B347">
        <v>2019</v>
      </c>
      <c r="C347" t="s">
        <v>637</v>
      </c>
      <c r="D347">
        <v>234</v>
      </c>
      <c r="E347" t="s">
        <v>431</v>
      </c>
      <c r="F347" t="s">
        <v>548</v>
      </c>
      <c r="G347" t="s">
        <v>320</v>
      </c>
      <c r="H347">
        <v>8.5389312763589587</v>
      </c>
      <c r="I347">
        <v>4.8214897920435966</v>
      </c>
      <c r="J347">
        <v>3.0844610546660678</v>
      </c>
      <c r="K347">
        <v>2.2071528966091849</v>
      </c>
      <c r="L347">
        <v>0.64805907054380096</v>
      </c>
      <c r="M347">
        <v>7.4779526015914106</v>
      </c>
      <c r="N347">
        <v>4.0130633251595711</v>
      </c>
      <c r="O347">
        <v>2.0645917359773591</v>
      </c>
      <c r="P347">
        <v>1.258290036135927</v>
      </c>
      <c r="Q347">
        <v>0.40845857393480728</v>
      </c>
      <c r="R347">
        <v>9.6105606655769602</v>
      </c>
      <c r="S347">
        <v>5.5706185079354631</v>
      </c>
      <c r="T347">
        <v>3.191702731697633</v>
      </c>
      <c r="U347">
        <v>2.7547361530425478</v>
      </c>
      <c r="V347">
        <v>1.5770878178826591</v>
      </c>
      <c r="W347" t="s">
        <v>372</v>
      </c>
      <c r="X347" t="s">
        <v>159</v>
      </c>
      <c r="Y347" t="s">
        <v>161</v>
      </c>
      <c r="Z347" t="s">
        <v>162</v>
      </c>
      <c r="AA347" t="s">
        <v>163</v>
      </c>
      <c r="AB347" t="s">
        <v>320</v>
      </c>
      <c r="AC347" t="s">
        <v>320</v>
      </c>
      <c r="AD347">
        <v>3.6719020978292058</v>
      </c>
      <c r="AE347">
        <v>3.8946160963523782</v>
      </c>
      <c r="AF347">
        <v>3.1472755491496298</v>
      </c>
      <c r="AG347">
        <v>5.0452613797371937</v>
      </c>
      <c r="AH347">
        <v>2.5352777462378859</v>
      </c>
      <c r="AI347"/>
      <c r="AJ347"/>
      <c r="AK347">
        <v>1725.207820606335</v>
      </c>
      <c r="AL347">
        <v>973.88634824770418</v>
      </c>
      <c r="AM347">
        <v>623.35265255708532</v>
      </c>
      <c r="AN347">
        <v>445.93442528310101</v>
      </c>
      <c r="AO347">
        <v>130.92804024113559</v>
      </c>
      <c r="AP347">
        <v>686.52664879828603</v>
      </c>
      <c r="AQ347">
        <v>368.6627984788613</v>
      </c>
      <c r="AR347">
        <v>189.58333393204501</v>
      </c>
      <c r="AS347">
        <v>115.55970412295309</v>
      </c>
      <c r="AT347">
        <v>37.512417033302853</v>
      </c>
      <c r="AU347">
        <v>1057.376036206243</v>
      </c>
      <c r="AV347">
        <v>615.16124175606558</v>
      </c>
      <c r="AW347">
        <v>351.48876054584139</v>
      </c>
      <c r="AX347">
        <v>303.5869575519186</v>
      </c>
      <c r="AY347">
        <v>173.85138850984711</v>
      </c>
      <c r="AZ347">
        <v>512.13236464223962</v>
      </c>
      <c r="BA347">
        <v>1105.1772129310521</v>
      </c>
      <c r="BB347">
        <v>552.1814160839732</v>
      </c>
      <c r="BC347">
        <v>1380.0024269407829</v>
      </c>
      <c r="BD347">
        <v>349.815866337317</v>
      </c>
      <c r="BE347"/>
      <c r="BF347"/>
    </row>
    <row r="348">
      <c r="A348" t="s">
        <v>629</v>
      </c>
      <c r="B348">
        <v>2019</v>
      </c>
      <c r="C348" t="s">
        <v>637</v>
      </c>
      <c r="D348">
        <v>235</v>
      </c>
      <c r="E348" t="s">
        <v>431</v>
      </c>
      <c r="F348" t="s">
        <v>549</v>
      </c>
      <c r="G348" t="s">
        <v>320</v>
      </c>
      <c r="H348">
        <v>3.321436538170234</v>
      </c>
      <c r="I348">
        <v>4.5998593255871549</v>
      </c>
      <c r="J348">
        <v>2.8354377975908709</v>
      </c>
      <c r="K348">
        <v>4.3318958089905859</v>
      </c>
      <c r="L348">
        <v>9.6336649847276465</v>
      </c>
      <c r="M348">
        <v>8.8978686081936864</v>
      </c>
      <c r="N348">
        <v>8.3829411464705341</v>
      </c>
      <c r="O348">
        <v>5.7314805592553224</v>
      </c>
      <c r="P348">
        <v>8.9588090633885873</v>
      </c>
      <c r="Q348">
        <v>12.69207800205921</v>
      </c>
      <c r="R348">
        <v>1.148926094645329</v>
      </c>
      <c r="S348">
        <v>1.325765839341019</v>
      </c>
      <c r="T348">
        <v>0.98282928755576771</v>
      </c>
      <c r="U348">
        <v>0.73286153982715829</v>
      </c>
      <c r="V348">
        <v>3.9119365184561259</v>
      </c>
      <c r="W348" t="s">
        <v>372</v>
      </c>
      <c r="X348" t="s">
        <v>159</v>
      </c>
      <c r="Y348" t="s">
        <v>161</v>
      </c>
      <c r="Z348" t="s">
        <v>162</v>
      </c>
      <c r="AA348" t="s">
        <v>163</v>
      </c>
      <c r="AB348" t="s">
        <v>320</v>
      </c>
      <c r="AC348" t="s">
        <v>320</v>
      </c>
      <c r="AD348">
        <v>19.92936802062383</v>
      </c>
      <c r="AE348">
        <v>5.4656378702320998</v>
      </c>
      <c r="AF348">
        <v>0.90478430139860089</v>
      </c>
      <c r="AG348">
        <v>0.73227643903335593</v>
      </c>
      <c r="AH348">
        <v>2.2111155468848258</v>
      </c>
      <c r="AI348"/>
      <c r="AJ348"/>
      <c r="AK348">
        <v>671.06387273118901</v>
      </c>
      <c r="AL348">
        <v>929.11950336214977</v>
      </c>
      <c r="AM348">
        <v>573.02641886663127</v>
      </c>
      <c r="AN348">
        <v>875.21869052941247</v>
      </c>
      <c r="AO348">
        <v>1946.2992404868919</v>
      </c>
      <c r="AP348">
        <v>816.88454614310911</v>
      </c>
      <c r="AQ348">
        <v>770.10460392337188</v>
      </c>
      <c r="AR348">
        <v>526.29930356470322</v>
      </c>
      <c r="AS348">
        <v>822.76525675943537</v>
      </c>
      <c r="AT348">
        <v>1165.6274428173581</v>
      </c>
      <c r="AU348">
        <v>126.4074971402373</v>
      </c>
      <c r="AV348">
        <v>146.4038075565598</v>
      </c>
      <c r="AW348">
        <v>108.23484426677361</v>
      </c>
      <c r="AX348">
        <v>80.76534115153234</v>
      </c>
      <c r="AY348">
        <v>431.23508265319441</v>
      </c>
      <c r="AZ348">
        <v>2779.6150600696801</v>
      </c>
      <c r="BA348">
        <v>1550.9868697895381</v>
      </c>
      <c r="BB348">
        <v>158.74208311115859</v>
      </c>
      <c r="BC348">
        <v>200.29552227286669</v>
      </c>
      <c r="BD348">
        <v>305.08819073302823</v>
      </c>
      <c r="BE348"/>
      <c r="BF348"/>
    </row>
    <row r="349">
      <c r="A349" t="s">
        <v>629</v>
      </c>
      <c r="B349">
        <v>2019</v>
      </c>
      <c r="C349" t="s">
        <v>637</v>
      </c>
      <c r="D349">
        <v>236</v>
      </c>
      <c r="E349" t="s">
        <v>431</v>
      </c>
      <c r="F349" t="s">
        <v>550</v>
      </c>
      <c r="G349" t="s">
        <v>320</v>
      </c>
      <c r="H349">
        <v>0.022105534199677299</v>
      </c>
      <c r="I349">
        <v>0.15239711325540001</v>
      </c>
      <c r="J349">
        <v>0.0082849086277885006</v>
      </c>
      <c r="K349">
        <v>0.0055153040131731999</v>
      </c>
      <c r="L349">
        <v>0.1428260520745297</v>
      </c>
      <c r="M349">
        <v>0.12672416246646351</v>
      </c>
      <c r="N349">
        <v>0.25084128578316772</v>
      </c>
      <c r="O349">
        <v>0</v>
      </c>
      <c r="P349">
        <v>0.118770862148178</v>
      </c>
      <c r="Q349">
        <v>0.12313422012405451</v>
      </c>
      <c r="R349">
        <v>0.0051885638328514998</v>
      </c>
      <c r="S349">
        <v>0</v>
      </c>
      <c r="T349">
        <v>0.0096257385346900006</v>
      </c>
      <c r="U349">
        <v>0.0055740668032075004</v>
      </c>
      <c r="V349">
        <v>0.070334095664659702</v>
      </c>
      <c r="W349" t="s">
        <v>372</v>
      </c>
      <c r="X349" t="s">
        <v>159</v>
      </c>
      <c r="Y349" t="s">
        <v>161</v>
      </c>
      <c r="Z349" t="s">
        <v>162</v>
      </c>
      <c r="AA349" t="s">
        <v>163</v>
      </c>
      <c r="AB349" t="s">
        <v>320</v>
      </c>
      <c r="AC349" t="s">
        <v>320</v>
      </c>
      <c r="AD349">
        <v>0.2976891624467633</v>
      </c>
      <c r="AE349">
        <v>0.0031975435668300002</v>
      </c>
      <c r="AF349">
        <v>0.042541312322674898</v>
      </c>
      <c r="AG349">
        <v>0.023854332268246299</v>
      </c>
      <c r="AH349">
        <v>0.075932197219007999</v>
      </c>
      <c r="AI349"/>
      <c r="AJ349"/>
      <c r="AK349">
        <v>4.4662076840400182</v>
      </c>
      <c r="AL349">
        <v>30.78249141099732</v>
      </c>
      <c r="AM349">
        <v>1.6743345685991</v>
      </c>
      <c r="AN349">
        <v>1.1143151564870779</v>
      </c>
      <c r="AO349">
        <v>28.855294128982749</v>
      </c>
      <c r="AP349">
        <v>11.634135600345481</v>
      </c>
      <c r="AQ349">
        <v>23.043705742465779</v>
      </c>
      <c r="AR349">
        <v>0</v>
      </c>
      <c r="AS349">
        <v>10.90775997115886</v>
      </c>
      <c r="AT349">
        <v>11.308520645967089</v>
      </c>
      <c r="AU349">
        <v>0.5708577522260736</v>
      </c>
      <c r="AV349">
        <v>0</v>
      </c>
      <c r="AW349">
        <v>1.060041987399303</v>
      </c>
      <c r="AX349">
        <v>0.61429258119979668</v>
      </c>
      <c r="AY349">
        <v>7.7533286683438778</v>
      </c>
      <c r="AZ349">
        <v>41.519694869413698</v>
      </c>
      <c r="BA349">
        <v>0.90736858267609699</v>
      </c>
      <c r="BB349">
        <v>7.4637640440323576</v>
      </c>
      <c r="BC349">
        <v>6.5247435059442846</v>
      </c>
      <c r="BD349">
        <v>10.477071947039819</v>
      </c>
      <c r="BE349"/>
      <c r="BF349"/>
    </row>
    <row r="350">
      <c r="A350" t="s">
        <v>629</v>
      </c>
      <c r="B350">
        <v>2019</v>
      </c>
      <c r="C350" t="s">
        <v>637</v>
      </c>
      <c r="D350">
        <v>341</v>
      </c>
      <c r="E350" t="s">
        <v>149</v>
      </c>
      <c r="F350" t="s">
        <v>50</v>
      </c>
      <c r="G350" t="s">
        <v>672</v>
      </c>
      <c r="H350">
        <v>67.518948964123297</v>
      </c>
      <c r="I350">
        <v>74.095384221966498</v>
      </c>
      <c r="J350">
        <v>79.552851280599967</v>
      </c>
      <c r="K350">
        <v>83.071261291401811</v>
      </c>
      <c r="L350">
        <v>83.625851744786289</v>
      </c>
      <c r="M350">
        <v>61.752399704651737</v>
      </c>
      <c r="N350">
        <v>73.903152421189461</v>
      </c>
      <c r="O350">
        <v>79.566335905916944</v>
      </c>
      <c r="P350">
        <v>82.463831652783867</v>
      </c>
      <c r="Q350">
        <v>82.064700285442441</v>
      </c>
      <c r="R350">
        <v>69.478908188585606</v>
      </c>
      <c r="S350">
        <v>75.676260549664576</v>
      </c>
      <c r="T350">
        <v>79.454291044776113</v>
      </c>
      <c r="U350">
        <v>83.288912579957355</v>
      </c>
      <c r="V350">
        <v>85.410533202486093</v>
      </c>
      <c r="W350" t="s">
        <v>372</v>
      </c>
      <c r="X350" t="s">
        <v>159</v>
      </c>
      <c r="Y350" t="s">
        <v>161</v>
      </c>
      <c r="Z350" t="s">
        <v>162</v>
      </c>
      <c r="AA350" t="s">
        <v>163</v>
      </c>
      <c r="AB350" t="s">
        <v>320</v>
      </c>
      <c r="AC350" t="s">
        <v>320</v>
      </c>
      <c r="AD350">
        <v>55.157468939612833</v>
      </c>
      <c r="AE350">
        <v>77.515865820489566</v>
      </c>
      <c r="AF350">
        <v>78.365560014593214</v>
      </c>
      <c r="AG350">
        <v>83.138672599184275</v>
      </c>
      <c r="AH350">
        <v>72.350688040856852</v>
      </c>
      <c r="AI350"/>
      <c r="AJ350"/>
      <c r="AK350">
        <v>6681</v>
      </c>
      <c r="AL350">
        <v>5795</v>
      </c>
      <c r="AM350">
        <v>5622</v>
      </c>
      <c r="AN350">
        <v>4966</v>
      </c>
      <c r="AO350">
        <v>4050</v>
      </c>
      <c r="AP350">
        <v>2509</v>
      </c>
      <c r="AQ350">
        <v>2274</v>
      </c>
      <c r="AR350">
        <v>2165</v>
      </c>
      <c r="AS350">
        <v>1881</v>
      </c>
      <c r="AT350">
        <v>1725</v>
      </c>
      <c r="AU350">
        <v>3920</v>
      </c>
      <c r="AV350">
        <v>3497</v>
      </c>
      <c r="AW350">
        <v>3407</v>
      </c>
      <c r="AX350">
        <v>3125</v>
      </c>
      <c r="AY350">
        <v>2611</v>
      </c>
      <c r="AZ350">
        <v>1909</v>
      </c>
      <c r="BA350">
        <v>6840</v>
      </c>
      <c r="BB350">
        <v>4296</v>
      </c>
      <c r="BC350">
        <v>8969</v>
      </c>
      <c r="BD350">
        <v>5100</v>
      </c>
      <c r="BE350"/>
      <c r="BF350"/>
    </row>
    <row r="351">
      <c r="A351" t="s">
        <v>629</v>
      </c>
      <c r="B351">
        <v>2019</v>
      </c>
      <c r="C351" t="s">
        <v>637</v>
      </c>
      <c r="D351">
        <v>342</v>
      </c>
      <c r="E351" t="s">
        <v>149</v>
      </c>
      <c r="F351" t="s">
        <v>49</v>
      </c>
      <c r="G351" t="s">
        <v>320</v>
      </c>
      <c r="H351">
        <v>32.481051035876703</v>
      </c>
      <c r="I351">
        <v>25.904615778033499</v>
      </c>
      <c r="J351">
        <v>20.44714871940003</v>
      </c>
      <c r="K351">
        <v>16.928738708598189</v>
      </c>
      <c r="L351">
        <v>16.374148255213711</v>
      </c>
      <c r="M351">
        <v>38.247600295348263</v>
      </c>
      <c r="N351">
        <v>26.096847578810529</v>
      </c>
      <c r="O351">
        <v>20.43366409408306</v>
      </c>
      <c r="P351">
        <v>17.53616834721613</v>
      </c>
      <c r="Q351">
        <v>17.935299714557569</v>
      </c>
      <c r="R351">
        <v>30.52109181141439</v>
      </c>
      <c r="S351">
        <v>24.32373945033542</v>
      </c>
      <c r="T351">
        <v>20.54570895522388</v>
      </c>
      <c r="U351">
        <v>16.711087420042649</v>
      </c>
      <c r="V351">
        <v>14.5894667975139</v>
      </c>
      <c r="W351" t="s">
        <v>372</v>
      </c>
      <c r="X351" t="s">
        <v>159</v>
      </c>
      <c r="Y351" t="s">
        <v>161</v>
      </c>
      <c r="Z351" t="s">
        <v>162</v>
      </c>
      <c r="AA351" t="s">
        <v>163</v>
      </c>
      <c r="AB351" t="s">
        <v>320</v>
      </c>
      <c r="AC351" t="s">
        <v>320</v>
      </c>
      <c r="AD351">
        <v>44.842531060387167</v>
      </c>
      <c r="AE351">
        <v>22.484134179510431</v>
      </c>
      <c r="AF351">
        <v>21.634439985406789</v>
      </c>
      <c r="AG351">
        <v>16.861327400815721</v>
      </c>
      <c r="AH351">
        <v>27.649311959143141</v>
      </c>
      <c r="AI351"/>
      <c r="AJ351"/>
      <c r="AK351">
        <v>3214</v>
      </c>
      <c r="AL351">
        <v>2026</v>
      </c>
      <c r="AM351">
        <v>1445</v>
      </c>
      <c r="AN351">
        <v>1012</v>
      </c>
      <c r="AO351">
        <v>793</v>
      </c>
      <c r="AP351">
        <v>1554</v>
      </c>
      <c r="AQ351">
        <v>803</v>
      </c>
      <c r="AR351">
        <v>556</v>
      </c>
      <c r="AS351">
        <v>400</v>
      </c>
      <c r="AT351">
        <v>377</v>
      </c>
      <c r="AU351">
        <v>1722</v>
      </c>
      <c r="AV351">
        <v>1124</v>
      </c>
      <c r="AW351">
        <v>881</v>
      </c>
      <c r="AX351">
        <v>627</v>
      </c>
      <c r="AY351">
        <v>446</v>
      </c>
      <c r="AZ351">
        <v>1552</v>
      </c>
      <c r="BA351">
        <v>1984</v>
      </c>
      <c r="BB351">
        <v>1186</v>
      </c>
      <c r="BC351">
        <v>1819</v>
      </c>
      <c r="BD351">
        <v>1949</v>
      </c>
      <c r="BE351"/>
      <c r="BF351"/>
    </row>
    <row r="352">
      <c r="A352" t="s">
        <v>629</v>
      </c>
      <c r="B352">
        <v>2019</v>
      </c>
      <c r="C352" t="s">
        <v>637</v>
      </c>
      <c r="D352">
        <v>343</v>
      </c>
      <c r="E352" t="s">
        <v>144</v>
      </c>
      <c r="F352" t="s">
        <v>50</v>
      </c>
      <c r="G352" t="s">
        <v>673</v>
      </c>
      <c r="H352">
        <v>87.337038908539668</v>
      </c>
      <c r="I352">
        <v>90.167497762434465</v>
      </c>
      <c r="J352">
        <v>92.712607895853978</v>
      </c>
      <c r="K352">
        <v>93.877551020408163</v>
      </c>
      <c r="L352">
        <v>95.932273384265955</v>
      </c>
      <c r="M352">
        <v>82.328328821068169</v>
      </c>
      <c r="N352">
        <v>88.820279493012677</v>
      </c>
      <c r="O352">
        <v>92.429253950753392</v>
      </c>
      <c r="P352">
        <v>95.04603244191145</v>
      </c>
      <c r="Q352">
        <v>96.860133206470039</v>
      </c>
      <c r="R352">
        <v>89.542715349166954</v>
      </c>
      <c r="S352">
        <v>91.581908677775374</v>
      </c>
      <c r="T352">
        <v>93.073694029850756</v>
      </c>
      <c r="U352">
        <v>94.456289978678043</v>
      </c>
      <c r="V352">
        <v>94.471704285246972</v>
      </c>
      <c r="W352" t="s">
        <v>372</v>
      </c>
      <c r="X352" t="s">
        <v>159</v>
      </c>
      <c r="Y352" t="s">
        <v>161</v>
      </c>
      <c r="Z352" t="s">
        <v>162</v>
      </c>
      <c r="AA352" t="s">
        <v>163</v>
      </c>
      <c r="AB352" t="s">
        <v>320</v>
      </c>
      <c r="AC352" t="s">
        <v>320</v>
      </c>
      <c r="AD352">
        <v>80.323605894250221</v>
      </c>
      <c r="AE352">
        <v>88.089301903898459</v>
      </c>
      <c r="AF352">
        <v>92.50273622765414</v>
      </c>
      <c r="AG352">
        <v>96.653689284390069</v>
      </c>
      <c r="AH352">
        <v>91.544899985813586</v>
      </c>
      <c r="AI352"/>
      <c r="AJ352"/>
      <c r="AK352">
        <v>8642</v>
      </c>
      <c r="AL352">
        <v>7052</v>
      </c>
      <c r="AM352">
        <v>6552</v>
      </c>
      <c r="AN352">
        <v>5612</v>
      </c>
      <c r="AO352">
        <v>4646</v>
      </c>
      <c r="AP352">
        <v>3345</v>
      </c>
      <c r="AQ352">
        <v>2733</v>
      </c>
      <c r="AR352">
        <v>2515</v>
      </c>
      <c r="AS352">
        <v>2168</v>
      </c>
      <c r="AT352">
        <v>2036</v>
      </c>
      <c r="AU352">
        <v>5052</v>
      </c>
      <c r="AV352">
        <v>4232</v>
      </c>
      <c r="AW352">
        <v>3991</v>
      </c>
      <c r="AX352">
        <v>3544</v>
      </c>
      <c r="AY352">
        <v>2888</v>
      </c>
      <c r="AZ352">
        <v>2780</v>
      </c>
      <c r="BA352">
        <v>7773</v>
      </c>
      <c r="BB352">
        <v>5071</v>
      </c>
      <c r="BC352">
        <v>10427</v>
      </c>
      <c r="BD352">
        <v>6453</v>
      </c>
      <c r="BE352"/>
      <c r="BF352"/>
    </row>
    <row r="353">
      <c r="A353" t="s">
        <v>629</v>
      </c>
      <c r="B353">
        <v>2019</v>
      </c>
      <c r="C353" t="s">
        <v>637</v>
      </c>
      <c r="D353">
        <v>344</v>
      </c>
      <c r="E353" t="s">
        <v>144</v>
      </c>
      <c r="F353" t="s">
        <v>49</v>
      </c>
      <c r="G353" t="s">
        <v>320</v>
      </c>
      <c r="H353">
        <v>12.66296109146033</v>
      </c>
      <c r="I353">
        <v>9.832502237565528</v>
      </c>
      <c r="J353">
        <v>7.2873921041460301</v>
      </c>
      <c r="K353">
        <v>6.1224489795918364</v>
      </c>
      <c r="L353">
        <v>4.067726615734049</v>
      </c>
      <c r="M353">
        <v>17.67167117893182</v>
      </c>
      <c r="N353">
        <v>11.17972050698733</v>
      </c>
      <c r="O353">
        <v>7.5707460492466003</v>
      </c>
      <c r="P353">
        <v>4.9539675580885572</v>
      </c>
      <c r="Q353">
        <v>3.139866793529972</v>
      </c>
      <c r="R353">
        <v>10.45728465083304</v>
      </c>
      <c r="S353">
        <v>8.4180913222246279</v>
      </c>
      <c r="T353">
        <v>6.9263059701492544</v>
      </c>
      <c r="U353">
        <v>5.5437100213219619</v>
      </c>
      <c r="V353">
        <v>5.5282957147530256</v>
      </c>
      <c r="W353" t="s">
        <v>372</v>
      </c>
      <c r="X353" t="s">
        <v>159</v>
      </c>
      <c r="Y353" t="s">
        <v>161</v>
      </c>
      <c r="Z353" t="s">
        <v>162</v>
      </c>
      <c r="AA353" t="s">
        <v>163</v>
      </c>
      <c r="AB353" t="s">
        <v>320</v>
      </c>
      <c r="AC353" t="s">
        <v>320</v>
      </c>
      <c r="AD353">
        <v>19.676394105749779</v>
      </c>
      <c r="AE353">
        <v>11.910698096101539</v>
      </c>
      <c r="AF353">
        <v>7.4972637723458604</v>
      </c>
      <c r="AG353">
        <v>3.346310715609937</v>
      </c>
      <c r="AH353">
        <v>8.4551000141864083</v>
      </c>
      <c r="AI353"/>
      <c r="AJ353"/>
      <c r="AK353">
        <v>1253</v>
      </c>
      <c r="AL353">
        <v>769</v>
      </c>
      <c r="AM353">
        <v>515</v>
      </c>
      <c r="AN353">
        <v>366</v>
      </c>
      <c r="AO353">
        <v>197</v>
      </c>
      <c r="AP353">
        <v>718</v>
      </c>
      <c r="AQ353">
        <v>344</v>
      </c>
      <c r="AR353">
        <v>206</v>
      </c>
      <c r="AS353">
        <v>113</v>
      </c>
      <c r="AT353">
        <v>66</v>
      </c>
      <c r="AU353">
        <v>590</v>
      </c>
      <c r="AV353">
        <v>389</v>
      </c>
      <c r="AW353">
        <v>297</v>
      </c>
      <c r="AX353">
        <v>208</v>
      </c>
      <c r="AY353">
        <v>169</v>
      </c>
      <c r="AZ353">
        <v>681</v>
      </c>
      <c r="BA353">
        <v>1051</v>
      </c>
      <c r="BB353">
        <v>411</v>
      </c>
      <c r="BC353">
        <v>361</v>
      </c>
      <c r="BD353">
        <v>596</v>
      </c>
      <c r="BE353"/>
      <c r="BF353"/>
    </row>
    <row r="354">
      <c r="A354" t="s">
        <v>629</v>
      </c>
      <c r="B354">
        <v>2019</v>
      </c>
      <c r="C354" t="s">
        <v>637</v>
      </c>
      <c r="D354">
        <v>345</v>
      </c>
      <c r="E354" t="s">
        <v>145</v>
      </c>
      <c r="F354" t="s">
        <v>50</v>
      </c>
      <c r="G354" t="s">
        <v>674</v>
      </c>
      <c r="H354">
        <v>71.288529560384035</v>
      </c>
      <c r="I354">
        <v>76.371308016877634</v>
      </c>
      <c r="J354">
        <v>80.996179425498795</v>
      </c>
      <c r="K354">
        <v>84.34258949481432</v>
      </c>
      <c r="L354">
        <v>84.782159818294446</v>
      </c>
      <c r="M354">
        <v>65.838050701452133</v>
      </c>
      <c r="N354">
        <v>76.080597985050375</v>
      </c>
      <c r="O354">
        <v>80.889378904814407</v>
      </c>
      <c r="P354">
        <v>83.38448049101271</v>
      </c>
      <c r="Q354">
        <v>83.206470028544246</v>
      </c>
      <c r="R354">
        <v>73.147819922013468</v>
      </c>
      <c r="S354">
        <v>78.07833802207314</v>
      </c>
      <c r="T354">
        <v>80.923507462686572</v>
      </c>
      <c r="U354">
        <v>84.514925373134332</v>
      </c>
      <c r="V354">
        <v>86.849852796859665</v>
      </c>
      <c r="W354" t="s">
        <v>372</v>
      </c>
      <c r="X354" t="s">
        <v>159</v>
      </c>
      <c r="Y354" t="s">
        <v>161</v>
      </c>
      <c r="Z354" t="s">
        <v>162</v>
      </c>
      <c r="AA354" t="s">
        <v>163</v>
      </c>
      <c r="AB354" t="s">
        <v>320</v>
      </c>
      <c r="AC354" t="s">
        <v>320</v>
      </c>
      <c r="AD354">
        <v>58.480208032360594</v>
      </c>
      <c r="AE354">
        <v>80.145058930190388</v>
      </c>
      <c r="AF354">
        <v>80.226194819408974</v>
      </c>
      <c r="AG354">
        <v>84.788654060066733</v>
      </c>
      <c r="AH354">
        <v>74.592140729181438</v>
      </c>
      <c r="AI354"/>
      <c r="AJ354"/>
      <c r="AK354">
        <v>7054</v>
      </c>
      <c r="AL354">
        <v>5973</v>
      </c>
      <c r="AM354">
        <v>5724</v>
      </c>
      <c r="AN354">
        <v>5042</v>
      </c>
      <c r="AO354">
        <v>4106</v>
      </c>
      <c r="AP354">
        <v>2675</v>
      </c>
      <c r="AQ354">
        <v>2341</v>
      </c>
      <c r="AR354">
        <v>2201</v>
      </c>
      <c r="AS354">
        <v>1902</v>
      </c>
      <c r="AT354">
        <v>1749</v>
      </c>
      <c r="AU354">
        <v>4127</v>
      </c>
      <c r="AV354">
        <v>3608</v>
      </c>
      <c r="AW354">
        <v>3470</v>
      </c>
      <c r="AX354">
        <v>3171</v>
      </c>
      <c r="AY354">
        <v>2655</v>
      </c>
      <c r="AZ354">
        <v>2024</v>
      </c>
      <c r="BA354">
        <v>7072</v>
      </c>
      <c r="BB354">
        <v>4398</v>
      </c>
      <c r="BC354">
        <v>9147</v>
      </c>
      <c r="BD354">
        <v>5258</v>
      </c>
      <c r="BE354"/>
      <c r="BF354"/>
    </row>
    <row r="355">
      <c r="A355" t="s">
        <v>629</v>
      </c>
      <c r="B355">
        <v>2019</v>
      </c>
      <c r="C355" t="s">
        <v>637</v>
      </c>
      <c r="D355">
        <v>346</v>
      </c>
      <c r="E355" t="s">
        <v>145</v>
      </c>
      <c r="F355" t="s">
        <v>49</v>
      </c>
      <c r="G355" t="s">
        <v>320</v>
      </c>
      <c r="H355">
        <v>28.711470439615969</v>
      </c>
      <c r="I355">
        <v>23.628691983122359</v>
      </c>
      <c r="J355">
        <v>19.003820574501201</v>
      </c>
      <c r="K355">
        <v>15.65741050518568</v>
      </c>
      <c r="L355">
        <v>15.217840181705551</v>
      </c>
      <c r="M355">
        <v>34.161949298547867</v>
      </c>
      <c r="N355">
        <v>23.919402014949629</v>
      </c>
      <c r="O355">
        <v>19.110621095185589</v>
      </c>
      <c r="P355">
        <v>16.61551950898729</v>
      </c>
      <c r="Q355">
        <v>16.793529971455751</v>
      </c>
      <c r="R355">
        <v>26.852180077986532</v>
      </c>
      <c r="S355">
        <v>21.92166197792686</v>
      </c>
      <c r="T355">
        <v>19.076492537313431</v>
      </c>
      <c r="U355">
        <v>15.48507462686567</v>
      </c>
      <c r="V355">
        <v>13.15014720314033</v>
      </c>
      <c r="W355" t="s">
        <v>372</v>
      </c>
      <c r="X355" t="s">
        <v>159</v>
      </c>
      <c r="Y355" t="s">
        <v>161</v>
      </c>
      <c r="Z355" t="s">
        <v>162</v>
      </c>
      <c r="AA355" t="s">
        <v>163</v>
      </c>
      <c r="AB355" t="s">
        <v>320</v>
      </c>
      <c r="AC355" t="s">
        <v>320</v>
      </c>
      <c r="AD355">
        <v>41.519791967639406</v>
      </c>
      <c r="AE355">
        <v>19.854941069809609</v>
      </c>
      <c r="AF355">
        <v>19.77380518059103</v>
      </c>
      <c r="AG355">
        <v>15.21134593993326</v>
      </c>
      <c r="AH355">
        <v>25.407859270818559</v>
      </c>
      <c r="AI355"/>
      <c r="AJ355"/>
      <c r="AK355">
        <v>2841</v>
      </c>
      <c r="AL355">
        <v>1848</v>
      </c>
      <c r="AM355">
        <v>1343</v>
      </c>
      <c r="AN355">
        <v>936</v>
      </c>
      <c r="AO355">
        <v>737</v>
      </c>
      <c r="AP355">
        <v>1388</v>
      </c>
      <c r="AQ355">
        <v>736</v>
      </c>
      <c r="AR355">
        <v>520</v>
      </c>
      <c r="AS355">
        <v>379</v>
      </c>
      <c r="AT355">
        <v>353</v>
      </c>
      <c r="AU355">
        <v>1515</v>
      </c>
      <c r="AV355">
        <v>1013</v>
      </c>
      <c r="AW355">
        <v>818</v>
      </c>
      <c r="AX355">
        <v>581</v>
      </c>
      <c r="AY355">
        <v>402</v>
      </c>
      <c r="AZ355">
        <v>1437</v>
      </c>
      <c r="BA355">
        <v>1752</v>
      </c>
      <c r="BB355">
        <v>1084</v>
      </c>
      <c r="BC355">
        <v>1641</v>
      </c>
      <c r="BD355">
        <v>1791</v>
      </c>
      <c r="BE355"/>
      <c r="BF355"/>
    </row>
    <row r="356">
      <c r="A356" t="s">
        <v>629</v>
      </c>
      <c r="B356">
        <v>2019</v>
      </c>
      <c r="C356" t="s">
        <v>637</v>
      </c>
      <c r="D356">
        <v>347</v>
      </c>
      <c r="E356" t="s">
        <v>146</v>
      </c>
      <c r="F356" t="s">
        <v>50</v>
      </c>
      <c r="G356" t="s">
        <v>675</v>
      </c>
      <c r="H356">
        <v>72.117230924709446</v>
      </c>
      <c r="I356">
        <v>79.516685845799771</v>
      </c>
      <c r="J356">
        <v>84.137540682043294</v>
      </c>
      <c r="K356">
        <v>87.203077952492464</v>
      </c>
      <c r="L356">
        <v>86.165599834813136</v>
      </c>
      <c r="M356">
        <v>68.914595126753625</v>
      </c>
      <c r="N356">
        <v>80.17549561260968</v>
      </c>
      <c r="O356">
        <v>84.564498346196245</v>
      </c>
      <c r="P356">
        <v>85.927224901359054</v>
      </c>
      <c r="Q356">
        <v>83.682207421503335</v>
      </c>
      <c r="R356">
        <v>72.740163062743719</v>
      </c>
      <c r="S356">
        <v>80.264012118589051</v>
      </c>
      <c r="T356">
        <v>83.931902985074629</v>
      </c>
      <c r="U356">
        <v>87.073560767590621</v>
      </c>
      <c r="V356">
        <v>89.008832188420016</v>
      </c>
      <c r="W356" t="s">
        <v>372</v>
      </c>
      <c r="X356" t="s">
        <v>159</v>
      </c>
      <c r="Y356" t="s">
        <v>161</v>
      </c>
      <c r="Z356" t="s">
        <v>162</v>
      </c>
      <c r="AA356" t="s">
        <v>163</v>
      </c>
      <c r="AB356" t="s">
        <v>320</v>
      </c>
      <c r="AC356" t="s">
        <v>320</v>
      </c>
      <c r="AD356">
        <v>64.172204565154573</v>
      </c>
      <c r="AE356">
        <v>84.814143245693558</v>
      </c>
      <c r="AF356">
        <v>82.889456402772709</v>
      </c>
      <c r="AG356">
        <v>84.223210975157585</v>
      </c>
      <c r="AH356">
        <v>75.925663214640366</v>
      </c>
      <c r="AI356"/>
      <c r="AJ356"/>
      <c r="AK356">
        <v>7136</v>
      </c>
      <c r="AL356">
        <v>6219</v>
      </c>
      <c r="AM356">
        <v>5946</v>
      </c>
      <c r="AN356">
        <v>5213</v>
      </c>
      <c r="AO356">
        <v>4173</v>
      </c>
      <c r="AP356">
        <v>2800</v>
      </c>
      <c r="AQ356">
        <v>2467</v>
      </c>
      <c r="AR356">
        <v>2301</v>
      </c>
      <c r="AS356">
        <v>1960</v>
      </c>
      <c r="AT356">
        <v>1759</v>
      </c>
      <c r="AU356">
        <v>4104</v>
      </c>
      <c r="AV356">
        <v>3709</v>
      </c>
      <c r="AW356">
        <v>3599</v>
      </c>
      <c r="AX356">
        <v>3267</v>
      </c>
      <c r="AY356">
        <v>2721</v>
      </c>
      <c r="AZ356">
        <v>2221</v>
      </c>
      <c r="BA356">
        <v>7484</v>
      </c>
      <c r="BB356">
        <v>4544</v>
      </c>
      <c r="BC356">
        <v>9086</v>
      </c>
      <c r="BD356">
        <v>5352</v>
      </c>
      <c r="BE356"/>
      <c r="BF356"/>
    </row>
    <row r="357">
      <c r="A357" t="s">
        <v>629</v>
      </c>
      <c r="B357">
        <v>2019</v>
      </c>
      <c r="C357" t="s">
        <v>637</v>
      </c>
      <c r="D357">
        <v>348</v>
      </c>
      <c r="E357" t="s">
        <v>146</v>
      </c>
      <c r="F357" t="s">
        <v>49</v>
      </c>
      <c r="G357" t="s">
        <v>320</v>
      </c>
      <c r="H357">
        <v>27.88276907529055</v>
      </c>
      <c r="I357">
        <v>20.483314154200229</v>
      </c>
      <c r="J357">
        <v>15.8624593179567</v>
      </c>
      <c r="K357">
        <v>12.796922047507531</v>
      </c>
      <c r="L357">
        <v>13.834400165186871</v>
      </c>
      <c r="M357">
        <v>31.085404873246372</v>
      </c>
      <c r="N357">
        <v>19.82450438739032</v>
      </c>
      <c r="O357">
        <v>15.435501653803749</v>
      </c>
      <c r="P357">
        <v>14.07277509864095</v>
      </c>
      <c r="Q357">
        <v>16.317792578496672</v>
      </c>
      <c r="R357">
        <v>27.259836937256289</v>
      </c>
      <c r="S357">
        <v>19.735987881410949</v>
      </c>
      <c r="T357">
        <v>16.068097014925371</v>
      </c>
      <c r="U357">
        <v>12.926439232409381</v>
      </c>
      <c r="V357">
        <v>10.991167811579979</v>
      </c>
      <c r="W357" t="s">
        <v>372</v>
      </c>
      <c r="X357" t="s">
        <v>159</v>
      </c>
      <c r="Y357" t="s">
        <v>161</v>
      </c>
      <c r="Z357" t="s">
        <v>162</v>
      </c>
      <c r="AA357" t="s">
        <v>163</v>
      </c>
      <c r="AB357" t="s">
        <v>320</v>
      </c>
      <c r="AC357" t="s">
        <v>320</v>
      </c>
      <c r="AD357">
        <v>35.82779543484542</v>
      </c>
      <c r="AE357">
        <v>15.185856754306441</v>
      </c>
      <c r="AF357">
        <v>17.110543597227291</v>
      </c>
      <c r="AG357">
        <v>15.776789024842421</v>
      </c>
      <c r="AH357">
        <v>24.07433678535963</v>
      </c>
      <c r="AI357"/>
      <c r="AJ357"/>
      <c r="AK357">
        <v>2759</v>
      </c>
      <c r="AL357">
        <v>1602</v>
      </c>
      <c r="AM357">
        <v>1121</v>
      </c>
      <c r="AN357">
        <v>765</v>
      </c>
      <c r="AO357">
        <v>670</v>
      </c>
      <c r="AP357">
        <v>1263</v>
      </c>
      <c r="AQ357">
        <v>610</v>
      </c>
      <c r="AR357">
        <v>420</v>
      </c>
      <c r="AS357">
        <v>321</v>
      </c>
      <c r="AT357">
        <v>343</v>
      </c>
      <c r="AU357">
        <v>1538</v>
      </c>
      <c r="AV357">
        <v>912</v>
      </c>
      <c r="AW357">
        <v>689</v>
      </c>
      <c r="AX357">
        <v>485</v>
      </c>
      <c r="AY357">
        <v>336</v>
      </c>
      <c r="AZ357">
        <v>1240</v>
      </c>
      <c r="BA357">
        <v>1340</v>
      </c>
      <c r="BB357">
        <v>938</v>
      </c>
      <c r="BC357">
        <v>1702</v>
      </c>
      <c r="BD357">
        <v>1697</v>
      </c>
      <c r="BE357"/>
      <c r="BF357"/>
    </row>
    <row r="358">
      <c r="A358" t="s">
        <v>629</v>
      </c>
      <c r="B358">
        <v>2019</v>
      </c>
      <c r="C358" t="s">
        <v>637</v>
      </c>
      <c r="D358">
        <v>349</v>
      </c>
      <c r="E358" t="s">
        <v>147</v>
      </c>
      <c r="F358" t="s">
        <v>50</v>
      </c>
      <c r="G358" t="s">
        <v>320</v>
      </c>
      <c r="H358">
        <v>92.794340576048512</v>
      </c>
      <c r="I358">
        <v>92.814218130673837</v>
      </c>
      <c r="J358">
        <v>94.453091835290792</v>
      </c>
      <c r="K358">
        <v>95.349615255938431</v>
      </c>
      <c r="L358">
        <v>97.212471608507116</v>
      </c>
      <c r="M358">
        <v>88.013782919025346</v>
      </c>
      <c r="N358">
        <v>91.48521286967825</v>
      </c>
      <c r="O358">
        <v>94.119808893789042</v>
      </c>
      <c r="P358">
        <v>96.054362121876366</v>
      </c>
      <c r="Q358">
        <v>98.192197906755467</v>
      </c>
      <c r="R358">
        <v>94.984048209854663</v>
      </c>
      <c r="S358">
        <v>94.438433239558535</v>
      </c>
      <c r="T358">
        <v>94.799440298507463</v>
      </c>
      <c r="U358">
        <v>95.762260127931768</v>
      </c>
      <c r="V358">
        <v>96.041871115472688</v>
      </c>
      <c r="W358" t="s">
        <v>372</v>
      </c>
      <c r="X358" t="s">
        <v>159</v>
      </c>
      <c r="Y358" t="s">
        <v>161</v>
      </c>
      <c r="Z358" t="s">
        <v>162</v>
      </c>
      <c r="AA358" t="s">
        <v>163</v>
      </c>
      <c r="AB358" t="s">
        <v>320</v>
      </c>
      <c r="AC358" t="s">
        <v>320</v>
      </c>
      <c r="AD358">
        <v>84.917653857266686</v>
      </c>
      <c r="AE358">
        <v>91.364460562103361</v>
      </c>
      <c r="AF358">
        <v>94.728201386355352</v>
      </c>
      <c r="AG358">
        <v>98.62810530218762</v>
      </c>
      <c r="AH358">
        <v>94.907079018300465</v>
      </c>
      <c r="AI358"/>
      <c r="AJ358"/>
      <c r="AK358">
        <v>9182</v>
      </c>
      <c r="AL358">
        <v>7259</v>
      </c>
      <c r="AM358">
        <v>6675</v>
      </c>
      <c r="AN358">
        <v>5700</v>
      </c>
      <c r="AO358">
        <v>4708</v>
      </c>
      <c r="AP358">
        <v>3576</v>
      </c>
      <c r="AQ358">
        <v>2815</v>
      </c>
      <c r="AR358">
        <v>2561</v>
      </c>
      <c r="AS358">
        <v>2191</v>
      </c>
      <c r="AT358">
        <v>2064</v>
      </c>
      <c r="AU358">
        <v>5359</v>
      </c>
      <c r="AV358">
        <v>4364</v>
      </c>
      <c r="AW358">
        <v>4065</v>
      </c>
      <c r="AX358">
        <v>3593</v>
      </c>
      <c r="AY358">
        <v>2936</v>
      </c>
      <c r="AZ358">
        <v>2939</v>
      </c>
      <c r="BA358">
        <v>8062</v>
      </c>
      <c r="BB358">
        <v>5193</v>
      </c>
      <c r="BC358">
        <v>10640</v>
      </c>
      <c r="BD358">
        <v>6690</v>
      </c>
      <c r="BE358"/>
      <c r="BF358"/>
    </row>
    <row r="359">
      <c r="A359" t="s">
        <v>629</v>
      </c>
      <c r="B359">
        <v>2019</v>
      </c>
      <c r="C359" t="s">
        <v>637</v>
      </c>
      <c r="D359">
        <v>350</v>
      </c>
      <c r="E359" t="s">
        <v>147</v>
      </c>
      <c r="F359" t="s">
        <v>49</v>
      </c>
      <c r="G359" t="s">
        <v>320</v>
      </c>
      <c r="H359">
        <v>7.2056594239514906</v>
      </c>
      <c r="I359">
        <v>7.1857818693261732</v>
      </c>
      <c r="J359">
        <v>5.5469081647092118</v>
      </c>
      <c r="K359">
        <v>4.6503847440615598</v>
      </c>
      <c r="L359">
        <v>2.7875283914928759</v>
      </c>
      <c r="M359">
        <v>11.986217080974651</v>
      </c>
      <c r="N359">
        <v>8.5147871303217428</v>
      </c>
      <c r="O359">
        <v>5.880191106210952</v>
      </c>
      <c r="P359">
        <v>3.9456378781236299</v>
      </c>
      <c r="Q359">
        <v>1.8078020932445289</v>
      </c>
      <c r="R359">
        <v>5.0159517901453388</v>
      </c>
      <c r="S359">
        <v>5.5615667604414627</v>
      </c>
      <c r="T359">
        <v>5.2005597014925371</v>
      </c>
      <c r="U359">
        <v>4.2377398720682304</v>
      </c>
      <c r="V359">
        <v>3.9581288845273139</v>
      </c>
      <c r="W359" t="s">
        <v>372</v>
      </c>
      <c r="X359" t="s">
        <v>159</v>
      </c>
      <c r="Y359" t="s">
        <v>161</v>
      </c>
      <c r="Z359" t="s">
        <v>162</v>
      </c>
      <c r="AA359" t="s">
        <v>163</v>
      </c>
      <c r="AB359" t="s">
        <v>320</v>
      </c>
      <c r="AC359" t="s">
        <v>320</v>
      </c>
      <c r="AD359">
        <v>15.082346142733311</v>
      </c>
      <c r="AE359">
        <v>8.6355394378966466</v>
      </c>
      <c r="AF359">
        <v>5.2717986136446546</v>
      </c>
      <c r="AG359">
        <v>1.371894697812384</v>
      </c>
      <c r="AH359">
        <v>5.0929209816995318</v>
      </c>
      <c r="AI359"/>
      <c r="AJ359"/>
      <c r="AK359">
        <v>713</v>
      </c>
      <c r="AL359">
        <v>562</v>
      </c>
      <c r="AM359">
        <v>392</v>
      </c>
      <c r="AN359">
        <v>278</v>
      </c>
      <c r="AO359">
        <v>135</v>
      </c>
      <c r="AP359">
        <v>487</v>
      </c>
      <c r="AQ359">
        <v>262</v>
      </c>
      <c r="AR359">
        <v>160</v>
      </c>
      <c r="AS359">
        <v>90</v>
      </c>
      <c r="AT359">
        <v>38</v>
      </c>
      <c r="AU359">
        <v>283</v>
      </c>
      <c r="AV359">
        <v>257</v>
      </c>
      <c r="AW359">
        <v>223</v>
      </c>
      <c r="AX359">
        <v>159</v>
      </c>
      <c r="AY359">
        <v>121</v>
      </c>
      <c r="AZ359">
        <v>522</v>
      </c>
      <c r="BA359">
        <v>762</v>
      </c>
      <c r="BB359">
        <v>289</v>
      </c>
      <c r="BC359">
        <v>148</v>
      </c>
      <c r="BD359">
        <v>359</v>
      </c>
      <c r="BE359"/>
      <c r="BF359"/>
    </row>
    <row r="360">
      <c r="A360" t="s">
        <v>629</v>
      </c>
      <c r="B360">
        <v>2019</v>
      </c>
      <c r="C360" t="s">
        <v>637</v>
      </c>
      <c r="D360">
        <v>351</v>
      </c>
      <c r="E360" t="s">
        <v>148</v>
      </c>
      <c r="F360" t="s">
        <v>50</v>
      </c>
      <c r="G360" t="s">
        <v>320</v>
      </c>
      <c r="H360">
        <v>93.612935826174834</v>
      </c>
      <c r="I360">
        <v>96.982483058432422</v>
      </c>
      <c r="J360">
        <v>98.089712749398615</v>
      </c>
      <c r="K360">
        <v>98.394111743057877</v>
      </c>
      <c r="L360">
        <v>98.678505058847819</v>
      </c>
      <c r="M360">
        <v>92.714742800886043</v>
      </c>
      <c r="N360">
        <v>97.075073123171919</v>
      </c>
      <c r="O360">
        <v>98.088937890481446</v>
      </c>
      <c r="P360">
        <v>98.816308636562908</v>
      </c>
      <c r="Q360">
        <v>98.620361560418644</v>
      </c>
      <c r="R360">
        <v>93.97376816731655</v>
      </c>
      <c r="S360">
        <v>96.883791387145635</v>
      </c>
      <c r="T360">
        <v>98.111007462686572</v>
      </c>
      <c r="U360">
        <v>98.587420042643927</v>
      </c>
      <c r="V360">
        <v>98.331697742885183</v>
      </c>
      <c r="W360" t="s">
        <v>372</v>
      </c>
      <c r="X360" t="s">
        <v>159</v>
      </c>
      <c r="Y360" t="s">
        <v>161</v>
      </c>
      <c r="Z360" t="s">
        <v>162</v>
      </c>
      <c r="AA360" t="s">
        <v>163</v>
      </c>
      <c r="AB360" t="s">
        <v>320</v>
      </c>
      <c r="AC360" t="s">
        <v>320</v>
      </c>
      <c r="AD360">
        <v>93.816815949147653</v>
      </c>
      <c r="AE360">
        <v>96.373526745240255</v>
      </c>
      <c r="AF360">
        <v>97.61036118205034</v>
      </c>
      <c r="AG360">
        <v>97.87727104189841</v>
      </c>
      <c r="AH360">
        <v>96.183855866080293</v>
      </c>
      <c r="AI360"/>
      <c r="AJ360"/>
      <c r="AK360">
        <v>9263</v>
      </c>
      <c r="AL360">
        <v>7585</v>
      </c>
      <c r="AM360">
        <v>6932</v>
      </c>
      <c r="AN360">
        <v>5882</v>
      </c>
      <c r="AO360">
        <v>4779</v>
      </c>
      <c r="AP360">
        <v>3767</v>
      </c>
      <c r="AQ360">
        <v>2987</v>
      </c>
      <c r="AR360">
        <v>2669</v>
      </c>
      <c r="AS360">
        <v>2254</v>
      </c>
      <c r="AT360">
        <v>2073</v>
      </c>
      <c r="AU360">
        <v>5302</v>
      </c>
      <c r="AV360">
        <v>4477</v>
      </c>
      <c r="AW360">
        <v>4207</v>
      </c>
      <c r="AX360">
        <v>3699</v>
      </c>
      <c r="AY360">
        <v>3006</v>
      </c>
      <c r="AZ360">
        <v>3247</v>
      </c>
      <c r="BA360">
        <v>8504</v>
      </c>
      <c r="BB360">
        <v>5351</v>
      </c>
      <c r="BC360">
        <v>10559</v>
      </c>
      <c r="BD360">
        <v>6780</v>
      </c>
      <c r="BE360"/>
      <c r="BF360"/>
    </row>
    <row r="361">
      <c r="A361" t="s">
        <v>629</v>
      </c>
      <c r="B361">
        <v>2019</v>
      </c>
      <c r="C361" t="s">
        <v>637</v>
      </c>
      <c r="D361">
        <v>352</v>
      </c>
      <c r="E361" t="s">
        <v>148</v>
      </c>
      <c r="F361" t="s">
        <v>49</v>
      </c>
      <c r="G361" t="s">
        <v>320</v>
      </c>
      <c r="H361">
        <v>6.3870641738251646</v>
      </c>
      <c r="I361">
        <v>3.0175169415675751</v>
      </c>
      <c r="J361">
        <v>1.910287250601387</v>
      </c>
      <c r="K361">
        <v>1.6058882569421209</v>
      </c>
      <c r="L361">
        <v>1.3214949411521779</v>
      </c>
      <c r="M361">
        <v>7.2852571991139552</v>
      </c>
      <c r="N361">
        <v>2.9249268768280792</v>
      </c>
      <c r="O361">
        <v>1.9110621095185589</v>
      </c>
      <c r="P361">
        <v>1.1836913634370889</v>
      </c>
      <c r="Q361">
        <v>1.379638439581351</v>
      </c>
      <c r="R361">
        <v>6.0262318326834459</v>
      </c>
      <c r="S361">
        <v>3.11620861285436</v>
      </c>
      <c r="T361">
        <v>1.8889925373134331</v>
      </c>
      <c r="U361">
        <v>1.4125799573560771</v>
      </c>
      <c r="V361">
        <v>1.6683022571148181</v>
      </c>
      <c r="W361" t="s">
        <v>372</v>
      </c>
      <c r="X361" t="s">
        <v>159</v>
      </c>
      <c r="Y361" t="s">
        <v>161</v>
      </c>
      <c r="Z361" t="s">
        <v>162</v>
      </c>
      <c r="AA361" t="s">
        <v>163</v>
      </c>
      <c r="AB361" t="s">
        <v>320</v>
      </c>
      <c r="AC361" t="s">
        <v>320</v>
      </c>
      <c r="AD361">
        <v>6.183184050852355</v>
      </c>
      <c r="AE361">
        <v>3.626473254759746</v>
      </c>
      <c r="AF361">
        <v>2.389638817949653</v>
      </c>
      <c r="AG361">
        <v>2.122728958101594</v>
      </c>
      <c r="AH361">
        <v>3.8161441339197051</v>
      </c>
      <c r="AI361"/>
      <c r="AJ361"/>
      <c r="AK361">
        <v>632</v>
      </c>
      <c r="AL361">
        <v>236</v>
      </c>
      <c r="AM361">
        <v>135</v>
      </c>
      <c r="AN361">
        <v>96</v>
      </c>
      <c r="AO361">
        <v>64</v>
      </c>
      <c r="AP361">
        <v>296</v>
      </c>
      <c r="AQ361">
        <v>90</v>
      </c>
      <c r="AR361">
        <v>52</v>
      </c>
      <c r="AS361">
        <v>27</v>
      </c>
      <c r="AT361">
        <v>29</v>
      </c>
      <c r="AU361">
        <v>340</v>
      </c>
      <c r="AV361">
        <v>144</v>
      </c>
      <c r="AW361">
        <v>81</v>
      </c>
      <c r="AX361">
        <v>53</v>
      </c>
      <c r="AY361">
        <v>51</v>
      </c>
      <c r="AZ361">
        <v>214</v>
      </c>
      <c r="BA361">
        <v>320</v>
      </c>
      <c r="BB361">
        <v>131</v>
      </c>
      <c r="BC361">
        <v>229</v>
      </c>
      <c r="BD361">
        <v>269</v>
      </c>
      <c r="BE361"/>
      <c r="BF361"/>
    </row>
    <row r="362">
      <c r="A362" t="s">
        <v>629</v>
      </c>
      <c r="B362">
        <v>2019</v>
      </c>
      <c r="C362" t="s">
        <v>637</v>
      </c>
      <c r="D362">
        <v>353</v>
      </c>
      <c r="E362" t="s">
        <v>138</v>
      </c>
      <c r="F362" t="s">
        <v>50</v>
      </c>
      <c r="G362" t="s">
        <v>320</v>
      </c>
      <c r="H362">
        <v>76.614451743304699</v>
      </c>
      <c r="I362">
        <v>82.112261859097302</v>
      </c>
      <c r="J362">
        <v>85.750672138106694</v>
      </c>
      <c r="K362">
        <v>88.608230177316827</v>
      </c>
      <c r="L362">
        <v>87.363204625232299</v>
      </c>
      <c r="M362">
        <v>74.280088604479445</v>
      </c>
      <c r="N362">
        <v>82.580435489112773</v>
      </c>
      <c r="O362">
        <v>86.108048511576627</v>
      </c>
      <c r="P362">
        <v>87.023235423060058</v>
      </c>
      <c r="Q362">
        <v>84.871550903901053</v>
      </c>
      <c r="R362">
        <v>76.81673165544133</v>
      </c>
      <c r="S362">
        <v>82.925773642068805</v>
      </c>
      <c r="T362">
        <v>85.564365671641795</v>
      </c>
      <c r="U362">
        <v>88.406183368869932</v>
      </c>
      <c r="V362">
        <v>90.546287209682703</v>
      </c>
      <c r="W362" t="s">
        <v>372</v>
      </c>
      <c r="X362" t="s">
        <v>159</v>
      </c>
      <c r="Y362" t="s">
        <v>161</v>
      </c>
      <c r="Z362" t="s">
        <v>162</v>
      </c>
      <c r="AA362" t="s">
        <v>163</v>
      </c>
      <c r="AB362" t="s">
        <v>320</v>
      </c>
      <c r="AC362" t="s">
        <v>320</v>
      </c>
      <c r="AD362">
        <v>68.91071944524704</v>
      </c>
      <c r="AE362">
        <v>87.65865820489573</v>
      </c>
      <c r="AF362">
        <v>84.914264866836916</v>
      </c>
      <c r="AG362">
        <v>86.002966258806083</v>
      </c>
      <c r="AH362">
        <v>78.56433536671868</v>
      </c>
      <c r="AI362"/>
      <c r="AJ362"/>
      <c r="AK362">
        <v>7581</v>
      </c>
      <c r="AL362">
        <v>6422</v>
      </c>
      <c r="AM362">
        <v>6060</v>
      </c>
      <c r="AN362">
        <v>5297</v>
      </c>
      <c r="AO362">
        <v>4231</v>
      </c>
      <c r="AP362">
        <v>3018</v>
      </c>
      <c r="AQ362">
        <v>2541</v>
      </c>
      <c r="AR362">
        <v>2343</v>
      </c>
      <c r="AS362">
        <v>1985</v>
      </c>
      <c r="AT362">
        <v>1784</v>
      </c>
      <c r="AU362">
        <v>4334</v>
      </c>
      <c r="AV362">
        <v>3832</v>
      </c>
      <c r="AW362">
        <v>3669</v>
      </c>
      <c r="AX362">
        <v>3317</v>
      </c>
      <c r="AY362">
        <v>2768</v>
      </c>
      <c r="AZ362">
        <v>2385</v>
      </c>
      <c r="BA362">
        <v>7735</v>
      </c>
      <c r="BB362">
        <v>4655</v>
      </c>
      <c r="BC362">
        <v>9278</v>
      </c>
      <c r="BD362">
        <v>5538</v>
      </c>
      <c r="BE362"/>
      <c r="BF362"/>
    </row>
    <row r="363">
      <c r="A363" t="s">
        <v>629</v>
      </c>
      <c r="B363">
        <v>2019</v>
      </c>
      <c r="C363" t="s">
        <v>637</v>
      </c>
      <c r="D363">
        <v>354</v>
      </c>
      <c r="E363" t="s">
        <v>138</v>
      </c>
      <c r="F363" t="s">
        <v>49</v>
      </c>
      <c r="G363" t="s">
        <v>320</v>
      </c>
      <c r="H363">
        <v>23.385548256695301</v>
      </c>
      <c r="I363">
        <v>17.887738140902702</v>
      </c>
      <c r="J363">
        <v>14.24932786189331</v>
      </c>
      <c r="K363">
        <v>11.39176982268317</v>
      </c>
      <c r="L363">
        <v>12.63679537476771</v>
      </c>
      <c r="M363">
        <v>25.719911395520551</v>
      </c>
      <c r="N363">
        <v>17.419564510887231</v>
      </c>
      <c r="O363">
        <v>13.89195148842337</v>
      </c>
      <c r="P363">
        <v>12.97676457693994</v>
      </c>
      <c r="Q363">
        <v>15.128449096098951</v>
      </c>
      <c r="R363">
        <v>23.18326834455867</v>
      </c>
      <c r="S363">
        <v>17.074226357931181</v>
      </c>
      <c r="T363">
        <v>14.43563432835821</v>
      </c>
      <c r="U363">
        <v>11.593816631130061</v>
      </c>
      <c r="V363">
        <v>9.4537127903173044</v>
      </c>
      <c r="W363" t="s">
        <v>372</v>
      </c>
      <c r="X363" t="s">
        <v>159</v>
      </c>
      <c r="Y363" t="s">
        <v>161</v>
      </c>
      <c r="Z363" t="s">
        <v>162</v>
      </c>
      <c r="AA363" t="s">
        <v>163</v>
      </c>
      <c r="AB363" t="s">
        <v>320</v>
      </c>
      <c r="AC363" t="s">
        <v>320</v>
      </c>
      <c r="AD363">
        <v>31.08928055475296</v>
      </c>
      <c r="AE363">
        <v>12.34134179510426</v>
      </c>
      <c r="AF363">
        <v>15.08573513316308</v>
      </c>
      <c r="AG363">
        <v>13.997033741193921</v>
      </c>
      <c r="AH363">
        <v>21.43566463328132</v>
      </c>
      <c r="AI363"/>
      <c r="AJ363"/>
      <c r="AK363">
        <v>2314</v>
      </c>
      <c r="AL363">
        <v>1399</v>
      </c>
      <c r="AM363">
        <v>1007</v>
      </c>
      <c r="AN363">
        <v>681</v>
      </c>
      <c r="AO363">
        <v>612</v>
      </c>
      <c r="AP363">
        <v>1045</v>
      </c>
      <c r="AQ363">
        <v>536</v>
      </c>
      <c r="AR363">
        <v>378</v>
      </c>
      <c r="AS363">
        <v>296</v>
      </c>
      <c r="AT363">
        <v>318</v>
      </c>
      <c r="AU363">
        <v>1308</v>
      </c>
      <c r="AV363">
        <v>789</v>
      </c>
      <c r="AW363">
        <v>619</v>
      </c>
      <c r="AX363">
        <v>435</v>
      </c>
      <c r="AY363">
        <v>289</v>
      </c>
      <c r="AZ363">
        <v>1076</v>
      </c>
      <c r="BA363">
        <v>1089</v>
      </c>
      <c r="BB363">
        <v>827</v>
      </c>
      <c r="BC363">
        <v>1510</v>
      </c>
      <c r="BD363">
        <v>1511</v>
      </c>
      <c r="BE363"/>
      <c r="BF363"/>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SES00</vt:lpstr>
      <vt:lpstr>SES04</vt:lpstr>
      <vt:lpstr>MICS06</vt:lpstr>
      <vt:lpstr>MICS13</vt:lpstr>
      <vt:lpstr>MICS16</vt:lpstr>
      <vt:lpstr>MICS19</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2021-05-26T11:00:46Z</dcterms:modified>
</cp:coreProperties>
</file>